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MY COMPUTER\Documents\WTF Data Science\portfolio Projects\Health_Data_Analysis\"/>
    </mc:Choice>
  </mc:AlternateContent>
  <xr:revisionPtr revIDLastSave="0" documentId="13_ncr:1_{C7FED10C-0F8D-4A1C-993C-D80978F63DB7}" xr6:coauthVersionLast="47" xr6:coauthVersionMax="47" xr10:uidLastSave="{00000000-0000-0000-0000-000000000000}"/>
  <bookViews>
    <workbookView xWindow="60" yWindow="0" windowWidth="20430" windowHeight="10920" activeTab="3" xr2:uid="{ABD66382-95AF-461C-9B06-47B82203B1AE}"/>
  </bookViews>
  <sheets>
    <sheet name="Clean and Formatted Data" sheetId="1" r:id="rId1"/>
    <sheet name="Formulas" sheetId="2" r:id="rId2"/>
    <sheet name="pivot table" sheetId="12" r:id="rId3"/>
    <sheet name="Dashboard" sheetId="9" r:id="rId4"/>
  </sheets>
  <definedNames>
    <definedName name="_xlcn.WorksheetConnection_FormulasA1I5001" hidden="1">Formulas!$A$1:$J$5001</definedName>
    <definedName name="_xlcn.WorksheetConnection_HealthDataAnalysisCopy.xlsxMedicalData" hidden="1">MedicalData[]</definedName>
    <definedName name="_xlcn.WorksheetConnection_HealthDataAnalysisCopy.xlsxTable2" hidden="1">Table2[]</definedName>
    <definedName name="Slicer_Diagnosis1">#N/A</definedName>
    <definedName name="Slicer_Doctor1">#N/A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b48cf5ef-2fdc-4c08-ba55-ee825f545372" name="Calendar_table" connection="Query - Calendar_table"/>
          <x15:modelTable id="Table2" name="Table2" connection="WorksheetConnection_Health Data Analysis - Copy.xlsx!Table2"/>
          <x15:modelTable id="MedicalData" name="MedicalData" connection="WorksheetConnection_Health Data Analysis - Copy.xlsx!MedicalData"/>
          <x15:modelTable id="Range" name="Range" connection="WorksheetConnection_Formulas!$A$1:$I$5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2" i="2"/>
  <c r="K2" i="2"/>
  <c r="N2" i="2"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2" i="2"/>
  <c r="T5" i="2"/>
  <c r="T4" i="2"/>
  <c r="T3" i="2"/>
  <c r="T2"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2" i="1"/>
  <c r="L4999" i="2" l="1"/>
  <c r="L4883" i="2"/>
  <c r="L4879" i="2"/>
  <c r="L4871" i="2"/>
  <c r="L4867" i="2"/>
  <c r="L4863" i="2"/>
  <c r="L4855" i="2"/>
  <c r="L4851" i="2"/>
  <c r="L4847" i="2"/>
  <c r="L4839" i="2"/>
  <c r="L4835" i="2"/>
  <c r="L4831" i="2"/>
  <c r="L4823" i="2"/>
  <c r="L4819" i="2"/>
  <c r="L4815" i="2"/>
  <c r="L4807" i="2"/>
  <c r="L4803" i="2"/>
  <c r="L4799" i="2"/>
  <c r="L4791" i="2"/>
  <c r="L4787" i="2"/>
  <c r="L4783" i="2"/>
  <c r="L4775" i="2"/>
  <c r="L4675" i="2"/>
  <c r="L4671" i="2"/>
  <c r="L4663" i="2"/>
  <c r="L4643" i="2"/>
  <c r="L4639" i="2"/>
  <c r="L4631" i="2"/>
  <c r="L4611" i="2"/>
  <c r="L4607" i="2"/>
  <c r="L4599" i="2"/>
  <c r="L4579" i="2"/>
  <c r="L4575" i="2"/>
  <c r="L4567" i="2"/>
  <c r="L4563" i="2"/>
  <c r="L4559" i="2"/>
  <c r="L4551" i="2"/>
  <c r="L4547" i="2"/>
  <c r="L4543" i="2"/>
  <c r="L4535" i="2"/>
  <c r="L4531" i="2"/>
  <c r="L4527" i="2"/>
  <c r="L4519" i="2"/>
  <c r="L4515" i="2"/>
  <c r="L4511" i="2"/>
  <c r="L4503" i="2"/>
  <c r="L4499" i="2"/>
  <c r="L4495" i="2"/>
  <c r="L4487" i="2"/>
  <c r="L4483" i="2"/>
  <c r="L4479" i="2"/>
  <c r="L4451" i="2"/>
  <c r="L4447" i="2"/>
  <c r="L4419" i="2"/>
  <c r="L4415" i="2"/>
  <c r="L4407" i="2"/>
  <c r="L4399" i="2"/>
  <c r="L4391" i="2"/>
  <c r="L4371" i="2"/>
  <c r="L4367" i="2"/>
  <c r="L4359" i="2"/>
  <c r="L4355" i="2"/>
  <c r="L4351" i="2"/>
  <c r="L4343" i="2"/>
  <c r="L4339" i="2"/>
  <c r="L4335" i="2"/>
  <c r="L4327" i="2"/>
  <c r="L4323" i="2"/>
  <c r="L4319" i="2"/>
  <c r="L4311" i="2"/>
  <c r="L4291" i="2"/>
  <c r="L4287" i="2"/>
  <c r="L4279" i="2"/>
  <c r="L4227" i="2"/>
  <c r="L4223" i="2"/>
  <c r="L4215" i="2"/>
  <c r="L4211" i="2"/>
  <c r="L4207" i="2"/>
  <c r="L4199" i="2"/>
  <c r="L4087" i="2"/>
  <c r="L4083" i="2"/>
  <c r="L4079" i="2"/>
  <c r="L4071" i="2"/>
  <c r="L4067" i="2"/>
  <c r="L4063" i="2"/>
  <c r="L4055" i="2"/>
  <c r="L4051" i="2"/>
  <c r="L4047" i="2"/>
  <c r="L4039" i="2"/>
  <c r="L4035" i="2"/>
  <c r="L4031" i="2"/>
  <c r="L4023" i="2"/>
  <c r="L4003" i="2"/>
  <c r="L3999" i="2"/>
  <c r="L3991" i="2"/>
  <c r="L3971" i="2"/>
  <c r="L3967" i="2"/>
  <c r="L3959" i="2"/>
  <c r="L3939" i="2"/>
  <c r="L3935" i="2"/>
  <c r="L3927" i="2"/>
  <c r="L3923" i="2"/>
  <c r="L3919" i="2"/>
  <c r="L3911" i="2"/>
  <c r="L3891" i="2"/>
  <c r="L3887" i="2"/>
  <c r="L3879" i="2"/>
  <c r="L3875" i="2"/>
  <c r="L3871" i="2"/>
  <c r="L3863" i="2"/>
  <c r="L3859" i="2"/>
  <c r="L3855" i="2"/>
  <c r="L3847" i="2"/>
  <c r="L3843" i="2"/>
  <c r="L3839" i="2"/>
  <c r="L3831" i="2"/>
  <c r="L3827" i="2"/>
  <c r="L3823" i="2"/>
  <c r="L3815" i="2"/>
  <c r="L3811" i="2"/>
  <c r="L3807" i="2"/>
  <c r="L3799" i="2"/>
  <c r="L3795" i="2"/>
  <c r="L3791" i="2"/>
  <c r="L3783" i="2"/>
  <c r="L3779" i="2"/>
  <c r="L3775" i="2"/>
  <c r="L3767" i="2"/>
  <c r="L3763" i="2"/>
  <c r="L3759" i="2"/>
  <c r="L3751" i="2"/>
  <c r="L3747" i="2"/>
  <c r="L3743" i="2"/>
  <c r="L3735" i="2"/>
  <c r="L3731" i="2"/>
  <c r="L3727" i="2"/>
  <c r="L3719" i="2"/>
  <c r="L3715" i="2"/>
  <c r="L3711" i="2"/>
  <c r="L3703" i="2"/>
  <c r="L3683" i="2"/>
  <c r="L3679" i="2"/>
  <c r="L3671" i="2"/>
  <c r="L3651" i="2"/>
  <c r="L3647" i="2"/>
  <c r="L3639" i="2"/>
  <c r="L3619" i="2"/>
  <c r="L3615" i="2"/>
  <c r="L3607" i="2"/>
  <c r="L3603" i="2"/>
  <c r="L3599" i="2"/>
  <c r="L3539" i="2"/>
  <c r="L3535" i="2"/>
  <c r="L3527" i="2"/>
  <c r="L3523" i="2"/>
  <c r="L3519" i="2"/>
  <c r="L3511" i="2"/>
  <c r="L3491" i="2"/>
  <c r="L3487" i="2"/>
  <c r="L3479" i="2"/>
  <c r="L3475" i="2"/>
  <c r="L3471" i="2"/>
  <c r="L3463" i="2"/>
  <c r="L3459" i="2"/>
  <c r="L3455" i="2"/>
  <c r="L3447" i="2"/>
  <c r="L3427" i="2"/>
  <c r="L3423" i="2"/>
  <c r="L3415" i="2"/>
  <c r="L3411" i="2"/>
  <c r="L3407" i="2"/>
  <c r="L3399" i="2"/>
  <c r="L3395" i="2"/>
  <c r="L3391" i="2"/>
  <c r="L3383" i="2"/>
  <c r="L3379" i="2"/>
  <c r="L3375" i="2"/>
  <c r="L3367" i="2"/>
  <c r="L3363" i="2"/>
  <c r="L3359" i="2"/>
  <c r="L3351" i="2"/>
  <c r="L3347" i="2"/>
  <c r="L3343" i="2"/>
  <c r="L3335" i="2"/>
  <c r="L3331" i="2"/>
  <c r="L3327" i="2"/>
  <c r="L3319" i="2"/>
  <c r="L3315" i="2"/>
  <c r="L3311" i="2"/>
  <c r="L3303" i="2"/>
  <c r="L3299" i="2"/>
  <c r="L3295" i="2"/>
  <c r="L3287" i="2"/>
  <c r="L3175" i="2"/>
  <c r="L3171" i="2"/>
  <c r="L3167" i="2"/>
  <c r="L3155" i="2"/>
  <c r="L3151" i="2"/>
  <c r="L3143" i="2"/>
  <c r="L3075" i="2"/>
  <c r="L3071" i="2"/>
  <c r="L3063" i="2"/>
  <c r="L3043" i="2"/>
  <c r="L3039" i="2"/>
  <c r="L3031" i="2"/>
  <c r="L3011" i="2"/>
  <c r="L3007" i="2"/>
  <c r="L2999" i="2"/>
  <c r="L2995" i="2"/>
  <c r="L2991" i="2"/>
  <c r="L2983" i="2"/>
  <c r="L2947" i="2"/>
  <c r="L2943" i="2"/>
  <c r="L2935" i="2"/>
  <c r="L2931" i="2"/>
  <c r="L2927" i="2"/>
  <c r="L2919" i="2"/>
  <c r="L2899" i="2"/>
  <c r="L2895" i="2"/>
  <c r="L2887" i="2"/>
  <c r="L2867" i="2"/>
  <c r="L2863" i="2"/>
  <c r="L2855" i="2"/>
  <c r="L2851" i="2"/>
  <c r="L2847" i="2"/>
  <c r="L2839" i="2"/>
  <c r="L2803" i="2"/>
  <c r="L2799" i="2"/>
  <c r="L2791" i="2"/>
  <c r="L2" i="2"/>
  <c r="L4995" i="2"/>
  <c r="L4991" i="2"/>
  <c r="L4983" i="2"/>
  <c r="L4979" i="2"/>
  <c r="L4975" i="2"/>
  <c r="L4967" i="2"/>
  <c r="L4963" i="2"/>
  <c r="L4959" i="2"/>
  <c r="L4951" i="2"/>
  <c r="L4947" i="2"/>
  <c r="L4943" i="2"/>
  <c r="L4935" i="2"/>
  <c r="L4931" i="2"/>
  <c r="L4927" i="2"/>
  <c r="L4919" i="2"/>
  <c r="L4915" i="2"/>
  <c r="L4911" i="2"/>
  <c r="L4903" i="2"/>
  <c r="L4899" i="2"/>
  <c r="L4895" i="2"/>
  <c r="L4887" i="2"/>
  <c r="L4771" i="2"/>
  <c r="L4767" i="2"/>
  <c r="L4759" i="2"/>
  <c r="L4755" i="2"/>
  <c r="L4751" i="2"/>
  <c r="L4743" i="2"/>
  <c r="L4739" i="2"/>
  <c r="L4735" i="2"/>
  <c r="L4727" i="2"/>
  <c r="L4723" i="2"/>
  <c r="L4719" i="2"/>
  <c r="L4711" i="2"/>
  <c r="L4707" i="2"/>
  <c r="L4703" i="2"/>
  <c r="L4695" i="2"/>
  <c r="L4691" i="2"/>
  <c r="L4687" i="2"/>
  <c r="L4679" i="2"/>
  <c r="L4659" i="2"/>
  <c r="L4655" i="2"/>
  <c r="L4647" i="2"/>
  <c r="L4627" i="2"/>
  <c r="L4623" i="2"/>
  <c r="L4615" i="2"/>
  <c r="L4595" i="2"/>
  <c r="L4591" i="2"/>
  <c r="L4583" i="2"/>
  <c r="L4471" i="2"/>
  <c r="L4467" i="2"/>
  <c r="L4463" i="2"/>
  <c r="L4455" i="2"/>
  <c r="L4439" i="2"/>
  <c r="L4435" i="2"/>
  <c r="L4431" i="2"/>
  <c r="L4423" i="2"/>
  <c r="L4403" i="2"/>
  <c r="L4387" i="2"/>
  <c r="L4383" i="2"/>
  <c r="L4375" i="2"/>
  <c r="L4307" i="2"/>
  <c r="L4303" i="2"/>
  <c r="L4295" i="2"/>
  <c r="L4275" i="2"/>
  <c r="L4271" i="2"/>
  <c r="L4263" i="2"/>
  <c r="L4259" i="2"/>
  <c r="L4255" i="2"/>
  <c r="L4247" i="2"/>
  <c r="L4243" i="2"/>
  <c r="L4239" i="2"/>
  <c r="L4231" i="2"/>
  <c r="L4195" i="2"/>
  <c r="L4191" i="2"/>
  <c r="L4183" i="2"/>
  <c r="L4179" i="2"/>
  <c r="L4175" i="2"/>
  <c r="L4167" i="2"/>
  <c r="L4163" i="2"/>
  <c r="L4159" i="2"/>
  <c r="L4151" i="2"/>
  <c r="L4147" i="2"/>
  <c r="L4143" i="2"/>
  <c r="L4135" i="2"/>
  <c r="L4131" i="2"/>
  <c r="L4127" i="2"/>
  <c r="L4119" i="2"/>
  <c r="L4115" i="2"/>
  <c r="L4111" i="2"/>
  <c r="L4103" i="2"/>
  <c r="L4099" i="2"/>
  <c r="L4095" i="2"/>
  <c r="L4019" i="2"/>
  <c r="L4015" i="2"/>
  <c r="L4007" i="2"/>
  <c r="L3987" i="2"/>
  <c r="L3983" i="2"/>
  <c r="L3975" i="2"/>
  <c r="L3955" i="2"/>
  <c r="L3951" i="2"/>
  <c r="L3943" i="2"/>
  <c r="L3907" i="2"/>
  <c r="L3903" i="2"/>
  <c r="L3895" i="2"/>
  <c r="L3699" i="2"/>
  <c r="L3695" i="2"/>
  <c r="L3687" i="2"/>
  <c r="L3667" i="2"/>
  <c r="L3663" i="2"/>
  <c r="L3655" i="2"/>
  <c r="L3635" i="2"/>
  <c r="L3631" i="2"/>
  <c r="L3623" i="2"/>
  <c r="L3591" i="2"/>
  <c r="L3587" i="2"/>
  <c r="L3583" i="2"/>
  <c r="L3575" i="2"/>
  <c r="L3571" i="2"/>
  <c r="L3567" i="2"/>
  <c r="L3559" i="2"/>
  <c r="L3555" i="2"/>
  <c r="L3551" i="2"/>
  <c r="L3543" i="2"/>
  <c r="L3507" i="2"/>
  <c r="L3503" i="2"/>
  <c r="L3495" i="2"/>
  <c r="L3443" i="2"/>
  <c r="L3439" i="2"/>
  <c r="L3431" i="2"/>
  <c r="L3283" i="2"/>
  <c r="L3279" i="2"/>
  <c r="L3271" i="2"/>
  <c r="L3267" i="2"/>
  <c r="L3263" i="2"/>
  <c r="L3255" i="2"/>
  <c r="L3251" i="2"/>
  <c r="L3247" i="2"/>
  <c r="L3239" i="2"/>
  <c r="L3235" i="2"/>
  <c r="L3231" i="2"/>
  <c r="L3223" i="2"/>
  <c r="L3219" i="2"/>
  <c r="L3215" i="2"/>
  <c r="L3207" i="2"/>
  <c r="L3203" i="2"/>
  <c r="L3199" i="2"/>
  <c r="L3191" i="2"/>
  <c r="L3187" i="2"/>
  <c r="L3183" i="2"/>
  <c r="L3159" i="2"/>
  <c r="L3139" i="2"/>
  <c r="L3135" i="2"/>
  <c r="L3127" i="2"/>
  <c r="L3123" i="2"/>
  <c r="L3119" i="2"/>
  <c r="L3111" i="2"/>
  <c r="L3107" i="2"/>
  <c r="L3103" i="2"/>
  <c r="L3095" i="2"/>
  <c r="L3091" i="2"/>
  <c r="L3087" i="2"/>
  <c r="L3079" i="2"/>
  <c r="L3059" i="2"/>
  <c r="L3055" i="2"/>
  <c r="L3047" i="2"/>
  <c r="L3027" i="2"/>
  <c r="L3023" i="2"/>
  <c r="L3015" i="2"/>
  <c r="L2979" i="2"/>
  <c r="L2975" i="2"/>
  <c r="L2967" i="2"/>
  <c r="L2963" i="2"/>
  <c r="L2959" i="2"/>
  <c r="L2951" i="2"/>
  <c r="L2915" i="2"/>
  <c r="L2911" i="2"/>
  <c r="L2903" i="2"/>
  <c r="L2883" i="2"/>
  <c r="L2879" i="2"/>
  <c r="L2871" i="2"/>
  <c r="L2835" i="2"/>
  <c r="L2831" i="2"/>
  <c r="L2823" i="2"/>
  <c r="L2819" i="2"/>
  <c r="L2815" i="2"/>
  <c r="L2807" i="2"/>
  <c r="L2787" i="2"/>
  <c r="L2783" i="2"/>
  <c r="L2775" i="2"/>
  <c r="L2771" i="2"/>
  <c r="L2767" i="2"/>
  <c r="L2759" i="2"/>
  <c r="L2755" i="2"/>
  <c r="L2751" i="2"/>
  <c r="L2743" i="2"/>
  <c r="L2739" i="2"/>
  <c r="L2735" i="2"/>
  <c r="L2727" i="2"/>
  <c r="L2685" i="2"/>
  <c r="L2680" i="2"/>
  <c r="L2664" i="2"/>
  <c r="L2616" i="2"/>
  <c r="L2608" i="2"/>
  <c r="L2584" i="2"/>
  <c r="L2576" i="2"/>
  <c r="L2552" i="2"/>
  <c r="M2" i="2"/>
  <c r="M4998" i="2"/>
  <c r="N4998" i="2"/>
  <c r="L4998" i="2"/>
  <c r="M4994" i="2"/>
  <c r="N4994" i="2"/>
  <c r="L4994" i="2"/>
  <c r="M4990" i="2"/>
  <c r="N4990" i="2"/>
  <c r="L4990" i="2"/>
  <c r="M4986" i="2"/>
  <c r="N4986" i="2"/>
  <c r="L4986" i="2"/>
  <c r="M4982" i="2"/>
  <c r="N4982" i="2"/>
  <c r="L4982" i="2"/>
  <c r="M4978" i="2"/>
  <c r="N4978" i="2"/>
  <c r="L4978" i="2"/>
  <c r="M4974" i="2"/>
  <c r="N4974" i="2"/>
  <c r="L4974" i="2"/>
  <c r="M4970" i="2"/>
  <c r="N4970" i="2"/>
  <c r="L4970" i="2"/>
  <c r="M4966" i="2"/>
  <c r="N4966" i="2"/>
  <c r="L4966" i="2"/>
  <c r="M4962" i="2"/>
  <c r="N4962" i="2"/>
  <c r="L4962" i="2"/>
  <c r="M4958" i="2"/>
  <c r="N4958" i="2"/>
  <c r="L4958" i="2"/>
  <c r="M4954" i="2"/>
  <c r="N4954" i="2"/>
  <c r="L4954" i="2"/>
  <c r="M4950" i="2"/>
  <c r="N4950" i="2"/>
  <c r="L4950" i="2"/>
  <c r="M4946" i="2"/>
  <c r="N4946" i="2"/>
  <c r="L4946" i="2"/>
  <c r="M4942" i="2"/>
  <c r="N4942" i="2"/>
  <c r="L4942" i="2"/>
  <c r="M4938" i="2"/>
  <c r="N4938" i="2"/>
  <c r="L4938" i="2"/>
  <c r="M4934" i="2"/>
  <c r="N4934" i="2"/>
  <c r="L4934" i="2"/>
  <c r="M4930" i="2"/>
  <c r="N4930" i="2"/>
  <c r="L4930" i="2"/>
  <c r="M4926" i="2"/>
  <c r="N4926" i="2"/>
  <c r="L4926" i="2"/>
  <c r="M4922" i="2"/>
  <c r="N4922" i="2"/>
  <c r="L4922" i="2"/>
  <c r="M4918" i="2"/>
  <c r="N4918" i="2"/>
  <c r="L4918" i="2"/>
  <c r="M4914" i="2"/>
  <c r="N4914" i="2"/>
  <c r="L4914" i="2"/>
  <c r="M4910" i="2"/>
  <c r="N4910" i="2"/>
  <c r="L4910" i="2"/>
  <c r="M4906" i="2"/>
  <c r="N4906" i="2"/>
  <c r="L4906" i="2"/>
  <c r="M4902" i="2"/>
  <c r="N4902" i="2"/>
  <c r="L4902" i="2"/>
  <c r="M4898" i="2"/>
  <c r="N4898" i="2"/>
  <c r="L4898" i="2"/>
  <c r="M4894" i="2"/>
  <c r="N4894" i="2"/>
  <c r="L4894" i="2"/>
  <c r="M4890" i="2"/>
  <c r="N4890" i="2"/>
  <c r="L4890" i="2"/>
  <c r="M4886" i="2"/>
  <c r="N4886" i="2"/>
  <c r="L4886" i="2"/>
  <c r="M4882" i="2"/>
  <c r="N4882" i="2"/>
  <c r="L4882" i="2"/>
  <c r="M4878" i="2"/>
  <c r="N4878" i="2"/>
  <c r="L4878" i="2"/>
  <c r="M4874" i="2"/>
  <c r="N4874" i="2"/>
  <c r="L4874" i="2"/>
  <c r="M4870" i="2"/>
  <c r="N4870" i="2"/>
  <c r="L4870" i="2"/>
  <c r="M4866" i="2"/>
  <c r="N4866" i="2"/>
  <c r="L4866" i="2"/>
  <c r="M4862" i="2"/>
  <c r="N4862" i="2"/>
  <c r="L4862" i="2"/>
  <c r="M4858" i="2"/>
  <c r="N4858" i="2"/>
  <c r="L4858" i="2"/>
  <c r="M4854" i="2"/>
  <c r="N4854" i="2"/>
  <c r="L4854" i="2"/>
  <c r="M4850" i="2"/>
  <c r="N4850" i="2"/>
  <c r="L4850" i="2"/>
  <c r="M4846" i="2"/>
  <c r="N4846" i="2"/>
  <c r="L4846" i="2"/>
  <c r="M4842" i="2"/>
  <c r="N4842" i="2"/>
  <c r="L4842" i="2"/>
  <c r="M4838" i="2"/>
  <c r="N4838" i="2"/>
  <c r="L4838" i="2"/>
  <c r="M4834" i="2"/>
  <c r="N4834" i="2"/>
  <c r="L4834" i="2"/>
  <c r="M4830" i="2"/>
  <c r="N4830" i="2"/>
  <c r="L4830" i="2"/>
  <c r="M4826" i="2"/>
  <c r="N4826" i="2"/>
  <c r="L4826" i="2"/>
  <c r="M4822" i="2"/>
  <c r="N4822" i="2"/>
  <c r="L4822" i="2"/>
  <c r="M4818" i="2"/>
  <c r="N4818" i="2"/>
  <c r="L4818" i="2"/>
  <c r="M4814" i="2"/>
  <c r="N4814" i="2"/>
  <c r="L4814" i="2"/>
  <c r="M4810" i="2"/>
  <c r="N4810" i="2"/>
  <c r="L4810" i="2"/>
  <c r="M4806" i="2"/>
  <c r="N4806" i="2"/>
  <c r="L4806" i="2"/>
  <c r="M4802" i="2"/>
  <c r="N4802" i="2"/>
  <c r="L4802" i="2"/>
  <c r="M4798" i="2"/>
  <c r="N4798" i="2"/>
  <c r="L4798" i="2"/>
  <c r="M4794" i="2"/>
  <c r="N4794" i="2"/>
  <c r="L4794" i="2"/>
  <c r="M4790" i="2"/>
  <c r="N4790" i="2"/>
  <c r="L4790" i="2"/>
  <c r="M4786" i="2"/>
  <c r="N4786" i="2"/>
  <c r="L4786" i="2"/>
  <c r="M4782" i="2"/>
  <c r="N4782" i="2"/>
  <c r="L4782" i="2"/>
  <c r="M4778" i="2"/>
  <c r="N4778" i="2"/>
  <c r="L4778" i="2"/>
  <c r="M4774" i="2"/>
  <c r="N4774" i="2"/>
  <c r="L4774" i="2"/>
  <c r="M4770" i="2"/>
  <c r="N4770" i="2"/>
  <c r="L4770" i="2"/>
  <c r="M4766" i="2"/>
  <c r="N4766" i="2"/>
  <c r="L4766" i="2"/>
  <c r="M4762" i="2"/>
  <c r="N4762" i="2"/>
  <c r="L4762" i="2"/>
  <c r="M4758" i="2"/>
  <c r="N4758" i="2"/>
  <c r="L4758" i="2"/>
  <c r="M4754" i="2"/>
  <c r="N4754" i="2"/>
  <c r="L4754" i="2"/>
  <c r="M4750" i="2"/>
  <c r="N4750" i="2"/>
  <c r="L4750" i="2"/>
  <c r="M4746" i="2"/>
  <c r="N4746" i="2"/>
  <c r="L4746" i="2"/>
  <c r="M4742" i="2"/>
  <c r="N4742" i="2"/>
  <c r="L4742" i="2"/>
  <c r="M4738" i="2"/>
  <c r="N4738" i="2"/>
  <c r="L4738" i="2"/>
  <c r="M4734" i="2"/>
  <c r="N4734" i="2"/>
  <c r="L4734" i="2"/>
  <c r="M4730" i="2"/>
  <c r="N4730" i="2"/>
  <c r="L4730" i="2"/>
  <c r="M4726" i="2"/>
  <c r="N4726" i="2"/>
  <c r="L4726" i="2"/>
  <c r="M4722" i="2"/>
  <c r="N4722" i="2"/>
  <c r="L4722" i="2"/>
  <c r="M4718" i="2"/>
  <c r="N4718" i="2"/>
  <c r="L4718" i="2"/>
  <c r="M4714" i="2"/>
  <c r="N4714" i="2"/>
  <c r="L4714" i="2"/>
  <c r="M4710" i="2"/>
  <c r="N4710" i="2"/>
  <c r="L4710" i="2"/>
  <c r="M4706" i="2"/>
  <c r="N4706" i="2"/>
  <c r="L4706" i="2"/>
  <c r="M4702" i="2"/>
  <c r="N4702" i="2"/>
  <c r="L4702" i="2"/>
  <c r="M4698" i="2"/>
  <c r="N4698" i="2"/>
  <c r="L4698" i="2"/>
  <c r="M4694" i="2"/>
  <c r="N4694" i="2"/>
  <c r="L4694" i="2"/>
  <c r="M4690" i="2"/>
  <c r="N4690" i="2"/>
  <c r="L4690" i="2"/>
  <c r="M4686" i="2"/>
  <c r="N4686" i="2"/>
  <c r="L4686" i="2"/>
  <c r="M4682" i="2"/>
  <c r="N4682" i="2"/>
  <c r="L4682" i="2"/>
  <c r="M4678" i="2"/>
  <c r="N4678" i="2"/>
  <c r="L4678" i="2"/>
  <c r="M4674" i="2"/>
  <c r="N4674" i="2"/>
  <c r="L4674" i="2"/>
  <c r="M4670" i="2"/>
  <c r="N4670" i="2"/>
  <c r="L4670" i="2"/>
  <c r="M4666" i="2"/>
  <c r="N4666" i="2"/>
  <c r="L4666" i="2"/>
  <c r="M4662" i="2"/>
  <c r="N4662" i="2"/>
  <c r="L4662" i="2"/>
  <c r="M4658" i="2"/>
  <c r="N4658" i="2"/>
  <c r="L4658" i="2"/>
  <c r="M4654" i="2"/>
  <c r="N4654" i="2"/>
  <c r="L4654" i="2"/>
  <c r="M4650" i="2"/>
  <c r="N4650" i="2"/>
  <c r="L4650" i="2"/>
  <c r="M4646" i="2"/>
  <c r="N4646" i="2"/>
  <c r="L4646" i="2"/>
  <c r="M4642" i="2"/>
  <c r="N4642" i="2"/>
  <c r="L4642" i="2"/>
  <c r="M4638" i="2"/>
  <c r="N4638" i="2"/>
  <c r="L4638" i="2"/>
  <c r="M4634" i="2"/>
  <c r="N4634" i="2"/>
  <c r="L4634" i="2"/>
  <c r="M4630" i="2"/>
  <c r="N4630" i="2"/>
  <c r="L4630" i="2"/>
  <c r="M4626" i="2"/>
  <c r="N4626" i="2"/>
  <c r="L4626" i="2"/>
  <c r="M4622" i="2"/>
  <c r="N4622" i="2"/>
  <c r="L4622" i="2"/>
  <c r="M4618" i="2"/>
  <c r="N4618" i="2"/>
  <c r="L4618" i="2"/>
  <c r="M4614" i="2"/>
  <c r="N4614" i="2"/>
  <c r="L4614" i="2"/>
  <c r="M4610" i="2"/>
  <c r="N4610" i="2"/>
  <c r="L4610" i="2"/>
  <c r="M4606" i="2"/>
  <c r="N4606" i="2"/>
  <c r="L4606" i="2"/>
  <c r="M4602" i="2"/>
  <c r="N4602" i="2"/>
  <c r="L4602" i="2"/>
  <c r="M4598" i="2"/>
  <c r="N4598" i="2"/>
  <c r="L4598" i="2"/>
  <c r="M4594" i="2"/>
  <c r="N4594" i="2"/>
  <c r="L4594" i="2"/>
  <c r="M4590" i="2"/>
  <c r="N4590" i="2"/>
  <c r="L4590" i="2"/>
  <c r="M4586" i="2"/>
  <c r="N4586" i="2"/>
  <c r="L4586" i="2"/>
  <c r="M4582" i="2"/>
  <c r="N4582" i="2"/>
  <c r="L4582" i="2"/>
  <c r="M4578" i="2"/>
  <c r="N4578" i="2"/>
  <c r="L4578" i="2"/>
  <c r="M4574" i="2"/>
  <c r="N4574" i="2"/>
  <c r="L4574" i="2"/>
  <c r="M4570" i="2"/>
  <c r="N4570" i="2"/>
  <c r="L4570" i="2"/>
  <c r="M4566" i="2"/>
  <c r="N4566" i="2"/>
  <c r="L4566" i="2"/>
  <c r="M4562" i="2"/>
  <c r="N4562" i="2"/>
  <c r="L4562" i="2"/>
  <c r="M4558" i="2"/>
  <c r="N4558" i="2"/>
  <c r="L4558" i="2"/>
  <c r="M4554" i="2"/>
  <c r="N4554" i="2"/>
  <c r="L4554" i="2"/>
  <c r="M4550" i="2"/>
  <c r="N4550" i="2"/>
  <c r="L4550" i="2"/>
  <c r="M4546" i="2"/>
  <c r="N4546" i="2"/>
  <c r="L4546" i="2"/>
  <c r="M4542" i="2"/>
  <c r="N4542" i="2"/>
  <c r="L4542" i="2"/>
  <c r="M4538" i="2"/>
  <c r="N4538" i="2"/>
  <c r="L4538" i="2"/>
  <c r="M4534" i="2"/>
  <c r="N4534" i="2"/>
  <c r="L4534" i="2"/>
  <c r="M4530" i="2"/>
  <c r="N4530" i="2"/>
  <c r="L4530" i="2"/>
  <c r="M4526" i="2"/>
  <c r="N4526" i="2"/>
  <c r="L4526" i="2"/>
  <c r="M4522" i="2"/>
  <c r="N4522" i="2"/>
  <c r="L4522" i="2"/>
  <c r="M4518" i="2"/>
  <c r="N4518" i="2"/>
  <c r="L4518" i="2"/>
  <c r="M4514" i="2"/>
  <c r="N4514" i="2"/>
  <c r="L4514" i="2"/>
  <c r="M4510" i="2"/>
  <c r="N4510" i="2"/>
  <c r="L4510" i="2"/>
  <c r="M4506" i="2"/>
  <c r="N4506" i="2"/>
  <c r="L4506" i="2"/>
  <c r="M4502" i="2"/>
  <c r="N4502" i="2"/>
  <c r="L4502" i="2"/>
  <c r="M4498" i="2"/>
  <c r="N4498" i="2"/>
  <c r="L4498" i="2"/>
  <c r="M4494" i="2"/>
  <c r="N4494" i="2"/>
  <c r="L4494" i="2"/>
  <c r="M4490" i="2"/>
  <c r="N4490" i="2"/>
  <c r="L4490" i="2"/>
  <c r="M4486" i="2"/>
  <c r="N4486" i="2"/>
  <c r="L4486" i="2"/>
  <c r="M4482" i="2"/>
  <c r="N4482" i="2"/>
  <c r="L4482" i="2"/>
  <c r="M4478" i="2"/>
  <c r="N4478" i="2"/>
  <c r="L4478" i="2"/>
  <c r="M4474" i="2"/>
  <c r="N4474" i="2"/>
  <c r="L4474" i="2"/>
  <c r="M4470" i="2"/>
  <c r="N4470" i="2"/>
  <c r="L4470" i="2"/>
  <c r="M4466" i="2"/>
  <c r="N4466" i="2"/>
  <c r="L4466" i="2"/>
  <c r="M4462" i="2"/>
  <c r="N4462" i="2"/>
  <c r="L4462" i="2"/>
  <c r="M4458" i="2"/>
  <c r="N4458" i="2"/>
  <c r="L4458" i="2"/>
  <c r="M4454" i="2"/>
  <c r="N4454" i="2"/>
  <c r="L4454" i="2"/>
  <c r="M4450" i="2"/>
  <c r="N4450" i="2"/>
  <c r="L4450" i="2"/>
  <c r="M4446" i="2"/>
  <c r="N4446" i="2"/>
  <c r="L4446" i="2"/>
  <c r="M4442" i="2"/>
  <c r="N4442" i="2"/>
  <c r="L4442" i="2"/>
  <c r="M4438" i="2"/>
  <c r="N4438" i="2"/>
  <c r="L4438" i="2"/>
  <c r="M4434" i="2"/>
  <c r="N4434" i="2"/>
  <c r="L4434" i="2"/>
  <c r="M4430" i="2"/>
  <c r="N4430" i="2"/>
  <c r="L4430" i="2"/>
  <c r="M4426" i="2"/>
  <c r="N4426" i="2"/>
  <c r="L4426" i="2"/>
  <c r="M4422" i="2"/>
  <c r="N4422" i="2"/>
  <c r="L4422" i="2"/>
  <c r="M4418" i="2"/>
  <c r="N4418" i="2"/>
  <c r="L4418" i="2"/>
  <c r="M4414" i="2"/>
  <c r="N4414" i="2"/>
  <c r="L4414" i="2"/>
  <c r="M4410" i="2"/>
  <c r="N4410" i="2"/>
  <c r="L4410" i="2"/>
  <c r="M4406" i="2"/>
  <c r="N4406" i="2"/>
  <c r="L4406" i="2"/>
  <c r="M4402" i="2"/>
  <c r="N4402" i="2"/>
  <c r="L4402" i="2"/>
  <c r="M4398" i="2"/>
  <c r="N4398" i="2"/>
  <c r="L4398" i="2"/>
  <c r="M4394" i="2"/>
  <c r="N4394" i="2"/>
  <c r="L4394" i="2"/>
  <c r="M4390" i="2"/>
  <c r="N4390" i="2"/>
  <c r="L4390" i="2"/>
  <c r="M4386" i="2"/>
  <c r="N4386" i="2"/>
  <c r="L4386" i="2"/>
  <c r="M4382" i="2"/>
  <c r="N4382" i="2"/>
  <c r="L4382" i="2"/>
  <c r="M4378" i="2"/>
  <c r="N4378" i="2"/>
  <c r="L4378" i="2"/>
  <c r="M4374" i="2"/>
  <c r="N4374" i="2"/>
  <c r="L4374" i="2"/>
  <c r="M4370" i="2"/>
  <c r="N4370" i="2"/>
  <c r="L4370" i="2"/>
  <c r="M4366" i="2"/>
  <c r="N4366" i="2"/>
  <c r="L4366" i="2"/>
  <c r="M4362" i="2"/>
  <c r="N4362" i="2"/>
  <c r="L4362" i="2"/>
  <c r="M4358" i="2"/>
  <c r="N4358" i="2"/>
  <c r="L4358" i="2"/>
  <c r="M4354" i="2"/>
  <c r="N4354" i="2"/>
  <c r="L4354" i="2"/>
  <c r="M4350" i="2"/>
  <c r="N4350" i="2"/>
  <c r="L4350" i="2"/>
  <c r="M4346" i="2"/>
  <c r="N4346" i="2"/>
  <c r="L4346" i="2"/>
  <c r="M4342" i="2"/>
  <c r="N4342" i="2"/>
  <c r="L4342" i="2"/>
  <c r="M4338" i="2"/>
  <c r="N4338" i="2"/>
  <c r="L4338" i="2"/>
  <c r="M4334" i="2"/>
  <c r="N4334" i="2"/>
  <c r="L4334" i="2"/>
  <c r="M4330" i="2"/>
  <c r="N4330" i="2"/>
  <c r="L4330" i="2"/>
  <c r="M4326" i="2"/>
  <c r="N4326" i="2"/>
  <c r="L4326" i="2"/>
  <c r="M4322" i="2"/>
  <c r="N4322" i="2"/>
  <c r="L4322" i="2"/>
  <c r="M4318" i="2"/>
  <c r="N4318" i="2"/>
  <c r="L4318" i="2"/>
  <c r="M4314" i="2"/>
  <c r="N4314" i="2"/>
  <c r="L4314" i="2"/>
  <c r="M4310" i="2"/>
  <c r="N4310" i="2"/>
  <c r="L4310" i="2"/>
  <c r="M4306" i="2"/>
  <c r="N4306" i="2"/>
  <c r="L4306" i="2"/>
  <c r="M4302" i="2"/>
  <c r="N4302" i="2"/>
  <c r="L4302" i="2"/>
  <c r="M4298" i="2"/>
  <c r="N4298" i="2"/>
  <c r="L4298" i="2"/>
  <c r="M4294" i="2"/>
  <c r="N4294" i="2"/>
  <c r="L4294" i="2"/>
  <c r="M4290" i="2"/>
  <c r="N4290" i="2"/>
  <c r="L4290" i="2"/>
  <c r="M4286" i="2"/>
  <c r="N4286" i="2"/>
  <c r="L4286" i="2"/>
  <c r="M4282" i="2"/>
  <c r="N4282" i="2"/>
  <c r="L4282" i="2"/>
  <c r="M4278" i="2"/>
  <c r="N4278" i="2"/>
  <c r="L4278" i="2"/>
  <c r="M4274" i="2"/>
  <c r="N4274" i="2"/>
  <c r="L4274" i="2"/>
  <c r="M4270" i="2"/>
  <c r="N4270" i="2"/>
  <c r="L4270" i="2"/>
  <c r="M4266" i="2"/>
  <c r="N4266" i="2"/>
  <c r="L4266" i="2"/>
  <c r="M4262" i="2"/>
  <c r="N4262" i="2"/>
  <c r="L4262" i="2"/>
  <c r="M4258" i="2"/>
  <c r="N4258" i="2"/>
  <c r="L4258" i="2"/>
  <c r="M4254" i="2"/>
  <c r="N4254" i="2"/>
  <c r="L4254" i="2"/>
  <c r="M4250" i="2"/>
  <c r="N4250" i="2"/>
  <c r="L4250" i="2"/>
  <c r="M4246" i="2"/>
  <c r="N4246" i="2"/>
  <c r="L4246" i="2"/>
  <c r="M4242" i="2"/>
  <c r="N4242" i="2"/>
  <c r="L4242" i="2"/>
  <c r="M4238" i="2"/>
  <c r="N4238" i="2"/>
  <c r="L4238" i="2"/>
  <c r="M4234" i="2"/>
  <c r="N4234" i="2"/>
  <c r="L4234" i="2"/>
  <c r="M4230" i="2"/>
  <c r="N4230" i="2"/>
  <c r="L4230" i="2"/>
  <c r="M4226" i="2"/>
  <c r="N4226" i="2"/>
  <c r="L4226" i="2"/>
  <c r="M4222" i="2"/>
  <c r="N4222" i="2"/>
  <c r="L4222" i="2"/>
  <c r="M4218" i="2"/>
  <c r="N4218" i="2"/>
  <c r="L4218" i="2"/>
  <c r="M4214" i="2"/>
  <c r="N4214" i="2"/>
  <c r="L4214" i="2"/>
  <c r="M4210" i="2"/>
  <c r="N4210" i="2"/>
  <c r="L4210" i="2"/>
  <c r="M4206" i="2"/>
  <c r="N4206" i="2"/>
  <c r="L4206" i="2"/>
  <c r="M4202" i="2"/>
  <c r="N4202" i="2"/>
  <c r="L4202" i="2"/>
  <c r="M4198" i="2"/>
  <c r="N4198" i="2"/>
  <c r="L4198" i="2"/>
  <c r="M4194" i="2"/>
  <c r="N4194" i="2"/>
  <c r="L4194" i="2"/>
  <c r="M4190" i="2"/>
  <c r="N4190" i="2"/>
  <c r="L4190" i="2"/>
  <c r="M4186" i="2"/>
  <c r="N4186" i="2"/>
  <c r="L4186" i="2"/>
  <c r="M4182" i="2"/>
  <c r="N4182" i="2"/>
  <c r="L4182" i="2"/>
  <c r="M4178" i="2"/>
  <c r="N4178" i="2"/>
  <c r="L4178" i="2"/>
  <c r="M4174" i="2"/>
  <c r="N4174" i="2"/>
  <c r="L4174" i="2"/>
  <c r="M4170" i="2"/>
  <c r="N4170" i="2"/>
  <c r="L4170" i="2"/>
  <c r="M4166" i="2"/>
  <c r="N4166" i="2"/>
  <c r="L4166" i="2"/>
  <c r="M4162" i="2"/>
  <c r="N4162" i="2"/>
  <c r="L4162" i="2"/>
  <c r="M4158" i="2"/>
  <c r="N4158" i="2"/>
  <c r="L4158" i="2"/>
  <c r="M4154" i="2"/>
  <c r="N4154" i="2"/>
  <c r="L4154" i="2"/>
  <c r="M4150" i="2"/>
  <c r="N4150" i="2"/>
  <c r="L4150" i="2"/>
  <c r="M4146" i="2"/>
  <c r="N4146" i="2"/>
  <c r="L4146" i="2"/>
  <c r="M4142" i="2"/>
  <c r="N4142" i="2"/>
  <c r="L4142" i="2"/>
  <c r="M4138" i="2"/>
  <c r="N4138" i="2"/>
  <c r="L4138" i="2"/>
  <c r="M4134" i="2"/>
  <c r="N4134" i="2"/>
  <c r="L4134" i="2"/>
  <c r="M4130" i="2"/>
  <c r="N4130" i="2"/>
  <c r="L4130" i="2"/>
  <c r="M4126" i="2"/>
  <c r="N4126" i="2"/>
  <c r="L4126" i="2"/>
  <c r="M4122" i="2"/>
  <c r="N4122" i="2"/>
  <c r="L4122" i="2"/>
  <c r="M4118" i="2"/>
  <c r="N4118" i="2"/>
  <c r="L4118" i="2"/>
  <c r="M4114" i="2"/>
  <c r="N4114" i="2"/>
  <c r="L4114" i="2"/>
  <c r="M4110" i="2"/>
  <c r="N4110" i="2"/>
  <c r="L4110" i="2"/>
  <c r="M4106" i="2"/>
  <c r="N4106" i="2"/>
  <c r="L4106" i="2"/>
  <c r="M4102" i="2"/>
  <c r="N4102" i="2"/>
  <c r="L4102" i="2"/>
  <c r="M4098" i="2"/>
  <c r="N4098" i="2"/>
  <c r="L4098" i="2"/>
  <c r="M4094" i="2"/>
  <c r="N4094" i="2"/>
  <c r="L4094" i="2"/>
  <c r="M4090" i="2"/>
  <c r="N4090" i="2"/>
  <c r="L4090" i="2"/>
  <c r="M4086" i="2"/>
  <c r="N4086" i="2"/>
  <c r="L4086" i="2"/>
  <c r="M4082" i="2"/>
  <c r="N4082" i="2"/>
  <c r="L4082" i="2"/>
  <c r="M4078" i="2"/>
  <c r="N4078" i="2"/>
  <c r="L4078" i="2"/>
  <c r="M4074" i="2"/>
  <c r="N4074" i="2"/>
  <c r="L4074" i="2"/>
  <c r="M4070" i="2"/>
  <c r="N4070" i="2"/>
  <c r="L4070" i="2"/>
  <c r="M4066" i="2"/>
  <c r="N4066" i="2"/>
  <c r="L4066" i="2"/>
  <c r="M4062" i="2"/>
  <c r="N4062" i="2"/>
  <c r="L4062" i="2"/>
  <c r="M4058" i="2"/>
  <c r="N4058" i="2"/>
  <c r="L4058" i="2"/>
  <c r="M4054" i="2"/>
  <c r="N4054" i="2"/>
  <c r="L4054" i="2"/>
  <c r="M4050" i="2"/>
  <c r="N4050" i="2"/>
  <c r="L4050" i="2"/>
  <c r="M4046" i="2"/>
  <c r="N4046" i="2"/>
  <c r="L4046" i="2"/>
  <c r="M4042" i="2"/>
  <c r="N4042" i="2"/>
  <c r="L4042" i="2"/>
  <c r="M4038" i="2"/>
  <c r="N4038" i="2"/>
  <c r="L4038" i="2"/>
  <c r="M4034" i="2"/>
  <c r="N4034" i="2"/>
  <c r="L4034" i="2"/>
  <c r="M4030" i="2"/>
  <c r="N4030" i="2"/>
  <c r="L4030" i="2"/>
  <c r="M4026" i="2"/>
  <c r="N4026" i="2"/>
  <c r="L4026" i="2"/>
  <c r="M4022" i="2"/>
  <c r="N4022" i="2"/>
  <c r="L4022" i="2"/>
  <c r="M4018" i="2"/>
  <c r="N4018" i="2"/>
  <c r="L4018" i="2"/>
  <c r="M4014" i="2"/>
  <c r="N4014" i="2"/>
  <c r="L4014" i="2"/>
  <c r="M4010" i="2"/>
  <c r="N4010" i="2"/>
  <c r="L4010" i="2"/>
  <c r="M4006" i="2"/>
  <c r="N4006" i="2"/>
  <c r="L4006" i="2"/>
  <c r="M4002" i="2"/>
  <c r="N4002" i="2"/>
  <c r="L4002" i="2"/>
  <c r="M3998" i="2"/>
  <c r="N3998" i="2"/>
  <c r="L3998" i="2"/>
  <c r="M3994" i="2"/>
  <c r="N3994" i="2"/>
  <c r="L3994" i="2"/>
  <c r="M3990" i="2"/>
  <c r="N3990" i="2"/>
  <c r="L3990" i="2"/>
  <c r="M3986" i="2"/>
  <c r="N3986" i="2"/>
  <c r="L3986" i="2"/>
  <c r="M3982" i="2"/>
  <c r="N3982" i="2"/>
  <c r="L3982" i="2"/>
  <c r="M3978" i="2"/>
  <c r="N3978" i="2"/>
  <c r="L3978" i="2"/>
  <c r="M3974" i="2"/>
  <c r="N3974" i="2"/>
  <c r="L3974" i="2"/>
  <c r="M3970" i="2"/>
  <c r="N3970" i="2"/>
  <c r="L3970" i="2"/>
  <c r="M3966" i="2"/>
  <c r="N3966" i="2"/>
  <c r="L3966" i="2"/>
  <c r="M3962" i="2"/>
  <c r="N3962" i="2"/>
  <c r="L3962" i="2"/>
  <c r="M3958" i="2"/>
  <c r="N3958" i="2"/>
  <c r="L3958" i="2"/>
  <c r="M3954" i="2"/>
  <c r="N3954" i="2"/>
  <c r="L3954" i="2"/>
  <c r="M3950" i="2"/>
  <c r="N3950" i="2"/>
  <c r="L3950" i="2"/>
  <c r="M3946" i="2"/>
  <c r="N3946" i="2"/>
  <c r="L3946" i="2"/>
  <c r="M3942" i="2"/>
  <c r="N3942" i="2"/>
  <c r="L3942" i="2"/>
  <c r="M3938" i="2"/>
  <c r="N3938" i="2"/>
  <c r="L3938" i="2"/>
  <c r="M3934" i="2"/>
  <c r="N3934" i="2"/>
  <c r="L3934" i="2"/>
  <c r="M3930" i="2"/>
  <c r="N3930" i="2"/>
  <c r="L3930" i="2"/>
  <c r="M3926" i="2"/>
  <c r="N3926" i="2"/>
  <c r="L3926" i="2"/>
  <c r="M3922" i="2"/>
  <c r="N3922" i="2"/>
  <c r="L3922" i="2"/>
  <c r="M3918" i="2"/>
  <c r="N3918" i="2"/>
  <c r="L3918" i="2"/>
  <c r="M3914" i="2"/>
  <c r="N3914" i="2"/>
  <c r="L3914" i="2"/>
  <c r="M3910" i="2"/>
  <c r="N3910" i="2"/>
  <c r="L3910" i="2"/>
  <c r="M3906" i="2"/>
  <c r="N3906" i="2"/>
  <c r="L3906" i="2"/>
  <c r="M3902" i="2"/>
  <c r="N3902" i="2"/>
  <c r="L3902" i="2"/>
  <c r="M3898" i="2"/>
  <c r="N3898" i="2"/>
  <c r="L3898" i="2"/>
  <c r="M3894" i="2"/>
  <c r="N3894" i="2"/>
  <c r="L3894" i="2"/>
  <c r="M3890" i="2"/>
  <c r="N3890" i="2"/>
  <c r="L3890" i="2"/>
  <c r="M3886" i="2"/>
  <c r="N3886" i="2"/>
  <c r="L3886" i="2"/>
  <c r="M3882" i="2"/>
  <c r="N3882" i="2"/>
  <c r="L3882" i="2"/>
  <c r="M3878" i="2"/>
  <c r="N3878" i="2"/>
  <c r="L3878" i="2"/>
  <c r="M3874" i="2"/>
  <c r="N3874" i="2"/>
  <c r="L3874" i="2"/>
  <c r="M3870" i="2"/>
  <c r="N3870" i="2"/>
  <c r="L3870" i="2"/>
  <c r="M3866" i="2"/>
  <c r="N3866" i="2"/>
  <c r="L3866" i="2"/>
  <c r="M3862" i="2"/>
  <c r="N3862" i="2"/>
  <c r="L3862" i="2"/>
  <c r="M3858" i="2"/>
  <c r="N3858" i="2"/>
  <c r="L3858" i="2"/>
  <c r="M3854" i="2"/>
  <c r="N3854" i="2"/>
  <c r="L3854" i="2"/>
  <c r="M3850" i="2"/>
  <c r="N3850" i="2"/>
  <c r="L3850" i="2"/>
  <c r="M3846" i="2"/>
  <c r="N3846" i="2"/>
  <c r="L3846" i="2"/>
  <c r="M3842" i="2"/>
  <c r="N3842" i="2"/>
  <c r="L3842" i="2"/>
  <c r="M3838" i="2"/>
  <c r="N3838" i="2"/>
  <c r="L3838" i="2"/>
  <c r="M3834" i="2"/>
  <c r="N3834" i="2"/>
  <c r="L3834" i="2"/>
  <c r="M3830" i="2"/>
  <c r="N3830" i="2"/>
  <c r="L3830" i="2"/>
  <c r="M3826" i="2"/>
  <c r="N3826" i="2"/>
  <c r="L3826" i="2"/>
  <c r="M3822" i="2"/>
  <c r="N3822" i="2"/>
  <c r="L3822" i="2"/>
  <c r="M3818" i="2"/>
  <c r="N3818" i="2"/>
  <c r="L3818" i="2"/>
  <c r="M3814" i="2"/>
  <c r="N3814" i="2"/>
  <c r="L3814" i="2"/>
  <c r="M3810" i="2"/>
  <c r="N3810" i="2"/>
  <c r="L3810" i="2"/>
  <c r="M3806" i="2"/>
  <c r="N3806" i="2"/>
  <c r="L3806" i="2"/>
  <c r="M3802" i="2"/>
  <c r="N3802" i="2"/>
  <c r="L3802" i="2"/>
  <c r="M3798" i="2"/>
  <c r="N3798" i="2"/>
  <c r="L3798" i="2"/>
  <c r="M3794" i="2"/>
  <c r="N3794" i="2"/>
  <c r="L3794" i="2"/>
  <c r="M3790" i="2"/>
  <c r="N3790" i="2"/>
  <c r="L3790" i="2"/>
  <c r="M3786" i="2"/>
  <c r="N3786" i="2"/>
  <c r="L3786" i="2"/>
  <c r="M3782" i="2"/>
  <c r="N3782" i="2"/>
  <c r="L3782" i="2"/>
  <c r="M3778" i="2"/>
  <c r="N3778" i="2"/>
  <c r="L3778" i="2"/>
  <c r="M3774" i="2"/>
  <c r="N3774" i="2"/>
  <c r="L3774" i="2"/>
  <c r="M3770" i="2"/>
  <c r="N3770" i="2"/>
  <c r="L3770" i="2"/>
  <c r="M3766" i="2"/>
  <c r="N3766" i="2"/>
  <c r="L3766" i="2"/>
  <c r="M3762" i="2"/>
  <c r="N3762" i="2"/>
  <c r="L3762" i="2"/>
  <c r="M3758" i="2"/>
  <c r="N3758" i="2"/>
  <c r="L3758" i="2"/>
  <c r="M3754" i="2"/>
  <c r="N3754" i="2"/>
  <c r="L3754" i="2"/>
  <c r="M3750" i="2"/>
  <c r="N3750" i="2"/>
  <c r="L3750" i="2"/>
  <c r="M3746" i="2"/>
  <c r="N3746" i="2"/>
  <c r="L3746" i="2"/>
  <c r="M3742" i="2"/>
  <c r="N3742" i="2"/>
  <c r="L3742" i="2"/>
  <c r="M3738" i="2"/>
  <c r="N3738" i="2"/>
  <c r="L3738" i="2"/>
  <c r="M3734" i="2"/>
  <c r="N3734" i="2"/>
  <c r="L3734" i="2"/>
  <c r="M3730" i="2"/>
  <c r="N3730" i="2"/>
  <c r="L3730" i="2"/>
  <c r="M3726" i="2"/>
  <c r="N3726" i="2"/>
  <c r="L3726" i="2"/>
  <c r="M3722" i="2"/>
  <c r="N3722" i="2"/>
  <c r="L3722" i="2"/>
  <c r="M3718" i="2"/>
  <c r="N3718" i="2"/>
  <c r="L3718" i="2"/>
  <c r="M3714" i="2"/>
  <c r="N3714" i="2"/>
  <c r="L3714" i="2"/>
  <c r="M3710" i="2"/>
  <c r="N3710" i="2"/>
  <c r="L3710" i="2"/>
  <c r="M3706" i="2"/>
  <c r="N3706" i="2"/>
  <c r="L3706" i="2"/>
  <c r="M3702" i="2"/>
  <c r="N3702" i="2"/>
  <c r="L3702" i="2"/>
  <c r="M3698" i="2"/>
  <c r="N3698" i="2"/>
  <c r="L3698" i="2"/>
  <c r="M3694" i="2"/>
  <c r="N3694" i="2"/>
  <c r="L3694" i="2"/>
  <c r="M3690" i="2"/>
  <c r="N3690" i="2"/>
  <c r="L3690" i="2"/>
  <c r="M3686" i="2"/>
  <c r="N3686" i="2"/>
  <c r="L3686" i="2"/>
  <c r="M3682" i="2"/>
  <c r="N3682" i="2"/>
  <c r="L3682" i="2"/>
  <c r="M3678" i="2"/>
  <c r="N3678" i="2"/>
  <c r="L3678" i="2"/>
  <c r="M3674" i="2"/>
  <c r="N3674" i="2"/>
  <c r="L3674" i="2"/>
  <c r="M3670" i="2"/>
  <c r="N3670" i="2"/>
  <c r="L3670" i="2"/>
  <c r="M3666" i="2"/>
  <c r="N3666" i="2"/>
  <c r="L3666" i="2"/>
  <c r="M3662" i="2"/>
  <c r="N3662" i="2"/>
  <c r="L3662" i="2"/>
  <c r="M3658" i="2"/>
  <c r="N3658" i="2"/>
  <c r="L3658" i="2"/>
  <c r="M3654" i="2"/>
  <c r="N3654" i="2"/>
  <c r="L3654" i="2"/>
  <c r="M3650" i="2"/>
  <c r="N3650" i="2"/>
  <c r="L3650" i="2"/>
  <c r="M3646" i="2"/>
  <c r="N3646" i="2"/>
  <c r="L3646" i="2"/>
  <c r="M3642" i="2"/>
  <c r="N3642" i="2"/>
  <c r="L3642" i="2"/>
  <c r="M3638" i="2"/>
  <c r="N3638" i="2"/>
  <c r="L3638" i="2"/>
  <c r="M3634" i="2"/>
  <c r="N3634" i="2"/>
  <c r="L3634" i="2"/>
  <c r="M3630" i="2"/>
  <c r="N3630" i="2"/>
  <c r="L3630" i="2"/>
  <c r="M3626" i="2"/>
  <c r="N3626" i="2"/>
  <c r="L3626" i="2"/>
  <c r="M3622" i="2"/>
  <c r="N3622" i="2"/>
  <c r="L3622" i="2"/>
  <c r="M3618" i="2"/>
  <c r="N3618" i="2"/>
  <c r="L3618" i="2"/>
  <c r="M3614" i="2"/>
  <c r="N3614" i="2"/>
  <c r="L3614" i="2"/>
  <c r="M3610" i="2"/>
  <c r="N3610" i="2"/>
  <c r="L3610" i="2"/>
  <c r="M3606" i="2"/>
  <c r="N3606" i="2"/>
  <c r="L3606" i="2"/>
  <c r="M3602" i="2"/>
  <c r="N3602" i="2"/>
  <c r="L3602" i="2"/>
  <c r="M3598" i="2"/>
  <c r="N3598" i="2"/>
  <c r="L3598" i="2"/>
  <c r="M3594" i="2"/>
  <c r="N3594" i="2"/>
  <c r="L3594" i="2"/>
  <c r="M3590" i="2"/>
  <c r="N3590" i="2"/>
  <c r="L3590" i="2"/>
  <c r="M3586" i="2"/>
  <c r="N3586" i="2"/>
  <c r="L3586" i="2"/>
  <c r="M3582" i="2"/>
  <c r="N3582" i="2"/>
  <c r="L3582" i="2"/>
  <c r="M3578" i="2"/>
  <c r="N3578" i="2"/>
  <c r="L3578" i="2"/>
  <c r="M3574" i="2"/>
  <c r="N3574" i="2"/>
  <c r="L3574" i="2"/>
  <c r="M3570" i="2"/>
  <c r="N3570" i="2"/>
  <c r="L3570" i="2"/>
  <c r="M3566" i="2"/>
  <c r="N3566" i="2"/>
  <c r="L3566" i="2"/>
  <c r="M3562" i="2"/>
  <c r="N3562" i="2"/>
  <c r="L3562" i="2"/>
  <c r="M3558" i="2"/>
  <c r="N3558" i="2"/>
  <c r="L3558" i="2"/>
  <c r="M3554" i="2"/>
  <c r="N3554" i="2"/>
  <c r="L3554" i="2"/>
  <c r="M3550" i="2"/>
  <c r="N3550" i="2"/>
  <c r="L3550" i="2"/>
  <c r="M3546" i="2"/>
  <c r="N3546" i="2"/>
  <c r="L3546" i="2"/>
  <c r="M3542" i="2"/>
  <c r="N3542" i="2"/>
  <c r="L3542" i="2"/>
  <c r="M3538" i="2"/>
  <c r="N3538" i="2"/>
  <c r="L3538" i="2"/>
  <c r="M3534" i="2"/>
  <c r="N3534" i="2"/>
  <c r="L3534" i="2"/>
  <c r="M3530" i="2"/>
  <c r="N3530" i="2"/>
  <c r="L3530" i="2"/>
  <c r="M3526" i="2"/>
  <c r="N3526" i="2"/>
  <c r="L3526" i="2"/>
  <c r="M3522" i="2"/>
  <c r="N3522" i="2"/>
  <c r="L3522" i="2"/>
  <c r="M3518" i="2"/>
  <c r="N3518" i="2"/>
  <c r="L3518" i="2"/>
  <c r="M3514" i="2"/>
  <c r="N3514" i="2"/>
  <c r="L3514" i="2"/>
  <c r="M3510" i="2"/>
  <c r="N3510" i="2"/>
  <c r="L3510" i="2"/>
  <c r="M3506" i="2"/>
  <c r="N3506" i="2"/>
  <c r="L3506" i="2"/>
  <c r="M3502" i="2"/>
  <c r="N3502" i="2"/>
  <c r="L3502" i="2"/>
  <c r="M3498" i="2"/>
  <c r="N3498" i="2"/>
  <c r="L3498" i="2"/>
  <c r="M3494" i="2"/>
  <c r="N3494" i="2"/>
  <c r="L3494" i="2"/>
  <c r="M3490" i="2"/>
  <c r="N3490" i="2"/>
  <c r="L3490" i="2"/>
  <c r="M3486" i="2"/>
  <c r="N3486" i="2"/>
  <c r="L3486" i="2"/>
  <c r="M3482" i="2"/>
  <c r="N3482" i="2"/>
  <c r="L3482" i="2"/>
  <c r="M3478" i="2"/>
  <c r="N3478" i="2"/>
  <c r="L3478" i="2"/>
  <c r="M3474" i="2"/>
  <c r="N3474" i="2"/>
  <c r="L3474" i="2"/>
  <c r="M3470" i="2"/>
  <c r="N3470" i="2"/>
  <c r="L3470" i="2"/>
  <c r="M3466" i="2"/>
  <c r="N3466" i="2"/>
  <c r="L3466" i="2"/>
  <c r="M3462" i="2"/>
  <c r="N3462" i="2"/>
  <c r="L3462" i="2"/>
  <c r="M3458" i="2"/>
  <c r="N3458" i="2"/>
  <c r="L3458" i="2"/>
  <c r="M3454" i="2"/>
  <c r="N3454" i="2"/>
  <c r="L3454" i="2"/>
  <c r="M3450" i="2"/>
  <c r="N3450" i="2"/>
  <c r="L3450" i="2"/>
  <c r="M3446" i="2"/>
  <c r="N3446" i="2"/>
  <c r="L3446" i="2"/>
  <c r="M3442" i="2"/>
  <c r="N3442" i="2"/>
  <c r="L3442" i="2"/>
  <c r="M3438" i="2"/>
  <c r="N3438" i="2"/>
  <c r="L3438" i="2"/>
  <c r="M3434" i="2"/>
  <c r="N3434" i="2"/>
  <c r="L3434" i="2"/>
  <c r="M3430" i="2"/>
  <c r="N3430" i="2"/>
  <c r="L3430" i="2"/>
  <c r="M3426" i="2"/>
  <c r="N3426" i="2"/>
  <c r="L3426" i="2"/>
  <c r="M3422" i="2"/>
  <c r="N3422" i="2"/>
  <c r="L3422" i="2"/>
  <c r="M3418" i="2"/>
  <c r="N3418" i="2"/>
  <c r="L3418" i="2"/>
  <c r="M3414" i="2"/>
  <c r="N3414" i="2"/>
  <c r="L3414" i="2"/>
  <c r="M3410" i="2"/>
  <c r="N3410" i="2"/>
  <c r="L3410" i="2"/>
  <c r="M3406" i="2"/>
  <c r="N3406" i="2"/>
  <c r="L3406" i="2"/>
  <c r="M3402" i="2"/>
  <c r="N3402" i="2"/>
  <c r="L3402" i="2"/>
  <c r="M3398" i="2"/>
  <c r="N3398" i="2"/>
  <c r="L3398" i="2"/>
  <c r="M3394" i="2"/>
  <c r="N3394" i="2"/>
  <c r="L3394" i="2"/>
  <c r="M3390" i="2"/>
  <c r="N3390" i="2"/>
  <c r="L3390" i="2"/>
  <c r="M3386" i="2"/>
  <c r="N3386" i="2"/>
  <c r="L3386" i="2"/>
  <c r="M3382" i="2"/>
  <c r="N3382" i="2"/>
  <c r="L3382" i="2"/>
  <c r="M3378" i="2"/>
  <c r="N3378" i="2"/>
  <c r="L3378" i="2"/>
  <c r="M3374" i="2"/>
  <c r="N3374" i="2"/>
  <c r="L3374" i="2"/>
  <c r="M3370" i="2"/>
  <c r="N3370" i="2"/>
  <c r="L3370" i="2"/>
  <c r="M3366" i="2"/>
  <c r="N3366" i="2"/>
  <c r="L3366" i="2"/>
  <c r="M3362" i="2"/>
  <c r="N3362" i="2"/>
  <c r="L3362" i="2"/>
  <c r="M3358" i="2"/>
  <c r="N3358" i="2"/>
  <c r="L3358" i="2"/>
  <c r="M3354" i="2"/>
  <c r="N3354" i="2"/>
  <c r="L3354" i="2"/>
  <c r="M3350" i="2"/>
  <c r="N3350" i="2"/>
  <c r="L3350" i="2"/>
  <c r="M3346" i="2"/>
  <c r="N3346" i="2"/>
  <c r="L3346" i="2"/>
  <c r="M3342" i="2"/>
  <c r="N3342" i="2"/>
  <c r="L3342" i="2"/>
  <c r="M3338" i="2"/>
  <c r="N3338" i="2"/>
  <c r="L3338" i="2"/>
  <c r="M3334" i="2"/>
  <c r="N3334" i="2"/>
  <c r="L3334" i="2"/>
  <c r="M3330" i="2"/>
  <c r="N3330" i="2"/>
  <c r="L3330" i="2"/>
  <c r="M3326" i="2"/>
  <c r="N3326" i="2"/>
  <c r="L3326" i="2"/>
  <c r="M3322" i="2"/>
  <c r="N3322" i="2"/>
  <c r="L3322" i="2"/>
  <c r="M3318" i="2"/>
  <c r="N3318" i="2"/>
  <c r="L3318" i="2"/>
  <c r="M3314" i="2"/>
  <c r="N3314" i="2"/>
  <c r="L3314" i="2"/>
  <c r="M3310" i="2"/>
  <c r="N3310" i="2"/>
  <c r="L3310" i="2"/>
  <c r="M3306" i="2"/>
  <c r="N3306" i="2"/>
  <c r="L3306" i="2"/>
  <c r="M3302" i="2"/>
  <c r="N3302" i="2"/>
  <c r="L3302" i="2"/>
  <c r="M3298" i="2"/>
  <c r="N3298" i="2"/>
  <c r="L3298" i="2"/>
  <c r="M3294" i="2"/>
  <c r="N3294" i="2"/>
  <c r="L3294" i="2"/>
  <c r="M3290" i="2"/>
  <c r="N3290" i="2"/>
  <c r="L3290" i="2"/>
  <c r="M3286" i="2"/>
  <c r="N3286" i="2"/>
  <c r="L3286" i="2"/>
  <c r="M3282" i="2"/>
  <c r="N3282" i="2"/>
  <c r="L3282" i="2"/>
  <c r="M3278" i="2"/>
  <c r="N3278" i="2"/>
  <c r="L3278" i="2"/>
  <c r="M3274" i="2"/>
  <c r="N3274" i="2"/>
  <c r="L3274" i="2"/>
  <c r="M3270" i="2"/>
  <c r="N3270" i="2"/>
  <c r="L3270" i="2"/>
  <c r="M3266" i="2"/>
  <c r="N3266" i="2"/>
  <c r="L3266" i="2"/>
  <c r="M3262" i="2"/>
  <c r="N3262" i="2"/>
  <c r="L3262" i="2"/>
  <c r="M3258" i="2"/>
  <c r="N3258" i="2"/>
  <c r="L3258" i="2"/>
  <c r="M3254" i="2"/>
  <c r="N3254" i="2"/>
  <c r="L3254" i="2"/>
  <c r="M3250" i="2"/>
  <c r="N3250" i="2"/>
  <c r="L3250" i="2"/>
  <c r="M3246" i="2"/>
  <c r="N3246" i="2"/>
  <c r="L3246" i="2"/>
  <c r="M3242" i="2"/>
  <c r="N3242" i="2"/>
  <c r="L3242" i="2"/>
  <c r="M3238" i="2"/>
  <c r="N3238" i="2"/>
  <c r="L3238" i="2"/>
  <c r="M3234" i="2"/>
  <c r="N3234" i="2"/>
  <c r="L3234" i="2"/>
  <c r="M3230" i="2"/>
  <c r="N3230" i="2"/>
  <c r="L3230" i="2"/>
  <c r="M3226" i="2"/>
  <c r="N3226" i="2"/>
  <c r="L3226" i="2"/>
  <c r="M3222" i="2"/>
  <c r="N3222" i="2"/>
  <c r="L3222" i="2"/>
  <c r="M3218" i="2"/>
  <c r="N3218" i="2"/>
  <c r="L3218" i="2"/>
  <c r="M3214" i="2"/>
  <c r="N3214" i="2"/>
  <c r="L3214" i="2"/>
  <c r="M3210" i="2"/>
  <c r="N3210" i="2"/>
  <c r="L3210" i="2"/>
  <c r="M3206" i="2"/>
  <c r="N3206" i="2"/>
  <c r="L3206" i="2"/>
  <c r="M3202" i="2"/>
  <c r="N3202" i="2"/>
  <c r="L3202" i="2"/>
  <c r="M3198" i="2"/>
  <c r="N3198" i="2"/>
  <c r="L3198" i="2"/>
  <c r="M3194" i="2"/>
  <c r="N3194" i="2"/>
  <c r="L3194" i="2"/>
  <c r="M3190" i="2"/>
  <c r="N3190" i="2"/>
  <c r="L3190" i="2"/>
  <c r="M3186" i="2"/>
  <c r="N3186" i="2"/>
  <c r="L3186" i="2"/>
  <c r="M3182" i="2"/>
  <c r="N3182" i="2"/>
  <c r="L3182" i="2"/>
  <c r="M3178" i="2"/>
  <c r="N3178" i="2"/>
  <c r="L3178" i="2"/>
  <c r="M3174" i="2"/>
  <c r="N3174" i="2"/>
  <c r="L3174" i="2"/>
  <c r="M3170" i="2"/>
  <c r="N3170" i="2"/>
  <c r="L3170" i="2"/>
  <c r="M3166" i="2"/>
  <c r="N3166" i="2"/>
  <c r="L3166" i="2"/>
  <c r="M3162" i="2"/>
  <c r="N3162" i="2"/>
  <c r="L3162" i="2"/>
  <c r="M3158" i="2"/>
  <c r="N3158" i="2"/>
  <c r="L3158" i="2"/>
  <c r="M3154" i="2"/>
  <c r="N3154" i="2"/>
  <c r="L3154" i="2"/>
  <c r="M3150" i="2"/>
  <c r="N3150" i="2"/>
  <c r="L3150" i="2"/>
  <c r="M3146" i="2"/>
  <c r="N3146" i="2"/>
  <c r="L3146" i="2"/>
  <c r="M3142" i="2"/>
  <c r="N3142" i="2"/>
  <c r="L3142" i="2"/>
  <c r="M3138" i="2"/>
  <c r="N3138" i="2"/>
  <c r="L3138" i="2"/>
  <c r="M3134" i="2"/>
  <c r="N3134" i="2"/>
  <c r="L3134" i="2"/>
  <c r="M3130" i="2"/>
  <c r="N3130" i="2"/>
  <c r="L3130" i="2"/>
  <c r="M3126" i="2"/>
  <c r="N3126" i="2"/>
  <c r="L3126" i="2"/>
  <c r="M3122" i="2"/>
  <c r="N3122" i="2"/>
  <c r="L3122" i="2"/>
  <c r="M3118" i="2"/>
  <c r="N3118" i="2"/>
  <c r="L3118" i="2"/>
  <c r="M3114" i="2"/>
  <c r="N3114" i="2"/>
  <c r="L3114" i="2"/>
  <c r="M3110" i="2"/>
  <c r="N3110" i="2"/>
  <c r="L3110" i="2"/>
  <c r="M3106" i="2"/>
  <c r="N3106" i="2"/>
  <c r="L3106" i="2"/>
  <c r="M3102" i="2"/>
  <c r="N3102" i="2"/>
  <c r="L3102" i="2"/>
  <c r="M3098" i="2"/>
  <c r="N3098" i="2"/>
  <c r="L3098" i="2"/>
  <c r="M3094" i="2"/>
  <c r="N3094" i="2"/>
  <c r="L3094" i="2"/>
  <c r="M3090" i="2"/>
  <c r="N3090" i="2"/>
  <c r="L3090" i="2"/>
  <c r="M3086" i="2"/>
  <c r="N3086" i="2"/>
  <c r="L3086" i="2"/>
  <c r="M3082" i="2"/>
  <c r="N3082" i="2"/>
  <c r="L3082" i="2"/>
  <c r="M3078" i="2"/>
  <c r="N3078" i="2"/>
  <c r="L3078" i="2"/>
  <c r="M3074" i="2"/>
  <c r="N3074" i="2"/>
  <c r="L3074" i="2"/>
  <c r="M3070" i="2"/>
  <c r="N3070" i="2"/>
  <c r="L3070" i="2"/>
  <c r="M3066" i="2"/>
  <c r="N3066" i="2"/>
  <c r="L3066" i="2"/>
  <c r="M3062" i="2"/>
  <c r="N3062" i="2"/>
  <c r="L3062" i="2"/>
  <c r="M3058" i="2"/>
  <c r="N3058" i="2"/>
  <c r="L3058" i="2"/>
  <c r="M3054" i="2"/>
  <c r="N3054" i="2"/>
  <c r="L3054" i="2"/>
  <c r="M3050" i="2"/>
  <c r="N3050" i="2"/>
  <c r="L3050" i="2"/>
  <c r="M3046" i="2"/>
  <c r="N3046" i="2"/>
  <c r="L3046" i="2"/>
  <c r="M3042" i="2"/>
  <c r="N3042" i="2"/>
  <c r="L3042" i="2"/>
  <c r="M3038" i="2"/>
  <c r="N3038" i="2"/>
  <c r="L3038" i="2"/>
  <c r="M3034" i="2"/>
  <c r="N3034" i="2"/>
  <c r="L3034" i="2"/>
  <c r="M3030" i="2"/>
  <c r="N3030" i="2"/>
  <c r="L3030" i="2"/>
  <c r="M3026" i="2"/>
  <c r="N3026" i="2"/>
  <c r="L3026" i="2"/>
  <c r="M3022" i="2"/>
  <c r="N3022" i="2"/>
  <c r="L3022" i="2"/>
  <c r="M3018" i="2"/>
  <c r="N3018" i="2"/>
  <c r="L3018" i="2"/>
  <c r="M3014" i="2"/>
  <c r="N3014" i="2"/>
  <c r="L3014" i="2"/>
  <c r="M3010" i="2"/>
  <c r="N3010" i="2"/>
  <c r="L3010" i="2"/>
  <c r="M3006" i="2"/>
  <c r="N3006" i="2"/>
  <c r="L3006" i="2"/>
  <c r="M3002" i="2"/>
  <c r="N3002" i="2"/>
  <c r="L3002" i="2"/>
  <c r="M2998" i="2"/>
  <c r="N2998" i="2"/>
  <c r="L2998" i="2"/>
  <c r="M2994" i="2"/>
  <c r="N2994" i="2"/>
  <c r="L2994" i="2"/>
  <c r="M2990" i="2"/>
  <c r="N2990" i="2"/>
  <c r="L2990" i="2"/>
  <c r="M2986" i="2"/>
  <c r="N2986" i="2"/>
  <c r="L2986" i="2"/>
  <c r="M2982" i="2"/>
  <c r="N2982" i="2"/>
  <c r="L2982" i="2"/>
  <c r="M2978" i="2"/>
  <c r="N2978" i="2"/>
  <c r="L2978" i="2"/>
  <c r="M2974" i="2"/>
  <c r="N2974" i="2"/>
  <c r="L2974" i="2"/>
  <c r="M2970" i="2"/>
  <c r="N2970" i="2"/>
  <c r="L2970" i="2"/>
  <c r="M2966" i="2"/>
  <c r="N2966" i="2"/>
  <c r="L2966" i="2"/>
  <c r="M2962" i="2"/>
  <c r="N2962" i="2"/>
  <c r="L2962" i="2"/>
  <c r="M2958" i="2"/>
  <c r="N2958" i="2"/>
  <c r="L2958" i="2"/>
  <c r="M2954" i="2"/>
  <c r="N2954" i="2"/>
  <c r="L2954" i="2"/>
  <c r="M2950" i="2"/>
  <c r="N2950" i="2"/>
  <c r="L2950" i="2"/>
  <c r="M2946" i="2"/>
  <c r="N2946" i="2"/>
  <c r="L2946" i="2"/>
  <c r="M2942" i="2"/>
  <c r="N2942" i="2"/>
  <c r="L2942" i="2"/>
  <c r="M2938" i="2"/>
  <c r="N2938" i="2"/>
  <c r="L2938" i="2"/>
  <c r="M2934" i="2"/>
  <c r="N2934" i="2"/>
  <c r="L2934" i="2"/>
  <c r="M2930" i="2"/>
  <c r="N2930" i="2"/>
  <c r="L2930" i="2"/>
  <c r="M2926" i="2"/>
  <c r="N2926" i="2"/>
  <c r="L2926" i="2"/>
  <c r="M2922" i="2"/>
  <c r="N2922" i="2"/>
  <c r="L2922" i="2"/>
  <c r="M2918" i="2"/>
  <c r="N2918" i="2"/>
  <c r="L2918" i="2"/>
  <c r="M2914" i="2"/>
  <c r="N2914" i="2"/>
  <c r="L2914" i="2"/>
  <c r="M2910" i="2"/>
  <c r="N2910" i="2"/>
  <c r="L2910" i="2"/>
  <c r="M2906" i="2"/>
  <c r="N2906" i="2"/>
  <c r="L2906" i="2"/>
  <c r="M2902" i="2"/>
  <c r="N2902" i="2"/>
  <c r="L2902" i="2"/>
  <c r="M2898" i="2"/>
  <c r="N2898" i="2"/>
  <c r="L2898" i="2"/>
  <c r="M2894" i="2"/>
  <c r="N2894" i="2"/>
  <c r="L2894" i="2"/>
  <c r="M2890" i="2"/>
  <c r="N2890" i="2"/>
  <c r="L2890" i="2"/>
  <c r="M2886" i="2"/>
  <c r="N2886" i="2"/>
  <c r="L2886" i="2"/>
  <c r="M2882" i="2"/>
  <c r="N2882" i="2"/>
  <c r="L2882" i="2"/>
  <c r="M2878" i="2"/>
  <c r="N2878" i="2"/>
  <c r="L2878" i="2"/>
  <c r="M2874" i="2"/>
  <c r="N2874" i="2"/>
  <c r="L2874" i="2"/>
  <c r="M2870" i="2"/>
  <c r="N2870" i="2"/>
  <c r="L2870" i="2"/>
  <c r="M2866" i="2"/>
  <c r="N2866" i="2"/>
  <c r="L2866" i="2"/>
  <c r="M2862" i="2"/>
  <c r="N2862" i="2"/>
  <c r="L2862" i="2"/>
  <c r="M2858" i="2"/>
  <c r="N2858" i="2"/>
  <c r="L2858" i="2"/>
  <c r="M2854" i="2"/>
  <c r="N2854" i="2"/>
  <c r="L2854" i="2"/>
  <c r="M2850" i="2"/>
  <c r="N2850" i="2"/>
  <c r="L2850" i="2"/>
  <c r="M2846" i="2"/>
  <c r="N2846" i="2"/>
  <c r="L2846" i="2"/>
  <c r="M2842" i="2"/>
  <c r="N2842" i="2"/>
  <c r="L2842" i="2"/>
  <c r="M2838" i="2"/>
  <c r="N2838" i="2"/>
  <c r="L2838" i="2"/>
  <c r="M2834" i="2"/>
  <c r="N2834" i="2"/>
  <c r="L2834" i="2"/>
  <c r="M2830" i="2"/>
  <c r="N2830" i="2"/>
  <c r="L2830" i="2"/>
  <c r="M2826" i="2"/>
  <c r="N2826" i="2"/>
  <c r="L2826" i="2"/>
  <c r="M2822" i="2"/>
  <c r="N2822" i="2"/>
  <c r="L2822" i="2"/>
  <c r="M2818" i="2"/>
  <c r="N2818" i="2"/>
  <c r="L2818" i="2"/>
  <c r="M2814" i="2"/>
  <c r="N2814" i="2"/>
  <c r="L2814" i="2"/>
  <c r="M2810" i="2"/>
  <c r="N2810" i="2"/>
  <c r="L2810" i="2"/>
  <c r="M2806" i="2"/>
  <c r="N2806" i="2"/>
  <c r="L2806" i="2"/>
  <c r="M2802" i="2"/>
  <c r="N2802" i="2"/>
  <c r="L2802" i="2"/>
  <c r="M2798" i="2"/>
  <c r="N2798" i="2"/>
  <c r="L2798" i="2"/>
  <c r="M2794" i="2"/>
  <c r="N2794" i="2"/>
  <c r="L2794" i="2"/>
  <c r="M2790" i="2"/>
  <c r="N2790" i="2"/>
  <c r="L2790" i="2"/>
  <c r="M2786" i="2"/>
  <c r="N2786" i="2"/>
  <c r="L2786" i="2"/>
  <c r="M2782" i="2"/>
  <c r="N2782" i="2"/>
  <c r="L2782" i="2"/>
  <c r="M2778" i="2"/>
  <c r="N2778" i="2"/>
  <c r="L2778" i="2"/>
  <c r="M2774" i="2"/>
  <c r="N2774" i="2"/>
  <c r="L2774" i="2"/>
  <c r="M2770" i="2"/>
  <c r="N2770" i="2"/>
  <c r="L2770" i="2"/>
  <c r="M2766" i="2"/>
  <c r="N2766" i="2"/>
  <c r="L2766" i="2"/>
  <c r="M2762" i="2"/>
  <c r="N2762" i="2"/>
  <c r="L2762" i="2"/>
  <c r="M2758" i="2"/>
  <c r="N2758" i="2"/>
  <c r="L2758" i="2"/>
  <c r="M2754" i="2"/>
  <c r="N2754" i="2"/>
  <c r="L2754" i="2"/>
  <c r="M2750" i="2"/>
  <c r="N2750" i="2"/>
  <c r="L2750" i="2"/>
  <c r="M2746" i="2"/>
  <c r="N2746" i="2"/>
  <c r="L2746" i="2"/>
  <c r="M2742" i="2"/>
  <c r="N2742" i="2"/>
  <c r="L2742" i="2"/>
  <c r="M2738" i="2"/>
  <c r="N2738" i="2"/>
  <c r="L2738" i="2"/>
  <c r="M2734" i="2"/>
  <c r="N2734" i="2"/>
  <c r="L2734" i="2"/>
  <c r="M2730" i="2"/>
  <c r="N2730" i="2"/>
  <c r="L2730" i="2"/>
  <c r="M2726" i="2"/>
  <c r="N2726" i="2"/>
  <c r="L2726" i="2"/>
  <c r="M2722" i="2"/>
  <c r="N2722" i="2"/>
  <c r="M2718" i="2"/>
  <c r="N2718" i="2"/>
  <c r="L2718" i="2"/>
  <c r="M2714" i="2"/>
  <c r="N2714" i="2"/>
  <c r="L2714" i="2"/>
  <c r="M2710" i="2"/>
  <c r="N2710" i="2"/>
  <c r="L2710" i="2"/>
  <c r="M2706" i="2"/>
  <c r="N2706" i="2"/>
  <c r="M2702" i="2"/>
  <c r="N2702" i="2"/>
  <c r="L2702" i="2"/>
  <c r="M2698" i="2"/>
  <c r="N2698" i="2"/>
  <c r="L2698" i="2"/>
  <c r="M2694" i="2"/>
  <c r="N2694" i="2"/>
  <c r="L2694" i="2"/>
  <c r="M2690" i="2"/>
  <c r="N2690" i="2"/>
  <c r="M2686" i="2"/>
  <c r="N2686" i="2"/>
  <c r="L2686" i="2"/>
  <c r="M2682" i="2"/>
  <c r="N2682" i="2"/>
  <c r="L2682" i="2"/>
  <c r="M2678" i="2"/>
  <c r="N2678" i="2"/>
  <c r="L2678" i="2"/>
  <c r="M2674" i="2"/>
  <c r="N2674" i="2"/>
  <c r="M2670" i="2"/>
  <c r="N2670" i="2"/>
  <c r="L2670" i="2"/>
  <c r="M2666" i="2"/>
  <c r="N2666" i="2"/>
  <c r="L2666" i="2"/>
  <c r="M2662" i="2"/>
  <c r="N2662" i="2"/>
  <c r="L2662" i="2"/>
  <c r="M2658" i="2"/>
  <c r="N2658" i="2"/>
  <c r="M2654" i="2"/>
  <c r="N2654" i="2"/>
  <c r="L2654" i="2"/>
  <c r="M2650" i="2"/>
  <c r="N2650" i="2"/>
  <c r="L2650" i="2"/>
  <c r="M2646" i="2"/>
  <c r="N2646" i="2"/>
  <c r="L2646" i="2"/>
  <c r="M2642" i="2"/>
  <c r="N2642" i="2"/>
  <c r="M2638" i="2"/>
  <c r="N2638" i="2"/>
  <c r="L2638" i="2"/>
  <c r="M2634" i="2"/>
  <c r="N2634" i="2"/>
  <c r="L2634" i="2"/>
  <c r="M2630" i="2"/>
  <c r="N2630" i="2"/>
  <c r="L2630" i="2"/>
  <c r="M2626" i="2"/>
  <c r="N2626" i="2"/>
  <c r="L2626" i="2"/>
  <c r="M2622" i="2"/>
  <c r="N2622" i="2"/>
  <c r="L2622" i="2"/>
  <c r="M2618" i="2"/>
  <c r="N2618" i="2"/>
  <c r="L2618" i="2"/>
  <c r="M2614" i="2"/>
  <c r="N2614" i="2"/>
  <c r="L2614" i="2"/>
  <c r="M2610" i="2"/>
  <c r="N2610" i="2"/>
  <c r="L2610" i="2"/>
  <c r="M2606" i="2"/>
  <c r="N2606" i="2"/>
  <c r="L2606" i="2"/>
  <c r="M2602" i="2"/>
  <c r="N2602" i="2"/>
  <c r="L2602" i="2"/>
  <c r="M2598" i="2"/>
  <c r="N2598" i="2"/>
  <c r="L2598" i="2"/>
  <c r="M2594" i="2"/>
  <c r="N2594" i="2"/>
  <c r="L2594" i="2"/>
  <c r="M2590" i="2"/>
  <c r="N2590" i="2"/>
  <c r="L2590" i="2"/>
  <c r="M2586" i="2"/>
  <c r="N2586" i="2"/>
  <c r="L2586" i="2"/>
  <c r="M2582" i="2"/>
  <c r="N2582" i="2"/>
  <c r="L2582" i="2"/>
  <c r="M2578" i="2"/>
  <c r="N2578" i="2"/>
  <c r="L2578" i="2"/>
  <c r="M2574" i="2"/>
  <c r="N2574" i="2"/>
  <c r="L2574" i="2"/>
  <c r="M2570" i="2"/>
  <c r="N2570" i="2"/>
  <c r="L2570" i="2"/>
  <c r="M2566" i="2"/>
  <c r="N2566" i="2"/>
  <c r="L2566" i="2"/>
  <c r="M2562" i="2"/>
  <c r="N2562" i="2"/>
  <c r="L2562" i="2"/>
  <c r="M2558" i="2"/>
  <c r="N2558" i="2"/>
  <c r="L2558" i="2"/>
  <c r="M2554" i="2"/>
  <c r="N2554" i="2"/>
  <c r="L2554" i="2"/>
  <c r="M2550" i="2"/>
  <c r="N2550" i="2"/>
  <c r="L2550" i="2"/>
  <c r="M2546" i="2"/>
  <c r="N2546" i="2"/>
  <c r="L2546" i="2"/>
  <c r="M2542" i="2"/>
  <c r="N2542" i="2"/>
  <c r="L2542" i="2"/>
  <c r="M2538" i="2"/>
  <c r="N2538" i="2"/>
  <c r="L2538" i="2"/>
  <c r="M2534" i="2"/>
  <c r="N2534" i="2"/>
  <c r="L2534" i="2"/>
  <c r="M2530" i="2"/>
  <c r="N2530" i="2"/>
  <c r="L2530" i="2"/>
  <c r="M2526" i="2"/>
  <c r="N2526" i="2"/>
  <c r="L2526" i="2"/>
  <c r="M2522" i="2"/>
  <c r="N2522" i="2"/>
  <c r="L2522" i="2"/>
  <c r="M2518" i="2"/>
  <c r="N2518" i="2"/>
  <c r="L2518" i="2"/>
  <c r="M2514" i="2"/>
  <c r="N2514" i="2"/>
  <c r="L2514" i="2"/>
  <c r="M2510" i="2"/>
  <c r="N2510" i="2"/>
  <c r="L2510" i="2"/>
  <c r="M2506" i="2"/>
  <c r="N2506" i="2"/>
  <c r="L2506" i="2"/>
  <c r="M2502" i="2"/>
  <c r="N2502" i="2"/>
  <c r="L2502" i="2"/>
  <c r="M2498" i="2"/>
  <c r="N2498" i="2"/>
  <c r="L2498" i="2"/>
  <c r="M2494" i="2"/>
  <c r="N2494" i="2"/>
  <c r="L2494" i="2"/>
  <c r="M2490" i="2"/>
  <c r="N2490" i="2"/>
  <c r="L2490" i="2"/>
  <c r="M2486" i="2"/>
  <c r="N2486" i="2"/>
  <c r="L2486" i="2"/>
  <c r="M2482" i="2"/>
  <c r="N2482" i="2"/>
  <c r="L2482" i="2"/>
  <c r="M2478" i="2"/>
  <c r="N2478" i="2"/>
  <c r="L2478" i="2"/>
  <c r="M2474" i="2"/>
  <c r="N2474" i="2"/>
  <c r="L2474" i="2"/>
  <c r="M2470" i="2"/>
  <c r="N2470" i="2"/>
  <c r="L2470" i="2"/>
  <c r="M2466" i="2"/>
  <c r="N2466" i="2"/>
  <c r="L2466" i="2"/>
  <c r="M2462" i="2"/>
  <c r="N2462" i="2"/>
  <c r="L2462" i="2"/>
  <c r="M2458" i="2"/>
  <c r="N2458" i="2"/>
  <c r="L2458" i="2"/>
  <c r="M2454" i="2"/>
  <c r="N2454" i="2"/>
  <c r="L2454" i="2"/>
  <c r="M2450" i="2"/>
  <c r="N2450" i="2"/>
  <c r="L2450" i="2"/>
  <c r="M2446" i="2"/>
  <c r="N2446" i="2"/>
  <c r="L2446" i="2"/>
  <c r="M2442" i="2"/>
  <c r="N2442" i="2"/>
  <c r="L2442" i="2"/>
  <c r="M2438" i="2"/>
  <c r="N2438" i="2"/>
  <c r="L2438" i="2"/>
  <c r="M2434" i="2"/>
  <c r="N2434" i="2"/>
  <c r="L2434" i="2"/>
  <c r="M2430" i="2"/>
  <c r="N2430" i="2"/>
  <c r="L2430" i="2"/>
  <c r="M2426" i="2"/>
  <c r="N2426" i="2"/>
  <c r="L2426" i="2"/>
  <c r="M2422" i="2"/>
  <c r="N2422" i="2"/>
  <c r="L2422" i="2"/>
  <c r="M2418" i="2"/>
  <c r="N2418" i="2"/>
  <c r="L2418" i="2"/>
  <c r="M2414" i="2"/>
  <c r="N2414" i="2"/>
  <c r="L2414" i="2"/>
  <c r="M2410" i="2"/>
  <c r="N2410" i="2"/>
  <c r="L2410" i="2"/>
  <c r="M2406" i="2"/>
  <c r="N2406" i="2"/>
  <c r="L2406" i="2"/>
  <c r="M2402" i="2"/>
  <c r="N2402" i="2"/>
  <c r="L2402" i="2"/>
  <c r="M2398" i="2"/>
  <c r="N2398" i="2"/>
  <c r="L2398" i="2"/>
  <c r="M2394" i="2"/>
  <c r="N2394" i="2"/>
  <c r="L2394" i="2"/>
  <c r="M2390" i="2"/>
  <c r="N2390" i="2"/>
  <c r="L2390" i="2"/>
  <c r="M2386" i="2"/>
  <c r="N2386" i="2"/>
  <c r="L2386" i="2"/>
  <c r="M2382" i="2"/>
  <c r="N2382" i="2"/>
  <c r="L2382" i="2"/>
  <c r="M2378" i="2"/>
  <c r="N2378" i="2"/>
  <c r="L2378" i="2"/>
  <c r="M2374" i="2"/>
  <c r="N2374" i="2"/>
  <c r="L2374" i="2"/>
  <c r="M2370" i="2"/>
  <c r="N2370" i="2"/>
  <c r="L2370" i="2"/>
  <c r="M2366" i="2"/>
  <c r="N2366" i="2"/>
  <c r="L2366" i="2"/>
  <c r="M2362" i="2"/>
  <c r="N2362" i="2"/>
  <c r="L2362" i="2"/>
  <c r="M2358" i="2"/>
  <c r="N2358" i="2"/>
  <c r="L2358" i="2"/>
  <c r="M2354" i="2"/>
  <c r="N2354" i="2"/>
  <c r="L2354" i="2"/>
  <c r="M2350" i="2"/>
  <c r="N2350" i="2"/>
  <c r="L2350" i="2"/>
  <c r="M2346" i="2"/>
  <c r="N2346" i="2"/>
  <c r="L2346" i="2"/>
  <c r="M2342" i="2"/>
  <c r="N2342" i="2"/>
  <c r="L2342" i="2"/>
  <c r="M2338" i="2"/>
  <c r="N2338" i="2"/>
  <c r="L2338" i="2"/>
  <c r="M2334" i="2"/>
  <c r="N2334" i="2"/>
  <c r="L2334" i="2"/>
  <c r="M2330" i="2"/>
  <c r="N2330" i="2"/>
  <c r="L2330" i="2"/>
  <c r="M2326" i="2"/>
  <c r="N2326" i="2"/>
  <c r="L2326" i="2"/>
  <c r="M2322" i="2"/>
  <c r="N2322" i="2"/>
  <c r="L2322" i="2"/>
  <c r="M2318" i="2"/>
  <c r="N2318" i="2"/>
  <c r="L2318" i="2"/>
  <c r="M2314" i="2"/>
  <c r="N2314" i="2"/>
  <c r="L2314" i="2"/>
  <c r="M2310" i="2"/>
  <c r="N2310" i="2"/>
  <c r="L2310" i="2"/>
  <c r="M2306" i="2"/>
  <c r="N2306" i="2"/>
  <c r="L2306" i="2"/>
  <c r="M2302" i="2"/>
  <c r="N2302" i="2"/>
  <c r="L2302" i="2"/>
  <c r="M2298" i="2"/>
  <c r="N2298" i="2"/>
  <c r="L2298" i="2"/>
  <c r="M2294" i="2"/>
  <c r="N2294" i="2"/>
  <c r="L2294" i="2"/>
  <c r="M2290" i="2"/>
  <c r="N2290" i="2"/>
  <c r="L2290" i="2"/>
  <c r="M2286" i="2"/>
  <c r="N2286" i="2"/>
  <c r="L2286" i="2"/>
  <c r="M2282" i="2"/>
  <c r="N2282" i="2"/>
  <c r="L2282" i="2"/>
  <c r="M2278" i="2"/>
  <c r="N2278" i="2"/>
  <c r="L2278" i="2"/>
  <c r="M2274" i="2"/>
  <c r="N2274" i="2"/>
  <c r="L2274" i="2"/>
  <c r="M2270" i="2"/>
  <c r="N2270" i="2"/>
  <c r="L2270" i="2"/>
  <c r="M2266" i="2"/>
  <c r="N2266" i="2"/>
  <c r="L2266" i="2"/>
  <c r="M2262" i="2"/>
  <c r="N2262" i="2"/>
  <c r="L2262" i="2"/>
  <c r="M2258" i="2"/>
  <c r="N2258" i="2"/>
  <c r="L2258" i="2"/>
  <c r="M2254" i="2"/>
  <c r="N2254" i="2"/>
  <c r="L2254" i="2"/>
  <c r="M2250" i="2"/>
  <c r="N2250" i="2"/>
  <c r="L2250" i="2"/>
  <c r="M2246" i="2"/>
  <c r="N2246" i="2"/>
  <c r="L2246" i="2"/>
  <c r="M2242" i="2"/>
  <c r="N2242" i="2"/>
  <c r="L2242" i="2"/>
  <c r="M2238" i="2"/>
  <c r="N2238" i="2"/>
  <c r="L2238" i="2"/>
  <c r="M2234" i="2"/>
  <c r="N2234" i="2"/>
  <c r="L2234" i="2"/>
  <c r="M2230" i="2"/>
  <c r="N2230" i="2"/>
  <c r="L2230" i="2"/>
  <c r="M2226" i="2"/>
  <c r="N2226" i="2"/>
  <c r="L2226" i="2"/>
  <c r="M2222" i="2"/>
  <c r="N2222" i="2"/>
  <c r="L2222" i="2"/>
  <c r="M2218" i="2"/>
  <c r="N2218" i="2"/>
  <c r="L2218" i="2"/>
  <c r="M2214" i="2"/>
  <c r="N2214" i="2"/>
  <c r="L2214" i="2"/>
  <c r="M2210" i="2"/>
  <c r="N2210" i="2"/>
  <c r="L2210" i="2"/>
  <c r="M2206" i="2"/>
  <c r="N2206" i="2"/>
  <c r="L2206" i="2"/>
  <c r="M2202" i="2"/>
  <c r="N2202" i="2"/>
  <c r="L2202" i="2"/>
  <c r="M2198" i="2"/>
  <c r="N2198" i="2"/>
  <c r="L2198" i="2"/>
  <c r="M2194" i="2"/>
  <c r="N2194" i="2"/>
  <c r="L2194" i="2"/>
  <c r="M2190" i="2"/>
  <c r="N2190" i="2"/>
  <c r="L2190" i="2"/>
  <c r="M2186" i="2"/>
  <c r="N2186" i="2"/>
  <c r="L2186" i="2"/>
  <c r="M2182" i="2"/>
  <c r="N2182" i="2"/>
  <c r="L2182" i="2"/>
  <c r="M2178" i="2"/>
  <c r="N2178" i="2"/>
  <c r="L2178" i="2"/>
  <c r="M2174" i="2"/>
  <c r="N2174" i="2"/>
  <c r="L2174" i="2"/>
  <c r="M2170" i="2"/>
  <c r="N2170" i="2"/>
  <c r="L2170" i="2"/>
  <c r="M2166" i="2"/>
  <c r="N2166" i="2"/>
  <c r="L2166" i="2"/>
  <c r="M2162" i="2"/>
  <c r="N2162" i="2"/>
  <c r="L2162" i="2"/>
  <c r="M2158" i="2"/>
  <c r="N2158" i="2"/>
  <c r="L2158" i="2"/>
  <c r="M2154" i="2"/>
  <c r="N2154" i="2"/>
  <c r="L2154" i="2"/>
  <c r="M2150" i="2"/>
  <c r="N2150" i="2"/>
  <c r="L2150" i="2"/>
  <c r="M2146" i="2"/>
  <c r="N2146" i="2"/>
  <c r="L2146" i="2"/>
  <c r="M2142" i="2"/>
  <c r="N2142" i="2"/>
  <c r="L2142" i="2"/>
  <c r="M2138" i="2"/>
  <c r="N2138" i="2"/>
  <c r="L2138" i="2"/>
  <c r="M2134" i="2"/>
  <c r="N2134" i="2"/>
  <c r="L2134" i="2"/>
  <c r="M2130" i="2"/>
  <c r="N2130" i="2"/>
  <c r="L2130" i="2"/>
  <c r="M2126" i="2"/>
  <c r="N2126" i="2"/>
  <c r="L2126" i="2"/>
  <c r="M2122" i="2"/>
  <c r="N2122" i="2"/>
  <c r="L2122" i="2"/>
  <c r="M2118" i="2"/>
  <c r="N2118" i="2"/>
  <c r="L2118" i="2"/>
  <c r="M2114" i="2"/>
  <c r="N2114" i="2"/>
  <c r="L2114" i="2"/>
  <c r="M2110" i="2"/>
  <c r="N2110" i="2"/>
  <c r="L2110" i="2"/>
  <c r="M2106" i="2"/>
  <c r="N2106" i="2"/>
  <c r="L2106" i="2"/>
  <c r="M2102" i="2"/>
  <c r="N2102" i="2"/>
  <c r="L2102" i="2"/>
  <c r="M2098" i="2"/>
  <c r="N2098" i="2"/>
  <c r="L2098" i="2"/>
  <c r="M2094" i="2"/>
  <c r="N2094" i="2"/>
  <c r="L2094" i="2"/>
  <c r="M2090" i="2"/>
  <c r="N2090" i="2"/>
  <c r="L2090" i="2"/>
  <c r="M2086" i="2"/>
  <c r="N2086" i="2"/>
  <c r="L2086" i="2"/>
  <c r="M2082" i="2"/>
  <c r="N2082" i="2"/>
  <c r="L2082" i="2"/>
  <c r="M2078" i="2"/>
  <c r="N2078" i="2"/>
  <c r="L2078" i="2"/>
  <c r="M2074" i="2"/>
  <c r="N2074" i="2"/>
  <c r="L2074" i="2"/>
  <c r="M2070" i="2"/>
  <c r="N2070" i="2"/>
  <c r="L2070" i="2"/>
  <c r="M2066" i="2"/>
  <c r="N2066" i="2"/>
  <c r="L2066" i="2"/>
  <c r="M2062" i="2"/>
  <c r="N2062" i="2"/>
  <c r="L2062" i="2"/>
  <c r="M2058" i="2"/>
  <c r="N2058" i="2"/>
  <c r="L2058" i="2"/>
  <c r="M2054" i="2"/>
  <c r="N2054" i="2"/>
  <c r="L2054" i="2"/>
  <c r="M2050" i="2"/>
  <c r="N2050" i="2"/>
  <c r="L2050" i="2"/>
  <c r="M2046" i="2"/>
  <c r="N2046" i="2"/>
  <c r="L2046" i="2"/>
  <c r="M2042" i="2"/>
  <c r="N2042" i="2"/>
  <c r="L2042" i="2"/>
  <c r="M2038" i="2"/>
  <c r="N2038" i="2"/>
  <c r="L2038" i="2"/>
  <c r="M2034" i="2"/>
  <c r="N2034" i="2"/>
  <c r="L2034" i="2"/>
  <c r="M2030" i="2"/>
  <c r="N2030" i="2"/>
  <c r="L2030" i="2"/>
  <c r="M2026" i="2"/>
  <c r="N2026" i="2"/>
  <c r="L2026" i="2"/>
  <c r="M2022" i="2"/>
  <c r="N2022" i="2"/>
  <c r="L2022" i="2"/>
  <c r="M2018" i="2"/>
  <c r="N2018" i="2"/>
  <c r="L2018" i="2"/>
  <c r="M2014" i="2"/>
  <c r="N2014" i="2"/>
  <c r="L2014" i="2"/>
  <c r="M2010" i="2"/>
  <c r="N2010" i="2"/>
  <c r="L2010" i="2"/>
  <c r="M2006" i="2"/>
  <c r="N2006" i="2"/>
  <c r="L2006" i="2"/>
  <c r="M2002" i="2"/>
  <c r="N2002" i="2"/>
  <c r="L2002" i="2"/>
  <c r="M1998" i="2"/>
  <c r="N1998" i="2"/>
  <c r="L1998" i="2"/>
  <c r="M1994" i="2"/>
  <c r="N1994" i="2"/>
  <c r="L1994" i="2"/>
  <c r="M1990" i="2"/>
  <c r="N1990" i="2"/>
  <c r="L1990" i="2"/>
  <c r="M1986" i="2"/>
  <c r="N1986" i="2"/>
  <c r="L1986" i="2"/>
  <c r="M1982" i="2"/>
  <c r="N1982" i="2"/>
  <c r="L1982" i="2"/>
  <c r="M1978" i="2"/>
  <c r="N1978" i="2"/>
  <c r="L1978" i="2"/>
  <c r="M1974" i="2"/>
  <c r="N1974" i="2"/>
  <c r="L1974" i="2"/>
  <c r="M1970" i="2"/>
  <c r="N1970" i="2"/>
  <c r="L1970" i="2"/>
  <c r="M1966" i="2"/>
  <c r="N1966" i="2"/>
  <c r="L1966" i="2"/>
  <c r="M1962" i="2"/>
  <c r="N1962" i="2"/>
  <c r="L1962" i="2"/>
  <c r="M1958" i="2"/>
  <c r="N1958" i="2"/>
  <c r="L1958" i="2"/>
  <c r="M1954" i="2"/>
  <c r="N1954" i="2"/>
  <c r="L1954" i="2"/>
  <c r="M1950" i="2"/>
  <c r="N1950" i="2"/>
  <c r="L1950" i="2"/>
  <c r="M1946" i="2"/>
  <c r="N1946" i="2"/>
  <c r="L1946" i="2"/>
  <c r="M1942" i="2"/>
  <c r="N1942" i="2"/>
  <c r="L1942" i="2"/>
  <c r="M1938" i="2"/>
  <c r="N1938" i="2"/>
  <c r="L1938" i="2"/>
  <c r="M1934" i="2"/>
  <c r="N1934" i="2"/>
  <c r="L1934" i="2"/>
  <c r="M1930" i="2"/>
  <c r="N1930" i="2"/>
  <c r="L1930" i="2"/>
  <c r="M1926" i="2"/>
  <c r="N1926" i="2"/>
  <c r="L1926" i="2"/>
  <c r="M1922" i="2"/>
  <c r="N1922" i="2"/>
  <c r="L1922" i="2"/>
  <c r="M1918" i="2"/>
  <c r="N1918" i="2"/>
  <c r="L1918" i="2"/>
  <c r="M1914" i="2"/>
  <c r="N1914" i="2"/>
  <c r="L1914" i="2"/>
  <c r="M1910" i="2"/>
  <c r="N1910" i="2"/>
  <c r="L1910" i="2"/>
  <c r="M1906" i="2"/>
  <c r="N1906" i="2"/>
  <c r="L1906" i="2"/>
  <c r="M1902" i="2"/>
  <c r="N1902" i="2"/>
  <c r="L1902" i="2"/>
  <c r="M1898" i="2"/>
  <c r="N1898" i="2"/>
  <c r="L1898" i="2"/>
  <c r="M1894" i="2"/>
  <c r="N1894" i="2"/>
  <c r="L1894" i="2"/>
  <c r="M1890" i="2"/>
  <c r="N1890" i="2"/>
  <c r="L1890" i="2"/>
  <c r="M1886" i="2"/>
  <c r="N1886" i="2"/>
  <c r="L1886" i="2"/>
  <c r="M1882" i="2"/>
  <c r="N1882" i="2"/>
  <c r="L1882" i="2"/>
  <c r="M1878" i="2"/>
  <c r="N1878" i="2"/>
  <c r="L1878" i="2"/>
  <c r="M1874" i="2"/>
  <c r="N1874" i="2"/>
  <c r="L1874" i="2"/>
  <c r="M1870" i="2"/>
  <c r="N1870" i="2"/>
  <c r="L1870" i="2"/>
  <c r="M1866" i="2"/>
  <c r="N1866" i="2"/>
  <c r="L1866" i="2"/>
  <c r="M1862" i="2"/>
  <c r="N1862" i="2"/>
  <c r="L1862" i="2"/>
  <c r="M1858" i="2"/>
  <c r="N1858" i="2"/>
  <c r="L1858" i="2"/>
  <c r="M1854" i="2"/>
  <c r="N1854" i="2"/>
  <c r="L1854" i="2"/>
  <c r="M1850" i="2"/>
  <c r="N1850" i="2"/>
  <c r="L1850" i="2"/>
  <c r="M1846" i="2"/>
  <c r="N1846" i="2"/>
  <c r="L1846" i="2"/>
  <c r="M1842" i="2"/>
  <c r="N1842" i="2"/>
  <c r="L1842" i="2"/>
  <c r="M1838" i="2"/>
  <c r="N1838" i="2"/>
  <c r="L1838" i="2"/>
  <c r="M1834" i="2"/>
  <c r="N1834" i="2"/>
  <c r="L1834" i="2"/>
  <c r="M1830" i="2"/>
  <c r="N1830" i="2"/>
  <c r="L1830" i="2"/>
  <c r="M1826" i="2"/>
  <c r="N1826" i="2"/>
  <c r="L1826" i="2"/>
  <c r="M1822" i="2"/>
  <c r="N1822" i="2"/>
  <c r="L1822" i="2"/>
  <c r="M1818" i="2"/>
  <c r="N1818" i="2"/>
  <c r="L1818" i="2"/>
  <c r="M1814" i="2"/>
  <c r="N1814" i="2"/>
  <c r="L1814" i="2"/>
  <c r="M1810" i="2"/>
  <c r="N1810" i="2"/>
  <c r="L1810" i="2"/>
  <c r="M1806" i="2"/>
  <c r="N1806" i="2"/>
  <c r="L1806" i="2"/>
  <c r="M1802" i="2"/>
  <c r="N1802" i="2"/>
  <c r="L1802" i="2"/>
  <c r="M1798" i="2"/>
  <c r="N1798" i="2"/>
  <c r="L1798" i="2"/>
  <c r="M1794" i="2"/>
  <c r="N1794" i="2"/>
  <c r="L1794" i="2"/>
  <c r="M1790" i="2"/>
  <c r="N1790" i="2"/>
  <c r="L1790" i="2"/>
  <c r="M1786" i="2"/>
  <c r="N1786" i="2"/>
  <c r="L1786" i="2"/>
  <c r="M1782" i="2"/>
  <c r="N1782" i="2"/>
  <c r="L1782" i="2"/>
  <c r="M1778" i="2"/>
  <c r="N1778" i="2"/>
  <c r="L1778" i="2"/>
  <c r="M1774" i="2"/>
  <c r="N1774" i="2"/>
  <c r="L1774" i="2"/>
  <c r="M1770" i="2"/>
  <c r="N1770" i="2"/>
  <c r="L1770" i="2"/>
  <c r="M1766" i="2"/>
  <c r="N1766" i="2"/>
  <c r="L1766" i="2"/>
  <c r="M1762" i="2"/>
  <c r="N1762" i="2"/>
  <c r="L1762" i="2"/>
  <c r="M1758" i="2"/>
  <c r="N1758" i="2"/>
  <c r="L1758" i="2"/>
  <c r="M1754" i="2"/>
  <c r="N1754" i="2"/>
  <c r="L1754" i="2"/>
  <c r="M1750" i="2"/>
  <c r="N1750" i="2"/>
  <c r="L1750" i="2"/>
  <c r="M1746" i="2"/>
  <c r="N1746" i="2"/>
  <c r="L1746" i="2"/>
  <c r="M1742" i="2"/>
  <c r="N1742" i="2"/>
  <c r="L1742" i="2"/>
  <c r="M1738" i="2"/>
  <c r="N1738" i="2"/>
  <c r="L1738" i="2"/>
  <c r="M1734" i="2"/>
  <c r="N1734" i="2"/>
  <c r="L1734" i="2"/>
  <c r="M1730" i="2"/>
  <c r="N1730" i="2"/>
  <c r="L1730" i="2"/>
  <c r="M1726" i="2"/>
  <c r="N1726" i="2"/>
  <c r="L1726" i="2"/>
  <c r="M1722" i="2"/>
  <c r="N1722" i="2"/>
  <c r="L1722" i="2"/>
  <c r="M1718" i="2"/>
  <c r="N1718" i="2"/>
  <c r="L1718" i="2"/>
  <c r="M1714" i="2"/>
  <c r="N1714" i="2"/>
  <c r="L1714" i="2"/>
  <c r="M1710" i="2"/>
  <c r="N1710" i="2"/>
  <c r="L1710" i="2"/>
  <c r="M1706" i="2"/>
  <c r="N1706" i="2"/>
  <c r="L1706" i="2"/>
  <c r="M1702" i="2"/>
  <c r="N1702" i="2"/>
  <c r="L1702" i="2"/>
  <c r="M1698" i="2"/>
  <c r="N1698" i="2"/>
  <c r="L1698" i="2"/>
  <c r="M1694" i="2"/>
  <c r="N1694" i="2"/>
  <c r="L1694" i="2"/>
  <c r="M1690" i="2"/>
  <c r="N1690" i="2"/>
  <c r="L1690" i="2"/>
  <c r="M1686" i="2"/>
  <c r="N1686" i="2"/>
  <c r="L1686" i="2"/>
  <c r="M1682" i="2"/>
  <c r="N1682" i="2"/>
  <c r="L1682" i="2"/>
  <c r="M1678" i="2"/>
  <c r="N1678" i="2"/>
  <c r="L1678" i="2"/>
  <c r="M1674" i="2"/>
  <c r="N1674" i="2"/>
  <c r="L1674" i="2"/>
  <c r="M1670" i="2"/>
  <c r="N1670" i="2"/>
  <c r="L1670" i="2"/>
  <c r="M1666" i="2"/>
  <c r="N1666" i="2"/>
  <c r="L1666" i="2"/>
  <c r="M1662" i="2"/>
  <c r="N1662" i="2"/>
  <c r="L1662" i="2"/>
  <c r="M1658" i="2"/>
  <c r="N1658" i="2"/>
  <c r="L1658" i="2"/>
  <c r="M1654" i="2"/>
  <c r="N1654" i="2"/>
  <c r="L1654" i="2"/>
  <c r="M1650" i="2"/>
  <c r="N1650" i="2"/>
  <c r="L1650" i="2"/>
  <c r="M1646" i="2"/>
  <c r="N1646" i="2"/>
  <c r="L1646" i="2"/>
  <c r="M1642" i="2"/>
  <c r="N1642" i="2"/>
  <c r="L1642" i="2"/>
  <c r="M1638" i="2"/>
  <c r="N1638" i="2"/>
  <c r="L1638" i="2"/>
  <c r="M1634" i="2"/>
  <c r="N1634" i="2"/>
  <c r="L1634" i="2"/>
  <c r="M1630" i="2"/>
  <c r="N1630" i="2"/>
  <c r="L1630" i="2"/>
  <c r="M1626" i="2"/>
  <c r="N1626" i="2"/>
  <c r="L1626" i="2"/>
  <c r="M1622" i="2"/>
  <c r="N1622" i="2"/>
  <c r="L1622" i="2"/>
  <c r="M1618" i="2"/>
  <c r="N1618" i="2"/>
  <c r="L1618" i="2"/>
  <c r="M1614" i="2"/>
  <c r="N1614" i="2"/>
  <c r="L1614" i="2"/>
  <c r="M1610" i="2"/>
  <c r="N1610" i="2"/>
  <c r="L1610" i="2"/>
  <c r="M1606" i="2"/>
  <c r="N1606" i="2"/>
  <c r="L1606" i="2"/>
  <c r="M1602" i="2"/>
  <c r="N1602" i="2"/>
  <c r="L1602" i="2"/>
  <c r="M1598" i="2"/>
  <c r="N1598" i="2"/>
  <c r="L1598" i="2"/>
  <c r="M1594" i="2"/>
  <c r="N1594" i="2"/>
  <c r="L1594" i="2"/>
  <c r="M1590" i="2"/>
  <c r="N1590" i="2"/>
  <c r="L1590" i="2"/>
  <c r="M1586" i="2"/>
  <c r="N1586" i="2"/>
  <c r="L1586" i="2"/>
  <c r="M1582" i="2"/>
  <c r="N1582" i="2"/>
  <c r="L1582" i="2"/>
  <c r="M1578" i="2"/>
  <c r="N1578" i="2"/>
  <c r="L1578" i="2"/>
  <c r="M1574" i="2"/>
  <c r="N1574" i="2"/>
  <c r="L1574" i="2"/>
  <c r="M1570" i="2"/>
  <c r="N1570" i="2"/>
  <c r="L1570" i="2"/>
  <c r="M1566" i="2"/>
  <c r="N1566" i="2"/>
  <c r="L1566" i="2"/>
  <c r="M1562" i="2"/>
  <c r="N1562" i="2"/>
  <c r="L1562" i="2"/>
  <c r="M1558" i="2"/>
  <c r="N1558" i="2"/>
  <c r="L1558" i="2"/>
  <c r="M1554" i="2"/>
  <c r="N1554" i="2"/>
  <c r="L1554" i="2"/>
  <c r="M1550" i="2"/>
  <c r="N1550" i="2"/>
  <c r="L1550" i="2"/>
  <c r="M1546" i="2"/>
  <c r="N1546" i="2"/>
  <c r="L1546" i="2"/>
  <c r="M1542" i="2"/>
  <c r="N1542" i="2"/>
  <c r="L1542" i="2"/>
  <c r="M1538" i="2"/>
  <c r="N1538" i="2"/>
  <c r="L1538" i="2"/>
  <c r="M1534" i="2"/>
  <c r="N1534" i="2"/>
  <c r="L1534" i="2"/>
  <c r="M1530" i="2"/>
  <c r="N1530" i="2"/>
  <c r="L1530" i="2"/>
  <c r="M1526" i="2"/>
  <c r="N1526" i="2"/>
  <c r="L1526" i="2"/>
  <c r="M1522" i="2"/>
  <c r="N1522" i="2"/>
  <c r="L1522" i="2"/>
  <c r="M1518" i="2"/>
  <c r="N1518" i="2"/>
  <c r="L1518" i="2"/>
  <c r="M1514" i="2"/>
  <c r="N1514" i="2"/>
  <c r="L1514" i="2"/>
  <c r="M1510" i="2"/>
  <c r="N1510" i="2"/>
  <c r="L1510" i="2"/>
  <c r="M1506" i="2"/>
  <c r="N1506" i="2"/>
  <c r="L1506" i="2"/>
  <c r="M1502" i="2"/>
  <c r="N1502" i="2"/>
  <c r="L1502" i="2"/>
  <c r="M1498" i="2"/>
  <c r="N1498" i="2"/>
  <c r="L1498" i="2"/>
  <c r="M1494" i="2"/>
  <c r="N1494" i="2"/>
  <c r="L1494" i="2"/>
  <c r="M1490" i="2"/>
  <c r="N1490" i="2"/>
  <c r="L1490" i="2"/>
  <c r="M1486" i="2"/>
  <c r="N1486" i="2"/>
  <c r="L1486" i="2"/>
  <c r="M1482" i="2"/>
  <c r="N1482" i="2"/>
  <c r="L1482" i="2"/>
  <c r="M1478" i="2"/>
  <c r="N1478" i="2"/>
  <c r="L1478" i="2"/>
  <c r="M1474" i="2"/>
  <c r="N1474" i="2"/>
  <c r="L1474" i="2"/>
  <c r="M1470" i="2"/>
  <c r="N1470" i="2"/>
  <c r="L1470" i="2"/>
  <c r="M1466" i="2"/>
  <c r="N1466" i="2"/>
  <c r="L1466" i="2"/>
  <c r="M1462" i="2"/>
  <c r="N1462" i="2"/>
  <c r="L1462" i="2"/>
  <c r="M1458" i="2"/>
  <c r="N1458" i="2"/>
  <c r="L1458" i="2"/>
  <c r="M1454" i="2"/>
  <c r="N1454" i="2"/>
  <c r="L1454" i="2"/>
  <c r="M1450" i="2"/>
  <c r="N1450" i="2"/>
  <c r="L1450" i="2"/>
  <c r="M1446" i="2"/>
  <c r="N1446" i="2"/>
  <c r="L1446" i="2"/>
  <c r="M1442" i="2"/>
  <c r="N1442" i="2"/>
  <c r="L1442" i="2"/>
  <c r="M1438" i="2"/>
  <c r="N1438" i="2"/>
  <c r="L1438" i="2"/>
  <c r="M1434" i="2"/>
  <c r="N1434" i="2"/>
  <c r="L1434" i="2"/>
  <c r="M1430" i="2"/>
  <c r="N1430" i="2"/>
  <c r="L1430" i="2"/>
  <c r="M1426" i="2"/>
  <c r="N1426" i="2"/>
  <c r="L1426" i="2"/>
  <c r="M1422" i="2"/>
  <c r="N1422" i="2"/>
  <c r="L1422" i="2"/>
  <c r="M1418" i="2"/>
  <c r="N1418" i="2"/>
  <c r="L1418" i="2"/>
  <c r="M1414" i="2"/>
  <c r="N1414" i="2"/>
  <c r="L1414" i="2"/>
  <c r="M1410" i="2"/>
  <c r="N1410" i="2"/>
  <c r="L1410" i="2"/>
  <c r="M1406" i="2"/>
  <c r="N1406" i="2"/>
  <c r="L1406" i="2"/>
  <c r="M1402" i="2"/>
  <c r="N1402" i="2"/>
  <c r="L1402" i="2"/>
  <c r="M1398" i="2"/>
  <c r="N1398" i="2"/>
  <c r="L1398" i="2"/>
  <c r="M1394" i="2"/>
  <c r="N1394" i="2"/>
  <c r="L1394" i="2"/>
  <c r="M1390" i="2"/>
  <c r="N1390" i="2"/>
  <c r="L1390" i="2"/>
  <c r="M1386" i="2"/>
  <c r="N1386" i="2"/>
  <c r="L1386" i="2"/>
  <c r="M1382" i="2"/>
  <c r="N1382" i="2"/>
  <c r="L1382" i="2"/>
  <c r="M1378" i="2"/>
  <c r="N1378" i="2"/>
  <c r="L1378" i="2"/>
  <c r="M1374" i="2"/>
  <c r="N1374" i="2"/>
  <c r="L1374" i="2"/>
  <c r="M1370" i="2"/>
  <c r="N1370" i="2"/>
  <c r="L1370" i="2"/>
  <c r="M1366" i="2"/>
  <c r="N1366" i="2"/>
  <c r="L1366" i="2"/>
  <c r="M1362" i="2"/>
  <c r="N1362" i="2"/>
  <c r="L1362" i="2"/>
  <c r="M1358" i="2"/>
  <c r="N1358" i="2"/>
  <c r="L1358" i="2"/>
  <c r="M1354" i="2"/>
  <c r="N1354" i="2"/>
  <c r="L1354" i="2"/>
  <c r="M1350" i="2"/>
  <c r="N1350" i="2"/>
  <c r="L1350" i="2"/>
  <c r="M1346" i="2"/>
  <c r="N1346" i="2"/>
  <c r="L1346" i="2"/>
  <c r="M1342" i="2"/>
  <c r="N1342" i="2"/>
  <c r="L1342" i="2"/>
  <c r="M1338" i="2"/>
  <c r="N1338" i="2"/>
  <c r="L1338" i="2"/>
  <c r="M1334" i="2"/>
  <c r="N1334" i="2"/>
  <c r="L1334" i="2"/>
  <c r="M1330" i="2"/>
  <c r="N1330" i="2"/>
  <c r="L1330" i="2"/>
  <c r="M1326" i="2"/>
  <c r="N1326" i="2"/>
  <c r="L1326" i="2"/>
  <c r="M1322" i="2"/>
  <c r="N1322" i="2"/>
  <c r="L1322" i="2"/>
  <c r="M1318" i="2"/>
  <c r="N1318" i="2"/>
  <c r="L1318" i="2"/>
  <c r="M1314" i="2"/>
  <c r="N1314" i="2"/>
  <c r="L1314" i="2"/>
  <c r="M1310" i="2"/>
  <c r="N1310" i="2"/>
  <c r="L1310" i="2"/>
  <c r="M1306" i="2"/>
  <c r="N1306" i="2"/>
  <c r="L1306" i="2"/>
  <c r="M1302" i="2"/>
  <c r="N1302" i="2"/>
  <c r="L1302" i="2"/>
  <c r="M1298" i="2"/>
  <c r="N1298" i="2"/>
  <c r="L1298" i="2"/>
  <c r="M1294" i="2"/>
  <c r="N1294" i="2"/>
  <c r="L1294" i="2"/>
  <c r="M1290" i="2"/>
  <c r="N1290" i="2"/>
  <c r="L1290" i="2"/>
  <c r="M1286" i="2"/>
  <c r="N1286" i="2"/>
  <c r="L1286" i="2"/>
  <c r="M1282" i="2"/>
  <c r="N1282" i="2"/>
  <c r="L1282" i="2"/>
  <c r="M1278" i="2"/>
  <c r="N1278" i="2"/>
  <c r="L1278" i="2"/>
  <c r="M1274" i="2"/>
  <c r="N1274" i="2"/>
  <c r="L1274" i="2"/>
  <c r="M1270" i="2"/>
  <c r="N1270" i="2"/>
  <c r="L1270" i="2"/>
  <c r="M1266" i="2"/>
  <c r="N1266" i="2"/>
  <c r="L1266" i="2"/>
  <c r="M1262" i="2"/>
  <c r="N1262" i="2"/>
  <c r="L1262" i="2"/>
  <c r="M1258" i="2"/>
  <c r="N1258" i="2"/>
  <c r="L1258" i="2"/>
  <c r="M1254" i="2"/>
  <c r="N1254" i="2"/>
  <c r="L1254" i="2"/>
  <c r="M1250" i="2"/>
  <c r="N1250" i="2"/>
  <c r="L1250" i="2"/>
  <c r="M1246" i="2"/>
  <c r="N1246" i="2"/>
  <c r="L1246" i="2"/>
  <c r="M1242" i="2"/>
  <c r="N1242" i="2"/>
  <c r="L1242" i="2"/>
  <c r="M1238" i="2"/>
  <c r="N1238" i="2"/>
  <c r="L1238" i="2"/>
  <c r="M1234" i="2"/>
  <c r="N1234" i="2"/>
  <c r="L1234" i="2"/>
  <c r="M1230" i="2"/>
  <c r="N1230" i="2"/>
  <c r="L1230" i="2"/>
  <c r="M1226" i="2"/>
  <c r="N1226" i="2"/>
  <c r="L1226" i="2"/>
  <c r="M1222" i="2"/>
  <c r="N1222" i="2"/>
  <c r="L1222" i="2"/>
  <c r="M1218" i="2"/>
  <c r="N1218" i="2"/>
  <c r="L1218" i="2"/>
  <c r="M1214" i="2"/>
  <c r="N1214" i="2"/>
  <c r="L1214" i="2"/>
  <c r="M1210" i="2"/>
  <c r="N1210" i="2"/>
  <c r="L1210" i="2"/>
  <c r="M1206" i="2"/>
  <c r="N1206" i="2"/>
  <c r="L1206" i="2"/>
  <c r="M1202" i="2"/>
  <c r="N1202" i="2"/>
  <c r="L1202" i="2"/>
  <c r="M1198" i="2"/>
  <c r="N1198" i="2"/>
  <c r="L1198" i="2"/>
  <c r="M1194" i="2"/>
  <c r="N1194" i="2"/>
  <c r="L1194" i="2"/>
  <c r="M1190" i="2"/>
  <c r="N1190" i="2"/>
  <c r="L1190" i="2"/>
  <c r="M1186" i="2"/>
  <c r="N1186" i="2"/>
  <c r="L1186" i="2"/>
  <c r="M1182" i="2"/>
  <c r="N1182" i="2"/>
  <c r="L1182" i="2"/>
  <c r="M1178" i="2"/>
  <c r="N1178" i="2"/>
  <c r="L1178" i="2"/>
  <c r="M1174" i="2"/>
  <c r="N1174" i="2"/>
  <c r="L1174" i="2"/>
  <c r="M1170" i="2"/>
  <c r="N1170" i="2"/>
  <c r="L1170" i="2"/>
  <c r="M1166" i="2"/>
  <c r="N1166" i="2"/>
  <c r="L1166" i="2"/>
  <c r="M1162" i="2"/>
  <c r="N1162" i="2"/>
  <c r="L1162" i="2"/>
  <c r="M1158" i="2"/>
  <c r="N1158" i="2"/>
  <c r="L1158" i="2"/>
  <c r="M1154" i="2"/>
  <c r="N1154" i="2"/>
  <c r="L1154" i="2"/>
  <c r="M1150" i="2"/>
  <c r="N1150" i="2"/>
  <c r="L1150" i="2"/>
  <c r="M1146" i="2"/>
  <c r="N1146" i="2"/>
  <c r="L1146" i="2"/>
  <c r="M1142" i="2"/>
  <c r="N1142" i="2"/>
  <c r="L1142" i="2"/>
  <c r="M1138" i="2"/>
  <c r="N1138" i="2"/>
  <c r="L1138" i="2"/>
  <c r="M1134" i="2"/>
  <c r="N1134" i="2"/>
  <c r="L1134" i="2"/>
  <c r="M1130" i="2"/>
  <c r="N1130" i="2"/>
  <c r="L1130" i="2"/>
  <c r="M1126" i="2"/>
  <c r="N1126" i="2"/>
  <c r="L1126" i="2"/>
  <c r="M1122" i="2"/>
  <c r="N1122" i="2"/>
  <c r="L1122" i="2"/>
  <c r="M1118" i="2"/>
  <c r="N1118" i="2"/>
  <c r="L1118" i="2"/>
  <c r="M1114" i="2"/>
  <c r="N1114" i="2"/>
  <c r="L1114" i="2"/>
  <c r="M1110" i="2"/>
  <c r="N1110" i="2"/>
  <c r="L1110" i="2"/>
  <c r="M1106" i="2"/>
  <c r="N1106" i="2"/>
  <c r="L1106" i="2"/>
  <c r="M1102" i="2"/>
  <c r="N1102" i="2"/>
  <c r="L1102" i="2"/>
  <c r="M1098" i="2"/>
  <c r="N1098" i="2"/>
  <c r="L1098" i="2"/>
  <c r="M1094" i="2"/>
  <c r="N1094" i="2"/>
  <c r="L1094" i="2"/>
  <c r="M1090" i="2"/>
  <c r="N1090" i="2"/>
  <c r="L1090" i="2"/>
  <c r="M1086" i="2"/>
  <c r="N1086" i="2"/>
  <c r="L1086" i="2"/>
  <c r="M1082" i="2"/>
  <c r="N1082" i="2"/>
  <c r="L1082" i="2"/>
  <c r="M1078" i="2"/>
  <c r="N1078" i="2"/>
  <c r="L1078" i="2"/>
  <c r="M1074" i="2"/>
  <c r="N1074" i="2"/>
  <c r="L1074" i="2"/>
  <c r="M1070" i="2"/>
  <c r="N1070" i="2"/>
  <c r="L1070" i="2"/>
  <c r="M1066" i="2"/>
  <c r="N1066" i="2"/>
  <c r="L1066" i="2"/>
  <c r="M1062" i="2"/>
  <c r="N1062" i="2"/>
  <c r="L1062" i="2"/>
  <c r="M1058" i="2"/>
  <c r="N1058" i="2"/>
  <c r="L1058" i="2"/>
  <c r="M1054" i="2"/>
  <c r="N1054" i="2"/>
  <c r="L1054" i="2"/>
  <c r="M1050" i="2"/>
  <c r="N1050" i="2"/>
  <c r="L1050" i="2"/>
  <c r="M1046" i="2"/>
  <c r="N1046" i="2"/>
  <c r="L1046" i="2"/>
  <c r="M1042" i="2"/>
  <c r="N1042" i="2"/>
  <c r="L1042" i="2"/>
  <c r="M1038" i="2"/>
  <c r="N1038" i="2"/>
  <c r="L1038" i="2"/>
  <c r="M1034" i="2"/>
  <c r="N1034" i="2"/>
  <c r="L1034" i="2"/>
  <c r="M1030" i="2"/>
  <c r="N1030" i="2"/>
  <c r="L1030" i="2"/>
  <c r="M1026" i="2"/>
  <c r="N1026" i="2"/>
  <c r="L1026" i="2"/>
  <c r="M1022" i="2"/>
  <c r="N1022" i="2"/>
  <c r="L1022" i="2"/>
  <c r="M1018" i="2"/>
  <c r="N1018" i="2"/>
  <c r="L1018" i="2"/>
  <c r="M1014" i="2"/>
  <c r="N1014" i="2"/>
  <c r="L1014" i="2"/>
  <c r="M1010" i="2"/>
  <c r="N1010" i="2"/>
  <c r="L1010" i="2"/>
  <c r="M1006" i="2"/>
  <c r="N1006" i="2"/>
  <c r="L1006" i="2"/>
  <c r="M1002" i="2"/>
  <c r="N1002" i="2"/>
  <c r="L1002" i="2"/>
  <c r="M998" i="2"/>
  <c r="N998" i="2"/>
  <c r="L998" i="2"/>
  <c r="M994" i="2"/>
  <c r="N994" i="2"/>
  <c r="L994" i="2"/>
  <c r="M990" i="2"/>
  <c r="N990" i="2"/>
  <c r="L990" i="2"/>
  <c r="M986" i="2"/>
  <c r="N986" i="2"/>
  <c r="L986" i="2"/>
  <c r="M982" i="2"/>
  <c r="N982" i="2"/>
  <c r="L982" i="2"/>
  <c r="M978" i="2"/>
  <c r="N978" i="2"/>
  <c r="L978" i="2"/>
  <c r="M974" i="2"/>
  <c r="N974" i="2"/>
  <c r="L974" i="2"/>
  <c r="M970" i="2"/>
  <c r="N970" i="2"/>
  <c r="L970" i="2"/>
  <c r="M966" i="2"/>
  <c r="N966" i="2"/>
  <c r="L966" i="2"/>
  <c r="M962" i="2"/>
  <c r="N962" i="2"/>
  <c r="L962" i="2"/>
  <c r="M958" i="2"/>
  <c r="N958" i="2"/>
  <c r="L958" i="2"/>
  <c r="M954" i="2"/>
  <c r="N954" i="2"/>
  <c r="L954" i="2"/>
  <c r="M950" i="2"/>
  <c r="N950" i="2"/>
  <c r="L950" i="2"/>
  <c r="M946" i="2"/>
  <c r="N946" i="2"/>
  <c r="L946" i="2"/>
  <c r="M942" i="2"/>
  <c r="N942" i="2"/>
  <c r="L942" i="2"/>
  <c r="M938" i="2"/>
  <c r="N938" i="2"/>
  <c r="L938" i="2"/>
  <c r="M934" i="2"/>
  <c r="N934" i="2"/>
  <c r="L934" i="2"/>
  <c r="M930" i="2"/>
  <c r="N930" i="2"/>
  <c r="L930" i="2"/>
  <c r="M926" i="2"/>
  <c r="N926" i="2"/>
  <c r="L926" i="2"/>
  <c r="M922" i="2"/>
  <c r="N922" i="2"/>
  <c r="L922" i="2"/>
  <c r="M918" i="2"/>
  <c r="N918" i="2"/>
  <c r="L918" i="2"/>
  <c r="M914" i="2"/>
  <c r="N914" i="2"/>
  <c r="L914" i="2"/>
  <c r="M910" i="2"/>
  <c r="N910" i="2"/>
  <c r="L910" i="2"/>
  <c r="M906" i="2"/>
  <c r="N906" i="2"/>
  <c r="L906" i="2"/>
  <c r="M902" i="2"/>
  <c r="N902" i="2"/>
  <c r="L902" i="2"/>
  <c r="M898" i="2"/>
  <c r="N898" i="2"/>
  <c r="L898" i="2"/>
  <c r="M894" i="2"/>
  <c r="N894" i="2"/>
  <c r="L894" i="2"/>
  <c r="M890" i="2"/>
  <c r="N890" i="2"/>
  <c r="L890" i="2"/>
  <c r="M886" i="2"/>
  <c r="N886" i="2"/>
  <c r="L886" i="2"/>
  <c r="M882" i="2"/>
  <c r="N882" i="2"/>
  <c r="L882" i="2"/>
  <c r="M878" i="2"/>
  <c r="N878" i="2"/>
  <c r="L878" i="2"/>
  <c r="M874" i="2"/>
  <c r="N874" i="2"/>
  <c r="L874" i="2"/>
  <c r="M870" i="2"/>
  <c r="N870" i="2"/>
  <c r="L870" i="2"/>
  <c r="M866" i="2"/>
  <c r="N866" i="2"/>
  <c r="L866" i="2"/>
  <c r="M862" i="2"/>
  <c r="N862" i="2"/>
  <c r="L862" i="2"/>
  <c r="M858" i="2"/>
  <c r="N858" i="2"/>
  <c r="L858" i="2"/>
  <c r="M854" i="2"/>
  <c r="N854" i="2"/>
  <c r="L854" i="2"/>
  <c r="M850" i="2"/>
  <c r="N850" i="2"/>
  <c r="L850" i="2"/>
  <c r="M846" i="2"/>
  <c r="N846" i="2"/>
  <c r="L846" i="2"/>
  <c r="M842" i="2"/>
  <c r="N842" i="2"/>
  <c r="L842" i="2"/>
  <c r="M838" i="2"/>
  <c r="N838" i="2"/>
  <c r="L838" i="2"/>
  <c r="M834" i="2"/>
  <c r="N834" i="2"/>
  <c r="L834" i="2"/>
  <c r="M830" i="2"/>
  <c r="N830" i="2"/>
  <c r="L830" i="2"/>
  <c r="L2706" i="2"/>
  <c r="L2642" i="2"/>
  <c r="M5001" i="2"/>
  <c r="N5001" i="2"/>
  <c r="L5001" i="2"/>
  <c r="M4997" i="2"/>
  <c r="N4997" i="2"/>
  <c r="L4997" i="2"/>
  <c r="M4993" i="2"/>
  <c r="N4993" i="2"/>
  <c r="L4993" i="2"/>
  <c r="M4989" i="2"/>
  <c r="N4989" i="2"/>
  <c r="L4989" i="2"/>
  <c r="M4985" i="2"/>
  <c r="N4985" i="2"/>
  <c r="L4985" i="2"/>
  <c r="M4981" i="2"/>
  <c r="N4981" i="2"/>
  <c r="L4981" i="2"/>
  <c r="M4977" i="2"/>
  <c r="N4977" i="2"/>
  <c r="L4977" i="2"/>
  <c r="M4973" i="2"/>
  <c r="N4973" i="2"/>
  <c r="L4973" i="2"/>
  <c r="M4969" i="2"/>
  <c r="N4969" i="2"/>
  <c r="L4969" i="2"/>
  <c r="M4965" i="2"/>
  <c r="N4965" i="2"/>
  <c r="L4965" i="2"/>
  <c r="M4961" i="2"/>
  <c r="N4961" i="2"/>
  <c r="L4961" i="2"/>
  <c r="M4957" i="2"/>
  <c r="N4957" i="2"/>
  <c r="L4957" i="2"/>
  <c r="M4953" i="2"/>
  <c r="N4953" i="2"/>
  <c r="L4953" i="2"/>
  <c r="M4949" i="2"/>
  <c r="N4949" i="2"/>
  <c r="L4949" i="2"/>
  <c r="M4945" i="2"/>
  <c r="N4945" i="2"/>
  <c r="L4945" i="2"/>
  <c r="M4941" i="2"/>
  <c r="N4941" i="2"/>
  <c r="L4941" i="2"/>
  <c r="M4937" i="2"/>
  <c r="N4937" i="2"/>
  <c r="L4937" i="2"/>
  <c r="M4933" i="2"/>
  <c r="N4933" i="2"/>
  <c r="L4933" i="2"/>
  <c r="M4929" i="2"/>
  <c r="N4929" i="2"/>
  <c r="L4929" i="2"/>
  <c r="M4925" i="2"/>
  <c r="N4925" i="2"/>
  <c r="L4925" i="2"/>
  <c r="M4921" i="2"/>
  <c r="N4921" i="2"/>
  <c r="L4921" i="2"/>
  <c r="M4917" i="2"/>
  <c r="N4917" i="2"/>
  <c r="L4917" i="2"/>
  <c r="M4913" i="2"/>
  <c r="N4913" i="2"/>
  <c r="L4913" i="2"/>
  <c r="M4909" i="2"/>
  <c r="N4909" i="2"/>
  <c r="L4909" i="2"/>
  <c r="M4905" i="2"/>
  <c r="N4905" i="2"/>
  <c r="L4905" i="2"/>
  <c r="M4901" i="2"/>
  <c r="N4901" i="2"/>
  <c r="L4901" i="2"/>
  <c r="M4897" i="2"/>
  <c r="N4897" i="2"/>
  <c r="L4897" i="2"/>
  <c r="M4893" i="2"/>
  <c r="N4893" i="2"/>
  <c r="L4893" i="2"/>
  <c r="M4889" i="2"/>
  <c r="N4889" i="2"/>
  <c r="L4889" i="2"/>
  <c r="M4885" i="2"/>
  <c r="N4885" i="2"/>
  <c r="L4885" i="2"/>
  <c r="M4881" i="2"/>
  <c r="N4881" i="2"/>
  <c r="L4881" i="2"/>
  <c r="M4877" i="2"/>
  <c r="N4877" i="2"/>
  <c r="L4877" i="2"/>
  <c r="M4873" i="2"/>
  <c r="N4873" i="2"/>
  <c r="L4873" i="2"/>
  <c r="M4869" i="2"/>
  <c r="N4869" i="2"/>
  <c r="L4869" i="2"/>
  <c r="M4865" i="2"/>
  <c r="N4865" i="2"/>
  <c r="L4865" i="2"/>
  <c r="M4861" i="2"/>
  <c r="N4861" i="2"/>
  <c r="L4861" i="2"/>
  <c r="M4857" i="2"/>
  <c r="N4857" i="2"/>
  <c r="L4857" i="2"/>
  <c r="M4853" i="2"/>
  <c r="N4853" i="2"/>
  <c r="L4853" i="2"/>
  <c r="M4849" i="2"/>
  <c r="N4849" i="2"/>
  <c r="L4849" i="2"/>
  <c r="M4845" i="2"/>
  <c r="N4845" i="2"/>
  <c r="L4845" i="2"/>
  <c r="M4841" i="2"/>
  <c r="N4841" i="2"/>
  <c r="L4841" i="2"/>
  <c r="M4837" i="2"/>
  <c r="N4837" i="2"/>
  <c r="L4837" i="2"/>
  <c r="M4833" i="2"/>
  <c r="N4833" i="2"/>
  <c r="L4833" i="2"/>
  <c r="M4829" i="2"/>
  <c r="N4829" i="2"/>
  <c r="L4829" i="2"/>
  <c r="M4825" i="2"/>
  <c r="N4825" i="2"/>
  <c r="L4825" i="2"/>
  <c r="M4821" i="2"/>
  <c r="N4821" i="2"/>
  <c r="L4821" i="2"/>
  <c r="M4817" i="2"/>
  <c r="N4817" i="2"/>
  <c r="L4817" i="2"/>
  <c r="M4813" i="2"/>
  <c r="N4813" i="2"/>
  <c r="L4813" i="2"/>
  <c r="M4809" i="2"/>
  <c r="N4809" i="2"/>
  <c r="L4809" i="2"/>
  <c r="M4805" i="2"/>
  <c r="N4805" i="2"/>
  <c r="L4805" i="2"/>
  <c r="M4801" i="2"/>
  <c r="N4801" i="2"/>
  <c r="L4801" i="2"/>
  <c r="M4797" i="2"/>
  <c r="N4797" i="2"/>
  <c r="L4797" i="2"/>
  <c r="M4793" i="2"/>
  <c r="N4793" i="2"/>
  <c r="L4793" i="2"/>
  <c r="M4789" i="2"/>
  <c r="N4789" i="2"/>
  <c r="L4789" i="2"/>
  <c r="M4785" i="2"/>
  <c r="N4785" i="2"/>
  <c r="L4785" i="2"/>
  <c r="M4781" i="2"/>
  <c r="N4781" i="2"/>
  <c r="L4781" i="2"/>
  <c r="M4777" i="2"/>
  <c r="N4777" i="2"/>
  <c r="L4777" i="2"/>
  <c r="M4773" i="2"/>
  <c r="N4773" i="2"/>
  <c r="L4773" i="2"/>
  <c r="M4769" i="2"/>
  <c r="N4769" i="2"/>
  <c r="L4769" i="2"/>
  <c r="M4765" i="2"/>
  <c r="N4765" i="2"/>
  <c r="L4765" i="2"/>
  <c r="M4761" i="2"/>
  <c r="N4761" i="2"/>
  <c r="L4761" i="2"/>
  <c r="M4757" i="2"/>
  <c r="N4757" i="2"/>
  <c r="L4757" i="2"/>
  <c r="M4753" i="2"/>
  <c r="N4753" i="2"/>
  <c r="L4753" i="2"/>
  <c r="M4749" i="2"/>
  <c r="N4749" i="2"/>
  <c r="L4749" i="2"/>
  <c r="M4745" i="2"/>
  <c r="N4745" i="2"/>
  <c r="L4745" i="2"/>
  <c r="M4741" i="2"/>
  <c r="N4741" i="2"/>
  <c r="L4741" i="2"/>
  <c r="M4737" i="2"/>
  <c r="N4737" i="2"/>
  <c r="L4737" i="2"/>
  <c r="M4733" i="2"/>
  <c r="N4733" i="2"/>
  <c r="L4733" i="2"/>
  <c r="M4729" i="2"/>
  <c r="N4729" i="2"/>
  <c r="L4729" i="2"/>
  <c r="M4725" i="2"/>
  <c r="N4725" i="2"/>
  <c r="L4725" i="2"/>
  <c r="M4721" i="2"/>
  <c r="N4721" i="2"/>
  <c r="L4721" i="2"/>
  <c r="M4717" i="2"/>
  <c r="N4717" i="2"/>
  <c r="L4717" i="2"/>
  <c r="M4713" i="2"/>
  <c r="N4713" i="2"/>
  <c r="L4713" i="2"/>
  <c r="M4709" i="2"/>
  <c r="N4709" i="2"/>
  <c r="L4709" i="2"/>
  <c r="M4705" i="2"/>
  <c r="N4705" i="2"/>
  <c r="L4705" i="2"/>
  <c r="M4701" i="2"/>
  <c r="N4701" i="2"/>
  <c r="L4701" i="2"/>
  <c r="M4697" i="2"/>
  <c r="N4697" i="2"/>
  <c r="L4697" i="2"/>
  <c r="M4693" i="2"/>
  <c r="N4693" i="2"/>
  <c r="L4693" i="2"/>
  <c r="M4689" i="2"/>
  <c r="N4689" i="2"/>
  <c r="L4689" i="2"/>
  <c r="M4685" i="2"/>
  <c r="N4685" i="2"/>
  <c r="L4685" i="2"/>
  <c r="M4681" i="2"/>
  <c r="N4681" i="2"/>
  <c r="L4681" i="2"/>
  <c r="M4677" i="2"/>
  <c r="N4677" i="2"/>
  <c r="L4677" i="2"/>
  <c r="M4673" i="2"/>
  <c r="N4673" i="2"/>
  <c r="L4673" i="2"/>
  <c r="M4669" i="2"/>
  <c r="N4669" i="2"/>
  <c r="L4669" i="2"/>
  <c r="M4665" i="2"/>
  <c r="N4665" i="2"/>
  <c r="L4665" i="2"/>
  <c r="M4661" i="2"/>
  <c r="N4661" i="2"/>
  <c r="L4661" i="2"/>
  <c r="M4657" i="2"/>
  <c r="N4657" i="2"/>
  <c r="L4657" i="2"/>
  <c r="M4653" i="2"/>
  <c r="N4653" i="2"/>
  <c r="L4653" i="2"/>
  <c r="M4649" i="2"/>
  <c r="N4649" i="2"/>
  <c r="L4649" i="2"/>
  <c r="M4645" i="2"/>
  <c r="N4645" i="2"/>
  <c r="L4645" i="2"/>
  <c r="M4641" i="2"/>
  <c r="N4641" i="2"/>
  <c r="L4641" i="2"/>
  <c r="M4637" i="2"/>
  <c r="N4637" i="2"/>
  <c r="L4637" i="2"/>
  <c r="M4633" i="2"/>
  <c r="N4633" i="2"/>
  <c r="L4633" i="2"/>
  <c r="M4629" i="2"/>
  <c r="N4629" i="2"/>
  <c r="L4629" i="2"/>
  <c r="M4625" i="2"/>
  <c r="N4625" i="2"/>
  <c r="L4625" i="2"/>
  <c r="M4621" i="2"/>
  <c r="N4621" i="2"/>
  <c r="L4621" i="2"/>
  <c r="M4617" i="2"/>
  <c r="N4617" i="2"/>
  <c r="L4617" i="2"/>
  <c r="M4613" i="2"/>
  <c r="N4613" i="2"/>
  <c r="L4613" i="2"/>
  <c r="M4609" i="2"/>
  <c r="N4609" i="2"/>
  <c r="L4609" i="2"/>
  <c r="M4605" i="2"/>
  <c r="N4605" i="2"/>
  <c r="L4605" i="2"/>
  <c r="M4601" i="2"/>
  <c r="N4601" i="2"/>
  <c r="L4601" i="2"/>
  <c r="M4597" i="2"/>
  <c r="N4597" i="2"/>
  <c r="L4597" i="2"/>
  <c r="M4593" i="2"/>
  <c r="N4593" i="2"/>
  <c r="L4593" i="2"/>
  <c r="M4589" i="2"/>
  <c r="N4589" i="2"/>
  <c r="L4589" i="2"/>
  <c r="M4585" i="2"/>
  <c r="N4585" i="2"/>
  <c r="L4585" i="2"/>
  <c r="M4581" i="2"/>
  <c r="N4581" i="2"/>
  <c r="L4581" i="2"/>
  <c r="M4577" i="2"/>
  <c r="N4577" i="2"/>
  <c r="L4577" i="2"/>
  <c r="M4573" i="2"/>
  <c r="N4573" i="2"/>
  <c r="L4573" i="2"/>
  <c r="M4569" i="2"/>
  <c r="N4569" i="2"/>
  <c r="L4569" i="2"/>
  <c r="M4565" i="2"/>
  <c r="N4565" i="2"/>
  <c r="L4565" i="2"/>
  <c r="M4561" i="2"/>
  <c r="N4561" i="2"/>
  <c r="L4561" i="2"/>
  <c r="M4557" i="2"/>
  <c r="N4557" i="2"/>
  <c r="L4557" i="2"/>
  <c r="M4553" i="2"/>
  <c r="N4553" i="2"/>
  <c r="L4553" i="2"/>
  <c r="M4549" i="2"/>
  <c r="N4549" i="2"/>
  <c r="L4549" i="2"/>
  <c r="M4545" i="2"/>
  <c r="N4545" i="2"/>
  <c r="L4545" i="2"/>
  <c r="M4541" i="2"/>
  <c r="N4541" i="2"/>
  <c r="L4541" i="2"/>
  <c r="M4537" i="2"/>
  <c r="N4537" i="2"/>
  <c r="L4537" i="2"/>
  <c r="M4533" i="2"/>
  <c r="N4533" i="2"/>
  <c r="L4533" i="2"/>
  <c r="M4529" i="2"/>
  <c r="N4529" i="2"/>
  <c r="L4529" i="2"/>
  <c r="M4525" i="2"/>
  <c r="N4525" i="2"/>
  <c r="L4525" i="2"/>
  <c r="M4521" i="2"/>
  <c r="N4521" i="2"/>
  <c r="L4521" i="2"/>
  <c r="M4517" i="2"/>
  <c r="N4517" i="2"/>
  <c r="L4517" i="2"/>
  <c r="M4513" i="2"/>
  <c r="N4513" i="2"/>
  <c r="L4513" i="2"/>
  <c r="M4509" i="2"/>
  <c r="N4509" i="2"/>
  <c r="L4509" i="2"/>
  <c r="M4505" i="2"/>
  <c r="N4505" i="2"/>
  <c r="L4505" i="2"/>
  <c r="M4501" i="2"/>
  <c r="N4501" i="2"/>
  <c r="L4501" i="2"/>
  <c r="M4497" i="2"/>
  <c r="N4497" i="2"/>
  <c r="L4497" i="2"/>
  <c r="M4493" i="2"/>
  <c r="N4493" i="2"/>
  <c r="L4493" i="2"/>
  <c r="M4489" i="2"/>
  <c r="N4489" i="2"/>
  <c r="L4489" i="2"/>
  <c r="M4485" i="2"/>
  <c r="N4485" i="2"/>
  <c r="L4485" i="2"/>
  <c r="M4481" i="2"/>
  <c r="N4481" i="2"/>
  <c r="L4481" i="2"/>
  <c r="M4477" i="2"/>
  <c r="N4477" i="2"/>
  <c r="L4477" i="2"/>
  <c r="M4473" i="2"/>
  <c r="N4473" i="2"/>
  <c r="L4473" i="2"/>
  <c r="M4469" i="2"/>
  <c r="N4469" i="2"/>
  <c r="L4469" i="2"/>
  <c r="M4465" i="2"/>
  <c r="N4465" i="2"/>
  <c r="L4465" i="2"/>
  <c r="M4461" i="2"/>
  <c r="N4461" i="2"/>
  <c r="L4461" i="2"/>
  <c r="M4457" i="2"/>
  <c r="N4457" i="2"/>
  <c r="L4457" i="2"/>
  <c r="M4453" i="2"/>
  <c r="N4453" i="2"/>
  <c r="L4453" i="2"/>
  <c r="M4449" i="2"/>
  <c r="N4449" i="2"/>
  <c r="L4449" i="2"/>
  <c r="M4445" i="2"/>
  <c r="N4445" i="2"/>
  <c r="L4445" i="2"/>
  <c r="M4441" i="2"/>
  <c r="N4441" i="2"/>
  <c r="L4441" i="2"/>
  <c r="M4437" i="2"/>
  <c r="N4437" i="2"/>
  <c r="L4437" i="2"/>
  <c r="M4433" i="2"/>
  <c r="N4433" i="2"/>
  <c r="L4433" i="2"/>
  <c r="M4429" i="2"/>
  <c r="N4429" i="2"/>
  <c r="L4429" i="2"/>
  <c r="M4425" i="2"/>
  <c r="N4425" i="2"/>
  <c r="L4425" i="2"/>
  <c r="M4421" i="2"/>
  <c r="N4421" i="2"/>
  <c r="L4421" i="2"/>
  <c r="M4417" i="2"/>
  <c r="N4417" i="2"/>
  <c r="L4417" i="2"/>
  <c r="M4413" i="2"/>
  <c r="N4413" i="2"/>
  <c r="L4413" i="2"/>
  <c r="M4409" i="2"/>
  <c r="N4409" i="2"/>
  <c r="L4409" i="2"/>
  <c r="M4405" i="2"/>
  <c r="N4405" i="2"/>
  <c r="L4405" i="2"/>
  <c r="M4401" i="2"/>
  <c r="N4401" i="2"/>
  <c r="L4401" i="2"/>
  <c r="M4397" i="2"/>
  <c r="N4397" i="2"/>
  <c r="L4397" i="2"/>
  <c r="M4393" i="2"/>
  <c r="N4393" i="2"/>
  <c r="L4393" i="2"/>
  <c r="M4389" i="2"/>
  <c r="N4389" i="2"/>
  <c r="L4389" i="2"/>
  <c r="M4385" i="2"/>
  <c r="N4385" i="2"/>
  <c r="L4385" i="2"/>
  <c r="M4381" i="2"/>
  <c r="N4381" i="2"/>
  <c r="L4381" i="2"/>
  <c r="M4377" i="2"/>
  <c r="N4377" i="2"/>
  <c r="L4377" i="2"/>
  <c r="M4373" i="2"/>
  <c r="N4373" i="2"/>
  <c r="L4373" i="2"/>
  <c r="M4369" i="2"/>
  <c r="N4369" i="2"/>
  <c r="L4369" i="2"/>
  <c r="M4365" i="2"/>
  <c r="N4365" i="2"/>
  <c r="L4365" i="2"/>
  <c r="M4361" i="2"/>
  <c r="N4361" i="2"/>
  <c r="L4361" i="2"/>
  <c r="M4357" i="2"/>
  <c r="N4357" i="2"/>
  <c r="L4357" i="2"/>
  <c r="M4353" i="2"/>
  <c r="N4353" i="2"/>
  <c r="L4353" i="2"/>
  <c r="M4349" i="2"/>
  <c r="N4349" i="2"/>
  <c r="L4349" i="2"/>
  <c r="M4345" i="2"/>
  <c r="N4345" i="2"/>
  <c r="L4345" i="2"/>
  <c r="M4341" i="2"/>
  <c r="N4341" i="2"/>
  <c r="L4341" i="2"/>
  <c r="M4337" i="2"/>
  <c r="N4337" i="2"/>
  <c r="L4337" i="2"/>
  <c r="M4333" i="2"/>
  <c r="N4333" i="2"/>
  <c r="L4333" i="2"/>
  <c r="M4329" i="2"/>
  <c r="N4329" i="2"/>
  <c r="L4329" i="2"/>
  <c r="M4325" i="2"/>
  <c r="N4325" i="2"/>
  <c r="L4325" i="2"/>
  <c r="M4321" i="2"/>
  <c r="N4321" i="2"/>
  <c r="L4321" i="2"/>
  <c r="M4317" i="2"/>
  <c r="N4317" i="2"/>
  <c r="L4317" i="2"/>
  <c r="M4313" i="2"/>
  <c r="N4313" i="2"/>
  <c r="L4313" i="2"/>
  <c r="M4309" i="2"/>
  <c r="N4309" i="2"/>
  <c r="L4309" i="2"/>
  <c r="M4305" i="2"/>
  <c r="N4305" i="2"/>
  <c r="L4305" i="2"/>
  <c r="M4301" i="2"/>
  <c r="N4301" i="2"/>
  <c r="L4301" i="2"/>
  <c r="M4297" i="2"/>
  <c r="N4297" i="2"/>
  <c r="L4297" i="2"/>
  <c r="M4293" i="2"/>
  <c r="N4293" i="2"/>
  <c r="L4293" i="2"/>
  <c r="M4289" i="2"/>
  <c r="N4289" i="2"/>
  <c r="L4289" i="2"/>
  <c r="M4285" i="2"/>
  <c r="N4285" i="2"/>
  <c r="L4285" i="2"/>
  <c r="M4281" i="2"/>
  <c r="N4281" i="2"/>
  <c r="L4281" i="2"/>
  <c r="M4277" i="2"/>
  <c r="N4277" i="2"/>
  <c r="L4277" i="2"/>
  <c r="M4273" i="2"/>
  <c r="N4273" i="2"/>
  <c r="L4273" i="2"/>
  <c r="M4269" i="2"/>
  <c r="N4269" i="2"/>
  <c r="L4269" i="2"/>
  <c r="M4265" i="2"/>
  <c r="N4265" i="2"/>
  <c r="L4265" i="2"/>
  <c r="M4261" i="2"/>
  <c r="N4261" i="2"/>
  <c r="L4261" i="2"/>
  <c r="M4257" i="2"/>
  <c r="N4257" i="2"/>
  <c r="L4257" i="2"/>
  <c r="M4253" i="2"/>
  <c r="N4253" i="2"/>
  <c r="L4253" i="2"/>
  <c r="M4249" i="2"/>
  <c r="N4249" i="2"/>
  <c r="L4249" i="2"/>
  <c r="M4245" i="2"/>
  <c r="N4245" i="2"/>
  <c r="L4245" i="2"/>
  <c r="M4241" i="2"/>
  <c r="N4241" i="2"/>
  <c r="L4241" i="2"/>
  <c r="M4237" i="2"/>
  <c r="N4237" i="2"/>
  <c r="L4237" i="2"/>
  <c r="M4233" i="2"/>
  <c r="N4233" i="2"/>
  <c r="L4233" i="2"/>
  <c r="M4229" i="2"/>
  <c r="N4229" i="2"/>
  <c r="L4229" i="2"/>
  <c r="M4225" i="2"/>
  <c r="N4225" i="2"/>
  <c r="L4225" i="2"/>
  <c r="M4221" i="2"/>
  <c r="N4221" i="2"/>
  <c r="L4221" i="2"/>
  <c r="M4217" i="2"/>
  <c r="N4217" i="2"/>
  <c r="L4217" i="2"/>
  <c r="M4213" i="2"/>
  <c r="N4213" i="2"/>
  <c r="L4213" i="2"/>
  <c r="M4209" i="2"/>
  <c r="N4209" i="2"/>
  <c r="L4209" i="2"/>
  <c r="M4205" i="2"/>
  <c r="N4205" i="2"/>
  <c r="L4205" i="2"/>
  <c r="M4201" i="2"/>
  <c r="N4201" i="2"/>
  <c r="L4201" i="2"/>
  <c r="M4197" i="2"/>
  <c r="N4197" i="2"/>
  <c r="L4197" i="2"/>
  <c r="M4193" i="2"/>
  <c r="N4193" i="2"/>
  <c r="L4193" i="2"/>
  <c r="M4189" i="2"/>
  <c r="N4189" i="2"/>
  <c r="L4189" i="2"/>
  <c r="M4185" i="2"/>
  <c r="N4185" i="2"/>
  <c r="L4185" i="2"/>
  <c r="M4181" i="2"/>
  <c r="N4181" i="2"/>
  <c r="L4181" i="2"/>
  <c r="M4177" i="2"/>
  <c r="N4177" i="2"/>
  <c r="L4177" i="2"/>
  <c r="M4173" i="2"/>
  <c r="N4173" i="2"/>
  <c r="L4173" i="2"/>
  <c r="M4169" i="2"/>
  <c r="N4169" i="2"/>
  <c r="L4169" i="2"/>
  <c r="M4165" i="2"/>
  <c r="N4165" i="2"/>
  <c r="L4165" i="2"/>
  <c r="M4161" i="2"/>
  <c r="N4161" i="2"/>
  <c r="L4161" i="2"/>
  <c r="M4157" i="2"/>
  <c r="N4157" i="2"/>
  <c r="L4157" i="2"/>
  <c r="M4153" i="2"/>
  <c r="N4153" i="2"/>
  <c r="L4153" i="2"/>
  <c r="M4149" i="2"/>
  <c r="N4149" i="2"/>
  <c r="L4149" i="2"/>
  <c r="M4145" i="2"/>
  <c r="N4145" i="2"/>
  <c r="L4145" i="2"/>
  <c r="M4141" i="2"/>
  <c r="N4141" i="2"/>
  <c r="L4141" i="2"/>
  <c r="M4137" i="2"/>
  <c r="N4137" i="2"/>
  <c r="L4137" i="2"/>
  <c r="M4133" i="2"/>
  <c r="N4133" i="2"/>
  <c r="L4133" i="2"/>
  <c r="M4129" i="2"/>
  <c r="N4129" i="2"/>
  <c r="L4129" i="2"/>
  <c r="M4125" i="2"/>
  <c r="N4125" i="2"/>
  <c r="L4125" i="2"/>
  <c r="M4121" i="2"/>
  <c r="N4121" i="2"/>
  <c r="L4121" i="2"/>
  <c r="M4117" i="2"/>
  <c r="N4117" i="2"/>
  <c r="L4117" i="2"/>
  <c r="M4113" i="2"/>
  <c r="N4113" i="2"/>
  <c r="L4113" i="2"/>
  <c r="M4109" i="2"/>
  <c r="N4109" i="2"/>
  <c r="L4109" i="2"/>
  <c r="M4105" i="2"/>
  <c r="N4105" i="2"/>
  <c r="L4105" i="2"/>
  <c r="M4101" i="2"/>
  <c r="N4101" i="2"/>
  <c r="L4101" i="2"/>
  <c r="M4097" i="2"/>
  <c r="N4097" i="2"/>
  <c r="L4097" i="2"/>
  <c r="M4093" i="2"/>
  <c r="N4093" i="2"/>
  <c r="L4093" i="2"/>
  <c r="M4089" i="2"/>
  <c r="N4089" i="2"/>
  <c r="L4089" i="2"/>
  <c r="M4085" i="2"/>
  <c r="N4085" i="2"/>
  <c r="L4085" i="2"/>
  <c r="M4081" i="2"/>
  <c r="N4081" i="2"/>
  <c r="L4081" i="2"/>
  <c r="M4077" i="2"/>
  <c r="N4077" i="2"/>
  <c r="L4077" i="2"/>
  <c r="M4073" i="2"/>
  <c r="N4073" i="2"/>
  <c r="L4073" i="2"/>
  <c r="M4069" i="2"/>
  <c r="N4069" i="2"/>
  <c r="L4069" i="2"/>
  <c r="M4065" i="2"/>
  <c r="N4065" i="2"/>
  <c r="L4065" i="2"/>
  <c r="M4061" i="2"/>
  <c r="N4061" i="2"/>
  <c r="L4061" i="2"/>
  <c r="M4057" i="2"/>
  <c r="N4057" i="2"/>
  <c r="L4057" i="2"/>
  <c r="M4053" i="2"/>
  <c r="N4053" i="2"/>
  <c r="L4053" i="2"/>
  <c r="M4049" i="2"/>
  <c r="N4049" i="2"/>
  <c r="L4049" i="2"/>
  <c r="M4045" i="2"/>
  <c r="N4045" i="2"/>
  <c r="L4045" i="2"/>
  <c r="M4041" i="2"/>
  <c r="N4041" i="2"/>
  <c r="L4041" i="2"/>
  <c r="M4037" i="2"/>
  <c r="N4037" i="2"/>
  <c r="L4037" i="2"/>
  <c r="M4033" i="2"/>
  <c r="N4033" i="2"/>
  <c r="L4033" i="2"/>
  <c r="M4029" i="2"/>
  <c r="N4029" i="2"/>
  <c r="L4029" i="2"/>
  <c r="M4025" i="2"/>
  <c r="N4025" i="2"/>
  <c r="L4025" i="2"/>
  <c r="M4021" i="2"/>
  <c r="N4021" i="2"/>
  <c r="L4021" i="2"/>
  <c r="M4017" i="2"/>
  <c r="N4017" i="2"/>
  <c r="L4017" i="2"/>
  <c r="M4013" i="2"/>
  <c r="N4013" i="2"/>
  <c r="L4013" i="2"/>
  <c r="M4009" i="2"/>
  <c r="N4009" i="2"/>
  <c r="L4009" i="2"/>
  <c r="M4005" i="2"/>
  <c r="N4005" i="2"/>
  <c r="L4005" i="2"/>
  <c r="M4001" i="2"/>
  <c r="N4001" i="2"/>
  <c r="L4001" i="2"/>
  <c r="M3997" i="2"/>
  <c r="N3997" i="2"/>
  <c r="L3997" i="2"/>
  <c r="M3993" i="2"/>
  <c r="N3993" i="2"/>
  <c r="L3993" i="2"/>
  <c r="M3989" i="2"/>
  <c r="N3989" i="2"/>
  <c r="L3989" i="2"/>
  <c r="M3985" i="2"/>
  <c r="N3985" i="2"/>
  <c r="L3985" i="2"/>
  <c r="M3981" i="2"/>
  <c r="N3981" i="2"/>
  <c r="L3981" i="2"/>
  <c r="M3977" i="2"/>
  <c r="N3977" i="2"/>
  <c r="L3977" i="2"/>
  <c r="M3973" i="2"/>
  <c r="N3973" i="2"/>
  <c r="L3973" i="2"/>
  <c r="M3969" i="2"/>
  <c r="N3969" i="2"/>
  <c r="L3969" i="2"/>
  <c r="M3965" i="2"/>
  <c r="N3965" i="2"/>
  <c r="L3965" i="2"/>
  <c r="M3961" i="2"/>
  <c r="N3961" i="2"/>
  <c r="L3961" i="2"/>
  <c r="M3957" i="2"/>
  <c r="N3957" i="2"/>
  <c r="L3957" i="2"/>
  <c r="M3953" i="2"/>
  <c r="N3953" i="2"/>
  <c r="L3953" i="2"/>
  <c r="M3949" i="2"/>
  <c r="N3949" i="2"/>
  <c r="L3949" i="2"/>
  <c r="M3945" i="2"/>
  <c r="N3945" i="2"/>
  <c r="L3945" i="2"/>
  <c r="M3941" i="2"/>
  <c r="N3941" i="2"/>
  <c r="L3941" i="2"/>
  <c r="M3937" i="2"/>
  <c r="N3937" i="2"/>
  <c r="L3937" i="2"/>
  <c r="M3933" i="2"/>
  <c r="N3933" i="2"/>
  <c r="L3933" i="2"/>
  <c r="M3929" i="2"/>
  <c r="N3929" i="2"/>
  <c r="L3929" i="2"/>
  <c r="M3925" i="2"/>
  <c r="N3925" i="2"/>
  <c r="L3925" i="2"/>
  <c r="M3921" i="2"/>
  <c r="N3921" i="2"/>
  <c r="L3921" i="2"/>
  <c r="M3917" i="2"/>
  <c r="N3917" i="2"/>
  <c r="L3917" i="2"/>
  <c r="M3913" i="2"/>
  <c r="N3913" i="2"/>
  <c r="L3913" i="2"/>
  <c r="M3909" i="2"/>
  <c r="N3909" i="2"/>
  <c r="L3909" i="2"/>
  <c r="M3905" i="2"/>
  <c r="N3905" i="2"/>
  <c r="L3905" i="2"/>
  <c r="M3901" i="2"/>
  <c r="N3901" i="2"/>
  <c r="L3901" i="2"/>
  <c r="M3897" i="2"/>
  <c r="N3897" i="2"/>
  <c r="L3897" i="2"/>
  <c r="M3893" i="2"/>
  <c r="N3893" i="2"/>
  <c r="L3893" i="2"/>
  <c r="M3889" i="2"/>
  <c r="N3889" i="2"/>
  <c r="L3889" i="2"/>
  <c r="M3885" i="2"/>
  <c r="N3885" i="2"/>
  <c r="L3885" i="2"/>
  <c r="M3881" i="2"/>
  <c r="N3881" i="2"/>
  <c r="L3881" i="2"/>
  <c r="M3877" i="2"/>
  <c r="N3877" i="2"/>
  <c r="L3877" i="2"/>
  <c r="M3873" i="2"/>
  <c r="N3873" i="2"/>
  <c r="L3873" i="2"/>
  <c r="M3869" i="2"/>
  <c r="N3869" i="2"/>
  <c r="L3869" i="2"/>
  <c r="M3865" i="2"/>
  <c r="N3865" i="2"/>
  <c r="L3865" i="2"/>
  <c r="M3861" i="2"/>
  <c r="N3861" i="2"/>
  <c r="L3861" i="2"/>
  <c r="M3857" i="2"/>
  <c r="N3857" i="2"/>
  <c r="L3857" i="2"/>
  <c r="M3853" i="2"/>
  <c r="N3853" i="2"/>
  <c r="L3853" i="2"/>
  <c r="M3849" i="2"/>
  <c r="N3849" i="2"/>
  <c r="L3849" i="2"/>
  <c r="M3845" i="2"/>
  <c r="N3845" i="2"/>
  <c r="L3845" i="2"/>
  <c r="M3841" i="2"/>
  <c r="N3841" i="2"/>
  <c r="L3841" i="2"/>
  <c r="M3837" i="2"/>
  <c r="N3837" i="2"/>
  <c r="L3837" i="2"/>
  <c r="M3833" i="2"/>
  <c r="N3833" i="2"/>
  <c r="L3833" i="2"/>
  <c r="M3829" i="2"/>
  <c r="N3829" i="2"/>
  <c r="L3829" i="2"/>
  <c r="M3825" i="2"/>
  <c r="N3825" i="2"/>
  <c r="L3825" i="2"/>
  <c r="M3821" i="2"/>
  <c r="N3821" i="2"/>
  <c r="L3821" i="2"/>
  <c r="M3817" i="2"/>
  <c r="N3817" i="2"/>
  <c r="L3817" i="2"/>
  <c r="M3813" i="2"/>
  <c r="N3813" i="2"/>
  <c r="L3813" i="2"/>
  <c r="M3809" i="2"/>
  <c r="N3809" i="2"/>
  <c r="L3809" i="2"/>
  <c r="M3805" i="2"/>
  <c r="N3805" i="2"/>
  <c r="L3805" i="2"/>
  <c r="M3801" i="2"/>
  <c r="N3801" i="2"/>
  <c r="L3801" i="2"/>
  <c r="M3797" i="2"/>
  <c r="N3797" i="2"/>
  <c r="L3797" i="2"/>
  <c r="M3793" i="2"/>
  <c r="N3793" i="2"/>
  <c r="L3793" i="2"/>
  <c r="M3789" i="2"/>
  <c r="N3789" i="2"/>
  <c r="L3789" i="2"/>
  <c r="M3785" i="2"/>
  <c r="N3785" i="2"/>
  <c r="L3785" i="2"/>
  <c r="M3781" i="2"/>
  <c r="N3781" i="2"/>
  <c r="L3781" i="2"/>
  <c r="M3777" i="2"/>
  <c r="N3777" i="2"/>
  <c r="L3777" i="2"/>
  <c r="M3773" i="2"/>
  <c r="N3773" i="2"/>
  <c r="L3773" i="2"/>
  <c r="M3769" i="2"/>
  <c r="N3769" i="2"/>
  <c r="L3769" i="2"/>
  <c r="M3765" i="2"/>
  <c r="N3765" i="2"/>
  <c r="L3765" i="2"/>
  <c r="M3761" i="2"/>
  <c r="N3761" i="2"/>
  <c r="L3761" i="2"/>
  <c r="M3757" i="2"/>
  <c r="N3757" i="2"/>
  <c r="L3757" i="2"/>
  <c r="M3753" i="2"/>
  <c r="N3753" i="2"/>
  <c r="L3753" i="2"/>
  <c r="M3749" i="2"/>
  <c r="N3749" i="2"/>
  <c r="L3749" i="2"/>
  <c r="M3745" i="2"/>
  <c r="N3745" i="2"/>
  <c r="L3745" i="2"/>
  <c r="M3741" i="2"/>
  <c r="N3741" i="2"/>
  <c r="L3741" i="2"/>
  <c r="M3737" i="2"/>
  <c r="N3737" i="2"/>
  <c r="L3737" i="2"/>
  <c r="M3733" i="2"/>
  <c r="N3733" i="2"/>
  <c r="L3733" i="2"/>
  <c r="M3729" i="2"/>
  <c r="N3729" i="2"/>
  <c r="L3729" i="2"/>
  <c r="M3725" i="2"/>
  <c r="N3725" i="2"/>
  <c r="L3725" i="2"/>
  <c r="M3721" i="2"/>
  <c r="N3721" i="2"/>
  <c r="L3721" i="2"/>
  <c r="M3717" i="2"/>
  <c r="N3717" i="2"/>
  <c r="L3717" i="2"/>
  <c r="M3713" i="2"/>
  <c r="N3713" i="2"/>
  <c r="L3713" i="2"/>
  <c r="M3709" i="2"/>
  <c r="N3709" i="2"/>
  <c r="L3709" i="2"/>
  <c r="M3705" i="2"/>
  <c r="N3705" i="2"/>
  <c r="L3705" i="2"/>
  <c r="M3701" i="2"/>
  <c r="N3701" i="2"/>
  <c r="L3701" i="2"/>
  <c r="M3697" i="2"/>
  <c r="N3697" i="2"/>
  <c r="L3697" i="2"/>
  <c r="M3693" i="2"/>
  <c r="N3693" i="2"/>
  <c r="L3693" i="2"/>
  <c r="M3689" i="2"/>
  <c r="N3689" i="2"/>
  <c r="L3689" i="2"/>
  <c r="M3685" i="2"/>
  <c r="N3685" i="2"/>
  <c r="L3685" i="2"/>
  <c r="M3681" i="2"/>
  <c r="N3681" i="2"/>
  <c r="L3681" i="2"/>
  <c r="M3677" i="2"/>
  <c r="N3677" i="2"/>
  <c r="L3677" i="2"/>
  <c r="M3673" i="2"/>
  <c r="N3673" i="2"/>
  <c r="L3673" i="2"/>
  <c r="M3669" i="2"/>
  <c r="N3669" i="2"/>
  <c r="L3669" i="2"/>
  <c r="M3665" i="2"/>
  <c r="N3665" i="2"/>
  <c r="L3665" i="2"/>
  <c r="M3661" i="2"/>
  <c r="N3661" i="2"/>
  <c r="L3661" i="2"/>
  <c r="M3657" i="2"/>
  <c r="N3657" i="2"/>
  <c r="L3657" i="2"/>
  <c r="M3653" i="2"/>
  <c r="N3653" i="2"/>
  <c r="L3653" i="2"/>
  <c r="M3649" i="2"/>
  <c r="N3649" i="2"/>
  <c r="L3649" i="2"/>
  <c r="M3645" i="2"/>
  <c r="N3645" i="2"/>
  <c r="L3645" i="2"/>
  <c r="M3641" i="2"/>
  <c r="N3641" i="2"/>
  <c r="L3641" i="2"/>
  <c r="M3637" i="2"/>
  <c r="N3637" i="2"/>
  <c r="L3637" i="2"/>
  <c r="M3633" i="2"/>
  <c r="N3633" i="2"/>
  <c r="L3633" i="2"/>
  <c r="M3629" i="2"/>
  <c r="N3629" i="2"/>
  <c r="L3629" i="2"/>
  <c r="M3625" i="2"/>
  <c r="N3625" i="2"/>
  <c r="L3625" i="2"/>
  <c r="M3621" i="2"/>
  <c r="N3621" i="2"/>
  <c r="L3621" i="2"/>
  <c r="M3617" i="2"/>
  <c r="N3617" i="2"/>
  <c r="L3617" i="2"/>
  <c r="M3613" i="2"/>
  <c r="N3613" i="2"/>
  <c r="L3613" i="2"/>
  <c r="M3609" i="2"/>
  <c r="N3609" i="2"/>
  <c r="L3609" i="2"/>
  <c r="M3605" i="2"/>
  <c r="N3605" i="2"/>
  <c r="L3605" i="2"/>
  <c r="M3601" i="2"/>
  <c r="N3601" i="2"/>
  <c r="L3601" i="2"/>
  <c r="M3597" i="2"/>
  <c r="N3597" i="2"/>
  <c r="L3597" i="2"/>
  <c r="M3593" i="2"/>
  <c r="N3593" i="2"/>
  <c r="L3593" i="2"/>
  <c r="M3589" i="2"/>
  <c r="N3589" i="2"/>
  <c r="L3589" i="2"/>
  <c r="M3585" i="2"/>
  <c r="N3585" i="2"/>
  <c r="L3585" i="2"/>
  <c r="M3581" i="2"/>
  <c r="N3581" i="2"/>
  <c r="L3581" i="2"/>
  <c r="M3577" i="2"/>
  <c r="N3577" i="2"/>
  <c r="L3577" i="2"/>
  <c r="M3573" i="2"/>
  <c r="N3573" i="2"/>
  <c r="L3573" i="2"/>
  <c r="M3569" i="2"/>
  <c r="N3569" i="2"/>
  <c r="L3569" i="2"/>
  <c r="M3565" i="2"/>
  <c r="N3565" i="2"/>
  <c r="L3565" i="2"/>
  <c r="M3561" i="2"/>
  <c r="N3561" i="2"/>
  <c r="L3561" i="2"/>
  <c r="M3557" i="2"/>
  <c r="N3557" i="2"/>
  <c r="L3557" i="2"/>
  <c r="M3553" i="2"/>
  <c r="N3553" i="2"/>
  <c r="L3553" i="2"/>
  <c r="M3549" i="2"/>
  <c r="N3549" i="2"/>
  <c r="L3549" i="2"/>
  <c r="M3545" i="2"/>
  <c r="N3545" i="2"/>
  <c r="L3545" i="2"/>
  <c r="M3541" i="2"/>
  <c r="N3541" i="2"/>
  <c r="L3541" i="2"/>
  <c r="M3537" i="2"/>
  <c r="N3537" i="2"/>
  <c r="L3537" i="2"/>
  <c r="M3533" i="2"/>
  <c r="N3533" i="2"/>
  <c r="L3533" i="2"/>
  <c r="M3529" i="2"/>
  <c r="N3529" i="2"/>
  <c r="L3529" i="2"/>
  <c r="M3525" i="2"/>
  <c r="N3525" i="2"/>
  <c r="L3525" i="2"/>
  <c r="M3521" i="2"/>
  <c r="N3521" i="2"/>
  <c r="L3521" i="2"/>
  <c r="M3517" i="2"/>
  <c r="N3517" i="2"/>
  <c r="L3517" i="2"/>
  <c r="M3513" i="2"/>
  <c r="N3513" i="2"/>
  <c r="L3513" i="2"/>
  <c r="M3509" i="2"/>
  <c r="N3509" i="2"/>
  <c r="L3509" i="2"/>
  <c r="M3505" i="2"/>
  <c r="N3505" i="2"/>
  <c r="L3505" i="2"/>
  <c r="M3501" i="2"/>
  <c r="N3501" i="2"/>
  <c r="L3501" i="2"/>
  <c r="M3497" i="2"/>
  <c r="N3497" i="2"/>
  <c r="L3497" i="2"/>
  <c r="M3493" i="2"/>
  <c r="N3493" i="2"/>
  <c r="L3493" i="2"/>
  <c r="M3489" i="2"/>
  <c r="N3489" i="2"/>
  <c r="L3489" i="2"/>
  <c r="M3485" i="2"/>
  <c r="N3485" i="2"/>
  <c r="L3485" i="2"/>
  <c r="M3481" i="2"/>
  <c r="N3481" i="2"/>
  <c r="L3481" i="2"/>
  <c r="M3477" i="2"/>
  <c r="N3477" i="2"/>
  <c r="L3477" i="2"/>
  <c r="M3473" i="2"/>
  <c r="N3473" i="2"/>
  <c r="L3473" i="2"/>
  <c r="M3469" i="2"/>
  <c r="N3469" i="2"/>
  <c r="L3469" i="2"/>
  <c r="M3465" i="2"/>
  <c r="N3465" i="2"/>
  <c r="L3465" i="2"/>
  <c r="M3461" i="2"/>
  <c r="N3461" i="2"/>
  <c r="L3461" i="2"/>
  <c r="M3457" i="2"/>
  <c r="N3457" i="2"/>
  <c r="L3457" i="2"/>
  <c r="M3453" i="2"/>
  <c r="N3453" i="2"/>
  <c r="L3453" i="2"/>
  <c r="M3449" i="2"/>
  <c r="N3449" i="2"/>
  <c r="L3449" i="2"/>
  <c r="M3445" i="2"/>
  <c r="N3445" i="2"/>
  <c r="L3445" i="2"/>
  <c r="M3441" i="2"/>
  <c r="N3441" i="2"/>
  <c r="L3441" i="2"/>
  <c r="M3437" i="2"/>
  <c r="N3437" i="2"/>
  <c r="L3437" i="2"/>
  <c r="M3433" i="2"/>
  <c r="N3433" i="2"/>
  <c r="L3433" i="2"/>
  <c r="M3429" i="2"/>
  <c r="N3429" i="2"/>
  <c r="L3429" i="2"/>
  <c r="M3425" i="2"/>
  <c r="N3425" i="2"/>
  <c r="L3425" i="2"/>
  <c r="M3421" i="2"/>
  <c r="N3421" i="2"/>
  <c r="L3421" i="2"/>
  <c r="M3417" i="2"/>
  <c r="N3417" i="2"/>
  <c r="L3417" i="2"/>
  <c r="M3413" i="2"/>
  <c r="N3413" i="2"/>
  <c r="L3413" i="2"/>
  <c r="M3409" i="2"/>
  <c r="N3409" i="2"/>
  <c r="L3409" i="2"/>
  <c r="M3405" i="2"/>
  <c r="N3405" i="2"/>
  <c r="L3405" i="2"/>
  <c r="M3401" i="2"/>
  <c r="N3401" i="2"/>
  <c r="L3401" i="2"/>
  <c r="M3397" i="2"/>
  <c r="N3397" i="2"/>
  <c r="L3397" i="2"/>
  <c r="M3393" i="2"/>
  <c r="N3393" i="2"/>
  <c r="L3393" i="2"/>
  <c r="M3389" i="2"/>
  <c r="N3389" i="2"/>
  <c r="L3389" i="2"/>
  <c r="M3385" i="2"/>
  <c r="N3385" i="2"/>
  <c r="L3385" i="2"/>
  <c r="M3381" i="2"/>
  <c r="N3381" i="2"/>
  <c r="L3381" i="2"/>
  <c r="M3377" i="2"/>
  <c r="N3377" i="2"/>
  <c r="L3377" i="2"/>
  <c r="M3373" i="2"/>
  <c r="N3373" i="2"/>
  <c r="L3373" i="2"/>
  <c r="M3369" i="2"/>
  <c r="N3369" i="2"/>
  <c r="L3369" i="2"/>
  <c r="M3365" i="2"/>
  <c r="N3365" i="2"/>
  <c r="L3365" i="2"/>
  <c r="M3361" i="2"/>
  <c r="N3361" i="2"/>
  <c r="L3361" i="2"/>
  <c r="M3357" i="2"/>
  <c r="N3357" i="2"/>
  <c r="L3357" i="2"/>
  <c r="M3353" i="2"/>
  <c r="N3353" i="2"/>
  <c r="L3353" i="2"/>
  <c r="M3349" i="2"/>
  <c r="N3349" i="2"/>
  <c r="L3349" i="2"/>
  <c r="M3345" i="2"/>
  <c r="N3345" i="2"/>
  <c r="L3345" i="2"/>
  <c r="M3341" i="2"/>
  <c r="N3341" i="2"/>
  <c r="L3341" i="2"/>
  <c r="M3337" i="2"/>
  <c r="N3337" i="2"/>
  <c r="L3337" i="2"/>
  <c r="M3333" i="2"/>
  <c r="N3333" i="2"/>
  <c r="L3333" i="2"/>
  <c r="M3329" i="2"/>
  <c r="N3329" i="2"/>
  <c r="L3329" i="2"/>
  <c r="M3325" i="2"/>
  <c r="N3325" i="2"/>
  <c r="L3325" i="2"/>
  <c r="M3321" i="2"/>
  <c r="N3321" i="2"/>
  <c r="L3321" i="2"/>
  <c r="M3317" i="2"/>
  <c r="N3317" i="2"/>
  <c r="L3317" i="2"/>
  <c r="M3313" i="2"/>
  <c r="N3313" i="2"/>
  <c r="L3313" i="2"/>
  <c r="M3309" i="2"/>
  <c r="N3309" i="2"/>
  <c r="L3309" i="2"/>
  <c r="M3305" i="2"/>
  <c r="N3305" i="2"/>
  <c r="L3305" i="2"/>
  <c r="M3301" i="2"/>
  <c r="N3301" i="2"/>
  <c r="L3301" i="2"/>
  <c r="M3297" i="2"/>
  <c r="N3297" i="2"/>
  <c r="L3297" i="2"/>
  <c r="M3293" i="2"/>
  <c r="N3293" i="2"/>
  <c r="L3293" i="2"/>
  <c r="M3289" i="2"/>
  <c r="N3289" i="2"/>
  <c r="L3289" i="2"/>
  <c r="M3285" i="2"/>
  <c r="N3285" i="2"/>
  <c r="L3285" i="2"/>
  <c r="M3281" i="2"/>
  <c r="N3281" i="2"/>
  <c r="L3281" i="2"/>
  <c r="M3277" i="2"/>
  <c r="N3277" i="2"/>
  <c r="L3277" i="2"/>
  <c r="M3273" i="2"/>
  <c r="N3273" i="2"/>
  <c r="L3273" i="2"/>
  <c r="M3269" i="2"/>
  <c r="N3269" i="2"/>
  <c r="L3269" i="2"/>
  <c r="M3265" i="2"/>
  <c r="N3265" i="2"/>
  <c r="L3265" i="2"/>
  <c r="M3261" i="2"/>
  <c r="N3261" i="2"/>
  <c r="L3261" i="2"/>
  <c r="M3257" i="2"/>
  <c r="N3257" i="2"/>
  <c r="L3257" i="2"/>
  <c r="M3253" i="2"/>
  <c r="N3253" i="2"/>
  <c r="L3253" i="2"/>
  <c r="M3249" i="2"/>
  <c r="N3249" i="2"/>
  <c r="L3249" i="2"/>
  <c r="M3245" i="2"/>
  <c r="N3245" i="2"/>
  <c r="L3245" i="2"/>
  <c r="M3241" i="2"/>
  <c r="N3241" i="2"/>
  <c r="L3241" i="2"/>
  <c r="M3237" i="2"/>
  <c r="N3237" i="2"/>
  <c r="L3237" i="2"/>
  <c r="M3233" i="2"/>
  <c r="N3233" i="2"/>
  <c r="L3233" i="2"/>
  <c r="M3229" i="2"/>
  <c r="N3229" i="2"/>
  <c r="L3229" i="2"/>
  <c r="M3225" i="2"/>
  <c r="N3225" i="2"/>
  <c r="L3225" i="2"/>
  <c r="M3221" i="2"/>
  <c r="N3221" i="2"/>
  <c r="L3221" i="2"/>
  <c r="M3217" i="2"/>
  <c r="N3217" i="2"/>
  <c r="L3217" i="2"/>
  <c r="M3213" i="2"/>
  <c r="N3213" i="2"/>
  <c r="L3213" i="2"/>
  <c r="M3209" i="2"/>
  <c r="N3209" i="2"/>
  <c r="L3209" i="2"/>
  <c r="M3205" i="2"/>
  <c r="N3205" i="2"/>
  <c r="L3205" i="2"/>
  <c r="M3201" i="2"/>
  <c r="N3201" i="2"/>
  <c r="L3201" i="2"/>
  <c r="M3197" i="2"/>
  <c r="N3197" i="2"/>
  <c r="L3197" i="2"/>
  <c r="M3193" i="2"/>
  <c r="N3193" i="2"/>
  <c r="L3193" i="2"/>
  <c r="M3189" i="2"/>
  <c r="N3189" i="2"/>
  <c r="L3189" i="2"/>
  <c r="M3185" i="2"/>
  <c r="N3185" i="2"/>
  <c r="L3185" i="2"/>
  <c r="M3181" i="2"/>
  <c r="N3181" i="2"/>
  <c r="L3181" i="2"/>
  <c r="M3177" i="2"/>
  <c r="N3177" i="2"/>
  <c r="L3177" i="2"/>
  <c r="M3173" i="2"/>
  <c r="N3173" i="2"/>
  <c r="L3173" i="2"/>
  <c r="M3169" i="2"/>
  <c r="N3169" i="2"/>
  <c r="L3169" i="2"/>
  <c r="M3165" i="2"/>
  <c r="N3165" i="2"/>
  <c r="L3165" i="2"/>
  <c r="M3161" i="2"/>
  <c r="N3161" i="2"/>
  <c r="L3161" i="2"/>
  <c r="M3157" i="2"/>
  <c r="N3157" i="2"/>
  <c r="L3157" i="2"/>
  <c r="M3153" i="2"/>
  <c r="N3153" i="2"/>
  <c r="L3153" i="2"/>
  <c r="M3149" i="2"/>
  <c r="N3149" i="2"/>
  <c r="L3149" i="2"/>
  <c r="M3145" i="2"/>
  <c r="N3145" i="2"/>
  <c r="L3145" i="2"/>
  <c r="M3141" i="2"/>
  <c r="N3141" i="2"/>
  <c r="L3141" i="2"/>
  <c r="M3137" i="2"/>
  <c r="N3137" i="2"/>
  <c r="L3137" i="2"/>
  <c r="M3133" i="2"/>
  <c r="N3133" i="2"/>
  <c r="L3133" i="2"/>
  <c r="M3129" i="2"/>
  <c r="N3129" i="2"/>
  <c r="L3129" i="2"/>
  <c r="M3125" i="2"/>
  <c r="N3125" i="2"/>
  <c r="L3125" i="2"/>
  <c r="M3121" i="2"/>
  <c r="N3121" i="2"/>
  <c r="L3121" i="2"/>
  <c r="M3117" i="2"/>
  <c r="N3117" i="2"/>
  <c r="L3117" i="2"/>
  <c r="M3113" i="2"/>
  <c r="N3113" i="2"/>
  <c r="L3113" i="2"/>
  <c r="M3109" i="2"/>
  <c r="N3109" i="2"/>
  <c r="L3109" i="2"/>
  <c r="M3105" i="2"/>
  <c r="N3105" i="2"/>
  <c r="L3105" i="2"/>
  <c r="M3101" i="2"/>
  <c r="N3101" i="2"/>
  <c r="L3101" i="2"/>
  <c r="M3097" i="2"/>
  <c r="N3097" i="2"/>
  <c r="L3097" i="2"/>
  <c r="M3093" i="2"/>
  <c r="N3093" i="2"/>
  <c r="L3093" i="2"/>
  <c r="M3089" i="2"/>
  <c r="N3089" i="2"/>
  <c r="L3089" i="2"/>
  <c r="M3085" i="2"/>
  <c r="N3085" i="2"/>
  <c r="L3085" i="2"/>
  <c r="M3081" i="2"/>
  <c r="N3081" i="2"/>
  <c r="L3081" i="2"/>
  <c r="M3077" i="2"/>
  <c r="N3077" i="2"/>
  <c r="L3077" i="2"/>
  <c r="M3073" i="2"/>
  <c r="N3073" i="2"/>
  <c r="L3073" i="2"/>
  <c r="M3069" i="2"/>
  <c r="N3069" i="2"/>
  <c r="L3069" i="2"/>
  <c r="M3065" i="2"/>
  <c r="N3065" i="2"/>
  <c r="L3065" i="2"/>
  <c r="M3061" i="2"/>
  <c r="N3061" i="2"/>
  <c r="L3061" i="2"/>
  <c r="M3057" i="2"/>
  <c r="N3057" i="2"/>
  <c r="L3057" i="2"/>
  <c r="M3053" i="2"/>
  <c r="N3053" i="2"/>
  <c r="L3053" i="2"/>
  <c r="M3049" i="2"/>
  <c r="N3049" i="2"/>
  <c r="L3049" i="2"/>
  <c r="M3045" i="2"/>
  <c r="N3045" i="2"/>
  <c r="L3045" i="2"/>
  <c r="M3041" i="2"/>
  <c r="N3041" i="2"/>
  <c r="L3041" i="2"/>
  <c r="M3037" i="2"/>
  <c r="N3037" i="2"/>
  <c r="L3037" i="2"/>
  <c r="M3033" i="2"/>
  <c r="N3033" i="2"/>
  <c r="L3033" i="2"/>
  <c r="M3029" i="2"/>
  <c r="N3029" i="2"/>
  <c r="L3029" i="2"/>
  <c r="M3025" i="2"/>
  <c r="N3025" i="2"/>
  <c r="L3025" i="2"/>
  <c r="M3021" i="2"/>
  <c r="N3021" i="2"/>
  <c r="L3021" i="2"/>
  <c r="M3017" i="2"/>
  <c r="N3017" i="2"/>
  <c r="L3017" i="2"/>
  <c r="M3013" i="2"/>
  <c r="N3013" i="2"/>
  <c r="L3013" i="2"/>
  <c r="M3009" i="2"/>
  <c r="N3009" i="2"/>
  <c r="L3009" i="2"/>
  <c r="M3005" i="2"/>
  <c r="N3005" i="2"/>
  <c r="L3005" i="2"/>
  <c r="M3001" i="2"/>
  <c r="N3001" i="2"/>
  <c r="L3001" i="2"/>
  <c r="M2997" i="2"/>
  <c r="N2997" i="2"/>
  <c r="L2997" i="2"/>
  <c r="M2993" i="2"/>
  <c r="N2993" i="2"/>
  <c r="L2993" i="2"/>
  <c r="M2989" i="2"/>
  <c r="N2989" i="2"/>
  <c r="L2989" i="2"/>
  <c r="M2985" i="2"/>
  <c r="N2985" i="2"/>
  <c r="L2985" i="2"/>
  <c r="M2981" i="2"/>
  <c r="N2981" i="2"/>
  <c r="L2981" i="2"/>
  <c r="M2977" i="2"/>
  <c r="N2977" i="2"/>
  <c r="L2977" i="2"/>
  <c r="M2973" i="2"/>
  <c r="N2973" i="2"/>
  <c r="L2973" i="2"/>
  <c r="M2969" i="2"/>
  <c r="N2969" i="2"/>
  <c r="L2969" i="2"/>
  <c r="M2965" i="2"/>
  <c r="N2965" i="2"/>
  <c r="L2965" i="2"/>
  <c r="M2961" i="2"/>
  <c r="N2961" i="2"/>
  <c r="L2961" i="2"/>
  <c r="M2957" i="2"/>
  <c r="N2957" i="2"/>
  <c r="L2957" i="2"/>
  <c r="M2953" i="2"/>
  <c r="N2953" i="2"/>
  <c r="L2953" i="2"/>
  <c r="M2949" i="2"/>
  <c r="N2949" i="2"/>
  <c r="L2949" i="2"/>
  <c r="M2945" i="2"/>
  <c r="N2945" i="2"/>
  <c r="L2945" i="2"/>
  <c r="M2941" i="2"/>
  <c r="N2941" i="2"/>
  <c r="L2941" i="2"/>
  <c r="M2937" i="2"/>
  <c r="N2937" i="2"/>
  <c r="L2937" i="2"/>
  <c r="M2933" i="2"/>
  <c r="N2933" i="2"/>
  <c r="L2933" i="2"/>
  <c r="M2929" i="2"/>
  <c r="N2929" i="2"/>
  <c r="L2929" i="2"/>
  <c r="M2925" i="2"/>
  <c r="N2925" i="2"/>
  <c r="L2925" i="2"/>
  <c r="M2921" i="2"/>
  <c r="N2921" i="2"/>
  <c r="L2921" i="2"/>
  <c r="M2917" i="2"/>
  <c r="N2917" i="2"/>
  <c r="L2917" i="2"/>
  <c r="M2913" i="2"/>
  <c r="N2913" i="2"/>
  <c r="L2913" i="2"/>
  <c r="M2909" i="2"/>
  <c r="N2909" i="2"/>
  <c r="L2909" i="2"/>
  <c r="M2905" i="2"/>
  <c r="N2905" i="2"/>
  <c r="L2905" i="2"/>
  <c r="M2901" i="2"/>
  <c r="N2901" i="2"/>
  <c r="L2901" i="2"/>
  <c r="M2897" i="2"/>
  <c r="N2897" i="2"/>
  <c r="L2897" i="2"/>
  <c r="M2893" i="2"/>
  <c r="N2893" i="2"/>
  <c r="L2893" i="2"/>
  <c r="M2889" i="2"/>
  <c r="N2889" i="2"/>
  <c r="L2889" i="2"/>
  <c r="M2885" i="2"/>
  <c r="N2885" i="2"/>
  <c r="L2885" i="2"/>
  <c r="M2881" i="2"/>
  <c r="N2881" i="2"/>
  <c r="L2881" i="2"/>
  <c r="M2877" i="2"/>
  <c r="N2877" i="2"/>
  <c r="L2877" i="2"/>
  <c r="M2873" i="2"/>
  <c r="N2873" i="2"/>
  <c r="L2873" i="2"/>
  <c r="M2869" i="2"/>
  <c r="N2869" i="2"/>
  <c r="L2869" i="2"/>
  <c r="M2865" i="2"/>
  <c r="N2865" i="2"/>
  <c r="L2865" i="2"/>
  <c r="M2861" i="2"/>
  <c r="N2861" i="2"/>
  <c r="L2861" i="2"/>
  <c r="M2857" i="2"/>
  <c r="N2857" i="2"/>
  <c r="L2857" i="2"/>
  <c r="M2853" i="2"/>
  <c r="N2853" i="2"/>
  <c r="L2853" i="2"/>
  <c r="M2849" i="2"/>
  <c r="N2849" i="2"/>
  <c r="L2849" i="2"/>
  <c r="M2845" i="2"/>
  <c r="N2845" i="2"/>
  <c r="L2845" i="2"/>
  <c r="M2841" i="2"/>
  <c r="N2841" i="2"/>
  <c r="L2841" i="2"/>
  <c r="M2837" i="2"/>
  <c r="N2837" i="2"/>
  <c r="L2837" i="2"/>
  <c r="M2833" i="2"/>
  <c r="N2833" i="2"/>
  <c r="L2833" i="2"/>
  <c r="M2829" i="2"/>
  <c r="N2829" i="2"/>
  <c r="L2829" i="2"/>
  <c r="M2825" i="2"/>
  <c r="N2825" i="2"/>
  <c r="L2825" i="2"/>
  <c r="M2821" i="2"/>
  <c r="N2821" i="2"/>
  <c r="L2821" i="2"/>
  <c r="M2817" i="2"/>
  <c r="N2817" i="2"/>
  <c r="L2817" i="2"/>
  <c r="M2813" i="2"/>
  <c r="N2813" i="2"/>
  <c r="L2813" i="2"/>
  <c r="M2809" i="2"/>
  <c r="N2809" i="2"/>
  <c r="L2809" i="2"/>
  <c r="M2805" i="2"/>
  <c r="N2805" i="2"/>
  <c r="L2805" i="2"/>
  <c r="M2801" i="2"/>
  <c r="N2801" i="2"/>
  <c r="L2801" i="2"/>
  <c r="M2797" i="2"/>
  <c r="N2797" i="2"/>
  <c r="L2797" i="2"/>
  <c r="M2793" i="2"/>
  <c r="N2793" i="2"/>
  <c r="L2793" i="2"/>
  <c r="M2789" i="2"/>
  <c r="N2789" i="2"/>
  <c r="L2789" i="2"/>
  <c r="M2785" i="2"/>
  <c r="N2785" i="2"/>
  <c r="L2785" i="2"/>
  <c r="M2781" i="2"/>
  <c r="N2781" i="2"/>
  <c r="L2781" i="2"/>
  <c r="M2777" i="2"/>
  <c r="N2777" i="2"/>
  <c r="L2777" i="2"/>
  <c r="M2773" i="2"/>
  <c r="N2773" i="2"/>
  <c r="L2773" i="2"/>
  <c r="M2769" i="2"/>
  <c r="N2769" i="2"/>
  <c r="L2769" i="2"/>
  <c r="M2765" i="2"/>
  <c r="N2765" i="2"/>
  <c r="L2765" i="2"/>
  <c r="M2761" i="2"/>
  <c r="N2761" i="2"/>
  <c r="L2761" i="2"/>
  <c r="M2757" i="2"/>
  <c r="N2757" i="2"/>
  <c r="L2757" i="2"/>
  <c r="M2753" i="2"/>
  <c r="N2753" i="2"/>
  <c r="L2753" i="2"/>
  <c r="M2749" i="2"/>
  <c r="N2749" i="2"/>
  <c r="L2749" i="2"/>
  <c r="M2745" i="2"/>
  <c r="N2745" i="2"/>
  <c r="L2745" i="2"/>
  <c r="M2741" i="2"/>
  <c r="N2741" i="2"/>
  <c r="L2741" i="2"/>
  <c r="M2737" i="2"/>
  <c r="N2737" i="2"/>
  <c r="L2737" i="2"/>
  <c r="M2733" i="2"/>
  <c r="N2733" i="2"/>
  <c r="L2733" i="2"/>
  <c r="M2729" i="2"/>
  <c r="N2729" i="2"/>
  <c r="L2729" i="2"/>
  <c r="M2725" i="2"/>
  <c r="N2725" i="2"/>
  <c r="L2725" i="2"/>
  <c r="M2721" i="2"/>
  <c r="N2721" i="2"/>
  <c r="L2721" i="2"/>
  <c r="M2717" i="2"/>
  <c r="N2717" i="2"/>
  <c r="M2713" i="2"/>
  <c r="N2713" i="2"/>
  <c r="L2713" i="2"/>
  <c r="M2709" i="2"/>
  <c r="N2709" i="2"/>
  <c r="L2709" i="2"/>
  <c r="M2705" i="2"/>
  <c r="N2705" i="2"/>
  <c r="L2705" i="2"/>
  <c r="M2701" i="2"/>
  <c r="N2701" i="2"/>
  <c r="M2697" i="2"/>
  <c r="N2697" i="2"/>
  <c r="L2697" i="2"/>
  <c r="M2693" i="2"/>
  <c r="N2693" i="2"/>
  <c r="L2693" i="2"/>
  <c r="M2689" i="2"/>
  <c r="N2689" i="2"/>
  <c r="L2689" i="2"/>
  <c r="M2685" i="2"/>
  <c r="N2685" i="2"/>
  <c r="M2681" i="2"/>
  <c r="N2681" i="2"/>
  <c r="L2681" i="2"/>
  <c r="M2677" i="2"/>
  <c r="N2677" i="2"/>
  <c r="L2677" i="2"/>
  <c r="M2673" i="2"/>
  <c r="N2673" i="2"/>
  <c r="L2673" i="2"/>
  <c r="M2669" i="2"/>
  <c r="N2669" i="2"/>
  <c r="M2665" i="2"/>
  <c r="N2665" i="2"/>
  <c r="L2665" i="2"/>
  <c r="M2661" i="2"/>
  <c r="N2661" i="2"/>
  <c r="L2661" i="2"/>
  <c r="M2657" i="2"/>
  <c r="N2657" i="2"/>
  <c r="L2657" i="2"/>
  <c r="M2653" i="2"/>
  <c r="N2653" i="2"/>
  <c r="M2649" i="2"/>
  <c r="N2649" i="2"/>
  <c r="L2649" i="2"/>
  <c r="M2645" i="2"/>
  <c r="N2645" i="2"/>
  <c r="L2645" i="2"/>
  <c r="M2641" i="2"/>
  <c r="N2641" i="2"/>
  <c r="L2641" i="2"/>
  <c r="M2637" i="2"/>
  <c r="N2637" i="2"/>
  <c r="M2633" i="2"/>
  <c r="N2633" i="2"/>
  <c r="L2633" i="2"/>
  <c r="M2629" i="2"/>
  <c r="N2629" i="2"/>
  <c r="L2629" i="2"/>
  <c r="M2625" i="2"/>
  <c r="N2625" i="2"/>
  <c r="L2625" i="2"/>
  <c r="M2621" i="2"/>
  <c r="N2621" i="2"/>
  <c r="L2621" i="2"/>
  <c r="M2617" i="2"/>
  <c r="N2617" i="2"/>
  <c r="L2617" i="2"/>
  <c r="M2613" i="2"/>
  <c r="N2613" i="2"/>
  <c r="L2613" i="2"/>
  <c r="M2609" i="2"/>
  <c r="N2609" i="2"/>
  <c r="L2609" i="2"/>
  <c r="M2605" i="2"/>
  <c r="N2605" i="2"/>
  <c r="L2605" i="2"/>
  <c r="M2601" i="2"/>
  <c r="N2601" i="2"/>
  <c r="L2601" i="2"/>
  <c r="M2597" i="2"/>
  <c r="N2597" i="2"/>
  <c r="L2597" i="2"/>
  <c r="M2593" i="2"/>
  <c r="N2593" i="2"/>
  <c r="L2593" i="2"/>
  <c r="M2589" i="2"/>
  <c r="N2589" i="2"/>
  <c r="L2589" i="2"/>
  <c r="M2585" i="2"/>
  <c r="N2585" i="2"/>
  <c r="L2585" i="2"/>
  <c r="M2581" i="2"/>
  <c r="N2581" i="2"/>
  <c r="L2581" i="2"/>
  <c r="M2577" i="2"/>
  <c r="N2577" i="2"/>
  <c r="L2577" i="2"/>
  <c r="M2573" i="2"/>
  <c r="N2573" i="2"/>
  <c r="L2573" i="2"/>
  <c r="M2569" i="2"/>
  <c r="N2569" i="2"/>
  <c r="L2569" i="2"/>
  <c r="M2565" i="2"/>
  <c r="N2565" i="2"/>
  <c r="L2565" i="2"/>
  <c r="M2561" i="2"/>
  <c r="N2561" i="2"/>
  <c r="L2561" i="2"/>
  <c r="M2557" i="2"/>
  <c r="N2557" i="2"/>
  <c r="L2557" i="2"/>
  <c r="M2553" i="2"/>
  <c r="N2553" i="2"/>
  <c r="L2553" i="2"/>
  <c r="M2549" i="2"/>
  <c r="N2549" i="2"/>
  <c r="L2549" i="2"/>
  <c r="M2545" i="2"/>
  <c r="N2545" i="2"/>
  <c r="L2545" i="2"/>
  <c r="M2541" i="2"/>
  <c r="N2541" i="2"/>
  <c r="L2541" i="2"/>
  <c r="M2537" i="2"/>
  <c r="N2537" i="2"/>
  <c r="L2537" i="2"/>
  <c r="M2533" i="2"/>
  <c r="N2533" i="2"/>
  <c r="L2533" i="2"/>
  <c r="M2529" i="2"/>
  <c r="N2529" i="2"/>
  <c r="L2529" i="2"/>
  <c r="M2525" i="2"/>
  <c r="N2525" i="2"/>
  <c r="L2525" i="2"/>
  <c r="M2521" i="2"/>
  <c r="N2521" i="2"/>
  <c r="L2521" i="2"/>
  <c r="M2517" i="2"/>
  <c r="N2517" i="2"/>
  <c r="L2517" i="2"/>
  <c r="M2513" i="2"/>
  <c r="N2513" i="2"/>
  <c r="L2513" i="2"/>
  <c r="M2509" i="2"/>
  <c r="N2509" i="2"/>
  <c r="L2509" i="2"/>
  <c r="M2505" i="2"/>
  <c r="N2505" i="2"/>
  <c r="L2505" i="2"/>
  <c r="M2501" i="2"/>
  <c r="N2501" i="2"/>
  <c r="L2501" i="2"/>
  <c r="M2497" i="2"/>
  <c r="N2497" i="2"/>
  <c r="L2497" i="2"/>
  <c r="M2493" i="2"/>
  <c r="N2493" i="2"/>
  <c r="L2493" i="2"/>
  <c r="M2489" i="2"/>
  <c r="N2489" i="2"/>
  <c r="L2489" i="2"/>
  <c r="M2485" i="2"/>
  <c r="N2485" i="2"/>
  <c r="L2485" i="2"/>
  <c r="M2481" i="2"/>
  <c r="N2481" i="2"/>
  <c r="L2481" i="2"/>
  <c r="M2477" i="2"/>
  <c r="N2477" i="2"/>
  <c r="L2477" i="2"/>
  <c r="M2473" i="2"/>
  <c r="N2473" i="2"/>
  <c r="L2473" i="2"/>
  <c r="M2469" i="2"/>
  <c r="N2469" i="2"/>
  <c r="L2469" i="2"/>
  <c r="M2465" i="2"/>
  <c r="N2465" i="2"/>
  <c r="L2465" i="2"/>
  <c r="M2461" i="2"/>
  <c r="N2461" i="2"/>
  <c r="L2461" i="2"/>
  <c r="M2457" i="2"/>
  <c r="N2457" i="2"/>
  <c r="L2457" i="2"/>
  <c r="M2453" i="2"/>
  <c r="N2453" i="2"/>
  <c r="L2453" i="2"/>
  <c r="M2449" i="2"/>
  <c r="N2449" i="2"/>
  <c r="L2449" i="2"/>
  <c r="M2445" i="2"/>
  <c r="N2445" i="2"/>
  <c r="L2445" i="2"/>
  <c r="M2441" i="2"/>
  <c r="N2441" i="2"/>
  <c r="L2441" i="2"/>
  <c r="M2437" i="2"/>
  <c r="N2437" i="2"/>
  <c r="L2437" i="2"/>
  <c r="M2433" i="2"/>
  <c r="N2433" i="2"/>
  <c r="L2433" i="2"/>
  <c r="M2429" i="2"/>
  <c r="N2429" i="2"/>
  <c r="L2429" i="2"/>
  <c r="M2425" i="2"/>
  <c r="N2425" i="2"/>
  <c r="L2425" i="2"/>
  <c r="M2421" i="2"/>
  <c r="N2421" i="2"/>
  <c r="L2421" i="2"/>
  <c r="M2417" i="2"/>
  <c r="N2417" i="2"/>
  <c r="L2417" i="2"/>
  <c r="M2413" i="2"/>
  <c r="N2413" i="2"/>
  <c r="L2413" i="2"/>
  <c r="M2409" i="2"/>
  <c r="N2409" i="2"/>
  <c r="L2409" i="2"/>
  <c r="M2405" i="2"/>
  <c r="N2405" i="2"/>
  <c r="L2405" i="2"/>
  <c r="M2401" i="2"/>
  <c r="N2401" i="2"/>
  <c r="L2401" i="2"/>
  <c r="M2397" i="2"/>
  <c r="N2397" i="2"/>
  <c r="L2397" i="2"/>
  <c r="M2393" i="2"/>
  <c r="N2393" i="2"/>
  <c r="L2393" i="2"/>
  <c r="M2389" i="2"/>
  <c r="N2389" i="2"/>
  <c r="L2389" i="2"/>
  <c r="M2385" i="2"/>
  <c r="N2385" i="2"/>
  <c r="L2385" i="2"/>
  <c r="M2381" i="2"/>
  <c r="N2381" i="2"/>
  <c r="L2381" i="2"/>
  <c r="M2377" i="2"/>
  <c r="N2377" i="2"/>
  <c r="L2377" i="2"/>
  <c r="M2373" i="2"/>
  <c r="N2373" i="2"/>
  <c r="L2373" i="2"/>
  <c r="M2369" i="2"/>
  <c r="N2369" i="2"/>
  <c r="L2369" i="2"/>
  <c r="M2365" i="2"/>
  <c r="N2365" i="2"/>
  <c r="L2365" i="2"/>
  <c r="M2361" i="2"/>
  <c r="N2361" i="2"/>
  <c r="L2361" i="2"/>
  <c r="M2357" i="2"/>
  <c r="N2357" i="2"/>
  <c r="L2357" i="2"/>
  <c r="M2353" i="2"/>
  <c r="N2353" i="2"/>
  <c r="L2353" i="2"/>
  <c r="M2349" i="2"/>
  <c r="N2349" i="2"/>
  <c r="L2349" i="2"/>
  <c r="M2345" i="2"/>
  <c r="N2345" i="2"/>
  <c r="L2345" i="2"/>
  <c r="M2341" i="2"/>
  <c r="N2341" i="2"/>
  <c r="L2341" i="2"/>
  <c r="M2337" i="2"/>
  <c r="N2337" i="2"/>
  <c r="L2337" i="2"/>
  <c r="M2333" i="2"/>
  <c r="N2333" i="2"/>
  <c r="L2333" i="2"/>
  <c r="M2329" i="2"/>
  <c r="N2329" i="2"/>
  <c r="L2329" i="2"/>
  <c r="M2325" i="2"/>
  <c r="N2325" i="2"/>
  <c r="L2325" i="2"/>
  <c r="M2321" i="2"/>
  <c r="N2321" i="2"/>
  <c r="L2321" i="2"/>
  <c r="M2317" i="2"/>
  <c r="N2317" i="2"/>
  <c r="L2317" i="2"/>
  <c r="M2313" i="2"/>
  <c r="N2313" i="2"/>
  <c r="L2313" i="2"/>
  <c r="M2309" i="2"/>
  <c r="N2309" i="2"/>
  <c r="L2309" i="2"/>
  <c r="M2305" i="2"/>
  <c r="N2305" i="2"/>
  <c r="L2305" i="2"/>
  <c r="M2301" i="2"/>
  <c r="N2301" i="2"/>
  <c r="L2301" i="2"/>
  <c r="M2297" i="2"/>
  <c r="N2297" i="2"/>
  <c r="L2297" i="2"/>
  <c r="M2293" i="2"/>
  <c r="N2293" i="2"/>
  <c r="L2293" i="2"/>
  <c r="M2289" i="2"/>
  <c r="N2289" i="2"/>
  <c r="L2289" i="2"/>
  <c r="M2285" i="2"/>
  <c r="N2285" i="2"/>
  <c r="L2285" i="2"/>
  <c r="M2281" i="2"/>
  <c r="N2281" i="2"/>
  <c r="L2281" i="2"/>
  <c r="M2277" i="2"/>
  <c r="N2277" i="2"/>
  <c r="L2277" i="2"/>
  <c r="M2273" i="2"/>
  <c r="N2273" i="2"/>
  <c r="L2273" i="2"/>
  <c r="M2269" i="2"/>
  <c r="N2269" i="2"/>
  <c r="L2269" i="2"/>
  <c r="M2265" i="2"/>
  <c r="N2265" i="2"/>
  <c r="L2265" i="2"/>
  <c r="M2261" i="2"/>
  <c r="N2261" i="2"/>
  <c r="L2261" i="2"/>
  <c r="M2257" i="2"/>
  <c r="N2257" i="2"/>
  <c r="L2257" i="2"/>
  <c r="M2253" i="2"/>
  <c r="N2253" i="2"/>
  <c r="L2253" i="2"/>
  <c r="M2249" i="2"/>
  <c r="N2249" i="2"/>
  <c r="L2249" i="2"/>
  <c r="M2245" i="2"/>
  <c r="N2245" i="2"/>
  <c r="L2245" i="2"/>
  <c r="M2241" i="2"/>
  <c r="N2241" i="2"/>
  <c r="L2241" i="2"/>
  <c r="M2237" i="2"/>
  <c r="N2237" i="2"/>
  <c r="L2237" i="2"/>
  <c r="M2233" i="2"/>
  <c r="N2233" i="2"/>
  <c r="L2233" i="2"/>
  <c r="M2229" i="2"/>
  <c r="N2229" i="2"/>
  <c r="L2229" i="2"/>
  <c r="M2225" i="2"/>
  <c r="N2225" i="2"/>
  <c r="L2225" i="2"/>
  <c r="M2221" i="2"/>
  <c r="N2221" i="2"/>
  <c r="L2221" i="2"/>
  <c r="M2217" i="2"/>
  <c r="N2217" i="2"/>
  <c r="L2217" i="2"/>
  <c r="M2213" i="2"/>
  <c r="N2213" i="2"/>
  <c r="L2213" i="2"/>
  <c r="M2209" i="2"/>
  <c r="N2209" i="2"/>
  <c r="L2209" i="2"/>
  <c r="M2205" i="2"/>
  <c r="N2205" i="2"/>
  <c r="L2205" i="2"/>
  <c r="M2201" i="2"/>
  <c r="N2201" i="2"/>
  <c r="L2201" i="2"/>
  <c r="M2197" i="2"/>
  <c r="N2197" i="2"/>
  <c r="L2197" i="2"/>
  <c r="M2193" i="2"/>
  <c r="N2193" i="2"/>
  <c r="L2193" i="2"/>
  <c r="M2189" i="2"/>
  <c r="N2189" i="2"/>
  <c r="L2189" i="2"/>
  <c r="M2185" i="2"/>
  <c r="N2185" i="2"/>
  <c r="L2185" i="2"/>
  <c r="M2181" i="2"/>
  <c r="N2181" i="2"/>
  <c r="L2181" i="2"/>
  <c r="M2177" i="2"/>
  <c r="N2177" i="2"/>
  <c r="L2177" i="2"/>
  <c r="M2173" i="2"/>
  <c r="N2173" i="2"/>
  <c r="L2173" i="2"/>
  <c r="M2169" i="2"/>
  <c r="N2169" i="2"/>
  <c r="L2169" i="2"/>
  <c r="M2165" i="2"/>
  <c r="N2165" i="2"/>
  <c r="L2165" i="2"/>
  <c r="M2161" i="2"/>
  <c r="N2161" i="2"/>
  <c r="L2161" i="2"/>
  <c r="M2157" i="2"/>
  <c r="N2157" i="2"/>
  <c r="L2157" i="2"/>
  <c r="M2153" i="2"/>
  <c r="N2153" i="2"/>
  <c r="L2153" i="2"/>
  <c r="M2149" i="2"/>
  <c r="N2149" i="2"/>
  <c r="L2149" i="2"/>
  <c r="M2145" i="2"/>
  <c r="N2145" i="2"/>
  <c r="L2145" i="2"/>
  <c r="M2141" i="2"/>
  <c r="N2141" i="2"/>
  <c r="L2141" i="2"/>
  <c r="M2137" i="2"/>
  <c r="N2137" i="2"/>
  <c r="L2137" i="2"/>
  <c r="M2133" i="2"/>
  <c r="N2133" i="2"/>
  <c r="L2133" i="2"/>
  <c r="M2129" i="2"/>
  <c r="N2129" i="2"/>
  <c r="L2129" i="2"/>
  <c r="M2125" i="2"/>
  <c r="N2125" i="2"/>
  <c r="L2125" i="2"/>
  <c r="M2121" i="2"/>
  <c r="N2121" i="2"/>
  <c r="L2121" i="2"/>
  <c r="M2117" i="2"/>
  <c r="N2117" i="2"/>
  <c r="L2117" i="2"/>
  <c r="M2113" i="2"/>
  <c r="N2113" i="2"/>
  <c r="L2113" i="2"/>
  <c r="M2109" i="2"/>
  <c r="N2109" i="2"/>
  <c r="L2109" i="2"/>
  <c r="M2105" i="2"/>
  <c r="N2105" i="2"/>
  <c r="L2105" i="2"/>
  <c r="M2101" i="2"/>
  <c r="N2101" i="2"/>
  <c r="L2101" i="2"/>
  <c r="M2097" i="2"/>
  <c r="N2097" i="2"/>
  <c r="L2097" i="2"/>
  <c r="M2093" i="2"/>
  <c r="N2093" i="2"/>
  <c r="L2093" i="2"/>
  <c r="M2089" i="2"/>
  <c r="N2089" i="2"/>
  <c r="L2089" i="2"/>
  <c r="M2085" i="2"/>
  <c r="N2085" i="2"/>
  <c r="L2085" i="2"/>
  <c r="M2081" i="2"/>
  <c r="N2081" i="2"/>
  <c r="L2081" i="2"/>
  <c r="M2077" i="2"/>
  <c r="N2077" i="2"/>
  <c r="L2077" i="2"/>
  <c r="M2073" i="2"/>
  <c r="N2073" i="2"/>
  <c r="L2073" i="2"/>
  <c r="M2069" i="2"/>
  <c r="N2069" i="2"/>
  <c r="L2069" i="2"/>
  <c r="M2065" i="2"/>
  <c r="N2065" i="2"/>
  <c r="L2065" i="2"/>
  <c r="M2061" i="2"/>
  <c r="N2061" i="2"/>
  <c r="L2061" i="2"/>
  <c r="M2057" i="2"/>
  <c r="N2057" i="2"/>
  <c r="L2057" i="2"/>
  <c r="M2053" i="2"/>
  <c r="N2053" i="2"/>
  <c r="L2053" i="2"/>
  <c r="M2049" i="2"/>
  <c r="N2049" i="2"/>
  <c r="L2049" i="2"/>
  <c r="M2045" i="2"/>
  <c r="N2045" i="2"/>
  <c r="L2045" i="2"/>
  <c r="M2041" i="2"/>
  <c r="N2041" i="2"/>
  <c r="L2041" i="2"/>
  <c r="M2037" i="2"/>
  <c r="N2037" i="2"/>
  <c r="L2037" i="2"/>
  <c r="M2033" i="2"/>
  <c r="N2033" i="2"/>
  <c r="L2033" i="2"/>
  <c r="M2029" i="2"/>
  <c r="N2029" i="2"/>
  <c r="L2029" i="2"/>
  <c r="M2025" i="2"/>
  <c r="N2025" i="2"/>
  <c r="L2025" i="2"/>
  <c r="M2021" i="2"/>
  <c r="N2021" i="2"/>
  <c r="L2021" i="2"/>
  <c r="M2017" i="2"/>
  <c r="N2017" i="2"/>
  <c r="L2017" i="2"/>
  <c r="M2013" i="2"/>
  <c r="N2013" i="2"/>
  <c r="L2013" i="2"/>
  <c r="M2009" i="2"/>
  <c r="N2009" i="2"/>
  <c r="L2009" i="2"/>
  <c r="M2005" i="2"/>
  <c r="N2005" i="2"/>
  <c r="L2005" i="2"/>
  <c r="M2001" i="2"/>
  <c r="N2001" i="2"/>
  <c r="L2001" i="2"/>
  <c r="M1997" i="2"/>
  <c r="N1997" i="2"/>
  <c r="L1997" i="2"/>
  <c r="M1993" i="2"/>
  <c r="N1993" i="2"/>
  <c r="L1993" i="2"/>
  <c r="M1989" i="2"/>
  <c r="N1989" i="2"/>
  <c r="L1989" i="2"/>
  <c r="M1985" i="2"/>
  <c r="N1985" i="2"/>
  <c r="L1985" i="2"/>
  <c r="M1981" i="2"/>
  <c r="N1981" i="2"/>
  <c r="L1981" i="2"/>
  <c r="M1977" i="2"/>
  <c r="N1977" i="2"/>
  <c r="L1977" i="2"/>
  <c r="M1973" i="2"/>
  <c r="N1973" i="2"/>
  <c r="L1973" i="2"/>
  <c r="M1969" i="2"/>
  <c r="N1969" i="2"/>
  <c r="L1969" i="2"/>
  <c r="M1965" i="2"/>
  <c r="N1965" i="2"/>
  <c r="L1965" i="2"/>
  <c r="M1961" i="2"/>
  <c r="N1961" i="2"/>
  <c r="L1961" i="2"/>
  <c r="M1957" i="2"/>
  <c r="N1957" i="2"/>
  <c r="L1957" i="2"/>
  <c r="M1953" i="2"/>
  <c r="N1953" i="2"/>
  <c r="L1953" i="2"/>
  <c r="M1949" i="2"/>
  <c r="N1949" i="2"/>
  <c r="L1949" i="2"/>
  <c r="M1945" i="2"/>
  <c r="N1945" i="2"/>
  <c r="L1945" i="2"/>
  <c r="M1941" i="2"/>
  <c r="N1941" i="2"/>
  <c r="L1941" i="2"/>
  <c r="M1937" i="2"/>
  <c r="N1937" i="2"/>
  <c r="L1937" i="2"/>
  <c r="M1933" i="2"/>
  <c r="N1933" i="2"/>
  <c r="L1933" i="2"/>
  <c r="M1929" i="2"/>
  <c r="N1929" i="2"/>
  <c r="L1929" i="2"/>
  <c r="M1925" i="2"/>
  <c r="N1925" i="2"/>
  <c r="L1925" i="2"/>
  <c r="M1921" i="2"/>
  <c r="N1921" i="2"/>
  <c r="L1921" i="2"/>
  <c r="M1917" i="2"/>
  <c r="N1917" i="2"/>
  <c r="L1917" i="2"/>
  <c r="M1913" i="2"/>
  <c r="N1913" i="2"/>
  <c r="L1913" i="2"/>
  <c r="M1909" i="2"/>
  <c r="N1909" i="2"/>
  <c r="L1909" i="2"/>
  <c r="M1905" i="2"/>
  <c r="N1905" i="2"/>
  <c r="L1905" i="2"/>
  <c r="M1901" i="2"/>
  <c r="N1901" i="2"/>
  <c r="L1901" i="2"/>
  <c r="M1897" i="2"/>
  <c r="N1897" i="2"/>
  <c r="L1897" i="2"/>
  <c r="M1893" i="2"/>
  <c r="N1893" i="2"/>
  <c r="L1893" i="2"/>
  <c r="M1889" i="2"/>
  <c r="N1889" i="2"/>
  <c r="L1889" i="2"/>
  <c r="M1885" i="2"/>
  <c r="N1885" i="2"/>
  <c r="L1885" i="2"/>
  <c r="M1881" i="2"/>
  <c r="N1881" i="2"/>
  <c r="L1881" i="2"/>
  <c r="M1877" i="2"/>
  <c r="N1877" i="2"/>
  <c r="L1877" i="2"/>
  <c r="M1873" i="2"/>
  <c r="N1873" i="2"/>
  <c r="L1873" i="2"/>
  <c r="M1869" i="2"/>
  <c r="N1869" i="2"/>
  <c r="L1869" i="2"/>
  <c r="M1865" i="2"/>
  <c r="N1865" i="2"/>
  <c r="L1865" i="2"/>
  <c r="M1861" i="2"/>
  <c r="N1861" i="2"/>
  <c r="L1861" i="2"/>
  <c r="M1857" i="2"/>
  <c r="N1857" i="2"/>
  <c r="L1857" i="2"/>
  <c r="M1853" i="2"/>
  <c r="N1853" i="2"/>
  <c r="L1853" i="2"/>
  <c r="M1849" i="2"/>
  <c r="N1849" i="2"/>
  <c r="L1849" i="2"/>
  <c r="M1845" i="2"/>
  <c r="N1845" i="2"/>
  <c r="L1845" i="2"/>
  <c r="M1841" i="2"/>
  <c r="N1841" i="2"/>
  <c r="L1841" i="2"/>
  <c r="M1837" i="2"/>
  <c r="N1837" i="2"/>
  <c r="L1837" i="2"/>
  <c r="M1833" i="2"/>
  <c r="N1833" i="2"/>
  <c r="L1833" i="2"/>
  <c r="M1829" i="2"/>
  <c r="N1829" i="2"/>
  <c r="L1829" i="2"/>
  <c r="M1825" i="2"/>
  <c r="N1825" i="2"/>
  <c r="L1825" i="2"/>
  <c r="M1821" i="2"/>
  <c r="N1821" i="2"/>
  <c r="L1821" i="2"/>
  <c r="M1817" i="2"/>
  <c r="N1817" i="2"/>
  <c r="L1817" i="2"/>
  <c r="M1813" i="2"/>
  <c r="N1813" i="2"/>
  <c r="L1813" i="2"/>
  <c r="M1809" i="2"/>
  <c r="N1809" i="2"/>
  <c r="L1809" i="2"/>
  <c r="M1805" i="2"/>
  <c r="N1805" i="2"/>
  <c r="L1805" i="2"/>
  <c r="M1801" i="2"/>
  <c r="N1801" i="2"/>
  <c r="L1801" i="2"/>
  <c r="M1797" i="2"/>
  <c r="N1797" i="2"/>
  <c r="L1797" i="2"/>
  <c r="M1793" i="2"/>
  <c r="N1793" i="2"/>
  <c r="L1793" i="2"/>
  <c r="M1789" i="2"/>
  <c r="N1789" i="2"/>
  <c r="L1789" i="2"/>
  <c r="M1785" i="2"/>
  <c r="N1785" i="2"/>
  <c r="L1785" i="2"/>
  <c r="M1781" i="2"/>
  <c r="N1781" i="2"/>
  <c r="L1781" i="2"/>
  <c r="M1777" i="2"/>
  <c r="N1777" i="2"/>
  <c r="L1777" i="2"/>
  <c r="M1773" i="2"/>
  <c r="N1773" i="2"/>
  <c r="L1773" i="2"/>
  <c r="M1769" i="2"/>
  <c r="N1769" i="2"/>
  <c r="L1769" i="2"/>
  <c r="M1765" i="2"/>
  <c r="N1765" i="2"/>
  <c r="L1765" i="2"/>
  <c r="M1761" i="2"/>
  <c r="N1761" i="2"/>
  <c r="L1761" i="2"/>
  <c r="M1757" i="2"/>
  <c r="N1757" i="2"/>
  <c r="L1757" i="2"/>
  <c r="M1753" i="2"/>
  <c r="N1753" i="2"/>
  <c r="L1753" i="2"/>
  <c r="M1749" i="2"/>
  <c r="N1749" i="2"/>
  <c r="L1749" i="2"/>
  <c r="M1745" i="2"/>
  <c r="N1745" i="2"/>
  <c r="L1745" i="2"/>
  <c r="M1741" i="2"/>
  <c r="N1741" i="2"/>
  <c r="L1741" i="2"/>
  <c r="M1737" i="2"/>
  <c r="N1737" i="2"/>
  <c r="L1737" i="2"/>
  <c r="M1733" i="2"/>
  <c r="N1733" i="2"/>
  <c r="L1733" i="2"/>
  <c r="M1729" i="2"/>
  <c r="N1729" i="2"/>
  <c r="L1729" i="2"/>
  <c r="M1725" i="2"/>
  <c r="N1725" i="2"/>
  <c r="L1725" i="2"/>
  <c r="M1721" i="2"/>
  <c r="N1721" i="2"/>
  <c r="L1721" i="2"/>
  <c r="M1717" i="2"/>
  <c r="N1717" i="2"/>
  <c r="L1717" i="2"/>
  <c r="M1713" i="2"/>
  <c r="N1713" i="2"/>
  <c r="L1713" i="2"/>
  <c r="M1709" i="2"/>
  <c r="N1709" i="2"/>
  <c r="L1709" i="2"/>
  <c r="M1705" i="2"/>
  <c r="N1705" i="2"/>
  <c r="L1705" i="2"/>
  <c r="M1701" i="2"/>
  <c r="N1701" i="2"/>
  <c r="L1701" i="2"/>
  <c r="M1697" i="2"/>
  <c r="N1697" i="2"/>
  <c r="L1697" i="2"/>
  <c r="M1693" i="2"/>
  <c r="N1693" i="2"/>
  <c r="L1693" i="2"/>
  <c r="M1689" i="2"/>
  <c r="N1689" i="2"/>
  <c r="L1689" i="2"/>
  <c r="M1685" i="2"/>
  <c r="N1685" i="2"/>
  <c r="L1685" i="2"/>
  <c r="M1681" i="2"/>
  <c r="N1681" i="2"/>
  <c r="L1681" i="2"/>
  <c r="M1677" i="2"/>
  <c r="N1677" i="2"/>
  <c r="L1677" i="2"/>
  <c r="M1673" i="2"/>
  <c r="N1673" i="2"/>
  <c r="L1673" i="2"/>
  <c r="M1669" i="2"/>
  <c r="N1669" i="2"/>
  <c r="L1669" i="2"/>
  <c r="M1665" i="2"/>
  <c r="N1665" i="2"/>
  <c r="L1665" i="2"/>
  <c r="M1661" i="2"/>
  <c r="N1661" i="2"/>
  <c r="L1661" i="2"/>
  <c r="M1657" i="2"/>
  <c r="N1657" i="2"/>
  <c r="L1657" i="2"/>
  <c r="M1653" i="2"/>
  <c r="N1653" i="2"/>
  <c r="L1653" i="2"/>
  <c r="M1649" i="2"/>
  <c r="N1649" i="2"/>
  <c r="L1649" i="2"/>
  <c r="M1645" i="2"/>
  <c r="N1645" i="2"/>
  <c r="L1645" i="2"/>
  <c r="M1641" i="2"/>
  <c r="N1641" i="2"/>
  <c r="L1641" i="2"/>
  <c r="M1637" i="2"/>
  <c r="N1637" i="2"/>
  <c r="L1637" i="2"/>
  <c r="M1633" i="2"/>
  <c r="N1633" i="2"/>
  <c r="L1633" i="2"/>
  <c r="M1629" i="2"/>
  <c r="N1629" i="2"/>
  <c r="L1629" i="2"/>
  <c r="M1625" i="2"/>
  <c r="N1625" i="2"/>
  <c r="L1625" i="2"/>
  <c r="M1621" i="2"/>
  <c r="N1621" i="2"/>
  <c r="L1621" i="2"/>
  <c r="M1617" i="2"/>
  <c r="N1617" i="2"/>
  <c r="L1617" i="2"/>
  <c r="M1613" i="2"/>
  <c r="N1613" i="2"/>
  <c r="L1613" i="2"/>
  <c r="M1609" i="2"/>
  <c r="N1609" i="2"/>
  <c r="L1609" i="2"/>
  <c r="M1605" i="2"/>
  <c r="N1605" i="2"/>
  <c r="L1605" i="2"/>
  <c r="M1601" i="2"/>
  <c r="N1601" i="2"/>
  <c r="L1601" i="2"/>
  <c r="M1597" i="2"/>
  <c r="N1597" i="2"/>
  <c r="L1597" i="2"/>
  <c r="M1593" i="2"/>
  <c r="N1593" i="2"/>
  <c r="L1593" i="2"/>
  <c r="M1589" i="2"/>
  <c r="N1589" i="2"/>
  <c r="L1589" i="2"/>
  <c r="M1585" i="2"/>
  <c r="N1585" i="2"/>
  <c r="L1585" i="2"/>
  <c r="M1581" i="2"/>
  <c r="N1581" i="2"/>
  <c r="L1581" i="2"/>
  <c r="M1577" i="2"/>
  <c r="N1577" i="2"/>
  <c r="L1577" i="2"/>
  <c r="M1573" i="2"/>
  <c r="N1573" i="2"/>
  <c r="L1573" i="2"/>
  <c r="M1569" i="2"/>
  <c r="N1569" i="2"/>
  <c r="L1569" i="2"/>
  <c r="M1565" i="2"/>
  <c r="N1565" i="2"/>
  <c r="L1565" i="2"/>
  <c r="M1561" i="2"/>
  <c r="N1561" i="2"/>
  <c r="L1561" i="2"/>
  <c r="M1557" i="2"/>
  <c r="N1557" i="2"/>
  <c r="L1557" i="2"/>
  <c r="M1553" i="2"/>
  <c r="N1553" i="2"/>
  <c r="L1553" i="2"/>
  <c r="M1549" i="2"/>
  <c r="N1549" i="2"/>
  <c r="L1549" i="2"/>
  <c r="M1545" i="2"/>
  <c r="N1545" i="2"/>
  <c r="L1545" i="2"/>
  <c r="M1541" i="2"/>
  <c r="N1541" i="2"/>
  <c r="L1541" i="2"/>
  <c r="M1537" i="2"/>
  <c r="N1537" i="2"/>
  <c r="L1537" i="2"/>
  <c r="M1533" i="2"/>
  <c r="N1533" i="2"/>
  <c r="L1533" i="2"/>
  <c r="M1529" i="2"/>
  <c r="N1529" i="2"/>
  <c r="L1529" i="2"/>
  <c r="M1525" i="2"/>
  <c r="N1525" i="2"/>
  <c r="L1525" i="2"/>
  <c r="M1521" i="2"/>
  <c r="N1521" i="2"/>
  <c r="L1521" i="2"/>
  <c r="M1517" i="2"/>
  <c r="N1517" i="2"/>
  <c r="L1517" i="2"/>
  <c r="M1513" i="2"/>
  <c r="N1513" i="2"/>
  <c r="L1513" i="2"/>
  <c r="M1509" i="2"/>
  <c r="N1509" i="2"/>
  <c r="L1509" i="2"/>
  <c r="M1505" i="2"/>
  <c r="N1505" i="2"/>
  <c r="L1505" i="2"/>
  <c r="M1501" i="2"/>
  <c r="N1501" i="2"/>
  <c r="L1501" i="2"/>
  <c r="M1497" i="2"/>
  <c r="N1497" i="2"/>
  <c r="L1497" i="2"/>
  <c r="M1493" i="2"/>
  <c r="N1493" i="2"/>
  <c r="L1493" i="2"/>
  <c r="M1489" i="2"/>
  <c r="N1489" i="2"/>
  <c r="L1489" i="2"/>
  <c r="M1485" i="2"/>
  <c r="N1485" i="2"/>
  <c r="L1485" i="2"/>
  <c r="M1481" i="2"/>
  <c r="N1481" i="2"/>
  <c r="L1481" i="2"/>
  <c r="M1477" i="2"/>
  <c r="N1477" i="2"/>
  <c r="L1477" i="2"/>
  <c r="M1473" i="2"/>
  <c r="N1473" i="2"/>
  <c r="L1473" i="2"/>
  <c r="M1469" i="2"/>
  <c r="N1469" i="2"/>
  <c r="L1469" i="2"/>
  <c r="M1465" i="2"/>
  <c r="N1465" i="2"/>
  <c r="L1465" i="2"/>
  <c r="M1461" i="2"/>
  <c r="N1461" i="2"/>
  <c r="L1461" i="2"/>
  <c r="M1457" i="2"/>
  <c r="N1457" i="2"/>
  <c r="L1457" i="2"/>
  <c r="M1453" i="2"/>
  <c r="N1453" i="2"/>
  <c r="L1453" i="2"/>
  <c r="M1449" i="2"/>
  <c r="N1449" i="2"/>
  <c r="L1449" i="2"/>
  <c r="M1445" i="2"/>
  <c r="N1445" i="2"/>
  <c r="L1445" i="2"/>
  <c r="M1441" i="2"/>
  <c r="N1441" i="2"/>
  <c r="L1441" i="2"/>
  <c r="M1437" i="2"/>
  <c r="N1437" i="2"/>
  <c r="L1437" i="2"/>
  <c r="M1433" i="2"/>
  <c r="N1433" i="2"/>
  <c r="L1433" i="2"/>
  <c r="M1429" i="2"/>
  <c r="N1429" i="2"/>
  <c r="L1429" i="2"/>
  <c r="M1425" i="2"/>
  <c r="N1425" i="2"/>
  <c r="L1425" i="2"/>
  <c r="M1421" i="2"/>
  <c r="N1421" i="2"/>
  <c r="L1421" i="2"/>
  <c r="M1417" i="2"/>
  <c r="N1417" i="2"/>
  <c r="L1417" i="2"/>
  <c r="M1413" i="2"/>
  <c r="N1413" i="2"/>
  <c r="L1413" i="2"/>
  <c r="M1409" i="2"/>
  <c r="N1409" i="2"/>
  <c r="L1409" i="2"/>
  <c r="M1405" i="2"/>
  <c r="N1405" i="2"/>
  <c r="L1405" i="2"/>
  <c r="M1401" i="2"/>
  <c r="N1401" i="2"/>
  <c r="L1401" i="2"/>
  <c r="M1397" i="2"/>
  <c r="N1397" i="2"/>
  <c r="L1397" i="2"/>
  <c r="M1393" i="2"/>
  <c r="N1393" i="2"/>
  <c r="L1393" i="2"/>
  <c r="M1389" i="2"/>
  <c r="N1389" i="2"/>
  <c r="L1389" i="2"/>
  <c r="M1385" i="2"/>
  <c r="N1385" i="2"/>
  <c r="L1385" i="2"/>
  <c r="M1381" i="2"/>
  <c r="N1381" i="2"/>
  <c r="L1381" i="2"/>
  <c r="M1377" i="2"/>
  <c r="N1377" i="2"/>
  <c r="L1377" i="2"/>
  <c r="M1373" i="2"/>
  <c r="N1373" i="2"/>
  <c r="L1373" i="2"/>
  <c r="M1369" i="2"/>
  <c r="N1369" i="2"/>
  <c r="L1369" i="2"/>
  <c r="M1365" i="2"/>
  <c r="N1365" i="2"/>
  <c r="L1365" i="2"/>
  <c r="M1361" i="2"/>
  <c r="N1361" i="2"/>
  <c r="L1361" i="2"/>
  <c r="M1357" i="2"/>
  <c r="N1357" i="2"/>
  <c r="L1357" i="2"/>
  <c r="M1353" i="2"/>
  <c r="N1353" i="2"/>
  <c r="L1353" i="2"/>
  <c r="M1349" i="2"/>
  <c r="N1349" i="2"/>
  <c r="L1349" i="2"/>
  <c r="M1345" i="2"/>
  <c r="N1345" i="2"/>
  <c r="L1345" i="2"/>
  <c r="M1341" i="2"/>
  <c r="N1341" i="2"/>
  <c r="L1341" i="2"/>
  <c r="M1337" i="2"/>
  <c r="N1337" i="2"/>
  <c r="L1337" i="2"/>
  <c r="M1333" i="2"/>
  <c r="N1333" i="2"/>
  <c r="L1333" i="2"/>
  <c r="M1329" i="2"/>
  <c r="N1329" i="2"/>
  <c r="L1329" i="2"/>
  <c r="M1325" i="2"/>
  <c r="N1325" i="2"/>
  <c r="L1325" i="2"/>
  <c r="M1321" i="2"/>
  <c r="N1321" i="2"/>
  <c r="L1321" i="2"/>
  <c r="M1317" i="2"/>
  <c r="N1317" i="2"/>
  <c r="L1317" i="2"/>
  <c r="M1313" i="2"/>
  <c r="N1313" i="2"/>
  <c r="L1313" i="2"/>
  <c r="M1309" i="2"/>
  <c r="N1309" i="2"/>
  <c r="L1309" i="2"/>
  <c r="M1305" i="2"/>
  <c r="N1305" i="2"/>
  <c r="L1305" i="2"/>
  <c r="M1301" i="2"/>
  <c r="N1301" i="2"/>
  <c r="L1301" i="2"/>
  <c r="M1297" i="2"/>
  <c r="N1297" i="2"/>
  <c r="L1297" i="2"/>
  <c r="M1293" i="2"/>
  <c r="N1293" i="2"/>
  <c r="L1293" i="2"/>
  <c r="M1289" i="2"/>
  <c r="N1289" i="2"/>
  <c r="L1289" i="2"/>
  <c r="M1285" i="2"/>
  <c r="N1285" i="2"/>
  <c r="L1285" i="2"/>
  <c r="M1281" i="2"/>
  <c r="N1281" i="2"/>
  <c r="L1281" i="2"/>
  <c r="M1277" i="2"/>
  <c r="N1277" i="2"/>
  <c r="L1277" i="2"/>
  <c r="M1273" i="2"/>
  <c r="N1273" i="2"/>
  <c r="L1273" i="2"/>
  <c r="M1269" i="2"/>
  <c r="N1269" i="2"/>
  <c r="L1269" i="2"/>
  <c r="M1265" i="2"/>
  <c r="N1265" i="2"/>
  <c r="L1265" i="2"/>
  <c r="M1261" i="2"/>
  <c r="N1261" i="2"/>
  <c r="L1261" i="2"/>
  <c r="M1257" i="2"/>
  <c r="N1257" i="2"/>
  <c r="L1257" i="2"/>
  <c r="M1253" i="2"/>
  <c r="N1253" i="2"/>
  <c r="L1253" i="2"/>
  <c r="M1249" i="2"/>
  <c r="N1249" i="2"/>
  <c r="L1249" i="2"/>
  <c r="M1245" i="2"/>
  <c r="N1245" i="2"/>
  <c r="L1245" i="2"/>
  <c r="M1241" i="2"/>
  <c r="N1241" i="2"/>
  <c r="L1241" i="2"/>
  <c r="M1237" i="2"/>
  <c r="N1237" i="2"/>
  <c r="L1237" i="2"/>
  <c r="M1233" i="2"/>
  <c r="N1233" i="2"/>
  <c r="L1233" i="2"/>
  <c r="M1229" i="2"/>
  <c r="N1229" i="2"/>
  <c r="L1229" i="2"/>
  <c r="M1225" i="2"/>
  <c r="N1225" i="2"/>
  <c r="L1225" i="2"/>
  <c r="M1221" i="2"/>
  <c r="N1221" i="2"/>
  <c r="L1221" i="2"/>
  <c r="M1217" i="2"/>
  <c r="N1217" i="2"/>
  <c r="L1217" i="2"/>
  <c r="M1213" i="2"/>
  <c r="N1213" i="2"/>
  <c r="L1213" i="2"/>
  <c r="M1209" i="2"/>
  <c r="N1209" i="2"/>
  <c r="L1209" i="2"/>
  <c r="M1205" i="2"/>
  <c r="N1205" i="2"/>
  <c r="L1205" i="2"/>
  <c r="M1201" i="2"/>
  <c r="N1201" i="2"/>
  <c r="L1201" i="2"/>
  <c r="M1197" i="2"/>
  <c r="N1197" i="2"/>
  <c r="L1197" i="2"/>
  <c r="M1193" i="2"/>
  <c r="N1193" i="2"/>
  <c r="L1193" i="2"/>
  <c r="M1189" i="2"/>
  <c r="N1189" i="2"/>
  <c r="L1189" i="2"/>
  <c r="M1185" i="2"/>
  <c r="N1185" i="2"/>
  <c r="L1185" i="2"/>
  <c r="M1181" i="2"/>
  <c r="N1181" i="2"/>
  <c r="L1181" i="2"/>
  <c r="M1177" i="2"/>
  <c r="N1177" i="2"/>
  <c r="L1177" i="2"/>
  <c r="M1173" i="2"/>
  <c r="N1173" i="2"/>
  <c r="L1173" i="2"/>
  <c r="M1169" i="2"/>
  <c r="N1169" i="2"/>
  <c r="L1169" i="2"/>
  <c r="M1165" i="2"/>
  <c r="N1165" i="2"/>
  <c r="L1165" i="2"/>
  <c r="M1161" i="2"/>
  <c r="N1161" i="2"/>
  <c r="L1161" i="2"/>
  <c r="M1157" i="2"/>
  <c r="N1157" i="2"/>
  <c r="L1157" i="2"/>
  <c r="M1153" i="2"/>
  <c r="N1153" i="2"/>
  <c r="L1153" i="2"/>
  <c r="M1149" i="2"/>
  <c r="N1149" i="2"/>
  <c r="L1149" i="2"/>
  <c r="M1145" i="2"/>
  <c r="N1145" i="2"/>
  <c r="L1145" i="2"/>
  <c r="M1141" i="2"/>
  <c r="N1141" i="2"/>
  <c r="L1141" i="2"/>
  <c r="M1137" i="2"/>
  <c r="N1137" i="2"/>
  <c r="L1137" i="2"/>
  <c r="M1133" i="2"/>
  <c r="N1133" i="2"/>
  <c r="L1133" i="2"/>
  <c r="M1129" i="2"/>
  <c r="N1129" i="2"/>
  <c r="L1129" i="2"/>
  <c r="M1125" i="2"/>
  <c r="N1125" i="2"/>
  <c r="L1125" i="2"/>
  <c r="M1121" i="2"/>
  <c r="N1121" i="2"/>
  <c r="L1121" i="2"/>
  <c r="M1117" i="2"/>
  <c r="N1117" i="2"/>
  <c r="L1117" i="2"/>
  <c r="M1113" i="2"/>
  <c r="N1113" i="2"/>
  <c r="L1113" i="2"/>
  <c r="M1109" i="2"/>
  <c r="N1109" i="2"/>
  <c r="L1109" i="2"/>
  <c r="M1105" i="2"/>
  <c r="N1105" i="2"/>
  <c r="L1105" i="2"/>
  <c r="M1101" i="2"/>
  <c r="N1101" i="2"/>
  <c r="L1101" i="2"/>
  <c r="M1097" i="2"/>
  <c r="N1097" i="2"/>
  <c r="L1097" i="2"/>
  <c r="M1093" i="2"/>
  <c r="N1093" i="2"/>
  <c r="L1093" i="2"/>
  <c r="M1089" i="2"/>
  <c r="N1089" i="2"/>
  <c r="L1089" i="2"/>
  <c r="M1085" i="2"/>
  <c r="N1085" i="2"/>
  <c r="L1085" i="2"/>
  <c r="M1081" i="2"/>
  <c r="N1081" i="2"/>
  <c r="L1081" i="2"/>
  <c r="M1077" i="2"/>
  <c r="N1077" i="2"/>
  <c r="L1077" i="2"/>
  <c r="M1073" i="2"/>
  <c r="N1073" i="2"/>
  <c r="L1073" i="2"/>
  <c r="M1069" i="2"/>
  <c r="N1069" i="2"/>
  <c r="L1069" i="2"/>
  <c r="M1065" i="2"/>
  <c r="N1065" i="2"/>
  <c r="L1065" i="2"/>
  <c r="M1061" i="2"/>
  <c r="N1061" i="2"/>
  <c r="L1061" i="2"/>
  <c r="M1057" i="2"/>
  <c r="N1057" i="2"/>
  <c r="L1057" i="2"/>
  <c r="M1053" i="2"/>
  <c r="N1053" i="2"/>
  <c r="L1053" i="2"/>
  <c r="M1049" i="2"/>
  <c r="N1049" i="2"/>
  <c r="L1049" i="2"/>
  <c r="M1045" i="2"/>
  <c r="N1045" i="2"/>
  <c r="L1045" i="2"/>
  <c r="M1041" i="2"/>
  <c r="N1041" i="2"/>
  <c r="L1041" i="2"/>
  <c r="M1037" i="2"/>
  <c r="N1037" i="2"/>
  <c r="L1037" i="2"/>
  <c r="M1033" i="2"/>
  <c r="N1033" i="2"/>
  <c r="L1033" i="2"/>
  <c r="M1029" i="2"/>
  <c r="N1029" i="2"/>
  <c r="L1029" i="2"/>
  <c r="M1025" i="2"/>
  <c r="N1025" i="2"/>
  <c r="L1025" i="2"/>
  <c r="L2722" i="2"/>
  <c r="L2701" i="2"/>
  <c r="L2658" i="2"/>
  <c r="L2637" i="2"/>
  <c r="M5000" i="2"/>
  <c r="N5000" i="2"/>
  <c r="L5000" i="2"/>
  <c r="M4996" i="2"/>
  <c r="N4996" i="2"/>
  <c r="L4996" i="2"/>
  <c r="M4992" i="2"/>
  <c r="N4992" i="2"/>
  <c r="L4992" i="2"/>
  <c r="M4988" i="2"/>
  <c r="N4988" i="2"/>
  <c r="L4988" i="2"/>
  <c r="M4984" i="2"/>
  <c r="N4984" i="2"/>
  <c r="L4984" i="2"/>
  <c r="M4980" i="2"/>
  <c r="N4980" i="2"/>
  <c r="L4980" i="2"/>
  <c r="M4976" i="2"/>
  <c r="N4976" i="2"/>
  <c r="L4976" i="2"/>
  <c r="M4972" i="2"/>
  <c r="N4972" i="2"/>
  <c r="L4972" i="2"/>
  <c r="M4968" i="2"/>
  <c r="N4968" i="2"/>
  <c r="L4968" i="2"/>
  <c r="M4964" i="2"/>
  <c r="N4964" i="2"/>
  <c r="L4964" i="2"/>
  <c r="M4960" i="2"/>
  <c r="N4960" i="2"/>
  <c r="L4960" i="2"/>
  <c r="M4956" i="2"/>
  <c r="N4956" i="2"/>
  <c r="L4956" i="2"/>
  <c r="M4952" i="2"/>
  <c r="N4952" i="2"/>
  <c r="L4952" i="2"/>
  <c r="M4948" i="2"/>
  <c r="N4948" i="2"/>
  <c r="L4948" i="2"/>
  <c r="M4944" i="2"/>
  <c r="N4944" i="2"/>
  <c r="L4944" i="2"/>
  <c r="M4940" i="2"/>
  <c r="N4940" i="2"/>
  <c r="L4940" i="2"/>
  <c r="M4936" i="2"/>
  <c r="N4936" i="2"/>
  <c r="L4936" i="2"/>
  <c r="M4932" i="2"/>
  <c r="N4932" i="2"/>
  <c r="L4932" i="2"/>
  <c r="M4928" i="2"/>
  <c r="N4928" i="2"/>
  <c r="L4928" i="2"/>
  <c r="M4924" i="2"/>
  <c r="N4924" i="2"/>
  <c r="L4924" i="2"/>
  <c r="M4920" i="2"/>
  <c r="N4920" i="2"/>
  <c r="L4920" i="2"/>
  <c r="M4916" i="2"/>
  <c r="N4916" i="2"/>
  <c r="L4916" i="2"/>
  <c r="M4912" i="2"/>
  <c r="N4912" i="2"/>
  <c r="L4912" i="2"/>
  <c r="M4908" i="2"/>
  <c r="N4908" i="2"/>
  <c r="L4908" i="2"/>
  <c r="M4904" i="2"/>
  <c r="N4904" i="2"/>
  <c r="L4904" i="2"/>
  <c r="M4900" i="2"/>
  <c r="N4900" i="2"/>
  <c r="L4900" i="2"/>
  <c r="M4896" i="2"/>
  <c r="N4896" i="2"/>
  <c r="L4896" i="2"/>
  <c r="M4892" i="2"/>
  <c r="N4892" i="2"/>
  <c r="L4892" i="2"/>
  <c r="M4888" i="2"/>
  <c r="N4888" i="2"/>
  <c r="L4888" i="2"/>
  <c r="M4884" i="2"/>
  <c r="N4884" i="2"/>
  <c r="L4884" i="2"/>
  <c r="M4880" i="2"/>
  <c r="N4880" i="2"/>
  <c r="L4880" i="2"/>
  <c r="M4876" i="2"/>
  <c r="N4876" i="2"/>
  <c r="L4876" i="2"/>
  <c r="M4872" i="2"/>
  <c r="N4872" i="2"/>
  <c r="L4872" i="2"/>
  <c r="M4868" i="2"/>
  <c r="N4868" i="2"/>
  <c r="L4868" i="2"/>
  <c r="M4864" i="2"/>
  <c r="N4864" i="2"/>
  <c r="L4864" i="2"/>
  <c r="M4860" i="2"/>
  <c r="N4860" i="2"/>
  <c r="L4860" i="2"/>
  <c r="M4856" i="2"/>
  <c r="N4856" i="2"/>
  <c r="L4856" i="2"/>
  <c r="M4852" i="2"/>
  <c r="N4852" i="2"/>
  <c r="L4852" i="2"/>
  <c r="M4848" i="2"/>
  <c r="N4848" i="2"/>
  <c r="L4848" i="2"/>
  <c r="M4844" i="2"/>
  <c r="N4844" i="2"/>
  <c r="L4844" i="2"/>
  <c r="M4840" i="2"/>
  <c r="N4840" i="2"/>
  <c r="L4840" i="2"/>
  <c r="M4836" i="2"/>
  <c r="N4836" i="2"/>
  <c r="L4836" i="2"/>
  <c r="M4832" i="2"/>
  <c r="N4832" i="2"/>
  <c r="L4832" i="2"/>
  <c r="M4828" i="2"/>
  <c r="N4828" i="2"/>
  <c r="L4828" i="2"/>
  <c r="M4824" i="2"/>
  <c r="N4824" i="2"/>
  <c r="L4824" i="2"/>
  <c r="M4820" i="2"/>
  <c r="N4820" i="2"/>
  <c r="L4820" i="2"/>
  <c r="M4816" i="2"/>
  <c r="N4816" i="2"/>
  <c r="L4816" i="2"/>
  <c r="M4812" i="2"/>
  <c r="N4812" i="2"/>
  <c r="L4812" i="2"/>
  <c r="M4808" i="2"/>
  <c r="N4808" i="2"/>
  <c r="L4808" i="2"/>
  <c r="M4804" i="2"/>
  <c r="N4804" i="2"/>
  <c r="L4804" i="2"/>
  <c r="M4800" i="2"/>
  <c r="N4800" i="2"/>
  <c r="L4800" i="2"/>
  <c r="M4796" i="2"/>
  <c r="N4796" i="2"/>
  <c r="L4796" i="2"/>
  <c r="M4792" i="2"/>
  <c r="N4792" i="2"/>
  <c r="L4792" i="2"/>
  <c r="M4788" i="2"/>
  <c r="N4788" i="2"/>
  <c r="L4788" i="2"/>
  <c r="M4784" i="2"/>
  <c r="N4784" i="2"/>
  <c r="L4784" i="2"/>
  <c r="M4780" i="2"/>
  <c r="N4780" i="2"/>
  <c r="L4780" i="2"/>
  <c r="M4776" i="2"/>
  <c r="N4776" i="2"/>
  <c r="L4776" i="2"/>
  <c r="M4772" i="2"/>
  <c r="N4772" i="2"/>
  <c r="L4772" i="2"/>
  <c r="M4768" i="2"/>
  <c r="N4768" i="2"/>
  <c r="L4768" i="2"/>
  <c r="M4764" i="2"/>
  <c r="N4764" i="2"/>
  <c r="L4764" i="2"/>
  <c r="M4760" i="2"/>
  <c r="N4760" i="2"/>
  <c r="L4760" i="2"/>
  <c r="M4756" i="2"/>
  <c r="N4756" i="2"/>
  <c r="L4756" i="2"/>
  <c r="M4752" i="2"/>
  <c r="N4752" i="2"/>
  <c r="L4752" i="2"/>
  <c r="M4748" i="2"/>
  <c r="N4748" i="2"/>
  <c r="L4748" i="2"/>
  <c r="M4744" i="2"/>
  <c r="N4744" i="2"/>
  <c r="L4744" i="2"/>
  <c r="M4740" i="2"/>
  <c r="N4740" i="2"/>
  <c r="L4740" i="2"/>
  <c r="M4736" i="2"/>
  <c r="N4736" i="2"/>
  <c r="L4736" i="2"/>
  <c r="M4732" i="2"/>
  <c r="N4732" i="2"/>
  <c r="L4732" i="2"/>
  <c r="M4728" i="2"/>
  <c r="N4728" i="2"/>
  <c r="L4728" i="2"/>
  <c r="M4724" i="2"/>
  <c r="N4724" i="2"/>
  <c r="L4724" i="2"/>
  <c r="M4720" i="2"/>
  <c r="N4720" i="2"/>
  <c r="L4720" i="2"/>
  <c r="M4716" i="2"/>
  <c r="N4716" i="2"/>
  <c r="L4716" i="2"/>
  <c r="M4712" i="2"/>
  <c r="N4712" i="2"/>
  <c r="L4712" i="2"/>
  <c r="M4708" i="2"/>
  <c r="N4708" i="2"/>
  <c r="L4708" i="2"/>
  <c r="M4704" i="2"/>
  <c r="N4704" i="2"/>
  <c r="L4704" i="2"/>
  <c r="M4700" i="2"/>
  <c r="N4700" i="2"/>
  <c r="L4700" i="2"/>
  <c r="M4696" i="2"/>
  <c r="N4696" i="2"/>
  <c r="L4696" i="2"/>
  <c r="M4692" i="2"/>
  <c r="N4692" i="2"/>
  <c r="L4692" i="2"/>
  <c r="M4688" i="2"/>
  <c r="N4688" i="2"/>
  <c r="L4688" i="2"/>
  <c r="M4684" i="2"/>
  <c r="N4684" i="2"/>
  <c r="L4684" i="2"/>
  <c r="M4680" i="2"/>
  <c r="N4680" i="2"/>
  <c r="L4680" i="2"/>
  <c r="M4676" i="2"/>
  <c r="N4676" i="2"/>
  <c r="L4676" i="2"/>
  <c r="M4672" i="2"/>
  <c r="N4672" i="2"/>
  <c r="L4672" i="2"/>
  <c r="M4668" i="2"/>
  <c r="N4668" i="2"/>
  <c r="L4668" i="2"/>
  <c r="M4664" i="2"/>
  <c r="N4664" i="2"/>
  <c r="L4664" i="2"/>
  <c r="M4660" i="2"/>
  <c r="N4660" i="2"/>
  <c r="L4660" i="2"/>
  <c r="M4656" i="2"/>
  <c r="N4656" i="2"/>
  <c r="L4656" i="2"/>
  <c r="M4652" i="2"/>
  <c r="N4652" i="2"/>
  <c r="L4652" i="2"/>
  <c r="M4648" i="2"/>
  <c r="N4648" i="2"/>
  <c r="L4648" i="2"/>
  <c r="M4644" i="2"/>
  <c r="N4644" i="2"/>
  <c r="L4644" i="2"/>
  <c r="M4640" i="2"/>
  <c r="N4640" i="2"/>
  <c r="L4640" i="2"/>
  <c r="M4636" i="2"/>
  <c r="N4636" i="2"/>
  <c r="L4636" i="2"/>
  <c r="M4632" i="2"/>
  <c r="N4632" i="2"/>
  <c r="L4632" i="2"/>
  <c r="M4628" i="2"/>
  <c r="N4628" i="2"/>
  <c r="L4628" i="2"/>
  <c r="M4624" i="2"/>
  <c r="N4624" i="2"/>
  <c r="L4624" i="2"/>
  <c r="M4620" i="2"/>
  <c r="N4620" i="2"/>
  <c r="L4620" i="2"/>
  <c r="M4616" i="2"/>
  <c r="N4616" i="2"/>
  <c r="L4616" i="2"/>
  <c r="M4612" i="2"/>
  <c r="N4612" i="2"/>
  <c r="L4612" i="2"/>
  <c r="M4608" i="2"/>
  <c r="N4608" i="2"/>
  <c r="L4608" i="2"/>
  <c r="M4604" i="2"/>
  <c r="N4604" i="2"/>
  <c r="L4604" i="2"/>
  <c r="M4600" i="2"/>
  <c r="N4600" i="2"/>
  <c r="L4600" i="2"/>
  <c r="M4596" i="2"/>
  <c r="N4596" i="2"/>
  <c r="L4596" i="2"/>
  <c r="M4592" i="2"/>
  <c r="N4592" i="2"/>
  <c r="L4592" i="2"/>
  <c r="M4588" i="2"/>
  <c r="N4588" i="2"/>
  <c r="L4588" i="2"/>
  <c r="M4584" i="2"/>
  <c r="N4584" i="2"/>
  <c r="L4584" i="2"/>
  <c r="M4580" i="2"/>
  <c r="N4580" i="2"/>
  <c r="L4580" i="2"/>
  <c r="M4576" i="2"/>
  <c r="N4576" i="2"/>
  <c r="L4576" i="2"/>
  <c r="M4572" i="2"/>
  <c r="N4572" i="2"/>
  <c r="L4572" i="2"/>
  <c r="M4568" i="2"/>
  <c r="N4568" i="2"/>
  <c r="L4568" i="2"/>
  <c r="M4564" i="2"/>
  <c r="N4564" i="2"/>
  <c r="L4564" i="2"/>
  <c r="M4560" i="2"/>
  <c r="N4560" i="2"/>
  <c r="L4560" i="2"/>
  <c r="M4556" i="2"/>
  <c r="N4556" i="2"/>
  <c r="L4556" i="2"/>
  <c r="M4552" i="2"/>
  <c r="N4552" i="2"/>
  <c r="L4552" i="2"/>
  <c r="M4548" i="2"/>
  <c r="N4548" i="2"/>
  <c r="L4548" i="2"/>
  <c r="M4544" i="2"/>
  <c r="N4544" i="2"/>
  <c r="L4544" i="2"/>
  <c r="M4540" i="2"/>
  <c r="N4540" i="2"/>
  <c r="L4540" i="2"/>
  <c r="M4536" i="2"/>
  <c r="N4536" i="2"/>
  <c r="L4536" i="2"/>
  <c r="M4532" i="2"/>
  <c r="N4532" i="2"/>
  <c r="L4532" i="2"/>
  <c r="M4528" i="2"/>
  <c r="N4528" i="2"/>
  <c r="L4528" i="2"/>
  <c r="M4524" i="2"/>
  <c r="N4524" i="2"/>
  <c r="L4524" i="2"/>
  <c r="M4520" i="2"/>
  <c r="N4520" i="2"/>
  <c r="L4520" i="2"/>
  <c r="M4516" i="2"/>
  <c r="N4516" i="2"/>
  <c r="L4516" i="2"/>
  <c r="M4512" i="2"/>
  <c r="N4512" i="2"/>
  <c r="L4512" i="2"/>
  <c r="M4508" i="2"/>
  <c r="N4508" i="2"/>
  <c r="L4508" i="2"/>
  <c r="M4504" i="2"/>
  <c r="N4504" i="2"/>
  <c r="L4504" i="2"/>
  <c r="M4500" i="2"/>
  <c r="N4500" i="2"/>
  <c r="L4500" i="2"/>
  <c r="M4496" i="2"/>
  <c r="N4496" i="2"/>
  <c r="L4496" i="2"/>
  <c r="M4492" i="2"/>
  <c r="N4492" i="2"/>
  <c r="L4492" i="2"/>
  <c r="M4488" i="2"/>
  <c r="N4488" i="2"/>
  <c r="L4488" i="2"/>
  <c r="M4484" i="2"/>
  <c r="N4484" i="2"/>
  <c r="L4484" i="2"/>
  <c r="M4480" i="2"/>
  <c r="N4480" i="2"/>
  <c r="L4480" i="2"/>
  <c r="M4476" i="2"/>
  <c r="N4476" i="2"/>
  <c r="L4476" i="2"/>
  <c r="M4472" i="2"/>
  <c r="N4472" i="2"/>
  <c r="L4472" i="2"/>
  <c r="M4468" i="2"/>
  <c r="N4468" i="2"/>
  <c r="L4468" i="2"/>
  <c r="M4464" i="2"/>
  <c r="N4464" i="2"/>
  <c r="L4464" i="2"/>
  <c r="M4460" i="2"/>
  <c r="N4460" i="2"/>
  <c r="L4460" i="2"/>
  <c r="M4456" i="2"/>
  <c r="N4456" i="2"/>
  <c r="L4456" i="2"/>
  <c r="M4452" i="2"/>
  <c r="N4452" i="2"/>
  <c r="L4452" i="2"/>
  <c r="M4448" i="2"/>
  <c r="N4448" i="2"/>
  <c r="L4448" i="2"/>
  <c r="M4444" i="2"/>
  <c r="N4444" i="2"/>
  <c r="L4444" i="2"/>
  <c r="M4440" i="2"/>
  <c r="N4440" i="2"/>
  <c r="L4440" i="2"/>
  <c r="M4436" i="2"/>
  <c r="N4436" i="2"/>
  <c r="L4436" i="2"/>
  <c r="M4432" i="2"/>
  <c r="N4432" i="2"/>
  <c r="L4432" i="2"/>
  <c r="M4428" i="2"/>
  <c r="N4428" i="2"/>
  <c r="L4428" i="2"/>
  <c r="M4424" i="2"/>
  <c r="N4424" i="2"/>
  <c r="L4424" i="2"/>
  <c r="M4420" i="2"/>
  <c r="N4420" i="2"/>
  <c r="L4420" i="2"/>
  <c r="M4416" i="2"/>
  <c r="N4416" i="2"/>
  <c r="L4416" i="2"/>
  <c r="M4412" i="2"/>
  <c r="N4412" i="2"/>
  <c r="L4412" i="2"/>
  <c r="M4408" i="2"/>
  <c r="N4408" i="2"/>
  <c r="L4408" i="2"/>
  <c r="M4404" i="2"/>
  <c r="N4404" i="2"/>
  <c r="L4404" i="2"/>
  <c r="M4400" i="2"/>
  <c r="N4400" i="2"/>
  <c r="L4400" i="2"/>
  <c r="M4396" i="2"/>
  <c r="N4396" i="2"/>
  <c r="L4396" i="2"/>
  <c r="M4392" i="2"/>
  <c r="N4392" i="2"/>
  <c r="L4392" i="2"/>
  <c r="M4388" i="2"/>
  <c r="N4388" i="2"/>
  <c r="L4388" i="2"/>
  <c r="M4384" i="2"/>
  <c r="N4384" i="2"/>
  <c r="L4384" i="2"/>
  <c r="M4380" i="2"/>
  <c r="N4380" i="2"/>
  <c r="L4380" i="2"/>
  <c r="M4376" i="2"/>
  <c r="N4376" i="2"/>
  <c r="L4376" i="2"/>
  <c r="M4372" i="2"/>
  <c r="N4372" i="2"/>
  <c r="L4372" i="2"/>
  <c r="M4368" i="2"/>
  <c r="N4368" i="2"/>
  <c r="L4368" i="2"/>
  <c r="M4364" i="2"/>
  <c r="N4364" i="2"/>
  <c r="L4364" i="2"/>
  <c r="M4360" i="2"/>
  <c r="N4360" i="2"/>
  <c r="L4360" i="2"/>
  <c r="M4356" i="2"/>
  <c r="N4356" i="2"/>
  <c r="L4356" i="2"/>
  <c r="M4352" i="2"/>
  <c r="N4352" i="2"/>
  <c r="L4352" i="2"/>
  <c r="M4348" i="2"/>
  <c r="N4348" i="2"/>
  <c r="L4348" i="2"/>
  <c r="M4344" i="2"/>
  <c r="N4344" i="2"/>
  <c r="L4344" i="2"/>
  <c r="M4340" i="2"/>
  <c r="N4340" i="2"/>
  <c r="L4340" i="2"/>
  <c r="M4336" i="2"/>
  <c r="N4336" i="2"/>
  <c r="L4336" i="2"/>
  <c r="M4332" i="2"/>
  <c r="N4332" i="2"/>
  <c r="L4332" i="2"/>
  <c r="M4328" i="2"/>
  <c r="N4328" i="2"/>
  <c r="L4328" i="2"/>
  <c r="M4324" i="2"/>
  <c r="N4324" i="2"/>
  <c r="L4324" i="2"/>
  <c r="M4320" i="2"/>
  <c r="N4320" i="2"/>
  <c r="L4320" i="2"/>
  <c r="M4316" i="2"/>
  <c r="N4316" i="2"/>
  <c r="L4316" i="2"/>
  <c r="M4312" i="2"/>
  <c r="N4312" i="2"/>
  <c r="L4312" i="2"/>
  <c r="M4308" i="2"/>
  <c r="N4308" i="2"/>
  <c r="L4308" i="2"/>
  <c r="M4304" i="2"/>
  <c r="N4304" i="2"/>
  <c r="L4304" i="2"/>
  <c r="M4300" i="2"/>
  <c r="N4300" i="2"/>
  <c r="L4300" i="2"/>
  <c r="M4296" i="2"/>
  <c r="N4296" i="2"/>
  <c r="L4296" i="2"/>
  <c r="M4292" i="2"/>
  <c r="N4292" i="2"/>
  <c r="L4292" i="2"/>
  <c r="M4288" i="2"/>
  <c r="N4288" i="2"/>
  <c r="L4288" i="2"/>
  <c r="M4284" i="2"/>
  <c r="N4284" i="2"/>
  <c r="L4284" i="2"/>
  <c r="M4280" i="2"/>
  <c r="N4280" i="2"/>
  <c r="L4280" i="2"/>
  <c r="M4276" i="2"/>
  <c r="N4276" i="2"/>
  <c r="L4276" i="2"/>
  <c r="M4272" i="2"/>
  <c r="N4272" i="2"/>
  <c r="L4272" i="2"/>
  <c r="M4268" i="2"/>
  <c r="N4268" i="2"/>
  <c r="L4268" i="2"/>
  <c r="M4264" i="2"/>
  <c r="N4264" i="2"/>
  <c r="L4264" i="2"/>
  <c r="M4260" i="2"/>
  <c r="N4260" i="2"/>
  <c r="L4260" i="2"/>
  <c r="M4256" i="2"/>
  <c r="N4256" i="2"/>
  <c r="L4256" i="2"/>
  <c r="M4252" i="2"/>
  <c r="N4252" i="2"/>
  <c r="L4252" i="2"/>
  <c r="M4248" i="2"/>
  <c r="N4248" i="2"/>
  <c r="L4248" i="2"/>
  <c r="M4244" i="2"/>
  <c r="N4244" i="2"/>
  <c r="L4244" i="2"/>
  <c r="M4240" i="2"/>
  <c r="N4240" i="2"/>
  <c r="L4240" i="2"/>
  <c r="M4236" i="2"/>
  <c r="N4236" i="2"/>
  <c r="L4236" i="2"/>
  <c r="M4232" i="2"/>
  <c r="N4232" i="2"/>
  <c r="L4232" i="2"/>
  <c r="M4228" i="2"/>
  <c r="N4228" i="2"/>
  <c r="L4228" i="2"/>
  <c r="M4224" i="2"/>
  <c r="N4224" i="2"/>
  <c r="L4224" i="2"/>
  <c r="M4220" i="2"/>
  <c r="N4220" i="2"/>
  <c r="L4220" i="2"/>
  <c r="M4216" i="2"/>
  <c r="N4216" i="2"/>
  <c r="L4216" i="2"/>
  <c r="M4212" i="2"/>
  <c r="N4212" i="2"/>
  <c r="L4212" i="2"/>
  <c r="M4208" i="2"/>
  <c r="N4208" i="2"/>
  <c r="L4208" i="2"/>
  <c r="M4204" i="2"/>
  <c r="N4204" i="2"/>
  <c r="L4204" i="2"/>
  <c r="M4200" i="2"/>
  <c r="N4200" i="2"/>
  <c r="L4200" i="2"/>
  <c r="M4196" i="2"/>
  <c r="N4196" i="2"/>
  <c r="L4196" i="2"/>
  <c r="M4192" i="2"/>
  <c r="N4192" i="2"/>
  <c r="L4192" i="2"/>
  <c r="M4188" i="2"/>
  <c r="N4188" i="2"/>
  <c r="L4188" i="2"/>
  <c r="M4184" i="2"/>
  <c r="N4184" i="2"/>
  <c r="L4184" i="2"/>
  <c r="M4180" i="2"/>
  <c r="N4180" i="2"/>
  <c r="L4180" i="2"/>
  <c r="M4176" i="2"/>
  <c r="N4176" i="2"/>
  <c r="L4176" i="2"/>
  <c r="M4172" i="2"/>
  <c r="N4172" i="2"/>
  <c r="L4172" i="2"/>
  <c r="M4168" i="2"/>
  <c r="N4168" i="2"/>
  <c r="L4168" i="2"/>
  <c r="M4164" i="2"/>
  <c r="N4164" i="2"/>
  <c r="L4164" i="2"/>
  <c r="M4160" i="2"/>
  <c r="N4160" i="2"/>
  <c r="L4160" i="2"/>
  <c r="M4156" i="2"/>
  <c r="N4156" i="2"/>
  <c r="L4156" i="2"/>
  <c r="M4152" i="2"/>
  <c r="N4152" i="2"/>
  <c r="L4152" i="2"/>
  <c r="M4148" i="2"/>
  <c r="N4148" i="2"/>
  <c r="L4148" i="2"/>
  <c r="M4144" i="2"/>
  <c r="N4144" i="2"/>
  <c r="L4144" i="2"/>
  <c r="M4140" i="2"/>
  <c r="N4140" i="2"/>
  <c r="L4140" i="2"/>
  <c r="M4136" i="2"/>
  <c r="N4136" i="2"/>
  <c r="L4136" i="2"/>
  <c r="M4132" i="2"/>
  <c r="N4132" i="2"/>
  <c r="L4132" i="2"/>
  <c r="M4128" i="2"/>
  <c r="N4128" i="2"/>
  <c r="L4128" i="2"/>
  <c r="M4124" i="2"/>
  <c r="N4124" i="2"/>
  <c r="L4124" i="2"/>
  <c r="M4120" i="2"/>
  <c r="N4120" i="2"/>
  <c r="L4120" i="2"/>
  <c r="M4116" i="2"/>
  <c r="N4116" i="2"/>
  <c r="L4116" i="2"/>
  <c r="M4112" i="2"/>
  <c r="N4112" i="2"/>
  <c r="L4112" i="2"/>
  <c r="M4108" i="2"/>
  <c r="N4108" i="2"/>
  <c r="L4108" i="2"/>
  <c r="M4104" i="2"/>
  <c r="N4104" i="2"/>
  <c r="L4104" i="2"/>
  <c r="M4100" i="2"/>
  <c r="N4100" i="2"/>
  <c r="L4100" i="2"/>
  <c r="M4096" i="2"/>
  <c r="N4096" i="2"/>
  <c r="L4096" i="2"/>
  <c r="M4092" i="2"/>
  <c r="N4092" i="2"/>
  <c r="L4092" i="2"/>
  <c r="M4088" i="2"/>
  <c r="N4088" i="2"/>
  <c r="L4088" i="2"/>
  <c r="M4084" i="2"/>
  <c r="N4084" i="2"/>
  <c r="L4084" i="2"/>
  <c r="M4080" i="2"/>
  <c r="N4080" i="2"/>
  <c r="L4080" i="2"/>
  <c r="M4076" i="2"/>
  <c r="N4076" i="2"/>
  <c r="L4076" i="2"/>
  <c r="M4072" i="2"/>
  <c r="N4072" i="2"/>
  <c r="L4072" i="2"/>
  <c r="M4068" i="2"/>
  <c r="N4068" i="2"/>
  <c r="L4068" i="2"/>
  <c r="M4064" i="2"/>
  <c r="N4064" i="2"/>
  <c r="L4064" i="2"/>
  <c r="M4060" i="2"/>
  <c r="N4060" i="2"/>
  <c r="L4060" i="2"/>
  <c r="M4056" i="2"/>
  <c r="N4056" i="2"/>
  <c r="L4056" i="2"/>
  <c r="M4052" i="2"/>
  <c r="N4052" i="2"/>
  <c r="L4052" i="2"/>
  <c r="M4048" i="2"/>
  <c r="N4048" i="2"/>
  <c r="L4048" i="2"/>
  <c r="M4044" i="2"/>
  <c r="N4044" i="2"/>
  <c r="L4044" i="2"/>
  <c r="M4040" i="2"/>
  <c r="N4040" i="2"/>
  <c r="L4040" i="2"/>
  <c r="M4036" i="2"/>
  <c r="N4036" i="2"/>
  <c r="L4036" i="2"/>
  <c r="M4032" i="2"/>
  <c r="N4032" i="2"/>
  <c r="L4032" i="2"/>
  <c r="M4028" i="2"/>
  <c r="N4028" i="2"/>
  <c r="L4028" i="2"/>
  <c r="M4024" i="2"/>
  <c r="N4024" i="2"/>
  <c r="L4024" i="2"/>
  <c r="M4020" i="2"/>
  <c r="N4020" i="2"/>
  <c r="L4020" i="2"/>
  <c r="M4016" i="2"/>
  <c r="N4016" i="2"/>
  <c r="L4016" i="2"/>
  <c r="M4012" i="2"/>
  <c r="N4012" i="2"/>
  <c r="L4012" i="2"/>
  <c r="M4008" i="2"/>
  <c r="N4008" i="2"/>
  <c r="L4008" i="2"/>
  <c r="M4004" i="2"/>
  <c r="N4004" i="2"/>
  <c r="L4004" i="2"/>
  <c r="M4000" i="2"/>
  <c r="N4000" i="2"/>
  <c r="L4000" i="2"/>
  <c r="M3996" i="2"/>
  <c r="N3996" i="2"/>
  <c r="L3996" i="2"/>
  <c r="M3992" i="2"/>
  <c r="N3992" i="2"/>
  <c r="L3992" i="2"/>
  <c r="M3988" i="2"/>
  <c r="N3988" i="2"/>
  <c r="L3988" i="2"/>
  <c r="M3984" i="2"/>
  <c r="N3984" i="2"/>
  <c r="L3984" i="2"/>
  <c r="M3980" i="2"/>
  <c r="N3980" i="2"/>
  <c r="L3980" i="2"/>
  <c r="M3976" i="2"/>
  <c r="N3976" i="2"/>
  <c r="L3976" i="2"/>
  <c r="M3972" i="2"/>
  <c r="N3972" i="2"/>
  <c r="L3972" i="2"/>
  <c r="M3968" i="2"/>
  <c r="N3968" i="2"/>
  <c r="L3968" i="2"/>
  <c r="M3964" i="2"/>
  <c r="N3964" i="2"/>
  <c r="L3964" i="2"/>
  <c r="M3960" i="2"/>
  <c r="N3960" i="2"/>
  <c r="L3960" i="2"/>
  <c r="M3956" i="2"/>
  <c r="N3956" i="2"/>
  <c r="L3956" i="2"/>
  <c r="M3952" i="2"/>
  <c r="N3952" i="2"/>
  <c r="L3952" i="2"/>
  <c r="M3948" i="2"/>
  <c r="N3948" i="2"/>
  <c r="L3948" i="2"/>
  <c r="M3944" i="2"/>
  <c r="N3944" i="2"/>
  <c r="L3944" i="2"/>
  <c r="M3940" i="2"/>
  <c r="N3940" i="2"/>
  <c r="L3940" i="2"/>
  <c r="M3936" i="2"/>
  <c r="N3936" i="2"/>
  <c r="L3936" i="2"/>
  <c r="M3932" i="2"/>
  <c r="N3932" i="2"/>
  <c r="L3932" i="2"/>
  <c r="M3928" i="2"/>
  <c r="N3928" i="2"/>
  <c r="L3928" i="2"/>
  <c r="M3924" i="2"/>
  <c r="N3924" i="2"/>
  <c r="L3924" i="2"/>
  <c r="M3920" i="2"/>
  <c r="N3920" i="2"/>
  <c r="L3920" i="2"/>
  <c r="M3916" i="2"/>
  <c r="N3916" i="2"/>
  <c r="L3916" i="2"/>
  <c r="M3912" i="2"/>
  <c r="N3912" i="2"/>
  <c r="L3912" i="2"/>
  <c r="M3908" i="2"/>
  <c r="N3908" i="2"/>
  <c r="L3908" i="2"/>
  <c r="M3904" i="2"/>
  <c r="N3904" i="2"/>
  <c r="L3904" i="2"/>
  <c r="M3900" i="2"/>
  <c r="N3900" i="2"/>
  <c r="L3900" i="2"/>
  <c r="M3896" i="2"/>
  <c r="N3896" i="2"/>
  <c r="L3896" i="2"/>
  <c r="M3892" i="2"/>
  <c r="N3892" i="2"/>
  <c r="L3892" i="2"/>
  <c r="M3888" i="2"/>
  <c r="N3888" i="2"/>
  <c r="L3888" i="2"/>
  <c r="M3884" i="2"/>
  <c r="N3884" i="2"/>
  <c r="L3884" i="2"/>
  <c r="M3880" i="2"/>
  <c r="N3880" i="2"/>
  <c r="L3880" i="2"/>
  <c r="M3876" i="2"/>
  <c r="N3876" i="2"/>
  <c r="L3876" i="2"/>
  <c r="M3872" i="2"/>
  <c r="N3872" i="2"/>
  <c r="L3872" i="2"/>
  <c r="M3868" i="2"/>
  <c r="N3868" i="2"/>
  <c r="L3868" i="2"/>
  <c r="M3864" i="2"/>
  <c r="N3864" i="2"/>
  <c r="L3864" i="2"/>
  <c r="M3860" i="2"/>
  <c r="N3860" i="2"/>
  <c r="L3860" i="2"/>
  <c r="M3856" i="2"/>
  <c r="N3856" i="2"/>
  <c r="L3856" i="2"/>
  <c r="M3852" i="2"/>
  <c r="N3852" i="2"/>
  <c r="L3852" i="2"/>
  <c r="M3848" i="2"/>
  <c r="N3848" i="2"/>
  <c r="L3848" i="2"/>
  <c r="M3844" i="2"/>
  <c r="N3844" i="2"/>
  <c r="L3844" i="2"/>
  <c r="M3840" i="2"/>
  <c r="N3840" i="2"/>
  <c r="L3840" i="2"/>
  <c r="M3836" i="2"/>
  <c r="N3836" i="2"/>
  <c r="L3836" i="2"/>
  <c r="M3832" i="2"/>
  <c r="N3832" i="2"/>
  <c r="L3832" i="2"/>
  <c r="M3828" i="2"/>
  <c r="N3828" i="2"/>
  <c r="L3828" i="2"/>
  <c r="M3824" i="2"/>
  <c r="N3824" i="2"/>
  <c r="L3824" i="2"/>
  <c r="M3820" i="2"/>
  <c r="N3820" i="2"/>
  <c r="L3820" i="2"/>
  <c r="M3816" i="2"/>
  <c r="N3816" i="2"/>
  <c r="L3816" i="2"/>
  <c r="M3812" i="2"/>
  <c r="N3812" i="2"/>
  <c r="L3812" i="2"/>
  <c r="M3808" i="2"/>
  <c r="N3808" i="2"/>
  <c r="L3808" i="2"/>
  <c r="M3804" i="2"/>
  <c r="N3804" i="2"/>
  <c r="L3804" i="2"/>
  <c r="M3800" i="2"/>
  <c r="N3800" i="2"/>
  <c r="L3800" i="2"/>
  <c r="M3796" i="2"/>
  <c r="N3796" i="2"/>
  <c r="L3796" i="2"/>
  <c r="M3792" i="2"/>
  <c r="N3792" i="2"/>
  <c r="L3792" i="2"/>
  <c r="M3788" i="2"/>
  <c r="N3788" i="2"/>
  <c r="L3788" i="2"/>
  <c r="M3784" i="2"/>
  <c r="N3784" i="2"/>
  <c r="L3784" i="2"/>
  <c r="M3780" i="2"/>
  <c r="N3780" i="2"/>
  <c r="L3780" i="2"/>
  <c r="M3776" i="2"/>
  <c r="N3776" i="2"/>
  <c r="L3776" i="2"/>
  <c r="M3772" i="2"/>
  <c r="N3772" i="2"/>
  <c r="L3772" i="2"/>
  <c r="M3768" i="2"/>
  <c r="N3768" i="2"/>
  <c r="L3768" i="2"/>
  <c r="M3764" i="2"/>
  <c r="N3764" i="2"/>
  <c r="L3764" i="2"/>
  <c r="M3760" i="2"/>
  <c r="N3760" i="2"/>
  <c r="L3760" i="2"/>
  <c r="M3756" i="2"/>
  <c r="N3756" i="2"/>
  <c r="L3756" i="2"/>
  <c r="M3752" i="2"/>
  <c r="N3752" i="2"/>
  <c r="L3752" i="2"/>
  <c r="M3748" i="2"/>
  <c r="N3748" i="2"/>
  <c r="L3748" i="2"/>
  <c r="M3744" i="2"/>
  <c r="N3744" i="2"/>
  <c r="L3744" i="2"/>
  <c r="M3740" i="2"/>
  <c r="N3740" i="2"/>
  <c r="L3740" i="2"/>
  <c r="M3736" i="2"/>
  <c r="N3736" i="2"/>
  <c r="L3736" i="2"/>
  <c r="M3732" i="2"/>
  <c r="N3732" i="2"/>
  <c r="L3732" i="2"/>
  <c r="M3728" i="2"/>
  <c r="N3728" i="2"/>
  <c r="L3728" i="2"/>
  <c r="M3724" i="2"/>
  <c r="N3724" i="2"/>
  <c r="L3724" i="2"/>
  <c r="M3720" i="2"/>
  <c r="N3720" i="2"/>
  <c r="L3720" i="2"/>
  <c r="M3716" i="2"/>
  <c r="N3716" i="2"/>
  <c r="L3716" i="2"/>
  <c r="M3712" i="2"/>
  <c r="N3712" i="2"/>
  <c r="L3712" i="2"/>
  <c r="M3708" i="2"/>
  <c r="N3708" i="2"/>
  <c r="L3708" i="2"/>
  <c r="M3704" i="2"/>
  <c r="N3704" i="2"/>
  <c r="L3704" i="2"/>
  <c r="M3700" i="2"/>
  <c r="N3700" i="2"/>
  <c r="L3700" i="2"/>
  <c r="M3696" i="2"/>
  <c r="N3696" i="2"/>
  <c r="L3696" i="2"/>
  <c r="M3692" i="2"/>
  <c r="N3692" i="2"/>
  <c r="L3692" i="2"/>
  <c r="M3688" i="2"/>
  <c r="N3688" i="2"/>
  <c r="L3688" i="2"/>
  <c r="M3684" i="2"/>
  <c r="N3684" i="2"/>
  <c r="L3684" i="2"/>
  <c r="M3680" i="2"/>
  <c r="N3680" i="2"/>
  <c r="L3680" i="2"/>
  <c r="M3676" i="2"/>
  <c r="N3676" i="2"/>
  <c r="L3676" i="2"/>
  <c r="M3672" i="2"/>
  <c r="N3672" i="2"/>
  <c r="L3672" i="2"/>
  <c r="M3668" i="2"/>
  <c r="N3668" i="2"/>
  <c r="L3668" i="2"/>
  <c r="M3664" i="2"/>
  <c r="N3664" i="2"/>
  <c r="L3664" i="2"/>
  <c r="M3660" i="2"/>
  <c r="N3660" i="2"/>
  <c r="L3660" i="2"/>
  <c r="M3656" i="2"/>
  <c r="N3656" i="2"/>
  <c r="L3656" i="2"/>
  <c r="M3652" i="2"/>
  <c r="N3652" i="2"/>
  <c r="L3652" i="2"/>
  <c r="M3648" i="2"/>
  <c r="N3648" i="2"/>
  <c r="L3648" i="2"/>
  <c r="M3644" i="2"/>
  <c r="N3644" i="2"/>
  <c r="L3644" i="2"/>
  <c r="M3640" i="2"/>
  <c r="N3640" i="2"/>
  <c r="L3640" i="2"/>
  <c r="M3636" i="2"/>
  <c r="N3636" i="2"/>
  <c r="L3636" i="2"/>
  <c r="M3632" i="2"/>
  <c r="N3632" i="2"/>
  <c r="L3632" i="2"/>
  <c r="M3628" i="2"/>
  <c r="N3628" i="2"/>
  <c r="L3628" i="2"/>
  <c r="M3624" i="2"/>
  <c r="N3624" i="2"/>
  <c r="L3624" i="2"/>
  <c r="M3620" i="2"/>
  <c r="N3620" i="2"/>
  <c r="L3620" i="2"/>
  <c r="M3616" i="2"/>
  <c r="N3616" i="2"/>
  <c r="L3616" i="2"/>
  <c r="M3612" i="2"/>
  <c r="N3612" i="2"/>
  <c r="L3612" i="2"/>
  <c r="M3608" i="2"/>
  <c r="N3608" i="2"/>
  <c r="L3608" i="2"/>
  <c r="M3604" i="2"/>
  <c r="N3604" i="2"/>
  <c r="L3604" i="2"/>
  <c r="M3600" i="2"/>
  <c r="N3600" i="2"/>
  <c r="L3600" i="2"/>
  <c r="M3596" i="2"/>
  <c r="N3596" i="2"/>
  <c r="L3596" i="2"/>
  <c r="M3592" i="2"/>
  <c r="N3592" i="2"/>
  <c r="L3592" i="2"/>
  <c r="M3588" i="2"/>
  <c r="N3588" i="2"/>
  <c r="L3588" i="2"/>
  <c r="M3584" i="2"/>
  <c r="N3584" i="2"/>
  <c r="L3584" i="2"/>
  <c r="M3580" i="2"/>
  <c r="N3580" i="2"/>
  <c r="L3580" i="2"/>
  <c r="M3576" i="2"/>
  <c r="N3576" i="2"/>
  <c r="L3576" i="2"/>
  <c r="M3572" i="2"/>
  <c r="N3572" i="2"/>
  <c r="L3572" i="2"/>
  <c r="M3568" i="2"/>
  <c r="N3568" i="2"/>
  <c r="L3568" i="2"/>
  <c r="M3564" i="2"/>
  <c r="N3564" i="2"/>
  <c r="L3564" i="2"/>
  <c r="M3560" i="2"/>
  <c r="N3560" i="2"/>
  <c r="L3560" i="2"/>
  <c r="M3556" i="2"/>
  <c r="N3556" i="2"/>
  <c r="L3556" i="2"/>
  <c r="M3552" i="2"/>
  <c r="N3552" i="2"/>
  <c r="L3552" i="2"/>
  <c r="M3548" i="2"/>
  <c r="N3548" i="2"/>
  <c r="L3548" i="2"/>
  <c r="M3544" i="2"/>
  <c r="N3544" i="2"/>
  <c r="L3544" i="2"/>
  <c r="M3540" i="2"/>
  <c r="N3540" i="2"/>
  <c r="L3540" i="2"/>
  <c r="M3536" i="2"/>
  <c r="N3536" i="2"/>
  <c r="L3536" i="2"/>
  <c r="M3532" i="2"/>
  <c r="N3532" i="2"/>
  <c r="L3532" i="2"/>
  <c r="M3528" i="2"/>
  <c r="N3528" i="2"/>
  <c r="L3528" i="2"/>
  <c r="M3524" i="2"/>
  <c r="N3524" i="2"/>
  <c r="L3524" i="2"/>
  <c r="M3520" i="2"/>
  <c r="N3520" i="2"/>
  <c r="L3520" i="2"/>
  <c r="M3516" i="2"/>
  <c r="N3516" i="2"/>
  <c r="L3516" i="2"/>
  <c r="M3512" i="2"/>
  <c r="N3512" i="2"/>
  <c r="L3512" i="2"/>
  <c r="M3508" i="2"/>
  <c r="N3508" i="2"/>
  <c r="L3508" i="2"/>
  <c r="M3504" i="2"/>
  <c r="N3504" i="2"/>
  <c r="L3504" i="2"/>
  <c r="M3500" i="2"/>
  <c r="N3500" i="2"/>
  <c r="L3500" i="2"/>
  <c r="M3496" i="2"/>
  <c r="N3496" i="2"/>
  <c r="L3496" i="2"/>
  <c r="M3492" i="2"/>
  <c r="N3492" i="2"/>
  <c r="L3492" i="2"/>
  <c r="M3488" i="2"/>
  <c r="N3488" i="2"/>
  <c r="L3488" i="2"/>
  <c r="M3484" i="2"/>
  <c r="N3484" i="2"/>
  <c r="L3484" i="2"/>
  <c r="M3480" i="2"/>
  <c r="N3480" i="2"/>
  <c r="L3480" i="2"/>
  <c r="M3476" i="2"/>
  <c r="N3476" i="2"/>
  <c r="L3476" i="2"/>
  <c r="M3472" i="2"/>
  <c r="N3472" i="2"/>
  <c r="L3472" i="2"/>
  <c r="M3468" i="2"/>
  <c r="N3468" i="2"/>
  <c r="L3468" i="2"/>
  <c r="M3464" i="2"/>
  <c r="N3464" i="2"/>
  <c r="L3464" i="2"/>
  <c r="M3460" i="2"/>
  <c r="N3460" i="2"/>
  <c r="L3460" i="2"/>
  <c r="M3456" i="2"/>
  <c r="N3456" i="2"/>
  <c r="L3456" i="2"/>
  <c r="M3452" i="2"/>
  <c r="N3452" i="2"/>
  <c r="L3452" i="2"/>
  <c r="M3448" i="2"/>
  <c r="N3448" i="2"/>
  <c r="L3448" i="2"/>
  <c r="M3444" i="2"/>
  <c r="N3444" i="2"/>
  <c r="L3444" i="2"/>
  <c r="M3440" i="2"/>
  <c r="N3440" i="2"/>
  <c r="L3440" i="2"/>
  <c r="M3436" i="2"/>
  <c r="N3436" i="2"/>
  <c r="L3436" i="2"/>
  <c r="M3432" i="2"/>
  <c r="N3432" i="2"/>
  <c r="L3432" i="2"/>
  <c r="M3428" i="2"/>
  <c r="N3428" i="2"/>
  <c r="L3428" i="2"/>
  <c r="M3424" i="2"/>
  <c r="N3424" i="2"/>
  <c r="L3424" i="2"/>
  <c r="M3420" i="2"/>
  <c r="N3420" i="2"/>
  <c r="L3420" i="2"/>
  <c r="M3416" i="2"/>
  <c r="N3416" i="2"/>
  <c r="L3416" i="2"/>
  <c r="M3412" i="2"/>
  <c r="N3412" i="2"/>
  <c r="L3412" i="2"/>
  <c r="M3408" i="2"/>
  <c r="N3408" i="2"/>
  <c r="L3408" i="2"/>
  <c r="M3404" i="2"/>
  <c r="N3404" i="2"/>
  <c r="L3404" i="2"/>
  <c r="M3400" i="2"/>
  <c r="N3400" i="2"/>
  <c r="L3400" i="2"/>
  <c r="M3396" i="2"/>
  <c r="N3396" i="2"/>
  <c r="L3396" i="2"/>
  <c r="M3392" i="2"/>
  <c r="N3392" i="2"/>
  <c r="L3392" i="2"/>
  <c r="M3388" i="2"/>
  <c r="N3388" i="2"/>
  <c r="L3388" i="2"/>
  <c r="M3384" i="2"/>
  <c r="N3384" i="2"/>
  <c r="L3384" i="2"/>
  <c r="M3380" i="2"/>
  <c r="N3380" i="2"/>
  <c r="L3380" i="2"/>
  <c r="M3376" i="2"/>
  <c r="N3376" i="2"/>
  <c r="L3376" i="2"/>
  <c r="M3372" i="2"/>
  <c r="N3372" i="2"/>
  <c r="L3372" i="2"/>
  <c r="M3368" i="2"/>
  <c r="N3368" i="2"/>
  <c r="L3368" i="2"/>
  <c r="M3364" i="2"/>
  <c r="N3364" i="2"/>
  <c r="L3364" i="2"/>
  <c r="M3360" i="2"/>
  <c r="N3360" i="2"/>
  <c r="L3360" i="2"/>
  <c r="M3356" i="2"/>
  <c r="N3356" i="2"/>
  <c r="L3356" i="2"/>
  <c r="M3352" i="2"/>
  <c r="N3352" i="2"/>
  <c r="L3352" i="2"/>
  <c r="M3348" i="2"/>
  <c r="N3348" i="2"/>
  <c r="L3348" i="2"/>
  <c r="M3344" i="2"/>
  <c r="N3344" i="2"/>
  <c r="L3344" i="2"/>
  <c r="M3340" i="2"/>
  <c r="N3340" i="2"/>
  <c r="L3340" i="2"/>
  <c r="M3336" i="2"/>
  <c r="N3336" i="2"/>
  <c r="L3336" i="2"/>
  <c r="M3332" i="2"/>
  <c r="N3332" i="2"/>
  <c r="L3332" i="2"/>
  <c r="M3328" i="2"/>
  <c r="N3328" i="2"/>
  <c r="L3328" i="2"/>
  <c r="M3324" i="2"/>
  <c r="N3324" i="2"/>
  <c r="L3324" i="2"/>
  <c r="M3320" i="2"/>
  <c r="N3320" i="2"/>
  <c r="L3320" i="2"/>
  <c r="M3316" i="2"/>
  <c r="N3316" i="2"/>
  <c r="L3316" i="2"/>
  <c r="M3312" i="2"/>
  <c r="N3312" i="2"/>
  <c r="L3312" i="2"/>
  <c r="M3308" i="2"/>
  <c r="N3308" i="2"/>
  <c r="L3308" i="2"/>
  <c r="M3304" i="2"/>
  <c r="N3304" i="2"/>
  <c r="L3304" i="2"/>
  <c r="M3300" i="2"/>
  <c r="N3300" i="2"/>
  <c r="L3300" i="2"/>
  <c r="M3296" i="2"/>
  <c r="N3296" i="2"/>
  <c r="L3296" i="2"/>
  <c r="M3292" i="2"/>
  <c r="N3292" i="2"/>
  <c r="L3292" i="2"/>
  <c r="M3288" i="2"/>
  <c r="N3288" i="2"/>
  <c r="L3288" i="2"/>
  <c r="M3284" i="2"/>
  <c r="N3284" i="2"/>
  <c r="L3284" i="2"/>
  <c r="M3280" i="2"/>
  <c r="N3280" i="2"/>
  <c r="L3280" i="2"/>
  <c r="M3276" i="2"/>
  <c r="N3276" i="2"/>
  <c r="L3276" i="2"/>
  <c r="M3272" i="2"/>
  <c r="N3272" i="2"/>
  <c r="L3272" i="2"/>
  <c r="M3268" i="2"/>
  <c r="N3268" i="2"/>
  <c r="L3268" i="2"/>
  <c r="M3264" i="2"/>
  <c r="N3264" i="2"/>
  <c r="L3264" i="2"/>
  <c r="M3260" i="2"/>
  <c r="N3260" i="2"/>
  <c r="L3260" i="2"/>
  <c r="M3256" i="2"/>
  <c r="N3256" i="2"/>
  <c r="L3256" i="2"/>
  <c r="M3252" i="2"/>
  <c r="N3252" i="2"/>
  <c r="L3252" i="2"/>
  <c r="M3248" i="2"/>
  <c r="N3248" i="2"/>
  <c r="L3248" i="2"/>
  <c r="M3244" i="2"/>
  <c r="N3244" i="2"/>
  <c r="L3244" i="2"/>
  <c r="M3240" i="2"/>
  <c r="N3240" i="2"/>
  <c r="L3240" i="2"/>
  <c r="M3236" i="2"/>
  <c r="N3236" i="2"/>
  <c r="L3236" i="2"/>
  <c r="M3232" i="2"/>
  <c r="N3232" i="2"/>
  <c r="L3232" i="2"/>
  <c r="M3228" i="2"/>
  <c r="N3228" i="2"/>
  <c r="L3228" i="2"/>
  <c r="M3224" i="2"/>
  <c r="N3224" i="2"/>
  <c r="L3224" i="2"/>
  <c r="M3220" i="2"/>
  <c r="N3220" i="2"/>
  <c r="L3220" i="2"/>
  <c r="M3216" i="2"/>
  <c r="N3216" i="2"/>
  <c r="L3216" i="2"/>
  <c r="M3212" i="2"/>
  <c r="N3212" i="2"/>
  <c r="L3212" i="2"/>
  <c r="M3208" i="2"/>
  <c r="N3208" i="2"/>
  <c r="L3208" i="2"/>
  <c r="M3204" i="2"/>
  <c r="N3204" i="2"/>
  <c r="L3204" i="2"/>
  <c r="M3200" i="2"/>
  <c r="N3200" i="2"/>
  <c r="L3200" i="2"/>
  <c r="M3196" i="2"/>
  <c r="N3196" i="2"/>
  <c r="L3196" i="2"/>
  <c r="M3192" i="2"/>
  <c r="N3192" i="2"/>
  <c r="L3192" i="2"/>
  <c r="M3188" i="2"/>
  <c r="N3188" i="2"/>
  <c r="L3188" i="2"/>
  <c r="M3184" i="2"/>
  <c r="N3184" i="2"/>
  <c r="L3184" i="2"/>
  <c r="M3180" i="2"/>
  <c r="N3180" i="2"/>
  <c r="L3180" i="2"/>
  <c r="M3176" i="2"/>
  <c r="N3176" i="2"/>
  <c r="L3176" i="2"/>
  <c r="M3172" i="2"/>
  <c r="N3172" i="2"/>
  <c r="L3172" i="2"/>
  <c r="M3168" i="2"/>
  <c r="N3168" i="2"/>
  <c r="L3168" i="2"/>
  <c r="M3164" i="2"/>
  <c r="N3164" i="2"/>
  <c r="L3164" i="2"/>
  <c r="M3160" i="2"/>
  <c r="N3160" i="2"/>
  <c r="L3160" i="2"/>
  <c r="M3156" i="2"/>
  <c r="N3156" i="2"/>
  <c r="L3156" i="2"/>
  <c r="M3152" i="2"/>
  <c r="N3152" i="2"/>
  <c r="L3152" i="2"/>
  <c r="M3148" i="2"/>
  <c r="N3148" i="2"/>
  <c r="L3148" i="2"/>
  <c r="M3144" i="2"/>
  <c r="N3144" i="2"/>
  <c r="L3144" i="2"/>
  <c r="M3140" i="2"/>
  <c r="N3140" i="2"/>
  <c r="L3140" i="2"/>
  <c r="M3136" i="2"/>
  <c r="N3136" i="2"/>
  <c r="L3136" i="2"/>
  <c r="M3132" i="2"/>
  <c r="N3132" i="2"/>
  <c r="L3132" i="2"/>
  <c r="M3128" i="2"/>
  <c r="N3128" i="2"/>
  <c r="L3128" i="2"/>
  <c r="M3124" i="2"/>
  <c r="N3124" i="2"/>
  <c r="L3124" i="2"/>
  <c r="M3120" i="2"/>
  <c r="N3120" i="2"/>
  <c r="L3120" i="2"/>
  <c r="M3116" i="2"/>
  <c r="N3116" i="2"/>
  <c r="L3116" i="2"/>
  <c r="M3112" i="2"/>
  <c r="N3112" i="2"/>
  <c r="L3112" i="2"/>
  <c r="M3108" i="2"/>
  <c r="N3108" i="2"/>
  <c r="L3108" i="2"/>
  <c r="M3104" i="2"/>
  <c r="N3104" i="2"/>
  <c r="L3104" i="2"/>
  <c r="M3100" i="2"/>
  <c r="N3100" i="2"/>
  <c r="L3100" i="2"/>
  <c r="M3096" i="2"/>
  <c r="N3096" i="2"/>
  <c r="L3096" i="2"/>
  <c r="M3092" i="2"/>
  <c r="N3092" i="2"/>
  <c r="L3092" i="2"/>
  <c r="M3088" i="2"/>
  <c r="N3088" i="2"/>
  <c r="L3088" i="2"/>
  <c r="M3084" i="2"/>
  <c r="N3084" i="2"/>
  <c r="L3084" i="2"/>
  <c r="M3080" i="2"/>
  <c r="N3080" i="2"/>
  <c r="L3080" i="2"/>
  <c r="M3076" i="2"/>
  <c r="N3076" i="2"/>
  <c r="L3076" i="2"/>
  <c r="M3072" i="2"/>
  <c r="N3072" i="2"/>
  <c r="L3072" i="2"/>
  <c r="M3068" i="2"/>
  <c r="N3068" i="2"/>
  <c r="L3068" i="2"/>
  <c r="M3064" i="2"/>
  <c r="N3064" i="2"/>
  <c r="L3064" i="2"/>
  <c r="M3060" i="2"/>
  <c r="N3060" i="2"/>
  <c r="L3060" i="2"/>
  <c r="M3056" i="2"/>
  <c r="N3056" i="2"/>
  <c r="L3056" i="2"/>
  <c r="M3052" i="2"/>
  <c r="N3052" i="2"/>
  <c r="L3052" i="2"/>
  <c r="M3048" i="2"/>
  <c r="N3048" i="2"/>
  <c r="L3048" i="2"/>
  <c r="M3044" i="2"/>
  <c r="N3044" i="2"/>
  <c r="L3044" i="2"/>
  <c r="M3040" i="2"/>
  <c r="N3040" i="2"/>
  <c r="L3040" i="2"/>
  <c r="M3036" i="2"/>
  <c r="N3036" i="2"/>
  <c r="L3036" i="2"/>
  <c r="M3032" i="2"/>
  <c r="N3032" i="2"/>
  <c r="L3032" i="2"/>
  <c r="M3028" i="2"/>
  <c r="N3028" i="2"/>
  <c r="L3028" i="2"/>
  <c r="M3024" i="2"/>
  <c r="N3024" i="2"/>
  <c r="L3024" i="2"/>
  <c r="M3020" i="2"/>
  <c r="N3020" i="2"/>
  <c r="L3020" i="2"/>
  <c r="M3016" i="2"/>
  <c r="N3016" i="2"/>
  <c r="L3016" i="2"/>
  <c r="M3012" i="2"/>
  <c r="N3012" i="2"/>
  <c r="L3012" i="2"/>
  <c r="M3008" i="2"/>
  <c r="N3008" i="2"/>
  <c r="L3008" i="2"/>
  <c r="M3004" i="2"/>
  <c r="N3004" i="2"/>
  <c r="L3004" i="2"/>
  <c r="M3000" i="2"/>
  <c r="N3000" i="2"/>
  <c r="L3000" i="2"/>
  <c r="M2996" i="2"/>
  <c r="N2996" i="2"/>
  <c r="L2996" i="2"/>
  <c r="M2992" i="2"/>
  <c r="N2992" i="2"/>
  <c r="L2992" i="2"/>
  <c r="M2988" i="2"/>
  <c r="N2988" i="2"/>
  <c r="L2988" i="2"/>
  <c r="M2984" i="2"/>
  <c r="N2984" i="2"/>
  <c r="L2984" i="2"/>
  <c r="M2980" i="2"/>
  <c r="N2980" i="2"/>
  <c r="L2980" i="2"/>
  <c r="M2976" i="2"/>
  <c r="N2976" i="2"/>
  <c r="L2976" i="2"/>
  <c r="M2972" i="2"/>
  <c r="N2972" i="2"/>
  <c r="L2972" i="2"/>
  <c r="M2968" i="2"/>
  <c r="N2968" i="2"/>
  <c r="L2968" i="2"/>
  <c r="M2964" i="2"/>
  <c r="N2964" i="2"/>
  <c r="L2964" i="2"/>
  <c r="M2960" i="2"/>
  <c r="N2960" i="2"/>
  <c r="L2960" i="2"/>
  <c r="M2956" i="2"/>
  <c r="N2956" i="2"/>
  <c r="L2956" i="2"/>
  <c r="M2952" i="2"/>
  <c r="N2952" i="2"/>
  <c r="L2952" i="2"/>
  <c r="M2948" i="2"/>
  <c r="N2948" i="2"/>
  <c r="L2948" i="2"/>
  <c r="M2944" i="2"/>
  <c r="N2944" i="2"/>
  <c r="L2944" i="2"/>
  <c r="M2940" i="2"/>
  <c r="N2940" i="2"/>
  <c r="L2940" i="2"/>
  <c r="M2936" i="2"/>
  <c r="N2936" i="2"/>
  <c r="L2936" i="2"/>
  <c r="M2932" i="2"/>
  <c r="N2932" i="2"/>
  <c r="L2932" i="2"/>
  <c r="M2928" i="2"/>
  <c r="N2928" i="2"/>
  <c r="L2928" i="2"/>
  <c r="M2924" i="2"/>
  <c r="N2924" i="2"/>
  <c r="L2924" i="2"/>
  <c r="M2920" i="2"/>
  <c r="N2920" i="2"/>
  <c r="L2920" i="2"/>
  <c r="M2916" i="2"/>
  <c r="N2916" i="2"/>
  <c r="L2916" i="2"/>
  <c r="M2912" i="2"/>
  <c r="N2912" i="2"/>
  <c r="L2912" i="2"/>
  <c r="M2908" i="2"/>
  <c r="N2908" i="2"/>
  <c r="L2908" i="2"/>
  <c r="M2904" i="2"/>
  <c r="N2904" i="2"/>
  <c r="L2904" i="2"/>
  <c r="M2900" i="2"/>
  <c r="N2900" i="2"/>
  <c r="L2900" i="2"/>
  <c r="M2896" i="2"/>
  <c r="N2896" i="2"/>
  <c r="L2896" i="2"/>
  <c r="M2892" i="2"/>
  <c r="N2892" i="2"/>
  <c r="L2892" i="2"/>
  <c r="M2888" i="2"/>
  <c r="N2888" i="2"/>
  <c r="L2888" i="2"/>
  <c r="M2884" i="2"/>
  <c r="N2884" i="2"/>
  <c r="L2884" i="2"/>
  <c r="M2880" i="2"/>
  <c r="N2880" i="2"/>
  <c r="L2880" i="2"/>
  <c r="M2876" i="2"/>
  <c r="N2876" i="2"/>
  <c r="L2876" i="2"/>
  <c r="M2872" i="2"/>
  <c r="N2872" i="2"/>
  <c r="L2872" i="2"/>
  <c r="M2868" i="2"/>
  <c r="N2868" i="2"/>
  <c r="L2868" i="2"/>
  <c r="M2864" i="2"/>
  <c r="N2864" i="2"/>
  <c r="L2864" i="2"/>
  <c r="M2860" i="2"/>
  <c r="N2860" i="2"/>
  <c r="L2860" i="2"/>
  <c r="M2856" i="2"/>
  <c r="N2856" i="2"/>
  <c r="L2856" i="2"/>
  <c r="M2852" i="2"/>
  <c r="N2852" i="2"/>
  <c r="L2852" i="2"/>
  <c r="M2848" i="2"/>
  <c r="N2848" i="2"/>
  <c r="L2848" i="2"/>
  <c r="M2844" i="2"/>
  <c r="N2844" i="2"/>
  <c r="L2844" i="2"/>
  <c r="M2840" i="2"/>
  <c r="N2840" i="2"/>
  <c r="L2840" i="2"/>
  <c r="M2836" i="2"/>
  <c r="N2836" i="2"/>
  <c r="L2836" i="2"/>
  <c r="M2832" i="2"/>
  <c r="N2832" i="2"/>
  <c r="L2832" i="2"/>
  <c r="M2828" i="2"/>
  <c r="N2828" i="2"/>
  <c r="L2828" i="2"/>
  <c r="M2824" i="2"/>
  <c r="N2824" i="2"/>
  <c r="L2824" i="2"/>
  <c r="M2820" i="2"/>
  <c r="N2820" i="2"/>
  <c r="L2820" i="2"/>
  <c r="M2816" i="2"/>
  <c r="N2816" i="2"/>
  <c r="L2816" i="2"/>
  <c r="M2812" i="2"/>
  <c r="N2812" i="2"/>
  <c r="L2812" i="2"/>
  <c r="M2808" i="2"/>
  <c r="N2808" i="2"/>
  <c r="L2808" i="2"/>
  <c r="M2804" i="2"/>
  <c r="N2804" i="2"/>
  <c r="L2804" i="2"/>
  <c r="M2800" i="2"/>
  <c r="N2800" i="2"/>
  <c r="L2800" i="2"/>
  <c r="M2796" i="2"/>
  <c r="N2796" i="2"/>
  <c r="L2796" i="2"/>
  <c r="M2792" i="2"/>
  <c r="N2792" i="2"/>
  <c r="L2792" i="2"/>
  <c r="M2788" i="2"/>
  <c r="N2788" i="2"/>
  <c r="L2788" i="2"/>
  <c r="M2784" i="2"/>
  <c r="N2784" i="2"/>
  <c r="L2784" i="2"/>
  <c r="M2780" i="2"/>
  <c r="N2780" i="2"/>
  <c r="L2780" i="2"/>
  <c r="M2776" i="2"/>
  <c r="N2776" i="2"/>
  <c r="L2776" i="2"/>
  <c r="M2772" i="2"/>
  <c r="N2772" i="2"/>
  <c r="L2772" i="2"/>
  <c r="M2768" i="2"/>
  <c r="N2768" i="2"/>
  <c r="L2768" i="2"/>
  <c r="M2764" i="2"/>
  <c r="N2764" i="2"/>
  <c r="L2764" i="2"/>
  <c r="M2760" i="2"/>
  <c r="N2760" i="2"/>
  <c r="L2760" i="2"/>
  <c r="M2756" i="2"/>
  <c r="N2756" i="2"/>
  <c r="L2756" i="2"/>
  <c r="M2752" i="2"/>
  <c r="N2752" i="2"/>
  <c r="L2752" i="2"/>
  <c r="M2748" i="2"/>
  <c r="N2748" i="2"/>
  <c r="L2748" i="2"/>
  <c r="M2744" i="2"/>
  <c r="N2744" i="2"/>
  <c r="L2744" i="2"/>
  <c r="M2740" i="2"/>
  <c r="N2740" i="2"/>
  <c r="L2740" i="2"/>
  <c r="M2736" i="2"/>
  <c r="N2736" i="2"/>
  <c r="L2736" i="2"/>
  <c r="M2732" i="2"/>
  <c r="N2732" i="2"/>
  <c r="L2732" i="2"/>
  <c r="M2728" i="2"/>
  <c r="N2728" i="2"/>
  <c r="L2728" i="2"/>
  <c r="M2724" i="2"/>
  <c r="N2724" i="2"/>
  <c r="L2724" i="2"/>
  <c r="M2720" i="2"/>
  <c r="N2720" i="2"/>
  <c r="L2720" i="2"/>
  <c r="M2716" i="2"/>
  <c r="N2716" i="2"/>
  <c r="L2716" i="2"/>
  <c r="M2712" i="2"/>
  <c r="N2712" i="2"/>
  <c r="M2708" i="2"/>
  <c r="N2708" i="2"/>
  <c r="L2708" i="2"/>
  <c r="M2704" i="2"/>
  <c r="N2704" i="2"/>
  <c r="L2704" i="2"/>
  <c r="M2700" i="2"/>
  <c r="N2700" i="2"/>
  <c r="L2700" i="2"/>
  <c r="M2696" i="2"/>
  <c r="N2696" i="2"/>
  <c r="M2692" i="2"/>
  <c r="N2692" i="2"/>
  <c r="L2692" i="2"/>
  <c r="M2688" i="2"/>
  <c r="N2688" i="2"/>
  <c r="L2688" i="2"/>
  <c r="M2684" i="2"/>
  <c r="N2684" i="2"/>
  <c r="L2684" i="2"/>
  <c r="M2680" i="2"/>
  <c r="N2680" i="2"/>
  <c r="M2676" i="2"/>
  <c r="N2676" i="2"/>
  <c r="L2676" i="2"/>
  <c r="M2672" i="2"/>
  <c r="N2672" i="2"/>
  <c r="L2672" i="2"/>
  <c r="M2668" i="2"/>
  <c r="N2668" i="2"/>
  <c r="L2668" i="2"/>
  <c r="M2664" i="2"/>
  <c r="N2664" i="2"/>
  <c r="M2660" i="2"/>
  <c r="N2660" i="2"/>
  <c r="L2660" i="2"/>
  <c r="M2656" i="2"/>
  <c r="N2656" i="2"/>
  <c r="L2656" i="2"/>
  <c r="M2652" i="2"/>
  <c r="N2652" i="2"/>
  <c r="L2652" i="2"/>
  <c r="M2648" i="2"/>
  <c r="N2648" i="2"/>
  <c r="M2644" i="2"/>
  <c r="N2644" i="2"/>
  <c r="L2644" i="2"/>
  <c r="M2640" i="2"/>
  <c r="N2640" i="2"/>
  <c r="L2640" i="2"/>
  <c r="M2636" i="2"/>
  <c r="N2636" i="2"/>
  <c r="L2636" i="2"/>
  <c r="M2632" i="2"/>
  <c r="N2632" i="2"/>
  <c r="M2628" i="2"/>
  <c r="N2628" i="2"/>
  <c r="L2628" i="2"/>
  <c r="M2624" i="2"/>
  <c r="N2624" i="2"/>
  <c r="M2620" i="2"/>
  <c r="N2620" i="2"/>
  <c r="L2620" i="2"/>
  <c r="M2616" i="2"/>
  <c r="N2616" i="2"/>
  <c r="M2612" i="2"/>
  <c r="N2612" i="2"/>
  <c r="L2612" i="2"/>
  <c r="M2608" i="2"/>
  <c r="N2608" i="2"/>
  <c r="M2604" i="2"/>
  <c r="N2604" i="2"/>
  <c r="L2604" i="2"/>
  <c r="M2600" i="2"/>
  <c r="N2600" i="2"/>
  <c r="M2596" i="2"/>
  <c r="N2596" i="2"/>
  <c r="L2596" i="2"/>
  <c r="M2592" i="2"/>
  <c r="N2592" i="2"/>
  <c r="M2588" i="2"/>
  <c r="N2588" i="2"/>
  <c r="L2588" i="2"/>
  <c r="M2584" i="2"/>
  <c r="N2584" i="2"/>
  <c r="M2580" i="2"/>
  <c r="N2580" i="2"/>
  <c r="L2580" i="2"/>
  <c r="M2576" i="2"/>
  <c r="N2576" i="2"/>
  <c r="M2572" i="2"/>
  <c r="N2572" i="2"/>
  <c r="L2572" i="2"/>
  <c r="M2568" i="2"/>
  <c r="N2568" i="2"/>
  <c r="M2564" i="2"/>
  <c r="N2564" i="2"/>
  <c r="L2564" i="2"/>
  <c r="M2560" i="2"/>
  <c r="N2560" i="2"/>
  <c r="M2556" i="2"/>
  <c r="N2556" i="2"/>
  <c r="L2556" i="2"/>
  <c r="M2552" i="2"/>
  <c r="N2552" i="2"/>
  <c r="M2548" i="2"/>
  <c r="N2548" i="2"/>
  <c r="L2548" i="2"/>
  <c r="M2544" i="2"/>
  <c r="N2544" i="2"/>
  <c r="L2544" i="2"/>
  <c r="M2540" i="2"/>
  <c r="N2540" i="2"/>
  <c r="L2540" i="2"/>
  <c r="M2536" i="2"/>
  <c r="N2536" i="2"/>
  <c r="L2536" i="2"/>
  <c r="M2532" i="2"/>
  <c r="N2532" i="2"/>
  <c r="L2532" i="2"/>
  <c r="M2528" i="2"/>
  <c r="N2528" i="2"/>
  <c r="L2528" i="2"/>
  <c r="M2524" i="2"/>
  <c r="N2524" i="2"/>
  <c r="L2524" i="2"/>
  <c r="M2520" i="2"/>
  <c r="N2520" i="2"/>
  <c r="L2520" i="2"/>
  <c r="M2516" i="2"/>
  <c r="N2516" i="2"/>
  <c r="L2516" i="2"/>
  <c r="M2512" i="2"/>
  <c r="N2512" i="2"/>
  <c r="L2512" i="2"/>
  <c r="M2508" i="2"/>
  <c r="N2508" i="2"/>
  <c r="L2508" i="2"/>
  <c r="M2504" i="2"/>
  <c r="N2504" i="2"/>
  <c r="L2504" i="2"/>
  <c r="M2500" i="2"/>
  <c r="N2500" i="2"/>
  <c r="L2500" i="2"/>
  <c r="M2496" i="2"/>
  <c r="N2496" i="2"/>
  <c r="L2496" i="2"/>
  <c r="M2492" i="2"/>
  <c r="N2492" i="2"/>
  <c r="L2492" i="2"/>
  <c r="M2488" i="2"/>
  <c r="N2488" i="2"/>
  <c r="L2488" i="2"/>
  <c r="M2484" i="2"/>
  <c r="N2484" i="2"/>
  <c r="L2484" i="2"/>
  <c r="M2480" i="2"/>
  <c r="N2480" i="2"/>
  <c r="L2480" i="2"/>
  <c r="M2476" i="2"/>
  <c r="N2476" i="2"/>
  <c r="L2476" i="2"/>
  <c r="M2472" i="2"/>
  <c r="N2472" i="2"/>
  <c r="L2472" i="2"/>
  <c r="M2468" i="2"/>
  <c r="N2468" i="2"/>
  <c r="L2468" i="2"/>
  <c r="M2464" i="2"/>
  <c r="N2464" i="2"/>
  <c r="L2464" i="2"/>
  <c r="M2460" i="2"/>
  <c r="N2460" i="2"/>
  <c r="L2460" i="2"/>
  <c r="M2456" i="2"/>
  <c r="N2456" i="2"/>
  <c r="L2456" i="2"/>
  <c r="M2452" i="2"/>
  <c r="N2452" i="2"/>
  <c r="L2452" i="2"/>
  <c r="M2448" i="2"/>
  <c r="N2448" i="2"/>
  <c r="L2448" i="2"/>
  <c r="M2444" i="2"/>
  <c r="N2444" i="2"/>
  <c r="L2444" i="2"/>
  <c r="M2440" i="2"/>
  <c r="N2440" i="2"/>
  <c r="L2440" i="2"/>
  <c r="M2436" i="2"/>
  <c r="N2436" i="2"/>
  <c r="L2436" i="2"/>
  <c r="M2432" i="2"/>
  <c r="N2432" i="2"/>
  <c r="L2432" i="2"/>
  <c r="M2428" i="2"/>
  <c r="N2428" i="2"/>
  <c r="L2428" i="2"/>
  <c r="M2424" i="2"/>
  <c r="N2424" i="2"/>
  <c r="L2424" i="2"/>
  <c r="M2420" i="2"/>
  <c r="N2420" i="2"/>
  <c r="L2420" i="2"/>
  <c r="M2416" i="2"/>
  <c r="N2416" i="2"/>
  <c r="L2416" i="2"/>
  <c r="M2412" i="2"/>
  <c r="N2412" i="2"/>
  <c r="L2412" i="2"/>
  <c r="M2408" i="2"/>
  <c r="N2408" i="2"/>
  <c r="L2408" i="2"/>
  <c r="M2404" i="2"/>
  <c r="N2404" i="2"/>
  <c r="L2404" i="2"/>
  <c r="M2400" i="2"/>
  <c r="N2400" i="2"/>
  <c r="L2400" i="2"/>
  <c r="M2396" i="2"/>
  <c r="N2396" i="2"/>
  <c r="L2396" i="2"/>
  <c r="M2392" i="2"/>
  <c r="N2392" i="2"/>
  <c r="L2392" i="2"/>
  <c r="M2388" i="2"/>
  <c r="N2388" i="2"/>
  <c r="L2388" i="2"/>
  <c r="M2384" i="2"/>
  <c r="N2384" i="2"/>
  <c r="L2384" i="2"/>
  <c r="M2380" i="2"/>
  <c r="N2380" i="2"/>
  <c r="L2380" i="2"/>
  <c r="M2376" i="2"/>
  <c r="N2376" i="2"/>
  <c r="L2376" i="2"/>
  <c r="M2372" i="2"/>
  <c r="N2372" i="2"/>
  <c r="L2372" i="2"/>
  <c r="M2368" i="2"/>
  <c r="N2368" i="2"/>
  <c r="L2368" i="2"/>
  <c r="M2364" i="2"/>
  <c r="N2364" i="2"/>
  <c r="L2364" i="2"/>
  <c r="M2360" i="2"/>
  <c r="N2360" i="2"/>
  <c r="L2360" i="2"/>
  <c r="M2356" i="2"/>
  <c r="N2356" i="2"/>
  <c r="L2356" i="2"/>
  <c r="M2352" i="2"/>
  <c r="N2352" i="2"/>
  <c r="L2352" i="2"/>
  <c r="M2348" i="2"/>
  <c r="N2348" i="2"/>
  <c r="L2348" i="2"/>
  <c r="M2344" i="2"/>
  <c r="N2344" i="2"/>
  <c r="L2344" i="2"/>
  <c r="M2340" i="2"/>
  <c r="N2340" i="2"/>
  <c r="L2340" i="2"/>
  <c r="M2336" i="2"/>
  <c r="N2336" i="2"/>
  <c r="L2336" i="2"/>
  <c r="M2332" i="2"/>
  <c r="N2332" i="2"/>
  <c r="L2332" i="2"/>
  <c r="M2328" i="2"/>
  <c r="N2328" i="2"/>
  <c r="L2328" i="2"/>
  <c r="M2324" i="2"/>
  <c r="N2324" i="2"/>
  <c r="L2324" i="2"/>
  <c r="M2320" i="2"/>
  <c r="N2320" i="2"/>
  <c r="L2320" i="2"/>
  <c r="M2316" i="2"/>
  <c r="N2316" i="2"/>
  <c r="L2316" i="2"/>
  <c r="M2312" i="2"/>
  <c r="N2312" i="2"/>
  <c r="L2312" i="2"/>
  <c r="M2308" i="2"/>
  <c r="N2308" i="2"/>
  <c r="L2308" i="2"/>
  <c r="M2304" i="2"/>
  <c r="N2304" i="2"/>
  <c r="L2304" i="2"/>
  <c r="M2300" i="2"/>
  <c r="N2300" i="2"/>
  <c r="L2300" i="2"/>
  <c r="M2296" i="2"/>
  <c r="N2296" i="2"/>
  <c r="L2296" i="2"/>
  <c r="M2292" i="2"/>
  <c r="N2292" i="2"/>
  <c r="L2292" i="2"/>
  <c r="M2288" i="2"/>
  <c r="N2288" i="2"/>
  <c r="L2288" i="2"/>
  <c r="M2284" i="2"/>
  <c r="N2284" i="2"/>
  <c r="L2284" i="2"/>
  <c r="M2280" i="2"/>
  <c r="N2280" i="2"/>
  <c r="L2280" i="2"/>
  <c r="M2276" i="2"/>
  <c r="N2276" i="2"/>
  <c r="L2276" i="2"/>
  <c r="M2272" i="2"/>
  <c r="N2272" i="2"/>
  <c r="L2272" i="2"/>
  <c r="M2268" i="2"/>
  <c r="N2268" i="2"/>
  <c r="L2268" i="2"/>
  <c r="M2264" i="2"/>
  <c r="N2264" i="2"/>
  <c r="L2264" i="2"/>
  <c r="M2260" i="2"/>
  <c r="N2260" i="2"/>
  <c r="L2260" i="2"/>
  <c r="M2256" i="2"/>
  <c r="N2256" i="2"/>
  <c r="L2256" i="2"/>
  <c r="M2252" i="2"/>
  <c r="N2252" i="2"/>
  <c r="L2252" i="2"/>
  <c r="M2248" i="2"/>
  <c r="N2248" i="2"/>
  <c r="L2248" i="2"/>
  <c r="M2244" i="2"/>
  <c r="N2244" i="2"/>
  <c r="L2244" i="2"/>
  <c r="M2240" i="2"/>
  <c r="N2240" i="2"/>
  <c r="L2240" i="2"/>
  <c r="M2236" i="2"/>
  <c r="N2236" i="2"/>
  <c r="L2236" i="2"/>
  <c r="M2232" i="2"/>
  <c r="N2232" i="2"/>
  <c r="L2232" i="2"/>
  <c r="M2228" i="2"/>
  <c r="N2228" i="2"/>
  <c r="L2228" i="2"/>
  <c r="M2224" i="2"/>
  <c r="N2224" i="2"/>
  <c r="L2224" i="2"/>
  <c r="M2220" i="2"/>
  <c r="N2220" i="2"/>
  <c r="L2220" i="2"/>
  <c r="M2216" i="2"/>
  <c r="N2216" i="2"/>
  <c r="L2216" i="2"/>
  <c r="M2212" i="2"/>
  <c r="N2212" i="2"/>
  <c r="L2212" i="2"/>
  <c r="M2208" i="2"/>
  <c r="N2208" i="2"/>
  <c r="L2208" i="2"/>
  <c r="M2204" i="2"/>
  <c r="N2204" i="2"/>
  <c r="L2204" i="2"/>
  <c r="M2200" i="2"/>
  <c r="N2200" i="2"/>
  <c r="L2200" i="2"/>
  <c r="M2196" i="2"/>
  <c r="N2196" i="2"/>
  <c r="L2196" i="2"/>
  <c r="M2192" i="2"/>
  <c r="N2192" i="2"/>
  <c r="L2192" i="2"/>
  <c r="M2188" i="2"/>
  <c r="N2188" i="2"/>
  <c r="L2188" i="2"/>
  <c r="M2184" i="2"/>
  <c r="N2184" i="2"/>
  <c r="L2184" i="2"/>
  <c r="M2180" i="2"/>
  <c r="N2180" i="2"/>
  <c r="L2180" i="2"/>
  <c r="M2176" i="2"/>
  <c r="N2176" i="2"/>
  <c r="L2176" i="2"/>
  <c r="M2172" i="2"/>
  <c r="N2172" i="2"/>
  <c r="L2172" i="2"/>
  <c r="M2168" i="2"/>
  <c r="N2168" i="2"/>
  <c r="L2168" i="2"/>
  <c r="M2164" i="2"/>
  <c r="N2164" i="2"/>
  <c r="L2164" i="2"/>
  <c r="M2160" i="2"/>
  <c r="N2160" i="2"/>
  <c r="L2160" i="2"/>
  <c r="M2156" i="2"/>
  <c r="N2156" i="2"/>
  <c r="L2156" i="2"/>
  <c r="M2152" i="2"/>
  <c r="N2152" i="2"/>
  <c r="L2152" i="2"/>
  <c r="M2148" i="2"/>
  <c r="N2148" i="2"/>
  <c r="L2148" i="2"/>
  <c r="M2144" i="2"/>
  <c r="N2144" i="2"/>
  <c r="L2144" i="2"/>
  <c r="M2140" i="2"/>
  <c r="N2140" i="2"/>
  <c r="L2140" i="2"/>
  <c r="M2136" i="2"/>
  <c r="N2136" i="2"/>
  <c r="L2136" i="2"/>
  <c r="M2132" i="2"/>
  <c r="N2132" i="2"/>
  <c r="L2132" i="2"/>
  <c r="M2128" i="2"/>
  <c r="N2128" i="2"/>
  <c r="L2128" i="2"/>
  <c r="M2124" i="2"/>
  <c r="N2124" i="2"/>
  <c r="L2124" i="2"/>
  <c r="M2120" i="2"/>
  <c r="N2120" i="2"/>
  <c r="L2120" i="2"/>
  <c r="M2116" i="2"/>
  <c r="N2116" i="2"/>
  <c r="L2116" i="2"/>
  <c r="M2112" i="2"/>
  <c r="N2112" i="2"/>
  <c r="L2112" i="2"/>
  <c r="M2108" i="2"/>
  <c r="N2108" i="2"/>
  <c r="L2108" i="2"/>
  <c r="M2104" i="2"/>
  <c r="N2104" i="2"/>
  <c r="L2104" i="2"/>
  <c r="M2100" i="2"/>
  <c r="N2100" i="2"/>
  <c r="L2100" i="2"/>
  <c r="M2096" i="2"/>
  <c r="N2096" i="2"/>
  <c r="L2096" i="2"/>
  <c r="M2092" i="2"/>
  <c r="N2092" i="2"/>
  <c r="L2092" i="2"/>
  <c r="M2088" i="2"/>
  <c r="N2088" i="2"/>
  <c r="L2088" i="2"/>
  <c r="M2084" i="2"/>
  <c r="N2084" i="2"/>
  <c r="L2084" i="2"/>
  <c r="M2080" i="2"/>
  <c r="N2080" i="2"/>
  <c r="L2080" i="2"/>
  <c r="M2076" i="2"/>
  <c r="N2076" i="2"/>
  <c r="L2076" i="2"/>
  <c r="M2072" i="2"/>
  <c r="N2072" i="2"/>
  <c r="L2072" i="2"/>
  <c r="M2068" i="2"/>
  <c r="N2068" i="2"/>
  <c r="L2068" i="2"/>
  <c r="M2064" i="2"/>
  <c r="N2064" i="2"/>
  <c r="L2064" i="2"/>
  <c r="M2060" i="2"/>
  <c r="N2060" i="2"/>
  <c r="L2060" i="2"/>
  <c r="M2056" i="2"/>
  <c r="N2056" i="2"/>
  <c r="L2056" i="2"/>
  <c r="M2052" i="2"/>
  <c r="N2052" i="2"/>
  <c r="L2052" i="2"/>
  <c r="M2048" i="2"/>
  <c r="N2048" i="2"/>
  <c r="L2048" i="2"/>
  <c r="M2044" i="2"/>
  <c r="N2044" i="2"/>
  <c r="L2044" i="2"/>
  <c r="M2040" i="2"/>
  <c r="N2040" i="2"/>
  <c r="L2040" i="2"/>
  <c r="M2036" i="2"/>
  <c r="N2036" i="2"/>
  <c r="L2036" i="2"/>
  <c r="M2032" i="2"/>
  <c r="N2032" i="2"/>
  <c r="L2032" i="2"/>
  <c r="M2028" i="2"/>
  <c r="N2028" i="2"/>
  <c r="L2028" i="2"/>
  <c r="M2024" i="2"/>
  <c r="N2024" i="2"/>
  <c r="L2024" i="2"/>
  <c r="M2020" i="2"/>
  <c r="N2020" i="2"/>
  <c r="L2020" i="2"/>
  <c r="M2016" i="2"/>
  <c r="N2016" i="2"/>
  <c r="L2016" i="2"/>
  <c r="M2012" i="2"/>
  <c r="N2012" i="2"/>
  <c r="L2012" i="2"/>
  <c r="M2008" i="2"/>
  <c r="N2008" i="2"/>
  <c r="L2008" i="2"/>
  <c r="M2004" i="2"/>
  <c r="N2004" i="2"/>
  <c r="L2004" i="2"/>
  <c r="M2000" i="2"/>
  <c r="N2000" i="2"/>
  <c r="L2000" i="2"/>
  <c r="M1996" i="2"/>
  <c r="N1996" i="2"/>
  <c r="L1996" i="2"/>
  <c r="M1992" i="2"/>
  <c r="N1992" i="2"/>
  <c r="L1992" i="2"/>
  <c r="M1988" i="2"/>
  <c r="N1988" i="2"/>
  <c r="L1988" i="2"/>
  <c r="M1984" i="2"/>
  <c r="N1984" i="2"/>
  <c r="L1984" i="2"/>
  <c r="M1980" i="2"/>
  <c r="N1980" i="2"/>
  <c r="L1980" i="2"/>
  <c r="M1976" i="2"/>
  <c r="N1976" i="2"/>
  <c r="L1976" i="2"/>
  <c r="M1972" i="2"/>
  <c r="N1972" i="2"/>
  <c r="L1972" i="2"/>
  <c r="M1968" i="2"/>
  <c r="N1968" i="2"/>
  <c r="L1968" i="2"/>
  <c r="M1964" i="2"/>
  <c r="N1964" i="2"/>
  <c r="L1964" i="2"/>
  <c r="M1960" i="2"/>
  <c r="N1960" i="2"/>
  <c r="L1960" i="2"/>
  <c r="M1956" i="2"/>
  <c r="N1956" i="2"/>
  <c r="L1956" i="2"/>
  <c r="M1952" i="2"/>
  <c r="N1952" i="2"/>
  <c r="L1952" i="2"/>
  <c r="M1948" i="2"/>
  <c r="N1948" i="2"/>
  <c r="L1948" i="2"/>
  <c r="M1944" i="2"/>
  <c r="N1944" i="2"/>
  <c r="L1944" i="2"/>
  <c r="M1940" i="2"/>
  <c r="N1940" i="2"/>
  <c r="L1940" i="2"/>
  <c r="M1936" i="2"/>
  <c r="N1936" i="2"/>
  <c r="L1936" i="2"/>
  <c r="M1932" i="2"/>
  <c r="N1932" i="2"/>
  <c r="L1932" i="2"/>
  <c r="M1928" i="2"/>
  <c r="N1928" i="2"/>
  <c r="L1928" i="2"/>
  <c r="M1924" i="2"/>
  <c r="N1924" i="2"/>
  <c r="L1924" i="2"/>
  <c r="M1920" i="2"/>
  <c r="N1920" i="2"/>
  <c r="L1920" i="2"/>
  <c r="M1916" i="2"/>
  <c r="N1916" i="2"/>
  <c r="L1916" i="2"/>
  <c r="M1912" i="2"/>
  <c r="N1912" i="2"/>
  <c r="L1912" i="2"/>
  <c r="M1908" i="2"/>
  <c r="N1908" i="2"/>
  <c r="L1908" i="2"/>
  <c r="M1904" i="2"/>
  <c r="N1904" i="2"/>
  <c r="L1904" i="2"/>
  <c r="M1900" i="2"/>
  <c r="N1900" i="2"/>
  <c r="L1900" i="2"/>
  <c r="M1896" i="2"/>
  <c r="N1896" i="2"/>
  <c r="L1896" i="2"/>
  <c r="M1892" i="2"/>
  <c r="N1892" i="2"/>
  <c r="L1892" i="2"/>
  <c r="M1888" i="2"/>
  <c r="N1888" i="2"/>
  <c r="L1888" i="2"/>
  <c r="M1884" i="2"/>
  <c r="N1884" i="2"/>
  <c r="L1884" i="2"/>
  <c r="M1880" i="2"/>
  <c r="N1880" i="2"/>
  <c r="L1880" i="2"/>
  <c r="M1876" i="2"/>
  <c r="N1876" i="2"/>
  <c r="L1876" i="2"/>
  <c r="M1872" i="2"/>
  <c r="N1872" i="2"/>
  <c r="L1872" i="2"/>
  <c r="M1868" i="2"/>
  <c r="N1868" i="2"/>
  <c r="L1868" i="2"/>
  <c r="M1864" i="2"/>
  <c r="N1864" i="2"/>
  <c r="L1864" i="2"/>
  <c r="M1860" i="2"/>
  <c r="N1860" i="2"/>
  <c r="L1860" i="2"/>
  <c r="M1856" i="2"/>
  <c r="N1856" i="2"/>
  <c r="L1856" i="2"/>
  <c r="M1852" i="2"/>
  <c r="N1852" i="2"/>
  <c r="L1852" i="2"/>
  <c r="M1848" i="2"/>
  <c r="N1848" i="2"/>
  <c r="L1848" i="2"/>
  <c r="M1844" i="2"/>
  <c r="N1844" i="2"/>
  <c r="L1844" i="2"/>
  <c r="M1840" i="2"/>
  <c r="N1840" i="2"/>
  <c r="L1840" i="2"/>
  <c r="M1836" i="2"/>
  <c r="N1836" i="2"/>
  <c r="L1836" i="2"/>
  <c r="M1832" i="2"/>
  <c r="N1832" i="2"/>
  <c r="L1832" i="2"/>
  <c r="M1828" i="2"/>
  <c r="N1828" i="2"/>
  <c r="L1828" i="2"/>
  <c r="M1824" i="2"/>
  <c r="N1824" i="2"/>
  <c r="L1824" i="2"/>
  <c r="M1820" i="2"/>
  <c r="N1820" i="2"/>
  <c r="L1820" i="2"/>
  <c r="M1816" i="2"/>
  <c r="N1816" i="2"/>
  <c r="L1816" i="2"/>
  <c r="M1812" i="2"/>
  <c r="N1812" i="2"/>
  <c r="L1812" i="2"/>
  <c r="M1808" i="2"/>
  <c r="N1808" i="2"/>
  <c r="L1808" i="2"/>
  <c r="M1804" i="2"/>
  <c r="N1804" i="2"/>
  <c r="L1804" i="2"/>
  <c r="M1800" i="2"/>
  <c r="N1800" i="2"/>
  <c r="L1800" i="2"/>
  <c r="M1796" i="2"/>
  <c r="N1796" i="2"/>
  <c r="L1796" i="2"/>
  <c r="M1792" i="2"/>
  <c r="N1792" i="2"/>
  <c r="L1792" i="2"/>
  <c r="M1788" i="2"/>
  <c r="N1788" i="2"/>
  <c r="L1788" i="2"/>
  <c r="M1784" i="2"/>
  <c r="N1784" i="2"/>
  <c r="L1784" i="2"/>
  <c r="M1780" i="2"/>
  <c r="N1780" i="2"/>
  <c r="L1780" i="2"/>
  <c r="M1776" i="2"/>
  <c r="N1776" i="2"/>
  <c r="L1776" i="2"/>
  <c r="M1772" i="2"/>
  <c r="N1772" i="2"/>
  <c r="L1772" i="2"/>
  <c r="M1768" i="2"/>
  <c r="N1768" i="2"/>
  <c r="L1768" i="2"/>
  <c r="M1764" i="2"/>
  <c r="N1764" i="2"/>
  <c r="L1764" i="2"/>
  <c r="M1760" i="2"/>
  <c r="N1760" i="2"/>
  <c r="L1760" i="2"/>
  <c r="M1756" i="2"/>
  <c r="N1756" i="2"/>
  <c r="L1756" i="2"/>
  <c r="M1752" i="2"/>
  <c r="N1752" i="2"/>
  <c r="L1752" i="2"/>
  <c r="M1748" i="2"/>
  <c r="N1748" i="2"/>
  <c r="L1748" i="2"/>
  <c r="M1744" i="2"/>
  <c r="N1744" i="2"/>
  <c r="L1744" i="2"/>
  <c r="M1740" i="2"/>
  <c r="N1740" i="2"/>
  <c r="L1740" i="2"/>
  <c r="M1736" i="2"/>
  <c r="N1736" i="2"/>
  <c r="L1736" i="2"/>
  <c r="M1732" i="2"/>
  <c r="N1732" i="2"/>
  <c r="L1732" i="2"/>
  <c r="M1728" i="2"/>
  <c r="N1728" i="2"/>
  <c r="L1728" i="2"/>
  <c r="M1724" i="2"/>
  <c r="N1724" i="2"/>
  <c r="L1724" i="2"/>
  <c r="M1720" i="2"/>
  <c r="N1720" i="2"/>
  <c r="L1720" i="2"/>
  <c r="M1716" i="2"/>
  <c r="N1716" i="2"/>
  <c r="L1716" i="2"/>
  <c r="M1712" i="2"/>
  <c r="N1712" i="2"/>
  <c r="L1712" i="2"/>
  <c r="M1708" i="2"/>
  <c r="N1708" i="2"/>
  <c r="L1708" i="2"/>
  <c r="M1704" i="2"/>
  <c r="N1704" i="2"/>
  <c r="L1704" i="2"/>
  <c r="M1700" i="2"/>
  <c r="N1700" i="2"/>
  <c r="L1700" i="2"/>
  <c r="M1696" i="2"/>
  <c r="N1696" i="2"/>
  <c r="L1696" i="2"/>
  <c r="M1692" i="2"/>
  <c r="N1692" i="2"/>
  <c r="L1692" i="2"/>
  <c r="M1688" i="2"/>
  <c r="N1688" i="2"/>
  <c r="L1688" i="2"/>
  <c r="M1684" i="2"/>
  <c r="N1684" i="2"/>
  <c r="L1684" i="2"/>
  <c r="M1680" i="2"/>
  <c r="N1680" i="2"/>
  <c r="L1680" i="2"/>
  <c r="M1676" i="2"/>
  <c r="N1676" i="2"/>
  <c r="L1676" i="2"/>
  <c r="M1672" i="2"/>
  <c r="N1672" i="2"/>
  <c r="L1672" i="2"/>
  <c r="M1668" i="2"/>
  <c r="N1668" i="2"/>
  <c r="L1668" i="2"/>
  <c r="M1664" i="2"/>
  <c r="N1664" i="2"/>
  <c r="L1664" i="2"/>
  <c r="M1660" i="2"/>
  <c r="N1660" i="2"/>
  <c r="L1660" i="2"/>
  <c r="M1656" i="2"/>
  <c r="N1656" i="2"/>
  <c r="L1656" i="2"/>
  <c r="M1652" i="2"/>
  <c r="N1652" i="2"/>
  <c r="L1652" i="2"/>
  <c r="M1648" i="2"/>
  <c r="N1648" i="2"/>
  <c r="L1648" i="2"/>
  <c r="M1644" i="2"/>
  <c r="N1644" i="2"/>
  <c r="L1644" i="2"/>
  <c r="M1640" i="2"/>
  <c r="N1640" i="2"/>
  <c r="L1640" i="2"/>
  <c r="M1636" i="2"/>
  <c r="N1636" i="2"/>
  <c r="L1636" i="2"/>
  <c r="M1632" i="2"/>
  <c r="N1632" i="2"/>
  <c r="L1632" i="2"/>
  <c r="M1628" i="2"/>
  <c r="N1628" i="2"/>
  <c r="L1628" i="2"/>
  <c r="M1624" i="2"/>
  <c r="N1624" i="2"/>
  <c r="L1624" i="2"/>
  <c r="M1620" i="2"/>
  <c r="N1620" i="2"/>
  <c r="L1620" i="2"/>
  <c r="M1616" i="2"/>
  <c r="N1616" i="2"/>
  <c r="L1616" i="2"/>
  <c r="M1612" i="2"/>
  <c r="N1612" i="2"/>
  <c r="L1612" i="2"/>
  <c r="M1608" i="2"/>
  <c r="N1608" i="2"/>
  <c r="L1608" i="2"/>
  <c r="M1604" i="2"/>
  <c r="N1604" i="2"/>
  <c r="L1604" i="2"/>
  <c r="M1600" i="2"/>
  <c r="N1600" i="2"/>
  <c r="L1600" i="2"/>
  <c r="M1596" i="2"/>
  <c r="N1596" i="2"/>
  <c r="L1596" i="2"/>
  <c r="M1592" i="2"/>
  <c r="N1592" i="2"/>
  <c r="L1592" i="2"/>
  <c r="M1588" i="2"/>
  <c r="N1588" i="2"/>
  <c r="L1588" i="2"/>
  <c r="M1584" i="2"/>
  <c r="N1584" i="2"/>
  <c r="L1584" i="2"/>
  <c r="M1580" i="2"/>
  <c r="N1580" i="2"/>
  <c r="L1580" i="2"/>
  <c r="M1576" i="2"/>
  <c r="N1576" i="2"/>
  <c r="L1576" i="2"/>
  <c r="M1572" i="2"/>
  <c r="N1572" i="2"/>
  <c r="L1572" i="2"/>
  <c r="M1568" i="2"/>
  <c r="N1568" i="2"/>
  <c r="L1568" i="2"/>
  <c r="M1564" i="2"/>
  <c r="N1564" i="2"/>
  <c r="L1564" i="2"/>
  <c r="M1560" i="2"/>
  <c r="N1560" i="2"/>
  <c r="L1560" i="2"/>
  <c r="M1556" i="2"/>
  <c r="N1556" i="2"/>
  <c r="L1556" i="2"/>
  <c r="M1552" i="2"/>
  <c r="N1552" i="2"/>
  <c r="L1552" i="2"/>
  <c r="M1548" i="2"/>
  <c r="N1548" i="2"/>
  <c r="L1548" i="2"/>
  <c r="M1544" i="2"/>
  <c r="N1544" i="2"/>
  <c r="L1544" i="2"/>
  <c r="M1540" i="2"/>
  <c r="N1540" i="2"/>
  <c r="L1540" i="2"/>
  <c r="M1536" i="2"/>
  <c r="N1536" i="2"/>
  <c r="L1536" i="2"/>
  <c r="M1532" i="2"/>
  <c r="N1532" i="2"/>
  <c r="L1532" i="2"/>
  <c r="M1528" i="2"/>
  <c r="N1528" i="2"/>
  <c r="L1528" i="2"/>
  <c r="M1524" i="2"/>
  <c r="N1524" i="2"/>
  <c r="L1524" i="2"/>
  <c r="M1520" i="2"/>
  <c r="N1520" i="2"/>
  <c r="L1520" i="2"/>
  <c r="M1516" i="2"/>
  <c r="N1516" i="2"/>
  <c r="L1516" i="2"/>
  <c r="M1512" i="2"/>
  <c r="N1512" i="2"/>
  <c r="L1512" i="2"/>
  <c r="M1508" i="2"/>
  <c r="N1508" i="2"/>
  <c r="L1508" i="2"/>
  <c r="M1504" i="2"/>
  <c r="N1504" i="2"/>
  <c r="L1504" i="2"/>
  <c r="M1500" i="2"/>
  <c r="N1500" i="2"/>
  <c r="L1500" i="2"/>
  <c r="M1496" i="2"/>
  <c r="N1496" i="2"/>
  <c r="L1496" i="2"/>
  <c r="M1492" i="2"/>
  <c r="N1492" i="2"/>
  <c r="L1492" i="2"/>
  <c r="M1488" i="2"/>
  <c r="N1488" i="2"/>
  <c r="L1488" i="2"/>
  <c r="M1484" i="2"/>
  <c r="N1484" i="2"/>
  <c r="L1484" i="2"/>
  <c r="M1480" i="2"/>
  <c r="N1480" i="2"/>
  <c r="L1480" i="2"/>
  <c r="M1476" i="2"/>
  <c r="N1476" i="2"/>
  <c r="L1476" i="2"/>
  <c r="M1472" i="2"/>
  <c r="N1472" i="2"/>
  <c r="L1472" i="2"/>
  <c r="M1468" i="2"/>
  <c r="N1468" i="2"/>
  <c r="L1468" i="2"/>
  <c r="M1464" i="2"/>
  <c r="N1464" i="2"/>
  <c r="L1464" i="2"/>
  <c r="M1460" i="2"/>
  <c r="N1460" i="2"/>
  <c r="L1460" i="2"/>
  <c r="M1456" i="2"/>
  <c r="N1456" i="2"/>
  <c r="L1456" i="2"/>
  <c r="M1452" i="2"/>
  <c r="N1452" i="2"/>
  <c r="L1452" i="2"/>
  <c r="M1448" i="2"/>
  <c r="N1448" i="2"/>
  <c r="L1448" i="2"/>
  <c r="M1444" i="2"/>
  <c r="N1444" i="2"/>
  <c r="L1444" i="2"/>
  <c r="M1440" i="2"/>
  <c r="N1440" i="2"/>
  <c r="L1440" i="2"/>
  <c r="M1436" i="2"/>
  <c r="N1436" i="2"/>
  <c r="L1436" i="2"/>
  <c r="M1432" i="2"/>
  <c r="N1432" i="2"/>
  <c r="L1432" i="2"/>
  <c r="M1428" i="2"/>
  <c r="N1428" i="2"/>
  <c r="L1428" i="2"/>
  <c r="M1424" i="2"/>
  <c r="N1424" i="2"/>
  <c r="L1424" i="2"/>
  <c r="M1420" i="2"/>
  <c r="N1420" i="2"/>
  <c r="L1420" i="2"/>
  <c r="M1416" i="2"/>
  <c r="N1416" i="2"/>
  <c r="L1416" i="2"/>
  <c r="M1412" i="2"/>
  <c r="N1412" i="2"/>
  <c r="L1412" i="2"/>
  <c r="M1408" i="2"/>
  <c r="N1408" i="2"/>
  <c r="L1408" i="2"/>
  <c r="M1404" i="2"/>
  <c r="N1404" i="2"/>
  <c r="L1404" i="2"/>
  <c r="M1400" i="2"/>
  <c r="N1400" i="2"/>
  <c r="L1400" i="2"/>
  <c r="M1396" i="2"/>
  <c r="N1396" i="2"/>
  <c r="L1396" i="2"/>
  <c r="M1392" i="2"/>
  <c r="N1392" i="2"/>
  <c r="L1392" i="2"/>
  <c r="M1388" i="2"/>
  <c r="N1388" i="2"/>
  <c r="L1388" i="2"/>
  <c r="M1384" i="2"/>
  <c r="N1384" i="2"/>
  <c r="L1384" i="2"/>
  <c r="M1380" i="2"/>
  <c r="N1380" i="2"/>
  <c r="L1380" i="2"/>
  <c r="M1376" i="2"/>
  <c r="N1376" i="2"/>
  <c r="L1376" i="2"/>
  <c r="M1372" i="2"/>
  <c r="N1372" i="2"/>
  <c r="L1372" i="2"/>
  <c r="M1368" i="2"/>
  <c r="N1368" i="2"/>
  <c r="L1368" i="2"/>
  <c r="M1364" i="2"/>
  <c r="N1364" i="2"/>
  <c r="L1364" i="2"/>
  <c r="M1360" i="2"/>
  <c r="N1360" i="2"/>
  <c r="L1360" i="2"/>
  <c r="M1356" i="2"/>
  <c r="N1356" i="2"/>
  <c r="L1356" i="2"/>
  <c r="M1352" i="2"/>
  <c r="N1352" i="2"/>
  <c r="L1352" i="2"/>
  <c r="M1348" i="2"/>
  <c r="N1348" i="2"/>
  <c r="L1348" i="2"/>
  <c r="M1344" i="2"/>
  <c r="N1344" i="2"/>
  <c r="L1344" i="2"/>
  <c r="M1340" i="2"/>
  <c r="N1340" i="2"/>
  <c r="L1340" i="2"/>
  <c r="M1336" i="2"/>
  <c r="N1336" i="2"/>
  <c r="L1336" i="2"/>
  <c r="M1332" i="2"/>
  <c r="N1332" i="2"/>
  <c r="L1332" i="2"/>
  <c r="M1328" i="2"/>
  <c r="N1328" i="2"/>
  <c r="L1328" i="2"/>
  <c r="M1324" i="2"/>
  <c r="N1324" i="2"/>
  <c r="L1324" i="2"/>
  <c r="M1320" i="2"/>
  <c r="N1320" i="2"/>
  <c r="L1320" i="2"/>
  <c r="M1316" i="2"/>
  <c r="N1316" i="2"/>
  <c r="L1316" i="2"/>
  <c r="M1312" i="2"/>
  <c r="N1312" i="2"/>
  <c r="L1312" i="2"/>
  <c r="M1308" i="2"/>
  <c r="N1308" i="2"/>
  <c r="L1308" i="2"/>
  <c r="M1304" i="2"/>
  <c r="N1304" i="2"/>
  <c r="L1304" i="2"/>
  <c r="M1300" i="2"/>
  <c r="N1300" i="2"/>
  <c r="L1300" i="2"/>
  <c r="M1296" i="2"/>
  <c r="N1296" i="2"/>
  <c r="L1296" i="2"/>
  <c r="M1292" i="2"/>
  <c r="N1292" i="2"/>
  <c r="L1292" i="2"/>
  <c r="M1288" i="2"/>
  <c r="N1288" i="2"/>
  <c r="L1288" i="2"/>
  <c r="M1284" i="2"/>
  <c r="N1284" i="2"/>
  <c r="L1284" i="2"/>
  <c r="M1280" i="2"/>
  <c r="N1280" i="2"/>
  <c r="L1280" i="2"/>
  <c r="M1276" i="2"/>
  <c r="N1276" i="2"/>
  <c r="L1276" i="2"/>
  <c r="M1272" i="2"/>
  <c r="N1272" i="2"/>
  <c r="L1272" i="2"/>
  <c r="M1268" i="2"/>
  <c r="N1268" i="2"/>
  <c r="L1268" i="2"/>
  <c r="M1264" i="2"/>
  <c r="N1264" i="2"/>
  <c r="L1264" i="2"/>
  <c r="M1260" i="2"/>
  <c r="N1260" i="2"/>
  <c r="L1260" i="2"/>
  <c r="M1256" i="2"/>
  <c r="N1256" i="2"/>
  <c r="L1256" i="2"/>
  <c r="M1252" i="2"/>
  <c r="N1252" i="2"/>
  <c r="L1252" i="2"/>
  <c r="M1248" i="2"/>
  <c r="N1248" i="2"/>
  <c r="L1248" i="2"/>
  <c r="M1244" i="2"/>
  <c r="N1244" i="2"/>
  <c r="L1244" i="2"/>
  <c r="M1240" i="2"/>
  <c r="N1240" i="2"/>
  <c r="L1240" i="2"/>
  <c r="M1236" i="2"/>
  <c r="N1236" i="2"/>
  <c r="L1236" i="2"/>
  <c r="M1232" i="2"/>
  <c r="N1232" i="2"/>
  <c r="L1232" i="2"/>
  <c r="M1228" i="2"/>
  <c r="N1228" i="2"/>
  <c r="L1228" i="2"/>
  <c r="M1224" i="2"/>
  <c r="N1224" i="2"/>
  <c r="L1224" i="2"/>
  <c r="M1220" i="2"/>
  <c r="N1220" i="2"/>
  <c r="L1220" i="2"/>
  <c r="M1216" i="2"/>
  <c r="N1216" i="2"/>
  <c r="L1216" i="2"/>
  <c r="M1212" i="2"/>
  <c r="N1212" i="2"/>
  <c r="L1212" i="2"/>
  <c r="M1208" i="2"/>
  <c r="N1208" i="2"/>
  <c r="L1208" i="2"/>
  <c r="M1204" i="2"/>
  <c r="N1204" i="2"/>
  <c r="L1204" i="2"/>
  <c r="M1200" i="2"/>
  <c r="N1200" i="2"/>
  <c r="L1200" i="2"/>
  <c r="M1196" i="2"/>
  <c r="N1196" i="2"/>
  <c r="L1196" i="2"/>
  <c r="M1192" i="2"/>
  <c r="N1192" i="2"/>
  <c r="L1192" i="2"/>
  <c r="M1188" i="2"/>
  <c r="N1188" i="2"/>
  <c r="L1188" i="2"/>
  <c r="M1184" i="2"/>
  <c r="N1184" i="2"/>
  <c r="L1184" i="2"/>
  <c r="M1180" i="2"/>
  <c r="N1180" i="2"/>
  <c r="L1180" i="2"/>
  <c r="M1176" i="2"/>
  <c r="N1176" i="2"/>
  <c r="L1176" i="2"/>
  <c r="M1172" i="2"/>
  <c r="N1172" i="2"/>
  <c r="L1172" i="2"/>
  <c r="M1168" i="2"/>
  <c r="N1168" i="2"/>
  <c r="L1168" i="2"/>
  <c r="M1164" i="2"/>
  <c r="N1164" i="2"/>
  <c r="L1164" i="2"/>
  <c r="M1160" i="2"/>
  <c r="N1160" i="2"/>
  <c r="L1160" i="2"/>
  <c r="M1156" i="2"/>
  <c r="N1156" i="2"/>
  <c r="L1156" i="2"/>
  <c r="M1152" i="2"/>
  <c r="N1152" i="2"/>
  <c r="L1152" i="2"/>
  <c r="M1148" i="2"/>
  <c r="N1148" i="2"/>
  <c r="L1148" i="2"/>
  <c r="M1144" i="2"/>
  <c r="N1144" i="2"/>
  <c r="L1144" i="2"/>
  <c r="M1140" i="2"/>
  <c r="N1140" i="2"/>
  <c r="L1140" i="2"/>
  <c r="M1136" i="2"/>
  <c r="N1136" i="2"/>
  <c r="L1136" i="2"/>
  <c r="M1132" i="2"/>
  <c r="N1132" i="2"/>
  <c r="L1132" i="2"/>
  <c r="M1128" i="2"/>
  <c r="N1128" i="2"/>
  <c r="L1128" i="2"/>
  <c r="M1124" i="2"/>
  <c r="N1124" i="2"/>
  <c r="L1124" i="2"/>
  <c r="M1120" i="2"/>
  <c r="N1120" i="2"/>
  <c r="L1120" i="2"/>
  <c r="M1116" i="2"/>
  <c r="N1116" i="2"/>
  <c r="L1116" i="2"/>
  <c r="M1112" i="2"/>
  <c r="N1112" i="2"/>
  <c r="L1112" i="2"/>
  <c r="M1108" i="2"/>
  <c r="N1108" i="2"/>
  <c r="L1108" i="2"/>
  <c r="M1104" i="2"/>
  <c r="N1104" i="2"/>
  <c r="L1104" i="2"/>
  <c r="M1100" i="2"/>
  <c r="N1100" i="2"/>
  <c r="L1100" i="2"/>
  <c r="M1096" i="2"/>
  <c r="N1096" i="2"/>
  <c r="L1096" i="2"/>
  <c r="M1092" i="2"/>
  <c r="N1092" i="2"/>
  <c r="L1092" i="2"/>
  <c r="M1088" i="2"/>
  <c r="N1088" i="2"/>
  <c r="L1088" i="2"/>
  <c r="M1084" i="2"/>
  <c r="N1084" i="2"/>
  <c r="L1084" i="2"/>
  <c r="M1080" i="2"/>
  <c r="N1080" i="2"/>
  <c r="L1080" i="2"/>
  <c r="M1076" i="2"/>
  <c r="N1076" i="2"/>
  <c r="L1076" i="2"/>
  <c r="M1072" i="2"/>
  <c r="N1072" i="2"/>
  <c r="L1072" i="2"/>
  <c r="M1068" i="2"/>
  <c r="N1068" i="2"/>
  <c r="L1068" i="2"/>
  <c r="M1064" i="2"/>
  <c r="N1064" i="2"/>
  <c r="L1064" i="2"/>
  <c r="M1060" i="2"/>
  <c r="N1060" i="2"/>
  <c r="L1060" i="2"/>
  <c r="M1056" i="2"/>
  <c r="N1056" i="2"/>
  <c r="L1056" i="2"/>
  <c r="M1052" i="2"/>
  <c r="N1052" i="2"/>
  <c r="L1052" i="2"/>
  <c r="M1048" i="2"/>
  <c r="N1048" i="2"/>
  <c r="L1048" i="2"/>
  <c r="M1044" i="2"/>
  <c r="N1044" i="2"/>
  <c r="L1044" i="2"/>
  <c r="M1040" i="2"/>
  <c r="N1040" i="2"/>
  <c r="L1040" i="2"/>
  <c r="M1036" i="2"/>
  <c r="N1036" i="2"/>
  <c r="L1036" i="2"/>
  <c r="M1032" i="2"/>
  <c r="N1032" i="2"/>
  <c r="L1032" i="2"/>
  <c r="M1028" i="2"/>
  <c r="N1028" i="2"/>
  <c r="L1028" i="2"/>
  <c r="M1024" i="2"/>
  <c r="N1024" i="2"/>
  <c r="L1024" i="2"/>
  <c r="M1020" i="2"/>
  <c r="N1020" i="2"/>
  <c r="L1020" i="2"/>
  <c r="M1016" i="2"/>
  <c r="N1016" i="2"/>
  <c r="L1016" i="2"/>
  <c r="M1012" i="2"/>
  <c r="N1012" i="2"/>
  <c r="L1012" i="2"/>
  <c r="M1008" i="2"/>
  <c r="N1008" i="2"/>
  <c r="L1008" i="2"/>
  <c r="M1004" i="2"/>
  <c r="N1004" i="2"/>
  <c r="L1004" i="2"/>
  <c r="M1000" i="2"/>
  <c r="N1000" i="2"/>
  <c r="L1000" i="2"/>
  <c r="M996" i="2"/>
  <c r="N996" i="2"/>
  <c r="L996" i="2"/>
  <c r="M992" i="2"/>
  <c r="N992" i="2"/>
  <c r="L992" i="2"/>
  <c r="M988" i="2"/>
  <c r="N988" i="2"/>
  <c r="L988" i="2"/>
  <c r="M984" i="2"/>
  <c r="N984" i="2"/>
  <c r="L984" i="2"/>
  <c r="M980" i="2"/>
  <c r="N980" i="2"/>
  <c r="L980" i="2"/>
  <c r="M976" i="2"/>
  <c r="N976" i="2"/>
  <c r="L976" i="2"/>
  <c r="M972" i="2"/>
  <c r="N972" i="2"/>
  <c r="L972" i="2"/>
  <c r="M968" i="2"/>
  <c r="N968" i="2"/>
  <c r="L968" i="2"/>
  <c r="M964" i="2"/>
  <c r="N964" i="2"/>
  <c r="L964" i="2"/>
  <c r="M960" i="2"/>
  <c r="N960" i="2"/>
  <c r="L960" i="2"/>
  <c r="M956" i="2"/>
  <c r="N956" i="2"/>
  <c r="L956" i="2"/>
  <c r="M952" i="2"/>
  <c r="N952" i="2"/>
  <c r="L952" i="2"/>
  <c r="M948" i="2"/>
  <c r="N948" i="2"/>
  <c r="L948" i="2"/>
  <c r="M944" i="2"/>
  <c r="N944" i="2"/>
  <c r="L944" i="2"/>
  <c r="M940" i="2"/>
  <c r="N940" i="2"/>
  <c r="L940" i="2"/>
  <c r="M936" i="2"/>
  <c r="N936" i="2"/>
  <c r="L936" i="2"/>
  <c r="M932" i="2"/>
  <c r="N932" i="2"/>
  <c r="L932" i="2"/>
  <c r="M928" i="2"/>
  <c r="N928" i="2"/>
  <c r="L928" i="2"/>
  <c r="M924" i="2"/>
  <c r="N924" i="2"/>
  <c r="L924" i="2"/>
  <c r="M920" i="2"/>
  <c r="N920" i="2"/>
  <c r="L920" i="2"/>
  <c r="M916" i="2"/>
  <c r="N916" i="2"/>
  <c r="L916" i="2"/>
  <c r="M912" i="2"/>
  <c r="N912" i="2"/>
  <c r="L912" i="2"/>
  <c r="M908" i="2"/>
  <c r="N908" i="2"/>
  <c r="L908" i="2"/>
  <c r="M904" i="2"/>
  <c r="N904" i="2"/>
  <c r="L904" i="2"/>
  <c r="M900" i="2"/>
  <c r="N900" i="2"/>
  <c r="L900" i="2"/>
  <c r="M896" i="2"/>
  <c r="N896" i="2"/>
  <c r="L896" i="2"/>
  <c r="M892" i="2"/>
  <c r="N892" i="2"/>
  <c r="L892" i="2"/>
  <c r="M888" i="2"/>
  <c r="N888" i="2"/>
  <c r="L888" i="2"/>
  <c r="M884" i="2"/>
  <c r="N884" i="2"/>
  <c r="L884" i="2"/>
  <c r="M880" i="2"/>
  <c r="N880" i="2"/>
  <c r="L880" i="2"/>
  <c r="M876" i="2"/>
  <c r="N876" i="2"/>
  <c r="L876" i="2"/>
  <c r="M872" i="2"/>
  <c r="N872" i="2"/>
  <c r="L872" i="2"/>
  <c r="M868" i="2"/>
  <c r="N868" i="2"/>
  <c r="L868" i="2"/>
  <c r="M864" i="2"/>
  <c r="N864" i="2"/>
  <c r="L864" i="2"/>
  <c r="M860" i="2"/>
  <c r="N860" i="2"/>
  <c r="L860" i="2"/>
  <c r="M856" i="2"/>
  <c r="N856" i="2"/>
  <c r="L856" i="2"/>
  <c r="M852" i="2"/>
  <c r="N852" i="2"/>
  <c r="L852" i="2"/>
  <c r="M848" i="2"/>
  <c r="N848" i="2"/>
  <c r="L848" i="2"/>
  <c r="M844" i="2"/>
  <c r="N844" i="2"/>
  <c r="L844" i="2"/>
  <c r="M840" i="2"/>
  <c r="N840" i="2"/>
  <c r="L840" i="2"/>
  <c r="M836" i="2"/>
  <c r="N836" i="2"/>
  <c r="L836" i="2"/>
  <c r="M832" i="2"/>
  <c r="N832" i="2"/>
  <c r="L832" i="2"/>
  <c r="M828" i="2"/>
  <c r="N828" i="2"/>
  <c r="L828" i="2"/>
  <c r="M824" i="2"/>
  <c r="N824" i="2"/>
  <c r="L824" i="2"/>
  <c r="M820" i="2"/>
  <c r="N820" i="2"/>
  <c r="L820" i="2"/>
  <c r="M816" i="2"/>
  <c r="N816" i="2"/>
  <c r="L816" i="2"/>
  <c r="M812" i="2"/>
  <c r="N812" i="2"/>
  <c r="L812" i="2"/>
  <c r="M808" i="2"/>
  <c r="N808" i="2"/>
  <c r="L808" i="2"/>
  <c r="M804" i="2"/>
  <c r="N804" i="2"/>
  <c r="L804" i="2"/>
  <c r="M800" i="2"/>
  <c r="N800" i="2"/>
  <c r="L800" i="2"/>
  <c r="M796" i="2"/>
  <c r="N796" i="2"/>
  <c r="L796" i="2"/>
  <c r="M792" i="2"/>
  <c r="N792" i="2"/>
  <c r="L792" i="2"/>
  <c r="M788" i="2"/>
  <c r="N788" i="2"/>
  <c r="L788" i="2"/>
  <c r="M784" i="2"/>
  <c r="N784" i="2"/>
  <c r="L784" i="2"/>
  <c r="M780" i="2"/>
  <c r="N780" i="2"/>
  <c r="L780" i="2"/>
  <c r="M776" i="2"/>
  <c r="N776" i="2"/>
  <c r="L776" i="2"/>
  <c r="M772" i="2"/>
  <c r="N772" i="2"/>
  <c r="L772" i="2"/>
  <c r="M768" i="2"/>
  <c r="N768" i="2"/>
  <c r="L768" i="2"/>
  <c r="M764" i="2"/>
  <c r="N764" i="2"/>
  <c r="L764" i="2"/>
  <c r="M760" i="2"/>
  <c r="N760" i="2"/>
  <c r="L760" i="2"/>
  <c r="M756" i="2"/>
  <c r="N756" i="2"/>
  <c r="L756" i="2"/>
  <c r="M752" i="2"/>
  <c r="N752" i="2"/>
  <c r="L752" i="2"/>
  <c r="M748" i="2"/>
  <c r="N748" i="2"/>
  <c r="L748" i="2"/>
  <c r="M744" i="2"/>
  <c r="N744" i="2"/>
  <c r="L744" i="2"/>
  <c r="M740" i="2"/>
  <c r="N740" i="2"/>
  <c r="L740" i="2"/>
  <c r="M736" i="2"/>
  <c r="N736" i="2"/>
  <c r="L736" i="2"/>
  <c r="M732" i="2"/>
  <c r="N732" i="2"/>
  <c r="L732" i="2"/>
  <c r="M728" i="2"/>
  <c r="N728" i="2"/>
  <c r="L728" i="2"/>
  <c r="M724" i="2"/>
  <c r="N724" i="2"/>
  <c r="L724" i="2"/>
  <c r="M720" i="2"/>
  <c r="N720" i="2"/>
  <c r="L720" i="2"/>
  <c r="M716" i="2"/>
  <c r="N716" i="2"/>
  <c r="L716" i="2"/>
  <c r="M712" i="2"/>
  <c r="N712" i="2"/>
  <c r="L712" i="2"/>
  <c r="M708" i="2"/>
  <c r="N708" i="2"/>
  <c r="L708" i="2"/>
  <c r="M704" i="2"/>
  <c r="N704" i="2"/>
  <c r="L704" i="2"/>
  <c r="M700" i="2"/>
  <c r="N700" i="2"/>
  <c r="L700" i="2"/>
  <c r="M696" i="2"/>
  <c r="N696" i="2"/>
  <c r="L696" i="2"/>
  <c r="M692" i="2"/>
  <c r="N692" i="2"/>
  <c r="L692" i="2"/>
  <c r="M688" i="2"/>
  <c r="N688" i="2"/>
  <c r="L688" i="2"/>
  <c r="M684" i="2"/>
  <c r="N684" i="2"/>
  <c r="L684" i="2"/>
  <c r="M680" i="2"/>
  <c r="N680" i="2"/>
  <c r="L680" i="2"/>
  <c r="M676" i="2"/>
  <c r="N676" i="2"/>
  <c r="L676" i="2"/>
  <c r="M672" i="2"/>
  <c r="N672" i="2"/>
  <c r="L672" i="2"/>
  <c r="M668" i="2"/>
  <c r="N668" i="2"/>
  <c r="L668" i="2"/>
  <c r="M664" i="2"/>
  <c r="N664" i="2"/>
  <c r="L664" i="2"/>
  <c r="M660" i="2"/>
  <c r="N660" i="2"/>
  <c r="L660" i="2"/>
  <c r="M656" i="2"/>
  <c r="N656" i="2"/>
  <c r="L656" i="2"/>
  <c r="M652" i="2"/>
  <c r="N652" i="2"/>
  <c r="L652" i="2"/>
  <c r="M648" i="2"/>
  <c r="N648" i="2"/>
  <c r="L648" i="2"/>
  <c r="M644" i="2"/>
  <c r="N644" i="2"/>
  <c r="L644" i="2"/>
  <c r="M640" i="2"/>
  <c r="N640" i="2"/>
  <c r="L640" i="2"/>
  <c r="M636" i="2"/>
  <c r="N636" i="2"/>
  <c r="L636" i="2"/>
  <c r="M632" i="2"/>
  <c r="N632" i="2"/>
  <c r="L632" i="2"/>
  <c r="M628" i="2"/>
  <c r="N628" i="2"/>
  <c r="L628" i="2"/>
  <c r="M624" i="2"/>
  <c r="N624" i="2"/>
  <c r="L624" i="2"/>
  <c r="M620" i="2"/>
  <c r="N620" i="2"/>
  <c r="L620" i="2"/>
  <c r="M616" i="2"/>
  <c r="N616" i="2"/>
  <c r="L616" i="2"/>
  <c r="M612" i="2"/>
  <c r="N612" i="2"/>
  <c r="L612" i="2"/>
  <c r="M608" i="2"/>
  <c r="N608" i="2"/>
  <c r="L608" i="2"/>
  <c r="M604" i="2"/>
  <c r="N604" i="2"/>
  <c r="L604" i="2"/>
  <c r="M600" i="2"/>
  <c r="N600" i="2"/>
  <c r="L600" i="2"/>
  <c r="M596" i="2"/>
  <c r="N596" i="2"/>
  <c r="L596" i="2"/>
  <c r="M592" i="2"/>
  <c r="N592" i="2"/>
  <c r="L592" i="2"/>
  <c r="M588" i="2"/>
  <c r="N588" i="2"/>
  <c r="L588" i="2"/>
  <c r="M584" i="2"/>
  <c r="N584" i="2"/>
  <c r="L584" i="2"/>
  <c r="M580" i="2"/>
  <c r="N580" i="2"/>
  <c r="L580" i="2"/>
  <c r="M576" i="2"/>
  <c r="N576" i="2"/>
  <c r="L576" i="2"/>
  <c r="M572" i="2"/>
  <c r="N572" i="2"/>
  <c r="L572" i="2"/>
  <c r="M568" i="2"/>
  <c r="N568" i="2"/>
  <c r="L568" i="2"/>
  <c r="M564" i="2"/>
  <c r="N564" i="2"/>
  <c r="L564" i="2"/>
  <c r="M560" i="2"/>
  <c r="N560" i="2"/>
  <c r="L560" i="2"/>
  <c r="M556" i="2"/>
  <c r="N556" i="2"/>
  <c r="L556" i="2"/>
  <c r="M552" i="2"/>
  <c r="N552" i="2"/>
  <c r="L552" i="2"/>
  <c r="M548" i="2"/>
  <c r="N548" i="2"/>
  <c r="L548" i="2"/>
  <c r="M544" i="2"/>
  <c r="N544" i="2"/>
  <c r="L544" i="2"/>
  <c r="M540" i="2"/>
  <c r="N540" i="2"/>
  <c r="L540" i="2"/>
  <c r="M536" i="2"/>
  <c r="N536" i="2"/>
  <c r="L536" i="2"/>
  <c r="M532" i="2"/>
  <c r="N532" i="2"/>
  <c r="L532" i="2"/>
  <c r="M528" i="2"/>
  <c r="N528" i="2"/>
  <c r="L528" i="2"/>
  <c r="M524" i="2"/>
  <c r="N524" i="2"/>
  <c r="L524" i="2"/>
  <c r="M520" i="2"/>
  <c r="N520" i="2"/>
  <c r="L520" i="2"/>
  <c r="M516" i="2"/>
  <c r="N516" i="2"/>
  <c r="L516" i="2"/>
  <c r="M512" i="2"/>
  <c r="N512" i="2"/>
  <c r="L512" i="2"/>
  <c r="M508" i="2"/>
  <c r="N508" i="2"/>
  <c r="L508" i="2"/>
  <c r="M504" i="2"/>
  <c r="N504" i="2"/>
  <c r="L504" i="2"/>
  <c r="M500" i="2"/>
  <c r="N500" i="2"/>
  <c r="L500" i="2"/>
  <c r="M496" i="2"/>
  <c r="N496" i="2"/>
  <c r="L496" i="2"/>
  <c r="M492" i="2"/>
  <c r="N492" i="2"/>
  <c r="L492" i="2"/>
  <c r="M488" i="2"/>
  <c r="N488" i="2"/>
  <c r="L488" i="2"/>
  <c r="M484" i="2"/>
  <c r="N484" i="2"/>
  <c r="L484" i="2"/>
  <c r="M480" i="2"/>
  <c r="N480" i="2"/>
  <c r="L480" i="2"/>
  <c r="M476" i="2"/>
  <c r="N476" i="2"/>
  <c r="L476" i="2"/>
  <c r="M472" i="2"/>
  <c r="N472" i="2"/>
  <c r="L472" i="2"/>
  <c r="M468" i="2"/>
  <c r="N468" i="2"/>
  <c r="L468" i="2"/>
  <c r="M464" i="2"/>
  <c r="N464" i="2"/>
  <c r="L464" i="2"/>
  <c r="M460" i="2"/>
  <c r="N460" i="2"/>
  <c r="L460" i="2"/>
  <c r="M456" i="2"/>
  <c r="N456" i="2"/>
  <c r="L456" i="2"/>
  <c r="M452" i="2"/>
  <c r="N452" i="2"/>
  <c r="L452" i="2"/>
  <c r="M448" i="2"/>
  <c r="N448" i="2"/>
  <c r="L448" i="2"/>
  <c r="M444" i="2"/>
  <c r="N444" i="2"/>
  <c r="L444" i="2"/>
  <c r="M440" i="2"/>
  <c r="N440" i="2"/>
  <c r="L440" i="2"/>
  <c r="M436" i="2"/>
  <c r="N436" i="2"/>
  <c r="L436" i="2"/>
  <c r="M432" i="2"/>
  <c r="N432" i="2"/>
  <c r="L432" i="2"/>
  <c r="M428" i="2"/>
  <c r="N428" i="2"/>
  <c r="L428" i="2"/>
  <c r="M424" i="2"/>
  <c r="N424" i="2"/>
  <c r="L424" i="2"/>
  <c r="M420" i="2"/>
  <c r="N420" i="2"/>
  <c r="L420" i="2"/>
  <c r="M416" i="2"/>
  <c r="N416" i="2"/>
  <c r="L416" i="2"/>
  <c r="M412" i="2"/>
  <c r="N412" i="2"/>
  <c r="L412" i="2"/>
  <c r="M408" i="2"/>
  <c r="N408" i="2"/>
  <c r="L408" i="2"/>
  <c r="M404" i="2"/>
  <c r="N404" i="2"/>
  <c r="L404" i="2"/>
  <c r="M400" i="2"/>
  <c r="N400" i="2"/>
  <c r="L400" i="2"/>
  <c r="M396" i="2"/>
  <c r="N396" i="2"/>
  <c r="L396" i="2"/>
  <c r="M392" i="2"/>
  <c r="N392" i="2"/>
  <c r="L392" i="2"/>
  <c r="M388" i="2"/>
  <c r="N388" i="2"/>
  <c r="L388" i="2"/>
  <c r="M384" i="2"/>
  <c r="N384" i="2"/>
  <c r="L384" i="2"/>
  <c r="M380" i="2"/>
  <c r="N380" i="2"/>
  <c r="L380" i="2"/>
  <c r="M376" i="2"/>
  <c r="N376" i="2"/>
  <c r="L376" i="2"/>
  <c r="M372" i="2"/>
  <c r="N372" i="2"/>
  <c r="L372" i="2"/>
  <c r="M368" i="2"/>
  <c r="N368" i="2"/>
  <c r="L368" i="2"/>
  <c r="M364" i="2"/>
  <c r="N364" i="2"/>
  <c r="L364" i="2"/>
  <c r="M360" i="2"/>
  <c r="N360" i="2"/>
  <c r="L360" i="2"/>
  <c r="M356" i="2"/>
  <c r="N356" i="2"/>
  <c r="L356" i="2"/>
  <c r="M352" i="2"/>
  <c r="N352" i="2"/>
  <c r="L352" i="2"/>
  <c r="M348" i="2"/>
  <c r="N348" i="2"/>
  <c r="L348" i="2"/>
  <c r="M344" i="2"/>
  <c r="N344" i="2"/>
  <c r="L344" i="2"/>
  <c r="M340" i="2"/>
  <c r="N340" i="2"/>
  <c r="L340" i="2"/>
  <c r="M336" i="2"/>
  <c r="N336" i="2"/>
  <c r="L336" i="2"/>
  <c r="M332" i="2"/>
  <c r="N332" i="2"/>
  <c r="L332" i="2"/>
  <c r="M328" i="2"/>
  <c r="N328" i="2"/>
  <c r="L328" i="2"/>
  <c r="M324" i="2"/>
  <c r="N324" i="2"/>
  <c r="L324" i="2"/>
  <c r="M320" i="2"/>
  <c r="N320" i="2"/>
  <c r="L320" i="2"/>
  <c r="M316" i="2"/>
  <c r="N316" i="2"/>
  <c r="L316" i="2"/>
  <c r="M312" i="2"/>
  <c r="N312" i="2"/>
  <c r="L312" i="2"/>
  <c r="M308" i="2"/>
  <c r="N308" i="2"/>
  <c r="L308" i="2"/>
  <c r="M304" i="2"/>
  <c r="N304" i="2"/>
  <c r="L304" i="2"/>
  <c r="M300" i="2"/>
  <c r="N300" i="2"/>
  <c r="L300" i="2"/>
  <c r="M296" i="2"/>
  <c r="N296" i="2"/>
  <c r="L296" i="2"/>
  <c r="M292" i="2"/>
  <c r="N292" i="2"/>
  <c r="L292" i="2"/>
  <c r="M288" i="2"/>
  <c r="N288" i="2"/>
  <c r="L288" i="2"/>
  <c r="M284" i="2"/>
  <c r="N284" i="2"/>
  <c r="L284" i="2"/>
  <c r="M280" i="2"/>
  <c r="N280" i="2"/>
  <c r="L280" i="2"/>
  <c r="M276" i="2"/>
  <c r="N276" i="2"/>
  <c r="L276" i="2"/>
  <c r="M272" i="2"/>
  <c r="N272" i="2"/>
  <c r="L272" i="2"/>
  <c r="M268" i="2"/>
  <c r="N268" i="2"/>
  <c r="L268" i="2"/>
  <c r="M264" i="2"/>
  <c r="N264" i="2"/>
  <c r="L264" i="2"/>
  <c r="M260" i="2"/>
  <c r="N260" i="2"/>
  <c r="L260" i="2"/>
  <c r="M256" i="2"/>
  <c r="N256" i="2"/>
  <c r="L256" i="2"/>
  <c r="M252" i="2"/>
  <c r="N252" i="2"/>
  <c r="L252" i="2"/>
  <c r="M248" i="2"/>
  <c r="N248" i="2"/>
  <c r="L248" i="2"/>
  <c r="M244" i="2"/>
  <c r="N244" i="2"/>
  <c r="L244" i="2"/>
  <c r="M240" i="2"/>
  <c r="N240" i="2"/>
  <c r="L240" i="2"/>
  <c r="M236" i="2"/>
  <c r="N236" i="2"/>
  <c r="L236" i="2"/>
  <c r="M232" i="2"/>
  <c r="N232" i="2"/>
  <c r="L232" i="2"/>
  <c r="M228" i="2"/>
  <c r="N228" i="2"/>
  <c r="L228" i="2"/>
  <c r="M224" i="2"/>
  <c r="N224" i="2"/>
  <c r="L224" i="2"/>
  <c r="M220" i="2"/>
  <c r="N220" i="2"/>
  <c r="L220" i="2"/>
  <c r="M216" i="2"/>
  <c r="N216" i="2"/>
  <c r="L216" i="2"/>
  <c r="M212" i="2"/>
  <c r="N212" i="2"/>
  <c r="L212" i="2"/>
  <c r="M208" i="2"/>
  <c r="N208" i="2"/>
  <c r="L208" i="2"/>
  <c r="M204" i="2"/>
  <c r="N204" i="2"/>
  <c r="L204" i="2"/>
  <c r="M200" i="2"/>
  <c r="N200" i="2"/>
  <c r="L200" i="2"/>
  <c r="M196" i="2"/>
  <c r="N196" i="2"/>
  <c r="L196" i="2"/>
  <c r="M192" i="2"/>
  <c r="N192" i="2"/>
  <c r="L192" i="2"/>
  <c r="M188" i="2"/>
  <c r="N188" i="2"/>
  <c r="L188" i="2"/>
  <c r="M184" i="2"/>
  <c r="N184" i="2"/>
  <c r="L184" i="2"/>
  <c r="M180" i="2"/>
  <c r="N180" i="2"/>
  <c r="L180" i="2"/>
  <c r="M176" i="2"/>
  <c r="N176" i="2"/>
  <c r="L176" i="2"/>
  <c r="M172" i="2"/>
  <c r="N172" i="2"/>
  <c r="L172" i="2"/>
  <c r="M168" i="2"/>
  <c r="N168" i="2"/>
  <c r="L168" i="2"/>
  <c r="M164" i="2"/>
  <c r="N164" i="2"/>
  <c r="L164" i="2"/>
  <c r="M160" i="2"/>
  <c r="N160" i="2"/>
  <c r="L160" i="2"/>
  <c r="M156" i="2"/>
  <c r="N156" i="2"/>
  <c r="L156" i="2"/>
  <c r="M152" i="2"/>
  <c r="N152" i="2"/>
  <c r="L152" i="2"/>
  <c r="M148" i="2"/>
  <c r="N148" i="2"/>
  <c r="L148" i="2"/>
  <c r="M144" i="2"/>
  <c r="N144" i="2"/>
  <c r="L144" i="2"/>
  <c r="M140" i="2"/>
  <c r="N140" i="2"/>
  <c r="L140" i="2"/>
  <c r="M136" i="2"/>
  <c r="N136" i="2"/>
  <c r="L136" i="2"/>
  <c r="M132" i="2"/>
  <c r="N132" i="2"/>
  <c r="L132" i="2"/>
  <c r="M128" i="2"/>
  <c r="N128" i="2"/>
  <c r="L128" i="2"/>
  <c r="M124" i="2"/>
  <c r="N124" i="2"/>
  <c r="L124" i="2"/>
  <c r="M120" i="2"/>
  <c r="N120" i="2"/>
  <c r="L120" i="2"/>
  <c r="M116" i="2"/>
  <c r="N116" i="2"/>
  <c r="L116" i="2"/>
  <c r="M112" i="2"/>
  <c r="N112" i="2"/>
  <c r="L112" i="2"/>
  <c r="M108" i="2"/>
  <c r="N108" i="2"/>
  <c r="L108" i="2"/>
  <c r="M104" i="2"/>
  <c r="N104" i="2"/>
  <c r="L104" i="2"/>
  <c r="M100" i="2"/>
  <c r="N100" i="2"/>
  <c r="L100" i="2"/>
  <c r="M96" i="2"/>
  <c r="N96" i="2"/>
  <c r="L96" i="2"/>
  <c r="M92" i="2"/>
  <c r="N92" i="2"/>
  <c r="L92" i="2"/>
  <c r="M88" i="2"/>
  <c r="N88" i="2"/>
  <c r="L88" i="2"/>
  <c r="M84" i="2"/>
  <c r="N84" i="2"/>
  <c r="L84" i="2"/>
  <c r="M80" i="2"/>
  <c r="N80" i="2"/>
  <c r="L80" i="2"/>
  <c r="M76" i="2"/>
  <c r="N76" i="2"/>
  <c r="L76" i="2"/>
  <c r="M72" i="2"/>
  <c r="N72" i="2"/>
  <c r="L72" i="2"/>
  <c r="M68" i="2"/>
  <c r="N68" i="2"/>
  <c r="L68" i="2"/>
  <c r="M64" i="2"/>
  <c r="N64" i="2"/>
  <c r="L64" i="2"/>
  <c r="M60" i="2"/>
  <c r="N60" i="2"/>
  <c r="L60" i="2"/>
  <c r="M56" i="2"/>
  <c r="N56" i="2"/>
  <c r="L56" i="2"/>
  <c r="M52" i="2"/>
  <c r="N52" i="2"/>
  <c r="L52" i="2"/>
  <c r="M48" i="2"/>
  <c r="N48" i="2"/>
  <c r="L48" i="2"/>
  <c r="M44" i="2"/>
  <c r="N44" i="2"/>
  <c r="L44" i="2"/>
  <c r="M40" i="2"/>
  <c r="N40" i="2"/>
  <c r="L40" i="2"/>
  <c r="M36" i="2"/>
  <c r="N36" i="2"/>
  <c r="L36" i="2"/>
  <c r="M32" i="2"/>
  <c r="N32" i="2"/>
  <c r="L32" i="2"/>
  <c r="M28" i="2"/>
  <c r="N28" i="2"/>
  <c r="L28" i="2"/>
  <c r="M24" i="2"/>
  <c r="N24" i="2"/>
  <c r="L24" i="2"/>
  <c r="M20" i="2"/>
  <c r="N20" i="2"/>
  <c r="L20" i="2"/>
  <c r="M16" i="2"/>
  <c r="N16" i="2"/>
  <c r="L16" i="2"/>
  <c r="M12" i="2"/>
  <c r="N12" i="2"/>
  <c r="L12" i="2"/>
  <c r="M8" i="2"/>
  <c r="N8" i="2"/>
  <c r="L8" i="2"/>
  <c r="M4" i="2"/>
  <c r="N4" i="2"/>
  <c r="L4" i="2"/>
  <c r="L2717" i="2"/>
  <c r="L2696" i="2"/>
  <c r="L2674" i="2"/>
  <c r="L2653" i="2"/>
  <c r="L2632" i="2"/>
  <c r="L2600" i="2"/>
  <c r="L2568" i="2"/>
  <c r="M4999" i="2"/>
  <c r="N4999" i="2"/>
  <c r="M4995" i="2"/>
  <c r="N4995" i="2"/>
  <c r="M4991" i="2"/>
  <c r="N4991" i="2"/>
  <c r="M4987" i="2"/>
  <c r="N4987" i="2"/>
  <c r="M4983" i="2"/>
  <c r="N4983" i="2"/>
  <c r="M4979" i="2"/>
  <c r="N4979" i="2"/>
  <c r="M4975" i="2"/>
  <c r="N4975" i="2"/>
  <c r="M4971" i="2"/>
  <c r="N4971" i="2"/>
  <c r="M4967" i="2"/>
  <c r="N4967" i="2"/>
  <c r="M4963" i="2"/>
  <c r="N4963" i="2"/>
  <c r="M4959" i="2"/>
  <c r="N4959" i="2"/>
  <c r="M4955" i="2"/>
  <c r="N4955" i="2"/>
  <c r="M4951" i="2"/>
  <c r="N4951" i="2"/>
  <c r="M4947" i="2"/>
  <c r="N4947" i="2"/>
  <c r="M4943" i="2"/>
  <c r="N4943" i="2"/>
  <c r="M4939" i="2"/>
  <c r="N4939" i="2"/>
  <c r="M4935" i="2"/>
  <c r="N4935" i="2"/>
  <c r="M4931" i="2"/>
  <c r="N4931" i="2"/>
  <c r="M4927" i="2"/>
  <c r="N4927" i="2"/>
  <c r="M4923" i="2"/>
  <c r="N4923" i="2"/>
  <c r="M4919" i="2"/>
  <c r="N4919" i="2"/>
  <c r="M4915" i="2"/>
  <c r="N4915" i="2"/>
  <c r="M4911" i="2"/>
  <c r="N4911" i="2"/>
  <c r="M4907" i="2"/>
  <c r="N4907" i="2"/>
  <c r="M4903" i="2"/>
  <c r="N4903" i="2"/>
  <c r="M4899" i="2"/>
  <c r="N4899" i="2"/>
  <c r="M4895" i="2"/>
  <c r="N4895" i="2"/>
  <c r="M4891" i="2"/>
  <c r="N4891" i="2"/>
  <c r="M4887" i="2"/>
  <c r="N4887" i="2"/>
  <c r="M4883" i="2"/>
  <c r="N4883" i="2"/>
  <c r="M4879" i="2"/>
  <c r="N4879" i="2"/>
  <c r="M4875" i="2"/>
  <c r="N4875" i="2"/>
  <c r="M4871" i="2"/>
  <c r="N4871" i="2"/>
  <c r="M4867" i="2"/>
  <c r="N4867" i="2"/>
  <c r="M4863" i="2"/>
  <c r="N4863" i="2"/>
  <c r="M4859" i="2"/>
  <c r="N4859" i="2"/>
  <c r="M4855" i="2"/>
  <c r="N4855" i="2"/>
  <c r="M4851" i="2"/>
  <c r="N4851" i="2"/>
  <c r="M4847" i="2"/>
  <c r="N4847" i="2"/>
  <c r="M4843" i="2"/>
  <c r="N4843" i="2"/>
  <c r="M4839" i="2"/>
  <c r="N4839" i="2"/>
  <c r="M4835" i="2"/>
  <c r="N4835" i="2"/>
  <c r="M4831" i="2"/>
  <c r="N4831" i="2"/>
  <c r="M4827" i="2"/>
  <c r="N4827" i="2"/>
  <c r="M4823" i="2"/>
  <c r="N4823" i="2"/>
  <c r="M4819" i="2"/>
  <c r="N4819" i="2"/>
  <c r="M4815" i="2"/>
  <c r="N4815" i="2"/>
  <c r="M4811" i="2"/>
  <c r="N4811" i="2"/>
  <c r="M4807" i="2"/>
  <c r="N4807" i="2"/>
  <c r="M4803" i="2"/>
  <c r="N4803" i="2"/>
  <c r="M4799" i="2"/>
  <c r="N4799" i="2"/>
  <c r="M4795" i="2"/>
  <c r="N4795" i="2"/>
  <c r="M4791" i="2"/>
  <c r="N4791" i="2"/>
  <c r="M4787" i="2"/>
  <c r="N4787" i="2"/>
  <c r="M4783" i="2"/>
  <c r="N4783" i="2"/>
  <c r="M4779" i="2"/>
  <c r="N4779" i="2"/>
  <c r="M4775" i="2"/>
  <c r="N4775" i="2"/>
  <c r="M4771" i="2"/>
  <c r="N4771" i="2"/>
  <c r="M4767" i="2"/>
  <c r="N4767" i="2"/>
  <c r="M4763" i="2"/>
  <c r="N4763" i="2"/>
  <c r="M4759" i="2"/>
  <c r="N4759" i="2"/>
  <c r="M4755" i="2"/>
  <c r="N4755" i="2"/>
  <c r="M4751" i="2"/>
  <c r="N4751" i="2"/>
  <c r="M4747" i="2"/>
  <c r="N4747" i="2"/>
  <c r="M4743" i="2"/>
  <c r="N4743" i="2"/>
  <c r="M4739" i="2"/>
  <c r="N4739" i="2"/>
  <c r="M4735" i="2"/>
  <c r="N4735" i="2"/>
  <c r="M4731" i="2"/>
  <c r="N4731" i="2"/>
  <c r="M4727" i="2"/>
  <c r="N4727" i="2"/>
  <c r="M4723" i="2"/>
  <c r="N4723" i="2"/>
  <c r="M4719" i="2"/>
  <c r="N4719" i="2"/>
  <c r="M4715" i="2"/>
  <c r="N4715" i="2"/>
  <c r="M4711" i="2"/>
  <c r="N4711" i="2"/>
  <c r="M4707" i="2"/>
  <c r="N4707" i="2"/>
  <c r="M4703" i="2"/>
  <c r="N4703" i="2"/>
  <c r="M4699" i="2"/>
  <c r="N4699" i="2"/>
  <c r="M4695" i="2"/>
  <c r="N4695" i="2"/>
  <c r="M4691" i="2"/>
  <c r="N4691" i="2"/>
  <c r="M4687" i="2"/>
  <c r="N4687" i="2"/>
  <c r="M4683" i="2"/>
  <c r="N4683" i="2"/>
  <c r="M4679" i="2"/>
  <c r="N4679" i="2"/>
  <c r="M4675" i="2"/>
  <c r="N4675" i="2"/>
  <c r="M4671" i="2"/>
  <c r="N4671" i="2"/>
  <c r="M4667" i="2"/>
  <c r="N4667" i="2"/>
  <c r="M4663" i="2"/>
  <c r="N4663" i="2"/>
  <c r="M4659" i="2"/>
  <c r="N4659" i="2"/>
  <c r="M4655" i="2"/>
  <c r="N4655" i="2"/>
  <c r="M4651" i="2"/>
  <c r="N4651" i="2"/>
  <c r="M4647" i="2"/>
  <c r="N4647" i="2"/>
  <c r="M4643" i="2"/>
  <c r="N4643" i="2"/>
  <c r="M4639" i="2"/>
  <c r="N4639" i="2"/>
  <c r="M4635" i="2"/>
  <c r="N4635" i="2"/>
  <c r="M4631" i="2"/>
  <c r="N4631" i="2"/>
  <c r="M4627" i="2"/>
  <c r="N4627" i="2"/>
  <c r="M4623" i="2"/>
  <c r="N4623" i="2"/>
  <c r="M4619" i="2"/>
  <c r="N4619" i="2"/>
  <c r="M4615" i="2"/>
  <c r="N4615" i="2"/>
  <c r="M4611" i="2"/>
  <c r="N4611" i="2"/>
  <c r="M4607" i="2"/>
  <c r="N4607" i="2"/>
  <c r="M4603" i="2"/>
  <c r="N4603" i="2"/>
  <c r="M4599" i="2"/>
  <c r="N4599" i="2"/>
  <c r="M4595" i="2"/>
  <c r="N4595" i="2"/>
  <c r="M4591" i="2"/>
  <c r="N4591" i="2"/>
  <c r="M4587" i="2"/>
  <c r="N4587" i="2"/>
  <c r="M4583" i="2"/>
  <c r="N4583" i="2"/>
  <c r="M4579" i="2"/>
  <c r="N4579" i="2"/>
  <c r="M4575" i="2"/>
  <c r="N4575" i="2"/>
  <c r="M4571" i="2"/>
  <c r="N4571" i="2"/>
  <c r="M4567" i="2"/>
  <c r="N4567" i="2"/>
  <c r="M4563" i="2"/>
  <c r="N4563" i="2"/>
  <c r="M4559" i="2"/>
  <c r="N4559" i="2"/>
  <c r="M4555" i="2"/>
  <c r="N4555" i="2"/>
  <c r="M4551" i="2"/>
  <c r="N4551" i="2"/>
  <c r="M4547" i="2"/>
  <c r="N4547" i="2"/>
  <c r="M4543" i="2"/>
  <c r="N4543" i="2"/>
  <c r="M4539" i="2"/>
  <c r="N4539" i="2"/>
  <c r="M4535" i="2"/>
  <c r="N4535" i="2"/>
  <c r="M4531" i="2"/>
  <c r="N4531" i="2"/>
  <c r="M4527" i="2"/>
  <c r="N4527" i="2"/>
  <c r="M4523" i="2"/>
  <c r="N4523" i="2"/>
  <c r="M4519" i="2"/>
  <c r="N4519" i="2"/>
  <c r="M4515" i="2"/>
  <c r="N4515" i="2"/>
  <c r="M4511" i="2"/>
  <c r="N4511" i="2"/>
  <c r="M4507" i="2"/>
  <c r="N4507" i="2"/>
  <c r="M4503" i="2"/>
  <c r="N4503" i="2"/>
  <c r="M4499" i="2"/>
  <c r="N4499" i="2"/>
  <c r="M4495" i="2"/>
  <c r="N4495" i="2"/>
  <c r="M4491" i="2"/>
  <c r="N4491" i="2"/>
  <c r="M4487" i="2"/>
  <c r="N4487" i="2"/>
  <c r="M4483" i="2"/>
  <c r="N4483" i="2"/>
  <c r="M4479" i="2"/>
  <c r="N4479" i="2"/>
  <c r="M4475" i="2"/>
  <c r="N4475" i="2"/>
  <c r="M4471" i="2"/>
  <c r="N4471" i="2"/>
  <c r="M4467" i="2"/>
  <c r="N4467" i="2"/>
  <c r="M4463" i="2"/>
  <c r="N4463" i="2"/>
  <c r="M4459" i="2"/>
  <c r="N4459" i="2"/>
  <c r="M4455" i="2"/>
  <c r="N4455" i="2"/>
  <c r="M4451" i="2"/>
  <c r="N4451" i="2"/>
  <c r="M4447" i="2"/>
  <c r="N4447" i="2"/>
  <c r="M4443" i="2"/>
  <c r="N4443" i="2"/>
  <c r="M4439" i="2"/>
  <c r="N4439" i="2"/>
  <c r="M4435" i="2"/>
  <c r="N4435" i="2"/>
  <c r="M4431" i="2"/>
  <c r="N4431" i="2"/>
  <c r="M4427" i="2"/>
  <c r="N4427" i="2"/>
  <c r="M4423" i="2"/>
  <c r="N4423" i="2"/>
  <c r="M4419" i="2"/>
  <c r="N4419" i="2"/>
  <c r="M4415" i="2"/>
  <c r="N4415" i="2"/>
  <c r="M4411" i="2"/>
  <c r="N4411" i="2"/>
  <c r="M4407" i="2"/>
  <c r="N4407" i="2"/>
  <c r="M4403" i="2"/>
  <c r="N4403" i="2"/>
  <c r="M4399" i="2"/>
  <c r="N4399" i="2"/>
  <c r="M4395" i="2"/>
  <c r="N4395" i="2"/>
  <c r="M4391" i="2"/>
  <c r="N4391" i="2"/>
  <c r="M4387" i="2"/>
  <c r="N4387" i="2"/>
  <c r="M4383" i="2"/>
  <c r="N4383" i="2"/>
  <c r="M4379" i="2"/>
  <c r="N4379" i="2"/>
  <c r="M4375" i="2"/>
  <c r="N4375" i="2"/>
  <c r="M4371" i="2"/>
  <c r="N4371" i="2"/>
  <c r="M4367" i="2"/>
  <c r="N4367" i="2"/>
  <c r="M4363" i="2"/>
  <c r="N4363" i="2"/>
  <c r="M4359" i="2"/>
  <c r="N4359" i="2"/>
  <c r="M4355" i="2"/>
  <c r="N4355" i="2"/>
  <c r="M4351" i="2"/>
  <c r="N4351" i="2"/>
  <c r="M4347" i="2"/>
  <c r="N4347" i="2"/>
  <c r="M4343" i="2"/>
  <c r="N4343" i="2"/>
  <c r="M4339" i="2"/>
  <c r="N4339" i="2"/>
  <c r="M4335" i="2"/>
  <c r="N4335" i="2"/>
  <c r="M4331" i="2"/>
  <c r="N4331" i="2"/>
  <c r="M4327" i="2"/>
  <c r="N4327" i="2"/>
  <c r="M4323" i="2"/>
  <c r="N4323" i="2"/>
  <c r="M4319" i="2"/>
  <c r="N4319" i="2"/>
  <c r="M4315" i="2"/>
  <c r="N4315" i="2"/>
  <c r="M4311" i="2"/>
  <c r="N4311" i="2"/>
  <c r="M4307" i="2"/>
  <c r="N4307" i="2"/>
  <c r="M4303" i="2"/>
  <c r="N4303" i="2"/>
  <c r="M4299" i="2"/>
  <c r="N4299" i="2"/>
  <c r="M4295" i="2"/>
  <c r="N4295" i="2"/>
  <c r="M4291" i="2"/>
  <c r="N4291" i="2"/>
  <c r="M4287" i="2"/>
  <c r="N4287" i="2"/>
  <c r="M4283" i="2"/>
  <c r="N4283" i="2"/>
  <c r="M4279" i="2"/>
  <c r="N4279" i="2"/>
  <c r="M4275" i="2"/>
  <c r="N4275" i="2"/>
  <c r="M4271" i="2"/>
  <c r="N4271" i="2"/>
  <c r="M4267" i="2"/>
  <c r="N4267" i="2"/>
  <c r="M4263" i="2"/>
  <c r="N4263" i="2"/>
  <c r="M4259" i="2"/>
  <c r="N4259" i="2"/>
  <c r="M4255" i="2"/>
  <c r="N4255" i="2"/>
  <c r="M4251" i="2"/>
  <c r="N4251" i="2"/>
  <c r="M4247" i="2"/>
  <c r="N4247" i="2"/>
  <c r="M4243" i="2"/>
  <c r="N4243" i="2"/>
  <c r="M4239" i="2"/>
  <c r="N4239" i="2"/>
  <c r="M4235" i="2"/>
  <c r="N4235" i="2"/>
  <c r="M4231" i="2"/>
  <c r="N4231" i="2"/>
  <c r="M4227" i="2"/>
  <c r="N4227" i="2"/>
  <c r="M4223" i="2"/>
  <c r="N4223" i="2"/>
  <c r="M4219" i="2"/>
  <c r="N4219" i="2"/>
  <c r="M4215" i="2"/>
  <c r="N4215" i="2"/>
  <c r="M4211" i="2"/>
  <c r="N4211" i="2"/>
  <c r="M4207" i="2"/>
  <c r="N4207" i="2"/>
  <c r="M4203" i="2"/>
  <c r="N4203" i="2"/>
  <c r="M4199" i="2"/>
  <c r="N4199" i="2"/>
  <c r="M4195" i="2"/>
  <c r="N4195" i="2"/>
  <c r="M4191" i="2"/>
  <c r="N4191" i="2"/>
  <c r="M4187" i="2"/>
  <c r="N4187" i="2"/>
  <c r="M4183" i="2"/>
  <c r="N4183" i="2"/>
  <c r="M4179" i="2"/>
  <c r="N4179" i="2"/>
  <c r="M4175" i="2"/>
  <c r="N4175" i="2"/>
  <c r="M4171" i="2"/>
  <c r="N4171" i="2"/>
  <c r="M4167" i="2"/>
  <c r="N4167" i="2"/>
  <c r="M4163" i="2"/>
  <c r="N4163" i="2"/>
  <c r="M4159" i="2"/>
  <c r="N4159" i="2"/>
  <c r="M4155" i="2"/>
  <c r="N4155" i="2"/>
  <c r="M4151" i="2"/>
  <c r="N4151" i="2"/>
  <c r="M4147" i="2"/>
  <c r="N4147" i="2"/>
  <c r="M4143" i="2"/>
  <c r="N4143" i="2"/>
  <c r="M4139" i="2"/>
  <c r="N4139" i="2"/>
  <c r="M4135" i="2"/>
  <c r="N4135" i="2"/>
  <c r="M4131" i="2"/>
  <c r="N4131" i="2"/>
  <c r="M4127" i="2"/>
  <c r="N4127" i="2"/>
  <c r="M4123" i="2"/>
  <c r="N4123" i="2"/>
  <c r="M4119" i="2"/>
  <c r="N4119" i="2"/>
  <c r="M4115" i="2"/>
  <c r="N4115" i="2"/>
  <c r="M4111" i="2"/>
  <c r="N4111" i="2"/>
  <c r="M4107" i="2"/>
  <c r="N4107" i="2"/>
  <c r="M4103" i="2"/>
  <c r="N4103" i="2"/>
  <c r="M4099" i="2"/>
  <c r="N4099" i="2"/>
  <c r="M4095" i="2"/>
  <c r="N4095" i="2"/>
  <c r="M4091" i="2"/>
  <c r="N4091" i="2"/>
  <c r="M4087" i="2"/>
  <c r="N4087" i="2"/>
  <c r="M4083" i="2"/>
  <c r="N4083" i="2"/>
  <c r="M4079" i="2"/>
  <c r="N4079" i="2"/>
  <c r="M4075" i="2"/>
  <c r="N4075" i="2"/>
  <c r="M4071" i="2"/>
  <c r="N4071" i="2"/>
  <c r="M4067" i="2"/>
  <c r="N4067" i="2"/>
  <c r="M4063" i="2"/>
  <c r="N4063" i="2"/>
  <c r="M4059" i="2"/>
  <c r="N4059" i="2"/>
  <c r="M4055" i="2"/>
  <c r="N4055" i="2"/>
  <c r="M4051" i="2"/>
  <c r="N4051" i="2"/>
  <c r="M4047" i="2"/>
  <c r="N4047" i="2"/>
  <c r="M4043" i="2"/>
  <c r="N4043" i="2"/>
  <c r="M4039" i="2"/>
  <c r="N4039" i="2"/>
  <c r="M4035" i="2"/>
  <c r="N4035" i="2"/>
  <c r="M4031" i="2"/>
  <c r="N4031" i="2"/>
  <c r="M4027" i="2"/>
  <c r="N4027" i="2"/>
  <c r="M4023" i="2"/>
  <c r="N4023" i="2"/>
  <c r="M4019" i="2"/>
  <c r="N4019" i="2"/>
  <c r="M4015" i="2"/>
  <c r="N4015" i="2"/>
  <c r="M4011" i="2"/>
  <c r="N4011" i="2"/>
  <c r="M4007" i="2"/>
  <c r="N4007" i="2"/>
  <c r="M4003" i="2"/>
  <c r="N4003" i="2"/>
  <c r="M3999" i="2"/>
  <c r="N3999" i="2"/>
  <c r="M3995" i="2"/>
  <c r="N3995" i="2"/>
  <c r="M3991" i="2"/>
  <c r="N3991" i="2"/>
  <c r="M3987" i="2"/>
  <c r="N3987" i="2"/>
  <c r="M3983" i="2"/>
  <c r="N3983" i="2"/>
  <c r="M3979" i="2"/>
  <c r="N3979" i="2"/>
  <c r="M3975" i="2"/>
  <c r="N3975" i="2"/>
  <c r="M3971" i="2"/>
  <c r="N3971" i="2"/>
  <c r="M3967" i="2"/>
  <c r="N3967" i="2"/>
  <c r="M3963" i="2"/>
  <c r="N3963" i="2"/>
  <c r="M3959" i="2"/>
  <c r="N3959" i="2"/>
  <c r="M3955" i="2"/>
  <c r="N3955" i="2"/>
  <c r="M3951" i="2"/>
  <c r="N3951" i="2"/>
  <c r="M3947" i="2"/>
  <c r="N3947" i="2"/>
  <c r="M3943" i="2"/>
  <c r="N3943" i="2"/>
  <c r="M3939" i="2"/>
  <c r="N3939" i="2"/>
  <c r="M3935" i="2"/>
  <c r="N3935" i="2"/>
  <c r="M3931" i="2"/>
  <c r="N3931" i="2"/>
  <c r="M3927" i="2"/>
  <c r="N3927" i="2"/>
  <c r="M3923" i="2"/>
  <c r="N3923" i="2"/>
  <c r="M3919" i="2"/>
  <c r="N3919" i="2"/>
  <c r="M3915" i="2"/>
  <c r="N3915" i="2"/>
  <c r="M3911" i="2"/>
  <c r="N3911" i="2"/>
  <c r="M3907" i="2"/>
  <c r="N3907" i="2"/>
  <c r="M3903" i="2"/>
  <c r="N3903" i="2"/>
  <c r="M3899" i="2"/>
  <c r="N3899" i="2"/>
  <c r="M3895" i="2"/>
  <c r="N3895" i="2"/>
  <c r="M3891" i="2"/>
  <c r="N3891" i="2"/>
  <c r="M3887" i="2"/>
  <c r="N3887" i="2"/>
  <c r="M3883" i="2"/>
  <c r="N3883" i="2"/>
  <c r="M3879" i="2"/>
  <c r="N3879" i="2"/>
  <c r="M3875" i="2"/>
  <c r="N3875" i="2"/>
  <c r="M3871" i="2"/>
  <c r="N3871" i="2"/>
  <c r="M3867" i="2"/>
  <c r="N3867" i="2"/>
  <c r="M3863" i="2"/>
  <c r="N3863" i="2"/>
  <c r="M3859" i="2"/>
  <c r="N3859" i="2"/>
  <c r="M3855" i="2"/>
  <c r="N3855" i="2"/>
  <c r="M3851" i="2"/>
  <c r="N3851" i="2"/>
  <c r="M3847" i="2"/>
  <c r="N3847" i="2"/>
  <c r="M3843" i="2"/>
  <c r="N3843" i="2"/>
  <c r="M3839" i="2"/>
  <c r="N3839" i="2"/>
  <c r="M3835" i="2"/>
  <c r="N3835" i="2"/>
  <c r="M3831" i="2"/>
  <c r="N3831" i="2"/>
  <c r="M3827" i="2"/>
  <c r="N3827" i="2"/>
  <c r="M3823" i="2"/>
  <c r="N3823" i="2"/>
  <c r="M3819" i="2"/>
  <c r="N3819" i="2"/>
  <c r="M3815" i="2"/>
  <c r="N3815" i="2"/>
  <c r="M3811" i="2"/>
  <c r="N3811" i="2"/>
  <c r="M3807" i="2"/>
  <c r="N3807" i="2"/>
  <c r="M3803" i="2"/>
  <c r="N3803" i="2"/>
  <c r="M3799" i="2"/>
  <c r="N3799" i="2"/>
  <c r="M3795" i="2"/>
  <c r="N3795" i="2"/>
  <c r="M3791" i="2"/>
  <c r="N3791" i="2"/>
  <c r="M3787" i="2"/>
  <c r="N3787" i="2"/>
  <c r="M3783" i="2"/>
  <c r="N3783" i="2"/>
  <c r="M3779" i="2"/>
  <c r="N3779" i="2"/>
  <c r="M3775" i="2"/>
  <c r="N3775" i="2"/>
  <c r="M3771" i="2"/>
  <c r="N3771" i="2"/>
  <c r="M3767" i="2"/>
  <c r="N3767" i="2"/>
  <c r="M3763" i="2"/>
  <c r="N3763" i="2"/>
  <c r="M3759" i="2"/>
  <c r="N3759" i="2"/>
  <c r="M3755" i="2"/>
  <c r="N3755" i="2"/>
  <c r="M3751" i="2"/>
  <c r="N3751" i="2"/>
  <c r="M3747" i="2"/>
  <c r="N3747" i="2"/>
  <c r="M3743" i="2"/>
  <c r="N3743" i="2"/>
  <c r="M3739" i="2"/>
  <c r="N3739" i="2"/>
  <c r="M3735" i="2"/>
  <c r="N3735" i="2"/>
  <c r="M3731" i="2"/>
  <c r="N3731" i="2"/>
  <c r="M3727" i="2"/>
  <c r="N3727" i="2"/>
  <c r="M3723" i="2"/>
  <c r="N3723" i="2"/>
  <c r="M3719" i="2"/>
  <c r="N3719" i="2"/>
  <c r="M3715" i="2"/>
  <c r="N3715" i="2"/>
  <c r="M3711" i="2"/>
  <c r="N3711" i="2"/>
  <c r="M3707" i="2"/>
  <c r="N3707" i="2"/>
  <c r="M3703" i="2"/>
  <c r="N3703" i="2"/>
  <c r="M3699" i="2"/>
  <c r="N3699" i="2"/>
  <c r="M3695" i="2"/>
  <c r="N3695" i="2"/>
  <c r="M3691" i="2"/>
  <c r="N3691" i="2"/>
  <c r="M3687" i="2"/>
  <c r="N3687" i="2"/>
  <c r="M3683" i="2"/>
  <c r="N3683" i="2"/>
  <c r="M3679" i="2"/>
  <c r="N3679" i="2"/>
  <c r="M3675" i="2"/>
  <c r="N3675" i="2"/>
  <c r="M3671" i="2"/>
  <c r="N3671" i="2"/>
  <c r="M3667" i="2"/>
  <c r="N3667" i="2"/>
  <c r="M3663" i="2"/>
  <c r="N3663" i="2"/>
  <c r="M3659" i="2"/>
  <c r="N3659" i="2"/>
  <c r="M3655" i="2"/>
  <c r="N3655" i="2"/>
  <c r="M3651" i="2"/>
  <c r="N3651" i="2"/>
  <c r="M3647" i="2"/>
  <c r="N3647" i="2"/>
  <c r="M3643" i="2"/>
  <c r="N3643" i="2"/>
  <c r="M3639" i="2"/>
  <c r="N3639" i="2"/>
  <c r="M3635" i="2"/>
  <c r="N3635" i="2"/>
  <c r="M3631" i="2"/>
  <c r="N3631" i="2"/>
  <c r="M3627" i="2"/>
  <c r="N3627" i="2"/>
  <c r="M3623" i="2"/>
  <c r="N3623" i="2"/>
  <c r="M3619" i="2"/>
  <c r="N3619" i="2"/>
  <c r="M3615" i="2"/>
  <c r="N3615" i="2"/>
  <c r="M3611" i="2"/>
  <c r="N3611" i="2"/>
  <c r="M3607" i="2"/>
  <c r="N3607" i="2"/>
  <c r="M3603" i="2"/>
  <c r="N3603" i="2"/>
  <c r="M3599" i="2"/>
  <c r="N3599" i="2"/>
  <c r="M3595" i="2"/>
  <c r="N3595" i="2"/>
  <c r="M3591" i="2"/>
  <c r="N3591" i="2"/>
  <c r="M3587" i="2"/>
  <c r="N3587" i="2"/>
  <c r="M3583" i="2"/>
  <c r="N3583" i="2"/>
  <c r="M3579" i="2"/>
  <c r="N3579" i="2"/>
  <c r="M3575" i="2"/>
  <c r="N3575" i="2"/>
  <c r="M3571" i="2"/>
  <c r="N3571" i="2"/>
  <c r="M3567" i="2"/>
  <c r="N3567" i="2"/>
  <c r="M3563" i="2"/>
  <c r="N3563" i="2"/>
  <c r="M3559" i="2"/>
  <c r="N3559" i="2"/>
  <c r="M3555" i="2"/>
  <c r="N3555" i="2"/>
  <c r="M3551" i="2"/>
  <c r="N3551" i="2"/>
  <c r="M3547" i="2"/>
  <c r="N3547" i="2"/>
  <c r="M3543" i="2"/>
  <c r="N3543" i="2"/>
  <c r="M3539" i="2"/>
  <c r="N3539" i="2"/>
  <c r="M3535" i="2"/>
  <c r="N3535" i="2"/>
  <c r="M3531" i="2"/>
  <c r="N3531" i="2"/>
  <c r="M3527" i="2"/>
  <c r="N3527" i="2"/>
  <c r="M3523" i="2"/>
  <c r="N3523" i="2"/>
  <c r="M3519" i="2"/>
  <c r="N3519" i="2"/>
  <c r="M3515" i="2"/>
  <c r="N3515" i="2"/>
  <c r="M3511" i="2"/>
  <c r="N3511" i="2"/>
  <c r="M3507" i="2"/>
  <c r="N3507" i="2"/>
  <c r="M3503" i="2"/>
  <c r="N3503" i="2"/>
  <c r="M3499" i="2"/>
  <c r="N3499" i="2"/>
  <c r="M3495" i="2"/>
  <c r="N3495" i="2"/>
  <c r="M3491" i="2"/>
  <c r="N3491" i="2"/>
  <c r="M3487" i="2"/>
  <c r="N3487" i="2"/>
  <c r="M3483" i="2"/>
  <c r="N3483" i="2"/>
  <c r="M3479" i="2"/>
  <c r="N3479" i="2"/>
  <c r="M3475" i="2"/>
  <c r="N3475" i="2"/>
  <c r="M3471" i="2"/>
  <c r="N3471" i="2"/>
  <c r="M3467" i="2"/>
  <c r="N3467" i="2"/>
  <c r="M3463" i="2"/>
  <c r="N3463" i="2"/>
  <c r="M3459" i="2"/>
  <c r="N3459" i="2"/>
  <c r="M3455" i="2"/>
  <c r="N3455" i="2"/>
  <c r="M3451" i="2"/>
  <c r="N3451" i="2"/>
  <c r="M3447" i="2"/>
  <c r="N3447" i="2"/>
  <c r="M3443" i="2"/>
  <c r="N3443" i="2"/>
  <c r="M3439" i="2"/>
  <c r="N3439" i="2"/>
  <c r="M3435" i="2"/>
  <c r="N3435" i="2"/>
  <c r="M3431" i="2"/>
  <c r="N3431" i="2"/>
  <c r="M3427" i="2"/>
  <c r="N3427" i="2"/>
  <c r="M3423" i="2"/>
  <c r="N3423" i="2"/>
  <c r="M3419" i="2"/>
  <c r="N3419" i="2"/>
  <c r="M3415" i="2"/>
  <c r="N3415" i="2"/>
  <c r="M3411" i="2"/>
  <c r="N3411" i="2"/>
  <c r="M3407" i="2"/>
  <c r="N3407" i="2"/>
  <c r="M3403" i="2"/>
  <c r="N3403" i="2"/>
  <c r="M3399" i="2"/>
  <c r="N3399" i="2"/>
  <c r="M3395" i="2"/>
  <c r="N3395" i="2"/>
  <c r="M3391" i="2"/>
  <c r="N3391" i="2"/>
  <c r="M3387" i="2"/>
  <c r="N3387" i="2"/>
  <c r="M3383" i="2"/>
  <c r="N3383" i="2"/>
  <c r="M3379" i="2"/>
  <c r="N3379" i="2"/>
  <c r="M3375" i="2"/>
  <c r="N3375" i="2"/>
  <c r="M3371" i="2"/>
  <c r="N3371" i="2"/>
  <c r="M3367" i="2"/>
  <c r="N3367" i="2"/>
  <c r="M3363" i="2"/>
  <c r="N3363" i="2"/>
  <c r="M3359" i="2"/>
  <c r="N3359" i="2"/>
  <c r="M3355" i="2"/>
  <c r="N3355" i="2"/>
  <c r="M3351" i="2"/>
  <c r="N3351" i="2"/>
  <c r="M3347" i="2"/>
  <c r="N3347" i="2"/>
  <c r="M3343" i="2"/>
  <c r="N3343" i="2"/>
  <c r="M3339" i="2"/>
  <c r="N3339" i="2"/>
  <c r="M3335" i="2"/>
  <c r="N3335" i="2"/>
  <c r="M3331" i="2"/>
  <c r="N3331" i="2"/>
  <c r="M3327" i="2"/>
  <c r="N3327" i="2"/>
  <c r="M3323" i="2"/>
  <c r="N3323" i="2"/>
  <c r="M3319" i="2"/>
  <c r="N3319" i="2"/>
  <c r="M3315" i="2"/>
  <c r="N3315" i="2"/>
  <c r="M3311" i="2"/>
  <c r="N3311" i="2"/>
  <c r="M3307" i="2"/>
  <c r="N3307" i="2"/>
  <c r="M3303" i="2"/>
  <c r="N3303" i="2"/>
  <c r="M3299" i="2"/>
  <c r="N3299" i="2"/>
  <c r="M3295" i="2"/>
  <c r="N3295" i="2"/>
  <c r="M3291" i="2"/>
  <c r="N3291" i="2"/>
  <c r="M3287" i="2"/>
  <c r="N3287" i="2"/>
  <c r="M3283" i="2"/>
  <c r="N3283" i="2"/>
  <c r="M3279" i="2"/>
  <c r="N3279" i="2"/>
  <c r="M3275" i="2"/>
  <c r="N3275" i="2"/>
  <c r="M3271" i="2"/>
  <c r="N3271" i="2"/>
  <c r="M3267" i="2"/>
  <c r="N3267" i="2"/>
  <c r="M3263" i="2"/>
  <c r="N3263" i="2"/>
  <c r="M3259" i="2"/>
  <c r="N3259" i="2"/>
  <c r="M3255" i="2"/>
  <c r="N3255" i="2"/>
  <c r="M3251" i="2"/>
  <c r="N3251" i="2"/>
  <c r="M3247" i="2"/>
  <c r="N3247" i="2"/>
  <c r="M3243" i="2"/>
  <c r="N3243" i="2"/>
  <c r="M3239" i="2"/>
  <c r="N3239" i="2"/>
  <c r="M3235" i="2"/>
  <c r="N3235" i="2"/>
  <c r="M3231" i="2"/>
  <c r="N3231" i="2"/>
  <c r="M3227" i="2"/>
  <c r="N3227" i="2"/>
  <c r="M3223" i="2"/>
  <c r="N3223" i="2"/>
  <c r="M3219" i="2"/>
  <c r="N3219" i="2"/>
  <c r="M3215" i="2"/>
  <c r="N3215" i="2"/>
  <c r="M3211" i="2"/>
  <c r="N3211" i="2"/>
  <c r="M3207" i="2"/>
  <c r="N3207" i="2"/>
  <c r="M3203" i="2"/>
  <c r="N3203" i="2"/>
  <c r="M3199" i="2"/>
  <c r="N3199" i="2"/>
  <c r="M3195" i="2"/>
  <c r="N3195" i="2"/>
  <c r="M3191" i="2"/>
  <c r="N3191" i="2"/>
  <c r="M3187" i="2"/>
  <c r="N3187" i="2"/>
  <c r="M3183" i="2"/>
  <c r="N3183" i="2"/>
  <c r="M3179" i="2"/>
  <c r="N3179" i="2"/>
  <c r="M3175" i="2"/>
  <c r="N3175" i="2"/>
  <c r="M3171" i="2"/>
  <c r="N3171" i="2"/>
  <c r="M3167" i="2"/>
  <c r="N3167" i="2"/>
  <c r="M3163" i="2"/>
  <c r="N3163" i="2"/>
  <c r="M3159" i="2"/>
  <c r="N3159" i="2"/>
  <c r="M3155" i="2"/>
  <c r="N3155" i="2"/>
  <c r="M3151" i="2"/>
  <c r="N3151" i="2"/>
  <c r="M3147" i="2"/>
  <c r="N3147" i="2"/>
  <c r="M3143" i="2"/>
  <c r="N3143" i="2"/>
  <c r="M3139" i="2"/>
  <c r="N3139" i="2"/>
  <c r="M3135" i="2"/>
  <c r="N3135" i="2"/>
  <c r="M3131" i="2"/>
  <c r="N3131" i="2"/>
  <c r="M3127" i="2"/>
  <c r="N3127" i="2"/>
  <c r="M3123" i="2"/>
  <c r="N3123" i="2"/>
  <c r="M3119" i="2"/>
  <c r="N3119" i="2"/>
  <c r="M3115" i="2"/>
  <c r="N3115" i="2"/>
  <c r="M3111" i="2"/>
  <c r="N3111" i="2"/>
  <c r="M3107" i="2"/>
  <c r="N3107" i="2"/>
  <c r="M3103" i="2"/>
  <c r="N3103" i="2"/>
  <c r="M3099" i="2"/>
  <c r="N3099" i="2"/>
  <c r="M3095" i="2"/>
  <c r="N3095" i="2"/>
  <c r="M3091" i="2"/>
  <c r="N3091" i="2"/>
  <c r="M3087" i="2"/>
  <c r="N3087" i="2"/>
  <c r="M3083" i="2"/>
  <c r="N3083" i="2"/>
  <c r="M3079" i="2"/>
  <c r="N3079" i="2"/>
  <c r="M3075" i="2"/>
  <c r="N3075" i="2"/>
  <c r="M3071" i="2"/>
  <c r="N3071" i="2"/>
  <c r="M3067" i="2"/>
  <c r="N3067" i="2"/>
  <c r="M3063" i="2"/>
  <c r="N3063" i="2"/>
  <c r="M3059" i="2"/>
  <c r="N3059" i="2"/>
  <c r="M3055" i="2"/>
  <c r="N3055" i="2"/>
  <c r="M3051" i="2"/>
  <c r="N3051" i="2"/>
  <c r="M3047" i="2"/>
  <c r="N3047" i="2"/>
  <c r="M3043" i="2"/>
  <c r="N3043" i="2"/>
  <c r="M3039" i="2"/>
  <c r="N3039" i="2"/>
  <c r="M3035" i="2"/>
  <c r="N3035" i="2"/>
  <c r="M3031" i="2"/>
  <c r="N3031" i="2"/>
  <c r="M3027" i="2"/>
  <c r="N3027" i="2"/>
  <c r="M3023" i="2"/>
  <c r="N3023" i="2"/>
  <c r="M3019" i="2"/>
  <c r="N3019" i="2"/>
  <c r="M3015" i="2"/>
  <c r="N3015" i="2"/>
  <c r="M3011" i="2"/>
  <c r="N3011" i="2"/>
  <c r="M3007" i="2"/>
  <c r="N3007" i="2"/>
  <c r="M3003" i="2"/>
  <c r="N3003" i="2"/>
  <c r="M2999" i="2"/>
  <c r="N2999" i="2"/>
  <c r="M2995" i="2"/>
  <c r="N2995" i="2"/>
  <c r="M2991" i="2"/>
  <c r="N2991" i="2"/>
  <c r="M2987" i="2"/>
  <c r="N2987" i="2"/>
  <c r="M2983" i="2"/>
  <c r="N2983" i="2"/>
  <c r="M2979" i="2"/>
  <c r="N2979" i="2"/>
  <c r="M2975" i="2"/>
  <c r="N2975" i="2"/>
  <c r="M2971" i="2"/>
  <c r="N2971" i="2"/>
  <c r="M2967" i="2"/>
  <c r="N2967" i="2"/>
  <c r="M2963" i="2"/>
  <c r="N2963" i="2"/>
  <c r="M2959" i="2"/>
  <c r="N2959" i="2"/>
  <c r="M2955" i="2"/>
  <c r="N2955" i="2"/>
  <c r="M2951" i="2"/>
  <c r="N2951" i="2"/>
  <c r="M2947" i="2"/>
  <c r="N2947" i="2"/>
  <c r="M2943" i="2"/>
  <c r="N2943" i="2"/>
  <c r="M2939" i="2"/>
  <c r="N2939" i="2"/>
  <c r="M2935" i="2"/>
  <c r="N2935" i="2"/>
  <c r="M2931" i="2"/>
  <c r="N2931" i="2"/>
  <c r="M2927" i="2"/>
  <c r="N2927" i="2"/>
  <c r="M2923" i="2"/>
  <c r="N2923" i="2"/>
  <c r="M2919" i="2"/>
  <c r="N2919" i="2"/>
  <c r="M2915" i="2"/>
  <c r="N2915" i="2"/>
  <c r="M2911" i="2"/>
  <c r="N2911" i="2"/>
  <c r="M2907" i="2"/>
  <c r="N2907" i="2"/>
  <c r="M2903" i="2"/>
  <c r="N2903" i="2"/>
  <c r="M2899" i="2"/>
  <c r="N2899" i="2"/>
  <c r="M2895" i="2"/>
  <c r="N2895" i="2"/>
  <c r="M2891" i="2"/>
  <c r="N2891" i="2"/>
  <c r="M2887" i="2"/>
  <c r="N2887" i="2"/>
  <c r="M2883" i="2"/>
  <c r="N2883" i="2"/>
  <c r="M2879" i="2"/>
  <c r="N2879" i="2"/>
  <c r="M2875" i="2"/>
  <c r="N2875" i="2"/>
  <c r="M2871" i="2"/>
  <c r="N2871" i="2"/>
  <c r="M2867" i="2"/>
  <c r="N2867" i="2"/>
  <c r="M2863" i="2"/>
  <c r="N2863" i="2"/>
  <c r="M2859" i="2"/>
  <c r="N2859" i="2"/>
  <c r="M2855" i="2"/>
  <c r="N2855" i="2"/>
  <c r="M2851" i="2"/>
  <c r="N2851" i="2"/>
  <c r="M2847" i="2"/>
  <c r="N2847" i="2"/>
  <c r="M2843" i="2"/>
  <c r="N2843" i="2"/>
  <c r="M2839" i="2"/>
  <c r="N2839" i="2"/>
  <c r="M2835" i="2"/>
  <c r="N2835" i="2"/>
  <c r="M2831" i="2"/>
  <c r="N2831" i="2"/>
  <c r="M2827" i="2"/>
  <c r="N2827" i="2"/>
  <c r="M2823" i="2"/>
  <c r="N2823" i="2"/>
  <c r="M2819" i="2"/>
  <c r="N2819" i="2"/>
  <c r="M2815" i="2"/>
  <c r="N2815" i="2"/>
  <c r="M2811" i="2"/>
  <c r="N2811" i="2"/>
  <c r="M2807" i="2"/>
  <c r="N2807" i="2"/>
  <c r="M2803" i="2"/>
  <c r="N2803" i="2"/>
  <c r="M2799" i="2"/>
  <c r="N2799" i="2"/>
  <c r="M2795" i="2"/>
  <c r="N2795" i="2"/>
  <c r="M2791" i="2"/>
  <c r="N2791" i="2"/>
  <c r="M2787" i="2"/>
  <c r="N2787" i="2"/>
  <c r="M2783" i="2"/>
  <c r="N2783" i="2"/>
  <c r="M2779" i="2"/>
  <c r="N2779" i="2"/>
  <c r="M2775" i="2"/>
  <c r="N2775" i="2"/>
  <c r="M2771" i="2"/>
  <c r="N2771" i="2"/>
  <c r="M2767" i="2"/>
  <c r="N2767" i="2"/>
  <c r="M2763" i="2"/>
  <c r="N2763" i="2"/>
  <c r="M2759" i="2"/>
  <c r="N2759" i="2"/>
  <c r="M2755" i="2"/>
  <c r="N2755" i="2"/>
  <c r="M2751" i="2"/>
  <c r="N2751" i="2"/>
  <c r="M2747" i="2"/>
  <c r="N2747" i="2"/>
  <c r="M2743" i="2"/>
  <c r="N2743" i="2"/>
  <c r="M2739" i="2"/>
  <c r="N2739" i="2"/>
  <c r="M2735" i="2"/>
  <c r="N2735" i="2"/>
  <c r="M2731" i="2"/>
  <c r="N2731" i="2"/>
  <c r="M2727" i="2"/>
  <c r="N2727" i="2"/>
  <c r="M2723" i="2"/>
  <c r="N2723" i="2"/>
  <c r="L2723" i="2"/>
  <c r="M2719" i="2"/>
  <c r="N2719" i="2"/>
  <c r="L2719" i="2"/>
  <c r="M2715" i="2"/>
  <c r="N2715" i="2"/>
  <c r="L2715" i="2"/>
  <c r="M2711" i="2"/>
  <c r="N2711" i="2"/>
  <c r="L2711" i="2"/>
  <c r="M2707" i="2"/>
  <c r="N2707" i="2"/>
  <c r="L2707" i="2"/>
  <c r="M2703" i="2"/>
  <c r="N2703" i="2"/>
  <c r="L2703" i="2"/>
  <c r="M2699" i="2"/>
  <c r="N2699" i="2"/>
  <c r="L2699" i="2"/>
  <c r="M2695" i="2"/>
  <c r="N2695" i="2"/>
  <c r="L2695" i="2"/>
  <c r="M2691" i="2"/>
  <c r="N2691" i="2"/>
  <c r="L2691" i="2"/>
  <c r="M2687" i="2"/>
  <c r="N2687" i="2"/>
  <c r="L2687" i="2"/>
  <c r="M2683" i="2"/>
  <c r="N2683" i="2"/>
  <c r="L2683" i="2"/>
  <c r="M2679" i="2"/>
  <c r="N2679" i="2"/>
  <c r="L2679" i="2"/>
  <c r="M2675" i="2"/>
  <c r="N2675" i="2"/>
  <c r="L2675" i="2"/>
  <c r="M2671" i="2"/>
  <c r="N2671" i="2"/>
  <c r="L2671" i="2"/>
  <c r="M2667" i="2"/>
  <c r="N2667" i="2"/>
  <c r="L2667" i="2"/>
  <c r="M2663" i="2"/>
  <c r="N2663" i="2"/>
  <c r="L2663" i="2"/>
  <c r="M2659" i="2"/>
  <c r="N2659" i="2"/>
  <c r="L2659" i="2"/>
  <c r="M2655" i="2"/>
  <c r="N2655" i="2"/>
  <c r="L2655" i="2"/>
  <c r="M2651" i="2"/>
  <c r="N2651" i="2"/>
  <c r="L2651" i="2"/>
  <c r="M2647" i="2"/>
  <c r="N2647" i="2"/>
  <c r="L2647" i="2"/>
  <c r="M2643" i="2"/>
  <c r="N2643" i="2"/>
  <c r="L2643" i="2"/>
  <c r="M2639" i="2"/>
  <c r="N2639" i="2"/>
  <c r="L2639" i="2"/>
  <c r="M2635" i="2"/>
  <c r="N2635" i="2"/>
  <c r="L2635" i="2"/>
  <c r="M2631" i="2"/>
  <c r="N2631" i="2"/>
  <c r="L2631" i="2"/>
  <c r="M2627" i="2"/>
  <c r="N2627" i="2"/>
  <c r="L2627" i="2"/>
  <c r="M2623" i="2"/>
  <c r="N2623" i="2"/>
  <c r="L2623" i="2"/>
  <c r="M2619" i="2"/>
  <c r="N2619" i="2"/>
  <c r="L2619" i="2"/>
  <c r="M2615" i="2"/>
  <c r="N2615" i="2"/>
  <c r="L2615" i="2"/>
  <c r="M2611" i="2"/>
  <c r="N2611" i="2"/>
  <c r="L2611" i="2"/>
  <c r="M2607" i="2"/>
  <c r="N2607" i="2"/>
  <c r="L2607" i="2"/>
  <c r="M2603" i="2"/>
  <c r="N2603" i="2"/>
  <c r="L2603" i="2"/>
  <c r="M2599" i="2"/>
  <c r="N2599" i="2"/>
  <c r="L2599" i="2"/>
  <c r="M2595" i="2"/>
  <c r="N2595" i="2"/>
  <c r="L2595" i="2"/>
  <c r="M2591" i="2"/>
  <c r="N2591" i="2"/>
  <c r="L2591" i="2"/>
  <c r="M2587" i="2"/>
  <c r="N2587" i="2"/>
  <c r="L2587" i="2"/>
  <c r="M2583" i="2"/>
  <c r="N2583" i="2"/>
  <c r="L2583" i="2"/>
  <c r="M2579" i="2"/>
  <c r="N2579" i="2"/>
  <c r="L2579" i="2"/>
  <c r="M2575" i="2"/>
  <c r="N2575" i="2"/>
  <c r="L2575" i="2"/>
  <c r="M2571" i="2"/>
  <c r="N2571" i="2"/>
  <c r="L2571" i="2"/>
  <c r="M2567" i="2"/>
  <c r="N2567" i="2"/>
  <c r="L2567" i="2"/>
  <c r="M2563" i="2"/>
  <c r="N2563" i="2"/>
  <c r="L2563" i="2"/>
  <c r="M2559" i="2"/>
  <c r="N2559" i="2"/>
  <c r="L2559" i="2"/>
  <c r="M2555" i="2"/>
  <c r="N2555" i="2"/>
  <c r="L2555" i="2"/>
  <c r="M2551" i="2"/>
  <c r="N2551" i="2"/>
  <c r="L2551" i="2"/>
  <c r="M2547" i="2"/>
  <c r="N2547" i="2"/>
  <c r="L2547" i="2"/>
  <c r="M2543" i="2"/>
  <c r="N2543" i="2"/>
  <c r="L2543" i="2"/>
  <c r="M2539" i="2"/>
  <c r="N2539" i="2"/>
  <c r="L2539" i="2"/>
  <c r="M2535" i="2"/>
  <c r="N2535" i="2"/>
  <c r="L2535" i="2"/>
  <c r="M2531" i="2"/>
  <c r="N2531" i="2"/>
  <c r="L2531" i="2"/>
  <c r="M2527" i="2"/>
  <c r="N2527" i="2"/>
  <c r="L2527" i="2"/>
  <c r="M2523" i="2"/>
  <c r="N2523" i="2"/>
  <c r="L2523" i="2"/>
  <c r="M2519" i="2"/>
  <c r="N2519" i="2"/>
  <c r="L2519" i="2"/>
  <c r="M2515" i="2"/>
  <c r="N2515" i="2"/>
  <c r="L2515" i="2"/>
  <c r="M2511" i="2"/>
  <c r="N2511" i="2"/>
  <c r="L2511" i="2"/>
  <c r="M2507" i="2"/>
  <c r="N2507" i="2"/>
  <c r="L2507" i="2"/>
  <c r="M2503" i="2"/>
  <c r="N2503" i="2"/>
  <c r="L2503" i="2"/>
  <c r="M2499" i="2"/>
  <c r="N2499" i="2"/>
  <c r="L2499" i="2"/>
  <c r="M2495" i="2"/>
  <c r="N2495" i="2"/>
  <c r="L2495" i="2"/>
  <c r="M2491" i="2"/>
  <c r="N2491" i="2"/>
  <c r="L2491" i="2"/>
  <c r="M2487" i="2"/>
  <c r="N2487" i="2"/>
  <c r="L2487" i="2"/>
  <c r="M2483" i="2"/>
  <c r="N2483" i="2"/>
  <c r="L2483" i="2"/>
  <c r="M2479" i="2"/>
  <c r="N2479" i="2"/>
  <c r="L2479" i="2"/>
  <c r="M2475" i="2"/>
  <c r="N2475" i="2"/>
  <c r="L2475" i="2"/>
  <c r="M2471" i="2"/>
  <c r="N2471" i="2"/>
  <c r="L2471" i="2"/>
  <c r="M2467" i="2"/>
  <c r="N2467" i="2"/>
  <c r="L2467" i="2"/>
  <c r="M2463" i="2"/>
  <c r="N2463" i="2"/>
  <c r="L2463" i="2"/>
  <c r="M2459" i="2"/>
  <c r="N2459" i="2"/>
  <c r="L2459" i="2"/>
  <c r="M2455" i="2"/>
  <c r="N2455" i="2"/>
  <c r="L2455" i="2"/>
  <c r="M2451" i="2"/>
  <c r="N2451" i="2"/>
  <c r="L2451" i="2"/>
  <c r="M2447" i="2"/>
  <c r="N2447" i="2"/>
  <c r="L2447" i="2"/>
  <c r="M2443" i="2"/>
  <c r="N2443" i="2"/>
  <c r="L2443" i="2"/>
  <c r="M2439" i="2"/>
  <c r="N2439" i="2"/>
  <c r="L2439" i="2"/>
  <c r="M2435" i="2"/>
  <c r="N2435" i="2"/>
  <c r="L2435" i="2"/>
  <c r="M2431" i="2"/>
  <c r="N2431" i="2"/>
  <c r="L2431" i="2"/>
  <c r="M2427" i="2"/>
  <c r="N2427" i="2"/>
  <c r="L2427" i="2"/>
  <c r="M2423" i="2"/>
  <c r="N2423" i="2"/>
  <c r="L2423" i="2"/>
  <c r="M2419" i="2"/>
  <c r="N2419" i="2"/>
  <c r="L2419" i="2"/>
  <c r="M2415" i="2"/>
  <c r="N2415" i="2"/>
  <c r="L2415" i="2"/>
  <c r="M2411" i="2"/>
  <c r="N2411" i="2"/>
  <c r="L2411" i="2"/>
  <c r="M2407" i="2"/>
  <c r="N2407" i="2"/>
  <c r="L2407" i="2"/>
  <c r="M2403" i="2"/>
  <c r="N2403" i="2"/>
  <c r="L2403" i="2"/>
  <c r="M2399" i="2"/>
  <c r="N2399" i="2"/>
  <c r="L2399" i="2"/>
  <c r="M2395" i="2"/>
  <c r="N2395" i="2"/>
  <c r="L2395" i="2"/>
  <c r="M2391" i="2"/>
  <c r="N2391" i="2"/>
  <c r="L2391" i="2"/>
  <c r="M2387" i="2"/>
  <c r="N2387" i="2"/>
  <c r="L2387" i="2"/>
  <c r="M2383" i="2"/>
  <c r="N2383" i="2"/>
  <c r="L2383" i="2"/>
  <c r="M2379" i="2"/>
  <c r="N2379" i="2"/>
  <c r="L2379" i="2"/>
  <c r="M2375" i="2"/>
  <c r="N2375" i="2"/>
  <c r="L2375" i="2"/>
  <c r="M2371" i="2"/>
  <c r="N2371" i="2"/>
  <c r="L2371" i="2"/>
  <c r="M2367" i="2"/>
  <c r="N2367" i="2"/>
  <c r="L2367" i="2"/>
  <c r="M2363" i="2"/>
  <c r="N2363" i="2"/>
  <c r="L2363" i="2"/>
  <c r="M2359" i="2"/>
  <c r="N2359" i="2"/>
  <c r="L2359" i="2"/>
  <c r="M2355" i="2"/>
  <c r="N2355" i="2"/>
  <c r="L2355" i="2"/>
  <c r="M2351" i="2"/>
  <c r="N2351" i="2"/>
  <c r="L2351" i="2"/>
  <c r="M2347" i="2"/>
  <c r="N2347" i="2"/>
  <c r="L2347" i="2"/>
  <c r="M2343" i="2"/>
  <c r="N2343" i="2"/>
  <c r="L2343" i="2"/>
  <c r="M2339" i="2"/>
  <c r="N2339" i="2"/>
  <c r="L2339" i="2"/>
  <c r="M2335" i="2"/>
  <c r="N2335" i="2"/>
  <c r="L2335" i="2"/>
  <c r="M2331" i="2"/>
  <c r="N2331" i="2"/>
  <c r="L2331" i="2"/>
  <c r="M2327" i="2"/>
  <c r="N2327" i="2"/>
  <c r="L2327" i="2"/>
  <c r="M2323" i="2"/>
  <c r="N2323" i="2"/>
  <c r="L2323" i="2"/>
  <c r="M2319" i="2"/>
  <c r="N2319" i="2"/>
  <c r="L2319" i="2"/>
  <c r="M2315" i="2"/>
  <c r="N2315" i="2"/>
  <c r="L2315" i="2"/>
  <c r="M2311" i="2"/>
  <c r="N2311" i="2"/>
  <c r="L2311" i="2"/>
  <c r="M2307" i="2"/>
  <c r="N2307" i="2"/>
  <c r="L2307" i="2"/>
  <c r="M2303" i="2"/>
  <c r="N2303" i="2"/>
  <c r="L2303" i="2"/>
  <c r="M2299" i="2"/>
  <c r="N2299" i="2"/>
  <c r="L2299" i="2"/>
  <c r="M2295" i="2"/>
  <c r="N2295" i="2"/>
  <c r="L2295" i="2"/>
  <c r="M2291" i="2"/>
  <c r="N2291" i="2"/>
  <c r="L2291" i="2"/>
  <c r="M2287" i="2"/>
  <c r="N2287" i="2"/>
  <c r="L2287" i="2"/>
  <c r="M2283" i="2"/>
  <c r="N2283" i="2"/>
  <c r="L2283" i="2"/>
  <c r="M2279" i="2"/>
  <c r="N2279" i="2"/>
  <c r="L2279" i="2"/>
  <c r="M2275" i="2"/>
  <c r="N2275" i="2"/>
  <c r="L2275" i="2"/>
  <c r="M2271" i="2"/>
  <c r="N2271" i="2"/>
  <c r="L2271" i="2"/>
  <c r="M2267" i="2"/>
  <c r="N2267" i="2"/>
  <c r="L2267" i="2"/>
  <c r="M2263" i="2"/>
  <c r="N2263" i="2"/>
  <c r="L2263" i="2"/>
  <c r="M2259" i="2"/>
  <c r="N2259" i="2"/>
  <c r="L2259" i="2"/>
  <c r="M2255" i="2"/>
  <c r="N2255" i="2"/>
  <c r="L2255" i="2"/>
  <c r="M2251" i="2"/>
  <c r="N2251" i="2"/>
  <c r="L2251" i="2"/>
  <c r="M2247" i="2"/>
  <c r="N2247" i="2"/>
  <c r="L2247" i="2"/>
  <c r="M2243" i="2"/>
  <c r="N2243" i="2"/>
  <c r="L2243" i="2"/>
  <c r="M2239" i="2"/>
  <c r="N2239" i="2"/>
  <c r="L2239" i="2"/>
  <c r="M2235" i="2"/>
  <c r="N2235" i="2"/>
  <c r="L2235" i="2"/>
  <c r="M2231" i="2"/>
  <c r="N2231" i="2"/>
  <c r="L2231" i="2"/>
  <c r="M2227" i="2"/>
  <c r="N2227" i="2"/>
  <c r="L2227" i="2"/>
  <c r="M2223" i="2"/>
  <c r="N2223" i="2"/>
  <c r="L2223" i="2"/>
  <c r="M2219" i="2"/>
  <c r="N2219" i="2"/>
  <c r="L2219" i="2"/>
  <c r="M2215" i="2"/>
  <c r="N2215" i="2"/>
  <c r="L2215" i="2"/>
  <c r="M2211" i="2"/>
  <c r="N2211" i="2"/>
  <c r="L2211" i="2"/>
  <c r="M2207" i="2"/>
  <c r="N2207" i="2"/>
  <c r="L2207" i="2"/>
  <c r="M2203" i="2"/>
  <c r="N2203" i="2"/>
  <c r="L2203" i="2"/>
  <c r="M2199" i="2"/>
  <c r="N2199" i="2"/>
  <c r="L2199" i="2"/>
  <c r="M2195" i="2"/>
  <c r="N2195" i="2"/>
  <c r="L2195" i="2"/>
  <c r="M2191" i="2"/>
  <c r="N2191" i="2"/>
  <c r="L2191" i="2"/>
  <c r="M2187" i="2"/>
  <c r="N2187" i="2"/>
  <c r="L2187" i="2"/>
  <c r="M2183" i="2"/>
  <c r="N2183" i="2"/>
  <c r="L2183" i="2"/>
  <c r="M2179" i="2"/>
  <c r="N2179" i="2"/>
  <c r="L2179" i="2"/>
  <c r="M2175" i="2"/>
  <c r="N2175" i="2"/>
  <c r="L2175" i="2"/>
  <c r="M2171" i="2"/>
  <c r="N2171" i="2"/>
  <c r="L2171" i="2"/>
  <c r="M2167" i="2"/>
  <c r="N2167" i="2"/>
  <c r="L2167" i="2"/>
  <c r="M2163" i="2"/>
  <c r="N2163" i="2"/>
  <c r="L2163" i="2"/>
  <c r="M2159" i="2"/>
  <c r="N2159" i="2"/>
  <c r="L2159" i="2"/>
  <c r="M2155" i="2"/>
  <c r="N2155" i="2"/>
  <c r="L2155" i="2"/>
  <c r="M2151" i="2"/>
  <c r="N2151" i="2"/>
  <c r="L2151" i="2"/>
  <c r="M2147" i="2"/>
  <c r="N2147" i="2"/>
  <c r="L2147" i="2"/>
  <c r="M2143" i="2"/>
  <c r="N2143" i="2"/>
  <c r="L2143" i="2"/>
  <c r="M2139" i="2"/>
  <c r="N2139" i="2"/>
  <c r="L2139" i="2"/>
  <c r="M2135" i="2"/>
  <c r="N2135" i="2"/>
  <c r="L2135" i="2"/>
  <c r="M2131" i="2"/>
  <c r="N2131" i="2"/>
  <c r="L2131" i="2"/>
  <c r="M2127" i="2"/>
  <c r="N2127" i="2"/>
  <c r="L2127" i="2"/>
  <c r="M2123" i="2"/>
  <c r="N2123" i="2"/>
  <c r="L2123" i="2"/>
  <c r="M2119" i="2"/>
  <c r="N2119" i="2"/>
  <c r="L2119" i="2"/>
  <c r="M2115" i="2"/>
  <c r="N2115" i="2"/>
  <c r="L2115" i="2"/>
  <c r="M2111" i="2"/>
  <c r="N2111" i="2"/>
  <c r="L2111" i="2"/>
  <c r="M2107" i="2"/>
  <c r="N2107" i="2"/>
  <c r="L2107" i="2"/>
  <c r="M2103" i="2"/>
  <c r="N2103" i="2"/>
  <c r="L2103" i="2"/>
  <c r="M2099" i="2"/>
  <c r="N2099" i="2"/>
  <c r="L2099" i="2"/>
  <c r="M2095" i="2"/>
  <c r="N2095" i="2"/>
  <c r="L2095" i="2"/>
  <c r="M2091" i="2"/>
  <c r="N2091" i="2"/>
  <c r="L2091" i="2"/>
  <c r="M2087" i="2"/>
  <c r="N2087" i="2"/>
  <c r="L2087" i="2"/>
  <c r="M2083" i="2"/>
  <c r="N2083" i="2"/>
  <c r="L2083" i="2"/>
  <c r="M2079" i="2"/>
  <c r="N2079" i="2"/>
  <c r="L2079" i="2"/>
  <c r="M2075" i="2"/>
  <c r="N2075" i="2"/>
  <c r="L2075" i="2"/>
  <c r="M2071" i="2"/>
  <c r="N2071" i="2"/>
  <c r="L2071" i="2"/>
  <c r="M2067" i="2"/>
  <c r="N2067" i="2"/>
  <c r="L2067" i="2"/>
  <c r="M2063" i="2"/>
  <c r="N2063" i="2"/>
  <c r="L2063" i="2"/>
  <c r="M2059" i="2"/>
  <c r="N2059" i="2"/>
  <c r="L2059" i="2"/>
  <c r="M2055" i="2"/>
  <c r="N2055" i="2"/>
  <c r="L2055" i="2"/>
  <c r="M2051" i="2"/>
  <c r="N2051" i="2"/>
  <c r="L2051" i="2"/>
  <c r="M2047" i="2"/>
  <c r="N2047" i="2"/>
  <c r="L2047" i="2"/>
  <c r="M2043" i="2"/>
  <c r="N2043" i="2"/>
  <c r="L2043" i="2"/>
  <c r="M2039" i="2"/>
  <c r="N2039" i="2"/>
  <c r="L2039" i="2"/>
  <c r="M2035" i="2"/>
  <c r="N2035" i="2"/>
  <c r="L2035" i="2"/>
  <c r="M2031" i="2"/>
  <c r="N2031" i="2"/>
  <c r="L2031" i="2"/>
  <c r="M2027" i="2"/>
  <c r="N2027" i="2"/>
  <c r="L2027" i="2"/>
  <c r="M2023" i="2"/>
  <c r="N2023" i="2"/>
  <c r="L2023" i="2"/>
  <c r="M2019" i="2"/>
  <c r="N2019" i="2"/>
  <c r="L2019" i="2"/>
  <c r="M2015" i="2"/>
  <c r="N2015" i="2"/>
  <c r="L2015" i="2"/>
  <c r="M2011" i="2"/>
  <c r="N2011" i="2"/>
  <c r="L2011" i="2"/>
  <c r="M2007" i="2"/>
  <c r="N2007" i="2"/>
  <c r="L2007" i="2"/>
  <c r="M2003" i="2"/>
  <c r="N2003" i="2"/>
  <c r="L2003" i="2"/>
  <c r="M1999" i="2"/>
  <c r="N1999" i="2"/>
  <c r="L1999" i="2"/>
  <c r="M1995" i="2"/>
  <c r="N1995" i="2"/>
  <c r="L1995" i="2"/>
  <c r="M1991" i="2"/>
  <c r="N1991" i="2"/>
  <c r="L1991" i="2"/>
  <c r="M1987" i="2"/>
  <c r="N1987" i="2"/>
  <c r="L1987" i="2"/>
  <c r="M1983" i="2"/>
  <c r="N1983" i="2"/>
  <c r="L1983" i="2"/>
  <c r="M1979" i="2"/>
  <c r="N1979" i="2"/>
  <c r="L1979" i="2"/>
  <c r="M1975" i="2"/>
  <c r="N1975" i="2"/>
  <c r="L1975" i="2"/>
  <c r="M1971" i="2"/>
  <c r="N1971" i="2"/>
  <c r="L1971" i="2"/>
  <c r="M1967" i="2"/>
  <c r="N1967" i="2"/>
  <c r="L1967" i="2"/>
  <c r="M1963" i="2"/>
  <c r="N1963" i="2"/>
  <c r="L1963" i="2"/>
  <c r="M1959" i="2"/>
  <c r="N1959" i="2"/>
  <c r="L1959" i="2"/>
  <c r="M1955" i="2"/>
  <c r="N1955" i="2"/>
  <c r="L1955" i="2"/>
  <c r="M1951" i="2"/>
  <c r="N1951" i="2"/>
  <c r="L1951" i="2"/>
  <c r="M1947" i="2"/>
  <c r="N1947" i="2"/>
  <c r="L1947" i="2"/>
  <c r="M1943" i="2"/>
  <c r="N1943" i="2"/>
  <c r="L1943" i="2"/>
  <c r="M1939" i="2"/>
  <c r="N1939" i="2"/>
  <c r="L1939" i="2"/>
  <c r="M1935" i="2"/>
  <c r="N1935" i="2"/>
  <c r="L1935" i="2"/>
  <c r="M1931" i="2"/>
  <c r="N1931" i="2"/>
  <c r="L1931" i="2"/>
  <c r="M1927" i="2"/>
  <c r="N1927" i="2"/>
  <c r="L1927" i="2"/>
  <c r="M1923" i="2"/>
  <c r="N1923" i="2"/>
  <c r="L1923" i="2"/>
  <c r="M1919" i="2"/>
  <c r="N1919" i="2"/>
  <c r="L1919" i="2"/>
  <c r="M1915" i="2"/>
  <c r="N1915" i="2"/>
  <c r="L1915" i="2"/>
  <c r="M1911" i="2"/>
  <c r="N1911" i="2"/>
  <c r="L1911" i="2"/>
  <c r="M1907" i="2"/>
  <c r="N1907" i="2"/>
  <c r="L1907" i="2"/>
  <c r="M1903" i="2"/>
  <c r="N1903" i="2"/>
  <c r="L1903" i="2"/>
  <c r="M1899" i="2"/>
  <c r="N1899" i="2"/>
  <c r="L1899" i="2"/>
  <c r="M1895" i="2"/>
  <c r="N1895" i="2"/>
  <c r="L1895" i="2"/>
  <c r="M1891" i="2"/>
  <c r="N1891" i="2"/>
  <c r="L1891" i="2"/>
  <c r="M1887" i="2"/>
  <c r="N1887" i="2"/>
  <c r="L1887" i="2"/>
  <c r="M1883" i="2"/>
  <c r="N1883" i="2"/>
  <c r="L1883" i="2"/>
  <c r="M1879" i="2"/>
  <c r="N1879" i="2"/>
  <c r="L1879" i="2"/>
  <c r="M1875" i="2"/>
  <c r="N1875" i="2"/>
  <c r="L1875" i="2"/>
  <c r="M1871" i="2"/>
  <c r="N1871" i="2"/>
  <c r="L1871" i="2"/>
  <c r="M1867" i="2"/>
  <c r="N1867" i="2"/>
  <c r="L1867" i="2"/>
  <c r="M1863" i="2"/>
  <c r="N1863" i="2"/>
  <c r="L1863" i="2"/>
  <c r="M1859" i="2"/>
  <c r="N1859" i="2"/>
  <c r="L1859" i="2"/>
  <c r="M1855" i="2"/>
  <c r="N1855" i="2"/>
  <c r="L1855" i="2"/>
  <c r="M1851" i="2"/>
  <c r="N1851" i="2"/>
  <c r="L1851" i="2"/>
  <c r="M1847" i="2"/>
  <c r="N1847" i="2"/>
  <c r="L1847" i="2"/>
  <c r="M1843" i="2"/>
  <c r="N1843" i="2"/>
  <c r="L1843" i="2"/>
  <c r="M1839" i="2"/>
  <c r="N1839" i="2"/>
  <c r="L1839" i="2"/>
  <c r="M1835" i="2"/>
  <c r="N1835" i="2"/>
  <c r="L1835" i="2"/>
  <c r="M1831" i="2"/>
  <c r="N1831" i="2"/>
  <c r="L1831" i="2"/>
  <c r="M1827" i="2"/>
  <c r="N1827" i="2"/>
  <c r="L1827" i="2"/>
  <c r="M1823" i="2"/>
  <c r="N1823" i="2"/>
  <c r="L1823" i="2"/>
  <c r="M1819" i="2"/>
  <c r="N1819" i="2"/>
  <c r="L1819" i="2"/>
  <c r="M1815" i="2"/>
  <c r="N1815" i="2"/>
  <c r="L1815" i="2"/>
  <c r="M1811" i="2"/>
  <c r="N1811" i="2"/>
  <c r="L1811" i="2"/>
  <c r="M1807" i="2"/>
  <c r="N1807" i="2"/>
  <c r="L1807" i="2"/>
  <c r="M1803" i="2"/>
  <c r="N1803" i="2"/>
  <c r="L1803" i="2"/>
  <c r="M1799" i="2"/>
  <c r="N1799" i="2"/>
  <c r="L1799" i="2"/>
  <c r="M1795" i="2"/>
  <c r="N1795" i="2"/>
  <c r="L1795" i="2"/>
  <c r="M1791" i="2"/>
  <c r="N1791" i="2"/>
  <c r="L1791" i="2"/>
  <c r="M1787" i="2"/>
  <c r="N1787" i="2"/>
  <c r="L1787" i="2"/>
  <c r="M1783" i="2"/>
  <c r="N1783" i="2"/>
  <c r="L1783" i="2"/>
  <c r="M1779" i="2"/>
  <c r="N1779" i="2"/>
  <c r="L1779" i="2"/>
  <c r="M1775" i="2"/>
  <c r="N1775" i="2"/>
  <c r="L1775" i="2"/>
  <c r="M1771" i="2"/>
  <c r="N1771" i="2"/>
  <c r="L1771" i="2"/>
  <c r="M1767" i="2"/>
  <c r="N1767" i="2"/>
  <c r="L1767" i="2"/>
  <c r="M1763" i="2"/>
  <c r="N1763" i="2"/>
  <c r="L1763" i="2"/>
  <c r="M1759" i="2"/>
  <c r="N1759" i="2"/>
  <c r="L1759" i="2"/>
  <c r="M1755" i="2"/>
  <c r="N1755" i="2"/>
  <c r="L1755" i="2"/>
  <c r="M1751" i="2"/>
  <c r="N1751" i="2"/>
  <c r="L1751" i="2"/>
  <c r="M1747" i="2"/>
  <c r="N1747" i="2"/>
  <c r="L1747" i="2"/>
  <c r="M1743" i="2"/>
  <c r="N1743" i="2"/>
  <c r="L1743" i="2"/>
  <c r="M1739" i="2"/>
  <c r="N1739" i="2"/>
  <c r="L1739" i="2"/>
  <c r="M1735" i="2"/>
  <c r="N1735" i="2"/>
  <c r="L1735" i="2"/>
  <c r="M1731" i="2"/>
  <c r="N1731" i="2"/>
  <c r="L1731" i="2"/>
  <c r="M1727" i="2"/>
  <c r="N1727" i="2"/>
  <c r="L1727" i="2"/>
  <c r="M1723" i="2"/>
  <c r="N1723" i="2"/>
  <c r="L1723" i="2"/>
  <c r="M1719" i="2"/>
  <c r="N1719" i="2"/>
  <c r="L1719" i="2"/>
  <c r="M1715" i="2"/>
  <c r="N1715" i="2"/>
  <c r="L1715" i="2"/>
  <c r="M1711" i="2"/>
  <c r="N1711" i="2"/>
  <c r="L1711" i="2"/>
  <c r="M1707" i="2"/>
  <c r="N1707" i="2"/>
  <c r="L1707" i="2"/>
  <c r="M1703" i="2"/>
  <c r="N1703" i="2"/>
  <c r="L1703" i="2"/>
  <c r="M1699" i="2"/>
  <c r="N1699" i="2"/>
  <c r="L1699" i="2"/>
  <c r="M1695" i="2"/>
  <c r="N1695" i="2"/>
  <c r="L1695" i="2"/>
  <c r="M1691" i="2"/>
  <c r="N1691" i="2"/>
  <c r="L1691" i="2"/>
  <c r="M1687" i="2"/>
  <c r="N1687" i="2"/>
  <c r="L1687" i="2"/>
  <c r="M1683" i="2"/>
  <c r="N1683" i="2"/>
  <c r="L1683" i="2"/>
  <c r="M1679" i="2"/>
  <c r="N1679" i="2"/>
  <c r="L1679" i="2"/>
  <c r="M1675" i="2"/>
  <c r="N1675" i="2"/>
  <c r="L1675" i="2"/>
  <c r="M1671" i="2"/>
  <c r="N1671" i="2"/>
  <c r="L1671" i="2"/>
  <c r="M1667" i="2"/>
  <c r="N1667" i="2"/>
  <c r="L1667" i="2"/>
  <c r="M1663" i="2"/>
  <c r="N1663" i="2"/>
  <c r="L1663" i="2"/>
  <c r="M1659" i="2"/>
  <c r="N1659" i="2"/>
  <c r="L1659" i="2"/>
  <c r="M1655" i="2"/>
  <c r="N1655" i="2"/>
  <c r="L1655" i="2"/>
  <c r="M1651" i="2"/>
  <c r="N1651" i="2"/>
  <c r="L1651" i="2"/>
  <c r="M1647" i="2"/>
  <c r="N1647" i="2"/>
  <c r="L1647" i="2"/>
  <c r="M1643" i="2"/>
  <c r="N1643" i="2"/>
  <c r="L1643" i="2"/>
  <c r="M1639" i="2"/>
  <c r="N1639" i="2"/>
  <c r="L1639" i="2"/>
  <c r="M1635" i="2"/>
  <c r="N1635" i="2"/>
  <c r="L1635" i="2"/>
  <c r="M1631" i="2"/>
  <c r="N1631" i="2"/>
  <c r="L1631" i="2"/>
  <c r="M1627" i="2"/>
  <c r="N1627" i="2"/>
  <c r="L1627" i="2"/>
  <c r="M1623" i="2"/>
  <c r="N1623" i="2"/>
  <c r="L1623" i="2"/>
  <c r="M1619" i="2"/>
  <c r="N1619" i="2"/>
  <c r="L1619" i="2"/>
  <c r="M1615" i="2"/>
  <c r="N1615" i="2"/>
  <c r="L1615" i="2"/>
  <c r="M1611" i="2"/>
  <c r="N1611" i="2"/>
  <c r="L1611" i="2"/>
  <c r="M1607" i="2"/>
  <c r="N1607" i="2"/>
  <c r="L1607" i="2"/>
  <c r="M1603" i="2"/>
  <c r="N1603" i="2"/>
  <c r="L1603" i="2"/>
  <c r="M1599" i="2"/>
  <c r="N1599" i="2"/>
  <c r="L1599" i="2"/>
  <c r="M1595" i="2"/>
  <c r="N1595" i="2"/>
  <c r="L1595" i="2"/>
  <c r="M1591" i="2"/>
  <c r="N1591" i="2"/>
  <c r="L1591" i="2"/>
  <c r="M1587" i="2"/>
  <c r="N1587" i="2"/>
  <c r="L1587" i="2"/>
  <c r="M1583" i="2"/>
  <c r="N1583" i="2"/>
  <c r="L1583" i="2"/>
  <c r="M1579" i="2"/>
  <c r="N1579" i="2"/>
  <c r="L1579" i="2"/>
  <c r="M1575" i="2"/>
  <c r="N1575" i="2"/>
  <c r="L1575" i="2"/>
  <c r="M1571" i="2"/>
  <c r="N1571" i="2"/>
  <c r="L1571" i="2"/>
  <c r="M1567" i="2"/>
  <c r="N1567" i="2"/>
  <c r="L1567" i="2"/>
  <c r="M1563" i="2"/>
  <c r="N1563" i="2"/>
  <c r="L1563" i="2"/>
  <c r="M1559" i="2"/>
  <c r="N1559" i="2"/>
  <c r="L1559" i="2"/>
  <c r="M1555" i="2"/>
  <c r="N1555" i="2"/>
  <c r="L1555" i="2"/>
  <c r="M1551" i="2"/>
  <c r="N1551" i="2"/>
  <c r="L1551" i="2"/>
  <c r="M1547" i="2"/>
  <c r="N1547" i="2"/>
  <c r="L1547" i="2"/>
  <c r="M1543" i="2"/>
  <c r="N1543" i="2"/>
  <c r="L1543" i="2"/>
  <c r="M1539" i="2"/>
  <c r="N1539" i="2"/>
  <c r="L1539" i="2"/>
  <c r="M1535" i="2"/>
  <c r="N1535" i="2"/>
  <c r="L1535" i="2"/>
  <c r="M1531" i="2"/>
  <c r="N1531" i="2"/>
  <c r="L1531" i="2"/>
  <c r="M1527" i="2"/>
  <c r="N1527" i="2"/>
  <c r="L1527" i="2"/>
  <c r="M1523" i="2"/>
  <c r="N1523" i="2"/>
  <c r="L1523" i="2"/>
  <c r="M1519" i="2"/>
  <c r="N1519" i="2"/>
  <c r="L1519" i="2"/>
  <c r="M1515" i="2"/>
  <c r="N1515" i="2"/>
  <c r="L1515" i="2"/>
  <c r="M1511" i="2"/>
  <c r="N1511" i="2"/>
  <c r="L1511" i="2"/>
  <c r="M1507" i="2"/>
  <c r="N1507" i="2"/>
  <c r="L1507" i="2"/>
  <c r="M1503" i="2"/>
  <c r="N1503" i="2"/>
  <c r="L1503" i="2"/>
  <c r="M1499" i="2"/>
  <c r="N1499" i="2"/>
  <c r="L1499" i="2"/>
  <c r="M1495" i="2"/>
  <c r="N1495" i="2"/>
  <c r="L1495" i="2"/>
  <c r="M1491" i="2"/>
  <c r="N1491" i="2"/>
  <c r="L1491" i="2"/>
  <c r="M1487" i="2"/>
  <c r="N1487" i="2"/>
  <c r="L1487" i="2"/>
  <c r="M1483" i="2"/>
  <c r="N1483" i="2"/>
  <c r="L1483" i="2"/>
  <c r="M1479" i="2"/>
  <c r="N1479" i="2"/>
  <c r="L1479" i="2"/>
  <c r="M1475" i="2"/>
  <c r="N1475" i="2"/>
  <c r="L1475" i="2"/>
  <c r="M1471" i="2"/>
  <c r="N1471" i="2"/>
  <c r="L1471" i="2"/>
  <c r="M1467" i="2"/>
  <c r="N1467" i="2"/>
  <c r="L1467" i="2"/>
  <c r="M1463" i="2"/>
  <c r="N1463" i="2"/>
  <c r="L1463" i="2"/>
  <c r="M1459" i="2"/>
  <c r="N1459" i="2"/>
  <c r="L1459" i="2"/>
  <c r="M1455" i="2"/>
  <c r="N1455" i="2"/>
  <c r="L1455" i="2"/>
  <c r="M1451" i="2"/>
  <c r="N1451" i="2"/>
  <c r="L1451" i="2"/>
  <c r="M1447" i="2"/>
  <c r="N1447" i="2"/>
  <c r="L1447" i="2"/>
  <c r="M1443" i="2"/>
  <c r="N1443" i="2"/>
  <c r="L1443" i="2"/>
  <c r="M1439" i="2"/>
  <c r="N1439" i="2"/>
  <c r="L1439" i="2"/>
  <c r="M1435" i="2"/>
  <c r="N1435" i="2"/>
  <c r="L1435" i="2"/>
  <c r="M1431" i="2"/>
  <c r="N1431" i="2"/>
  <c r="L1431" i="2"/>
  <c r="M1427" i="2"/>
  <c r="N1427" i="2"/>
  <c r="L1427" i="2"/>
  <c r="M1423" i="2"/>
  <c r="N1423" i="2"/>
  <c r="L1423" i="2"/>
  <c r="M1419" i="2"/>
  <c r="N1419" i="2"/>
  <c r="L1419" i="2"/>
  <c r="M1415" i="2"/>
  <c r="N1415" i="2"/>
  <c r="L1415" i="2"/>
  <c r="M1411" i="2"/>
  <c r="N1411" i="2"/>
  <c r="L1411" i="2"/>
  <c r="M1407" i="2"/>
  <c r="N1407" i="2"/>
  <c r="L1407" i="2"/>
  <c r="M1403" i="2"/>
  <c r="N1403" i="2"/>
  <c r="L1403" i="2"/>
  <c r="M1399" i="2"/>
  <c r="N1399" i="2"/>
  <c r="L1399" i="2"/>
  <c r="M1395" i="2"/>
  <c r="N1395" i="2"/>
  <c r="L1395" i="2"/>
  <c r="M1391" i="2"/>
  <c r="N1391" i="2"/>
  <c r="L1391" i="2"/>
  <c r="M1387" i="2"/>
  <c r="N1387" i="2"/>
  <c r="L1387" i="2"/>
  <c r="M1383" i="2"/>
  <c r="N1383" i="2"/>
  <c r="L1383" i="2"/>
  <c r="M1379" i="2"/>
  <c r="N1379" i="2"/>
  <c r="L1379" i="2"/>
  <c r="M1375" i="2"/>
  <c r="N1375" i="2"/>
  <c r="L1375" i="2"/>
  <c r="M1371" i="2"/>
  <c r="N1371" i="2"/>
  <c r="L1371" i="2"/>
  <c r="M1367" i="2"/>
  <c r="N1367" i="2"/>
  <c r="L1367" i="2"/>
  <c r="M1363" i="2"/>
  <c r="N1363" i="2"/>
  <c r="L1363" i="2"/>
  <c r="M1359" i="2"/>
  <c r="N1359" i="2"/>
  <c r="L1359" i="2"/>
  <c r="M1355" i="2"/>
  <c r="N1355" i="2"/>
  <c r="L1355" i="2"/>
  <c r="M1351" i="2"/>
  <c r="N1351" i="2"/>
  <c r="L1351" i="2"/>
  <c r="M1347" i="2"/>
  <c r="N1347" i="2"/>
  <c r="L1347" i="2"/>
  <c r="M1343" i="2"/>
  <c r="N1343" i="2"/>
  <c r="L1343" i="2"/>
  <c r="M1339" i="2"/>
  <c r="N1339" i="2"/>
  <c r="L1339" i="2"/>
  <c r="M1335" i="2"/>
  <c r="N1335" i="2"/>
  <c r="L1335" i="2"/>
  <c r="M1331" i="2"/>
  <c r="N1331" i="2"/>
  <c r="L1331" i="2"/>
  <c r="M1327" i="2"/>
  <c r="N1327" i="2"/>
  <c r="L1327" i="2"/>
  <c r="M1323" i="2"/>
  <c r="N1323" i="2"/>
  <c r="L1323" i="2"/>
  <c r="M1319" i="2"/>
  <c r="N1319" i="2"/>
  <c r="L1319" i="2"/>
  <c r="M1315" i="2"/>
  <c r="N1315" i="2"/>
  <c r="L1315" i="2"/>
  <c r="M1311" i="2"/>
  <c r="N1311" i="2"/>
  <c r="L1311" i="2"/>
  <c r="M1307" i="2"/>
  <c r="N1307" i="2"/>
  <c r="L1307" i="2"/>
  <c r="M1303" i="2"/>
  <c r="N1303" i="2"/>
  <c r="L1303" i="2"/>
  <c r="M1299" i="2"/>
  <c r="N1299" i="2"/>
  <c r="L1299" i="2"/>
  <c r="M1295" i="2"/>
  <c r="N1295" i="2"/>
  <c r="L1295" i="2"/>
  <c r="M1291" i="2"/>
  <c r="N1291" i="2"/>
  <c r="L1291" i="2"/>
  <c r="M1287" i="2"/>
  <c r="N1287" i="2"/>
  <c r="L1287" i="2"/>
  <c r="M1283" i="2"/>
  <c r="N1283" i="2"/>
  <c r="L1283" i="2"/>
  <c r="M1279" i="2"/>
  <c r="N1279" i="2"/>
  <c r="L1279" i="2"/>
  <c r="M1275" i="2"/>
  <c r="N1275" i="2"/>
  <c r="L1275" i="2"/>
  <c r="M1271" i="2"/>
  <c r="N1271" i="2"/>
  <c r="L1271" i="2"/>
  <c r="M1267" i="2"/>
  <c r="N1267" i="2"/>
  <c r="L1267" i="2"/>
  <c r="M1263" i="2"/>
  <c r="N1263" i="2"/>
  <c r="L1263" i="2"/>
  <c r="M1259" i="2"/>
  <c r="N1259" i="2"/>
  <c r="L1259" i="2"/>
  <c r="M1255" i="2"/>
  <c r="N1255" i="2"/>
  <c r="L1255" i="2"/>
  <c r="M1251" i="2"/>
  <c r="N1251" i="2"/>
  <c r="L1251" i="2"/>
  <c r="M1247" i="2"/>
  <c r="N1247" i="2"/>
  <c r="L1247" i="2"/>
  <c r="M1243" i="2"/>
  <c r="N1243" i="2"/>
  <c r="L1243" i="2"/>
  <c r="M1239" i="2"/>
  <c r="N1239" i="2"/>
  <c r="L1239" i="2"/>
  <c r="M1235" i="2"/>
  <c r="N1235" i="2"/>
  <c r="L1235" i="2"/>
  <c r="M1231" i="2"/>
  <c r="N1231" i="2"/>
  <c r="L1231" i="2"/>
  <c r="M1227" i="2"/>
  <c r="N1227" i="2"/>
  <c r="L1227" i="2"/>
  <c r="M1223" i="2"/>
  <c r="N1223" i="2"/>
  <c r="L1223" i="2"/>
  <c r="M1219" i="2"/>
  <c r="N1219" i="2"/>
  <c r="L1219" i="2"/>
  <c r="M1215" i="2"/>
  <c r="N1215" i="2"/>
  <c r="L1215" i="2"/>
  <c r="M1211" i="2"/>
  <c r="N1211" i="2"/>
  <c r="L1211" i="2"/>
  <c r="M1207" i="2"/>
  <c r="N1207" i="2"/>
  <c r="L1207" i="2"/>
  <c r="M1203" i="2"/>
  <c r="N1203" i="2"/>
  <c r="L1203" i="2"/>
  <c r="M1199" i="2"/>
  <c r="N1199" i="2"/>
  <c r="L1199" i="2"/>
  <c r="M1195" i="2"/>
  <c r="N1195" i="2"/>
  <c r="L1195" i="2"/>
  <c r="M1191" i="2"/>
  <c r="N1191" i="2"/>
  <c r="L1191" i="2"/>
  <c r="M1187" i="2"/>
  <c r="N1187" i="2"/>
  <c r="L1187" i="2"/>
  <c r="M1183" i="2"/>
  <c r="N1183" i="2"/>
  <c r="L1183" i="2"/>
  <c r="M1179" i="2"/>
  <c r="N1179" i="2"/>
  <c r="L1179" i="2"/>
  <c r="M1175" i="2"/>
  <c r="N1175" i="2"/>
  <c r="L1175" i="2"/>
  <c r="M1171" i="2"/>
  <c r="N1171" i="2"/>
  <c r="L1171" i="2"/>
  <c r="M1167" i="2"/>
  <c r="N1167" i="2"/>
  <c r="L1167" i="2"/>
  <c r="M1163" i="2"/>
  <c r="N1163" i="2"/>
  <c r="L1163" i="2"/>
  <c r="M1159" i="2"/>
  <c r="N1159" i="2"/>
  <c r="L1159" i="2"/>
  <c r="M1155" i="2"/>
  <c r="N1155" i="2"/>
  <c r="L1155" i="2"/>
  <c r="M1151" i="2"/>
  <c r="N1151" i="2"/>
  <c r="L1151" i="2"/>
  <c r="M1147" i="2"/>
  <c r="N1147" i="2"/>
  <c r="L1147" i="2"/>
  <c r="M1143" i="2"/>
  <c r="N1143" i="2"/>
  <c r="L1143" i="2"/>
  <c r="M1139" i="2"/>
  <c r="N1139" i="2"/>
  <c r="L1139" i="2"/>
  <c r="M1135" i="2"/>
  <c r="N1135" i="2"/>
  <c r="L1135" i="2"/>
  <c r="M1131" i="2"/>
  <c r="N1131" i="2"/>
  <c r="L1131" i="2"/>
  <c r="M1127" i="2"/>
  <c r="N1127" i="2"/>
  <c r="L1127" i="2"/>
  <c r="M1123" i="2"/>
  <c r="N1123" i="2"/>
  <c r="L1123" i="2"/>
  <c r="M1119" i="2"/>
  <c r="N1119" i="2"/>
  <c r="L1119" i="2"/>
  <c r="M1115" i="2"/>
  <c r="N1115" i="2"/>
  <c r="L1115" i="2"/>
  <c r="M1111" i="2"/>
  <c r="N1111" i="2"/>
  <c r="L1111" i="2"/>
  <c r="M1107" i="2"/>
  <c r="N1107" i="2"/>
  <c r="L1107" i="2"/>
  <c r="M1103" i="2"/>
  <c r="N1103" i="2"/>
  <c r="L1103" i="2"/>
  <c r="M1099" i="2"/>
  <c r="N1099" i="2"/>
  <c r="L1099" i="2"/>
  <c r="M1095" i="2"/>
  <c r="N1095" i="2"/>
  <c r="L1095" i="2"/>
  <c r="M1091" i="2"/>
  <c r="N1091" i="2"/>
  <c r="L1091" i="2"/>
  <c r="M1087" i="2"/>
  <c r="N1087" i="2"/>
  <c r="L1087" i="2"/>
  <c r="M1083" i="2"/>
  <c r="N1083" i="2"/>
  <c r="L1083" i="2"/>
  <c r="M1079" i="2"/>
  <c r="N1079" i="2"/>
  <c r="L1079" i="2"/>
  <c r="M1075" i="2"/>
  <c r="N1075" i="2"/>
  <c r="L1075" i="2"/>
  <c r="M1071" i="2"/>
  <c r="N1071" i="2"/>
  <c r="L1071" i="2"/>
  <c r="M1067" i="2"/>
  <c r="N1067" i="2"/>
  <c r="L1067" i="2"/>
  <c r="M1063" i="2"/>
  <c r="N1063" i="2"/>
  <c r="L1063" i="2"/>
  <c r="M1059" i="2"/>
  <c r="N1059" i="2"/>
  <c r="L1059" i="2"/>
  <c r="M1055" i="2"/>
  <c r="N1055" i="2"/>
  <c r="L1055" i="2"/>
  <c r="M1051" i="2"/>
  <c r="N1051" i="2"/>
  <c r="L1051" i="2"/>
  <c r="M1047" i="2"/>
  <c r="N1047" i="2"/>
  <c r="L1047" i="2"/>
  <c r="M1043" i="2"/>
  <c r="N1043" i="2"/>
  <c r="L1043" i="2"/>
  <c r="M1039" i="2"/>
  <c r="N1039" i="2"/>
  <c r="L1039" i="2"/>
  <c r="M1035" i="2"/>
  <c r="N1035" i="2"/>
  <c r="L1035" i="2"/>
  <c r="L4987" i="2"/>
  <c r="L4971" i="2"/>
  <c r="L4955" i="2"/>
  <c r="L4939" i="2"/>
  <c r="L4923" i="2"/>
  <c r="L4907" i="2"/>
  <c r="L4891" i="2"/>
  <c r="L4875" i="2"/>
  <c r="L4859" i="2"/>
  <c r="L4843" i="2"/>
  <c r="L4827" i="2"/>
  <c r="L4811" i="2"/>
  <c r="L4795" i="2"/>
  <c r="L4779" i="2"/>
  <c r="L4763" i="2"/>
  <c r="L4747" i="2"/>
  <c r="L4731" i="2"/>
  <c r="L4715" i="2"/>
  <c r="L4699" i="2"/>
  <c r="L4683" i="2"/>
  <c r="L4667" i="2"/>
  <c r="L4651" i="2"/>
  <c r="L4635" i="2"/>
  <c r="L4619" i="2"/>
  <c r="L4603" i="2"/>
  <c r="L4587" i="2"/>
  <c r="L4571" i="2"/>
  <c r="L4555" i="2"/>
  <c r="L4539" i="2"/>
  <c r="L4523" i="2"/>
  <c r="L4507" i="2"/>
  <c r="L4491" i="2"/>
  <c r="L4475" i="2"/>
  <c r="L4459" i="2"/>
  <c r="L4443" i="2"/>
  <c r="L4427" i="2"/>
  <c r="L4411" i="2"/>
  <c r="L4395" i="2"/>
  <c r="L4379" i="2"/>
  <c r="L4363" i="2"/>
  <c r="L4347" i="2"/>
  <c r="L4331" i="2"/>
  <c r="L4315" i="2"/>
  <c r="L4299" i="2"/>
  <c r="L4283" i="2"/>
  <c r="L4267" i="2"/>
  <c r="L4251" i="2"/>
  <c r="L4235" i="2"/>
  <c r="L4219" i="2"/>
  <c r="L4203" i="2"/>
  <c r="L4187" i="2"/>
  <c r="L4171" i="2"/>
  <c r="L4155" i="2"/>
  <c r="L4139" i="2"/>
  <c r="L4123" i="2"/>
  <c r="L4107" i="2"/>
  <c r="L4091" i="2"/>
  <c r="L4075" i="2"/>
  <c r="L4059" i="2"/>
  <c r="L4043" i="2"/>
  <c r="L4027" i="2"/>
  <c r="L4011" i="2"/>
  <c r="L3995" i="2"/>
  <c r="L3979" i="2"/>
  <c r="L3963" i="2"/>
  <c r="L3947" i="2"/>
  <c r="L3931" i="2"/>
  <c r="L3915" i="2"/>
  <c r="L3899" i="2"/>
  <c r="L3883" i="2"/>
  <c r="L3867" i="2"/>
  <c r="L3851" i="2"/>
  <c r="L3835" i="2"/>
  <c r="L3819" i="2"/>
  <c r="L3803" i="2"/>
  <c r="L3787" i="2"/>
  <c r="L3771" i="2"/>
  <c r="L3755" i="2"/>
  <c r="L3739" i="2"/>
  <c r="L3723" i="2"/>
  <c r="L3707" i="2"/>
  <c r="L3691" i="2"/>
  <c r="L3675" i="2"/>
  <c r="L3659" i="2"/>
  <c r="L3643" i="2"/>
  <c r="L3627" i="2"/>
  <c r="L3611" i="2"/>
  <c r="L3595" i="2"/>
  <c r="L3579" i="2"/>
  <c r="L3563" i="2"/>
  <c r="L3547" i="2"/>
  <c r="L3531" i="2"/>
  <c r="L3515" i="2"/>
  <c r="L3499" i="2"/>
  <c r="L3483" i="2"/>
  <c r="L3467" i="2"/>
  <c r="L3451" i="2"/>
  <c r="L3435" i="2"/>
  <c r="L3419" i="2"/>
  <c r="L3403" i="2"/>
  <c r="L3387" i="2"/>
  <c r="L3371" i="2"/>
  <c r="L3355" i="2"/>
  <c r="L3339" i="2"/>
  <c r="L3323" i="2"/>
  <c r="L3307" i="2"/>
  <c r="L3291" i="2"/>
  <c r="L3275" i="2"/>
  <c r="L3259" i="2"/>
  <c r="L3243" i="2"/>
  <c r="L3227" i="2"/>
  <c r="L3211" i="2"/>
  <c r="L3195" i="2"/>
  <c r="L3179" i="2"/>
  <c r="L3163" i="2"/>
  <c r="L3147" i="2"/>
  <c r="L3131" i="2"/>
  <c r="L3115" i="2"/>
  <c r="L3099" i="2"/>
  <c r="L3083" i="2"/>
  <c r="L3067" i="2"/>
  <c r="L3051" i="2"/>
  <c r="L3035" i="2"/>
  <c r="L3019" i="2"/>
  <c r="L3003" i="2"/>
  <c r="L2987" i="2"/>
  <c r="L2971" i="2"/>
  <c r="L2955" i="2"/>
  <c r="L2939" i="2"/>
  <c r="L2923" i="2"/>
  <c r="L2907" i="2"/>
  <c r="L2891" i="2"/>
  <c r="L2875" i="2"/>
  <c r="L2859" i="2"/>
  <c r="L2843" i="2"/>
  <c r="L2827" i="2"/>
  <c r="L2811" i="2"/>
  <c r="L2795" i="2"/>
  <c r="L2779" i="2"/>
  <c r="L2763" i="2"/>
  <c r="L2747" i="2"/>
  <c r="L2731" i="2"/>
  <c r="L2712" i="2"/>
  <c r="L2690" i="2"/>
  <c r="L2669" i="2"/>
  <c r="L2648" i="2"/>
  <c r="L2624" i="2"/>
  <c r="L2592" i="2"/>
  <c r="L2560" i="2"/>
  <c r="M1031" i="2"/>
  <c r="N1031" i="2"/>
  <c r="L1031" i="2"/>
  <c r="M1027" i="2"/>
  <c r="N1027" i="2"/>
  <c r="L1027" i="2"/>
  <c r="M1023" i="2"/>
  <c r="N1023" i="2"/>
  <c r="L1023" i="2"/>
  <c r="M1019" i="2"/>
  <c r="N1019" i="2"/>
  <c r="L1019" i="2"/>
  <c r="M1015" i="2"/>
  <c r="N1015" i="2"/>
  <c r="L1015" i="2"/>
  <c r="M1011" i="2"/>
  <c r="N1011" i="2"/>
  <c r="L1011" i="2"/>
  <c r="M1007" i="2"/>
  <c r="N1007" i="2"/>
  <c r="L1007" i="2"/>
  <c r="M1003" i="2"/>
  <c r="N1003" i="2"/>
  <c r="L1003" i="2"/>
  <c r="M999" i="2"/>
  <c r="N999" i="2"/>
  <c r="L999" i="2"/>
  <c r="M995" i="2"/>
  <c r="N995" i="2"/>
  <c r="L995" i="2"/>
  <c r="M991" i="2"/>
  <c r="N991" i="2"/>
  <c r="L991" i="2"/>
  <c r="M987" i="2"/>
  <c r="N987" i="2"/>
  <c r="L987" i="2"/>
  <c r="M983" i="2"/>
  <c r="N983" i="2"/>
  <c r="L983" i="2"/>
  <c r="M979" i="2"/>
  <c r="N979" i="2"/>
  <c r="L979" i="2"/>
  <c r="M975" i="2"/>
  <c r="N975" i="2"/>
  <c r="L975" i="2"/>
  <c r="M971" i="2"/>
  <c r="N971" i="2"/>
  <c r="L971" i="2"/>
  <c r="M967" i="2"/>
  <c r="N967" i="2"/>
  <c r="L967" i="2"/>
  <c r="M963" i="2"/>
  <c r="N963" i="2"/>
  <c r="L963" i="2"/>
  <c r="M959" i="2"/>
  <c r="N959" i="2"/>
  <c r="L959" i="2"/>
  <c r="M955" i="2"/>
  <c r="N955" i="2"/>
  <c r="L955" i="2"/>
  <c r="M951" i="2"/>
  <c r="N951" i="2"/>
  <c r="L951" i="2"/>
  <c r="M947" i="2"/>
  <c r="N947" i="2"/>
  <c r="L947" i="2"/>
  <c r="M943" i="2"/>
  <c r="N943" i="2"/>
  <c r="L943" i="2"/>
  <c r="M939" i="2"/>
  <c r="N939" i="2"/>
  <c r="L939" i="2"/>
  <c r="M935" i="2"/>
  <c r="N935" i="2"/>
  <c r="L935" i="2"/>
  <c r="M931" i="2"/>
  <c r="N931" i="2"/>
  <c r="L931" i="2"/>
  <c r="M927" i="2"/>
  <c r="N927" i="2"/>
  <c r="L927" i="2"/>
  <c r="M923" i="2"/>
  <c r="N923" i="2"/>
  <c r="L923" i="2"/>
  <c r="M919" i="2"/>
  <c r="N919" i="2"/>
  <c r="L919" i="2"/>
  <c r="M915" i="2"/>
  <c r="N915" i="2"/>
  <c r="L915" i="2"/>
  <c r="M911" i="2"/>
  <c r="N911" i="2"/>
  <c r="L911" i="2"/>
  <c r="M907" i="2"/>
  <c r="N907" i="2"/>
  <c r="L907" i="2"/>
  <c r="M903" i="2"/>
  <c r="N903" i="2"/>
  <c r="L903" i="2"/>
  <c r="M899" i="2"/>
  <c r="N899" i="2"/>
  <c r="L899" i="2"/>
  <c r="M895" i="2"/>
  <c r="N895" i="2"/>
  <c r="L895" i="2"/>
  <c r="M891" i="2"/>
  <c r="N891" i="2"/>
  <c r="L891" i="2"/>
  <c r="M887" i="2"/>
  <c r="N887" i="2"/>
  <c r="L887" i="2"/>
  <c r="M883" i="2"/>
  <c r="N883" i="2"/>
  <c r="L883" i="2"/>
  <c r="M879" i="2"/>
  <c r="N879" i="2"/>
  <c r="L879" i="2"/>
  <c r="M875" i="2"/>
  <c r="N875" i="2"/>
  <c r="L875" i="2"/>
  <c r="M871" i="2"/>
  <c r="N871" i="2"/>
  <c r="L871" i="2"/>
  <c r="M867" i="2"/>
  <c r="N867" i="2"/>
  <c r="L867" i="2"/>
  <c r="M863" i="2"/>
  <c r="N863" i="2"/>
  <c r="L863" i="2"/>
  <c r="M859" i="2"/>
  <c r="N859" i="2"/>
  <c r="L859" i="2"/>
  <c r="M855" i="2"/>
  <c r="N855" i="2"/>
  <c r="L855" i="2"/>
  <c r="M851" i="2"/>
  <c r="N851" i="2"/>
  <c r="L851" i="2"/>
  <c r="M847" i="2"/>
  <c r="N847" i="2"/>
  <c r="L847" i="2"/>
  <c r="M843" i="2"/>
  <c r="N843" i="2"/>
  <c r="L843" i="2"/>
  <c r="M839" i="2"/>
  <c r="N839" i="2"/>
  <c r="L839" i="2"/>
  <c r="M835" i="2"/>
  <c r="N835" i="2"/>
  <c r="L835" i="2"/>
  <c r="M831" i="2"/>
  <c r="N831" i="2"/>
  <c r="L831" i="2"/>
  <c r="M827" i="2"/>
  <c r="N827" i="2"/>
  <c r="L827" i="2"/>
  <c r="M823" i="2"/>
  <c r="N823" i="2"/>
  <c r="L823" i="2"/>
  <c r="M819" i="2"/>
  <c r="N819" i="2"/>
  <c r="L819" i="2"/>
  <c r="M815" i="2"/>
  <c r="N815" i="2"/>
  <c r="L815" i="2"/>
  <c r="M811" i="2"/>
  <c r="N811" i="2"/>
  <c r="L811" i="2"/>
  <c r="M807" i="2"/>
  <c r="N807" i="2"/>
  <c r="L807" i="2"/>
  <c r="M803" i="2"/>
  <c r="N803" i="2"/>
  <c r="L803" i="2"/>
  <c r="M799" i="2"/>
  <c r="N799" i="2"/>
  <c r="L799" i="2"/>
  <c r="M795" i="2"/>
  <c r="N795" i="2"/>
  <c r="L795" i="2"/>
  <c r="M791" i="2"/>
  <c r="N791" i="2"/>
  <c r="L791" i="2"/>
  <c r="M787" i="2"/>
  <c r="N787" i="2"/>
  <c r="L787" i="2"/>
  <c r="M783" i="2"/>
  <c r="N783" i="2"/>
  <c r="L783" i="2"/>
  <c r="M779" i="2"/>
  <c r="N779" i="2"/>
  <c r="L779" i="2"/>
  <c r="M775" i="2"/>
  <c r="N775" i="2"/>
  <c r="L775" i="2"/>
  <c r="M771" i="2"/>
  <c r="N771" i="2"/>
  <c r="L771" i="2"/>
  <c r="M767" i="2"/>
  <c r="N767" i="2"/>
  <c r="L767" i="2"/>
  <c r="M763" i="2"/>
  <c r="N763" i="2"/>
  <c r="L763" i="2"/>
  <c r="M759" i="2"/>
  <c r="N759" i="2"/>
  <c r="L759" i="2"/>
  <c r="M755" i="2"/>
  <c r="N755" i="2"/>
  <c r="L755" i="2"/>
  <c r="M751" i="2"/>
  <c r="N751" i="2"/>
  <c r="L751" i="2"/>
  <c r="M747" i="2"/>
  <c r="N747" i="2"/>
  <c r="L747" i="2"/>
  <c r="M743" i="2"/>
  <c r="N743" i="2"/>
  <c r="L743" i="2"/>
  <c r="M739" i="2"/>
  <c r="N739" i="2"/>
  <c r="L739" i="2"/>
  <c r="M735" i="2"/>
  <c r="N735" i="2"/>
  <c r="L735" i="2"/>
  <c r="M731" i="2"/>
  <c r="N731" i="2"/>
  <c r="L731" i="2"/>
  <c r="M727" i="2"/>
  <c r="N727" i="2"/>
  <c r="L727" i="2"/>
  <c r="M723" i="2"/>
  <c r="N723" i="2"/>
  <c r="L723" i="2"/>
  <c r="M719" i="2"/>
  <c r="N719" i="2"/>
  <c r="L719" i="2"/>
  <c r="M715" i="2"/>
  <c r="N715" i="2"/>
  <c r="L715" i="2"/>
  <c r="M711" i="2"/>
  <c r="N711" i="2"/>
  <c r="L711" i="2"/>
  <c r="M707" i="2"/>
  <c r="N707" i="2"/>
  <c r="L707" i="2"/>
  <c r="M703" i="2"/>
  <c r="N703" i="2"/>
  <c r="L703" i="2"/>
  <c r="M699" i="2"/>
  <c r="N699" i="2"/>
  <c r="L699" i="2"/>
  <c r="M695" i="2"/>
  <c r="N695" i="2"/>
  <c r="L695" i="2"/>
  <c r="M691" i="2"/>
  <c r="N691" i="2"/>
  <c r="L691" i="2"/>
  <c r="M687" i="2"/>
  <c r="N687" i="2"/>
  <c r="L687" i="2"/>
  <c r="M683" i="2"/>
  <c r="N683" i="2"/>
  <c r="L683" i="2"/>
  <c r="M679" i="2"/>
  <c r="N679" i="2"/>
  <c r="L679" i="2"/>
  <c r="M675" i="2"/>
  <c r="N675" i="2"/>
  <c r="L675" i="2"/>
  <c r="M671" i="2"/>
  <c r="N671" i="2"/>
  <c r="L671" i="2"/>
  <c r="M667" i="2"/>
  <c r="N667" i="2"/>
  <c r="L667" i="2"/>
  <c r="M663" i="2"/>
  <c r="N663" i="2"/>
  <c r="L663" i="2"/>
  <c r="M659" i="2"/>
  <c r="N659" i="2"/>
  <c r="L659" i="2"/>
  <c r="M655" i="2"/>
  <c r="N655" i="2"/>
  <c r="L655" i="2"/>
  <c r="M651" i="2"/>
  <c r="N651" i="2"/>
  <c r="L651" i="2"/>
  <c r="M647" i="2"/>
  <c r="N647" i="2"/>
  <c r="L647" i="2"/>
  <c r="M643" i="2"/>
  <c r="N643" i="2"/>
  <c r="L643" i="2"/>
  <c r="M639" i="2"/>
  <c r="N639" i="2"/>
  <c r="L639" i="2"/>
  <c r="M635" i="2"/>
  <c r="N635" i="2"/>
  <c r="L635" i="2"/>
  <c r="M631" i="2"/>
  <c r="N631" i="2"/>
  <c r="L631" i="2"/>
  <c r="M627" i="2"/>
  <c r="N627" i="2"/>
  <c r="L627" i="2"/>
  <c r="M623" i="2"/>
  <c r="N623" i="2"/>
  <c r="L623" i="2"/>
  <c r="M619" i="2"/>
  <c r="N619" i="2"/>
  <c r="L619" i="2"/>
  <c r="M615" i="2"/>
  <c r="N615" i="2"/>
  <c r="L615" i="2"/>
  <c r="M611" i="2"/>
  <c r="N611" i="2"/>
  <c r="L611" i="2"/>
  <c r="M607" i="2"/>
  <c r="N607" i="2"/>
  <c r="L607" i="2"/>
  <c r="M603" i="2"/>
  <c r="N603" i="2"/>
  <c r="L603" i="2"/>
  <c r="M599" i="2"/>
  <c r="N599" i="2"/>
  <c r="L599" i="2"/>
  <c r="M595" i="2"/>
  <c r="N595" i="2"/>
  <c r="L595" i="2"/>
  <c r="M591" i="2"/>
  <c r="N591" i="2"/>
  <c r="L591" i="2"/>
  <c r="M587" i="2"/>
  <c r="N587" i="2"/>
  <c r="L587" i="2"/>
  <c r="M583" i="2"/>
  <c r="N583" i="2"/>
  <c r="L583" i="2"/>
  <c r="M579" i="2"/>
  <c r="N579" i="2"/>
  <c r="L579" i="2"/>
  <c r="M575" i="2"/>
  <c r="N575" i="2"/>
  <c r="L575" i="2"/>
  <c r="M571" i="2"/>
  <c r="N571" i="2"/>
  <c r="L571" i="2"/>
  <c r="M567" i="2"/>
  <c r="N567" i="2"/>
  <c r="L567" i="2"/>
  <c r="M563" i="2"/>
  <c r="N563" i="2"/>
  <c r="L563" i="2"/>
  <c r="M559" i="2"/>
  <c r="N559" i="2"/>
  <c r="L559" i="2"/>
  <c r="M555" i="2"/>
  <c r="N555" i="2"/>
  <c r="L555" i="2"/>
  <c r="M551" i="2"/>
  <c r="N551" i="2"/>
  <c r="L551" i="2"/>
  <c r="M547" i="2"/>
  <c r="N547" i="2"/>
  <c r="L547" i="2"/>
  <c r="M543" i="2"/>
  <c r="N543" i="2"/>
  <c r="L543" i="2"/>
  <c r="M539" i="2"/>
  <c r="N539" i="2"/>
  <c r="L539" i="2"/>
  <c r="M535" i="2"/>
  <c r="N535" i="2"/>
  <c r="L535" i="2"/>
  <c r="M531" i="2"/>
  <c r="N531" i="2"/>
  <c r="L531" i="2"/>
  <c r="M527" i="2"/>
  <c r="N527" i="2"/>
  <c r="L527" i="2"/>
  <c r="M523" i="2"/>
  <c r="N523" i="2"/>
  <c r="L523" i="2"/>
  <c r="M519" i="2"/>
  <c r="N519" i="2"/>
  <c r="L519" i="2"/>
  <c r="M515" i="2"/>
  <c r="N515" i="2"/>
  <c r="L515" i="2"/>
  <c r="M511" i="2"/>
  <c r="N511" i="2"/>
  <c r="L511" i="2"/>
  <c r="M507" i="2"/>
  <c r="N507" i="2"/>
  <c r="L507" i="2"/>
  <c r="M503" i="2"/>
  <c r="N503" i="2"/>
  <c r="L503" i="2"/>
  <c r="M499" i="2"/>
  <c r="N499" i="2"/>
  <c r="L499" i="2"/>
  <c r="M495" i="2"/>
  <c r="N495" i="2"/>
  <c r="L495" i="2"/>
  <c r="M491" i="2"/>
  <c r="N491" i="2"/>
  <c r="L491" i="2"/>
  <c r="M487" i="2"/>
  <c r="N487" i="2"/>
  <c r="L487" i="2"/>
  <c r="M483" i="2"/>
  <c r="N483" i="2"/>
  <c r="L483" i="2"/>
  <c r="M479" i="2"/>
  <c r="N479" i="2"/>
  <c r="L479" i="2"/>
  <c r="M475" i="2"/>
  <c r="N475" i="2"/>
  <c r="L475" i="2"/>
  <c r="M471" i="2"/>
  <c r="N471" i="2"/>
  <c r="L471" i="2"/>
  <c r="M467" i="2"/>
  <c r="N467" i="2"/>
  <c r="L467" i="2"/>
  <c r="M463" i="2"/>
  <c r="N463" i="2"/>
  <c r="L463" i="2"/>
  <c r="M459" i="2"/>
  <c r="N459" i="2"/>
  <c r="L459" i="2"/>
  <c r="M455" i="2"/>
  <c r="N455" i="2"/>
  <c r="L455" i="2"/>
  <c r="M451" i="2"/>
  <c r="N451" i="2"/>
  <c r="L451" i="2"/>
  <c r="M447" i="2"/>
  <c r="N447" i="2"/>
  <c r="L447" i="2"/>
  <c r="M443" i="2"/>
  <c r="N443" i="2"/>
  <c r="L443" i="2"/>
  <c r="M439" i="2"/>
  <c r="N439" i="2"/>
  <c r="L439" i="2"/>
  <c r="M435" i="2"/>
  <c r="N435" i="2"/>
  <c r="L435" i="2"/>
  <c r="M431" i="2"/>
  <c r="N431" i="2"/>
  <c r="L431" i="2"/>
  <c r="M427" i="2"/>
  <c r="N427" i="2"/>
  <c r="L427" i="2"/>
  <c r="M423" i="2"/>
  <c r="N423" i="2"/>
  <c r="L423" i="2"/>
  <c r="M419" i="2"/>
  <c r="N419" i="2"/>
  <c r="L419" i="2"/>
  <c r="M415" i="2"/>
  <c r="N415" i="2"/>
  <c r="L415" i="2"/>
  <c r="M411" i="2"/>
  <c r="N411" i="2"/>
  <c r="L411" i="2"/>
  <c r="M407" i="2"/>
  <c r="N407" i="2"/>
  <c r="L407" i="2"/>
  <c r="M403" i="2"/>
  <c r="N403" i="2"/>
  <c r="L403" i="2"/>
  <c r="M399" i="2"/>
  <c r="N399" i="2"/>
  <c r="L399" i="2"/>
  <c r="M395" i="2"/>
  <c r="N395" i="2"/>
  <c r="L395" i="2"/>
  <c r="M391" i="2"/>
  <c r="N391" i="2"/>
  <c r="L391" i="2"/>
  <c r="M387" i="2"/>
  <c r="N387" i="2"/>
  <c r="L387" i="2"/>
  <c r="M383" i="2"/>
  <c r="N383" i="2"/>
  <c r="L383" i="2"/>
  <c r="M379" i="2"/>
  <c r="N379" i="2"/>
  <c r="L379" i="2"/>
  <c r="M375" i="2"/>
  <c r="N375" i="2"/>
  <c r="L375" i="2"/>
  <c r="M371" i="2"/>
  <c r="N371" i="2"/>
  <c r="L371" i="2"/>
  <c r="M367" i="2"/>
  <c r="N367" i="2"/>
  <c r="L367" i="2"/>
  <c r="M363" i="2"/>
  <c r="N363" i="2"/>
  <c r="L363" i="2"/>
  <c r="M359" i="2"/>
  <c r="N359" i="2"/>
  <c r="L359" i="2"/>
  <c r="M355" i="2"/>
  <c r="N355" i="2"/>
  <c r="L355" i="2"/>
  <c r="M351" i="2"/>
  <c r="N351" i="2"/>
  <c r="L351" i="2"/>
  <c r="M347" i="2"/>
  <c r="N347" i="2"/>
  <c r="L347" i="2"/>
  <c r="M343" i="2"/>
  <c r="N343" i="2"/>
  <c r="L343" i="2"/>
  <c r="M339" i="2"/>
  <c r="N339" i="2"/>
  <c r="L339" i="2"/>
  <c r="M335" i="2"/>
  <c r="N335" i="2"/>
  <c r="L335" i="2"/>
  <c r="M331" i="2"/>
  <c r="N331" i="2"/>
  <c r="L331" i="2"/>
  <c r="M327" i="2"/>
  <c r="N327" i="2"/>
  <c r="L327" i="2"/>
  <c r="M323" i="2"/>
  <c r="N323" i="2"/>
  <c r="L323" i="2"/>
  <c r="M319" i="2"/>
  <c r="N319" i="2"/>
  <c r="L319" i="2"/>
  <c r="M315" i="2"/>
  <c r="N315" i="2"/>
  <c r="L315" i="2"/>
  <c r="M311" i="2"/>
  <c r="N311" i="2"/>
  <c r="L311" i="2"/>
  <c r="M307" i="2"/>
  <c r="N307" i="2"/>
  <c r="L307" i="2"/>
  <c r="M303" i="2"/>
  <c r="N303" i="2"/>
  <c r="L303" i="2"/>
  <c r="M299" i="2"/>
  <c r="N299" i="2"/>
  <c r="L299" i="2"/>
  <c r="M295" i="2"/>
  <c r="N295" i="2"/>
  <c r="L295" i="2"/>
  <c r="M291" i="2"/>
  <c r="N291" i="2"/>
  <c r="L291" i="2"/>
  <c r="M287" i="2"/>
  <c r="N287" i="2"/>
  <c r="L287" i="2"/>
  <c r="M283" i="2"/>
  <c r="N283" i="2"/>
  <c r="L283" i="2"/>
  <c r="M279" i="2"/>
  <c r="N279" i="2"/>
  <c r="L279" i="2"/>
  <c r="M275" i="2"/>
  <c r="N275" i="2"/>
  <c r="L275" i="2"/>
  <c r="M271" i="2"/>
  <c r="N271" i="2"/>
  <c r="L271" i="2"/>
  <c r="M267" i="2"/>
  <c r="N267" i="2"/>
  <c r="L267" i="2"/>
  <c r="M263" i="2"/>
  <c r="N263" i="2"/>
  <c r="L263" i="2"/>
  <c r="M259" i="2"/>
  <c r="N259" i="2"/>
  <c r="L259" i="2"/>
  <c r="M255" i="2"/>
  <c r="N255" i="2"/>
  <c r="L255" i="2"/>
  <c r="M251" i="2"/>
  <c r="N251" i="2"/>
  <c r="L251" i="2"/>
  <c r="M247" i="2"/>
  <c r="N247" i="2"/>
  <c r="L247" i="2"/>
  <c r="M243" i="2"/>
  <c r="N243" i="2"/>
  <c r="L243" i="2"/>
  <c r="M239" i="2"/>
  <c r="N239" i="2"/>
  <c r="L239" i="2"/>
  <c r="M235" i="2"/>
  <c r="N235" i="2"/>
  <c r="L235" i="2"/>
  <c r="M231" i="2"/>
  <c r="N231" i="2"/>
  <c r="L231" i="2"/>
  <c r="M227" i="2"/>
  <c r="N227" i="2"/>
  <c r="L227" i="2"/>
  <c r="M223" i="2"/>
  <c r="N223" i="2"/>
  <c r="L223" i="2"/>
  <c r="M219" i="2"/>
  <c r="N219" i="2"/>
  <c r="L219" i="2"/>
  <c r="M215" i="2"/>
  <c r="N215" i="2"/>
  <c r="L215" i="2"/>
  <c r="M211" i="2"/>
  <c r="N211" i="2"/>
  <c r="L211" i="2"/>
  <c r="M207" i="2"/>
  <c r="N207" i="2"/>
  <c r="L207" i="2"/>
  <c r="M203" i="2"/>
  <c r="N203" i="2"/>
  <c r="L203" i="2"/>
  <c r="M199" i="2"/>
  <c r="N199" i="2"/>
  <c r="L199" i="2"/>
  <c r="M195" i="2"/>
  <c r="N195" i="2"/>
  <c r="L195" i="2"/>
  <c r="M191" i="2"/>
  <c r="N191" i="2"/>
  <c r="L191" i="2"/>
  <c r="M187" i="2"/>
  <c r="N187" i="2"/>
  <c r="L187" i="2"/>
  <c r="M183" i="2"/>
  <c r="N183" i="2"/>
  <c r="L183" i="2"/>
  <c r="M179" i="2"/>
  <c r="N179" i="2"/>
  <c r="L179" i="2"/>
  <c r="M175" i="2"/>
  <c r="N175" i="2"/>
  <c r="L175" i="2"/>
  <c r="M171" i="2"/>
  <c r="N171" i="2"/>
  <c r="L171" i="2"/>
  <c r="M167" i="2"/>
  <c r="N167" i="2"/>
  <c r="L167" i="2"/>
  <c r="M163" i="2"/>
  <c r="N163" i="2"/>
  <c r="L163" i="2"/>
  <c r="M159" i="2"/>
  <c r="N159" i="2"/>
  <c r="L159" i="2"/>
  <c r="M155" i="2"/>
  <c r="N155" i="2"/>
  <c r="L155" i="2"/>
  <c r="M151" i="2"/>
  <c r="N151" i="2"/>
  <c r="L151" i="2"/>
  <c r="M147" i="2"/>
  <c r="N147" i="2"/>
  <c r="L147" i="2"/>
  <c r="M143" i="2"/>
  <c r="N143" i="2"/>
  <c r="L143" i="2"/>
  <c r="M139" i="2"/>
  <c r="N139" i="2"/>
  <c r="L139" i="2"/>
  <c r="M135" i="2"/>
  <c r="N135" i="2"/>
  <c r="L135" i="2"/>
  <c r="M131" i="2"/>
  <c r="N131" i="2"/>
  <c r="L131" i="2"/>
  <c r="M127" i="2"/>
  <c r="N127" i="2"/>
  <c r="L127" i="2"/>
  <c r="M123" i="2"/>
  <c r="N123" i="2"/>
  <c r="L123" i="2"/>
  <c r="M119" i="2"/>
  <c r="N119" i="2"/>
  <c r="L119" i="2"/>
  <c r="M115" i="2"/>
  <c r="N115" i="2"/>
  <c r="L115" i="2"/>
  <c r="M111" i="2"/>
  <c r="N111" i="2"/>
  <c r="L111" i="2"/>
  <c r="M107" i="2"/>
  <c r="N107" i="2"/>
  <c r="L107" i="2"/>
  <c r="M103" i="2"/>
  <c r="N103" i="2"/>
  <c r="L103" i="2"/>
  <c r="M99" i="2"/>
  <c r="N99" i="2"/>
  <c r="L99" i="2"/>
  <c r="M95" i="2"/>
  <c r="N95" i="2"/>
  <c r="L95" i="2"/>
  <c r="M91" i="2"/>
  <c r="N91" i="2"/>
  <c r="L91" i="2"/>
  <c r="M87" i="2"/>
  <c r="N87" i="2"/>
  <c r="L87" i="2"/>
  <c r="M83" i="2"/>
  <c r="N83" i="2"/>
  <c r="L83" i="2"/>
  <c r="M79" i="2"/>
  <c r="N79" i="2"/>
  <c r="L79" i="2"/>
  <c r="M75" i="2"/>
  <c r="N75" i="2"/>
  <c r="L75" i="2"/>
  <c r="M71" i="2"/>
  <c r="N71" i="2"/>
  <c r="L71" i="2"/>
  <c r="M67" i="2"/>
  <c r="N67" i="2"/>
  <c r="L67" i="2"/>
  <c r="M63" i="2"/>
  <c r="N63" i="2"/>
  <c r="L63" i="2"/>
  <c r="M59" i="2"/>
  <c r="N59" i="2"/>
  <c r="L59" i="2"/>
  <c r="M55" i="2"/>
  <c r="N55" i="2"/>
  <c r="L55" i="2"/>
  <c r="M51" i="2"/>
  <c r="N51" i="2"/>
  <c r="L51" i="2"/>
  <c r="M47" i="2"/>
  <c r="N47" i="2"/>
  <c r="L47" i="2"/>
  <c r="M43" i="2"/>
  <c r="N43" i="2"/>
  <c r="L43" i="2"/>
  <c r="M39" i="2"/>
  <c r="N39" i="2"/>
  <c r="L39" i="2"/>
  <c r="M35" i="2"/>
  <c r="N35" i="2"/>
  <c r="L35" i="2"/>
  <c r="M31" i="2"/>
  <c r="N31" i="2"/>
  <c r="L31" i="2"/>
  <c r="M27" i="2"/>
  <c r="N27" i="2"/>
  <c r="L27" i="2"/>
  <c r="M23" i="2"/>
  <c r="N23" i="2"/>
  <c r="L23" i="2"/>
  <c r="M19" i="2"/>
  <c r="N19" i="2"/>
  <c r="L19" i="2"/>
  <c r="M15" i="2"/>
  <c r="N15" i="2"/>
  <c r="L15" i="2"/>
  <c r="M11" i="2"/>
  <c r="N11" i="2"/>
  <c r="L11" i="2"/>
  <c r="M7" i="2"/>
  <c r="N7" i="2"/>
  <c r="L7" i="2"/>
  <c r="M3" i="2"/>
  <c r="N3" i="2"/>
  <c r="L3" i="2"/>
  <c r="M826" i="2"/>
  <c r="N826" i="2"/>
  <c r="L826" i="2"/>
  <c r="M822" i="2"/>
  <c r="N822" i="2"/>
  <c r="L822" i="2"/>
  <c r="M818" i="2"/>
  <c r="N818" i="2"/>
  <c r="L818" i="2"/>
  <c r="M814" i="2"/>
  <c r="N814" i="2"/>
  <c r="L814" i="2"/>
  <c r="M810" i="2"/>
  <c r="N810" i="2"/>
  <c r="L810" i="2"/>
  <c r="M806" i="2"/>
  <c r="N806" i="2"/>
  <c r="L806" i="2"/>
  <c r="M802" i="2"/>
  <c r="N802" i="2"/>
  <c r="L802" i="2"/>
  <c r="M798" i="2"/>
  <c r="N798" i="2"/>
  <c r="L798" i="2"/>
  <c r="M794" i="2"/>
  <c r="N794" i="2"/>
  <c r="L794" i="2"/>
  <c r="M790" i="2"/>
  <c r="N790" i="2"/>
  <c r="L790" i="2"/>
  <c r="M786" i="2"/>
  <c r="N786" i="2"/>
  <c r="L786" i="2"/>
  <c r="M782" i="2"/>
  <c r="N782" i="2"/>
  <c r="L782" i="2"/>
  <c r="M778" i="2"/>
  <c r="N778" i="2"/>
  <c r="L778" i="2"/>
  <c r="M774" i="2"/>
  <c r="N774" i="2"/>
  <c r="L774" i="2"/>
  <c r="M770" i="2"/>
  <c r="N770" i="2"/>
  <c r="L770" i="2"/>
  <c r="M766" i="2"/>
  <c r="N766" i="2"/>
  <c r="L766" i="2"/>
  <c r="M762" i="2"/>
  <c r="N762" i="2"/>
  <c r="L762" i="2"/>
  <c r="M758" i="2"/>
  <c r="N758" i="2"/>
  <c r="L758" i="2"/>
  <c r="M754" i="2"/>
  <c r="N754" i="2"/>
  <c r="L754" i="2"/>
  <c r="M750" i="2"/>
  <c r="N750" i="2"/>
  <c r="L750" i="2"/>
  <c r="M746" i="2"/>
  <c r="N746" i="2"/>
  <c r="L746" i="2"/>
  <c r="M742" i="2"/>
  <c r="N742" i="2"/>
  <c r="L742" i="2"/>
  <c r="M738" i="2"/>
  <c r="N738" i="2"/>
  <c r="L738" i="2"/>
  <c r="M734" i="2"/>
  <c r="N734" i="2"/>
  <c r="L734" i="2"/>
  <c r="M730" i="2"/>
  <c r="N730" i="2"/>
  <c r="L730" i="2"/>
  <c r="M726" i="2"/>
  <c r="N726" i="2"/>
  <c r="L726" i="2"/>
  <c r="M722" i="2"/>
  <c r="N722" i="2"/>
  <c r="L722" i="2"/>
  <c r="M718" i="2"/>
  <c r="N718" i="2"/>
  <c r="L718" i="2"/>
  <c r="M714" i="2"/>
  <c r="N714" i="2"/>
  <c r="L714" i="2"/>
  <c r="M710" i="2"/>
  <c r="N710" i="2"/>
  <c r="L710" i="2"/>
  <c r="M706" i="2"/>
  <c r="N706" i="2"/>
  <c r="L706" i="2"/>
  <c r="M702" i="2"/>
  <c r="N702" i="2"/>
  <c r="L702" i="2"/>
  <c r="M698" i="2"/>
  <c r="N698" i="2"/>
  <c r="L698" i="2"/>
  <c r="M694" i="2"/>
  <c r="N694" i="2"/>
  <c r="L694" i="2"/>
  <c r="M690" i="2"/>
  <c r="N690" i="2"/>
  <c r="L690" i="2"/>
  <c r="M686" i="2"/>
  <c r="N686" i="2"/>
  <c r="L686" i="2"/>
  <c r="M682" i="2"/>
  <c r="N682" i="2"/>
  <c r="L682" i="2"/>
  <c r="M678" i="2"/>
  <c r="N678" i="2"/>
  <c r="L678" i="2"/>
  <c r="M674" i="2"/>
  <c r="N674" i="2"/>
  <c r="L674" i="2"/>
  <c r="M670" i="2"/>
  <c r="N670" i="2"/>
  <c r="L670" i="2"/>
  <c r="M666" i="2"/>
  <c r="N666" i="2"/>
  <c r="L666" i="2"/>
  <c r="M662" i="2"/>
  <c r="N662" i="2"/>
  <c r="L662" i="2"/>
  <c r="M658" i="2"/>
  <c r="N658" i="2"/>
  <c r="L658" i="2"/>
  <c r="M654" i="2"/>
  <c r="N654" i="2"/>
  <c r="L654" i="2"/>
  <c r="M650" i="2"/>
  <c r="N650" i="2"/>
  <c r="L650" i="2"/>
  <c r="M646" i="2"/>
  <c r="N646" i="2"/>
  <c r="L646" i="2"/>
  <c r="M642" i="2"/>
  <c r="N642" i="2"/>
  <c r="L642" i="2"/>
  <c r="M638" i="2"/>
  <c r="N638" i="2"/>
  <c r="L638" i="2"/>
  <c r="M634" i="2"/>
  <c r="N634" i="2"/>
  <c r="L634" i="2"/>
  <c r="M630" i="2"/>
  <c r="N630" i="2"/>
  <c r="L630" i="2"/>
  <c r="M626" i="2"/>
  <c r="N626" i="2"/>
  <c r="L626" i="2"/>
  <c r="M622" i="2"/>
  <c r="N622" i="2"/>
  <c r="L622" i="2"/>
  <c r="M618" i="2"/>
  <c r="N618" i="2"/>
  <c r="L618" i="2"/>
  <c r="M614" i="2"/>
  <c r="N614" i="2"/>
  <c r="L614" i="2"/>
  <c r="M610" i="2"/>
  <c r="N610" i="2"/>
  <c r="L610" i="2"/>
  <c r="M606" i="2"/>
  <c r="N606" i="2"/>
  <c r="L606" i="2"/>
  <c r="M602" i="2"/>
  <c r="N602" i="2"/>
  <c r="L602" i="2"/>
  <c r="M598" i="2"/>
  <c r="N598" i="2"/>
  <c r="L598" i="2"/>
  <c r="M594" i="2"/>
  <c r="N594" i="2"/>
  <c r="L594" i="2"/>
  <c r="M590" i="2"/>
  <c r="N590" i="2"/>
  <c r="L590" i="2"/>
  <c r="M586" i="2"/>
  <c r="N586" i="2"/>
  <c r="L586" i="2"/>
  <c r="M582" i="2"/>
  <c r="N582" i="2"/>
  <c r="L582" i="2"/>
  <c r="M578" i="2"/>
  <c r="N578" i="2"/>
  <c r="L578" i="2"/>
  <c r="M574" i="2"/>
  <c r="N574" i="2"/>
  <c r="L574" i="2"/>
  <c r="M570" i="2"/>
  <c r="N570" i="2"/>
  <c r="L570" i="2"/>
  <c r="M566" i="2"/>
  <c r="N566" i="2"/>
  <c r="L566" i="2"/>
  <c r="M562" i="2"/>
  <c r="N562" i="2"/>
  <c r="L562" i="2"/>
  <c r="M558" i="2"/>
  <c r="N558" i="2"/>
  <c r="L558" i="2"/>
  <c r="M554" i="2"/>
  <c r="N554" i="2"/>
  <c r="L554" i="2"/>
  <c r="M550" i="2"/>
  <c r="N550" i="2"/>
  <c r="L550" i="2"/>
  <c r="M546" i="2"/>
  <c r="N546" i="2"/>
  <c r="L546" i="2"/>
  <c r="M542" i="2"/>
  <c r="N542" i="2"/>
  <c r="L542" i="2"/>
  <c r="M538" i="2"/>
  <c r="N538" i="2"/>
  <c r="L538" i="2"/>
  <c r="M534" i="2"/>
  <c r="N534" i="2"/>
  <c r="L534" i="2"/>
  <c r="M530" i="2"/>
  <c r="N530" i="2"/>
  <c r="L530" i="2"/>
  <c r="M526" i="2"/>
  <c r="N526" i="2"/>
  <c r="L526" i="2"/>
  <c r="M522" i="2"/>
  <c r="N522" i="2"/>
  <c r="L522" i="2"/>
  <c r="M518" i="2"/>
  <c r="N518" i="2"/>
  <c r="L518" i="2"/>
  <c r="M514" i="2"/>
  <c r="N514" i="2"/>
  <c r="L514" i="2"/>
  <c r="M510" i="2"/>
  <c r="N510" i="2"/>
  <c r="L510" i="2"/>
  <c r="M506" i="2"/>
  <c r="N506" i="2"/>
  <c r="L506" i="2"/>
  <c r="M502" i="2"/>
  <c r="N502" i="2"/>
  <c r="L502" i="2"/>
  <c r="M498" i="2"/>
  <c r="N498" i="2"/>
  <c r="L498" i="2"/>
  <c r="M494" i="2"/>
  <c r="N494" i="2"/>
  <c r="L494" i="2"/>
  <c r="M490" i="2"/>
  <c r="N490" i="2"/>
  <c r="L490" i="2"/>
  <c r="M486" i="2"/>
  <c r="N486" i="2"/>
  <c r="L486" i="2"/>
  <c r="M482" i="2"/>
  <c r="N482" i="2"/>
  <c r="L482" i="2"/>
  <c r="M478" i="2"/>
  <c r="N478" i="2"/>
  <c r="L478" i="2"/>
  <c r="M474" i="2"/>
  <c r="N474" i="2"/>
  <c r="L474" i="2"/>
  <c r="M470" i="2"/>
  <c r="N470" i="2"/>
  <c r="L470" i="2"/>
  <c r="M466" i="2"/>
  <c r="N466" i="2"/>
  <c r="L466" i="2"/>
  <c r="M462" i="2"/>
  <c r="N462" i="2"/>
  <c r="L462" i="2"/>
  <c r="M458" i="2"/>
  <c r="N458" i="2"/>
  <c r="L458" i="2"/>
  <c r="M454" i="2"/>
  <c r="N454" i="2"/>
  <c r="L454" i="2"/>
  <c r="M450" i="2"/>
  <c r="N450" i="2"/>
  <c r="L450" i="2"/>
  <c r="M446" i="2"/>
  <c r="N446" i="2"/>
  <c r="L446" i="2"/>
  <c r="M442" i="2"/>
  <c r="N442" i="2"/>
  <c r="L442" i="2"/>
  <c r="M438" i="2"/>
  <c r="N438" i="2"/>
  <c r="L438" i="2"/>
  <c r="M434" i="2"/>
  <c r="N434" i="2"/>
  <c r="L434" i="2"/>
  <c r="M430" i="2"/>
  <c r="N430" i="2"/>
  <c r="L430" i="2"/>
  <c r="M426" i="2"/>
  <c r="N426" i="2"/>
  <c r="L426" i="2"/>
  <c r="M422" i="2"/>
  <c r="N422" i="2"/>
  <c r="L422" i="2"/>
  <c r="M418" i="2"/>
  <c r="N418" i="2"/>
  <c r="L418" i="2"/>
  <c r="M414" i="2"/>
  <c r="N414" i="2"/>
  <c r="L414" i="2"/>
  <c r="M410" i="2"/>
  <c r="N410" i="2"/>
  <c r="L410" i="2"/>
  <c r="M406" i="2"/>
  <c r="N406" i="2"/>
  <c r="L406" i="2"/>
  <c r="M402" i="2"/>
  <c r="N402" i="2"/>
  <c r="L402" i="2"/>
  <c r="M398" i="2"/>
  <c r="N398" i="2"/>
  <c r="L398" i="2"/>
  <c r="M394" i="2"/>
  <c r="N394" i="2"/>
  <c r="L394" i="2"/>
  <c r="M390" i="2"/>
  <c r="N390" i="2"/>
  <c r="L390" i="2"/>
  <c r="M386" i="2"/>
  <c r="N386" i="2"/>
  <c r="L386" i="2"/>
  <c r="M382" i="2"/>
  <c r="N382" i="2"/>
  <c r="L382" i="2"/>
  <c r="M378" i="2"/>
  <c r="N378" i="2"/>
  <c r="L378" i="2"/>
  <c r="M374" i="2"/>
  <c r="N374" i="2"/>
  <c r="L374" i="2"/>
  <c r="M370" i="2"/>
  <c r="N370" i="2"/>
  <c r="L370" i="2"/>
  <c r="M366" i="2"/>
  <c r="N366" i="2"/>
  <c r="L366" i="2"/>
  <c r="M362" i="2"/>
  <c r="N362" i="2"/>
  <c r="L362" i="2"/>
  <c r="M358" i="2"/>
  <c r="N358" i="2"/>
  <c r="L358" i="2"/>
  <c r="M354" i="2"/>
  <c r="N354" i="2"/>
  <c r="L354" i="2"/>
  <c r="M350" i="2"/>
  <c r="N350" i="2"/>
  <c r="L350" i="2"/>
  <c r="M346" i="2"/>
  <c r="N346" i="2"/>
  <c r="L346" i="2"/>
  <c r="M342" i="2"/>
  <c r="N342" i="2"/>
  <c r="L342" i="2"/>
  <c r="M338" i="2"/>
  <c r="N338" i="2"/>
  <c r="L338" i="2"/>
  <c r="M334" i="2"/>
  <c r="N334" i="2"/>
  <c r="L334" i="2"/>
  <c r="M330" i="2"/>
  <c r="N330" i="2"/>
  <c r="L330" i="2"/>
  <c r="M326" i="2"/>
  <c r="N326" i="2"/>
  <c r="L326" i="2"/>
  <c r="M322" i="2"/>
  <c r="N322" i="2"/>
  <c r="L322" i="2"/>
  <c r="M318" i="2"/>
  <c r="N318" i="2"/>
  <c r="L318" i="2"/>
  <c r="M314" i="2"/>
  <c r="N314" i="2"/>
  <c r="L314" i="2"/>
  <c r="M310" i="2"/>
  <c r="N310" i="2"/>
  <c r="L310" i="2"/>
  <c r="M306" i="2"/>
  <c r="N306" i="2"/>
  <c r="L306" i="2"/>
  <c r="M302" i="2"/>
  <c r="N302" i="2"/>
  <c r="L302" i="2"/>
  <c r="M298" i="2"/>
  <c r="N298" i="2"/>
  <c r="L298" i="2"/>
  <c r="M294" i="2"/>
  <c r="N294" i="2"/>
  <c r="L294" i="2"/>
  <c r="M290" i="2"/>
  <c r="N290" i="2"/>
  <c r="L290" i="2"/>
  <c r="M286" i="2"/>
  <c r="N286" i="2"/>
  <c r="L286" i="2"/>
  <c r="M282" i="2"/>
  <c r="N282" i="2"/>
  <c r="L282" i="2"/>
  <c r="M278" i="2"/>
  <c r="N278" i="2"/>
  <c r="L278" i="2"/>
  <c r="M274" i="2"/>
  <c r="N274" i="2"/>
  <c r="L274" i="2"/>
  <c r="M270" i="2"/>
  <c r="N270" i="2"/>
  <c r="L270" i="2"/>
  <c r="M266" i="2"/>
  <c r="N266" i="2"/>
  <c r="L266" i="2"/>
  <c r="M262" i="2"/>
  <c r="N262" i="2"/>
  <c r="L262" i="2"/>
  <c r="M258" i="2"/>
  <c r="N258" i="2"/>
  <c r="L258" i="2"/>
  <c r="M254" i="2"/>
  <c r="N254" i="2"/>
  <c r="L254" i="2"/>
  <c r="M250" i="2"/>
  <c r="N250" i="2"/>
  <c r="L250" i="2"/>
  <c r="M246" i="2"/>
  <c r="N246" i="2"/>
  <c r="L246" i="2"/>
  <c r="M242" i="2"/>
  <c r="N242" i="2"/>
  <c r="L242" i="2"/>
  <c r="M238" i="2"/>
  <c r="N238" i="2"/>
  <c r="L238" i="2"/>
  <c r="M234" i="2"/>
  <c r="N234" i="2"/>
  <c r="L234" i="2"/>
  <c r="M230" i="2"/>
  <c r="N230" i="2"/>
  <c r="L230" i="2"/>
  <c r="M226" i="2"/>
  <c r="N226" i="2"/>
  <c r="L226" i="2"/>
  <c r="M222" i="2"/>
  <c r="N222" i="2"/>
  <c r="L222" i="2"/>
  <c r="M218" i="2"/>
  <c r="N218" i="2"/>
  <c r="L218" i="2"/>
  <c r="M214" i="2"/>
  <c r="N214" i="2"/>
  <c r="L214" i="2"/>
  <c r="M210" i="2"/>
  <c r="N210" i="2"/>
  <c r="L210" i="2"/>
  <c r="M206" i="2"/>
  <c r="N206" i="2"/>
  <c r="L206" i="2"/>
  <c r="M202" i="2"/>
  <c r="N202" i="2"/>
  <c r="L202" i="2"/>
  <c r="M198" i="2"/>
  <c r="N198" i="2"/>
  <c r="L198" i="2"/>
  <c r="M194" i="2"/>
  <c r="N194" i="2"/>
  <c r="L194" i="2"/>
  <c r="M190" i="2"/>
  <c r="N190" i="2"/>
  <c r="L190" i="2"/>
  <c r="M186" i="2"/>
  <c r="N186" i="2"/>
  <c r="L186" i="2"/>
  <c r="M182" i="2"/>
  <c r="N182" i="2"/>
  <c r="L182" i="2"/>
  <c r="M178" i="2"/>
  <c r="N178" i="2"/>
  <c r="L178" i="2"/>
  <c r="M174" i="2"/>
  <c r="N174" i="2"/>
  <c r="L174" i="2"/>
  <c r="M170" i="2"/>
  <c r="N170" i="2"/>
  <c r="L170" i="2"/>
  <c r="M166" i="2"/>
  <c r="N166" i="2"/>
  <c r="L166" i="2"/>
  <c r="M162" i="2"/>
  <c r="N162" i="2"/>
  <c r="L162" i="2"/>
  <c r="M158" i="2"/>
  <c r="N158" i="2"/>
  <c r="L158" i="2"/>
  <c r="M154" i="2"/>
  <c r="N154" i="2"/>
  <c r="L154" i="2"/>
  <c r="M150" i="2"/>
  <c r="N150" i="2"/>
  <c r="L150" i="2"/>
  <c r="M146" i="2"/>
  <c r="N146" i="2"/>
  <c r="L146" i="2"/>
  <c r="M142" i="2"/>
  <c r="N142" i="2"/>
  <c r="L142" i="2"/>
  <c r="M138" i="2"/>
  <c r="N138" i="2"/>
  <c r="L138" i="2"/>
  <c r="M134" i="2"/>
  <c r="N134" i="2"/>
  <c r="L134" i="2"/>
  <c r="M130" i="2"/>
  <c r="N130" i="2"/>
  <c r="L130" i="2"/>
  <c r="M126" i="2"/>
  <c r="N126" i="2"/>
  <c r="L126" i="2"/>
  <c r="M122" i="2"/>
  <c r="N122" i="2"/>
  <c r="L122" i="2"/>
  <c r="M118" i="2"/>
  <c r="N118" i="2"/>
  <c r="L118" i="2"/>
  <c r="M114" i="2"/>
  <c r="N114" i="2"/>
  <c r="L114" i="2"/>
  <c r="M110" i="2"/>
  <c r="N110" i="2"/>
  <c r="L110" i="2"/>
  <c r="M106" i="2"/>
  <c r="N106" i="2"/>
  <c r="L106" i="2"/>
  <c r="M102" i="2"/>
  <c r="N102" i="2"/>
  <c r="L102" i="2"/>
  <c r="M98" i="2"/>
  <c r="N98" i="2"/>
  <c r="L98" i="2"/>
  <c r="M94" i="2"/>
  <c r="N94" i="2"/>
  <c r="L94" i="2"/>
  <c r="M90" i="2"/>
  <c r="N90" i="2"/>
  <c r="L90" i="2"/>
  <c r="M86" i="2"/>
  <c r="N86" i="2"/>
  <c r="L86" i="2"/>
  <c r="M82" i="2"/>
  <c r="N82" i="2"/>
  <c r="L82" i="2"/>
  <c r="M78" i="2"/>
  <c r="N78" i="2"/>
  <c r="L78" i="2"/>
  <c r="M74" i="2"/>
  <c r="N74" i="2"/>
  <c r="L74" i="2"/>
  <c r="M70" i="2"/>
  <c r="N70" i="2"/>
  <c r="L70" i="2"/>
  <c r="M66" i="2"/>
  <c r="N66" i="2"/>
  <c r="L66" i="2"/>
  <c r="M62" i="2"/>
  <c r="N62" i="2"/>
  <c r="L62" i="2"/>
  <c r="M58" i="2"/>
  <c r="N58" i="2"/>
  <c r="L58" i="2"/>
  <c r="M54" i="2"/>
  <c r="N54" i="2"/>
  <c r="L54" i="2"/>
  <c r="M50" i="2"/>
  <c r="N50" i="2"/>
  <c r="L50" i="2"/>
  <c r="M46" i="2"/>
  <c r="N46" i="2"/>
  <c r="L46" i="2"/>
  <c r="M42" i="2"/>
  <c r="N42" i="2"/>
  <c r="L42" i="2"/>
  <c r="M38" i="2"/>
  <c r="N38" i="2"/>
  <c r="L38" i="2"/>
  <c r="M34" i="2"/>
  <c r="N34" i="2"/>
  <c r="L34" i="2"/>
  <c r="M30" i="2"/>
  <c r="N30" i="2"/>
  <c r="L30" i="2"/>
  <c r="M26" i="2"/>
  <c r="N26" i="2"/>
  <c r="L26" i="2"/>
  <c r="M22" i="2"/>
  <c r="N22" i="2"/>
  <c r="L22" i="2"/>
  <c r="M18" i="2"/>
  <c r="N18" i="2"/>
  <c r="L18" i="2"/>
  <c r="M14" i="2"/>
  <c r="N14" i="2"/>
  <c r="L14" i="2"/>
  <c r="M10" i="2"/>
  <c r="N10" i="2"/>
  <c r="L10" i="2"/>
  <c r="M6" i="2"/>
  <c r="N6" i="2"/>
  <c r="L6" i="2"/>
  <c r="M1021" i="2"/>
  <c r="N1021" i="2"/>
  <c r="L1021" i="2"/>
  <c r="M1017" i="2"/>
  <c r="N1017" i="2"/>
  <c r="L1017" i="2"/>
  <c r="M1013" i="2"/>
  <c r="N1013" i="2"/>
  <c r="L1013" i="2"/>
  <c r="M1009" i="2"/>
  <c r="N1009" i="2"/>
  <c r="L1009" i="2"/>
  <c r="M1005" i="2"/>
  <c r="N1005" i="2"/>
  <c r="L1005" i="2"/>
  <c r="M1001" i="2"/>
  <c r="N1001" i="2"/>
  <c r="L1001" i="2"/>
  <c r="M997" i="2"/>
  <c r="N997" i="2"/>
  <c r="L997" i="2"/>
  <c r="M993" i="2"/>
  <c r="N993" i="2"/>
  <c r="L993" i="2"/>
  <c r="M989" i="2"/>
  <c r="N989" i="2"/>
  <c r="L989" i="2"/>
  <c r="M985" i="2"/>
  <c r="N985" i="2"/>
  <c r="L985" i="2"/>
  <c r="M981" i="2"/>
  <c r="N981" i="2"/>
  <c r="L981" i="2"/>
  <c r="M977" i="2"/>
  <c r="N977" i="2"/>
  <c r="L977" i="2"/>
  <c r="M973" i="2"/>
  <c r="N973" i="2"/>
  <c r="L973" i="2"/>
  <c r="M969" i="2"/>
  <c r="N969" i="2"/>
  <c r="L969" i="2"/>
  <c r="M965" i="2"/>
  <c r="N965" i="2"/>
  <c r="L965" i="2"/>
  <c r="M961" i="2"/>
  <c r="N961" i="2"/>
  <c r="L961" i="2"/>
  <c r="M957" i="2"/>
  <c r="N957" i="2"/>
  <c r="L957" i="2"/>
  <c r="M953" i="2"/>
  <c r="N953" i="2"/>
  <c r="L953" i="2"/>
  <c r="M949" i="2"/>
  <c r="N949" i="2"/>
  <c r="L949" i="2"/>
  <c r="M945" i="2"/>
  <c r="N945" i="2"/>
  <c r="L945" i="2"/>
  <c r="M941" i="2"/>
  <c r="N941" i="2"/>
  <c r="L941" i="2"/>
  <c r="M937" i="2"/>
  <c r="N937" i="2"/>
  <c r="L937" i="2"/>
  <c r="M933" i="2"/>
  <c r="N933" i="2"/>
  <c r="L933" i="2"/>
  <c r="M929" i="2"/>
  <c r="N929" i="2"/>
  <c r="L929" i="2"/>
  <c r="M925" i="2"/>
  <c r="N925" i="2"/>
  <c r="L925" i="2"/>
  <c r="M921" i="2"/>
  <c r="N921" i="2"/>
  <c r="L921" i="2"/>
  <c r="M917" i="2"/>
  <c r="N917" i="2"/>
  <c r="L917" i="2"/>
  <c r="M913" i="2"/>
  <c r="N913" i="2"/>
  <c r="L913" i="2"/>
  <c r="M909" i="2"/>
  <c r="N909" i="2"/>
  <c r="L909" i="2"/>
  <c r="M905" i="2"/>
  <c r="N905" i="2"/>
  <c r="L905" i="2"/>
  <c r="M901" i="2"/>
  <c r="N901" i="2"/>
  <c r="L901" i="2"/>
  <c r="M897" i="2"/>
  <c r="N897" i="2"/>
  <c r="L897" i="2"/>
  <c r="M893" i="2"/>
  <c r="N893" i="2"/>
  <c r="L893" i="2"/>
  <c r="M889" i="2"/>
  <c r="N889" i="2"/>
  <c r="L889" i="2"/>
  <c r="M885" i="2"/>
  <c r="N885" i="2"/>
  <c r="L885" i="2"/>
  <c r="M881" i="2"/>
  <c r="N881" i="2"/>
  <c r="L881" i="2"/>
  <c r="M877" i="2"/>
  <c r="N877" i="2"/>
  <c r="L877" i="2"/>
  <c r="M873" i="2"/>
  <c r="N873" i="2"/>
  <c r="L873" i="2"/>
  <c r="M869" i="2"/>
  <c r="N869" i="2"/>
  <c r="L869" i="2"/>
  <c r="M865" i="2"/>
  <c r="N865" i="2"/>
  <c r="L865" i="2"/>
  <c r="M861" i="2"/>
  <c r="N861" i="2"/>
  <c r="L861" i="2"/>
  <c r="M857" i="2"/>
  <c r="N857" i="2"/>
  <c r="L857" i="2"/>
  <c r="M853" i="2"/>
  <c r="N853" i="2"/>
  <c r="L853" i="2"/>
  <c r="M849" i="2"/>
  <c r="N849" i="2"/>
  <c r="L849" i="2"/>
  <c r="M845" i="2"/>
  <c r="N845" i="2"/>
  <c r="L845" i="2"/>
  <c r="M841" i="2"/>
  <c r="N841" i="2"/>
  <c r="L841" i="2"/>
  <c r="M837" i="2"/>
  <c r="N837" i="2"/>
  <c r="L837" i="2"/>
  <c r="M833" i="2"/>
  <c r="N833" i="2"/>
  <c r="L833" i="2"/>
  <c r="M829" i="2"/>
  <c r="N829" i="2"/>
  <c r="L829" i="2"/>
  <c r="M825" i="2"/>
  <c r="N825" i="2"/>
  <c r="L825" i="2"/>
  <c r="M821" i="2"/>
  <c r="N821" i="2"/>
  <c r="L821" i="2"/>
  <c r="M817" i="2"/>
  <c r="N817" i="2"/>
  <c r="L817" i="2"/>
  <c r="M813" i="2"/>
  <c r="N813" i="2"/>
  <c r="L813" i="2"/>
  <c r="M809" i="2"/>
  <c r="N809" i="2"/>
  <c r="L809" i="2"/>
  <c r="M805" i="2"/>
  <c r="N805" i="2"/>
  <c r="L805" i="2"/>
  <c r="M801" i="2"/>
  <c r="N801" i="2"/>
  <c r="L801" i="2"/>
  <c r="M797" i="2"/>
  <c r="N797" i="2"/>
  <c r="L797" i="2"/>
  <c r="M793" i="2"/>
  <c r="N793" i="2"/>
  <c r="L793" i="2"/>
  <c r="M789" i="2"/>
  <c r="N789" i="2"/>
  <c r="L789" i="2"/>
  <c r="M785" i="2"/>
  <c r="N785" i="2"/>
  <c r="L785" i="2"/>
  <c r="M781" i="2"/>
  <c r="N781" i="2"/>
  <c r="L781" i="2"/>
  <c r="M777" i="2"/>
  <c r="N777" i="2"/>
  <c r="L777" i="2"/>
  <c r="M773" i="2"/>
  <c r="N773" i="2"/>
  <c r="L773" i="2"/>
  <c r="M769" i="2"/>
  <c r="N769" i="2"/>
  <c r="L769" i="2"/>
  <c r="M765" i="2"/>
  <c r="N765" i="2"/>
  <c r="L765" i="2"/>
  <c r="M761" i="2"/>
  <c r="N761" i="2"/>
  <c r="L761" i="2"/>
  <c r="M757" i="2"/>
  <c r="N757" i="2"/>
  <c r="L757" i="2"/>
  <c r="M753" i="2"/>
  <c r="N753" i="2"/>
  <c r="L753" i="2"/>
  <c r="M749" i="2"/>
  <c r="N749" i="2"/>
  <c r="L749" i="2"/>
  <c r="M745" i="2"/>
  <c r="N745" i="2"/>
  <c r="L745" i="2"/>
  <c r="M741" i="2"/>
  <c r="N741" i="2"/>
  <c r="L741" i="2"/>
  <c r="M737" i="2"/>
  <c r="N737" i="2"/>
  <c r="L737" i="2"/>
  <c r="M733" i="2"/>
  <c r="N733" i="2"/>
  <c r="L733" i="2"/>
  <c r="M729" i="2"/>
  <c r="N729" i="2"/>
  <c r="L729" i="2"/>
  <c r="M725" i="2"/>
  <c r="N725" i="2"/>
  <c r="L725" i="2"/>
  <c r="M721" i="2"/>
  <c r="N721" i="2"/>
  <c r="L721" i="2"/>
  <c r="M717" i="2"/>
  <c r="N717" i="2"/>
  <c r="L717" i="2"/>
  <c r="M713" i="2"/>
  <c r="N713" i="2"/>
  <c r="L713" i="2"/>
  <c r="M709" i="2"/>
  <c r="N709" i="2"/>
  <c r="L709" i="2"/>
  <c r="M705" i="2"/>
  <c r="N705" i="2"/>
  <c r="L705" i="2"/>
  <c r="M701" i="2"/>
  <c r="N701" i="2"/>
  <c r="L701" i="2"/>
  <c r="M697" i="2"/>
  <c r="N697" i="2"/>
  <c r="L697" i="2"/>
  <c r="M693" i="2"/>
  <c r="N693" i="2"/>
  <c r="L693" i="2"/>
  <c r="M689" i="2"/>
  <c r="N689" i="2"/>
  <c r="L689" i="2"/>
  <c r="M685" i="2"/>
  <c r="N685" i="2"/>
  <c r="L685" i="2"/>
  <c r="M681" i="2"/>
  <c r="N681" i="2"/>
  <c r="L681" i="2"/>
  <c r="M677" i="2"/>
  <c r="N677" i="2"/>
  <c r="L677" i="2"/>
  <c r="M673" i="2"/>
  <c r="N673" i="2"/>
  <c r="L673" i="2"/>
  <c r="M669" i="2"/>
  <c r="N669" i="2"/>
  <c r="L669" i="2"/>
  <c r="M665" i="2"/>
  <c r="N665" i="2"/>
  <c r="L665" i="2"/>
  <c r="M661" i="2"/>
  <c r="N661" i="2"/>
  <c r="L661" i="2"/>
  <c r="M657" i="2"/>
  <c r="N657" i="2"/>
  <c r="L657" i="2"/>
  <c r="M653" i="2"/>
  <c r="N653" i="2"/>
  <c r="L653" i="2"/>
  <c r="M649" i="2"/>
  <c r="N649" i="2"/>
  <c r="L649" i="2"/>
  <c r="M645" i="2"/>
  <c r="N645" i="2"/>
  <c r="L645" i="2"/>
  <c r="M641" i="2"/>
  <c r="N641" i="2"/>
  <c r="L641" i="2"/>
  <c r="M637" i="2"/>
  <c r="N637" i="2"/>
  <c r="L637" i="2"/>
  <c r="M633" i="2"/>
  <c r="N633" i="2"/>
  <c r="L633" i="2"/>
  <c r="M629" i="2"/>
  <c r="N629" i="2"/>
  <c r="L629" i="2"/>
  <c r="M625" i="2"/>
  <c r="N625" i="2"/>
  <c r="L625" i="2"/>
  <c r="M621" i="2"/>
  <c r="N621" i="2"/>
  <c r="L621" i="2"/>
  <c r="M617" i="2"/>
  <c r="N617" i="2"/>
  <c r="L617" i="2"/>
  <c r="M613" i="2"/>
  <c r="N613" i="2"/>
  <c r="L613" i="2"/>
  <c r="M609" i="2"/>
  <c r="N609" i="2"/>
  <c r="L609" i="2"/>
  <c r="M605" i="2"/>
  <c r="N605" i="2"/>
  <c r="L605" i="2"/>
  <c r="M601" i="2"/>
  <c r="N601" i="2"/>
  <c r="L601" i="2"/>
  <c r="M597" i="2"/>
  <c r="N597" i="2"/>
  <c r="L597" i="2"/>
  <c r="M593" i="2"/>
  <c r="N593" i="2"/>
  <c r="L593" i="2"/>
  <c r="M589" i="2"/>
  <c r="N589" i="2"/>
  <c r="L589" i="2"/>
  <c r="M585" i="2"/>
  <c r="N585" i="2"/>
  <c r="L585" i="2"/>
  <c r="M581" i="2"/>
  <c r="N581" i="2"/>
  <c r="L581" i="2"/>
  <c r="M577" i="2"/>
  <c r="N577" i="2"/>
  <c r="L577" i="2"/>
  <c r="M573" i="2"/>
  <c r="N573" i="2"/>
  <c r="L573" i="2"/>
  <c r="M569" i="2"/>
  <c r="N569" i="2"/>
  <c r="L569" i="2"/>
  <c r="M565" i="2"/>
  <c r="N565" i="2"/>
  <c r="L565" i="2"/>
  <c r="M561" i="2"/>
  <c r="N561" i="2"/>
  <c r="L561" i="2"/>
  <c r="M557" i="2"/>
  <c r="N557" i="2"/>
  <c r="L557" i="2"/>
  <c r="M553" i="2"/>
  <c r="N553" i="2"/>
  <c r="L553" i="2"/>
  <c r="M549" i="2"/>
  <c r="N549" i="2"/>
  <c r="L549" i="2"/>
  <c r="M545" i="2"/>
  <c r="N545" i="2"/>
  <c r="L545" i="2"/>
  <c r="M541" i="2"/>
  <c r="N541" i="2"/>
  <c r="L541" i="2"/>
  <c r="M537" i="2"/>
  <c r="N537" i="2"/>
  <c r="L537" i="2"/>
  <c r="M533" i="2"/>
  <c r="N533" i="2"/>
  <c r="L533" i="2"/>
  <c r="M529" i="2"/>
  <c r="N529" i="2"/>
  <c r="L529" i="2"/>
  <c r="M525" i="2"/>
  <c r="N525" i="2"/>
  <c r="L525" i="2"/>
  <c r="M521" i="2"/>
  <c r="N521" i="2"/>
  <c r="L521" i="2"/>
  <c r="M517" i="2"/>
  <c r="N517" i="2"/>
  <c r="L517" i="2"/>
  <c r="M513" i="2"/>
  <c r="N513" i="2"/>
  <c r="L513" i="2"/>
  <c r="M509" i="2"/>
  <c r="N509" i="2"/>
  <c r="L509" i="2"/>
  <c r="M505" i="2"/>
  <c r="N505" i="2"/>
  <c r="L505" i="2"/>
  <c r="M501" i="2"/>
  <c r="N501" i="2"/>
  <c r="L501" i="2"/>
  <c r="M497" i="2"/>
  <c r="N497" i="2"/>
  <c r="L497" i="2"/>
  <c r="M493" i="2"/>
  <c r="N493" i="2"/>
  <c r="L493" i="2"/>
  <c r="M489" i="2"/>
  <c r="N489" i="2"/>
  <c r="L489" i="2"/>
  <c r="M485" i="2"/>
  <c r="N485" i="2"/>
  <c r="L485" i="2"/>
  <c r="M481" i="2"/>
  <c r="N481" i="2"/>
  <c r="L481" i="2"/>
  <c r="M477" i="2"/>
  <c r="N477" i="2"/>
  <c r="L477" i="2"/>
  <c r="M473" i="2"/>
  <c r="N473" i="2"/>
  <c r="L473" i="2"/>
  <c r="M469" i="2"/>
  <c r="N469" i="2"/>
  <c r="L469" i="2"/>
  <c r="M465" i="2"/>
  <c r="N465" i="2"/>
  <c r="L465" i="2"/>
  <c r="M461" i="2"/>
  <c r="N461" i="2"/>
  <c r="L461" i="2"/>
  <c r="M457" i="2"/>
  <c r="N457" i="2"/>
  <c r="L457" i="2"/>
  <c r="M453" i="2"/>
  <c r="N453" i="2"/>
  <c r="L453" i="2"/>
  <c r="M449" i="2"/>
  <c r="N449" i="2"/>
  <c r="L449" i="2"/>
  <c r="M445" i="2"/>
  <c r="N445" i="2"/>
  <c r="L445" i="2"/>
  <c r="M441" i="2"/>
  <c r="N441" i="2"/>
  <c r="L441" i="2"/>
  <c r="M437" i="2"/>
  <c r="N437" i="2"/>
  <c r="L437" i="2"/>
  <c r="M433" i="2"/>
  <c r="N433" i="2"/>
  <c r="L433" i="2"/>
  <c r="M429" i="2"/>
  <c r="N429" i="2"/>
  <c r="L429" i="2"/>
  <c r="M425" i="2"/>
  <c r="N425" i="2"/>
  <c r="L425" i="2"/>
  <c r="M421" i="2"/>
  <c r="N421" i="2"/>
  <c r="L421" i="2"/>
  <c r="M417" i="2"/>
  <c r="N417" i="2"/>
  <c r="L417" i="2"/>
  <c r="M413" i="2"/>
  <c r="N413" i="2"/>
  <c r="L413" i="2"/>
  <c r="M409" i="2"/>
  <c r="N409" i="2"/>
  <c r="L409" i="2"/>
  <c r="M405" i="2"/>
  <c r="N405" i="2"/>
  <c r="L405" i="2"/>
  <c r="M401" i="2"/>
  <c r="N401" i="2"/>
  <c r="L401" i="2"/>
  <c r="M397" i="2"/>
  <c r="N397" i="2"/>
  <c r="L397" i="2"/>
  <c r="M393" i="2"/>
  <c r="N393" i="2"/>
  <c r="L393" i="2"/>
  <c r="M389" i="2"/>
  <c r="N389" i="2"/>
  <c r="L389" i="2"/>
  <c r="M385" i="2"/>
  <c r="N385" i="2"/>
  <c r="L385" i="2"/>
  <c r="M381" i="2"/>
  <c r="N381" i="2"/>
  <c r="L381" i="2"/>
  <c r="M377" i="2"/>
  <c r="N377" i="2"/>
  <c r="L377" i="2"/>
  <c r="M373" i="2"/>
  <c r="N373" i="2"/>
  <c r="L373" i="2"/>
  <c r="M369" i="2"/>
  <c r="N369" i="2"/>
  <c r="L369" i="2"/>
  <c r="M365" i="2"/>
  <c r="N365" i="2"/>
  <c r="L365" i="2"/>
  <c r="M361" i="2"/>
  <c r="N361" i="2"/>
  <c r="L361" i="2"/>
  <c r="M357" i="2"/>
  <c r="N357" i="2"/>
  <c r="L357" i="2"/>
  <c r="M353" i="2"/>
  <c r="N353" i="2"/>
  <c r="L353" i="2"/>
  <c r="M349" i="2"/>
  <c r="N349" i="2"/>
  <c r="L349" i="2"/>
  <c r="M345" i="2"/>
  <c r="N345" i="2"/>
  <c r="L345" i="2"/>
  <c r="M341" i="2"/>
  <c r="N341" i="2"/>
  <c r="L341" i="2"/>
  <c r="M337" i="2"/>
  <c r="N337" i="2"/>
  <c r="L337" i="2"/>
  <c r="M333" i="2"/>
  <c r="N333" i="2"/>
  <c r="L333" i="2"/>
  <c r="M329" i="2"/>
  <c r="N329" i="2"/>
  <c r="L329" i="2"/>
  <c r="M325" i="2"/>
  <c r="N325" i="2"/>
  <c r="L325" i="2"/>
  <c r="M321" i="2"/>
  <c r="N321" i="2"/>
  <c r="L321" i="2"/>
  <c r="M317" i="2"/>
  <c r="N317" i="2"/>
  <c r="L317" i="2"/>
  <c r="M313" i="2"/>
  <c r="N313" i="2"/>
  <c r="L313" i="2"/>
  <c r="M309" i="2"/>
  <c r="N309" i="2"/>
  <c r="L309" i="2"/>
  <c r="M305" i="2"/>
  <c r="N305" i="2"/>
  <c r="L305" i="2"/>
  <c r="M301" i="2"/>
  <c r="N301" i="2"/>
  <c r="L301" i="2"/>
  <c r="M297" i="2"/>
  <c r="N297" i="2"/>
  <c r="L297" i="2"/>
  <c r="M293" i="2"/>
  <c r="N293" i="2"/>
  <c r="L293" i="2"/>
  <c r="M289" i="2"/>
  <c r="N289" i="2"/>
  <c r="L289" i="2"/>
  <c r="M285" i="2"/>
  <c r="N285" i="2"/>
  <c r="L285" i="2"/>
  <c r="M281" i="2"/>
  <c r="N281" i="2"/>
  <c r="L281" i="2"/>
  <c r="M277" i="2"/>
  <c r="N277" i="2"/>
  <c r="L277" i="2"/>
  <c r="M273" i="2"/>
  <c r="N273" i="2"/>
  <c r="L273" i="2"/>
  <c r="M269" i="2"/>
  <c r="N269" i="2"/>
  <c r="L269" i="2"/>
  <c r="M265" i="2"/>
  <c r="N265" i="2"/>
  <c r="L265" i="2"/>
  <c r="M261" i="2"/>
  <c r="N261" i="2"/>
  <c r="L261" i="2"/>
  <c r="M257" i="2"/>
  <c r="N257" i="2"/>
  <c r="L257" i="2"/>
  <c r="M253" i="2"/>
  <c r="N253" i="2"/>
  <c r="L253" i="2"/>
  <c r="M249" i="2"/>
  <c r="N249" i="2"/>
  <c r="L249" i="2"/>
  <c r="M245" i="2"/>
  <c r="N245" i="2"/>
  <c r="L245" i="2"/>
  <c r="M241" i="2"/>
  <c r="N241" i="2"/>
  <c r="L241" i="2"/>
  <c r="M237" i="2"/>
  <c r="N237" i="2"/>
  <c r="L237" i="2"/>
  <c r="M233" i="2"/>
  <c r="N233" i="2"/>
  <c r="L233" i="2"/>
  <c r="M229" i="2"/>
  <c r="N229" i="2"/>
  <c r="L229" i="2"/>
  <c r="M225" i="2"/>
  <c r="N225" i="2"/>
  <c r="L225" i="2"/>
  <c r="M221" i="2"/>
  <c r="N221" i="2"/>
  <c r="L221" i="2"/>
  <c r="M217" i="2"/>
  <c r="N217" i="2"/>
  <c r="L217" i="2"/>
  <c r="M213" i="2"/>
  <c r="N213" i="2"/>
  <c r="L213" i="2"/>
  <c r="M209" i="2"/>
  <c r="N209" i="2"/>
  <c r="L209" i="2"/>
  <c r="M205" i="2"/>
  <c r="N205" i="2"/>
  <c r="L205" i="2"/>
  <c r="M201" i="2"/>
  <c r="N201" i="2"/>
  <c r="L201" i="2"/>
  <c r="M197" i="2"/>
  <c r="N197" i="2"/>
  <c r="L197" i="2"/>
  <c r="M193" i="2"/>
  <c r="N193" i="2"/>
  <c r="L193" i="2"/>
  <c r="M189" i="2"/>
  <c r="N189" i="2"/>
  <c r="L189" i="2"/>
  <c r="M185" i="2"/>
  <c r="N185" i="2"/>
  <c r="L185" i="2"/>
  <c r="M181" i="2"/>
  <c r="N181" i="2"/>
  <c r="L181" i="2"/>
  <c r="M177" i="2"/>
  <c r="N177" i="2"/>
  <c r="L177" i="2"/>
  <c r="M173" i="2"/>
  <c r="N173" i="2"/>
  <c r="L173" i="2"/>
  <c r="M169" i="2"/>
  <c r="N169" i="2"/>
  <c r="L169" i="2"/>
  <c r="M165" i="2"/>
  <c r="N165" i="2"/>
  <c r="L165" i="2"/>
  <c r="M161" i="2"/>
  <c r="N161" i="2"/>
  <c r="L161" i="2"/>
  <c r="M157" i="2"/>
  <c r="N157" i="2"/>
  <c r="L157" i="2"/>
  <c r="M153" i="2"/>
  <c r="N153" i="2"/>
  <c r="L153" i="2"/>
  <c r="M149" i="2"/>
  <c r="N149" i="2"/>
  <c r="L149" i="2"/>
  <c r="M145" i="2"/>
  <c r="N145" i="2"/>
  <c r="L145" i="2"/>
  <c r="M141" i="2"/>
  <c r="N141" i="2"/>
  <c r="L141" i="2"/>
  <c r="M137" i="2"/>
  <c r="N137" i="2"/>
  <c r="L137" i="2"/>
  <c r="M133" i="2"/>
  <c r="N133" i="2"/>
  <c r="L133" i="2"/>
  <c r="M129" i="2"/>
  <c r="N129" i="2"/>
  <c r="L129" i="2"/>
  <c r="M125" i="2"/>
  <c r="N125" i="2"/>
  <c r="L125" i="2"/>
  <c r="M121" i="2"/>
  <c r="N121" i="2"/>
  <c r="L121" i="2"/>
  <c r="M117" i="2"/>
  <c r="N117" i="2"/>
  <c r="L117" i="2"/>
  <c r="M113" i="2"/>
  <c r="N113" i="2"/>
  <c r="L113" i="2"/>
  <c r="M109" i="2"/>
  <c r="N109" i="2"/>
  <c r="L109" i="2"/>
  <c r="M105" i="2"/>
  <c r="N105" i="2"/>
  <c r="L105" i="2"/>
  <c r="M101" i="2"/>
  <c r="N101" i="2"/>
  <c r="L101" i="2"/>
  <c r="M97" i="2"/>
  <c r="N97" i="2"/>
  <c r="L97" i="2"/>
  <c r="M93" i="2"/>
  <c r="N93" i="2"/>
  <c r="L93" i="2"/>
  <c r="M89" i="2"/>
  <c r="N89" i="2"/>
  <c r="L89" i="2"/>
  <c r="M85" i="2"/>
  <c r="N85" i="2"/>
  <c r="L85" i="2"/>
  <c r="M81" i="2"/>
  <c r="N81" i="2"/>
  <c r="L81" i="2"/>
  <c r="M77" i="2"/>
  <c r="N77" i="2"/>
  <c r="L77" i="2"/>
  <c r="M73" i="2"/>
  <c r="N73" i="2"/>
  <c r="L73" i="2"/>
  <c r="M69" i="2"/>
  <c r="N69" i="2"/>
  <c r="L69" i="2"/>
  <c r="M65" i="2"/>
  <c r="N65" i="2"/>
  <c r="L65" i="2"/>
  <c r="M61" i="2"/>
  <c r="N61" i="2"/>
  <c r="L61" i="2"/>
  <c r="M57" i="2"/>
  <c r="N57" i="2"/>
  <c r="L57" i="2"/>
  <c r="M53" i="2"/>
  <c r="N53" i="2"/>
  <c r="L53" i="2"/>
  <c r="M49" i="2"/>
  <c r="N49" i="2"/>
  <c r="L49" i="2"/>
  <c r="M45" i="2"/>
  <c r="N45" i="2"/>
  <c r="L45" i="2"/>
  <c r="M41" i="2"/>
  <c r="N41" i="2"/>
  <c r="L41" i="2"/>
  <c r="M37" i="2"/>
  <c r="N37" i="2"/>
  <c r="L37" i="2"/>
  <c r="M33" i="2"/>
  <c r="N33" i="2"/>
  <c r="L33" i="2"/>
  <c r="M29" i="2"/>
  <c r="N29" i="2"/>
  <c r="L29" i="2"/>
  <c r="M25" i="2"/>
  <c r="N25" i="2"/>
  <c r="L25" i="2"/>
  <c r="M21" i="2"/>
  <c r="N21" i="2"/>
  <c r="L21" i="2"/>
  <c r="M17" i="2"/>
  <c r="N17" i="2"/>
  <c r="L17" i="2"/>
  <c r="M13" i="2"/>
  <c r="N13" i="2"/>
  <c r="L13" i="2"/>
  <c r="M9" i="2"/>
  <c r="N9" i="2"/>
  <c r="L9" i="2"/>
  <c r="M5" i="2"/>
  <c r="N5" i="2"/>
  <c r="L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1011EE-BCDE-4962-8F14-54FD8453447F}" name="Query - Calendar_table" description="Connection to the 'Calendar_table' query in the workbook." type="100" refreshedVersion="8" minRefreshableVersion="5">
    <extLst>
      <ext xmlns:x15="http://schemas.microsoft.com/office/spreadsheetml/2010/11/main" uri="{DE250136-89BD-433C-8126-D09CA5730AF9}">
        <x15:connection id="4ed33685-269b-4f97-a2e1-a0b2e14ed942"/>
      </ext>
    </extLst>
  </connection>
  <connection id="2" xr16:uid="{BF2A7DC0-4A70-401F-A2C3-83197D792A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9C22430-9D5F-41E8-A91E-B1EB68F4771C}" name="WorksheetConnection_Formulas!$A$1:$I$5001" type="102" refreshedVersion="8" minRefreshableVersion="5">
    <extLst>
      <ext xmlns:x15="http://schemas.microsoft.com/office/spreadsheetml/2010/11/main" uri="{DE250136-89BD-433C-8126-D09CA5730AF9}">
        <x15:connection id="Range" autoDelete="1">
          <x15:rangePr sourceName="_xlcn.WorksheetConnection_FormulasA1I5001"/>
        </x15:connection>
      </ext>
    </extLst>
  </connection>
  <connection id="4" xr16:uid="{3423C6F3-18A0-4D86-8A4D-CB15BB26F6A5}" name="WorksheetConnection_Health Data Analysis - Copy.xlsx!MedicalData" type="102" refreshedVersion="8" minRefreshableVersion="5">
    <extLst>
      <ext xmlns:x15="http://schemas.microsoft.com/office/spreadsheetml/2010/11/main" uri="{DE250136-89BD-433C-8126-D09CA5730AF9}">
        <x15:connection id="MedicalData">
          <x15:rangePr sourceName="_xlcn.WorksheetConnection_HealthDataAnalysisCopy.xlsxMedicalData"/>
        </x15:connection>
      </ext>
    </extLst>
  </connection>
  <connection id="5" xr16:uid="{176B1113-D942-4740-B634-D5B9CD36D8B0}" name="WorksheetConnection_Health Data Analysis - Copy.xlsx!Table2" type="102" refreshedVersion="8" minRefreshableVersion="5">
    <extLst>
      <ext xmlns:x15="http://schemas.microsoft.com/office/spreadsheetml/2010/11/main" uri="{DE250136-89BD-433C-8126-D09CA5730AF9}">
        <x15:connection id="Table2">
          <x15:rangePr sourceName="_xlcn.WorksheetConnection_HealthDataAnalysisCopy.xlsxTable2"/>
        </x15:connection>
      </ext>
    </extLst>
  </connection>
</connections>
</file>

<file path=xl/sharedStrings.xml><?xml version="1.0" encoding="utf-8"?>
<sst xmlns="http://schemas.openxmlformats.org/spreadsheetml/2006/main" count="50114" uniqueCount="5075">
  <si>
    <t>VisitDate</t>
  </si>
  <si>
    <t>PatientID</t>
  </si>
  <si>
    <t>Age</t>
  </si>
  <si>
    <t>Gender</t>
  </si>
  <si>
    <t>Diagnosis</t>
  </si>
  <si>
    <t>Treatment</t>
  </si>
  <si>
    <t>Doctor</t>
  </si>
  <si>
    <t xml:space="preserve"> Cost </t>
  </si>
  <si>
    <t>P3653</t>
  </si>
  <si>
    <t>Male</t>
  </si>
  <si>
    <t>Cancer</t>
  </si>
  <si>
    <t>Therapy</t>
  </si>
  <si>
    <t>Dr. Lee</t>
  </si>
  <si>
    <t>P3948</t>
  </si>
  <si>
    <t>Other</t>
  </si>
  <si>
    <t>Asthma</t>
  </si>
  <si>
    <t>Surgery</t>
  </si>
  <si>
    <t>Dr. Patel</t>
  </si>
  <si>
    <t>P4013</t>
  </si>
  <si>
    <t>Hypertension</t>
  </si>
  <si>
    <t>P491</t>
  </si>
  <si>
    <t>Female</t>
  </si>
  <si>
    <t>Migraine</t>
  </si>
  <si>
    <t>Observation</t>
  </si>
  <si>
    <t>P3223</t>
  </si>
  <si>
    <t>Diabetes</t>
  </si>
  <si>
    <t>P457</t>
  </si>
  <si>
    <t>Unknown</t>
  </si>
  <si>
    <t>Dr. John</t>
  </si>
  <si>
    <t>P4622</t>
  </si>
  <si>
    <t>Medication</t>
  </si>
  <si>
    <t>P3722</t>
  </si>
  <si>
    <t>P706</t>
  </si>
  <si>
    <t>Flu</t>
  </si>
  <si>
    <t>P184</t>
  </si>
  <si>
    <t>Covid-19</t>
  </si>
  <si>
    <t>P4448</t>
  </si>
  <si>
    <t>Dr. Smith</t>
  </si>
  <si>
    <t>P866</t>
  </si>
  <si>
    <t>P4827</t>
  </si>
  <si>
    <t>Dr. Wong</t>
  </si>
  <si>
    <t>P1911</t>
  </si>
  <si>
    <t>P4079</t>
  </si>
  <si>
    <t>P509</t>
  </si>
  <si>
    <t>P1764</t>
  </si>
  <si>
    <t>P904</t>
  </si>
  <si>
    <t>P273</t>
  </si>
  <si>
    <t>P123</t>
  </si>
  <si>
    <t>P951</t>
  </si>
  <si>
    <t>P1658</t>
  </si>
  <si>
    <t>P2741</t>
  </si>
  <si>
    <t>P2807</t>
  </si>
  <si>
    <t>P4793</t>
  </si>
  <si>
    <t>P259</t>
  </si>
  <si>
    <t>P4413</t>
  </si>
  <si>
    <t>P4790</t>
  </si>
  <si>
    <t>P1787</t>
  </si>
  <si>
    <t>P4336</t>
  </si>
  <si>
    <t>P1716</t>
  </si>
  <si>
    <t>P1617</t>
  </si>
  <si>
    <t>P1253</t>
  </si>
  <si>
    <t>P4575</t>
  </si>
  <si>
    <t>P4050</t>
  </si>
  <si>
    <t>P1457</t>
  </si>
  <si>
    <t>P1828</t>
  </si>
  <si>
    <t>P4736</t>
  </si>
  <si>
    <t>P4630</t>
  </si>
  <si>
    <t>Unassigned</t>
  </si>
  <si>
    <t>P2575</t>
  </si>
  <si>
    <t>P2652</t>
  </si>
  <si>
    <t>P2271</t>
  </si>
  <si>
    <t>P2911</t>
  </si>
  <si>
    <t>P2385</t>
  </si>
  <si>
    <t>P1948</t>
  </si>
  <si>
    <t>P2222</t>
  </si>
  <si>
    <t>P3816</t>
  </si>
  <si>
    <t>P1210</t>
  </si>
  <si>
    <t>P3940</t>
  </si>
  <si>
    <t>P4185</t>
  </si>
  <si>
    <t>P745</t>
  </si>
  <si>
    <t>P4600</t>
  </si>
  <si>
    <t>P3489</t>
  </si>
  <si>
    <t>P3019</t>
  </si>
  <si>
    <t>P394</t>
  </si>
  <si>
    <t>P3077</t>
  </si>
  <si>
    <t>P3085</t>
  </si>
  <si>
    <t>P4664</t>
  </si>
  <si>
    <t>P156</t>
  </si>
  <si>
    <t>P416</t>
  </si>
  <si>
    <t>P4911</t>
  </si>
  <si>
    <t>P586</t>
  </si>
  <si>
    <t>P1015</t>
  </si>
  <si>
    <t>P1844</t>
  </si>
  <si>
    <t>P3805</t>
  </si>
  <si>
    <t>P2128</t>
  </si>
  <si>
    <t>P4435</t>
  </si>
  <si>
    <t>P1529</t>
  </si>
  <si>
    <t>P3619</t>
  </si>
  <si>
    <t>P4567</t>
  </si>
  <si>
    <t>P4922</t>
  </si>
  <si>
    <t>P3462</t>
  </si>
  <si>
    <t>P848</t>
  </si>
  <si>
    <t>P188</t>
  </si>
  <si>
    <t>P1486</t>
  </si>
  <si>
    <t>P4734</t>
  </si>
  <si>
    <t>P286</t>
  </si>
  <si>
    <t>P4021</t>
  </si>
  <si>
    <t>P443</t>
  </si>
  <si>
    <t>P3053</t>
  </si>
  <si>
    <t>P1304</t>
  </si>
  <si>
    <t>P2619</t>
  </si>
  <si>
    <t>P4306</t>
  </si>
  <si>
    <t>P802</t>
  </si>
  <si>
    <t>P1547</t>
  </si>
  <si>
    <t>P1663</t>
  </si>
  <si>
    <t>P4746</t>
  </si>
  <si>
    <t>P3917</t>
  </si>
  <si>
    <t>P4320</t>
  </si>
  <si>
    <t>P1202</t>
  </si>
  <si>
    <t>P2228</t>
  </si>
  <si>
    <t>P4088</t>
  </si>
  <si>
    <t>P2107</t>
  </si>
  <si>
    <t>P690</t>
  </si>
  <si>
    <t>P2014</t>
  </si>
  <si>
    <t>P3066</t>
  </si>
  <si>
    <t>P1967</t>
  </si>
  <si>
    <t>P654</t>
  </si>
  <si>
    <t>P4598</t>
  </si>
  <si>
    <t>P2110</t>
  </si>
  <si>
    <t>P4787</t>
  </si>
  <si>
    <t>P3218</t>
  </si>
  <si>
    <t>P1921</t>
  </si>
  <si>
    <t>P2358</t>
  </si>
  <si>
    <t>P893</t>
  </si>
  <si>
    <t>P3319</t>
  </si>
  <si>
    <t>P1561</t>
  </si>
  <si>
    <t>P1129</t>
  </si>
  <si>
    <t>P2253</t>
  </si>
  <si>
    <t>P492</t>
  </si>
  <si>
    <t>P160</t>
  </si>
  <si>
    <t>P4939</t>
  </si>
  <si>
    <t>P1191</t>
  </si>
  <si>
    <t>P3012</t>
  </si>
  <si>
    <t>P4363</t>
  </si>
  <si>
    <t>P4991</t>
  </si>
  <si>
    <t>P477</t>
  </si>
  <si>
    <t>P128</t>
  </si>
  <si>
    <t>P3785</t>
  </si>
  <si>
    <t>P41</t>
  </si>
  <si>
    <t>P4155</t>
  </si>
  <si>
    <t>P3482</t>
  </si>
  <si>
    <t>P3539</t>
  </si>
  <si>
    <t>P4779</t>
  </si>
  <si>
    <t>P4248</t>
  </si>
  <si>
    <t>P4211</t>
  </si>
  <si>
    <t>P2924</t>
  </si>
  <si>
    <t>P3560</t>
  </si>
  <si>
    <t>P1327</t>
  </si>
  <si>
    <t>P3884</t>
  </si>
  <si>
    <t>P4614</t>
  </si>
  <si>
    <t>P3657</t>
  </si>
  <si>
    <t>P1031</t>
  </si>
  <si>
    <t>P1726</t>
  </si>
  <si>
    <t>P4135</t>
  </si>
  <si>
    <t>P4795</t>
  </si>
  <si>
    <t>P524</t>
  </si>
  <si>
    <t>P17</t>
  </si>
  <si>
    <t>P3639</t>
  </si>
  <si>
    <t>P2655</t>
  </si>
  <si>
    <t>P3975</t>
  </si>
  <si>
    <t>P2147</t>
  </si>
  <si>
    <t>P2967</t>
  </si>
  <si>
    <t>P2870</t>
  </si>
  <si>
    <t>P4459</t>
  </si>
  <si>
    <t>P4374</t>
  </si>
  <si>
    <t>P1968</t>
  </si>
  <si>
    <t>P655</t>
  </si>
  <si>
    <t>P2145</t>
  </si>
  <si>
    <t>P3980</t>
  </si>
  <si>
    <t>P1377</t>
  </si>
  <si>
    <t>P3272</t>
  </si>
  <si>
    <t>P3570</t>
  </si>
  <si>
    <t>P1576</t>
  </si>
  <si>
    <t>P4058</t>
  </si>
  <si>
    <t>P2552</t>
  </si>
  <si>
    <t>P2991</t>
  </si>
  <si>
    <t>P4961</t>
  </si>
  <si>
    <t>P2697</t>
  </si>
  <si>
    <t>P2167</t>
  </si>
  <si>
    <t>P3457</t>
  </si>
  <si>
    <t>P4334</t>
  </si>
  <si>
    <t>P3312</t>
  </si>
  <si>
    <t>P46</t>
  </si>
  <si>
    <t>P4501</t>
  </si>
  <si>
    <t>P1507</t>
  </si>
  <si>
    <t>P4303</t>
  </si>
  <si>
    <t>P3538</t>
  </si>
  <si>
    <t>P2090</t>
  </si>
  <si>
    <t>P4206</t>
  </si>
  <si>
    <t>P1919</t>
  </si>
  <si>
    <t>P1331</t>
  </si>
  <si>
    <t>P629</t>
  </si>
  <si>
    <t>P4217</t>
  </si>
  <si>
    <t>P4105</t>
  </si>
  <si>
    <t>P1143</t>
  </si>
  <si>
    <t>P1274</t>
  </si>
  <si>
    <t>P2805</t>
  </si>
  <si>
    <t>P2059</t>
  </si>
  <si>
    <t>P4801</t>
  </si>
  <si>
    <t>P2373</t>
  </si>
  <si>
    <t>P2586</t>
  </si>
  <si>
    <t>P3334</t>
  </si>
  <si>
    <t>P1283</t>
  </si>
  <si>
    <t>P3587</t>
  </si>
  <si>
    <t>P365</t>
  </si>
  <si>
    <t>P4663</t>
  </si>
  <si>
    <t>P1732</t>
  </si>
  <si>
    <t>P284</t>
  </si>
  <si>
    <t>P2639</t>
  </si>
  <si>
    <t>P4391</t>
  </si>
  <si>
    <t>P1520</t>
  </si>
  <si>
    <t>P2647</t>
  </si>
  <si>
    <t>P1958</t>
  </si>
  <si>
    <t>P2135</t>
  </si>
  <si>
    <t>P4069</t>
  </si>
  <si>
    <t>P4388</t>
  </si>
  <si>
    <t>P2226</t>
  </si>
  <si>
    <t>P4132</t>
  </si>
  <si>
    <t>P813</t>
  </si>
  <si>
    <t>P1755</t>
  </si>
  <si>
    <t>P295</t>
  </si>
  <si>
    <t>P2576</t>
  </si>
  <si>
    <t>P2890</t>
  </si>
  <si>
    <t>P2488</t>
  </si>
  <si>
    <t>P2709</t>
  </si>
  <si>
    <t>P2852</t>
  </si>
  <si>
    <t>P1530</t>
  </si>
  <si>
    <t>P2345</t>
  </si>
  <si>
    <t>P48</t>
  </si>
  <si>
    <t>P131</t>
  </si>
  <si>
    <t>P3069</t>
  </si>
  <si>
    <t>P3100</t>
  </si>
  <si>
    <t>P3267</t>
  </si>
  <si>
    <t>P1164</t>
  </si>
  <si>
    <t>P3512</t>
  </si>
  <si>
    <t>P3098</t>
  </si>
  <si>
    <t>P2702</t>
  </si>
  <si>
    <t>P2721</t>
  </si>
  <si>
    <t>P1383</t>
  </si>
  <si>
    <t>P1795</t>
  </si>
  <si>
    <t>P1567</t>
  </si>
  <si>
    <t>P582</t>
  </si>
  <si>
    <t>P3398</t>
  </si>
  <si>
    <t>P3993</t>
  </si>
  <si>
    <t>P1938</t>
  </si>
  <si>
    <t>P152</t>
  </si>
  <si>
    <t>P3466</t>
  </si>
  <si>
    <t>P4422</t>
  </si>
  <si>
    <t>P2121</t>
  </si>
  <si>
    <t>P2523</t>
  </si>
  <si>
    <t>P4860</t>
  </si>
  <si>
    <t>P822</t>
  </si>
  <si>
    <t>P4476</t>
  </si>
  <si>
    <t>P908</t>
  </si>
  <si>
    <t>P4697</t>
  </si>
  <si>
    <t>P81</t>
  </si>
  <si>
    <t>P4341</t>
  </si>
  <si>
    <t>P4296</t>
  </si>
  <si>
    <t>P3840</t>
  </si>
  <si>
    <t>P4686</t>
  </si>
  <si>
    <t>P1511</t>
  </si>
  <si>
    <t>P1234</t>
  </si>
  <si>
    <t>P370</t>
  </si>
  <si>
    <t>P4060</t>
  </si>
  <si>
    <t>P4432</t>
  </si>
  <si>
    <t>P1476</t>
  </si>
  <si>
    <t>P538</t>
  </si>
  <si>
    <t>P1842</t>
  </si>
  <si>
    <t>P1939</t>
  </si>
  <si>
    <t>P4508</t>
  </si>
  <si>
    <t>P742</t>
  </si>
  <si>
    <t>P99</t>
  </si>
  <si>
    <t>P116</t>
  </si>
  <si>
    <t>P3227</t>
  </si>
  <si>
    <t>P2837</t>
  </si>
  <si>
    <t>P4036</t>
  </si>
  <si>
    <t>P3541</t>
  </si>
  <si>
    <t>P618</t>
  </si>
  <si>
    <t>COVID-19</t>
  </si>
  <si>
    <t>P810</t>
  </si>
  <si>
    <t>P4246</t>
  </si>
  <si>
    <t>P2600</t>
  </si>
  <si>
    <t>P883</t>
  </si>
  <si>
    <t>P2302</t>
  </si>
  <si>
    <t>P1868</t>
  </si>
  <si>
    <t>P3197</t>
  </si>
  <si>
    <t>P1964</t>
  </si>
  <si>
    <t>P2579</t>
  </si>
  <si>
    <t>P3160</t>
  </si>
  <si>
    <t>P4382</t>
  </si>
  <si>
    <t>P1894</t>
  </si>
  <si>
    <t>P2972</t>
  </si>
  <si>
    <t>P1022</t>
  </si>
  <si>
    <t>P797</t>
  </si>
  <si>
    <t>P4912</t>
  </si>
  <si>
    <t>P1838</t>
  </si>
  <si>
    <t>P2348</t>
  </si>
  <si>
    <t>P2535</t>
  </si>
  <si>
    <t>P2984</t>
  </si>
  <si>
    <t>P806</t>
  </si>
  <si>
    <t>P4894</t>
  </si>
  <si>
    <t>P3526</t>
  </si>
  <si>
    <t>P3475</t>
  </si>
  <si>
    <t>P403</t>
  </si>
  <si>
    <t>P2903</t>
  </si>
  <si>
    <t>P3207</t>
  </si>
  <si>
    <t>P1012</t>
  </si>
  <si>
    <t>P4568</t>
  </si>
  <si>
    <t>P4148</t>
  </si>
  <si>
    <t>P2346</t>
  </si>
  <si>
    <t>P4617</t>
  </si>
  <si>
    <t>P4707</t>
  </si>
  <si>
    <t>P4195</t>
  </si>
  <si>
    <t>P773</t>
  </si>
  <si>
    <t>P4077</t>
  </si>
  <si>
    <t>P2970</t>
  </si>
  <si>
    <t>P2068</t>
  </si>
  <si>
    <t>P3190</t>
  </si>
  <si>
    <t>P1664</t>
  </si>
  <si>
    <t>P4678</t>
  </si>
  <si>
    <t>P1756</t>
  </si>
  <si>
    <t>P2705</t>
  </si>
  <si>
    <t>P1468</t>
  </si>
  <si>
    <t>P1514</t>
  </si>
  <si>
    <t>P2510</t>
  </si>
  <si>
    <t>P2156</t>
  </si>
  <si>
    <t>P1282</t>
  </si>
  <si>
    <t>P4796</t>
  </si>
  <si>
    <t>P193</t>
  </si>
  <si>
    <t>P671</t>
  </si>
  <si>
    <t>P3479</t>
  </si>
  <si>
    <t>P3274</t>
  </si>
  <si>
    <t>P303</t>
  </si>
  <si>
    <t>P3042</t>
  </si>
  <si>
    <t>P1281</t>
  </si>
  <si>
    <t>P3030</t>
  </si>
  <si>
    <t>P2312</t>
  </si>
  <si>
    <t>P1869</t>
  </si>
  <si>
    <t>P4710</t>
  </si>
  <si>
    <t>P3794</t>
  </si>
  <si>
    <t>P4665</t>
  </si>
  <si>
    <t>P3126</t>
  </si>
  <si>
    <t>P3370</t>
  </si>
  <si>
    <t>P1376</t>
  </si>
  <si>
    <t>P4936</t>
  </si>
  <si>
    <t>P3494</t>
  </si>
  <si>
    <t>P3326</t>
  </si>
  <si>
    <t>P3911</t>
  </si>
  <si>
    <t>P2131</t>
  </si>
  <si>
    <t>P2449</t>
  </si>
  <si>
    <t>P4872</t>
  </si>
  <si>
    <t>P3962</t>
  </si>
  <si>
    <t>P3768</t>
  </si>
  <si>
    <t>P4468</t>
  </si>
  <si>
    <t>P145</t>
  </si>
  <si>
    <t>P4233</t>
  </si>
  <si>
    <t>P355</t>
  </si>
  <si>
    <t>P2365</t>
  </si>
  <si>
    <t>P1555</t>
  </si>
  <si>
    <t>P3965</t>
  </si>
  <si>
    <t>P2390</t>
  </si>
  <si>
    <t>P3364</t>
  </si>
  <si>
    <t>P2404</t>
  </si>
  <si>
    <t>P2694</t>
  </si>
  <si>
    <t>P978</t>
  </si>
  <si>
    <t>P2435</t>
  </si>
  <si>
    <t>P3640</t>
  </si>
  <si>
    <t>P1537</t>
  </si>
  <si>
    <t>P2158</t>
  </si>
  <si>
    <t>P4650</t>
  </si>
  <si>
    <t>P2078</t>
  </si>
  <si>
    <t>P990</t>
  </si>
  <si>
    <t>P3404</t>
  </si>
  <si>
    <t>P4942</t>
  </si>
  <si>
    <t>P1412</t>
  </si>
  <si>
    <t>P1959</t>
  </si>
  <si>
    <t>P234</t>
  </si>
  <si>
    <t>P2516</t>
  </si>
  <si>
    <t>P1062</t>
  </si>
  <si>
    <t>P483</t>
  </si>
  <si>
    <t>P187</t>
  </si>
  <si>
    <t>P3971</t>
  </si>
  <si>
    <t>P464</t>
  </si>
  <si>
    <t>P4862</t>
  </si>
  <si>
    <t>P3236</t>
  </si>
  <si>
    <t>P78</t>
  </si>
  <si>
    <t>P2481</t>
  </si>
  <si>
    <t>P1199</t>
  </si>
  <si>
    <t>P3391</t>
  </si>
  <si>
    <t>P670</t>
  </si>
  <si>
    <t>P1947</t>
  </si>
  <si>
    <t>P2814</t>
  </si>
  <si>
    <t>P363</t>
  </si>
  <si>
    <t>P1686</t>
  </si>
  <si>
    <t>P2569</t>
  </si>
  <si>
    <t>P2876</t>
  </si>
  <si>
    <t>P2375</t>
  </si>
  <si>
    <t>P3450</t>
  </si>
  <si>
    <t>P138</t>
  </si>
  <si>
    <t>P955</t>
  </si>
  <si>
    <t>P4946</t>
  </si>
  <si>
    <t>P3862</t>
  </si>
  <si>
    <t>P3026</t>
  </si>
  <si>
    <t>P1824</t>
  </si>
  <si>
    <t>P1354</t>
  </si>
  <si>
    <t>P1041</t>
  </si>
  <si>
    <t>P2774</t>
  </si>
  <si>
    <t>P229</t>
  </si>
  <si>
    <t>P3966</t>
  </si>
  <si>
    <t>P3865</t>
  </si>
  <si>
    <t>P2287</t>
  </si>
  <si>
    <t>P4594</t>
  </si>
  <si>
    <t>P799</t>
  </si>
  <si>
    <t>P513</t>
  </si>
  <si>
    <t>P1603</t>
  </si>
  <si>
    <t>P306</t>
  </si>
  <si>
    <t>P550</t>
  </si>
  <si>
    <t>P3919</t>
  </si>
  <si>
    <t>P4439</t>
  </si>
  <si>
    <t>P1785</t>
  </si>
  <si>
    <t>P3815</t>
  </si>
  <si>
    <t>P925</t>
  </si>
  <si>
    <t>P1760</t>
  </si>
  <si>
    <t>P3755</t>
  </si>
  <si>
    <t>P173</t>
  </si>
  <si>
    <t>P4198</t>
  </si>
  <si>
    <t>P4800</t>
  </si>
  <si>
    <t>P1585</t>
  </si>
  <si>
    <t>P1956</t>
  </si>
  <si>
    <t>P3937</t>
  </si>
  <si>
    <t>P1150</t>
  </si>
  <si>
    <t>P4914</t>
  </si>
  <si>
    <t>P368</t>
  </si>
  <si>
    <t>P2143</t>
  </si>
  <si>
    <t>P886</t>
  </si>
  <si>
    <t>P140</t>
  </si>
  <si>
    <t>P1</t>
  </si>
  <si>
    <t>P2104</t>
  </si>
  <si>
    <t>P1917</t>
  </si>
  <si>
    <t>P4073</t>
  </si>
  <si>
    <t>P1600</t>
  </si>
  <si>
    <t>P57</t>
  </si>
  <si>
    <t>P577</t>
  </si>
  <si>
    <t>P4549</t>
  </si>
  <si>
    <t>P1752</t>
  </si>
  <si>
    <t>P1720</t>
  </si>
  <si>
    <t>P441</t>
  </si>
  <si>
    <t>P3609</t>
  </si>
  <si>
    <t>P4514</t>
  </si>
  <si>
    <t>P1225</t>
  </si>
  <si>
    <t>P2496</t>
  </si>
  <si>
    <t>P1989</t>
  </si>
  <si>
    <t>P4287</t>
  </si>
  <si>
    <t>P4339</t>
  </si>
  <si>
    <t>P553</t>
  </si>
  <si>
    <t>P1618</t>
  </si>
  <si>
    <t>P4596</t>
  </si>
  <si>
    <t>P4045</t>
  </si>
  <si>
    <t>P251</t>
  </si>
  <si>
    <t>P1090</t>
  </si>
  <si>
    <t>P2534</t>
  </si>
  <si>
    <t>P4405</t>
  </si>
  <si>
    <t>P348</t>
  </si>
  <si>
    <t>P3732</t>
  </si>
  <si>
    <t>P100</t>
  </si>
  <si>
    <t>P2136</t>
  </si>
  <si>
    <t>P3198</t>
  </si>
  <si>
    <t>P2744</t>
  </si>
  <si>
    <t>P1613</t>
  </si>
  <si>
    <t>P215</t>
  </si>
  <si>
    <t>P2912</t>
  </si>
  <si>
    <t>P2436</t>
  </si>
  <si>
    <t>P1635</t>
  </si>
  <si>
    <t>P1312</t>
  </si>
  <si>
    <t>P2635</t>
  </si>
  <si>
    <t>P666</t>
  </si>
  <si>
    <t>P2802</t>
  </si>
  <si>
    <t>P3752</t>
  </si>
  <si>
    <t>P3720</t>
  </si>
  <si>
    <t>P1390</t>
  </si>
  <si>
    <t>P1803</t>
  </si>
  <si>
    <t>P1712</t>
  </si>
  <si>
    <t>P2957</t>
  </si>
  <si>
    <t>P3749</t>
  </si>
  <si>
    <t>P4543</t>
  </si>
  <si>
    <t>P437</t>
  </si>
  <si>
    <t>P4731</t>
  </si>
  <si>
    <t>P2571</t>
  </si>
  <si>
    <t>P76</t>
  </si>
  <si>
    <t>P3574</t>
  </si>
  <si>
    <t>P2196</t>
  </si>
  <si>
    <t>P4274</t>
  </si>
  <si>
    <t>P2220</t>
  </si>
  <si>
    <t>P1793</t>
  </si>
  <si>
    <t>P278</t>
  </si>
  <si>
    <t>P3664</t>
  </si>
  <si>
    <t>P1379</t>
  </si>
  <si>
    <t>P502</t>
  </si>
  <si>
    <t>P4178</t>
  </si>
  <si>
    <t>P1074</t>
  </si>
  <si>
    <t>P1489</t>
  </si>
  <si>
    <t>P2554</t>
  </si>
  <si>
    <t>P889</t>
  </si>
  <si>
    <t>P3366</t>
  </si>
  <si>
    <t>P3485</t>
  </si>
  <si>
    <t>P179</t>
  </si>
  <si>
    <t>P1009</t>
  </si>
  <si>
    <t>P4923</t>
  </si>
  <si>
    <t>P4602</t>
  </si>
  <si>
    <t>P4372</t>
  </si>
  <si>
    <t>P3633</t>
  </si>
  <si>
    <t>P4981</t>
  </si>
  <si>
    <t>P2678</t>
  </si>
  <si>
    <t>P484</t>
  </si>
  <si>
    <t>P4420</t>
  </si>
  <si>
    <t>P3709</t>
  </si>
  <si>
    <t>P1901</t>
  </si>
  <si>
    <t>P3751</t>
  </si>
  <si>
    <t>P3322</t>
  </si>
  <si>
    <t>P133</t>
  </si>
  <si>
    <t>P3686</t>
  </si>
  <si>
    <t>P594</t>
  </si>
  <si>
    <t>P408</t>
  </si>
  <si>
    <t>P3468</t>
  </si>
  <si>
    <t>P21</t>
  </si>
  <si>
    <t>P648</t>
  </si>
  <si>
    <t>P1453</t>
  </si>
  <si>
    <t>P3687</t>
  </si>
  <si>
    <t>P3378</t>
  </si>
  <si>
    <t>P3221</t>
  </si>
  <si>
    <t>P2236</t>
  </si>
  <si>
    <t>P168</t>
  </si>
  <si>
    <t>P105</t>
  </si>
  <si>
    <t>P4398</t>
  </si>
  <si>
    <t>P3456</t>
  </si>
  <si>
    <t>P3150</t>
  </si>
  <si>
    <t>P3773</t>
  </si>
  <si>
    <t>P4537</t>
  </si>
  <si>
    <t>P2791</t>
  </si>
  <si>
    <t>P2085</t>
  </si>
  <si>
    <t>P4657</t>
  </si>
  <si>
    <t>P2751</t>
  </si>
  <si>
    <t>P747</t>
  </si>
  <si>
    <t>P420</t>
  </si>
  <si>
    <t>P3184</t>
  </si>
  <si>
    <t>P3021</t>
  </si>
  <si>
    <t>P1931</t>
  </si>
  <si>
    <t>P1773</t>
  </si>
  <si>
    <t>P2965</t>
  </si>
  <si>
    <t>P107</t>
  </si>
  <si>
    <t>P4500</t>
  </si>
  <si>
    <t>P4828</t>
  </si>
  <si>
    <t>P1257</t>
  </si>
  <si>
    <t>P1130</t>
  </si>
  <si>
    <t>P3807</t>
  </si>
  <si>
    <t>P4523</t>
  </si>
  <si>
    <t>P3658</t>
  </si>
  <si>
    <t>P2670</t>
  </si>
  <si>
    <t>P1903</t>
  </si>
  <si>
    <t>P3299</t>
  </si>
  <si>
    <t>P3251</t>
  </si>
  <si>
    <t>P1435</t>
  </si>
  <si>
    <t>P475</t>
  </si>
  <si>
    <t>P1006</t>
  </si>
  <si>
    <t>P1629</t>
  </si>
  <si>
    <t>P2007</t>
  </si>
  <si>
    <t>P2748</t>
  </si>
  <si>
    <t>P2595</t>
  </si>
  <si>
    <t>P3907</t>
  </si>
  <si>
    <t>P3182</t>
  </si>
  <si>
    <t>P605</t>
  </si>
  <si>
    <t>P4059</t>
  </si>
  <si>
    <t>P1029</t>
  </si>
  <si>
    <t>P3887</t>
  </si>
  <si>
    <t>P3594</t>
  </si>
  <si>
    <t>P898</t>
  </si>
  <si>
    <t>P1695</t>
  </si>
  <si>
    <t>P1110</t>
  </si>
  <si>
    <t>P3760</t>
  </si>
  <si>
    <t>P527</t>
  </si>
  <si>
    <t>P4726</t>
  </si>
  <si>
    <t>P58</t>
  </si>
  <si>
    <t>P777</t>
  </si>
  <si>
    <t>P2366</t>
  </si>
  <si>
    <t>P4447</t>
  </si>
  <si>
    <t>P2026</t>
  </si>
  <si>
    <t>P531</t>
  </si>
  <si>
    <t>P675</t>
  </si>
  <si>
    <t>P96</t>
  </si>
  <si>
    <t>P728</t>
  </si>
  <si>
    <t>P4701</t>
  </si>
  <si>
    <t>P3731</t>
  </si>
  <si>
    <t>P1538</t>
  </si>
  <si>
    <t>P1568</t>
  </si>
  <si>
    <t>P2818</t>
  </si>
  <si>
    <t>P2260</t>
  </si>
  <si>
    <t>P1212</t>
  </si>
  <si>
    <t>P1098</t>
  </si>
  <si>
    <t>P999</t>
  </si>
  <si>
    <t>P1957</t>
  </si>
  <si>
    <t>P3693</t>
  </si>
  <si>
    <t>P1694</t>
  </si>
  <si>
    <t>P231</t>
  </si>
  <si>
    <t>P4104</t>
  </si>
  <si>
    <t>P4062</t>
  </si>
  <si>
    <t>P3880</t>
  </si>
  <si>
    <t>P3762</t>
  </si>
  <si>
    <t>P2607</t>
  </si>
  <si>
    <t>P4542</t>
  </si>
  <si>
    <t>P3068</t>
  </si>
  <si>
    <t>P812</t>
  </si>
  <si>
    <t>P4601</t>
  </si>
  <si>
    <t>P3273</t>
  </si>
  <si>
    <t>P1763</t>
  </si>
  <si>
    <t>P1648</t>
  </si>
  <si>
    <t>P300</t>
  </si>
  <si>
    <t>P1329</t>
  </si>
  <si>
    <t>P1439</t>
  </si>
  <si>
    <t>P1607</t>
  </si>
  <si>
    <t>P346</t>
  </si>
  <si>
    <t>P1551</t>
  </si>
  <si>
    <t>P3147</t>
  </si>
  <si>
    <t>P3089</t>
  </si>
  <si>
    <t>P3212</t>
  </si>
  <si>
    <t>P398</t>
  </si>
  <si>
    <t>P24</t>
  </si>
  <si>
    <t>P1780</t>
  </si>
  <si>
    <t>P3487</t>
  </si>
  <si>
    <t>P1325</t>
  </si>
  <si>
    <t>P379</t>
  </si>
  <si>
    <t>P3819</t>
  </si>
  <si>
    <t>P3403</t>
  </si>
  <si>
    <t>P3298</t>
  </si>
  <si>
    <t>P3699</t>
  </si>
  <si>
    <t>P891</t>
  </si>
  <si>
    <t>P2563</t>
  </si>
  <si>
    <t>P3944</t>
  </si>
  <si>
    <t>P3156</t>
  </si>
  <si>
    <t>P1758</t>
  </si>
  <si>
    <t>P897</t>
  </si>
  <si>
    <t>P3739</t>
  </si>
  <si>
    <t>P104</t>
  </si>
  <si>
    <t>P1907</t>
  </si>
  <si>
    <t>P1643</t>
  </si>
  <si>
    <t>P3330</t>
  </si>
  <si>
    <t>P2010</t>
  </si>
  <si>
    <t>P2583</t>
  </si>
  <si>
    <t>P3001</t>
  </si>
  <si>
    <t>P1224</t>
  </si>
  <si>
    <t>P1735</t>
  </si>
  <si>
    <t>P2819</t>
  </si>
  <si>
    <t>P2513</t>
  </si>
  <si>
    <t>P1741</t>
  </si>
  <si>
    <t>P340</t>
  </si>
  <si>
    <t>P2417</t>
  </si>
  <si>
    <t>P3111</t>
  </si>
  <si>
    <t>P3938</t>
  </si>
  <si>
    <t>P761</t>
  </si>
  <si>
    <t>P4008</t>
  </si>
  <si>
    <t>P3088</t>
  </si>
  <si>
    <t>P4807</t>
  </si>
  <si>
    <t>P2887</t>
  </si>
  <si>
    <t>P4901</t>
  </si>
  <si>
    <t>P635</t>
  </si>
  <si>
    <t>P4879</t>
  </si>
  <si>
    <t>P2859</t>
  </si>
  <si>
    <t>P4362</t>
  </si>
  <si>
    <t>P4346</t>
  </si>
  <si>
    <t>P471</t>
  </si>
  <si>
    <t>P3926</t>
  </si>
  <si>
    <t>P3614</t>
  </si>
  <si>
    <t>P4114</t>
  </si>
  <si>
    <t>P2379</t>
  </si>
  <si>
    <t>P852</t>
  </si>
  <si>
    <t>P4609</t>
  </si>
  <si>
    <t>P3982</t>
  </si>
  <si>
    <t>P3818</t>
  </si>
  <si>
    <t>P439</t>
  </si>
  <si>
    <t>P221</t>
  </si>
  <si>
    <t>P2663</t>
  </si>
  <si>
    <t>P3551</t>
  </si>
  <si>
    <t>P456</t>
  </si>
  <si>
    <t>P4592</t>
  </si>
  <si>
    <t>P1369</t>
  </si>
  <si>
    <t>P3483</t>
  </si>
  <si>
    <t>P3859</t>
  </si>
  <si>
    <t>P1261</t>
  </si>
  <si>
    <t>P2015</t>
  </si>
  <si>
    <t>P3510</t>
  </si>
  <si>
    <t>P4730</t>
  </si>
  <si>
    <t>P54</t>
  </si>
  <si>
    <t>P1328</t>
  </si>
  <si>
    <t>P26</t>
  </si>
  <si>
    <t>P3465</t>
  </si>
  <si>
    <t>P3059</t>
  </si>
  <si>
    <t>P3542</t>
  </si>
  <si>
    <t>P3961</t>
  </si>
  <si>
    <t>P3645</t>
  </si>
  <si>
    <t>P1207</t>
  </si>
  <si>
    <t>P2075</t>
  </si>
  <si>
    <t>P1080</t>
  </si>
  <si>
    <t>P7</t>
  </si>
  <si>
    <t>P2999</t>
  </si>
  <si>
    <t>P1831</t>
  </si>
  <si>
    <t>P2914</t>
  </si>
  <si>
    <t>P1305</t>
  </si>
  <si>
    <t>P4561</t>
  </si>
  <si>
    <t>P3549</t>
  </si>
  <si>
    <t>P4414</t>
  </si>
  <si>
    <t>P4762</t>
  </si>
  <si>
    <t>P1024</t>
  </si>
  <si>
    <t>P1408</t>
  </si>
  <si>
    <t>P3761</t>
  </si>
  <si>
    <t>P4982</t>
  </si>
  <si>
    <t>P4061</t>
  </si>
  <si>
    <t>P548</t>
  </si>
  <si>
    <t>P4937</t>
  </si>
  <si>
    <t>P1998</t>
  </si>
  <si>
    <t>P1509</t>
  </si>
  <si>
    <t>P4356</t>
  </si>
  <si>
    <t>P2160</t>
  </si>
  <si>
    <t>P213</t>
  </si>
  <si>
    <t>P1119</t>
  </si>
  <si>
    <t>P2191</t>
  </si>
  <si>
    <t>P698</t>
  </si>
  <si>
    <t>P1882</t>
  </si>
  <si>
    <t>P52</t>
  </si>
  <si>
    <t>P2525</t>
  </si>
  <si>
    <t>P1073</t>
  </si>
  <si>
    <t>P2313</t>
  </si>
  <si>
    <t>P4032</t>
  </si>
  <si>
    <t>P4607</t>
  </si>
  <si>
    <t>P2902</t>
  </si>
  <si>
    <t>P4873</t>
  </si>
  <si>
    <t>P2792</t>
  </si>
  <si>
    <t>P3130</t>
  </si>
  <si>
    <t>P87</t>
  </si>
  <si>
    <t>P4742</t>
  </si>
  <si>
    <t>P2917</t>
  </si>
  <si>
    <t>P986</t>
  </si>
  <si>
    <t>P3958</t>
  </si>
  <si>
    <t>P4619</t>
  </si>
  <si>
    <t>P2856</t>
  </si>
  <si>
    <t>P4646</t>
  </si>
  <si>
    <t>P4794</t>
  </si>
  <si>
    <t>P4812</t>
  </si>
  <si>
    <t>P4065</t>
  </si>
  <si>
    <t>P144</t>
  </si>
  <si>
    <t>P203</t>
  </si>
  <si>
    <t>P1479</t>
  </si>
  <si>
    <t>P3644</t>
  </si>
  <si>
    <t>P2044</t>
  </si>
  <si>
    <t>P1717</t>
  </si>
  <si>
    <t>P1743</t>
  </si>
  <si>
    <t>P2280</t>
  </si>
  <si>
    <t>P4996</t>
  </si>
  <si>
    <t>P2092</t>
  </si>
  <si>
    <t>P3593</t>
  </si>
  <si>
    <t>P3989</t>
  </si>
  <si>
    <t>P2429</t>
  </si>
  <si>
    <t>P554</t>
  </si>
  <si>
    <t>P875</t>
  </si>
  <si>
    <t>P2722</t>
  </si>
  <si>
    <t>P790</t>
  </si>
  <si>
    <t>P2763</t>
  </si>
  <si>
    <t>P935</t>
  </si>
  <si>
    <t>P3758</t>
  </si>
  <si>
    <t>P3881</t>
  </si>
  <si>
    <t>P2892</t>
  </si>
  <si>
    <t>P240</t>
  </si>
  <si>
    <t>P2789</t>
  </si>
  <si>
    <t>P1518</t>
  </si>
  <si>
    <t>P2671</t>
  </si>
  <si>
    <t>P2986</t>
  </si>
  <si>
    <t>P241</t>
  </si>
  <si>
    <t>P4703</t>
  </si>
  <si>
    <t>P4481</t>
  </si>
  <si>
    <t>P3546</t>
  </si>
  <si>
    <t>P1818</t>
  </si>
  <si>
    <t>P4425</t>
  </si>
  <si>
    <t>P1434</t>
  </si>
  <si>
    <t>P318</t>
  </si>
  <si>
    <t>P1605</t>
  </si>
  <si>
    <t>P4588</t>
  </si>
  <si>
    <t>P3906</t>
  </si>
  <si>
    <t>P4443</t>
  </si>
  <si>
    <t>P2106</t>
  </si>
  <si>
    <t>P2616</t>
  </si>
  <si>
    <t>P3166</t>
  </si>
  <si>
    <t>P3957</t>
  </si>
  <si>
    <t>P3973</t>
  </si>
  <si>
    <t>P175</t>
  </si>
  <si>
    <t>P2401</t>
  </si>
  <si>
    <t>P4403</t>
  </si>
  <si>
    <t>P2590</t>
  </si>
  <si>
    <t>P474</t>
  </si>
  <si>
    <t>P1446</t>
  </si>
  <si>
    <t>P4401</t>
  </si>
  <si>
    <t>P2395</t>
  </si>
  <si>
    <t>P272</t>
  </si>
  <si>
    <t>P1362</t>
  </si>
  <si>
    <t>P2623</t>
  </si>
  <si>
    <t>P653</t>
  </si>
  <si>
    <t>P2989</t>
  </si>
  <si>
    <t>P103</t>
  </si>
  <si>
    <t>P4371</t>
  </si>
  <si>
    <t>P2613</t>
  </si>
  <si>
    <t>P74</t>
  </si>
  <si>
    <t>P1413</t>
  </si>
  <si>
    <t>P236</t>
  </si>
  <si>
    <t>P15</t>
  </si>
  <si>
    <t>P1879</t>
  </si>
  <si>
    <t>P4581</t>
  </si>
  <si>
    <t>P4196</t>
  </si>
  <si>
    <t>P2533</t>
  </si>
  <si>
    <t>P4409</t>
  </si>
  <si>
    <t>P3823</t>
  </si>
  <si>
    <t>P2833</t>
  </si>
  <si>
    <t>P83</t>
  </si>
  <si>
    <t>P2455</t>
  </si>
  <si>
    <t>P1550</t>
  </si>
  <si>
    <t>P2580</t>
  </si>
  <si>
    <t>P536</t>
  </si>
  <si>
    <t>P4018</t>
  </si>
  <si>
    <t>P56</t>
  </si>
  <si>
    <t>P2376</t>
  </si>
  <si>
    <t>P2642</t>
  </si>
  <si>
    <t>P3781</t>
  </si>
  <si>
    <t>P2844</t>
  </si>
  <si>
    <t>P345</t>
  </si>
  <si>
    <t>P944</t>
  </si>
  <si>
    <t>P3501</t>
  </si>
  <si>
    <t>P2304</t>
  </si>
  <si>
    <t>P1443</t>
  </si>
  <si>
    <t>P4606</t>
  </si>
  <si>
    <t>P3634</t>
  </si>
  <si>
    <t>P839</t>
  </si>
  <si>
    <t>P4563</t>
  </si>
  <si>
    <t>P757</t>
  </si>
  <si>
    <t>P4151</t>
  </si>
  <si>
    <t>P2863</t>
  </si>
  <si>
    <t>P4819</t>
  </si>
  <si>
    <t>P442</t>
  </si>
  <si>
    <t>P2823</t>
  </si>
  <si>
    <t>P1314</t>
  </si>
  <si>
    <t>P1885</t>
  </si>
  <si>
    <t>P3914</t>
  </si>
  <si>
    <t>P3445</t>
  </si>
  <si>
    <t>P1747</t>
  </si>
  <si>
    <t>P2067</t>
  </si>
  <si>
    <t>P4241</t>
  </si>
  <si>
    <t>P1541</t>
  </si>
  <si>
    <t>P4656</t>
  </si>
  <si>
    <t>P2573</t>
  </si>
  <si>
    <t>P2148</t>
  </si>
  <si>
    <t>P4300</t>
  </si>
  <si>
    <t>P4197</t>
  </si>
  <si>
    <t>P1578</t>
  </si>
  <si>
    <t>P4557</t>
  </si>
  <si>
    <t>P850</t>
  </si>
  <si>
    <t>P4998</t>
  </si>
  <si>
    <t>P2173</t>
  </si>
  <si>
    <t>P4765</t>
  </si>
  <si>
    <t>P3725</t>
  </si>
  <si>
    <t>P4674</t>
  </si>
  <si>
    <t>P2703</t>
  </si>
  <si>
    <t>P544</t>
  </si>
  <si>
    <t>P2976</t>
  </si>
  <si>
    <t>P2750</t>
  </si>
  <si>
    <t>P2871</t>
  </si>
  <si>
    <t>P1517</t>
  </si>
  <si>
    <t>P3793</t>
  </si>
  <si>
    <t>P4850</t>
  </si>
  <si>
    <t>P304</t>
  </si>
  <si>
    <t>P2839</t>
  </si>
  <si>
    <t>P1813</t>
  </si>
  <si>
    <t>P3401</t>
  </si>
  <si>
    <t>P625</t>
  </si>
  <si>
    <t>P2688</t>
  </si>
  <si>
    <t>P4641</t>
  </si>
  <si>
    <t>P696</t>
  </si>
  <si>
    <t>P1259</t>
  </si>
  <si>
    <t>P1914</t>
  </si>
  <si>
    <t>P3928</t>
  </si>
  <si>
    <t>P4305</t>
  </si>
  <si>
    <t>P445</t>
  </si>
  <si>
    <t>P520</t>
  </si>
  <si>
    <t>P902</t>
  </si>
  <si>
    <t>P818</t>
  </si>
  <si>
    <t>P2291</t>
  </si>
  <si>
    <t>P2511</t>
  </si>
  <si>
    <t>P1048</t>
  </si>
  <si>
    <t>P2779</t>
  </si>
  <si>
    <t>P2200</t>
  </si>
  <si>
    <t>P610</t>
  </si>
  <si>
    <t>P3661</t>
  </si>
  <si>
    <t>P547</t>
  </si>
  <si>
    <t>P3271</t>
  </si>
  <si>
    <t>P4708</t>
  </si>
  <si>
    <t>P3891</t>
  </si>
  <si>
    <t>P3183</t>
  </si>
  <si>
    <t>P1264</t>
  </si>
  <si>
    <t>P3331</t>
  </si>
  <si>
    <t>P2338</t>
  </si>
  <si>
    <t>P4029</t>
  </si>
  <si>
    <t>P2905</t>
  </si>
  <si>
    <t>P4486</t>
  </si>
  <si>
    <t>P1056</t>
  </si>
  <si>
    <t>P1168</t>
  </si>
  <si>
    <t>P3607</t>
  </si>
  <si>
    <t>P118</t>
  </si>
  <si>
    <t>P2531</t>
  </si>
  <si>
    <t>P1657</t>
  </si>
  <si>
    <t>P452</t>
  </si>
  <si>
    <t>P2950</t>
  </si>
  <si>
    <t>P2396</t>
  </si>
  <si>
    <t>P4979</t>
  </si>
  <si>
    <t>P3788</t>
  </si>
  <si>
    <t>P1832</t>
  </si>
  <si>
    <t>P3285</t>
  </si>
  <si>
    <t>P4310</t>
  </si>
  <si>
    <t>P3164</t>
  </si>
  <si>
    <t>P1334</t>
  </si>
  <si>
    <t>P1836</t>
  </si>
  <si>
    <t>P2309</t>
  </si>
  <si>
    <t>P1969</t>
  </si>
  <si>
    <t>P4532</t>
  </si>
  <si>
    <t>P4760</t>
  </si>
  <si>
    <t>P4980</t>
  </si>
  <si>
    <t>P3105</t>
  </si>
  <si>
    <t>P1705</t>
  </si>
  <si>
    <t>P3118</t>
  </si>
  <si>
    <t>P3033</t>
  </si>
  <si>
    <t>P965</t>
  </si>
  <si>
    <t>P2898</t>
  </si>
  <si>
    <t>P324</t>
  </si>
  <si>
    <t>P1738</t>
  </si>
  <si>
    <t>P958</t>
  </si>
  <si>
    <t>P4436</t>
  </si>
  <si>
    <t>P1351</t>
  </si>
  <si>
    <t>P4376</t>
  </si>
  <si>
    <t>P1416</t>
  </si>
  <si>
    <t>P1896</t>
  </si>
  <si>
    <t>P2526</t>
  </si>
  <si>
    <t>P136</t>
  </si>
  <si>
    <t>P3356</t>
  </si>
  <si>
    <t>P2046</t>
  </si>
  <si>
    <t>P4952</t>
  </si>
  <si>
    <t>CANCER</t>
  </si>
  <si>
    <t>P3257</t>
  </si>
  <si>
    <t>P2620</t>
  </si>
  <si>
    <t>P4389</t>
  </si>
  <si>
    <t>P2507</t>
  </si>
  <si>
    <t>P3901</t>
  </si>
  <si>
    <t>P4615</t>
  </si>
  <si>
    <t>P737</t>
  </si>
  <si>
    <t>P4034</t>
  </si>
  <si>
    <t>P3427</t>
  </si>
  <si>
    <t>P1235</t>
  </si>
  <si>
    <t>P148</t>
  </si>
  <si>
    <t>P1642</t>
  </si>
  <si>
    <t>P1846</t>
  </si>
  <si>
    <t>P4342</t>
  </si>
  <si>
    <t>P53</t>
  </si>
  <si>
    <t>P3301</t>
  </si>
  <si>
    <t>P3249</t>
  </si>
  <si>
    <t>P1454</t>
  </si>
  <si>
    <t>P4988</t>
  </si>
  <si>
    <t>P280</t>
  </si>
  <si>
    <t>P2084</t>
  </si>
  <si>
    <t>P3325</t>
  </si>
  <si>
    <t>P980</t>
  </si>
  <si>
    <t>P126</t>
  </si>
  <si>
    <t>P2336</t>
  </si>
  <si>
    <t>P4406</t>
  </si>
  <si>
    <t>P4983</t>
  </si>
  <si>
    <t>P70</t>
  </si>
  <si>
    <t>P3970</t>
  </si>
  <si>
    <t>P1470</t>
  </si>
  <si>
    <t>P1046</t>
  </si>
  <si>
    <t>P3636</t>
  </si>
  <si>
    <t>P920</t>
  </si>
  <si>
    <t>P1003</t>
  </si>
  <si>
    <t>P3292</t>
  </si>
  <si>
    <t>P529</t>
  </si>
  <si>
    <t>P1372</t>
  </si>
  <si>
    <t>P3020</t>
  </si>
  <si>
    <t>P4328</t>
  </si>
  <si>
    <t>P1594</t>
  </si>
  <si>
    <t>P2410</t>
  </si>
  <si>
    <t>P4348</t>
  </si>
  <si>
    <t>P1631</t>
  </si>
  <si>
    <t>P1689</t>
  </si>
  <si>
    <t>P2900</t>
  </si>
  <si>
    <t>P4732</t>
  </si>
  <si>
    <t>P1019</t>
  </si>
  <si>
    <t>P2718</t>
  </si>
  <si>
    <t>P858</t>
  </si>
  <si>
    <t>P4145</t>
  </si>
  <si>
    <t>P1131</t>
  </si>
  <si>
    <t>P1181</t>
  </si>
  <si>
    <t>P4951</t>
  </si>
  <si>
    <t>P146</t>
  </si>
  <si>
    <t>P1508</t>
  </si>
  <si>
    <t>P44</t>
  </si>
  <si>
    <t>P3850</t>
  </si>
  <si>
    <t>P47</t>
  </si>
  <si>
    <t>P3350</t>
  </si>
  <si>
    <t>P4261</t>
  </si>
  <si>
    <t>P4215</t>
  </si>
  <si>
    <t>P1087</t>
  </si>
  <si>
    <t>P3728</t>
  </si>
  <si>
    <t>P3592</t>
  </si>
  <si>
    <t>P1117</t>
  </si>
  <si>
    <t>P332</t>
  </si>
  <si>
    <t>P1077</t>
  </si>
  <si>
    <t>P3672</t>
  </si>
  <si>
    <t>P3178</t>
  </si>
  <si>
    <t>P4444</t>
  </si>
  <si>
    <t>P1249</t>
  </si>
  <si>
    <t>P3863</t>
  </si>
  <si>
    <t>P3369</t>
  </si>
  <si>
    <t>P3930</t>
  </si>
  <si>
    <t>P3981</t>
  </si>
  <si>
    <t>P1044</t>
  </si>
  <si>
    <t>P4315</t>
  </si>
  <si>
    <t>P3847</t>
  </si>
  <si>
    <t>P776</t>
  </si>
  <si>
    <t>P1071</t>
  </si>
  <si>
    <t>P4682</t>
  </si>
  <si>
    <t>P1706</t>
  </si>
  <si>
    <t>P3833</t>
  </si>
  <si>
    <t>P3502</t>
  </si>
  <si>
    <t>P2464</t>
  </si>
  <si>
    <t>P1175</t>
  </si>
  <si>
    <t>P4220</t>
  </si>
  <si>
    <t>P1156</t>
  </si>
  <si>
    <t>P1218</t>
  </si>
  <si>
    <t>P4335</t>
  </si>
  <si>
    <t>P2489</t>
  </si>
  <si>
    <t>P2793</t>
  </si>
  <si>
    <t>P2326</t>
  </si>
  <si>
    <t>P3924</t>
  </si>
  <si>
    <t>P3946</t>
  </si>
  <si>
    <t>P3533</t>
  </si>
  <si>
    <t>P998</t>
  </si>
  <si>
    <t>P4193</t>
  </si>
  <si>
    <t>P2901</t>
  </si>
  <si>
    <t>P1051</t>
  </si>
  <si>
    <t>P592</t>
  </si>
  <si>
    <t>P1873</t>
  </si>
  <si>
    <t>P4404</t>
  </si>
  <si>
    <t>P2087</t>
  </si>
  <si>
    <t>P3317</t>
  </si>
  <si>
    <t>P3991</t>
  </si>
  <si>
    <t>P3165</t>
  </si>
  <si>
    <t>P561</t>
  </si>
  <si>
    <t>P2997</t>
  </si>
  <si>
    <t>P4017</t>
  </si>
  <si>
    <t>P73</t>
  </si>
  <si>
    <t>P434</t>
  </si>
  <si>
    <t>P4093</t>
  </si>
  <si>
    <t>P1128</t>
  </si>
  <si>
    <t>P3400</t>
  </si>
  <si>
    <t>P3460</t>
  </si>
  <si>
    <t>P3044</t>
  </si>
  <si>
    <t>P4948</t>
  </si>
  <si>
    <t>P1881</t>
  </si>
  <si>
    <t>P590</t>
  </si>
  <si>
    <t>P155</t>
  </si>
  <si>
    <t>P2644</t>
  </si>
  <si>
    <t>P4648</t>
  </si>
  <si>
    <t>P537</t>
  </si>
  <si>
    <t>P230</t>
  </si>
  <si>
    <t>P1308</t>
  </si>
  <si>
    <t>P2910</t>
  </si>
  <si>
    <t>P3726</t>
  </si>
  <si>
    <t>P3455</t>
  </si>
  <si>
    <t>P1963</t>
  </si>
  <si>
    <t>P3132</t>
  </si>
  <si>
    <t>P1932</t>
  </si>
  <si>
    <t>P672</t>
  </si>
  <si>
    <t>P1165</t>
  </si>
  <si>
    <t>P2223</t>
  </si>
  <si>
    <t>P2119</t>
  </si>
  <si>
    <t>P3046</t>
  </si>
  <si>
    <t>P4644</t>
  </si>
  <si>
    <t>P2611</t>
  </si>
  <si>
    <t>P4718</t>
  </si>
  <si>
    <t>P657</t>
  </si>
  <si>
    <t>P1945</t>
  </si>
  <si>
    <t>P831</t>
  </si>
  <si>
    <t>P2865</t>
  </si>
  <si>
    <t>P386</t>
  </si>
  <si>
    <t>P617</t>
  </si>
  <si>
    <t>P2063</t>
  </si>
  <si>
    <t>P4478</t>
  </si>
  <si>
    <t>P1599</t>
  </si>
  <si>
    <t>P3148</t>
  </si>
  <si>
    <t>P4526</t>
  </si>
  <si>
    <t>P4366</t>
  </si>
  <si>
    <t>P2354</t>
  </si>
  <si>
    <t>P1402</t>
  </si>
  <si>
    <t>P2428</t>
  </si>
  <si>
    <t>P2891</t>
  </si>
  <si>
    <t>P719</t>
  </si>
  <si>
    <t>P4074</t>
  </si>
  <si>
    <t>P4722</t>
  </si>
  <si>
    <t>P4634</t>
  </si>
  <si>
    <t>P3992</t>
  </si>
  <si>
    <t>P1908</t>
  </si>
  <si>
    <t>P588</t>
  </si>
  <si>
    <t>P4354</t>
  </si>
  <si>
    <t>P1575</t>
  </si>
  <si>
    <t>P4101</t>
  </si>
  <si>
    <t>P4834</t>
  </si>
  <si>
    <t>P836</t>
  </si>
  <si>
    <t>P1609</t>
  </si>
  <si>
    <t>P2927</t>
  </si>
  <si>
    <t>P1742</t>
  </si>
  <si>
    <t>P3137</t>
  </si>
  <si>
    <t>P2753</t>
  </si>
  <si>
    <t>P2311</t>
  </si>
  <si>
    <t>P1142</t>
  </si>
  <si>
    <t>P206</t>
  </si>
  <si>
    <t>P4282</t>
  </si>
  <si>
    <t>P1014</t>
  </si>
  <si>
    <t>P3621</t>
  </si>
  <si>
    <t>P3945</t>
  </si>
  <si>
    <t>P2190</t>
  </si>
  <si>
    <t>P1715</t>
  </si>
  <si>
    <t>P2925</t>
  </si>
  <si>
    <t>P3650</t>
  </si>
  <si>
    <t>P329</t>
  </si>
  <si>
    <t>P153</t>
  </si>
  <si>
    <t>P2574</t>
  </si>
  <si>
    <t>P4051</t>
  </si>
  <si>
    <t>P3242</t>
  </si>
  <si>
    <t>P4692</t>
  </si>
  <si>
    <t>P4462</t>
  </si>
  <si>
    <t>P453</t>
  </si>
  <si>
    <t>P2591</t>
  </si>
  <si>
    <t>P4349</t>
  </si>
  <si>
    <t>P3700</t>
  </si>
  <si>
    <t>P3631</t>
  </si>
  <si>
    <t>P1194</t>
  </si>
  <si>
    <t>P2926</t>
  </si>
  <si>
    <t>P1797</t>
  </si>
  <si>
    <t>P4859</t>
  </si>
  <si>
    <t>P4720</t>
  </si>
  <si>
    <t>P3220</t>
  </si>
  <si>
    <t>P1528</t>
  </si>
  <si>
    <t>P1127</t>
  </si>
  <si>
    <t>P1542</t>
  </si>
  <si>
    <t>P3009</t>
  </si>
  <si>
    <t>P4955</t>
  </si>
  <si>
    <t>P2214</t>
  </si>
  <si>
    <t>P1032</t>
  </si>
  <si>
    <t>P4322</t>
  </si>
  <si>
    <t>P1064</t>
  </si>
  <si>
    <t>P1495</t>
  </si>
  <si>
    <t>P186</t>
  </si>
  <si>
    <t>P3669</t>
  </si>
  <si>
    <t>P1405</t>
  </si>
  <si>
    <t>P2894</t>
  </si>
  <si>
    <t>P1079</t>
  </si>
  <si>
    <t>P429</t>
  </si>
  <si>
    <t>P4431</t>
  </si>
  <si>
    <t>P2879</t>
  </si>
  <si>
    <t>P4275</t>
  </si>
  <si>
    <t>P89</t>
  </si>
  <si>
    <t>P4042</t>
  </si>
  <si>
    <t>P1645</t>
  </si>
  <si>
    <t>P985</t>
  </si>
  <si>
    <t>P3837</t>
  </si>
  <si>
    <t>P4134</t>
  </si>
  <si>
    <t>P4434</t>
  </si>
  <si>
    <t>P12</t>
  </si>
  <si>
    <t>P4930</t>
  </si>
  <si>
    <t>P3151</t>
  </si>
  <si>
    <t>P3889</t>
  </si>
  <si>
    <t>P1492</t>
  </si>
  <si>
    <t>P599</t>
  </si>
  <si>
    <t>P2012</t>
  </si>
  <si>
    <t>P2088</t>
  </si>
  <si>
    <t>P315</t>
  </si>
  <si>
    <t>P718</t>
  </si>
  <si>
    <t>P4573</t>
  </si>
  <si>
    <t>P4417</t>
  </si>
  <si>
    <t>P4475</t>
  </si>
  <si>
    <t>P2038</t>
  </si>
  <si>
    <t>P2450</t>
  </si>
  <si>
    <t>P3222</t>
  </si>
  <si>
    <t>P2615</t>
  </si>
  <si>
    <t>P1915</t>
  </si>
  <si>
    <t>P3015</t>
  </si>
  <si>
    <t>P2733</t>
  </si>
  <si>
    <t>P1471</t>
  </si>
  <si>
    <t>P1338</t>
  </si>
  <si>
    <t>P4929</t>
  </si>
  <si>
    <t>P2836</t>
  </si>
  <si>
    <t>P481</t>
  </si>
  <si>
    <t>P3168</t>
  </si>
  <si>
    <t>P3797</t>
  </si>
  <si>
    <t>P2195</t>
  </si>
  <si>
    <t>P2729</t>
  </si>
  <si>
    <t>P4921</t>
  </si>
  <si>
    <t>P4081</t>
  </si>
  <si>
    <t>P3346</t>
  </si>
  <si>
    <t>P267</t>
  </si>
  <si>
    <t>P2179</t>
  </si>
  <si>
    <t>P468</t>
  </si>
  <si>
    <t>P2755</t>
  </si>
  <si>
    <t>P4565</t>
  </si>
  <si>
    <t>P1678</t>
  </si>
  <si>
    <t>P1445</t>
  </si>
  <si>
    <t>P3576</t>
  </si>
  <si>
    <t>P4232</t>
  </si>
  <si>
    <t>P1927</t>
  </si>
  <si>
    <t>P3329</t>
  </si>
  <si>
    <t>P4830</t>
  </si>
  <si>
    <t>P4818</t>
  </si>
  <si>
    <t>P3988</t>
  </si>
  <si>
    <t>P2153</t>
  </si>
  <si>
    <t>P2134</t>
  </si>
  <si>
    <t>P4856</t>
  </si>
  <si>
    <t>P293</t>
  </si>
  <si>
    <t>P3125</t>
  </si>
  <si>
    <t>P1941</t>
  </si>
  <si>
    <t>P1239</t>
  </si>
  <si>
    <t>P3263</t>
  </si>
  <si>
    <t>P3735</t>
  </si>
  <si>
    <t>P4035</t>
  </si>
  <si>
    <t>P3791</t>
  </si>
  <si>
    <t>P1076</t>
  </si>
  <si>
    <t>P319</t>
  </si>
  <si>
    <t>P1883</t>
  </si>
  <si>
    <t>P2830</t>
  </si>
  <si>
    <t>P3187</t>
  </si>
  <si>
    <t>P1849</t>
  </si>
  <si>
    <t>P4213</t>
  </si>
  <si>
    <t>P2630</t>
  </si>
  <si>
    <t>P4297</t>
  </si>
  <si>
    <t>P3080</t>
  </si>
  <si>
    <t>P3416</t>
  </si>
  <si>
    <t>P1356</t>
  </si>
  <si>
    <t>P683</t>
  </si>
  <si>
    <t>P1572</t>
  </si>
  <si>
    <t>P1848</t>
  </si>
  <si>
    <t>P1866</t>
  </si>
  <si>
    <t>P405</t>
  </si>
  <si>
    <t>P3429</t>
  </si>
  <si>
    <t>P45</t>
  </si>
  <si>
    <t>P523</t>
  </si>
  <si>
    <t>P2437</t>
  </si>
  <si>
    <t>P1834</t>
  </si>
  <si>
    <t>P3721</t>
  </si>
  <si>
    <t>P2796</t>
  </si>
  <si>
    <t>P1995</t>
  </si>
  <si>
    <t>P3784</t>
  </si>
  <si>
    <t>HYPERTENSION</t>
  </si>
  <si>
    <t>P3900</t>
  </si>
  <si>
    <t>P2281</t>
  </si>
  <si>
    <t>P3228</t>
  </si>
  <si>
    <t>P4109</t>
  </si>
  <si>
    <t>P1677</t>
  </si>
  <si>
    <t>P3579</t>
  </si>
  <si>
    <t>P3250</t>
  </si>
  <si>
    <t>P448</t>
  </si>
  <si>
    <t>P2184</t>
  </si>
  <si>
    <t>P2491</t>
  </si>
  <si>
    <t>P912</t>
  </si>
  <si>
    <t>P1946</t>
  </si>
  <si>
    <t>P1487</t>
  </si>
  <si>
    <t>P139</t>
  </si>
  <si>
    <t>P1532</t>
  </si>
  <si>
    <t>P2684</t>
  </si>
  <si>
    <t>P2070</t>
  </si>
  <si>
    <t>P2589</t>
  </si>
  <si>
    <t>P924</t>
  </si>
  <si>
    <t>P1548</t>
  </si>
  <si>
    <t>P2383</t>
  </si>
  <si>
    <t>P4876</t>
  </si>
  <si>
    <t>P3600</t>
  </si>
  <si>
    <t>P4950</t>
  </si>
  <si>
    <t>P1540</t>
  </si>
  <si>
    <t>P3143</t>
  </si>
  <si>
    <t>P584</t>
  </si>
  <si>
    <t>P3524</t>
  </si>
  <si>
    <t>P256</t>
  </si>
  <si>
    <t>P2193</t>
  </si>
  <si>
    <t>P2811</t>
  </si>
  <si>
    <t>P2787</t>
  </si>
  <si>
    <t>P2076</t>
  </si>
  <si>
    <t>P3436</t>
  </si>
  <si>
    <t>P4637</t>
  </si>
  <si>
    <t>P3209</t>
  </si>
  <si>
    <t>P2727</t>
  </si>
  <si>
    <t>P3172</t>
  </si>
  <si>
    <t>P4381</t>
  </si>
  <si>
    <t>P3511</t>
  </si>
  <si>
    <t>P4864</t>
  </si>
  <si>
    <t>P1007</t>
  </si>
  <si>
    <t>P2316</t>
  </si>
  <si>
    <t>P1521</t>
  </si>
  <si>
    <t>P4676</t>
  </si>
  <si>
    <t>P4680</t>
  </si>
  <si>
    <t>P4458</t>
  </si>
  <si>
    <t>P2919</t>
  </si>
  <si>
    <t>P3767</t>
  </si>
  <si>
    <t>P3244</t>
  </si>
  <si>
    <t>P2864</t>
  </si>
  <si>
    <t>P1501</t>
  </si>
  <si>
    <t>P4693</t>
  </si>
  <si>
    <t>P801</t>
  </si>
  <si>
    <t>P4875</t>
  </si>
  <si>
    <t>P3802</t>
  </si>
  <si>
    <t>P142</t>
  </si>
  <si>
    <t>P4159</t>
  </si>
  <si>
    <t>P2803</t>
  </si>
  <si>
    <t>P857</t>
  </si>
  <si>
    <t>P3265</t>
  </si>
  <si>
    <t>P2056</t>
  </si>
  <si>
    <t>P2022</t>
  </si>
  <si>
    <t>P4212</t>
  </si>
  <si>
    <t>P4369</t>
  </si>
  <si>
    <t>P1158</t>
  </si>
  <si>
    <t>P1370</t>
  </si>
  <si>
    <t>P3716</t>
  </si>
  <si>
    <t>P1604</t>
  </si>
  <si>
    <t>P3353</t>
  </si>
  <si>
    <t>P2909</t>
  </si>
  <si>
    <t>P792</t>
  </si>
  <si>
    <t>P4553</t>
  </si>
  <si>
    <t>P3381</t>
  </si>
  <si>
    <t>P2601</t>
  </si>
  <si>
    <t>P3360</t>
  </si>
  <si>
    <t>P3963</t>
  </si>
  <si>
    <t>P2757</t>
  </si>
  <si>
    <t>P2146</t>
  </si>
  <si>
    <t>P3203</t>
  </si>
  <si>
    <t>P820</t>
  </si>
  <si>
    <t>P3288</t>
  </si>
  <si>
    <t>P2286</t>
  </si>
  <si>
    <t>P3018</t>
  </si>
  <si>
    <t>P1700</t>
  </si>
  <si>
    <t>P245</t>
  </si>
  <si>
    <t>P1638</t>
  </si>
  <si>
    <t>P3140</t>
  </si>
  <si>
    <t>P4505</t>
  </si>
  <si>
    <t>P1069</t>
  </si>
  <si>
    <t>P4613</t>
  </si>
  <si>
    <t>P4156</t>
  </si>
  <si>
    <t>P2181</t>
  </si>
  <si>
    <t>P4055</t>
  </si>
  <si>
    <t>P2517</t>
  </si>
  <si>
    <t>P3025</t>
  </si>
  <si>
    <t>P114</t>
  </si>
  <si>
    <t>P3683</t>
  </si>
  <si>
    <t>P2381</t>
  </si>
  <si>
    <t>P389</t>
  </si>
  <si>
    <t>P2880</t>
  </si>
  <si>
    <t>P2827</t>
  </si>
  <si>
    <t>P4110</t>
  </si>
  <si>
    <t>P4039</t>
  </si>
  <si>
    <t>P643</t>
  </si>
  <si>
    <t>P3954</t>
  </si>
  <si>
    <t>P269</t>
  </si>
  <si>
    <t>P2725</t>
  </si>
  <si>
    <t>P1115</t>
  </si>
  <si>
    <t>P350</t>
  </si>
  <si>
    <t>P3694</t>
  </si>
  <si>
    <t>P1925</t>
  </si>
  <si>
    <t>P3180</t>
  </si>
  <si>
    <t>P238</t>
  </si>
  <si>
    <t>P3415</t>
  </si>
  <si>
    <t>P3508</t>
  </si>
  <si>
    <t>P1151</t>
  </si>
  <si>
    <t>P1300</t>
  </si>
  <si>
    <t>P3951</t>
  </si>
  <si>
    <t>P1811</t>
  </si>
  <si>
    <t>P3744</t>
  </si>
  <si>
    <t>P207</t>
  </si>
  <si>
    <t>P4046</t>
  </si>
  <si>
    <t>P3469</t>
  </si>
  <si>
    <t>P3949</t>
  </si>
  <si>
    <t>P945</t>
  </si>
  <si>
    <t>P4550</t>
  </si>
  <si>
    <t>P3106</t>
  </si>
  <si>
    <t>P2676</t>
  </si>
  <si>
    <t>P4610</t>
  </si>
  <si>
    <t>P3368</t>
  </si>
  <si>
    <t>P3061</t>
  </si>
  <si>
    <t>P1053</t>
  </si>
  <si>
    <t>P3778</t>
  </si>
  <si>
    <t>P823</t>
  </si>
  <si>
    <t>P1365</t>
  </si>
  <si>
    <t>P2654</t>
  </si>
  <si>
    <t>P3918</t>
  </si>
  <si>
    <t>P3379</t>
  </si>
  <si>
    <t>P3337</t>
  </si>
  <si>
    <t>P3108</t>
  </si>
  <si>
    <t>P868</t>
  </si>
  <si>
    <t>P2266</t>
  </si>
  <si>
    <t>P4033</t>
  </si>
  <si>
    <t>P4247</t>
  </si>
  <si>
    <t>P3002</t>
  </si>
  <si>
    <t>P1404</t>
  </si>
  <si>
    <t>P2227</t>
  </si>
  <si>
    <t>P3836</t>
  </si>
  <si>
    <t>P2327</t>
  </si>
  <si>
    <t>P2344</t>
  </si>
  <si>
    <t>P1118</t>
  </si>
  <si>
    <t>P3710</t>
  </si>
  <si>
    <t>P1871</t>
  </si>
  <si>
    <t>P3514</t>
  </si>
  <si>
    <t>P3615</t>
  </si>
  <si>
    <t>P2572</t>
  </si>
  <si>
    <t>P2270</t>
  </si>
  <si>
    <t>P3448</t>
  </si>
  <si>
    <t>P4620</t>
  </si>
  <si>
    <t>P1622</t>
  </si>
  <si>
    <t>P1845</t>
  </si>
  <si>
    <t>P1108</t>
  </si>
  <si>
    <t>P3124</t>
  </si>
  <si>
    <t>P3519</t>
  </si>
  <si>
    <t>P2711</t>
  </si>
  <si>
    <t>P689</t>
  </si>
  <si>
    <t>P1002</t>
  </si>
  <si>
    <t>P4270</t>
  </si>
  <si>
    <t>P793</t>
  </si>
  <si>
    <t>P4562</t>
  </si>
  <si>
    <t>P1459</t>
  </si>
  <si>
    <t>P3446</t>
  </si>
  <si>
    <t>P1384</t>
  </si>
  <si>
    <t>P4964</t>
  </si>
  <si>
    <t>P4639</t>
  </si>
  <si>
    <t>P299</t>
  </si>
  <si>
    <t>P2374</t>
  </si>
  <si>
    <t>P4777</t>
  </si>
  <si>
    <t>P3421</t>
  </si>
  <si>
    <t>P1766</t>
  </si>
  <si>
    <t>P3912</t>
  </si>
  <si>
    <t>P4097</t>
  </si>
  <si>
    <t>P246</t>
  </si>
  <si>
    <t>P2466</t>
  </si>
  <si>
    <t>P3573</t>
  </si>
  <si>
    <t>P997</t>
  </si>
  <si>
    <t>P2570</t>
  </si>
  <si>
    <t>P755</t>
  </si>
  <si>
    <t>P3144</t>
  </si>
  <si>
    <t>P597</t>
  </si>
  <si>
    <t>P1826</t>
  </si>
  <si>
    <t>P1177</t>
  </si>
  <si>
    <t>P2622</t>
  </si>
  <si>
    <t>P845</t>
  </si>
  <si>
    <t>P1382</t>
  </si>
  <si>
    <t>P449</t>
  </si>
  <si>
    <t>P2726</t>
  </si>
  <si>
    <t>P3883</t>
  </si>
  <si>
    <t>P1990</t>
  </si>
  <si>
    <t>P85</t>
  </si>
  <si>
    <t>P1653</t>
  </si>
  <si>
    <t>P4556</t>
  </si>
  <si>
    <t>P3886</t>
  </si>
  <si>
    <t>P3690</t>
  </si>
  <si>
    <t>P3335</t>
  </si>
  <si>
    <t>P3875</t>
  </si>
  <si>
    <t>P3239</t>
  </si>
  <si>
    <t>P2495</t>
  </si>
  <si>
    <t>P3185</t>
  </si>
  <si>
    <t>P4959</t>
  </si>
  <si>
    <t>P995</t>
  </si>
  <si>
    <t>P516</t>
  </si>
  <si>
    <t>P3081</t>
  </si>
  <si>
    <t>P1972</t>
  </si>
  <si>
    <t>P749</t>
  </si>
  <si>
    <t>P2120</t>
  </si>
  <si>
    <t>P4920</t>
  </si>
  <si>
    <t>P2568</t>
  </si>
  <si>
    <t>P2301</t>
  </si>
  <si>
    <t>P930</t>
  </si>
  <si>
    <t>P1821</t>
  </si>
  <si>
    <t>P2319</t>
  </si>
  <si>
    <t>P3770</t>
  </si>
  <si>
    <t>P1960</t>
  </si>
  <si>
    <t>P3977</t>
  </si>
  <si>
    <t>P1406</t>
  </si>
  <si>
    <t>P1200</t>
  </si>
  <si>
    <t>P2293</t>
  </si>
  <si>
    <t>P3625</t>
  </si>
  <si>
    <t>P2512</t>
  </si>
  <si>
    <t>P996</t>
  </si>
  <si>
    <t>P1063</t>
  </si>
  <si>
    <t>P2548</t>
  </si>
  <si>
    <t>P1782</t>
  </si>
  <si>
    <t>P4010</t>
  </si>
  <si>
    <t>P2956</t>
  </si>
  <si>
    <t>P3328</t>
  </si>
  <si>
    <t>P4958</t>
  </si>
  <si>
    <t>P952</t>
  </si>
  <si>
    <t>P2091</t>
  </si>
  <si>
    <t>P2205</t>
  </si>
  <si>
    <t>P2934</t>
  </si>
  <si>
    <t>P4612</t>
  </si>
  <si>
    <t>P4474</t>
  </si>
  <si>
    <t>P1293</t>
  </si>
  <si>
    <t>P65</t>
  </si>
  <si>
    <t>P1008</t>
  </si>
  <si>
    <t>P4007</t>
  </si>
  <si>
    <t>P4207</t>
  </si>
  <si>
    <t>P1059</t>
  </si>
  <si>
    <t>P2860</t>
  </si>
  <si>
    <t>P376</t>
  </si>
  <si>
    <t>P35</t>
  </si>
  <si>
    <t>P2268</t>
  </si>
  <si>
    <t>P2515</t>
  </si>
  <si>
    <t>P402</t>
  </si>
  <si>
    <t>P2096</t>
  </si>
  <si>
    <t>P565</t>
  </si>
  <si>
    <t>P2758</t>
  </si>
  <si>
    <t>P1332</t>
  </si>
  <si>
    <t>P938</t>
  </si>
  <si>
    <t>P877</t>
  </si>
  <si>
    <t>P3277</t>
  </si>
  <si>
    <t>P432</t>
  </si>
  <si>
    <t>P838</t>
  </si>
  <si>
    <t>P619</t>
  </si>
  <si>
    <t>P1571</t>
  </si>
  <si>
    <t>P61</t>
  </si>
  <si>
    <t>P4143</t>
  </si>
  <si>
    <t>P2674</t>
  </si>
  <si>
    <t>P2484</t>
  </si>
  <si>
    <t>P2666</t>
  </si>
  <si>
    <t>P3509</t>
  </si>
  <si>
    <t>P219</t>
  </si>
  <si>
    <t>P1504</t>
  </si>
  <si>
    <t>P1018</t>
  </si>
  <si>
    <t>P1549</t>
  </si>
  <si>
    <t>P2284</t>
  </si>
  <si>
    <t>P4456</t>
  </si>
  <si>
    <t>P3934</t>
  </si>
  <si>
    <t>P1178</t>
  </si>
  <si>
    <t>P4236</t>
  </si>
  <si>
    <t>P250</t>
  </si>
  <si>
    <t>P1066</t>
  </si>
  <si>
    <t>P1448</t>
  </si>
  <si>
    <t>P3388</t>
  </si>
  <si>
    <t>P3213</t>
  </si>
  <si>
    <t>P4292</t>
  </si>
  <si>
    <t>P3774</t>
  </si>
  <si>
    <t>P2418</t>
  </si>
  <si>
    <t>P2400</t>
  </si>
  <si>
    <t>P1731</t>
  </si>
  <si>
    <t>P1169</t>
  </si>
  <si>
    <t>P3136</t>
  </si>
  <si>
    <t>P4091</t>
  </si>
  <si>
    <t>P1484</t>
  </si>
  <si>
    <t>P3680</t>
  </si>
  <si>
    <t>P2690</t>
  </si>
  <si>
    <t>P2916</t>
  </si>
  <si>
    <t>P4714</t>
  </si>
  <si>
    <t>P4392</t>
  </si>
  <si>
    <t>P4899</t>
  </si>
  <si>
    <t>P2452</t>
  </si>
  <si>
    <t>P869</t>
  </si>
  <si>
    <t>P3606</t>
  </si>
  <si>
    <t>P4337</t>
  </si>
  <si>
    <t>P1174</t>
  </si>
  <si>
    <t>P2386</t>
  </si>
  <si>
    <t>P4095</t>
  </si>
  <si>
    <t>P3641</t>
  </si>
  <si>
    <t>P3488</t>
  </si>
  <si>
    <t>P1336</t>
  </si>
  <si>
    <t>P3471</t>
  </si>
  <si>
    <t>P3994</t>
  </si>
  <si>
    <t>P3327</t>
  </si>
  <si>
    <t>P4314</t>
  </si>
  <si>
    <t>P759</t>
  </si>
  <si>
    <t>P4379</t>
  </si>
  <si>
    <t>P1401</t>
  </si>
  <si>
    <t>P4825</t>
  </si>
  <si>
    <t>P2040</t>
  </si>
  <si>
    <t>P4761</t>
  </si>
  <si>
    <t>P824</t>
  </si>
  <si>
    <t>P489</t>
  </si>
  <si>
    <t>P1060</t>
  </si>
  <si>
    <t>P3814</t>
  </si>
  <si>
    <t>P4265</t>
  </si>
  <si>
    <t>P4712</t>
  </si>
  <si>
    <t>P301</t>
  </si>
  <si>
    <t>P2693</t>
  </si>
  <si>
    <t>P3506</t>
  </si>
  <si>
    <t>P2799</t>
  </si>
  <si>
    <t>P976</t>
  </si>
  <si>
    <t>P2369</t>
  </si>
  <si>
    <t>P4142</t>
  </si>
  <si>
    <t>P4316</t>
  </si>
  <si>
    <t>P1403</t>
  </si>
  <si>
    <t>P1973</t>
  </si>
  <si>
    <t>P1711</t>
  </si>
  <si>
    <t>P3772</t>
  </si>
  <si>
    <t>P903</t>
  </si>
  <si>
    <t>P4709</t>
  </si>
  <si>
    <t>P137</t>
  </si>
  <si>
    <t>P1855</t>
  </si>
  <si>
    <t>P2211</t>
  </si>
  <si>
    <t>P4099</t>
  </si>
  <si>
    <t>P3266</t>
  </si>
  <si>
    <t>P1438</t>
  </si>
  <si>
    <t>P4482</t>
  </si>
  <si>
    <t>P205</t>
  </si>
  <si>
    <t>P3206</t>
  </si>
  <si>
    <t>P2947</t>
  </si>
  <si>
    <t>P2307</t>
  </si>
  <si>
    <t>P4917</t>
  </si>
  <si>
    <t>P1126</t>
  </si>
  <si>
    <t>P1367</t>
  </si>
  <si>
    <t>P1897</t>
  </si>
  <si>
    <t>P892</t>
  </si>
  <si>
    <t>P159</t>
  </si>
  <si>
    <t>P3234</t>
  </si>
  <si>
    <t>P2540</t>
  </si>
  <si>
    <t>P668</t>
  </si>
  <si>
    <t>P189</t>
  </si>
  <si>
    <t>P1606</t>
  </si>
  <si>
    <t>P4267</t>
  </si>
  <si>
    <t>P4452</t>
  </si>
  <si>
    <t>P2713</t>
  </si>
  <si>
    <t>P1265</t>
  </si>
  <si>
    <t>P611</t>
  </si>
  <si>
    <t>P4430</t>
  </si>
  <si>
    <t>P2297</t>
  </si>
  <si>
    <t>P2251</t>
  </si>
  <si>
    <t>P2117</t>
  </si>
  <si>
    <t>P4419</t>
  </si>
  <si>
    <t>P3656</t>
  </si>
  <si>
    <t>P2936</t>
  </si>
  <si>
    <t>P4064</t>
  </si>
  <si>
    <t>P338</t>
  </si>
  <si>
    <t>P1214</t>
  </si>
  <si>
    <t>P147</t>
  </si>
  <si>
    <t>P3464</t>
  </si>
  <si>
    <t>P3454</t>
  </si>
  <si>
    <t>P828</t>
  </si>
  <si>
    <t>P1876</t>
  </si>
  <si>
    <t>P3177</t>
  </si>
  <si>
    <t>P50</t>
  </si>
  <si>
    <t>P4116</t>
  </si>
  <si>
    <t>P4892</t>
  </si>
  <si>
    <t>P1290</t>
  </si>
  <si>
    <t>P344</t>
  </si>
  <si>
    <t>P1804</t>
  </si>
  <si>
    <t>P4993</t>
  </si>
  <si>
    <t>P4171</t>
  </si>
  <si>
    <t>P2438</t>
  </si>
  <si>
    <t>P4229</t>
  </si>
  <si>
    <t>P2858</t>
  </si>
  <si>
    <t>P1993</t>
  </si>
  <si>
    <t>P2581</t>
  </si>
  <si>
    <t>P1616</t>
  </si>
  <si>
    <t>P3987</t>
  </si>
  <si>
    <t>P4845</t>
  </si>
  <si>
    <t>P2427</t>
  </si>
  <si>
    <t>P2505</t>
  </si>
  <si>
    <t>P2959</t>
  </si>
  <si>
    <t>P744</t>
  </si>
  <si>
    <t>P1068</t>
  </si>
  <si>
    <t>P2475</t>
  </si>
  <si>
    <t>P4473</t>
  </si>
  <si>
    <t>P169</t>
  </si>
  <si>
    <t>P2077</t>
  </si>
  <si>
    <t>P1498</t>
  </si>
  <si>
    <t>P833</t>
  </si>
  <si>
    <t>P185</t>
  </si>
  <si>
    <t>P4530</t>
  </si>
  <si>
    <t>P3583</t>
  </si>
  <si>
    <t>P2421</t>
  </si>
  <si>
    <t>P2446</t>
  </si>
  <si>
    <t>P3313</t>
  </si>
  <si>
    <t>P3667</t>
  </si>
  <si>
    <t>P3764</t>
  </si>
  <si>
    <t>P1699</t>
  </si>
  <si>
    <t>P1730</t>
  </si>
  <si>
    <t>P3035</t>
  </si>
  <si>
    <t>P257</t>
  </si>
  <si>
    <t>P4183</t>
  </si>
  <si>
    <t>P2080</t>
  </si>
  <si>
    <t>P2005</t>
  </si>
  <si>
    <t>P4984</t>
  </si>
  <si>
    <t>P62</t>
  </si>
  <si>
    <t>P2808</t>
  </si>
  <si>
    <t>P1193</t>
  </si>
  <si>
    <t>P2514</t>
  </si>
  <si>
    <t>P4428</t>
  </si>
  <si>
    <t>P4003</t>
  </si>
  <si>
    <t>P3472</t>
  </si>
  <si>
    <t>P1034</t>
  </si>
  <si>
    <t>P2658</t>
  </si>
  <si>
    <t>P1203</t>
  </si>
  <si>
    <t>P4470</t>
  </si>
  <si>
    <t>P1458</t>
  </si>
  <si>
    <t>P4256</t>
  </si>
  <si>
    <t>P3357</t>
  </si>
  <si>
    <t>P3304</t>
  </si>
  <si>
    <t>P4884</t>
  </si>
  <si>
    <t>P652</t>
  </si>
  <si>
    <t>P4751</t>
  </si>
  <si>
    <t>P343</t>
  </si>
  <si>
    <t>P2544</t>
  </si>
  <si>
    <t>P1536</t>
  </si>
  <si>
    <t>P1624</t>
  </si>
  <si>
    <t>P3964</t>
  </si>
  <si>
    <t>P42</t>
  </si>
  <si>
    <t>P2621</t>
  </si>
  <si>
    <t>P3347</t>
  </si>
  <si>
    <t>P415</t>
  </si>
  <si>
    <t>P3373</t>
  </si>
  <si>
    <t>P4494</t>
  </si>
  <si>
    <t>P2686</t>
  </si>
  <si>
    <t>P993</t>
  </si>
  <si>
    <t>P1237</t>
  </si>
  <si>
    <t>P1075</t>
  </si>
  <si>
    <t>P339</t>
  </si>
  <si>
    <t>P2296</t>
  </si>
  <si>
    <t>P1992</t>
  </si>
  <si>
    <t>P1937</t>
  </si>
  <si>
    <t>P2524</t>
  </si>
  <si>
    <t>P913</t>
  </si>
  <si>
    <t>P1920</t>
  </si>
  <si>
    <t>P2669</t>
  </si>
  <si>
    <t>P3742</t>
  </si>
  <si>
    <t>P2968</t>
  </si>
  <si>
    <t>P4368</t>
  </si>
  <si>
    <t>P1478</t>
  </si>
  <si>
    <t>P2194</t>
  </si>
  <si>
    <t>P969</t>
  </si>
  <si>
    <t>P1027</t>
  </si>
  <si>
    <t>P91</t>
  </si>
  <si>
    <t>P1527</t>
  </si>
  <si>
    <t>P2263</t>
  </si>
  <si>
    <t>P2420</t>
  </si>
  <si>
    <t>P1255</t>
  </si>
  <si>
    <t>P39</t>
  </si>
  <si>
    <t>P2412</t>
  </si>
  <si>
    <t>P1965</t>
  </si>
  <si>
    <t>P3998</t>
  </si>
  <si>
    <t>P2259</t>
  </si>
  <si>
    <t>P1335</t>
  </si>
  <si>
    <t>P3474</t>
  </si>
  <si>
    <t>P915</t>
  </si>
  <si>
    <t>P1641</t>
  </si>
  <si>
    <t>P364</t>
  </si>
  <si>
    <t>P1979</t>
  </si>
  <si>
    <t>P2804</t>
  </si>
  <si>
    <t>P2736</t>
  </si>
  <si>
    <t>P3527</t>
  </si>
  <si>
    <t>P2409</t>
  </si>
  <si>
    <t>P4934</t>
  </si>
  <si>
    <t>P3102</t>
  </si>
  <si>
    <t>P2889</t>
  </si>
  <si>
    <t>P4209</t>
  </si>
  <si>
    <t>P2072</t>
  </si>
  <si>
    <t>P4836</t>
  </si>
  <si>
    <t>P2820</t>
  </si>
  <si>
    <t>P1195</t>
  </si>
  <si>
    <t>P3119</t>
  </si>
  <si>
    <t>P478</t>
  </si>
  <si>
    <t>P3355</t>
  </si>
  <si>
    <t>P4418</t>
  </si>
  <si>
    <t>P2546</t>
  </si>
  <si>
    <t>P3868</t>
  </si>
  <si>
    <t>P3666</t>
  </si>
  <si>
    <t>P774</t>
  </si>
  <si>
    <t>P578</t>
  </si>
  <si>
    <t>P2969</t>
  </si>
  <si>
    <t>P479</t>
  </si>
  <si>
    <t>P1349</t>
  </si>
  <si>
    <t>P3748</t>
  </si>
  <si>
    <t>P1220</t>
  </si>
  <si>
    <t>P2353</t>
  </si>
  <si>
    <t>P1545</t>
  </si>
  <si>
    <t>P3064</t>
  </si>
  <si>
    <t>P1280</t>
  </si>
  <si>
    <t>P1013</t>
  </si>
  <si>
    <t>P1593</t>
  </si>
  <si>
    <t>P1685</t>
  </si>
  <si>
    <t>P3736</t>
  </si>
  <si>
    <t>P4809</t>
  </si>
  <si>
    <t>P2403</t>
  </si>
  <si>
    <t>P9</t>
  </si>
  <si>
    <t>P1103</t>
  </si>
  <si>
    <t>P4437</t>
  </si>
  <si>
    <t>P2547</t>
  </si>
  <si>
    <t>P3697</t>
  </si>
  <si>
    <t>P3127</t>
  </si>
  <si>
    <t>P764</t>
  </si>
  <si>
    <t>P3096</t>
  </si>
  <si>
    <t>P4001</t>
  </si>
  <si>
    <t>P4023</t>
  </si>
  <si>
    <t>P4503</t>
  </si>
  <si>
    <t>P1358</t>
  </si>
  <si>
    <t>P371</t>
  </si>
  <si>
    <t>P3796</t>
  </si>
  <si>
    <t>P1140</t>
  </si>
  <si>
    <t>P3385</t>
  </si>
  <si>
    <t>P141</t>
  </si>
  <si>
    <t>P4806</t>
  </si>
  <si>
    <t>P727</t>
  </si>
  <si>
    <t>P4548</t>
  </si>
  <si>
    <t>P3520</t>
  </si>
  <si>
    <t>P1810</t>
  </si>
  <si>
    <t>P4455</t>
  </si>
  <si>
    <t>P1083</t>
  </si>
  <si>
    <t>P2731</t>
  </si>
  <si>
    <t>P4072</t>
  </si>
  <si>
    <t>P603</t>
  </si>
  <si>
    <t>P202</t>
  </si>
  <si>
    <t>P3419</t>
  </si>
  <si>
    <t>P4695</t>
  </si>
  <si>
    <t>P352</t>
  </si>
  <si>
    <t>P3109</t>
  </si>
  <si>
    <t>P775</t>
  </si>
  <si>
    <t>P297</t>
  </si>
  <si>
    <t>P521</t>
  </si>
  <si>
    <t>P2612</t>
  </si>
  <si>
    <t>P1397</t>
  </si>
  <si>
    <t>P2282</t>
  </si>
  <si>
    <t>P4579</t>
  </si>
  <si>
    <t>P2634</t>
  </si>
  <si>
    <t>P1850</t>
  </si>
  <si>
    <t>P4896</t>
  </si>
  <si>
    <t>P3441</t>
  </si>
  <si>
    <t>P1371</t>
  </si>
  <si>
    <t>P1233</t>
  </si>
  <si>
    <t>P4054</t>
  </si>
  <si>
    <t>P3754</t>
  </si>
  <si>
    <t>P2105</t>
  </si>
  <si>
    <t>P575</t>
  </si>
  <si>
    <t>P3358</t>
  </si>
  <si>
    <t>P3635</t>
  </si>
  <si>
    <t>P1839</t>
  </si>
  <si>
    <t>P3565</t>
  </si>
  <si>
    <t>P2154</t>
  </si>
  <si>
    <t>P4269</t>
  </si>
  <si>
    <t>P2775</t>
  </si>
  <si>
    <t>P616</t>
  </si>
  <si>
    <t>P487</t>
  </si>
  <si>
    <t>P4330</t>
  </si>
  <si>
    <t>P3049</t>
  </si>
  <si>
    <t>P4774</t>
  </si>
  <si>
    <t>P1632</t>
  </si>
  <si>
    <t>P4170</t>
  </si>
  <si>
    <t>P249</t>
  </si>
  <si>
    <t>P4092</t>
  </si>
  <si>
    <t>P480</t>
  </si>
  <si>
    <t>P2367</t>
  </si>
  <si>
    <t>P2399</t>
  </si>
  <si>
    <t>P4317</t>
  </si>
  <si>
    <t>P3246</t>
  </si>
  <si>
    <t>P2111</t>
  </si>
  <si>
    <t>P4163</t>
  </si>
  <si>
    <t>P2109</t>
  </si>
  <si>
    <t>P3813</t>
  </si>
  <si>
    <t>P2060</t>
  </si>
  <si>
    <t>P1595</t>
  </si>
  <si>
    <t>P1154</t>
  </si>
  <si>
    <t>P4932</t>
  </si>
  <si>
    <t>P4973</t>
  </si>
  <si>
    <t>P4400</t>
  </si>
  <si>
    <t>P1355</t>
  </si>
  <si>
    <t>P4294</t>
  </si>
  <si>
    <t>P948</t>
  </si>
  <si>
    <t>P3158</t>
  </si>
  <si>
    <t>P791</t>
  </si>
  <si>
    <t>P4498</t>
  </si>
  <si>
    <t>P1562</t>
  </si>
  <si>
    <t>P4273</t>
  </si>
  <si>
    <t>P3838</t>
  </si>
  <si>
    <t>P2221</t>
  </si>
  <si>
    <t>P519</t>
  </si>
  <si>
    <t>P3985</t>
  </si>
  <si>
    <t>P2857</t>
  </si>
  <si>
    <t>P1460</t>
  </si>
  <si>
    <t>P3723</t>
  </si>
  <si>
    <t>P2650</t>
  </si>
  <si>
    <t>P2168</t>
  </si>
  <si>
    <t>P2761</t>
  </si>
  <si>
    <t>P2679</t>
  </si>
  <si>
    <t>P4681</t>
  </si>
  <si>
    <t>P1450</t>
  </si>
  <si>
    <t>P2349</t>
  </si>
  <si>
    <t>P3060</t>
  </si>
  <si>
    <t>P4102</t>
  </si>
  <si>
    <t>P1589</t>
  </si>
  <si>
    <t>P587</t>
  </si>
  <si>
    <t>P328</t>
  </si>
  <si>
    <t>P3</t>
  </si>
  <si>
    <t>P2321</t>
  </si>
  <si>
    <t>P200</t>
  </si>
  <si>
    <t>P1380</t>
  </si>
  <si>
    <t>P2806</t>
  </si>
  <si>
    <t>P1123</t>
  </si>
  <si>
    <t>P3588</t>
  </si>
  <si>
    <t>P1884</t>
  </si>
  <si>
    <t>P3500</t>
  </si>
  <si>
    <t>P2585</t>
  </si>
  <si>
    <t>P2930</t>
  </si>
  <si>
    <t>P2457</t>
  </si>
  <si>
    <t>P4750</t>
  </si>
  <si>
    <t>P2593</t>
  </si>
  <si>
    <t>P1943</t>
  </si>
  <si>
    <t>P4902</t>
  </si>
  <si>
    <t>P864</t>
  </si>
  <si>
    <t>P2350</t>
  </si>
  <si>
    <t>P411</t>
  </si>
  <si>
    <t>P4094</t>
  </si>
  <si>
    <t>P1028</t>
  </si>
  <si>
    <t>P919</t>
  </si>
  <si>
    <t>P3444</t>
  </si>
  <si>
    <t>P3173</t>
  </si>
  <si>
    <t>P2150</t>
  </si>
  <si>
    <t>P4022</t>
  </si>
  <si>
    <t>P4589</t>
  </si>
  <si>
    <t>P2201</t>
  </si>
  <si>
    <t>P2846</t>
  </si>
  <si>
    <t>P3129</t>
  </si>
  <si>
    <t>P819</t>
  </si>
  <si>
    <t>P1248</t>
  </si>
  <si>
    <t>P122</t>
  </si>
  <si>
    <t>P3174</t>
  </si>
  <si>
    <t>P1887</t>
  </si>
  <si>
    <t>P4891</t>
  </si>
  <si>
    <t>P4361</t>
  </si>
  <si>
    <t>P1728</t>
  </si>
  <si>
    <t>P2016</t>
  </si>
  <si>
    <t>P962</t>
  </si>
  <si>
    <t>P1444</t>
  </si>
  <si>
    <t>P2062</t>
  </si>
  <si>
    <t>P545</t>
  </si>
  <si>
    <t>P3685</t>
  </si>
  <si>
    <t>P4919</t>
  </si>
  <si>
    <t>P2788</t>
  </si>
  <si>
    <t>P4874</t>
  </si>
  <si>
    <t>P4424</t>
  </si>
  <si>
    <t>P928</t>
  </si>
  <si>
    <t>P2835</t>
  </si>
  <si>
    <t>P270</t>
  </si>
  <si>
    <t>P2998</t>
  </si>
  <si>
    <t>P2765</t>
  </si>
  <si>
    <t>P2362</t>
  </si>
  <si>
    <t>P2422</t>
  </si>
  <si>
    <t>P3915</t>
  </si>
  <si>
    <t>P1934</t>
  </si>
  <si>
    <t>P4636</t>
  </si>
  <si>
    <t>P1146</t>
  </si>
  <si>
    <t>P4147</t>
  </si>
  <si>
    <t>P2629</t>
  </si>
  <si>
    <t>P1451</t>
  </si>
  <si>
    <t>P3029</t>
  </si>
  <si>
    <t>P4259</t>
  </si>
  <si>
    <t>P1000</t>
  </si>
  <si>
    <t>P4649</t>
  </si>
  <si>
    <t>P1149</t>
  </si>
  <si>
    <t>P25</t>
  </si>
  <si>
    <t>P3056</t>
  </si>
  <si>
    <t>P2501</t>
  </si>
  <si>
    <t>P2398</t>
  </si>
  <si>
    <t>P3923</t>
  </si>
  <si>
    <t>P4075</t>
  </si>
  <si>
    <t>P1477</t>
  </si>
  <si>
    <t>P975</t>
  </si>
  <si>
    <t>P3578</t>
  </si>
  <si>
    <t>P4002</t>
  </si>
  <si>
    <t>P707</t>
  </si>
  <si>
    <t>P354</t>
  </si>
  <si>
    <t>P3092</t>
  </si>
  <si>
    <t>P3032</t>
  </si>
  <si>
    <t>P733</t>
  </si>
  <si>
    <t>P2426</t>
  </si>
  <si>
    <t>P4585</t>
  </si>
  <si>
    <t>P504</t>
  </si>
  <si>
    <t>P2308</t>
  </si>
  <si>
    <t>P4214</t>
  </si>
  <si>
    <t>P2651</t>
  </si>
  <si>
    <t>P2963</t>
  </si>
  <si>
    <t>P1535</t>
  </si>
  <si>
    <t>P3845</t>
  </si>
  <si>
    <t>P2962</t>
  </si>
  <si>
    <t>P2614</t>
  </si>
  <si>
    <t>P2522</t>
  </si>
  <si>
    <t>P1929</t>
  </si>
  <si>
    <t>P4484</t>
  </si>
  <si>
    <t>P3306</t>
  </si>
  <si>
    <t>P4030</t>
  </si>
  <si>
    <t>P1344</t>
  </si>
  <si>
    <t>P4089</t>
  </si>
  <si>
    <t>P4131</t>
  </si>
  <si>
    <t>P2149</t>
  </si>
  <si>
    <t>P95</t>
  </si>
  <si>
    <t>P1944</t>
  </si>
  <si>
    <t>P1088</t>
  </si>
  <si>
    <t>P211</t>
  </si>
  <si>
    <t>P3078</t>
  </si>
  <si>
    <t>P239</t>
  </si>
  <si>
    <t>P2272</t>
  </si>
  <si>
    <t>P1286</t>
  </si>
  <si>
    <t>P1247</t>
  </si>
  <si>
    <t>P3523</t>
  </si>
  <si>
    <t>P4227</t>
  </si>
  <si>
    <t>P2025</t>
  </si>
  <si>
    <t>P507</t>
  </si>
  <si>
    <t>P4661</t>
  </si>
  <si>
    <t>P2465</t>
  </si>
  <si>
    <t>P4244</t>
  </si>
  <si>
    <t>P2992</t>
  </si>
  <si>
    <t>P3396</t>
  </si>
  <si>
    <t>P2715</t>
  </si>
  <si>
    <t>P2812</t>
  </si>
  <si>
    <t>P807</t>
  </si>
  <si>
    <t>P1788</t>
  </si>
  <si>
    <t>P1740</t>
  </si>
  <si>
    <t>P815</t>
  </si>
  <si>
    <t>P4020</t>
  </si>
  <si>
    <t>P310</t>
  </si>
  <si>
    <t>P174</t>
  </si>
  <si>
    <t>P3377</t>
  </si>
  <si>
    <t>P431</t>
  </si>
  <si>
    <t>P2140</t>
  </si>
  <si>
    <t>P1392</t>
  </si>
  <si>
    <t>P2794</t>
  </si>
  <si>
    <t>P3217</t>
  </si>
  <si>
    <t>P3956</t>
  </si>
  <si>
    <t>P2277</t>
  </si>
  <si>
    <t>P380</t>
  </si>
  <si>
    <t>P2198</t>
  </si>
  <si>
    <t>P2952</t>
  </si>
  <si>
    <t>P2074</t>
  </si>
  <si>
    <t>P1577</t>
  </si>
  <si>
    <t>P4863</t>
  </si>
  <si>
    <t>P3905</t>
  </si>
  <si>
    <t>P768</t>
  </si>
  <si>
    <t>P3051</t>
  </si>
  <si>
    <t>P3826</t>
  </si>
  <si>
    <t>P3195</t>
  </si>
  <si>
    <t>P2915</t>
  </si>
  <si>
    <t>P1543</t>
  </si>
  <si>
    <t>P3338</t>
  </si>
  <si>
    <t>P134</t>
  </si>
  <si>
    <t>P3216</t>
  </si>
  <si>
    <t>P3075</t>
  </si>
  <si>
    <t>P4201</t>
  </si>
  <si>
    <t>P662</t>
  </si>
  <si>
    <t>P3581</t>
  </si>
  <si>
    <t>P212</t>
  </si>
  <si>
    <t>P2737</t>
  </si>
  <si>
    <t>P4729</t>
  </si>
  <si>
    <t>P3405</t>
  </si>
  <si>
    <t>P4202</t>
  </si>
  <si>
    <t>P217</t>
  </si>
  <si>
    <t>P2118</t>
  </si>
  <si>
    <t>P4618</t>
  </si>
  <si>
    <t>P4853</t>
  </si>
  <si>
    <t>P4329</t>
  </si>
  <si>
    <t>P1085</t>
  </si>
  <si>
    <t>P1875</t>
  </si>
  <si>
    <t>P2343</t>
  </si>
  <si>
    <t>P4047</t>
  </si>
  <si>
    <t>P2994</t>
  </si>
  <si>
    <t>P4822</t>
  </si>
  <si>
    <t>P2946</t>
  </si>
  <si>
    <t>P4706</t>
  </si>
  <si>
    <t>P2363</t>
  </si>
  <si>
    <t>P4582</t>
  </si>
  <si>
    <t>P899</t>
  </si>
  <si>
    <t>P3230</t>
  </si>
  <si>
    <t>P2974</t>
  </si>
  <si>
    <t>P4918</t>
  </si>
  <si>
    <t>P4866</t>
  </si>
  <si>
    <t>P3673</t>
  </si>
  <si>
    <t>P3835</t>
  </si>
  <si>
    <t>P1579</t>
  </si>
  <si>
    <t>P1467</t>
  </si>
  <si>
    <t>P2821</t>
  </si>
  <si>
    <t>P3079</t>
  </si>
  <si>
    <t>P628</t>
  </si>
  <si>
    <t>P4218</t>
  </si>
  <si>
    <t>P1750</t>
  </si>
  <si>
    <t>P1361</t>
  </si>
  <si>
    <t>P2941</t>
  </si>
  <si>
    <t>P3426</t>
  </si>
  <si>
    <t>P851</t>
  </si>
  <si>
    <t>P4174</t>
  </si>
  <si>
    <t>P1251</t>
  </si>
  <si>
    <t>P4782</t>
  </si>
  <si>
    <t>P2561</t>
  </si>
  <si>
    <t>P1020</t>
  </si>
  <si>
    <t>P66</t>
  </si>
  <si>
    <t>P1360</t>
  </si>
  <si>
    <t>P4453</t>
  </si>
  <si>
    <t>P765</t>
  </si>
  <si>
    <t>P849</t>
  </si>
  <si>
    <t>P3585</t>
  </si>
  <si>
    <t>P957</t>
  </si>
  <si>
    <t>P2424</t>
  </si>
  <si>
    <t>P3605</t>
  </si>
  <si>
    <t>P1030</t>
  </si>
  <si>
    <t>P2028</t>
  </si>
  <si>
    <t>P216</t>
  </si>
  <si>
    <t>P3316</t>
  </si>
  <si>
    <t>P410</t>
  </si>
  <si>
    <t>P3860</t>
  </si>
  <si>
    <t>P853</t>
  </si>
  <si>
    <t>P645</t>
  </si>
  <si>
    <t>P2204</t>
  </si>
  <si>
    <t>P2605</t>
  </si>
  <si>
    <t>P1292</t>
  </si>
  <si>
    <t>P4852</t>
  </si>
  <si>
    <t>P4154</t>
  </si>
  <si>
    <t>P4386</t>
  </si>
  <si>
    <t>P860</t>
  </si>
  <si>
    <t>P2878</t>
  </si>
  <si>
    <t>P2352</t>
  </si>
  <si>
    <t>P4082</t>
  </si>
  <si>
    <t>P2034</t>
  </si>
  <si>
    <t>P3529</t>
  </si>
  <si>
    <t>P3943</t>
  </si>
  <si>
    <t>P1316</t>
  </si>
  <si>
    <t>P2199</t>
  </si>
  <si>
    <t>P3380</t>
  </si>
  <si>
    <t>P3893</t>
  </si>
  <si>
    <t>P3428</t>
  </si>
  <si>
    <t>P1822</t>
  </si>
  <si>
    <t>P2683</t>
  </si>
  <si>
    <t>P3663</t>
  </si>
  <si>
    <t>P607</t>
  </si>
  <si>
    <t>P171</t>
  </si>
  <si>
    <t>P4208</t>
  </si>
  <si>
    <t>P3071</t>
  </si>
  <si>
    <t>P1124</t>
  </si>
  <si>
    <t>P3530</t>
  </si>
  <si>
    <t>P2351</t>
  </si>
  <si>
    <t>P796</t>
  </si>
  <si>
    <t>P4956</t>
  </si>
  <si>
    <t>P3931</t>
  </si>
  <si>
    <t>P1684</t>
  </si>
  <si>
    <t>P805</t>
  </si>
  <si>
    <t>P2499</t>
  </si>
  <si>
    <t>P2735</t>
  </si>
  <si>
    <t>P2210</t>
  </si>
  <si>
    <t>P2233</t>
  </si>
  <si>
    <t>P1166</t>
  </si>
  <si>
    <t>P3921</t>
  </si>
  <si>
    <t>P1162</t>
  </si>
  <si>
    <t>P2862</t>
  </si>
  <si>
    <t>P641</t>
  </si>
  <si>
    <t>P1254</t>
  </si>
  <si>
    <t>P3879</t>
  </si>
  <si>
    <t>P2716</t>
  </si>
  <si>
    <t>P3395</t>
  </si>
  <si>
    <t>P2141</t>
  </si>
  <si>
    <t>P786</t>
  </si>
  <si>
    <t>P2949</t>
  </si>
  <si>
    <t>P2885</t>
  </si>
  <si>
    <t>P4048</t>
  </si>
  <si>
    <t>P1389</t>
  </si>
  <si>
    <t>P4347</t>
  </si>
  <si>
    <t>P2996</t>
  </si>
  <si>
    <t>P302</t>
  </si>
  <si>
    <t>P2219</t>
  </si>
  <si>
    <t>P632</t>
  </si>
  <si>
    <t>P4383</t>
  </si>
  <si>
    <t>P4107</t>
  </si>
  <si>
    <t>P3499</t>
  </si>
  <si>
    <t>P3830</t>
  </si>
  <si>
    <t>P518</t>
  </si>
  <si>
    <t>P3307</t>
  </si>
  <si>
    <t>P4510</t>
  </si>
  <si>
    <t>P2672</t>
  </si>
  <si>
    <t>P4395</t>
  </si>
  <si>
    <t>P539</t>
  </si>
  <si>
    <t>P3706</t>
  </si>
  <si>
    <t>P716</t>
  </si>
  <si>
    <t>P3157</t>
  </si>
  <si>
    <t>P473</t>
  </si>
  <si>
    <t>P511</t>
  </si>
  <si>
    <t>P843</t>
  </si>
  <si>
    <t>P1348</t>
  </si>
  <si>
    <t>P884</t>
  </si>
  <si>
    <t>P2948</t>
  </si>
  <si>
    <t>P2530</t>
  </si>
  <si>
    <t>P4490</t>
  </si>
  <si>
    <t>P2419</t>
  </si>
  <si>
    <t>P708</t>
  </si>
  <si>
    <t>P3031</t>
  </si>
  <si>
    <t>P1263</t>
  </si>
  <si>
    <t>P3145</t>
  </si>
  <si>
    <t>P3440</t>
  </si>
  <si>
    <t>P3349</t>
  </si>
  <si>
    <t>P1526</t>
  </si>
  <si>
    <t>P1182</t>
  </si>
  <si>
    <t>P3877</t>
  </si>
  <si>
    <t>P4766</t>
  </si>
  <si>
    <t>P637</t>
  </si>
  <si>
    <t>P488</t>
  </si>
  <si>
    <t>P694</t>
  </si>
  <si>
    <t>P4112</t>
  </si>
  <si>
    <t>P681</t>
  </si>
  <si>
    <t>P1980</t>
  </si>
  <si>
    <t>P2020</t>
  </si>
  <si>
    <t>P1805</t>
  </si>
  <si>
    <t>P4829</t>
  </si>
  <si>
    <t>P1512</t>
  </si>
  <si>
    <t>P4466</t>
  </si>
  <si>
    <t>P34</t>
  </si>
  <si>
    <t>P3407</t>
  </si>
  <si>
    <t>P2961</t>
  </si>
  <si>
    <t>P4487</t>
  </si>
  <si>
    <t>P4855</t>
  </si>
  <si>
    <t>P830</t>
  </si>
  <si>
    <t>P4224</t>
  </si>
  <si>
    <t>P4086</t>
  </si>
  <si>
    <t>P4696</t>
  </si>
  <si>
    <t>P1398</t>
  </si>
  <si>
    <t>P3638</t>
  </si>
  <si>
    <t>P2267</t>
  </si>
  <si>
    <t>P4522</t>
  </si>
  <si>
    <t>P872</t>
  </si>
  <si>
    <t>P3023</t>
  </si>
  <si>
    <t>P1772</t>
  </si>
  <si>
    <t>P3864</t>
  </si>
  <si>
    <t>P2037</t>
  </si>
  <si>
    <t>P3484</t>
  </si>
  <si>
    <t>P2053</t>
  </si>
  <si>
    <t>P2334</t>
  </si>
  <si>
    <t>P1388</t>
  </si>
  <si>
    <t>P1429</t>
  </si>
  <si>
    <t>P2162</t>
  </si>
  <si>
    <t>P374</t>
  </si>
  <si>
    <t>P4721</t>
  </si>
  <si>
    <t>P4770</t>
  </si>
  <si>
    <t>P4121</t>
  </si>
  <si>
    <t>P4146</t>
  </si>
  <si>
    <t>P2249</t>
  </si>
  <si>
    <t>P3882</t>
  </si>
  <si>
    <t>P3202</t>
  </si>
  <si>
    <t>P1751</t>
  </si>
  <si>
    <t>P2073</t>
  </si>
  <si>
    <t>P3480</t>
  </si>
  <si>
    <t>P2361</t>
  </si>
  <si>
    <t>P3839</t>
  </si>
  <si>
    <t>P4838</t>
  </si>
  <si>
    <t>P458</t>
  </si>
  <si>
    <t>P4691</t>
  </si>
  <si>
    <t>P2064</t>
  </si>
  <si>
    <t>P2594</t>
  </si>
  <si>
    <t>P417</t>
  </si>
  <si>
    <t>P4849</t>
  </si>
  <si>
    <t>P485</t>
  </si>
  <si>
    <t>P154</t>
  </si>
  <si>
    <t>P4769</t>
  </si>
  <si>
    <t>P2364</t>
  </si>
  <si>
    <t>P2112</t>
  </si>
  <si>
    <t>P60</t>
  </si>
  <si>
    <t>P1757</t>
  </si>
  <si>
    <t>P3540</t>
  </si>
  <si>
    <t>P237</t>
  </si>
  <si>
    <t>P4485</t>
  </si>
  <si>
    <t>P3091</t>
  </si>
  <si>
    <t>P1244</t>
  </si>
  <si>
    <t>P373</t>
  </si>
  <si>
    <t>P3908</t>
  </si>
  <si>
    <t>P3692</t>
  </si>
  <si>
    <t>P674</t>
  </si>
  <si>
    <t>P2766</t>
  </si>
  <si>
    <t>P2929</t>
  </si>
  <si>
    <t>P4015</t>
  </si>
  <si>
    <t>P3842</t>
  </si>
  <si>
    <t>P3580</t>
  </si>
  <si>
    <t>P1608</t>
  </si>
  <si>
    <t>P1206</t>
  </si>
  <si>
    <t>P2397</t>
  </si>
  <si>
    <t>P1339</t>
  </si>
  <si>
    <t>P2883</t>
  </si>
  <si>
    <t>P4129</t>
  </si>
  <si>
    <t>P2781</t>
  </si>
  <si>
    <t>P4492</t>
  </si>
  <si>
    <t>P2502</t>
  </si>
  <si>
    <t>P2960</t>
  </si>
  <si>
    <t>P974</t>
  </si>
  <si>
    <t>P4604</t>
  </si>
  <si>
    <t>P506</t>
  </si>
  <si>
    <t>P4536</t>
  </si>
  <si>
    <t>P5000</t>
  </si>
  <si>
    <t>P779</t>
  </si>
  <si>
    <t>P4177</t>
  </si>
  <si>
    <t>P1035</t>
  </si>
  <si>
    <t>P2767</t>
  </si>
  <si>
    <t>P4603</t>
  </si>
  <si>
    <t>P1386</t>
  </si>
  <si>
    <t>P1084</t>
  </si>
  <si>
    <t>P2797</t>
  </si>
  <si>
    <t>P1134</t>
  </si>
  <si>
    <t>P2597</t>
  </si>
  <si>
    <t>P1475</t>
  </si>
  <si>
    <t>P3920</t>
  </si>
  <si>
    <t>P1258</t>
  </si>
  <si>
    <t>P784</t>
  </si>
  <si>
    <t>P556</t>
  </si>
  <si>
    <t>P3857</t>
  </si>
  <si>
    <t>P1918</t>
  </si>
  <si>
    <t>P23</t>
  </si>
  <si>
    <t>P638</t>
  </si>
  <si>
    <t>P2842</t>
  </si>
  <si>
    <t>P2054</t>
  </si>
  <si>
    <t>P4552</t>
  </si>
  <si>
    <t>P307</t>
  </si>
  <si>
    <t>P3591</t>
  </si>
  <si>
    <t>P1573</t>
  </si>
  <si>
    <t>P347</t>
  </si>
  <si>
    <t>P1701</t>
  </si>
  <si>
    <t>P4180</t>
  </si>
  <si>
    <t>P31</t>
  </si>
  <si>
    <t>P1721</t>
  </si>
  <si>
    <t>P4266</t>
  </si>
  <si>
    <t>P390</t>
  </si>
  <si>
    <t>P1231</t>
  </si>
  <si>
    <t>P4351</t>
  </si>
  <si>
    <t>P3283</t>
  </si>
  <si>
    <t>P3014</t>
  </si>
  <si>
    <t>P1125</t>
  </si>
  <si>
    <t>P826</t>
  </si>
  <si>
    <t>P1852</t>
  </si>
  <si>
    <t>P2127</t>
  </si>
  <si>
    <t>P1161</t>
  </si>
  <si>
    <t>P2360</t>
  </si>
  <si>
    <t>P3566</t>
  </si>
  <si>
    <t>P2384</t>
  </si>
  <si>
    <t>P2701</t>
  </si>
  <si>
    <t>P2895</t>
  </si>
  <si>
    <t>P3406</t>
  </si>
  <si>
    <t>P4775</t>
  </si>
  <si>
    <t>P4438</t>
  </si>
  <si>
    <t>P1522</t>
  </si>
  <si>
    <t>P4005</t>
  </si>
  <si>
    <t>P51</t>
  </si>
  <si>
    <t>P3275</t>
  </si>
  <si>
    <t>P2347</t>
  </si>
  <si>
    <t>P2850</t>
  </si>
  <si>
    <t>P486</t>
  </si>
  <si>
    <t>P1466</t>
  </si>
  <si>
    <t>P1094</t>
  </si>
  <si>
    <t>P395</t>
  </si>
  <si>
    <t>P2180</t>
  </si>
  <si>
    <t>P2983</t>
  </si>
  <si>
    <t>P1734</t>
  </si>
  <si>
    <t>P166</t>
  </si>
  <si>
    <t>P942</t>
  </si>
  <si>
    <t>P3473</t>
  </si>
  <si>
    <t>P3371</t>
  </si>
  <si>
    <t>P3849</t>
  </si>
  <si>
    <t>P2632</t>
  </si>
  <si>
    <t>P1042</t>
  </si>
  <si>
    <t>P1320</t>
  </si>
  <si>
    <t>P446</t>
  </si>
  <si>
    <t>P4881</t>
  </si>
  <si>
    <t>P1723</t>
  </si>
  <si>
    <t>P552</t>
  </si>
  <si>
    <t>P1322</t>
  </si>
  <si>
    <t>P4797</t>
  </si>
  <si>
    <t>P748</t>
  </si>
  <si>
    <t>P4534</t>
  </si>
  <si>
    <t>P451</t>
  </si>
  <si>
    <t>P227</t>
  </si>
  <si>
    <t>P298</t>
  </si>
  <si>
    <t>P3534</t>
  </si>
  <si>
    <t>P3393</t>
  </si>
  <si>
    <t>P1858</t>
  </si>
  <si>
    <t>P1814</t>
  </si>
  <si>
    <t>P647</t>
  </si>
  <si>
    <t>P1713</t>
  </si>
  <si>
    <t>P2125</t>
  </si>
  <si>
    <t>P2216</t>
  </si>
  <si>
    <t>P623</t>
  </si>
  <si>
    <t>P2468</t>
  </si>
  <si>
    <t>P2330</t>
  </si>
  <si>
    <t>P1184</t>
  </si>
  <si>
    <t>P752</t>
  </si>
  <si>
    <t>P1590</t>
  </si>
  <si>
    <t>P2285</t>
  </si>
  <si>
    <t>P1183</t>
  </si>
  <si>
    <t>P143</t>
  </si>
  <si>
    <t>P916</t>
  </si>
  <si>
    <t>P963</t>
  </si>
  <si>
    <t>P772</t>
  </si>
  <si>
    <t>P3253</t>
  </si>
  <si>
    <t>P4219</t>
  </si>
  <si>
    <t>P3654</t>
  </si>
  <si>
    <t>P4647</t>
  </si>
  <si>
    <t>P3783</t>
  </si>
  <si>
    <t>P1672</t>
  </si>
  <si>
    <t>P2780</t>
  </si>
  <si>
    <t>P1278</t>
  </si>
  <si>
    <t>P931</t>
  </si>
  <si>
    <t>P4433</t>
  </si>
  <si>
    <t>P4281</t>
  </si>
  <si>
    <t>P4176</t>
  </si>
  <si>
    <t>P3047</t>
  </si>
  <si>
    <t>P1693</t>
  </si>
  <si>
    <t>P1296</t>
  </si>
  <si>
    <t>P1778</t>
  </si>
  <si>
    <t>P4675</t>
  </si>
  <si>
    <t>P2939</t>
  </si>
  <si>
    <t>P3443</t>
  </si>
  <si>
    <t>P3952</t>
  </si>
  <si>
    <t>P1243</t>
  </si>
  <si>
    <t>P3870</t>
  </si>
  <si>
    <t>P2314</t>
  </si>
  <si>
    <t>P260</t>
  </si>
  <si>
    <t>P3660</t>
  </si>
  <si>
    <t>P946</t>
  </si>
  <si>
    <t>P3990</t>
  </si>
  <si>
    <t>P3498</t>
  </si>
  <si>
    <t>P3897</t>
  </si>
  <si>
    <t>P3028</t>
  </si>
  <si>
    <t>P1499</t>
  </si>
  <si>
    <t>P3916</t>
  </si>
  <si>
    <t>P4725</t>
  </si>
  <si>
    <t>P535</t>
  </si>
  <si>
    <t>P4450</t>
  </si>
  <si>
    <t>P3679</t>
  </si>
  <si>
    <t>P2838</t>
  </si>
  <si>
    <t>P1970</t>
  </si>
  <si>
    <t>P1298</t>
  </si>
  <si>
    <t>P1659</t>
  </si>
  <si>
    <t>P2845</t>
  </si>
  <si>
    <t>P59</t>
  </si>
  <si>
    <t>P562</t>
  </si>
  <si>
    <t>P1775</t>
  </si>
  <si>
    <t>P1913</t>
  </si>
  <si>
    <t>P576</t>
  </si>
  <si>
    <t>P3470</t>
  </si>
  <si>
    <t>P1975</t>
  </si>
  <si>
    <t>P642</t>
  </si>
  <si>
    <t>P4291</t>
  </si>
  <si>
    <t>P2732</t>
  </si>
  <si>
    <t>P436</t>
  </si>
  <si>
    <t>P2206</t>
  </si>
  <si>
    <t>P1505</t>
  </si>
  <si>
    <t>P2273</t>
  </si>
  <si>
    <t>P67</t>
  </si>
  <si>
    <t>P4271</t>
  </si>
  <si>
    <t>P3953</t>
  </si>
  <si>
    <t>P4445</t>
  </si>
  <si>
    <t>P3649</t>
  </si>
  <si>
    <t>P3790</t>
  </si>
  <si>
    <t>P4768</t>
  </si>
  <si>
    <t>P4992</t>
  </si>
  <si>
    <t>P4182</t>
  </si>
  <si>
    <t>P3117</t>
  </si>
  <si>
    <t>P927</t>
  </si>
  <si>
    <t>P4627</t>
  </si>
  <si>
    <t>P465</t>
  </si>
  <si>
    <t>P3318</t>
  </si>
  <si>
    <t>P1099</t>
  </si>
  <si>
    <t>P2783</t>
  </si>
  <si>
    <t>P2790</t>
  </si>
  <si>
    <t>P4865</t>
  </si>
  <si>
    <t>P3005</t>
  </si>
  <si>
    <t>P4331</t>
  </si>
  <si>
    <t>P803</t>
  </si>
  <si>
    <t>P4343</t>
  </si>
  <si>
    <t>P2944</t>
  </si>
  <si>
    <t>P2469</t>
  </si>
  <si>
    <t>P3753</t>
  </si>
  <si>
    <t>P543</t>
  </si>
  <si>
    <t>P4645</t>
  </si>
  <si>
    <t>P2391</t>
  </si>
  <si>
    <t>P4805</t>
  </si>
  <si>
    <t>P33</t>
  </si>
  <si>
    <t>P1865</t>
  </si>
  <si>
    <t>P2699</t>
  </si>
  <si>
    <t>P1843</t>
  </si>
  <si>
    <t>P3295</t>
  </si>
  <si>
    <t>P3935</t>
  </si>
  <si>
    <t>P4141</t>
  </si>
  <si>
    <t>P2933</t>
  </si>
  <si>
    <t>P2001</t>
  </si>
  <si>
    <t>P567</t>
  </si>
  <si>
    <t>P2979</t>
  </si>
  <si>
    <t>P225</t>
  </si>
  <si>
    <t>P1330</t>
  </si>
  <si>
    <t>P3960</t>
  </si>
  <si>
    <t>P80</t>
  </si>
  <si>
    <t>P789</t>
  </si>
  <si>
    <t>P2746</t>
  </si>
  <si>
    <t>P4831</t>
  </si>
  <si>
    <t>P4442</t>
  </si>
  <si>
    <t>P1260</t>
  </si>
  <si>
    <t>P4683</t>
  </si>
  <si>
    <t>P2527</t>
  </si>
  <si>
    <t>P2764</t>
  </si>
  <si>
    <t>P4699</t>
  </si>
  <si>
    <t>P840</t>
  </si>
  <si>
    <t>P3386</t>
  </si>
  <si>
    <t>P4326</t>
  </si>
  <si>
    <t>P3647</t>
  </si>
  <si>
    <t>P3972</t>
  </si>
  <si>
    <t>P2617</t>
  </si>
  <si>
    <t>P4990</t>
  </si>
  <si>
    <t>P4133</t>
  </si>
  <si>
    <t>P782</t>
  </si>
  <si>
    <t>P2031</t>
  </si>
  <si>
    <t>P4842</t>
  </si>
  <si>
    <t>P2340</t>
  </si>
  <si>
    <t>P1525</t>
  </si>
  <si>
    <t>P1768</t>
  </si>
  <si>
    <t>P4191</t>
  </si>
  <si>
    <t>P3493</t>
  </si>
  <si>
    <t>P3142</t>
  </si>
  <si>
    <t>P1902</t>
  </si>
  <si>
    <t>P2234</t>
  </si>
  <si>
    <t>P4531</t>
  </si>
  <si>
    <t>P2414</t>
  </si>
  <si>
    <t>P783</t>
  </si>
  <si>
    <t>P909</t>
  </si>
  <si>
    <t>P3240</t>
  </si>
  <si>
    <t>P4169</t>
  </si>
  <si>
    <t>P3913</t>
  </si>
  <si>
    <t>P3162</t>
  </si>
  <si>
    <t>P2176</t>
  </si>
  <si>
    <t>P4499</t>
  </si>
  <si>
    <t>P2877</t>
  </si>
  <si>
    <t>P2444</t>
  </si>
  <si>
    <t>P2685</t>
  </si>
  <si>
    <t>P503</t>
  </si>
  <si>
    <t>P4893</t>
  </si>
  <si>
    <t>P3522</t>
  </si>
  <si>
    <t>P1940</t>
  </si>
  <si>
    <t>P591</t>
  </si>
  <si>
    <t>P4465</t>
  </si>
  <si>
    <t>P4416</t>
  </si>
  <si>
    <t>P1588</t>
  </si>
  <si>
    <t>P4192</t>
  </si>
  <si>
    <t>P3851</t>
  </si>
  <si>
    <t>P621</t>
  </si>
  <si>
    <t>P4972</t>
  </si>
  <si>
    <t>P4128</t>
  </si>
  <si>
    <t>P2288</t>
  </si>
  <si>
    <t>P2324</t>
  </si>
  <si>
    <t>P3714</t>
  </si>
  <si>
    <t>P2873</t>
  </si>
  <si>
    <t>P2712</t>
  </si>
  <si>
    <t>P1988</t>
  </si>
  <si>
    <t>P4125</t>
  </si>
  <si>
    <t>P4660</t>
  </si>
  <si>
    <t>P4857</t>
  </si>
  <si>
    <t>P4837</t>
  </si>
  <si>
    <t>P1345</t>
  </si>
  <si>
    <t>P3214</t>
  </si>
  <si>
    <t>P4927</t>
  </si>
  <si>
    <t>P574</t>
  </si>
  <si>
    <t>P4239</t>
  </si>
  <si>
    <t>P4469</t>
  </si>
  <si>
    <t>P4144</t>
  </si>
  <si>
    <t>P2471</t>
  </si>
  <si>
    <t>P1374</t>
  </si>
  <si>
    <t>P758</t>
  </si>
  <si>
    <t>P438</t>
  </si>
  <si>
    <t>P4672</t>
  </si>
  <si>
    <t>P1387</t>
  </si>
  <si>
    <t>P4327</t>
  </si>
  <si>
    <t>P3798</t>
  </si>
  <si>
    <t>P1190</t>
  </si>
  <si>
    <t>P568</t>
  </si>
  <si>
    <t>P2461</t>
  </si>
  <si>
    <t>P2071</t>
  </si>
  <si>
    <t>P4898</t>
  </si>
  <si>
    <t>P196</t>
  </si>
  <si>
    <t>P2380</t>
  </si>
  <si>
    <t>P1039</t>
  </si>
  <si>
    <t>P4716</t>
  </si>
  <si>
    <t>P760</t>
  </si>
  <si>
    <t>P1163</t>
  </si>
  <si>
    <t>P2681</t>
  </si>
  <si>
    <t>P693</t>
  </si>
  <si>
    <t>P3892</t>
  </si>
  <si>
    <t>P593</t>
  </si>
  <si>
    <t>P700</t>
  </si>
  <si>
    <t>P1288</t>
  </si>
  <si>
    <t>P412</t>
  </si>
  <si>
    <t>P3873</t>
  </si>
  <si>
    <t>P3525</t>
  </si>
  <si>
    <t>P4905</t>
  </si>
  <si>
    <t>P294</t>
  </si>
  <si>
    <t>P686</t>
  </si>
  <si>
    <t>P4799</t>
  </si>
  <si>
    <t>P3571</t>
  </si>
  <si>
    <t>P1983</t>
  </si>
  <si>
    <t>P4103</t>
  </si>
  <si>
    <t>P1155</t>
  </si>
  <si>
    <t>P2155</t>
  </si>
  <si>
    <t>P4915</t>
  </si>
  <si>
    <t>P551</t>
  </si>
  <si>
    <t>P4090</t>
  </si>
  <si>
    <t>P4792</t>
  </si>
  <si>
    <t>P981</t>
  </si>
  <si>
    <t>P811</t>
  </si>
  <si>
    <t>P330</t>
  </si>
  <si>
    <t>P881</t>
  </si>
  <si>
    <t>P2278</t>
  </si>
  <si>
    <t>P3909</t>
  </si>
  <si>
    <t>P4040</t>
  </si>
  <si>
    <t>P2114</t>
  </si>
  <si>
    <t>P1116</t>
  </si>
  <si>
    <t>P4352</t>
  </si>
  <si>
    <t>P2692</t>
  </si>
  <si>
    <t>P3688</t>
  </si>
  <si>
    <t>P2387</t>
  </si>
  <si>
    <t>P2942</t>
  </si>
  <si>
    <t>P2730</t>
  </si>
  <si>
    <t>P1954</t>
  </si>
  <si>
    <t>P1294</t>
  </si>
  <si>
    <t>P572</t>
  </si>
  <si>
    <t>P2487</t>
  </si>
  <si>
    <t>P720</t>
  </si>
  <si>
    <t>P4460</t>
  </si>
  <si>
    <t>P2734</t>
  </si>
  <si>
    <t>P2161</t>
  </si>
  <si>
    <t>P2786</t>
  </si>
  <si>
    <t>P2497</t>
  </si>
  <si>
    <t>P271</t>
  </si>
  <si>
    <t>P1058</t>
  </si>
  <si>
    <t>P2122</t>
  </si>
  <si>
    <t>P3630</t>
  </si>
  <si>
    <t>P3270</t>
  </si>
  <si>
    <t>P3413</t>
  </si>
  <si>
    <t>P4168</t>
  </si>
  <si>
    <t>P4754</t>
  </si>
  <si>
    <t>P3531</t>
  </si>
  <si>
    <t>P4106</t>
  </si>
  <si>
    <t>P1859</t>
  </si>
  <si>
    <t>P4727</t>
  </si>
  <si>
    <t>P4925</t>
  </si>
  <si>
    <t>P3775</t>
  </si>
  <si>
    <t>P2244</t>
  </si>
  <si>
    <t>P1173</t>
  </si>
  <si>
    <t>P1111</t>
  </si>
  <si>
    <t>P1277</t>
  </si>
  <si>
    <t>P3844</t>
  </si>
  <si>
    <t>P3425</t>
  </si>
  <si>
    <t>P3344</t>
  </si>
  <si>
    <t>P3491</t>
  </si>
  <si>
    <t>P1303</t>
  </si>
  <si>
    <t>P3854</t>
  </si>
  <si>
    <t>P3800</t>
  </si>
  <si>
    <t>P1485</t>
  </si>
  <si>
    <t>P682</t>
  </si>
  <si>
    <t>P4788</t>
  </si>
  <si>
    <t>P1465</t>
  </si>
  <si>
    <t>P421</t>
  </si>
  <si>
    <t>P2848</t>
  </si>
  <si>
    <t>P4254</t>
  </si>
  <si>
    <t>P396</t>
  </si>
  <si>
    <t>P788</t>
  </si>
  <si>
    <t>P1391</t>
  </si>
  <si>
    <t>P2724</t>
  </si>
  <si>
    <t>P2169</t>
  </si>
  <si>
    <t>P3188</t>
  </si>
  <si>
    <t>P1935</t>
  </si>
  <si>
    <t>P3853</t>
  </si>
  <si>
    <t>P4688</t>
  </si>
  <si>
    <t>P1343</t>
  </si>
  <si>
    <t>P1141</t>
  </si>
  <si>
    <t>P1737</t>
  </si>
  <si>
    <t>P4883</t>
  </si>
  <si>
    <t>P3063</t>
  </si>
  <si>
    <t>P3564</t>
  </si>
  <si>
    <t>P3260</t>
  </si>
  <si>
    <t>P5</t>
  </si>
  <si>
    <t>P1580</t>
  </si>
  <si>
    <t>P177</t>
  </si>
  <si>
    <t>P1414</t>
  </si>
  <si>
    <t>P3562</t>
  </si>
  <si>
    <t>P2178</t>
  </si>
  <si>
    <t>P3983</t>
  </si>
  <si>
    <t>P4546</t>
  </si>
  <si>
    <t>P856</t>
  </si>
  <si>
    <t>P2980</t>
  </si>
  <si>
    <t>P4411</t>
  </si>
  <si>
    <t>P4520</t>
  </si>
  <si>
    <t>P3659</t>
  </si>
  <si>
    <t>P918</t>
  </si>
  <si>
    <t>P2261</t>
  </si>
  <si>
    <t>P1135</t>
  </si>
  <si>
    <t>P3490</t>
  </si>
  <si>
    <t>P4524</t>
  </si>
  <si>
    <t>P3676</t>
  </si>
  <si>
    <t>P3689</t>
  </si>
  <si>
    <t>P335</t>
  </si>
  <si>
    <t>P1533</t>
  </si>
  <si>
    <t>P4811</t>
  </si>
  <si>
    <t>P2370</t>
  </si>
  <si>
    <t>P4954</t>
  </si>
  <si>
    <t>P4441</t>
  </si>
  <si>
    <t>P3922</t>
  </si>
  <si>
    <t>P910</t>
  </si>
  <si>
    <t>P4576</t>
  </si>
  <si>
    <t>P2235</t>
  </si>
  <si>
    <t>P4242</t>
  </si>
  <si>
    <t>P2248</t>
  </si>
  <si>
    <t>P2413</t>
  </si>
  <si>
    <t>P1666</t>
  </si>
  <si>
    <t>P1924</t>
  </si>
  <si>
    <t>P30</t>
  </si>
  <si>
    <t>P4480</t>
  </si>
  <si>
    <t>P692</t>
  </si>
  <si>
    <t>P769</t>
  </si>
  <si>
    <t>P399</t>
  </si>
  <si>
    <t>P2095</t>
  </si>
  <si>
    <t>P3121</t>
  </si>
  <si>
    <t>P4139</t>
  </si>
  <si>
    <t>P3225</t>
  </si>
  <si>
    <t>P709</t>
  </si>
  <si>
    <t>P939</t>
  </si>
  <si>
    <t>P2506</t>
  </si>
  <si>
    <t>P1230</t>
  </si>
  <si>
    <t>P69</t>
  </si>
  <si>
    <t>P4745</t>
  </si>
  <si>
    <t>P2013</t>
  </si>
  <si>
    <t>P1159</t>
  </si>
  <si>
    <t>P923</t>
  </si>
  <si>
    <t>P2315</t>
  </si>
  <si>
    <t>P1378</t>
  </si>
  <si>
    <t>P4006</t>
  </si>
  <si>
    <t>P1739</t>
  </si>
  <si>
    <t>P1649</t>
  </si>
  <si>
    <t>P4344</t>
  </si>
  <si>
    <t>P2687</t>
  </si>
  <si>
    <t>P1409</t>
  </si>
  <si>
    <t>P1949</t>
  </si>
  <si>
    <t>P3303</t>
  </si>
  <si>
    <t>P4728</t>
  </si>
  <si>
    <t>P3114</t>
  </si>
  <si>
    <t>P1160</t>
  </si>
  <si>
    <t>P1539</t>
  </si>
  <si>
    <t>P1670</t>
  </si>
  <si>
    <t>P1011</t>
  </si>
  <si>
    <t>P3022</t>
  </si>
  <si>
    <t>P624</t>
  </si>
  <si>
    <t>P778</t>
  </si>
  <si>
    <t>P1232</t>
  </si>
  <si>
    <t>P2416</t>
  </si>
  <si>
    <t>P3437</t>
  </si>
  <si>
    <t>P1767</t>
  </si>
  <si>
    <t>P2116</t>
  </si>
  <si>
    <t>P750</t>
  </si>
  <si>
    <t>P1201</t>
  </si>
  <si>
    <t>P4694</t>
  </si>
  <si>
    <t>P3210</t>
  </si>
  <si>
    <t>P3095</t>
  </si>
  <si>
    <t>P3750</t>
  </si>
  <si>
    <t>P1886</t>
  </si>
  <si>
    <t>P4123</t>
  </si>
  <si>
    <t>P4971</t>
  </si>
  <si>
    <t>P3146</t>
  </si>
  <si>
    <t>P730</t>
  </si>
  <si>
    <t>P3612</t>
  </si>
  <si>
    <t>P1240</t>
  </si>
  <si>
    <t>P2089</t>
  </si>
  <si>
    <t>P3139</t>
  </si>
  <si>
    <t>P1289</t>
  </si>
  <si>
    <t>P393</t>
  </si>
  <si>
    <t>P419</t>
  </si>
  <si>
    <t>P2677</t>
  </si>
  <si>
    <t>P3323</t>
  </si>
  <si>
    <t>P199</t>
  </si>
  <si>
    <t>P1081</t>
  </si>
  <si>
    <t>P4586</t>
  </si>
  <si>
    <t>P1205</t>
  </si>
  <si>
    <t>P2245</t>
  </si>
  <si>
    <t>P1273</t>
  </si>
  <si>
    <t>P2203</t>
  </si>
  <si>
    <t>P4839</t>
  </si>
  <si>
    <t>P4311</t>
  </si>
  <si>
    <t>P1683</t>
  </si>
  <si>
    <t>P1829</t>
  </si>
  <si>
    <t>P2139</t>
  </si>
  <si>
    <t>P4181</t>
  </si>
  <si>
    <t>P4625</t>
  </si>
  <si>
    <t>P2784</t>
  </si>
  <si>
    <t>P2448</t>
  </si>
  <si>
    <t>P1966</t>
  </si>
  <si>
    <t>P4377</t>
  </si>
  <si>
    <t>P4304</t>
  </si>
  <si>
    <t>P181</t>
  </si>
  <si>
    <t>P3765</t>
  </si>
  <si>
    <t>P361</t>
  </si>
  <si>
    <t>P2689</t>
  </si>
  <si>
    <t>P1710</t>
  </si>
  <si>
    <t>DIABETES</t>
  </si>
  <si>
    <t>P3171</t>
  </si>
  <si>
    <t>P2559</t>
  </si>
  <si>
    <t>P646</t>
  </si>
  <si>
    <t>P4653</t>
  </si>
  <si>
    <t>P639</t>
  </si>
  <si>
    <t>P739</t>
  </si>
  <si>
    <t>P2592</t>
  </si>
  <si>
    <t>P3417</t>
  </si>
  <si>
    <t>P2123</t>
  </si>
  <si>
    <t>P865</t>
  </si>
  <si>
    <t>P2886</t>
  </si>
  <si>
    <t>P1204</t>
  </si>
  <si>
    <t>P1198</t>
  </si>
  <si>
    <t>P3737</t>
  </si>
  <si>
    <t>P4231</t>
  </si>
  <si>
    <t>P4713</t>
  </si>
  <si>
    <t>P1790</t>
  </si>
  <si>
    <t>P1515</t>
  </si>
  <si>
    <t>P90</t>
  </si>
  <si>
    <t>P4756</t>
  </si>
  <si>
    <t>P3430</t>
  </si>
  <si>
    <t>P2039</t>
  </si>
  <si>
    <t>P1483</t>
  </si>
  <si>
    <t>P2740</t>
  </si>
  <si>
    <t>P3856</t>
  </si>
  <si>
    <t>P274</t>
  </si>
  <si>
    <t>P277</t>
  </si>
  <si>
    <t>P4138</t>
  </si>
  <si>
    <t>P4719</t>
  </si>
  <si>
    <t>P1052</t>
  </si>
  <si>
    <t>P404</t>
  </si>
  <si>
    <t>P4808</t>
  </si>
  <si>
    <t>P2537</t>
  </si>
  <si>
    <t>P3871</t>
  </si>
  <si>
    <t>P2332</t>
  </si>
  <si>
    <t>P4491</t>
  </si>
  <si>
    <t>P517</t>
  </si>
  <si>
    <t>P880</t>
  </si>
  <si>
    <t>P4037</t>
  </si>
  <si>
    <t>P2209</t>
  </si>
  <si>
    <t>P4824</t>
  </si>
  <si>
    <t>P1433</t>
  </si>
  <si>
    <t>P8</t>
  </si>
  <si>
    <t>P3191</t>
  </si>
  <si>
    <t>P1025</t>
  </si>
  <si>
    <t>P1687</t>
  </si>
  <si>
    <t>P2908</t>
  </si>
  <si>
    <t>P3734</t>
  </si>
  <si>
    <t>P2470</t>
  </si>
  <si>
    <t>P4472</t>
  </si>
  <si>
    <t>P455</t>
  </si>
  <si>
    <t>P3684</t>
  </si>
  <si>
    <t>P4572</t>
  </si>
  <si>
    <t>P3817</t>
  </si>
  <si>
    <t>P1481</t>
  </si>
  <si>
    <t>P2164</t>
  </si>
  <si>
    <t>P161</t>
  </si>
  <si>
    <t>P2631</t>
  </si>
  <si>
    <t>P3743</t>
  </si>
  <si>
    <t>P4539</t>
  </si>
  <si>
    <t>P4907</t>
  </si>
  <si>
    <t>P1270</t>
  </si>
  <si>
    <t>P2532</t>
  </si>
  <si>
    <t>P2861</t>
  </si>
  <si>
    <t>P1823</t>
  </si>
  <si>
    <t>P262</t>
  </si>
  <si>
    <t>P2738</t>
  </si>
  <si>
    <t>P204</t>
  </si>
  <si>
    <t>P1702</t>
  </si>
  <si>
    <t>P1633</t>
  </si>
  <si>
    <t>P950</t>
  </si>
  <si>
    <t>P1506</t>
  </si>
  <si>
    <t>P2252</t>
  </si>
  <si>
    <t>P4851</t>
  </si>
  <si>
    <t>P1425</t>
  </si>
  <si>
    <t>P3262</t>
  </si>
  <si>
    <t>P2834</t>
  </si>
  <si>
    <t>P1812</t>
  </si>
  <si>
    <t>P2541</t>
  </si>
  <si>
    <t>P1302</t>
  </si>
  <si>
    <t>P684</t>
  </si>
  <si>
    <t>P2785</t>
  </si>
  <si>
    <t>P3013</t>
  </si>
  <si>
    <t>P943</t>
  </si>
  <si>
    <t>P2029</t>
  </si>
  <si>
    <t>P4070</t>
  </si>
  <si>
    <t>P3452</t>
  </si>
  <si>
    <t>P4904</t>
  </si>
  <si>
    <t>P3467</t>
  </si>
  <si>
    <t>P1157</t>
  </si>
  <si>
    <t>P1994</t>
  </si>
  <si>
    <t>P2172</t>
  </si>
  <si>
    <t>P4621</t>
  </si>
  <si>
    <t>P688</t>
  </si>
  <si>
    <t>P4518</t>
  </si>
  <si>
    <t>P1133</t>
  </si>
  <si>
    <t>P3226</t>
  </si>
  <si>
    <t>P609</t>
  </si>
  <si>
    <t>P4205</t>
  </si>
  <si>
    <t>P3279</t>
  </si>
  <si>
    <t>P4165</t>
  </si>
  <si>
    <t>P4057</t>
  </si>
  <si>
    <t>P3738</t>
  </si>
  <si>
    <t>P2935</t>
  </si>
  <si>
    <t>P4940</t>
  </si>
  <si>
    <t>P2770</t>
  </si>
  <si>
    <t>P3596</t>
  </si>
  <si>
    <t>P2192</t>
  </si>
  <si>
    <t>P3584</t>
  </si>
  <si>
    <t>P1615</t>
  </si>
  <si>
    <t>P4947</t>
  </si>
  <si>
    <t>P2539</t>
  </si>
  <si>
    <t>P1553</t>
  </si>
  <si>
    <t>P3309</t>
  </si>
  <si>
    <t>P854</t>
  </si>
  <si>
    <t>P4540</t>
  </si>
  <si>
    <t>P4843</t>
  </si>
  <si>
    <t>P1065</t>
  </si>
  <si>
    <t>P68</t>
  </si>
  <si>
    <t>P4669</t>
  </si>
  <si>
    <t>P1250</t>
  </si>
  <si>
    <t>P2405</t>
  </si>
  <si>
    <t>P4136</t>
  </si>
  <si>
    <t>P164</t>
  </si>
  <si>
    <t>P1324</t>
  </si>
  <si>
    <t>P695</t>
  </si>
  <si>
    <t>P1456</t>
  </si>
  <si>
    <t>P3367</t>
  </si>
  <si>
    <t>P734</t>
  </si>
  <si>
    <t>P604</t>
  </si>
  <si>
    <t>P3497</t>
  </si>
  <si>
    <t>P1857</t>
  </si>
  <si>
    <t>P3902</t>
  </si>
  <si>
    <t>P4590</t>
  </si>
  <si>
    <t>P1623</t>
  </si>
  <si>
    <t>P4789</t>
  </si>
  <si>
    <t>P1440</t>
  </si>
  <si>
    <t>P2066</t>
  </si>
  <si>
    <t>P2922</t>
  </si>
  <si>
    <t>P255</t>
  </si>
  <si>
    <t>P754</t>
  </si>
  <si>
    <t>P863</t>
  </si>
  <si>
    <t>P2337</t>
  </si>
  <si>
    <t>P4677</t>
  </si>
  <si>
    <t>P2813</t>
  </si>
  <si>
    <t>P1583</t>
  </si>
  <si>
    <t>P4119</t>
  </si>
  <si>
    <t>P4360</t>
  </si>
  <si>
    <t>P4358</t>
  </si>
  <si>
    <t>P4960</t>
  </si>
  <si>
    <t>P247</t>
  </si>
  <si>
    <t>P3447</t>
  </si>
  <si>
    <t>P1221</t>
  </si>
  <si>
    <t>P669</t>
  </si>
  <si>
    <t>P1054</t>
  </si>
  <si>
    <t>P2993</t>
  </si>
  <si>
    <t>P4970</t>
  </si>
  <si>
    <t>P3822</t>
  </si>
  <si>
    <t>P4867</t>
  </si>
  <si>
    <t>P1113</t>
  </si>
  <si>
    <t>P1554</t>
  </si>
  <si>
    <t>P176</t>
  </si>
  <si>
    <t>P1510</t>
  </si>
  <si>
    <t>P3255</t>
  </si>
  <si>
    <t>P3535</t>
  </si>
  <si>
    <t>P4684</t>
  </si>
  <si>
    <t>P842</t>
  </si>
  <si>
    <t>P19</t>
  </si>
  <si>
    <t>P4184</t>
  </si>
  <si>
    <t>P191</t>
  </si>
  <si>
    <t>P4702</t>
  </si>
  <si>
    <t>P165</t>
  </si>
  <si>
    <t>P4994</t>
  </si>
  <si>
    <t>P2897</t>
  </si>
  <si>
    <t>P660</t>
  </si>
  <si>
    <t>P3211</t>
  </si>
  <si>
    <t>P1707</t>
  </si>
  <si>
    <t>P663</t>
  </si>
  <si>
    <t>P2747</t>
  </si>
  <si>
    <t>P2138</t>
  </si>
  <si>
    <t>P2938</t>
  </si>
  <si>
    <t>ASTHMA</t>
  </si>
  <si>
    <t>P4049</t>
  </si>
  <si>
    <t>P4166</t>
  </si>
  <si>
    <t>P2310</t>
  </si>
  <si>
    <t>P1462</t>
  </si>
  <si>
    <t>P3041</t>
  </si>
  <si>
    <t>P1121</t>
  </si>
  <si>
    <t>P4513</t>
  </si>
  <si>
    <t>P110</t>
  </si>
  <si>
    <t>P3646</t>
  </si>
  <si>
    <t>P1587</t>
  </si>
  <si>
    <t>P2492</t>
  </si>
  <si>
    <t>P1301</t>
  </si>
  <si>
    <t>P1092</t>
  </si>
  <si>
    <t>P2700</t>
  </si>
  <si>
    <t>P1933</t>
  </si>
  <si>
    <t>P2017</t>
  </si>
  <si>
    <t>P3086</t>
  </si>
  <si>
    <t>P111</t>
  </si>
  <si>
    <t>P1227</t>
  </si>
  <si>
    <t>P2257</t>
  </si>
  <si>
    <t>P4506</t>
  </si>
  <si>
    <t>P1269</t>
  </si>
  <si>
    <t>P4249</t>
  </si>
  <si>
    <t>P1781</t>
  </si>
  <si>
    <t>P580</t>
  </si>
  <si>
    <t>P4953</t>
  </si>
  <si>
    <t>P1423</t>
  </si>
  <si>
    <t>P36</t>
  </si>
  <si>
    <t>P3276</t>
  </si>
  <si>
    <t>P1791</t>
  </si>
  <si>
    <t>P4449</t>
  </si>
  <si>
    <t>P1746</t>
  </si>
  <si>
    <t>P3115</t>
  </si>
  <si>
    <t>P2225</t>
  </si>
  <si>
    <t>P1888</t>
  </si>
  <si>
    <t>P1800</t>
  </si>
  <si>
    <t>P388</t>
  </si>
  <si>
    <t>P4172</t>
  </si>
  <si>
    <t>P3545</t>
  </si>
  <si>
    <t>P64</t>
  </si>
  <si>
    <t>P715</t>
  </si>
  <si>
    <t>P4111</t>
  </si>
  <si>
    <t>P3189</t>
  </si>
  <si>
    <t>P2610</t>
  </si>
  <si>
    <t>P1496</t>
  </si>
  <si>
    <t>P43</t>
  </si>
  <si>
    <t>P362</t>
  </si>
  <si>
    <t>P2406</t>
  </si>
  <si>
    <t>P2217</t>
  </si>
  <si>
    <t>P397</t>
  </si>
  <si>
    <t>P157</t>
  </si>
  <si>
    <t>P1690</t>
  </si>
  <si>
    <t>P86</t>
  </si>
  <si>
    <t>P1447</t>
  </si>
  <si>
    <t>P834</t>
  </si>
  <si>
    <t>P4264</t>
  </si>
  <si>
    <t>P2241</t>
  </si>
  <si>
    <t>P2177</t>
  </si>
  <si>
    <t>P2411</t>
  </si>
  <si>
    <t>P2392</t>
  </si>
  <si>
    <t>P1091</t>
  </si>
  <si>
    <t>P1185</t>
  </si>
  <si>
    <t>P2680</t>
  </si>
  <si>
    <t>P4868</t>
  </si>
  <si>
    <t>P3043</t>
  </si>
  <si>
    <t>P2815</t>
  </si>
  <si>
    <t>P482</t>
  </si>
  <si>
    <t>P1310</t>
  </si>
  <si>
    <t>P1996</t>
  </si>
  <si>
    <t>P1794</t>
  </si>
  <si>
    <t>P4238</t>
  </si>
  <si>
    <t>P1798</t>
  </si>
  <si>
    <t>P2388</t>
  </si>
  <si>
    <t>P1639</t>
  </si>
  <si>
    <t>P3011</t>
  </si>
  <si>
    <t>P3397</t>
  </si>
  <si>
    <t>P38</t>
  </si>
  <si>
    <t>P3027</t>
  </si>
  <si>
    <t>P601</t>
  </si>
  <si>
    <t>P3420</t>
  </si>
  <si>
    <t>P3806</t>
  </si>
  <si>
    <t>P3093</t>
  </si>
  <si>
    <t>P1428</t>
  </si>
  <si>
    <t>P2407</t>
  </si>
  <si>
    <t>P2113</t>
  </si>
  <si>
    <t>P2303</t>
  </si>
  <si>
    <t>P1021</t>
  </si>
  <si>
    <t>P4028</t>
  </si>
  <si>
    <t>P3898</t>
  </si>
  <si>
    <t>P321</t>
  </si>
  <si>
    <t>P4157</t>
  </si>
  <si>
    <t>P3048</t>
  </si>
  <si>
    <t>P2566</t>
  </si>
  <si>
    <t>P1209</t>
  </si>
  <si>
    <t>P3544</t>
  </si>
  <si>
    <t>P377</t>
  </si>
  <si>
    <t>P4698</t>
  </si>
  <si>
    <t>P4025</t>
  </si>
  <si>
    <t>P2673</t>
  </si>
  <si>
    <t>P2494</t>
  </si>
  <si>
    <t>P2708</t>
  </si>
  <si>
    <t>P3478</t>
  </si>
  <si>
    <t>P1395</t>
  </si>
  <si>
    <t>P717</t>
  </si>
  <si>
    <t>P1001</t>
  </si>
  <si>
    <t>P3904</t>
  </si>
  <si>
    <t>P1241</t>
  </si>
  <si>
    <t>P3984</t>
  </si>
  <si>
    <t>P3037</t>
  </si>
  <si>
    <t>P3116</t>
  </si>
  <si>
    <t>P3677</t>
  </si>
  <si>
    <t>P1104</t>
  </si>
  <si>
    <t>P1861</t>
  </si>
  <si>
    <t>P940</t>
  </si>
  <si>
    <t>P4724</t>
  </si>
  <si>
    <t>P3269</t>
  </si>
  <si>
    <t>P4655</t>
  </si>
  <si>
    <t>P3235</t>
  </si>
  <si>
    <t>P4784</t>
  </si>
  <si>
    <t>P459</t>
  </si>
  <si>
    <t>P4190</t>
  </si>
  <si>
    <t>P4924</t>
  </si>
  <si>
    <t>P1714</t>
  </si>
  <si>
    <t>P3974</t>
  </si>
  <si>
    <t>P4457</t>
  </si>
  <si>
    <t>P2824</t>
  </si>
  <si>
    <t>P3711</t>
  </si>
  <si>
    <t>P4999</t>
  </si>
  <si>
    <t>P846</t>
  </si>
  <si>
    <t>P2955</t>
  </si>
  <si>
    <t>P650</t>
  </si>
  <si>
    <t>P4257</t>
  </si>
  <si>
    <t>P3852</t>
  </si>
  <si>
    <t>P334</t>
  </si>
  <si>
    <t>P2299</t>
  </si>
  <si>
    <t>P387</t>
  </si>
  <si>
    <t>P4772</t>
  </si>
  <si>
    <t>P63</t>
  </si>
  <si>
    <t>P600</t>
  </si>
  <si>
    <t>P3927</t>
  </si>
  <si>
    <t>P2940</t>
  </si>
  <si>
    <t>P691</t>
  </si>
  <si>
    <t>P2659</t>
  </si>
  <si>
    <t>P3618</t>
  </si>
  <si>
    <t>P2798</t>
  </si>
  <si>
    <t>P3820</t>
  </si>
  <si>
    <t>P3792</t>
  </si>
  <si>
    <t>P2425</t>
  </si>
  <si>
    <t>P4569</t>
  </si>
  <si>
    <t>P678</t>
  </si>
  <si>
    <t>P2777</t>
  </si>
  <si>
    <t>P1005</t>
  </si>
  <si>
    <t>P1557</t>
  </si>
  <si>
    <t>P546</t>
  </si>
  <si>
    <t>P1625</t>
  </si>
  <si>
    <t>P2720</t>
  </si>
  <si>
    <t>P2627</t>
  </si>
  <si>
    <t>P2132</t>
  </si>
  <si>
    <t>P2582</t>
  </si>
  <si>
    <t>P4511</t>
  </si>
  <si>
    <t>P4011</t>
  </si>
  <si>
    <t>P192</t>
  </si>
  <si>
    <t>P4738</t>
  </si>
  <si>
    <t>P3824</t>
  </si>
  <si>
    <t>P1284</t>
  </si>
  <si>
    <t>P2129</t>
  </si>
  <si>
    <t>P3832</t>
  </si>
  <si>
    <t>P1923</t>
  </si>
  <si>
    <t>P2295</t>
  </si>
  <si>
    <t>P2598</t>
  </si>
  <si>
    <t>P2752</t>
  </si>
  <si>
    <t>P3247</t>
  </si>
  <si>
    <t>P901</t>
  </si>
  <si>
    <t>P3652</t>
  </si>
  <si>
    <t>P3601</t>
  </si>
  <si>
    <t>P871</t>
  </si>
  <si>
    <t>P2045</t>
  </si>
  <si>
    <t>P496</t>
  </si>
  <si>
    <t>P4120</t>
  </si>
  <si>
    <t>P3942</t>
  </si>
  <si>
    <t>P1877</t>
  </si>
  <si>
    <t>P1179</t>
  </si>
  <si>
    <t>P3518</t>
  </si>
  <si>
    <t>P1400</t>
  </si>
  <si>
    <t>P2144</t>
  </si>
  <si>
    <t>P3152</t>
  </si>
  <si>
    <t>P512</t>
  </si>
  <si>
    <t>P3777</t>
  </si>
  <si>
    <t>P13</t>
  </si>
  <si>
    <t>P2098</t>
  </si>
  <si>
    <t>P740</t>
  </si>
  <si>
    <t>P282</t>
  </si>
  <si>
    <t>P2441</t>
  </si>
  <si>
    <t>P3205</t>
  </si>
  <si>
    <t>P2023</t>
  </si>
  <si>
    <t>P2825</t>
  </si>
  <si>
    <t>P135</t>
  </si>
  <si>
    <t>P699</t>
  </si>
  <si>
    <t>P1759</t>
  </si>
  <si>
    <t>P2667</t>
  </si>
  <si>
    <t>P3704</t>
  </si>
  <si>
    <t>P1819</t>
  </si>
  <si>
    <t>P2042</t>
  </si>
  <si>
    <t>P3237</t>
  </si>
  <si>
    <t>P2341</t>
  </si>
  <si>
    <t>P1217</t>
  </si>
  <si>
    <t>P1900</t>
  </si>
  <si>
    <t>P1749</t>
  </si>
  <si>
    <t>P4652</t>
  </si>
  <si>
    <t>P3067</t>
  </si>
  <si>
    <t>P220</t>
  </si>
  <si>
    <t>P3084</t>
  </si>
  <si>
    <t>P1837</t>
  </si>
  <si>
    <t>P2907</t>
  </si>
  <si>
    <t>P785</t>
  </si>
  <si>
    <t>P4554</t>
  </si>
  <si>
    <t>P4890</t>
  </si>
  <si>
    <t>P3895</t>
  </si>
  <si>
    <t>P705</t>
  </si>
  <si>
    <t>P1417</t>
  </si>
  <si>
    <t>P2355</t>
  </si>
  <si>
    <t>P844</t>
  </si>
  <si>
    <t>P2394</t>
  </si>
  <si>
    <t>P3264</t>
  </si>
  <si>
    <t>P977</t>
  </si>
  <si>
    <t>P1137</t>
  </si>
  <si>
    <t>P1333</t>
  </si>
  <si>
    <t>P2049</t>
  </si>
  <si>
    <t>P926</t>
  </si>
  <si>
    <t>P3869</t>
  </si>
  <si>
    <t>P4283</t>
  </si>
  <si>
    <t>P564</t>
  </si>
  <si>
    <t>P1582</t>
  </si>
  <si>
    <t>P1880</t>
  </si>
  <si>
    <t>P896</t>
  </si>
  <si>
    <t>P3513</t>
  </si>
  <si>
    <t>P4345</t>
  </si>
  <si>
    <t>P4974</t>
  </si>
  <si>
    <t>P685</t>
  </si>
  <si>
    <t>P1922</t>
  </si>
  <si>
    <t>P4016</t>
  </si>
  <si>
    <t>P1340</t>
  </si>
  <si>
    <t>P3163</t>
  </si>
  <si>
    <t>P290</t>
  </si>
  <si>
    <t>P3389</t>
  </si>
  <si>
    <t>P614</t>
  </si>
  <si>
    <t>P3332</t>
  </si>
  <si>
    <t>P1999</t>
  </si>
  <si>
    <t>P3719</t>
  </si>
  <si>
    <t>P3375</t>
  </si>
  <si>
    <t>P2762</t>
  </si>
  <si>
    <t>P1870</t>
  </si>
  <si>
    <t>P88</t>
  </si>
  <si>
    <t>P4997</t>
  </si>
  <si>
    <t>P4429</t>
  </si>
  <si>
    <t>P1636</t>
  </si>
  <si>
    <t>P342</t>
  </si>
  <si>
    <t>P3238</t>
  </si>
  <si>
    <t>P1267</t>
  </si>
  <si>
    <t>P4758</t>
  </si>
  <si>
    <t>P4204</t>
  </si>
  <si>
    <t>P4014</t>
  </si>
  <si>
    <t>P704</t>
  </si>
  <si>
    <t>P771</t>
  </si>
  <si>
    <t>P4877</t>
  </si>
  <si>
    <t>P3613</t>
  </si>
  <si>
    <t>P1745</t>
  </si>
  <si>
    <t>P1544</t>
  </si>
  <si>
    <t>P3181</t>
  </si>
  <si>
    <t>P2704</t>
  </si>
  <si>
    <t>P29</t>
  </si>
  <si>
    <t>P22</t>
  </si>
  <si>
    <t>P1962</t>
  </si>
  <si>
    <t>P4258</t>
  </si>
  <si>
    <t>P106</t>
  </si>
  <si>
    <t>P1682</t>
  </si>
  <si>
    <t>P3261</t>
  </si>
  <si>
    <t>P1192</t>
  </si>
  <si>
    <t>P526</t>
  </si>
  <si>
    <t>P2521</t>
  </si>
  <si>
    <t>P1986</t>
  </si>
  <si>
    <t>P1516</t>
  </si>
  <si>
    <t>P2749</t>
  </si>
  <si>
    <t>P151</t>
  </si>
  <si>
    <t>P3258</t>
  </si>
  <si>
    <t>P4446</t>
  </si>
  <si>
    <t>P1597</t>
  </si>
  <si>
    <t>P2082</t>
  </si>
  <si>
    <t>P2472</t>
  </si>
  <si>
    <t>P3192</t>
  </si>
  <si>
    <t>P2923</t>
  </si>
  <si>
    <t>P3599</t>
  </si>
  <si>
    <t>P3787</t>
  </si>
  <si>
    <t>P4083</t>
  </si>
  <si>
    <t>P1049</t>
  </si>
  <si>
    <t>P1807</t>
  </si>
  <si>
    <t>P1411</t>
  </si>
  <si>
    <t>P3010</t>
  </si>
  <si>
    <t>P2843</t>
  </si>
  <si>
    <t>P3811</t>
  </si>
  <si>
    <t>P3229</t>
  </si>
  <si>
    <t>P1256</t>
  </si>
  <si>
    <t>P895</t>
  </si>
  <si>
    <t>P4412</t>
  </si>
  <si>
    <t>P656</t>
  </si>
  <si>
    <t>P1679</t>
  </si>
  <si>
    <t>P4628</t>
  </si>
  <si>
    <t>P2636</t>
  </si>
  <si>
    <t>P82</t>
  </si>
  <si>
    <t>P3016</t>
  </si>
  <si>
    <t>P1809</t>
  </si>
  <si>
    <t>P4885</t>
  </si>
  <si>
    <t>P2565</t>
  </si>
  <si>
    <t>P4394</t>
  </si>
  <si>
    <t>P2086</t>
  </si>
  <si>
    <t>P1291</t>
  </si>
  <si>
    <t>P11</t>
  </si>
  <si>
    <t>P4285</t>
  </si>
  <si>
    <t>P2868</t>
  </si>
  <si>
    <t>P4483</t>
  </si>
  <si>
    <t>P3629</t>
  </si>
  <si>
    <t>P4087</t>
  </si>
  <si>
    <t>P4711</t>
  </si>
  <si>
    <t>P1523</t>
  </si>
  <si>
    <t>P3746</t>
  </si>
  <si>
    <t>P3604</t>
  </si>
  <si>
    <t>P832</t>
  </si>
  <si>
    <t>P3039</t>
  </si>
  <si>
    <t>P1093</t>
  </si>
  <si>
    <t>P4451</t>
  </si>
  <si>
    <t>P2771</t>
  </si>
  <si>
    <t>P4471</t>
  </si>
  <si>
    <t>P3333</t>
  </si>
  <si>
    <t>P4293</t>
  </si>
  <si>
    <t>P117</t>
  </si>
  <si>
    <t>P194</t>
  </si>
  <si>
    <t>P2453</t>
  </si>
  <si>
    <t>P4564</t>
  </si>
  <si>
    <t>P3950</t>
  </si>
  <si>
    <t>P2874</t>
  </si>
  <si>
    <t>P2906</t>
  </si>
  <si>
    <t>P1442</t>
  </si>
  <si>
    <t>P3103</t>
  </si>
  <si>
    <t>P1905</t>
  </si>
  <si>
    <t>P751</t>
  </si>
  <si>
    <t>P4384</t>
  </si>
  <si>
    <t>P3342</t>
  </si>
  <si>
    <t>P530</t>
  </si>
  <si>
    <t>P2238</t>
  </si>
  <si>
    <t>P1427</t>
  </si>
  <si>
    <t>P1753</t>
  </si>
  <si>
    <t>P2555</t>
  </si>
  <si>
    <t>P2402</t>
  </si>
  <si>
    <t>P2476</t>
  </si>
  <si>
    <t>P2477</t>
  </si>
  <si>
    <t>P4969</t>
  </si>
  <si>
    <t>P3281</t>
  </si>
  <si>
    <t>P2152</t>
  </si>
  <si>
    <t>P4679</t>
  </si>
  <si>
    <t>P2776</t>
  </si>
  <si>
    <t>P4813</t>
  </si>
  <si>
    <t>P3199</t>
  </si>
  <si>
    <t>P1138</t>
  </si>
  <si>
    <t>P1936</t>
  </si>
  <si>
    <t>P4390</t>
  </si>
  <si>
    <t>P3617</t>
  </si>
  <si>
    <t>P528</t>
  </si>
  <si>
    <t>P3434</t>
  </si>
  <si>
    <t>P4985</t>
  </si>
  <si>
    <t>P2478</t>
  </si>
  <si>
    <t>P4690</t>
  </si>
  <si>
    <t>P4521</t>
  </si>
  <si>
    <t>P1215</t>
  </si>
  <si>
    <t>P557</t>
  </si>
  <si>
    <t>P2951</t>
  </si>
  <si>
    <t>P2641</t>
  </si>
  <si>
    <t>P2638</t>
  </si>
  <si>
    <t>P2294</t>
  </si>
  <si>
    <t>P3392</t>
  </si>
  <si>
    <t>P991</t>
  </si>
  <si>
    <t>P2851</t>
  </si>
  <si>
    <t>P894</t>
  </si>
  <si>
    <t>P407</t>
  </si>
  <si>
    <t>P4763</t>
  </si>
  <si>
    <t>P3628</t>
  </si>
  <si>
    <t>P1055</t>
  </si>
  <si>
    <t>P4854</t>
  </si>
  <si>
    <t>P2159</t>
  </si>
  <si>
    <t>P3741</t>
  </si>
  <si>
    <t>P119</t>
  </si>
  <si>
    <t>P4179</t>
  </si>
  <si>
    <t>P2047</t>
  </si>
  <si>
    <t>P3925</t>
  </si>
  <si>
    <t>P4747</t>
  </si>
  <si>
    <t>P3422</t>
  </si>
  <si>
    <t>P2795</t>
  </si>
  <si>
    <t>P3569</t>
  </si>
  <si>
    <t>P3341</t>
  </si>
  <si>
    <t>P879</t>
  </si>
  <si>
    <t>P2698</t>
  </si>
  <si>
    <t>P4986</t>
  </si>
  <si>
    <t>P726</t>
  </si>
  <si>
    <t>P4426</t>
  </si>
  <si>
    <t>P1321</t>
  </si>
  <si>
    <t>P3810</t>
  </si>
  <si>
    <t>P2231</t>
  </si>
  <si>
    <t>P4802</t>
  </si>
  <si>
    <t>P3278</t>
  </si>
  <si>
    <t>P827</t>
  </si>
  <si>
    <t>P2966</t>
  </si>
  <si>
    <t>P3439</t>
  </si>
  <si>
    <t>P3827</t>
  </si>
  <si>
    <t>P433</t>
  </si>
  <si>
    <t>P130</t>
  </si>
  <si>
    <t>P2745</t>
  </si>
  <si>
    <t>P4798</t>
  </si>
  <si>
    <t>P3243</t>
  </si>
  <si>
    <t>P4823</t>
  </si>
  <si>
    <t>P994</t>
  </si>
  <si>
    <t>P2262</t>
  </si>
  <si>
    <t>P3431</t>
  </si>
  <si>
    <t>P3196</t>
  </si>
  <si>
    <t>P291</t>
  </si>
  <si>
    <t>P4597</t>
  </si>
  <si>
    <t>P1847</t>
  </si>
  <si>
    <t>P4410</t>
  </si>
  <si>
    <t>P201</t>
  </si>
  <si>
    <t>P1188</t>
  </si>
  <si>
    <t>P3310</t>
  </si>
  <si>
    <t>P4962</t>
  </si>
  <si>
    <t>P2987</t>
  </si>
  <si>
    <t>P158</t>
  </si>
  <si>
    <t>P2393</t>
  </si>
  <si>
    <t>P3003</t>
  </si>
  <si>
    <t>P1630</t>
  </si>
  <si>
    <t>P3515</t>
  </si>
  <si>
    <t>P1114</t>
  </si>
  <si>
    <t>P3070</t>
  </si>
  <si>
    <t>P2760</t>
  </si>
  <si>
    <t>P2103</t>
  </si>
  <si>
    <t>P1898</t>
  </si>
  <si>
    <t>P233</t>
  </si>
  <si>
    <t>P3099</t>
  </si>
  <si>
    <t>P3547</t>
  </si>
  <si>
    <t>P1503</t>
  </si>
  <si>
    <t>P349</t>
  </si>
  <si>
    <t>P4803</t>
  </si>
  <si>
    <t>P4755</t>
  </si>
  <si>
    <t>P4916</t>
  </si>
  <si>
    <t>P1147</t>
  </si>
  <si>
    <t>P1452</t>
  </si>
  <si>
    <t>P3481</t>
  </si>
  <si>
    <t>P825</t>
  </si>
  <si>
    <t>P1375</t>
  </si>
  <si>
    <t>P92</t>
  </si>
  <si>
    <t>P4737</t>
  </si>
  <si>
    <t>P4280</t>
  </si>
  <si>
    <t>P2151</t>
  </si>
  <si>
    <t>P644</t>
  </si>
  <si>
    <t>P500</t>
  </si>
  <si>
    <t>P571</t>
  </si>
  <si>
    <t>P4555</t>
  </si>
  <si>
    <t>P2661</t>
  </si>
  <si>
    <t>P4928</t>
  </si>
  <si>
    <t>P3324</t>
  </si>
  <si>
    <t>P1317</t>
  </si>
  <si>
    <t>P499</t>
  </si>
  <si>
    <t>P2459</t>
  </si>
  <si>
    <t>P4415</t>
  </si>
  <si>
    <t>P922</t>
  </si>
  <si>
    <t>P1806</t>
  </si>
  <si>
    <t>P2937</t>
  </si>
  <si>
    <t>P2562</t>
  </si>
  <si>
    <t>P3929</t>
  </si>
  <si>
    <t>P77</t>
  </si>
  <si>
    <t>P589</t>
  </si>
  <si>
    <t>P540</t>
  </si>
  <si>
    <t>P2157</t>
  </si>
  <si>
    <t>P2240</t>
  </si>
  <si>
    <t>P968</t>
  </si>
  <si>
    <t>P383</t>
  </si>
  <si>
    <t>P947</t>
  </si>
  <si>
    <t>P2618</t>
  </si>
  <si>
    <t>P3782</t>
  </si>
  <si>
    <t>P861</t>
  </si>
  <si>
    <t>P4495</t>
  </si>
  <si>
    <t>P3459</t>
  </si>
  <si>
    <t>P4355</t>
  </si>
  <si>
    <t>P4187</t>
  </si>
  <si>
    <t>P170</t>
  </si>
  <si>
    <t>P2981</t>
  </si>
  <si>
    <t>P4312</t>
  </si>
  <si>
    <t>P305</t>
  </si>
  <si>
    <t>P1815</t>
  </si>
  <si>
    <t>P1817</t>
  </si>
  <si>
    <t>P1266</t>
  </si>
  <si>
    <t>P4210</t>
  </si>
  <si>
    <t>P1816</t>
  </si>
  <si>
    <t>P766</t>
  </si>
  <si>
    <t>P3999</t>
  </si>
  <si>
    <t>P1889</t>
  </si>
  <si>
    <t>P1955</t>
  </si>
  <si>
    <t>P4288</t>
  </si>
  <si>
    <t>P3691</t>
  </si>
  <si>
    <t>P4367</t>
  </si>
  <si>
    <t>P711</t>
  </si>
  <si>
    <t>P585</t>
  </si>
  <si>
    <t>P435</t>
  </si>
  <si>
    <t>P2000</t>
  </si>
  <si>
    <t>P3290</t>
  </si>
  <si>
    <t>P490</t>
  </si>
  <si>
    <t>P4378</t>
  </si>
  <si>
    <t>P3017</t>
  </si>
  <si>
    <t>P1394</t>
  </si>
  <si>
    <t>P2009</t>
  </si>
  <si>
    <t>P4137</t>
  </si>
  <si>
    <t>P4068</t>
  </si>
  <si>
    <t>P115</t>
  </si>
  <si>
    <t>P2869</t>
  </si>
  <si>
    <t>P983</t>
  </si>
  <si>
    <t>P4162</t>
  </si>
  <si>
    <t>P1783</t>
  </si>
  <si>
    <t>P218</t>
  </si>
  <si>
    <t>P2170</t>
  </si>
  <si>
    <t>P2954</t>
  </si>
  <si>
    <t>P2800</t>
  </si>
  <si>
    <t>P4000</t>
  </si>
  <si>
    <t>P2460</t>
  </si>
  <si>
    <t>P753</t>
  </si>
  <si>
    <t>P3632</t>
  </si>
  <si>
    <t>P2003</t>
  </si>
  <si>
    <t>P2773</t>
  </si>
  <si>
    <t>P1650</t>
  </si>
  <si>
    <t>P4574</t>
  </si>
  <si>
    <t>P4080</t>
  </si>
  <si>
    <t>P1120</t>
  </si>
  <si>
    <t>P4547</t>
  </si>
  <si>
    <t>P1830</t>
  </si>
  <si>
    <t>P4667</t>
  </si>
  <si>
    <t>P1268</t>
  </si>
  <si>
    <t>P4847</t>
  </si>
  <si>
    <t>P3507</t>
  </si>
  <si>
    <t>P1271</t>
  </si>
  <si>
    <t>P2101</t>
  </si>
  <si>
    <t>P2442</t>
  </si>
  <si>
    <t>P2829</t>
  </si>
  <si>
    <t>P559</t>
  </si>
  <si>
    <t>P2018</t>
  </si>
  <si>
    <t>P3058</t>
  </si>
  <si>
    <t>P3112</t>
  </si>
  <si>
    <t>P127</t>
  </si>
  <si>
    <t>P1655</t>
  </si>
  <si>
    <t>P4279</t>
  </si>
  <si>
    <t>P1586</t>
  </si>
  <si>
    <t>P2854</t>
  </si>
  <si>
    <t>P467</t>
  </si>
  <si>
    <t>P1295</t>
  </si>
  <si>
    <t>P4250</t>
  </si>
  <si>
    <t>P2608</t>
  </si>
  <si>
    <t>P4826</t>
  </si>
  <si>
    <t>P228</t>
  </si>
  <si>
    <t>P4252</t>
  </si>
  <si>
    <t>P3701</t>
  </si>
  <si>
    <t>P1640</t>
  </si>
  <si>
    <t>P2508</t>
  </si>
  <si>
    <t>P2052</t>
  </si>
  <si>
    <t>P4488</t>
  </si>
  <si>
    <t>P1611</t>
  </si>
  <si>
    <t>P425</t>
  </si>
  <si>
    <t>P2853</t>
  </si>
  <si>
    <t>P2239</t>
  </si>
  <si>
    <t>P413</t>
  </si>
  <si>
    <t>P3858</t>
  </si>
  <si>
    <t>P3007</t>
  </si>
  <si>
    <t>P1368</t>
  </si>
  <si>
    <t>P781</t>
  </si>
  <si>
    <t>P2079</t>
  </si>
  <si>
    <t>P79</t>
  </si>
  <si>
    <t>P1620</t>
  </si>
  <si>
    <t>P3703</t>
  </si>
  <si>
    <t>P3829</t>
  </si>
  <si>
    <t>P3670</t>
  </si>
  <si>
    <t>P322</t>
  </si>
  <si>
    <t>P1792</t>
  </si>
  <si>
    <t>P3311</t>
  </si>
  <si>
    <t>P2578</t>
  </si>
  <si>
    <t>P2378</t>
  </si>
  <si>
    <t>P2503</t>
  </si>
  <si>
    <t>P4160</t>
  </si>
  <si>
    <t>P2218</t>
  </si>
  <si>
    <t>P3411</t>
  </si>
  <si>
    <t>P1906</t>
  </si>
  <si>
    <t>P1455</t>
  </si>
  <si>
    <t>P2828</t>
  </si>
  <si>
    <t>P2276</t>
  </si>
  <si>
    <t>P121</t>
  </si>
  <si>
    <t>P4753</t>
  </si>
  <si>
    <t>P622</t>
  </si>
  <si>
    <t>P2165</t>
  </si>
  <si>
    <t>P357</t>
  </si>
  <si>
    <t>P4689</t>
  </si>
  <si>
    <t>P1272</t>
  </si>
  <si>
    <t>P4289</t>
  </si>
  <si>
    <t>P4781</t>
  </si>
  <si>
    <t>P3104</t>
  </si>
  <si>
    <t>P4662</t>
  </si>
  <si>
    <t>P1078</t>
  </si>
  <si>
    <t>P2318</t>
  </si>
  <si>
    <t>P3910</t>
  </si>
  <si>
    <t>P3280</t>
  </si>
  <si>
    <t>P424</t>
  </si>
  <si>
    <t>P3867</t>
  </si>
  <si>
    <t>P3113</t>
  </si>
  <si>
    <t>P3204</t>
  </si>
  <si>
    <t>P3376</t>
  </si>
  <si>
    <t>P1097</t>
  </si>
  <si>
    <t>P4325</t>
  </si>
  <si>
    <t>P1424</t>
  </si>
  <si>
    <t>P2896</t>
  </si>
  <si>
    <t>P3348</t>
  </si>
  <si>
    <t>P4203</t>
  </si>
  <si>
    <t>P1279</t>
  </si>
  <si>
    <t>P988</t>
  </si>
  <si>
    <t>P3876</t>
  </si>
  <si>
    <t>P3149</t>
  </si>
  <si>
    <t>P4968</t>
  </si>
  <si>
    <t>P3315</t>
  </si>
  <si>
    <t>P1602</t>
  </si>
  <si>
    <t>P1309</t>
  </si>
  <si>
    <t>P3537</t>
  </si>
  <si>
    <t>P3175</t>
  </si>
  <si>
    <t>P498</t>
  </si>
  <si>
    <t>P1662</t>
  </si>
  <si>
    <t>P4324</t>
  </si>
  <si>
    <t>P224</t>
  </si>
  <si>
    <t>P1560</t>
  </si>
  <si>
    <t>P450</t>
  </si>
  <si>
    <t>P308</t>
  </si>
  <si>
    <t>P3967</t>
  </si>
  <si>
    <t>P4158</t>
  </si>
  <si>
    <t>P703</t>
  </si>
  <si>
    <t>P2265</t>
  </si>
  <si>
    <t>P770</t>
  </si>
  <si>
    <t>P2255</t>
  </si>
  <si>
    <t>P4044</t>
  </si>
  <si>
    <t>P3390</t>
  </si>
  <si>
    <t>P1985</t>
  </si>
  <si>
    <t>P964</t>
  </si>
  <si>
    <t>P1112</t>
  </si>
  <si>
    <t>P3567</t>
  </si>
  <si>
    <t>P372</t>
  </si>
  <si>
    <t>P4507</t>
  </si>
  <si>
    <t>P917</t>
  </si>
  <si>
    <t>P4440</t>
  </si>
  <si>
    <t>P2656</t>
  </si>
  <si>
    <t>P3123</t>
  </si>
  <si>
    <t>P132</t>
  </si>
  <si>
    <t>P209</t>
  </si>
  <si>
    <t>P1222</t>
  </si>
  <si>
    <t>P1808</t>
  </si>
  <si>
    <t>P3766</t>
  </si>
  <si>
    <t>P1171</t>
  </si>
  <si>
    <t>P1862</t>
  </si>
  <si>
    <t>P721</t>
  </si>
  <si>
    <t>P1357</t>
  </si>
  <si>
    <t>P4764</t>
  </si>
  <si>
    <t>P3821</t>
  </si>
  <si>
    <t>P3933</t>
  </si>
  <si>
    <t>P2977</t>
  </si>
  <si>
    <t>P3302</t>
  </si>
  <si>
    <t>P1552</t>
  </si>
  <si>
    <t>P2640</t>
  </si>
  <si>
    <t>P288</t>
  </si>
  <si>
    <t>P984</t>
  </si>
  <si>
    <t>P501</t>
  </si>
  <si>
    <t>P1801</t>
  </si>
  <si>
    <t>P549</t>
  </si>
  <si>
    <t>P3477</t>
  </si>
  <si>
    <t>P2831</t>
  </si>
  <si>
    <t>P1047</t>
  </si>
  <si>
    <t>P4284</t>
  </si>
  <si>
    <t>P3655</t>
  </si>
  <si>
    <t>P3801</t>
  </si>
  <si>
    <t>P1987</t>
  </si>
  <si>
    <t>P1473</t>
  </si>
  <si>
    <t>P1017</t>
  </si>
  <si>
    <t>P3361</t>
  </si>
  <si>
    <t>P2467</t>
  </si>
  <si>
    <t>P1841</t>
  </si>
  <si>
    <t>P2036</t>
  </si>
  <si>
    <t>P4052</t>
  </si>
  <si>
    <t>P3941</t>
  </si>
  <si>
    <t>P190</t>
  </si>
  <si>
    <t>P1669</t>
  </si>
  <si>
    <t>P2126</t>
  </si>
  <si>
    <t>P4126</t>
  </si>
  <si>
    <t>P4957</t>
  </si>
  <si>
    <t>P3896</t>
  </si>
  <si>
    <t>P679</t>
  </si>
  <si>
    <t>P2675</t>
  </si>
  <si>
    <t>P180</t>
  </si>
  <si>
    <t>P3855</t>
  </si>
  <si>
    <t>P1399</t>
  </si>
  <si>
    <t>P4067</t>
  </si>
  <si>
    <t>P4041</t>
  </si>
  <si>
    <t>P3705</t>
  </si>
  <si>
    <t>P4085</t>
  </si>
  <si>
    <t>P2130</t>
  </si>
  <si>
    <t>P1856</t>
  </si>
  <si>
    <t>P4461</t>
  </si>
  <si>
    <t>P4307</t>
  </si>
  <si>
    <t>P4295</t>
  </si>
  <si>
    <t>P3169</t>
  </si>
  <si>
    <t>P2051</t>
  </si>
  <si>
    <t>P341</t>
  </si>
  <si>
    <t>P1323</t>
  </si>
  <si>
    <t>P279</t>
  </si>
  <si>
    <t>P4066</t>
  </si>
  <si>
    <t>P1569</t>
  </si>
  <si>
    <t>P4268</t>
  </si>
  <si>
    <t>P795</t>
  </si>
  <si>
    <t>P1619</t>
  </si>
  <si>
    <t>P3424</t>
  </si>
  <si>
    <t>P418</t>
  </si>
  <si>
    <t>P3308</t>
  </si>
  <si>
    <t>P596</t>
  </si>
  <si>
    <t>P2648</t>
  </si>
  <si>
    <t>P1904</t>
  </si>
  <si>
    <t>P4098</t>
  </si>
  <si>
    <t>P4504</t>
  </si>
  <si>
    <t>P3451</t>
  </si>
  <si>
    <t>P4965</t>
  </si>
  <si>
    <t>P1833</t>
  </si>
  <si>
    <t>P723</t>
  </si>
  <si>
    <t>P2913</t>
  </si>
  <si>
    <t>P3969</t>
  </si>
  <si>
    <t>P665</t>
  </si>
  <si>
    <t>P2567</t>
  </si>
  <si>
    <t>P1461</t>
  </si>
  <si>
    <t>P1519</t>
  </si>
  <si>
    <t>P2904</t>
  </si>
  <si>
    <t>P2728</t>
  </si>
  <si>
    <t>P2551</t>
  </si>
  <si>
    <t>P366</t>
  </si>
  <si>
    <t>P2102</t>
  </si>
  <si>
    <t>P1463</t>
  </si>
  <si>
    <t>P2163</t>
  </si>
  <si>
    <t>P4783</t>
  </si>
  <si>
    <t>P2137</t>
  </si>
  <si>
    <t>P4977</t>
  </si>
  <si>
    <t>P1559</t>
  </si>
  <si>
    <t>P3074</t>
  </si>
  <si>
    <t>P3828</t>
  </si>
  <si>
    <t>P3458</t>
  </si>
  <si>
    <t>P3959</t>
  </si>
  <si>
    <t>P1070</t>
  </si>
  <si>
    <t>P1566</t>
  </si>
  <si>
    <t>P763</t>
  </si>
  <si>
    <t>P729</t>
  </si>
  <si>
    <t>P1910</t>
  </si>
  <si>
    <t>P4479</t>
  </si>
  <si>
    <t>P3245</t>
  </si>
  <si>
    <t>P4527</t>
  </si>
  <si>
    <t>P351</t>
  </si>
  <si>
    <t>P762</t>
  </si>
  <si>
    <t>P1189</t>
  </si>
  <si>
    <t>P841</t>
  </si>
  <si>
    <t>P3231</t>
  </si>
  <si>
    <t>P2973</t>
  </si>
  <si>
    <t>P2447</t>
  </si>
  <si>
    <t>P2660</t>
  </si>
  <si>
    <t>P243</t>
  </si>
  <si>
    <t>P2754</t>
  </si>
  <si>
    <t>P2081</t>
  </si>
  <si>
    <t>P72</t>
  </si>
  <si>
    <t>P4026</t>
  </si>
  <si>
    <t>P1502</t>
  </si>
  <si>
    <t>P3803</t>
  </si>
  <si>
    <t>P2560</t>
  </si>
  <si>
    <t>P3382</t>
  </si>
  <si>
    <t>P1703</t>
  </si>
  <si>
    <t>P4640</t>
  </si>
  <si>
    <t>P254</t>
  </si>
  <si>
    <t>P1153</t>
  </si>
  <si>
    <t>P3340</t>
  </si>
  <si>
    <t>P2027</t>
  </si>
  <si>
    <t>P934</t>
  </si>
  <si>
    <t>P967</t>
  </si>
  <si>
    <t>P98</t>
  </si>
  <si>
    <t>P3284</t>
  </si>
  <si>
    <t>P2440</t>
  </si>
  <si>
    <t>P3724</t>
  </si>
  <si>
    <t>P4533</t>
  </si>
  <si>
    <t>P4559</t>
  </si>
  <si>
    <t>P800</t>
  </si>
  <si>
    <t>P4817</t>
  </si>
  <si>
    <t>P873</t>
  </si>
  <si>
    <t>P558</t>
  </si>
  <si>
    <t>P1748</t>
  </si>
  <si>
    <t>P3073</t>
  </si>
  <si>
    <t>P2283</t>
  </si>
  <si>
    <t>P369</t>
  </si>
  <si>
    <t>P4277</t>
  </si>
  <si>
    <t>P462</t>
  </si>
  <si>
    <t>P4230</t>
  </si>
  <si>
    <t>P1825</t>
  </si>
  <si>
    <t>P4668</t>
  </si>
  <si>
    <t>P3812</t>
  </si>
  <si>
    <t>P710</t>
  </si>
  <si>
    <t>P3795</t>
  </si>
  <si>
    <t>P534</t>
  </si>
  <si>
    <t>P309</t>
  </si>
  <si>
    <t>P2055</t>
  </si>
  <si>
    <t>P1152</t>
  </si>
  <si>
    <t>P804</t>
  </si>
  <si>
    <t>P725</t>
  </si>
  <si>
    <t>P1592</t>
  </si>
  <si>
    <t>P163</t>
  </si>
  <si>
    <t>P2298</t>
  </si>
  <si>
    <t>P1216</t>
  </si>
  <si>
    <t>P987</t>
  </si>
  <si>
    <t>P3626</t>
  </si>
  <si>
    <t>P2189</t>
  </si>
  <si>
    <t>P4870</t>
  </si>
  <si>
    <t>P149</t>
  </si>
  <si>
    <t>P4903</t>
  </si>
  <si>
    <t>P2305</t>
  </si>
  <si>
    <t>P2108</t>
  </si>
  <si>
    <t>P651</t>
  </si>
  <si>
    <t>P1045</t>
  </si>
  <si>
    <t>P3861</t>
  </si>
  <si>
    <t>P94</t>
  </si>
  <si>
    <t>P636</t>
  </si>
  <si>
    <t>P2810</t>
  </si>
  <si>
    <t>P4323</t>
  </si>
  <si>
    <t>P3461</t>
  </si>
  <si>
    <t>P4263</t>
  </si>
  <si>
    <t>P4216</t>
  </si>
  <si>
    <t>P4975</t>
  </si>
  <si>
    <t>P613</t>
  </si>
  <si>
    <t>P3808</t>
  </si>
  <si>
    <t>P4262</t>
  </si>
  <si>
    <t>P4580</t>
  </si>
  <si>
    <t>P1704</t>
  </si>
  <si>
    <t>P1531</t>
  </si>
  <si>
    <t>P3678</t>
  </si>
  <si>
    <t>P3215</t>
  </si>
  <si>
    <t>P4301</t>
  </si>
  <si>
    <t>P314</t>
  </si>
  <si>
    <t>P3219</t>
  </si>
  <si>
    <t>P3799</t>
  </si>
  <si>
    <t>P476</t>
  </si>
  <si>
    <t>P1872</t>
  </si>
  <si>
    <t>P1341</t>
  </si>
  <si>
    <t>P2964</t>
  </si>
  <si>
    <t>P3834</t>
  </si>
  <si>
    <t>P1736</t>
  </si>
  <si>
    <t>P3161</t>
  </si>
  <si>
    <t>P3642</t>
  </si>
  <si>
    <t>P2899</t>
  </si>
  <si>
    <t>P4880</t>
  </si>
  <si>
    <t>P2664</t>
  </si>
  <si>
    <t>P2500</t>
  </si>
  <si>
    <t>P3730</t>
  </si>
  <si>
    <t>P1771</t>
  </si>
  <si>
    <t>P178</t>
  </si>
  <si>
    <t>P1591</t>
  </si>
  <si>
    <t>P3759</t>
  </si>
  <si>
    <t>P4477</t>
  </si>
  <si>
    <t>P4666</t>
  </si>
  <si>
    <t>P4895</t>
  </si>
  <si>
    <t>P3976</t>
  </si>
  <si>
    <t>P1835</t>
  </si>
  <si>
    <t>P3141</t>
  </si>
  <si>
    <t>P3394</t>
  </si>
  <si>
    <t>P4464</t>
  </si>
  <si>
    <t>P4635</t>
  </si>
  <si>
    <t>P1893</t>
  </si>
  <si>
    <t>P817</t>
  </si>
  <si>
    <t>P1951</t>
  </si>
  <si>
    <t>P3008</t>
  </si>
  <si>
    <t>P2928</t>
  </si>
  <si>
    <t>P4113</t>
  </si>
  <si>
    <t>P4009</t>
  </si>
  <si>
    <t>P4489</t>
  </si>
  <si>
    <t>P3438</t>
  </si>
  <si>
    <t>P933</t>
  </si>
  <si>
    <t>P3268</t>
  </si>
  <si>
    <t>P1860</t>
  </si>
  <si>
    <t>P1373</t>
  </si>
  <si>
    <t>P4427</t>
  </si>
  <si>
    <t>P3504</t>
  </si>
  <si>
    <t>P882</t>
  </si>
  <si>
    <t>P1667</t>
  </si>
  <si>
    <t>P4749</t>
  </si>
  <si>
    <t>P2356</t>
  </si>
  <si>
    <t>P326</t>
  </si>
  <si>
    <t>P3780</t>
  </si>
  <si>
    <t>P2691</t>
  </si>
  <si>
    <t>P949</t>
  </si>
  <si>
    <t>P2832</t>
  </si>
  <si>
    <t>P113</t>
  </si>
  <si>
    <t>P3505</t>
  </si>
  <si>
    <t>P1480</t>
  </si>
  <si>
    <t>P3320</t>
  </si>
  <si>
    <t>P1381</t>
  </si>
  <si>
    <t>P1306</t>
  </si>
  <si>
    <t>P2646</t>
  </si>
  <si>
    <t>P1570</t>
  </si>
  <si>
    <t>P4785</t>
  </si>
  <si>
    <t>P515</t>
  </si>
  <si>
    <t>P1016</t>
  </si>
  <si>
    <t>P1347</t>
  </si>
  <si>
    <t>P2097</t>
  </si>
  <si>
    <t>P214</t>
  </si>
  <si>
    <t>P1581</t>
  </si>
  <si>
    <t>P4108</t>
  </si>
  <si>
    <t>P4243</t>
  </si>
  <si>
    <t>P1719</t>
  </si>
  <si>
    <t>P3359</t>
  </si>
  <si>
    <t>P1776</t>
  </si>
  <si>
    <t>P2985</t>
  </si>
  <si>
    <t>P3516</t>
  </si>
  <si>
    <t>P1744</t>
  </si>
  <si>
    <t>P3256</t>
  </si>
  <si>
    <t>P4943</t>
  </si>
  <si>
    <t>P4611</t>
  </si>
  <si>
    <t>P1036</t>
  </si>
  <si>
    <t>P3503</t>
  </si>
  <si>
    <t>P2050</t>
  </si>
  <si>
    <t>P714</t>
  </si>
  <si>
    <t>P3082</t>
  </si>
  <si>
    <t>P1584</t>
  </si>
  <si>
    <t>P514</t>
  </si>
  <si>
    <t>P4117</t>
  </si>
  <si>
    <t>P1228</t>
  </si>
  <si>
    <t>P497</t>
  </si>
  <si>
    <t>P4651</t>
  </si>
  <si>
    <t>P510</t>
  </si>
  <si>
    <t>P2637</t>
  </si>
  <si>
    <t>P4186</t>
  </si>
  <si>
    <t>P4976</t>
  </si>
  <si>
    <t>P2187</t>
  </si>
  <si>
    <t>P4608</t>
  </si>
  <si>
    <t>P4926</t>
  </si>
  <si>
    <t>P1930</t>
  </si>
  <si>
    <t>P4251</t>
  </si>
  <si>
    <t>P3154</t>
  </si>
  <si>
    <t>P640</t>
  </si>
  <si>
    <t>P2458</t>
  </si>
  <si>
    <t>P2359</t>
  </si>
  <si>
    <t>P888</t>
  </si>
  <si>
    <t>P4493</t>
  </si>
  <si>
    <t>P423</t>
  </si>
  <si>
    <t>P1410</t>
  </si>
  <si>
    <t>P4332</t>
  </si>
  <si>
    <t>P878</t>
  </si>
  <si>
    <t>P4528</t>
  </si>
  <si>
    <t>P4373</t>
  </si>
  <si>
    <t>P3050</t>
  </si>
  <si>
    <t>P1050</t>
  </si>
  <si>
    <t>P2577</t>
  </si>
  <si>
    <t>P4773</t>
  </si>
  <si>
    <t>P1319</t>
  </si>
  <si>
    <t>P630</t>
  </si>
  <si>
    <t>P392</t>
  </si>
  <si>
    <t>P320</t>
  </si>
  <si>
    <t>P3383</t>
  </si>
  <si>
    <t>P2538</t>
  </si>
  <si>
    <t>P49</t>
  </si>
  <si>
    <t>P1352</t>
  </si>
  <si>
    <t>P4127</t>
  </si>
  <si>
    <t>P353</t>
  </si>
  <si>
    <t>P2445</t>
  </si>
  <si>
    <t>P1072</t>
  </si>
  <si>
    <t>P4153</t>
  </si>
  <si>
    <t>P780</t>
  </si>
  <si>
    <t>P4659</t>
  </si>
  <si>
    <t>P1180</t>
  </si>
  <si>
    <t>P1385</t>
  </si>
  <si>
    <t>P3036</t>
  </si>
  <si>
    <t>P1095</t>
  </si>
  <si>
    <t>P3155</t>
  </si>
  <si>
    <t>P1393</t>
  </si>
  <si>
    <t>P2958</t>
  </si>
  <si>
    <t>P4593</t>
  </si>
  <si>
    <t>P3559</t>
  </si>
  <si>
    <t>P1441</t>
  </si>
  <si>
    <t>P10</t>
  </si>
  <si>
    <t>P3536</t>
  </si>
  <si>
    <t>P970</t>
  </si>
  <si>
    <t>P3034</t>
  </si>
  <si>
    <t>P1916</t>
  </si>
  <si>
    <t>P4188</t>
  </si>
  <si>
    <t>P634</t>
  </si>
  <si>
    <t>P4200</t>
  </si>
  <si>
    <t>P1660</t>
  </si>
  <si>
    <t>P4616</t>
  </si>
  <si>
    <t>P3248</t>
  </si>
  <si>
    <t>P4587</t>
  </si>
  <si>
    <t>P3550</t>
  </si>
  <si>
    <t>P2032</t>
  </si>
  <si>
    <t>P1033</t>
  </si>
  <si>
    <t>P208</t>
  </si>
  <si>
    <t>P2454</t>
  </si>
  <si>
    <t>P2322</t>
  </si>
  <si>
    <t>P1971</t>
  </si>
  <si>
    <t>P283</t>
  </si>
  <si>
    <t>P3648</t>
  </si>
  <si>
    <t>P2142</t>
  </si>
  <si>
    <t>P2662</t>
  </si>
  <si>
    <t>P633</t>
  </si>
  <si>
    <t>P325</t>
  </si>
  <si>
    <t>P2549</t>
  </si>
  <si>
    <t>P2339</t>
  </si>
  <si>
    <t>P3087</t>
  </si>
  <si>
    <t>P2604</t>
  </si>
  <si>
    <t>P960</t>
  </si>
  <si>
    <t>P941</t>
  </si>
  <si>
    <t>P2493</t>
  </si>
  <si>
    <t>P2474</t>
  </si>
  <si>
    <t>P1004</t>
  </si>
  <si>
    <t>P3453</t>
  </si>
  <si>
    <t>P767</t>
  </si>
  <si>
    <t>P2185</t>
  </si>
  <si>
    <t>P3552</t>
  </si>
  <si>
    <t>P3517</t>
  </si>
  <si>
    <t>P2041</t>
  </si>
  <si>
    <t>P4194</t>
  </si>
  <si>
    <t>P1422</t>
  </si>
  <si>
    <t>P4031</t>
  </si>
  <si>
    <t>P756</t>
  </si>
  <si>
    <t>P3351</t>
  </si>
  <si>
    <t>P1464</t>
  </si>
  <si>
    <t>P226</t>
  </si>
  <si>
    <t>P55</t>
  </si>
  <si>
    <t>P3486</t>
  </si>
  <si>
    <t>P3712</t>
  </si>
  <si>
    <t>P2431</t>
  </si>
  <si>
    <t>P4897</t>
  </si>
  <si>
    <t>P4933</t>
  </si>
  <si>
    <t>P460</t>
  </si>
  <si>
    <t>P4632</t>
  </si>
  <si>
    <t>P4715</t>
  </si>
  <si>
    <t>P3083</t>
  </si>
  <si>
    <t>P4519</t>
  </si>
  <si>
    <t>P3352</t>
  </si>
  <si>
    <t>P1176</t>
  </si>
  <si>
    <t>P1853</t>
  </si>
  <si>
    <t>P2932</t>
  </si>
  <si>
    <t>P2292</t>
  </si>
  <si>
    <t>P1997</t>
  </si>
  <si>
    <t>P3314</t>
  </si>
  <si>
    <t>P4570</t>
  </si>
  <si>
    <t>P2772</t>
  </si>
  <si>
    <t>P359</t>
  </si>
  <si>
    <t>P1500</t>
  </si>
  <si>
    <t>P2197</t>
  </si>
  <si>
    <t>P4276</t>
  </si>
  <si>
    <t>P4512</t>
  </si>
  <si>
    <t>P71</t>
  </si>
  <si>
    <t>P1342</t>
  </si>
  <si>
    <t>P4012</t>
  </si>
  <si>
    <t>P3433</t>
  </si>
  <si>
    <t>P409</t>
  </si>
  <si>
    <t>P3252</t>
  </si>
  <si>
    <t>P3556</t>
  </si>
  <si>
    <t>P4290</t>
  </si>
  <si>
    <t>P3193</t>
  </si>
  <si>
    <t>P3558</t>
  </si>
  <si>
    <t>P4935</t>
  </si>
  <si>
    <t>P2043</t>
  </si>
  <si>
    <t>P4558</t>
  </si>
  <si>
    <t>P4467</t>
  </si>
  <si>
    <t>P3321</t>
  </si>
  <si>
    <t>P3841</t>
  </si>
  <si>
    <t>P20</t>
  </si>
  <si>
    <t>P1353</t>
  </si>
  <si>
    <t>P4024</t>
  </si>
  <si>
    <t>P3786</t>
  </si>
  <si>
    <t>P3532</t>
  </si>
  <si>
    <t>P2186</t>
  </si>
  <si>
    <t>P3899</t>
  </si>
  <si>
    <t>P1043</t>
  </si>
  <si>
    <t>P3054</t>
  </si>
  <si>
    <t>P1926</t>
  </si>
  <si>
    <t>P3343</t>
  </si>
  <si>
    <t>P2626</t>
  </si>
  <si>
    <t>P2706</t>
  </si>
  <si>
    <t>P3409</t>
  </si>
  <si>
    <t>P1799</t>
  </si>
  <si>
    <t>P2230</t>
  </si>
  <si>
    <t>P337</t>
  </si>
  <si>
    <t>P401</t>
  </si>
  <si>
    <t>P2</t>
  </si>
  <si>
    <t>P3365</t>
  </si>
  <si>
    <t>P2743</t>
  </si>
  <si>
    <t>P120</t>
  </si>
  <si>
    <t>P124</t>
  </si>
  <si>
    <t>P3449</t>
  </si>
  <si>
    <t>P428</t>
  </si>
  <si>
    <t>P664</t>
  </si>
  <si>
    <t>P4631</t>
  </si>
  <si>
    <t>P953</t>
  </si>
  <si>
    <t>P1431</t>
  </si>
  <si>
    <t>P3076</t>
  </si>
  <si>
    <t>P3776</t>
  </si>
  <si>
    <t>P2558</t>
  </si>
  <si>
    <t>P3939</t>
  </si>
  <si>
    <t>P626</t>
  </si>
  <si>
    <t>P75</t>
  </si>
  <si>
    <t>P4700</t>
  </si>
  <si>
    <t>P4541</t>
  </si>
  <si>
    <t>P385</t>
  </si>
  <si>
    <t>P2317</t>
  </si>
  <si>
    <t>P3598</t>
  </si>
  <si>
    <t>P4340</t>
  </si>
  <si>
    <t>P3718</t>
  </si>
  <si>
    <t>P4278</t>
  </si>
  <si>
    <t>P1167</t>
  </si>
  <si>
    <t>P1136</t>
  </si>
  <si>
    <t>P287</t>
  </si>
  <si>
    <t>P1708</t>
  </si>
  <si>
    <t>P973</t>
  </si>
  <si>
    <t>P1674</t>
  </si>
  <si>
    <t>P2368</t>
  </si>
  <si>
    <t>P1724</t>
  </si>
  <si>
    <t>P4748</t>
  </si>
  <si>
    <t>P3065</t>
  </si>
  <si>
    <t>P3194</t>
  </si>
  <si>
    <t>P3153</t>
  </si>
  <si>
    <t>P3572</t>
  </si>
  <si>
    <t>P4741</t>
  </si>
  <si>
    <t>P4815</t>
  </si>
  <si>
    <t>P1145</t>
  </si>
  <si>
    <t>P4687</t>
  </si>
  <si>
    <t>P3495</t>
  </si>
  <si>
    <t>P3548</t>
  </si>
  <si>
    <t>P3637</t>
  </si>
  <si>
    <t>P2258</t>
  </si>
  <si>
    <t>P4299</t>
  </si>
  <si>
    <t>P360</t>
  </si>
  <si>
    <t>P4318</t>
  </si>
  <si>
    <t>P3232</t>
  </si>
  <si>
    <t>P1546</t>
  </si>
  <si>
    <t>P2782</t>
  </si>
  <si>
    <t>P1491</t>
  </si>
  <si>
    <t>P1299</t>
  </si>
  <si>
    <t>P3582</t>
  </si>
  <si>
    <t>P2841</t>
  </si>
  <si>
    <t>P2995</t>
  </si>
  <si>
    <t>P1211</t>
  </si>
  <si>
    <t>P1419</t>
  </si>
  <si>
    <t>P381</t>
  </si>
  <si>
    <t>P1598</t>
  </si>
  <si>
    <t>P4319</t>
  </si>
  <si>
    <t>P4053</t>
  </si>
  <si>
    <t>P3528</t>
  </si>
  <si>
    <t>P4566</t>
  </si>
  <si>
    <t>P1109</t>
  </si>
  <si>
    <t>P595</t>
  </si>
  <si>
    <t>P1067</t>
  </si>
  <si>
    <t>P4723</t>
  </si>
  <si>
    <t>P3097</t>
  </si>
  <si>
    <t>P2289</t>
  </si>
  <si>
    <t>P4365</t>
  </si>
  <si>
    <t>P3476</t>
  </si>
  <si>
    <t>P1626</t>
  </si>
  <si>
    <t>P911</t>
  </si>
  <si>
    <t>P1676</t>
  </si>
  <si>
    <t>P3675</t>
  </si>
  <si>
    <t>P1472</t>
  </si>
  <si>
    <t>P522</t>
  </si>
  <si>
    <t>P631</t>
  </si>
  <si>
    <t>P27</t>
  </si>
  <si>
    <t>P4871</t>
  </si>
  <si>
    <t>P612</t>
  </si>
  <si>
    <t>P2945</t>
  </si>
  <si>
    <t>P2866</t>
  </si>
  <si>
    <t>P2542</t>
  </si>
  <si>
    <t>P2183</t>
  </si>
  <si>
    <t>P2587</t>
  </si>
  <si>
    <t>P2742</t>
  </si>
  <si>
    <t>P1326</t>
  </si>
  <si>
    <t>P1057</t>
  </si>
  <si>
    <t>P4966</t>
  </si>
  <si>
    <t>P2920</t>
  </si>
  <si>
    <t>P4515</t>
  </si>
  <si>
    <t>P1105</t>
  </si>
  <si>
    <t>P906</t>
  </si>
  <si>
    <t>P4886</t>
  </si>
  <si>
    <t>P3305</t>
  </si>
  <si>
    <t>P1874</t>
  </si>
  <si>
    <t>P454</t>
  </si>
  <si>
    <t>P3771</t>
  </si>
  <si>
    <t>P3336</t>
  </si>
  <si>
    <t>P1656</t>
  </si>
  <si>
    <t>P3620</t>
  </si>
  <si>
    <t>P3418</t>
  </si>
  <si>
    <t>P2099</t>
  </si>
  <si>
    <t>P3387</t>
  </si>
  <si>
    <t>P472</t>
  </si>
  <si>
    <t>P2115</t>
  </si>
  <si>
    <t>P3297</t>
  </si>
  <si>
    <t>P3399</t>
  </si>
  <si>
    <t>P195</t>
  </si>
  <si>
    <t>P3608</t>
  </si>
  <si>
    <t>P2504</t>
  </si>
  <si>
    <t>P358</t>
  </si>
  <si>
    <t>P1796</t>
  </si>
  <si>
    <t>P3589</t>
  </si>
  <si>
    <t>P4791</t>
  </si>
  <si>
    <t>P4333</t>
  </si>
  <si>
    <t>P4364</t>
  </si>
  <si>
    <t>P2182</t>
  </si>
  <si>
    <t>P3287</t>
  </si>
  <si>
    <t>P2826</t>
  </si>
  <si>
    <t>P2188</t>
  </si>
  <si>
    <t>P1359</t>
  </si>
  <si>
    <t>P3848</t>
  </si>
  <si>
    <t>P4423</t>
  </si>
  <si>
    <t>P447</t>
  </si>
  <si>
    <t>P4944</t>
  </si>
  <si>
    <t>P4286</t>
  </si>
  <si>
    <t>P2536</t>
  </si>
  <si>
    <t>P3052</t>
  </si>
  <si>
    <t>P3363</t>
  </si>
  <si>
    <t>P1978</t>
  </si>
  <si>
    <t>P2030</t>
  </si>
  <si>
    <t>P3668</t>
  </si>
  <si>
    <t>P1976</t>
  </si>
  <si>
    <t>P1132</t>
  </si>
  <si>
    <t>P4595</t>
  </si>
  <si>
    <t>P1096</t>
  </si>
  <si>
    <t>P1144</t>
  </si>
  <si>
    <t>P3131</t>
  </si>
  <si>
    <t>P391</t>
  </si>
  <si>
    <t>P2320</t>
  </si>
  <si>
    <t>P2519</t>
  </si>
  <si>
    <t>P4560</t>
  </si>
  <si>
    <t>P4496</t>
  </si>
  <si>
    <t>P659</t>
  </si>
  <si>
    <t>P1407</t>
  </si>
  <si>
    <t>P3374</t>
  </si>
  <si>
    <t>P18</t>
  </si>
  <si>
    <t>P150</t>
  </si>
  <si>
    <t>P1275</t>
  </si>
  <si>
    <t>P1415</t>
  </si>
  <si>
    <t>P4882</t>
  </si>
  <si>
    <t>P4502</t>
  </si>
  <si>
    <t>P4670</t>
  </si>
  <si>
    <t>P667</t>
  </si>
  <si>
    <t>P281</t>
  </si>
  <si>
    <t>P2323</t>
  </si>
  <si>
    <t>P4810</t>
  </si>
  <si>
    <t>P3170</t>
  </si>
  <si>
    <t>P323</t>
  </si>
  <si>
    <t>P2739</t>
  </si>
  <si>
    <t>P4945</t>
  </si>
  <si>
    <t>P4633</t>
  </si>
  <si>
    <t>P1729</t>
  </si>
  <si>
    <t>P1102</t>
  </si>
  <si>
    <t>P3241</t>
  </si>
  <si>
    <t>P4370</t>
  </si>
  <si>
    <t>P4509</t>
  </si>
  <si>
    <t>P4353</t>
  </si>
  <si>
    <t>P4820</t>
  </si>
  <si>
    <t>P658</t>
  </si>
  <si>
    <t>P1696</t>
  </si>
  <si>
    <t>P3561</t>
  </si>
  <si>
    <t>P712</t>
  </si>
  <si>
    <t>P3432</t>
  </si>
  <si>
    <t>P2653</t>
  </si>
  <si>
    <t>P2335</t>
  </si>
  <si>
    <t>P3412</t>
  </si>
  <si>
    <t>P867</t>
  </si>
  <si>
    <t>P1961</t>
  </si>
  <si>
    <t>P2269</t>
  </si>
  <si>
    <t>P2553</t>
  </si>
  <si>
    <t>P2006</t>
  </si>
  <si>
    <t>P1621</t>
  </si>
  <si>
    <t>P470</t>
  </si>
  <si>
    <t>P1172</t>
  </si>
  <si>
    <t>P1226</t>
  </si>
  <si>
    <t>P3616</t>
  </si>
  <si>
    <t>P4835</t>
  </si>
  <si>
    <t>P333</t>
  </si>
  <si>
    <t>P2171</t>
  </si>
  <si>
    <t>P1313</t>
  </si>
  <si>
    <t>P4717</t>
  </si>
  <si>
    <t>P2801</t>
  </si>
  <si>
    <t>P1420</t>
  </si>
  <si>
    <t>P855</t>
  </si>
  <si>
    <t>P1867</t>
  </si>
  <si>
    <t>P2008</t>
  </si>
  <si>
    <t>P1524</t>
  </si>
  <si>
    <t>P4624</t>
  </si>
  <si>
    <t>P2855</t>
  </si>
  <si>
    <t>P1890</t>
  </si>
  <si>
    <t>P2456</t>
  </si>
  <si>
    <t>P1436</t>
  </si>
  <si>
    <t>P4642</t>
  </si>
  <si>
    <t>P4396</t>
  </si>
  <si>
    <t>P4685</t>
  </si>
  <si>
    <t>P3715</t>
  </si>
  <si>
    <t>P2518</t>
  </si>
  <si>
    <t>P606</t>
  </si>
  <si>
    <t>P1318</t>
  </si>
  <si>
    <t>P809</t>
  </si>
  <si>
    <t>P3120</t>
  </si>
  <si>
    <t>P2603</t>
  </si>
  <si>
    <t>P4848</t>
  </si>
  <si>
    <t>P1565</t>
  </si>
  <si>
    <t>P3885</t>
  </si>
  <si>
    <t>P1558</t>
  </si>
  <si>
    <t>P937</t>
  </si>
  <si>
    <t>P4638</t>
  </si>
  <si>
    <t>P3179</t>
  </si>
  <si>
    <t>P2333</t>
  </si>
  <si>
    <t>P4584</t>
  </si>
  <si>
    <t>P3662</t>
  </si>
  <si>
    <t>P3543</t>
  </si>
  <si>
    <t>P1977</t>
  </si>
  <si>
    <t>P2004</t>
  </si>
  <si>
    <t>P3756</t>
  </si>
  <si>
    <t>P2300</t>
  </si>
  <si>
    <t>P3167</t>
  </si>
  <si>
    <t>P3698</t>
  </si>
  <si>
    <t>P3888</t>
  </si>
  <si>
    <t>P1494</t>
  </si>
  <si>
    <t>P4821</t>
  </si>
  <si>
    <t>P3872</t>
  </si>
  <si>
    <t>P1418</t>
  </si>
  <si>
    <t>P4629</t>
  </si>
  <si>
    <t>P4393</t>
  </si>
  <si>
    <t>P3804</t>
  </si>
  <si>
    <t>P3603</t>
  </si>
  <si>
    <t>P731</t>
  </si>
  <si>
    <t>P2246</t>
  </si>
  <si>
    <t>P4832</t>
  </si>
  <si>
    <t>P2093</t>
  </si>
  <si>
    <t>P2430</t>
  </si>
  <si>
    <t>P367</t>
  </si>
  <si>
    <t>P1727</t>
  </si>
  <si>
    <t>P1139</t>
  </si>
  <si>
    <t>P3643</t>
  </si>
  <si>
    <t>P3354</t>
  </si>
  <si>
    <t>P1187</t>
  </si>
  <si>
    <t>P3062</t>
  </si>
  <si>
    <t>P735</t>
  </si>
  <si>
    <t>P4308</t>
  </si>
  <si>
    <t>P3729</t>
  </si>
  <si>
    <t>P4577</t>
  </si>
  <si>
    <t>P3006</t>
  </si>
  <si>
    <t>P4908</t>
  </si>
  <si>
    <t>P4757</t>
  </si>
  <si>
    <t>P3997</t>
  </si>
  <si>
    <t>P2279</t>
  </si>
  <si>
    <t>P4938</t>
  </si>
  <si>
    <t>P3745</t>
  </si>
  <si>
    <t>P4643</t>
  </si>
  <si>
    <t>P2723</t>
  </si>
  <si>
    <t>P3463</t>
  </si>
  <si>
    <t>P182</t>
  </si>
  <si>
    <t>P1634</t>
  </si>
  <si>
    <t>P859</t>
  </si>
  <si>
    <t>P4402</t>
  </si>
  <si>
    <t>P463</t>
  </si>
  <si>
    <t>P4910</t>
  </si>
  <si>
    <t>P4739</t>
  </si>
  <si>
    <t>P3101</t>
  </si>
  <si>
    <t>P4941</t>
  </si>
  <si>
    <t>P1974</t>
  </si>
  <si>
    <t>P732</t>
  </si>
  <si>
    <t>P4140</t>
  </si>
  <si>
    <t>P1106</t>
  </si>
  <si>
    <t>P275</t>
  </si>
  <si>
    <t>P2175</t>
  </si>
  <si>
    <t>P3110</t>
  </si>
  <si>
    <t>P1765</t>
  </si>
  <si>
    <t>P2769</t>
  </si>
  <si>
    <t>P1950</t>
  </si>
  <si>
    <t>P1982</t>
  </si>
  <si>
    <t>P743</t>
  </si>
  <si>
    <t>P798</t>
  </si>
  <si>
    <t>P1651</t>
  </si>
  <si>
    <t>P2588</t>
  </si>
  <si>
    <t>P3045</t>
  </si>
  <si>
    <t>P3866</t>
  </si>
  <si>
    <t>P4906</t>
  </si>
  <si>
    <t>P1891</t>
  </si>
  <si>
    <t>P816</t>
  </si>
  <si>
    <t>P1469</t>
  </si>
  <si>
    <t>P2065</t>
  </si>
  <si>
    <t>P108</t>
  </si>
  <si>
    <t>P1297</t>
  </si>
  <si>
    <t>P1991</t>
  </si>
  <si>
    <t>P1601</t>
  </si>
  <si>
    <t>P3624</t>
  </si>
  <si>
    <t>P3408</t>
  </si>
  <si>
    <t>P2382</t>
  </si>
  <si>
    <t>P1698</t>
  </si>
  <si>
    <t>P4931</t>
  </si>
  <si>
    <t>P4571</t>
  </si>
  <si>
    <t>P2423</t>
  </si>
  <si>
    <t>P1363</t>
  </si>
  <si>
    <t>P573</t>
  </si>
  <si>
    <t>P2232</t>
  </si>
  <si>
    <t>P4228</t>
  </si>
  <si>
    <t>P2133</t>
  </si>
  <si>
    <t>P2325</t>
  </si>
  <si>
    <t>P1421</t>
  </si>
  <si>
    <t>P311</t>
  </si>
  <si>
    <t>P870</t>
  </si>
  <si>
    <t>P2893</t>
  </si>
  <si>
    <t>P3968</t>
  </si>
  <si>
    <t>P3681</t>
  </si>
  <si>
    <t>P1432</t>
  </si>
  <si>
    <t>P4019</t>
  </si>
  <si>
    <t>P3423</t>
  </si>
  <si>
    <t>P3717</t>
  </si>
  <si>
    <t>P4397</t>
  </si>
  <si>
    <t>P971</t>
  </si>
  <si>
    <t>P3122</t>
  </si>
  <si>
    <t>P4752</t>
  </si>
  <si>
    <t>P28</t>
  </si>
  <si>
    <t>P1346</t>
  </si>
  <si>
    <t>P3651</t>
  </si>
  <si>
    <t>P1219</t>
  </si>
  <si>
    <t>P2918</t>
  </si>
  <si>
    <t>P4399</t>
  </si>
  <si>
    <t>P2696</t>
  </si>
  <si>
    <t>P375</t>
  </si>
  <si>
    <t>P890</t>
  </si>
  <si>
    <t>P2058</t>
  </si>
  <si>
    <t>P907</t>
  </si>
  <si>
    <t>P2714</t>
  </si>
  <si>
    <t>P627</t>
  </si>
  <si>
    <t>P4535</t>
  </si>
  <si>
    <t>P1574</t>
  </si>
  <si>
    <t>P2872</t>
  </si>
  <si>
    <t>P2882</t>
  </si>
  <si>
    <t>P2024</t>
  </si>
  <si>
    <t>P1770</t>
  </si>
  <si>
    <t>P1984</t>
  </si>
  <si>
    <t>P1082</t>
  </si>
  <si>
    <t>P1733</t>
  </si>
  <si>
    <t>P3557</t>
  </si>
  <si>
    <t>P3740</t>
  </si>
  <si>
    <t>P2306</t>
  </si>
  <si>
    <t>P1026</t>
  </si>
  <si>
    <t>P4167</t>
  </si>
  <si>
    <t>P1556</t>
  </si>
  <si>
    <t>P1864</t>
  </si>
  <si>
    <t>P2237</t>
  </si>
  <si>
    <t>P1789</t>
  </si>
  <si>
    <t>P3291</t>
  </si>
  <si>
    <t>P2543</t>
  </si>
  <si>
    <t>P2480</t>
  </si>
  <si>
    <t>P1596</t>
  </si>
  <si>
    <t>P3707</t>
  </si>
  <si>
    <t>P4407</t>
  </si>
  <si>
    <t>P3903</t>
  </si>
  <si>
    <t>P677</t>
  </si>
  <si>
    <t>P1912</t>
  </si>
  <si>
    <t>P3289</t>
  </si>
  <si>
    <t>P1779</t>
  </si>
  <si>
    <t>P2372</t>
  </si>
  <si>
    <t>P905</t>
  </si>
  <si>
    <t>P3384</t>
  </si>
  <si>
    <t>P4122</t>
  </si>
  <si>
    <t>P2490</t>
  </si>
  <si>
    <t>P2809</t>
  </si>
  <si>
    <t>P3414</t>
  </si>
  <si>
    <t>P4357</t>
  </si>
  <si>
    <t>P2021</t>
  </si>
  <si>
    <t>P430</t>
  </si>
  <si>
    <t>P444</t>
  </si>
  <si>
    <t>P3040</t>
  </si>
  <si>
    <t>P2759</t>
  </si>
  <si>
    <t>P1928</t>
  </si>
  <si>
    <t>P3094</t>
  </si>
  <si>
    <t>P2057</t>
  </si>
  <si>
    <t>P3128</t>
  </si>
  <si>
    <t>P3763</t>
  </si>
  <si>
    <t>P569</t>
  </si>
  <si>
    <t>P1208</t>
  </si>
  <si>
    <t>P4084</t>
  </si>
  <si>
    <t>P3138</t>
  </si>
  <si>
    <t>P2256</t>
  </si>
  <si>
    <t>P2645</t>
  </si>
  <si>
    <t>P167</t>
  </si>
  <si>
    <t>P2213</t>
  </si>
  <si>
    <t>P1892</t>
  </si>
  <si>
    <t>P3055</t>
  </si>
  <si>
    <t>P2389</t>
  </si>
  <si>
    <t>P4004</t>
  </si>
  <si>
    <t>P741</t>
  </si>
  <si>
    <t>P258</t>
  </si>
  <si>
    <t>P3135</t>
  </si>
  <si>
    <t>P4887</t>
  </si>
  <si>
    <t>P2242</t>
  </si>
  <si>
    <t>P3674</t>
  </si>
  <si>
    <t>P1122</t>
  </si>
  <si>
    <t>P532</t>
  </si>
  <si>
    <t>P1213</t>
  </si>
  <si>
    <t>P736</t>
  </si>
  <si>
    <t>P2953</t>
  </si>
  <si>
    <t>P3995</t>
  </si>
  <si>
    <t>P2439</t>
  </si>
  <si>
    <t>P4309</t>
  </si>
  <si>
    <t>P1186</t>
  </si>
  <si>
    <t>P2943</t>
  </si>
  <si>
    <t>P794</t>
  </si>
  <si>
    <t>P4234</t>
  </si>
  <si>
    <t>P3004</t>
  </si>
  <si>
    <t>P1497</t>
  </si>
  <si>
    <t>P4673</t>
  </si>
  <si>
    <t>P505</t>
  </si>
  <si>
    <t>P2509</t>
  </si>
  <si>
    <t>P4255</t>
  </si>
  <si>
    <t>P1647</t>
  </si>
  <si>
    <t>P494</t>
  </si>
  <si>
    <t>P1307</t>
  </si>
  <si>
    <t>P1671</t>
  </si>
  <si>
    <t>P2328</t>
  </si>
  <si>
    <t>P2224</t>
  </si>
  <si>
    <t>P285</t>
  </si>
  <si>
    <t>P2371</t>
  </si>
  <si>
    <t>P2083</t>
  </si>
  <si>
    <t>P3107</t>
  </si>
  <si>
    <t>P2840</t>
  </si>
  <si>
    <t>P3733</t>
  </si>
  <si>
    <t>P2486</t>
  </si>
  <si>
    <t>P4759</t>
  </si>
  <si>
    <t>P989</t>
  </si>
  <si>
    <t>P4027</t>
  </si>
  <si>
    <t>P2778</t>
  </si>
  <si>
    <t>P1197</t>
  </si>
  <si>
    <t>P555</t>
  </si>
  <si>
    <t>P4298</t>
  </si>
  <si>
    <t>P661</t>
  </si>
  <si>
    <t>P1610</t>
  </si>
  <si>
    <t>P1437</t>
  </si>
  <si>
    <t>P4623</t>
  </si>
  <si>
    <t>P954</t>
  </si>
  <si>
    <t>P4063</t>
  </si>
  <si>
    <t>P2002</t>
  </si>
  <si>
    <t>P2485</t>
  </si>
  <si>
    <t>P1040</t>
  </si>
  <si>
    <t>P3789</t>
  </si>
  <si>
    <t>P1863</t>
  </si>
  <si>
    <t>P2921</t>
  </si>
  <si>
    <t>P2100</t>
  </si>
  <si>
    <t>P4226</t>
  </si>
  <si>
    <t>P4844</t>
  </si>
  <si>
    <t>P1981</t>
  </si>
  <si>
    <t>P4043</t>
  </si>
  <si>
    <t>P972</t>
  </si>
  <si>
    <t>P1878</t>
  </si>
  <si>
    <t>P4889</t>
  </si>
  <si>
    <t>P495</t>
  </si>
  <si>
    <t>P223</t>
  </si>
  <si>
    <t>P885</t>
  </si>
  <si>
    <t>P4221</t>
  </si>
  <si>
    <t>P4778</t>
  </si>
  <si>
    <t>P1038</t>
  </si>
  <si>
    <t>P426</t>
  </si>
  <si>
    <t>P2415</t>
  </si>
  <si>
    <t>P4225</t>
  </si>
  <si>
    <t>P3133</t>
  </si>
  <si>
    <t>P3622</t>
  </si>
  <si>
    <t>P4302</t>
  </si>
  <si>
    <t>P1665</t>
  </si>
  <si>
    <t>P4538</t>
  </si>
  <si>
    <t>P4771</t>
  </si>
  <si>
    <t>P4744</t>
  </si>
  <si>
    <t>P887</t>
  </si>
  <si>
    <t>P2264</t>
  </si>
  <si>
    <t>P1430</t>
  </si>
  <si>
    <t>P2451</t>
  </si>
  <si>
    <t>P2817</t>
  </si>
  <si>
    <t>P1827</t>
  </si>
  <si>
    <t>P2048</t>
  </si>
  <si>
    <t>P93</t>
  </si>
  <si>
    <t>P2768</t>
  </si>
  <si>
    <t>P2290</t>
  </si>
  <si>
    <t>P4118</t>
  </si>
  <si>
    <t>P4387</t>
  </si>
  <si>
    <t>P3339</t>
  </si>
  <si>
    <t>P3602</t>
  </si>
  <si>
    <t>P4909</t>
  </si>
  <si>
    <t>P3362</t>
  </si>
  <si>
    <t>P232</t>
  </si>
  <si>
    <t>P493</t>
  </si>
  <si>
    <t>P2990</t>
  </si>
  <si>
    <t>P162</t>
  </si>
  <si>
    <t>P3208</t>
  </si>
  <si>
    <t>P1285</t>
  </si>
  <si>
    <t>P2584</t>
  </si>
  <si>
    <t>P4658</t>
  </si>
  <si>
    <t>P2822</t>
  </si>
  <si>
    <t>P3597</t>
  </si>
  <si>
    <t>P4321</t>
  </si>
  <si>
    <t>P583</t>
  </si>
  <si>
    <t>P2094</t>
  </si>
  <si>
    <t>P1170</t>
  </si>
  <si>
    <t>P2275</t>
  </si>
  <si>
    <t>P4038</t>
  </si>
  <si>
    <t>P313</t>
  </si>
  <si>
    <t>P2668</t>
  </si>
  <si>
    <t>P3682</t>
  </si>
  <si>
    <t>P4056</t>
  </si>
  <si>
    <t>P3038</t>
  </si>
  <si>
    <t>P4978</t>
  </si>
  <si>
    <t>P2624</t>
  </si>
  <si>
    <t>P2033</t>
  </si>
  <si>
    <t>P1513</t>
  </si>
  <si>
    <t>P4223</t>
  </si>
  <si>
    <t>P2212</t>
  </si>
  <si>
    <t>P1895</t>
  </si>
  <si>
    <t>P2247</t>
  </si>
  <si>
    <t>P4199</t>
  </si>
  <si>
    <t>P936</t>
  </si>
  <si>
    <t>P2643</t>
  </si>
  <si>
    <t>P1784</t>
  </si>
  <si>
    <t>P4949</t>
  </si>
  <si>
    <t>P914</t>
  </si>
  <si>
    <t>P4913</t>
  </si>
  <si>
    <t>P253</t>
  </si>
  <si>
    <t>P244</t>
  </si>
  <si>
    <t>P3372</t>
  </si>
  <si>
    <t>P4583</t>
  </si>
  <si>
    <t>P3200</t>
  </si>
  <si>
    <t>P1777</t>
  </si>
  <si>
    <t>P4385</t>
  </si>
  <si>
    <t>P3233</t>
  </si>
  <si>
    <t>P4987</t>
  </si>
  <si>
    <t>P1762</t>
  </si>
  <si>
    <t>P1820</t>
  </si>
  <si>
    <t>P4130</t>
  </si>
  <si>
    <t>P2545</t>
  </si>
  <si>
    <t>P2888</t>
  </si>
  <si>
    <t>P4175</t>
  </si>
  <si>
    <t>P1366</t>
  </si>
  <si>
    <t>P2482</t>
  </si>
  <si>
    <t>P16</t>
  </si>
  <si>
    <t>P4164</t>
  </si>
  <si>
    <t>P4516</t>
  </si>
  <si>
    <t>P296</t>
  </si>
  <si>
    <t>P3224</t>
  </si>
  <si>
    <t>P676</t>
  </si>
  <si>
    <t>P183</t>
  </si>
  <si>
    <t>P2529</t>
  </si>
  <si>
    <t>P1851</t>
  </si>
  <si>
    <t>P4858</t>
  </si>
  <si>
    <t>P837</t>
  </si>
  <si>
    <t>P4786</t>
  </si>
  <si>
    <t>P40</t>
  </si>
  <si>
    <t>P2124</t>
  </si>
  <si>
    <t>P2875</t>
  </si>
  <si>
    <t>P1238</t>
  </si>
  <si>
    <t>P1709</t>
  </si>
  <si>
    <t>P101</t>
  </si>
  <si>
    <t>P2557</t>
  </si>
  <si>
    <t>P1196</t>
  </si>
  <si>
    <t>P1628</t>
  </si>
  <si>
    <t>P2625</t>
  </si>
  <si>
    <t>P3747</t>
  </si>
  <si>
    <t>P3282</t>
  </si>
  <si>
    <t>P3769</t>
  </si>
  <si>
    <t>P2479</t>
  </si>
  <si>
    <t>P4189</t>
  </si>
  <si>
    <t>P4525</t>
  </si>
  <si>
    <t>P4173</t>
  </si>
  <si>
    <t>P1037</t>
  </si>
  <si>
    <t>P1802</t>
  </si>
  <si>
    <t>P197</t>
  </si>
  <si>
    <t>P3435</t>
  </si>
  <si>
    <t>P4408</t>
  </si>
  <si>
    <t>P620</t>
  </si>
  <si>
    <t>P1718</t>
  </si>
  <si>
    <t>P3702</t>
  </si>
  <si>
    <t>P3623</t>
  </si>
  <si>
    <t>P3294</t>
  </si>
  <si>
    <t>P1614</t>
  </si>
  <si>
    <t>P4240</t>
  </si>
  <si>
    <t>P4076</t>
  </si>
  <si>
    <t>P461</t>
  </si>
  <si>
    <t>P3874</t>
  </si>
  <si>
    <t>P84</t>
  </si>
  <si>
    <t>P615</t>
  </si>
  <si>
    <t>P2166</t>
  </si>
  <si>
    <t>P956</t>
  </si>
  <si>
    <t>P2596</t>
  </si>
  <si>
    <t>P2665</t>
  </si>
  <si>
    <t>P1668</t>
  </si>
  <si>
    <t>P4380</t>
  </si>
  <si>
    <t>P2357</t>
  </si>
  <si>
    <t>P1840</t>
  </si>
  <si>
    <t>P1952</t>
  </si>
  <si>
    <t>P697</t>
  </si>
  <si>
    <t>P2254</t>
  </si>
  <si>
    <t>P4861</t>
  </si>
  <si>
    <t>P265</t>
  </si>
  <si>
    <t>P4833</t>
  </si>
  <si>
    <t>P2498</t>
  </si>
  <si>
    <t>P97</t>
  </si>
  <si>
    <t>P2329</t>
  </si>
  <si>
    <t>P2978</t>
  </si>
  <si>
    <t>P3554</t>
  </si>
  <si>
    <t>P992</t>
  </si>
  <si>
    <t>P1680</t>
  </si>
  <si>
    <t>P1899</t>
  </si>
  <si>
    <t>P1722</t>
  </si>
  <si>
    <t>P4517</t>
  </si>
  <si>
    <t>P4841</t>
  </si>
  <si>
    <t>P3695</t>
  </si>
  <si>
    <t>P702</t>
  </si>
  <si>
    <t>P900</t>
  </si>
  <si>
    <t>P1337</t>
  </si>
  <si>
    <t>P3627</t>
  </si>
  <si>
    <t>P331</t>
  </si>
  <si>
    <t>P1061</t>
  </si>
  <si>
    <t>P4313</t>
  </si>
  <si>
    <t>P1681</t>
  </si>
  <si>
    <t>P4578</t>
  </si>
  <si>
    <t>P32</t>
  </si>
  <si>
    <t>P4740</t>
  </si>
  <si>
    <t>P1774</t>
  </si>
  <si>
    <t>P3442</t>
  </si>
  <si>
    <t>P6</t>
  </si>
  <si>
    <t>P2717</t>
  </si>
  <si>
    <t>P3978</t>
  </si>
  <si>
    <t>P961</t>
  </si>
  <si>
    <t>P3345</t>
  </si>
  <si>
    <t>P2847</t>
  </si>
  <si>
    <t>P4626</t>
  </si>
  <si>
    <t>P1107</t>
  </si>
  <si>
    <t>P1754</t>
  </si>
  <si>
    <t>P2250</t>
  </si>
  <si>
    <t>P261</t>
  </si>
  <si>
    <t>P1482</t>
  </si>
  <si>
    <t>P1010</t>
  </si>
  <si>
    <t>P384</t>
  </si>
  <si>
    <t>P4253</t>
  </si>
  <si>
    <t>P414</t>
  </si>
  <si>
    <t>P1646</t>
  </si>
  <si>
    <t>P808</t>
  </si>
  <si>
    <t>P356</t>
  </si>
  <si>
    <t>P37</t>
  </si>
  <si>
    <t>P2331</t>
  </si>
  <si>
    <t>P3057</t>
  </si>
  <si>
    <t>P1675</t>
  </si>
  <si>
    <t>P2528</t>
  </si>
  <si>
    <t>P129</t>
  </si>
  <si>
    <t>P982</t>
  </si>
  <si>
    <t>P327</t>
  </si>
  <si>
    <t>P3259</t>
  </si>
  <si>
    <t>P4900</t>
  </si>
  <si>
    <t>P722</t>
  </si>
  <si>
    <t>P1236</t>
  </si>
  <si>
    <t>P1474</t>
  </si>
  <si>
    <t>P316</t>
  </si>
  <si>
    <t>P2849</t>
  </si>
  <si>
    <t>P1252</t>
  </si>
  <si>
    <t>P3979</t>
  </si>
  <si>
    <t>P821</t>
  </si>
  <si>
    <t>P400</t>
  </si>
  <si>
    <t>P4767</t>
  </si>
  <si>
    <t>P713</t>
  </si>
  <si>
    <t>P862</t>
  </si>
  <si>
    <t>P3186</t>
  </si>
  <si>
    <t>P235</t>
  </si>
  <si>
    <t>P1350</t>
  </si>
  <si>
    <t>P3296</t>
  </si>
  <si>
    <t>P3090</t>
  </si>
  <si>
    <t>P336</t>
  </si>
  <si>
    <t>P2035</t>
  </si>
  <si>
    <t>P724</t>
  </si>
  <si>
    <t>P2550</t>
  </si>
  <si>
    <t>P2069</t>
  </si>
  <si>
    <t>P2483</t>
  </si>
  <si>
    <t>P929</t>
  </si>
  <si>
    <t>P649</t>
  </si>
  <si>
    <t>P4733</t>
  </si>
  <si>
    <t>P4497</t>
  </si>
  <si>
    <t>P242</t>
  </si>
  <si>
    <t>P3521</t>
  </si>
  <si>
    <t>P4071</t>
  </si>
  <si>
    <t>P1246</t>
  </si>
  <si>
    <t>P2971</t>
  </si>
  <si>
    <t>P570</t>
  </si>
  <si>
    <t>P680</t>
  </si>
  <si>
    <t>P560</t>
  </si>
  <si>
    <t>P4150</t>
  </si>
  <si>
    <t>P921</t>
  </si>
  <si>
    <t>P508</t>
  </si>
  <si>
    <t>P422</t>
  </si>
  <si>
    <t>P248</t>
  </si>
  <si>
    <t>P2628</t>
  </si>
  <si>
    <t>P312</t>
  </si>
  <si>
    <t>P4704</t>
  </si>
  <si>
    <t>P1612</t>
  </si>
  <si>
    <t>P172</t>
  </si>
  <si>
    <t>P3986</t>
  </si>
  <si>
    <t>P4463</t>
  </si>
  <si>
    <t>P4743</t>
  </si>
  <si>
    <t>P4780</t>
  </si>
  <si>
    <t>P1493</t>
  </si>
  <si>
    <t>P4888</t>
  </si>
  <si>
    <t>P3568</t>
  </si>
  <si>
    <t>P4840</t>
  </si>
  <si>
    <t>P1697</t>
  </si>
  <si>
    <t>P4260</t>
  </si>
  <si>
    <t>P3410</t>
  </si>
  <si>
    <t>P738</t>
  </si>
  <si>
    <t>P3595</t>
  </si>
  <si>
    <t>P3936</t>
  </si>
  <si>
    <t>P466</t>
  </si>
  <si>
    <t>P1673</t>
  </si>
  <si>
    <t>P3159</t>
  </si>
  <si>
    <t>P427</t>
  </si>
  <si>
    <t>P3072</t>
  </si>
  <si>
    <t>P2434</t>
  </si>
  <si>
    <t>P4816</t>
  </si>
  <si>
    <t>P4237</t>
  </si>
  <si>
    <t>P4245</t>
  </si>
  <si>
    <t>P959</t>
  </si>
  <si>
    <t>P542</t>
  </si>
  <si>
    <t>P4161</t>
  </si>
  <si>
    <t>P1942</t>
  </si>
  <si>
    <t>P2215</t>
  </si>
  <si>
    <t>P746</t>
  </si>
  <si>
    <t>P112</t>
  </si>
  <si>
    <t>P2867</t>
  </si>
  <si>
    <t>P1101</t>
  </si>
  <si>
    <t>P1426</t>
  </si>
  <si>
    <t>P1364</t>
  </si>
  <si>
    <t>P1654</t>
  </si>
  <si>
    <t>P3553</t>
  </si>
  <si>
    <t>P1564</t>
  </si>
  <si>
    <t>P2011</t>
  </si>
  <si>
    <t>P3577</t>
  </si>
  <si>
    <t>P3890</t>
  </si>
  <si>
    <t>P109</t>
  </si>
  <si>
    <t>P2881</t>
  </si>
  <si>
    <t>P829</t>
  </si>
  <si>
    <t>P252</t>
  </si>
  <si>
    <t>P2602</t>
  </si>
  <si>
    <t>P292</t>
  </si>
  <si>
    <t>P3825</t>
  </si>
  <si>
    <t>P3254</t>
  </si>
  <si>
    <t>P4846</t>
  </si>
  <si>
    <t>P2274</t>
  </si>
  <si>
    <t>P3563</t>
  </si>
  <si>
    <t>P2520</t>
  </si>
  <si>
    <t>P4100</t>
  </si>
  <si>
    <t>P4454</t>
  </si>
  <si>
    <t>P835</t>
  </si>
  <si>
    <t>P525</t>
  </si>
  <si>
    <t>P4152</t>
  </si>
  <si>
    <t>P3708</t>
  </si>
  <si>
    <t>P4421</t>
  </si>
  <si>
    <t>P3713</t>
  </si>
  <si>
    <t>P1449</t>
  </si>
  <si>
    <t>P1691</t>
  </si>
  <si>
    <t>P876</t>
  </si>
  <si>
    <t>P317</t>
  </si>
  <si>
    <t>P264</t>
  </si>
  <si>
    <t>P4</t>
  </si>
  <si>
    <t>P701</t>
  </si>
  <si>
    <t>P932</t>
  </si>
  <si>
    <t>P4115</t>
  </si>
  <si>
    <t>P3000</t>
  </si>
  <si>
    <t>P2174</t>
  </si>
  <si>
    <t>P1311</t>
  </si>
  <si>
    <t>P1661</t>
  </si>
  <si>
    <t>P4149</t>
  </si>
  <si>
    <t>P1725</t>
  </si>
  <si>
    <t>P1229</t>
  </si>
  <si>
    <t>P2609</t>
  </si>
  <si>
    <t>P3846</t>
  </si>
  <si>
    <t>P2019</t>
  </si>
  <si>
    <t>P966</t>
  </si>
  <si>
    <t>P3843</t>
  </si>
  <si>
    <t>P4705</t>
  </si>
  <si>
    <t>P3176</t>
  </si>
  <si>
    <t>P263</t>
  </si>
  <si>
    <t>P602</t>
  </si>
  <si>
    <t>P222</t>
  </si>
  <si>
    <t>P673</t>
  </si>
  <si>
    <t>P598</t>
  </si>
  <si>
    <t>P4967</t>
  </si>
  <si>
    <t>P1148</t>
  </si>
  <si>
    <t>P2564</t>
  </si>
  <si>
    <t>P1627</t>
  </si>
  <si>
    <t>P1490</t>
  </si>
  <si>
    <t>P533</t>
  </si>
  <si>
    <t>P4869</t>
  </si>
  <si>
    <t>P4375</t>
  </si>
  <si>
    <t>P4989</t>
  </si>
  <si>
    <t>P4814</t>
  </si>
  <si>
    <t>P3996</t>
  </si>
  <si>
    <t>P3402</t>
  </si>
  <si>
    <t>P4096</t>
  </si>
  <si>
    <t>P1786</t>
  </si>
  <si>
    <t>P1089</t>
  </si>
  <si>
    <t>P1086</t>
  </si>
  <si>
    <t>P378</t>
  </si>
  <si>
    <t>P608</t>
  </si>
  <si>
    <t>P3134</t>
  </si>
  <si>
    <t>P3894</t>
  </si>
  <si>
    <t>P4272</t>
  </si>
  <si>
    <t>P4599</t>
  </si>
  <si>
    <t>P276</t>
  </si>
  <si>
    <t>P2657</t>
  </si>
  <si>
    <t>P814</t>
  </si>
  <si>
    <t>P1396</t>
  </si>
  <si>
    <t>P289</t>
  </si>
  <si>
    <t>P581</t>
  </si>
  <si>
    <t>P3555</t>
  </si>
  <si>
    <t>P3293</t>
  </si>
  <si>
    <t>P4545</t>
  </si>
  <si>
    <t>P4551</t>
  </si>
  <si>
    <t>P2756</t>
  </si>
  <si>
    <t>P4995</t>
  </si>
  <si>
    <t>P3496</t>
  </si>
  <si>
    <t>P1100</t>
  </si>
  <si>
    <t>P2816</t>
  </si>
  <si>
    <t>P3932</t>
  </si>
  <si>
    <t>P979</t>
  </si>
  <si>
    <t>P3575</t>
  </si>
  <si>
    <t>P4124</t>
  </si>
  <si>
    <t>P266</t>
  </si>
  <si>
    <t>P3492</t>
  </si>
  <si>
    <t>P1769</t>
  </si>
  <si>
    <t>P2229</t>
  </si>
  <si>
    <t>P3286</t>
  </si>
  <si>
    <t>P198</t>
  </si>
  <si>
    <t>P3779</t>
  </si>
  <si>
    <t>P2988</t>
  </si>
  <si>
    <t>P1223</t>
  </si>
  <si>
    <t>P2443</t>
  </si>
  <si>
    <t>P2707</t>
  </si>
  <si>
    <t>P2243</t>
  </si>
  <si>
    <t>P4654</t>
  </si>
  <si>
    <t>P4359</t>
  </si>
  <si>
    <t>P440</t>
  </si>
  <si>
    <t>P1761</t>
  </si>
  <si>
    <t>P2433</t>
  </si>
  <si>
    <t>P1637</t>
  </si>
  <si>
    <t>P2342</t>
  </si>
  <si>
    <t>P2975</t>
  </si>
  <si>
    <t>P2710</t>
  </si>
  <si>
    <t>P687</t>
  </si>
  <si>
    <t>P787</t>
  </si>
  <si>
    <t>P125</t>
  </si>
  <si>
    <t>P1245</t>
  </si>
  <si>
    <t>P2884</t>
  </si>
  <si>
    <t>P4222</t>
  </si>
  <si>
    <t>P4963</t>
  </si>
  <si>
    <t>P469</t>
  </si>
  <si>
    <t>P2556</t>
  </si>
  <si>
    <t>P1534</t>
  </si>
  <si>
    <t>P1652</t>
  </si>
  <si>
    <t>P3590</t>
  </si>
  <si>
    <t>P2408</t>
  </si>
  <si>
    <t>P874</t>
  </si>
  <si>
    <t>P1692</t>
  </si>
  <si>
    <t>P2649</t>
  </si>
  <si>
    <t>P847</t>
  </si>
  <si>
    <t>P2682</t>
  </si>
  <si>
    <t>P3611</t>
  </si>
  <si>
    <t>P1242</t>
  </si>
  <si>
    <t>P4804</t>
  </si>
  <si>
    <t>P1262</t>
  </si>
  <si>
    <t>P102</t>
  </si>
  <si>
    <t>P2719</t>
  </si>
  <si>
    <t>P4544</t>
  </si>
  <si>
    <t>P3586</t>
  </si>
  <si>
    <t>P4235</t>
  </si>
  <si>
    <t>P3809</t>
  </si>
  <si>
    <t>P3878</t>
  </si>
  <si>
    <t>P2473</t>
  </si>
  <si>
    <t>P1953</t>
  </si>
  <si>
    <t>P382</t>
  </si>
  <si>
    <t>P4338</t>
  </si>
  <si>
    <t>P541</t>
  </si>
  <si>
    <t>P3831</t>
  </si>
  <si>
    <t>P4591</t>
  </si>
  <si>
    <t>P1023</t>
  </si>
  <si>
    <t>P2377</t>
  </si>
  <si>
    <t>P4529</t>
  </si>
  <si>
    <t>P268</t>
  </si>
  <si>
    <t>P2695</t>
  </si>
  <si>
    <t>P566</t>
  </si>
  <si>
    <t>P2462</t>
  </si>
  <si>
    <t>P2061</t>
  </si>
  <si>
    <t>P2633</t>
  </si>
  <si>
    <t>P1276</t>
  </si>
  <si>
    <t>P4605</t>
  </si>
  <si>
    <t>P2432</t>
  </si>
  <si>
    <t>P579</t>
  </si>
  <si>
    <t>P1315</t>
  </si>
  <si>
    <t>P4776</t>
  </si>
  <si>
    <t>P3757</t>
  </si>
  <si>
    <t>P3610</t>
  </si>
  <si>
    <t>P3955</t>
  </si>
  <si>
    <t>P210</t>
  </si>
  <si>
    <t>P2606</t>
  </si>
  <si>
    <t>P3300</t>
  </si>
  <si>
    <t>P563</t>
  </si>
  <si>
    <t>P3201</t>
  </si>
  <si>
    <t>P2207</t>
  </si>
  <si>
    <t>P406</t>
  </si>
  <si>
    <t>P1644</t>
  </si>
  <si>
    <t>P1854</t>
  </si>
  <si>
    <t>P4878</t>
  </si>
  <si>
    <t>P1287</t>
  </si>
  <si>
    <t>P2599</t>
  </si>
  <si>
    <t>P2202</t>
  </si>
  <si>
    <t>P3665</t>
  </si>
  <si>
    <t>P3727</t>
  </si>
  <si>
    <t>P1563</t>
  </si>
  <si>
    <t>P3671</t>
  </si>
  <si>
    <t>P4671</t>
  </si>
  <si>
    <t>P2208</t>
  </si>
  <si>
    <t>P2931</t>
  </si>
  <si>
    <t>P2463</t>
  </si>
  <si>
    <t>P4078</t>
  </si>
  <si>
    <t>P3696</t>
  </si>
  <si>
    <t>P1909</t>
  </si>
  <si>
    <t>P14</t>
  </si>
  <si>
    <t>P4735</t>
  </si>
  <si>
    <t>P3947</t>
  </si>
  <si>
    <t>P3024</t>
  </si>
  <si>
    <t>P2982</t>
  </si>
  <si>
    <t>P1488</t>
  </si>
  <si>
    <t>P4350</t>
  </si>
  <si>
    <t>P1688</t>
  </si>
  <si>
    <t>Age Range</t>
  </si>
  <si>
    <t>Age Group</t>
  </si>
  <si>
    <t>Statistics</t>
  </si>
  <si>
    <t>Max cost</t>
  </si>
  <si>
    <t>Min cost</t>
  </si>
  <si>
    <t>Count  Diabetes</t>
  </si>
  <si>
    <t>Standard Cost</t>
  </si>
  <si>
    <t>Grand Total</t>
  </si>
  <si>
    <t>Average of Cost</t>
  </si>
  <si>
    <t>ROUND</t>
  </si>
  <si>
    <t>ROUNDUP</t>
  </si>
  <si>
    <t>ROUNDDOWN</t>
  </si>
  <si>
    <t>Cost With Tax</t>
  </si>
  <si>
    <t>Treatment Average Cost</t>
  </si>
  <si>
    <t>Year</t>
  </si>
  <si>
    <t>Month</t>
  </si>
  <si>
    <t>Month&amp;Year</t>
  </si>
  <si>
    <t xml:space="preserve"> </t>
  </si>
  <si>
    <t>Average cost</t>
  </si>
  <si>
    <t>Count of PatientID</t>
  </si>
  <si>
    <t>Month-Year</t>
  </si>
  <si>
    <t xml:space="preserve">Cost </t>
  </si>
  <si>
    <t xml:space="preserve">Average Cost </t>
  </si>
  <si>
    <t>40-59</t>
  </si>
  <si>
    <t>18-39</t>
  </si>
  <si>
    <t>&gt;59</t>
  </si>
  <si>
    <t>0-17</t>
  </si>
  <si>
    <t xml:space="preserve">Sum of Cost </t>
  </si>
  <si>
    <t>Jan</t>
  </si>
  <si>
    <t>Feb</t>
  </si>
  <si>
    <t>Mar</t>
  </si>
  <si>
    <t>Apr</t>
  </si>
  <si>
    <t>May</t>
  </si>
  <si>
    <t>Jun</t>
  </si>
  <si>
    <t>Jul</t>
  </si>
  <si>
    <t>Aug</t>
  </si>
  <si>
    <t>Sep</t>
  </si>
  <si>
    <t>Oct</t>
  </si>
  <si>
    <t>Nov</t>
  </si>
  <si>
    <t>Dec</t>
  </si>
  <si>
    <t xml:space="preserve">Sum of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</si>
</sst>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8" formatCode="&quot;$&quot;#,##0.00_);[Red]\(&quot;$&quot;#,##0.00\)"/>
    <numFmt numFmtId="44" formatCode="_(&quot;$&quot;* #,##0.00_);_(&quot;$&quot;* \(#,##0.00\);_(&quot;$&quot;* &quot;-&quot;??_);_(@_)"/>
    <numFmt numFmtId="164" formatCode="&quot;$&quot;#,##0.00"/>
    <numFmt numFmtId="165" formatCode="&quot;$&quot;#,##0,&quot;K&quot;"/>
    <numFmt numFmtId="166" formatCode="[&gt;=1000000]&quot;$&quot;#,##0.00,,&quot;M&quot;;[&lt;1000000]&quot;$&quot;#,##0,&quot;K&quot;"/>
  </numFmts>
  <fonts count="3" x14ac:knownFonts="1">
    <font>
      <sz val="11"/>
      <color theme="1"/>
      <name val="Gill Sans MT"/>
      <family val="2"/>
      <scheme val="minor"/>
    </font>
    <font>
      <b/>
      <sz val="11"/>
      <color theme="0"/>
      <name val="Gill Sans MT"/>
      <family val="2"/>
      <scheme val="minor"/>
    </font>
    <font>
      <b/>
      <sz val="11"/>
      <color theme="1"/>
      <name val="Gill Sans MT"/>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15" fontId="0" fillId="0" borderId="0" xfId="0" applyNumberFormat="1"/>
    <xf numFmtId="8" fontId="0" fillId="0" borderId="0" xfId="0" applyNumberFormat="1"/>
    <xf numFmtId="0" fontId="2" fillId="2" borderId="0" xfId="0" applyFont="1" applyFill="1"/>
    <xf numFmtId="0" fontId="0" fillId="0" borderId="0" xfId="0" pivotButton="1"/>
    <xf numFmtId="44" fontId="0" fillId="0" borderId="0" xfId="0" applyNumberFormat="1"/>
    <xf numFmtId="2" fontId="0" fillId="0" borderId="0" xfId="0" applyNumberFormat="1"/>
    <xf numFmtId="0" fontId="0" fillId="3" borderId="1" xfId="0" applyFill="1" applyBorder="1"/>
    <xf numFmtId="8" fontId="0" fillId="3" borderId="1" xfId="0" applyNumberFormat="1" applyFill="1" applyBorder="1"/>
    <xf numFmtId="0" fontId="1" fillId="2" borderId="0" xfId="0" applyFont="1" applyFill="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0" fillId="5" borderId="0" xfId="0" applyFill="1"/>
    <xf numFmtId="165" fontId="0" fillId="0" borderId="0" xfId="0" applyNumberFormat="1"/>
    <xf numFmtId="166" fontId="0" fillId="0" borderId="0" xfId="0" applyNumberFormat="1"/>
    <xf numFmtId="0" fontId="2" fillId="2" borderId="2" xfId="0" applyFont="1" applyFill="1" applyBorder="1" applyAlignment="1">
      <alignment horizontal="center"/>
    </xf>
    <xf numFmtId="0" fontId="2" fillId="4" borderId="0" xfId="0" applyFont="1" applyFill="1" applyAlignment="1">
      <alignment horizontal="center"/>
    </xf>
    <xf numFmtId="0" fontId="0" fillId="0" borderId="0" xfId="0" applyNumberFormat="1"/>
  </cellXfs>
  <cellStyles count="1">
    <cellStyle name="Normal" xfId="0" builtinId="0"/>
  </cellStyles>
  <dxfs count="48">
    <dxf>
      <numFmt numFmtId="164" formatCode="&quot;$&quot;#,##0.00"/>
    </dxf>
    <dxf>
      <numFmt numFmtId="164" formatCode="&quot;$&quot;#,##0.00"/>
    </dxf>
    <dxf>
      <numFmt numFmtId="166" formatCode="[&gt;=1000000]&quot;$&quot;#,##0.00,,&quot;M&quot;;[&lt;1000000]&quot;$&quot;#,##0,&quot;K&quo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quot;$&quot;#,##0,&quot;K&quot;"/>
    </dxf>
    <dxf>
      <fill>
        <patternFill>
          <bgColor theme="8" tint="0.39994506668294322"/>
        </patternFill>
      </fill>
    </dxf>
    <dxf>
      <fill>
        <patternFill>
          <bgColor theme="8" tint="0.39994506668294322"/>
        </patternFill>
      </fill>
    </dxf>
    <dxf>
      <font>
        <color rgb="FF9C0006"/>
      </font>
      <fill>
        <patternFill>
          <bgColor rgb="FFFFC7CE"/>
        </patternFill>
      </fill>
    </dxf>
    <dxf>
      <fill>
        <patternFill>
          <bgColor theme="8" tint="0.39994506668294322"/>
        </patternFill>
      </fill>
    </dxf>
    <dxf>
      <fill>
        <patternFill>
          <bgColor theme="8" tint="0.39994506668294322"/>
        </patternFill>
      </fill>
    </dxf>
    <dxf>
      <fill>
        <patternFill>
          <bgColor theme="8" tint="0.39994506668294322"/>
        </patternFill>
      </fill>
    </dxf>
    <dxf>
      <font>
        <color rgb="FF9C0006"/>
      </font>
      <fill>
        <patternFill>
          <bgColor rgb="FFFFC7CE"/>
        </patternFill>
      </fill>
    </dxf>
    <dxf>
      <fill>
        <patternFill>
          <bgColor theme="8" tint="0.39994506668294322"/>
        </patternFill>
      </fill>
    </dxf>
    <dxf>
      <numFmt numFmtId="164" formatCode="&quot;$&quot;#,##0.00"/>
    </dxf>
    <dxf>
      <numFmt numFmtId="165" formatCode="&quot;$&quot;#,##0,&quot;K&quot;"/>
    </dxf>
    <dxf>
      <numFmt numFmtId="164" formatCode="&quot;$&quot;#,##0.00"/>
    </dxf>
    <dxf>
      <numFmt numFmtId="164" formatCode="&quot;$&quot;#,##0.00"/>
    </dxf>
    <dxf>
      <numFmt numFmtId="164" formatCode="&quot;$&quot;#,##0.00"/>
    </dxf>
    <dxf>
      <numFmt numFmtId="164" formatCode="&quot;$&quot;#,##0.00"/>
    </dxf>
    <dxf>
      <numFmt numFmtId="166" formatCode="[&gt;=1000000]&quot;$&quot;#,##0.00,,&quot;M&quot;;[&lt;1000000]&quot;$&quot;#,##0,&quot;K&quot;"/>
    </dxf>
    <dxf>
      <numFmt numFmtId="164" formatCode="&quot;$&quot;#,##0.00"/>
    </dxf>
    <dxf>
      <numFmt numFmtId="164" formatCode="&quot;$&quot;#,##0.00"/>
    </dxf>
    <dxf>
      <numFmt numFmtId="164" formatCode="&quot;$&quot;#,##0.00"/>
    </dxf>
    <dxf>
      <numFmt numFmtId="164" formatCode="&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2" formatCode="0.00"/>
    </dxf>
    <dxf>
      <numFmt numFmtId="20" formatCode="d\-mmm\-yy"/>
    </dxf>
    <dxf>
      <font>
        <b/>
        <i val="0"/>
        <strike val="0"/>
        <condense val="0"/>
        <extend val="0"/>
        <outline val="0"/>
        <shadow val="0"/>
        <u val="none"/>
        <vertAlign val="baseline"/>
        <sz val="11"/>
        <color theme="1"/>
        <name val="Gill Sans MT"/>
        <family val="2"/>
        <scheme val="minor"/>
      </font>
      <fill>
        <patternFill patternType="solid">
          <fgColor indexed="64"/>
          <bgColor theme="8" tint="0.39997558519241921"/>
        </patternFill>
      </fill>
    </dxf>
    <dxf>
      <numFmt numFmtId="12" formatCode="&quot;$&quot;#,##0.00_);[Red]\(&quot;$&quot;#,##0.00\)"/>
    </dxf>
    <dxf>
      <numFmt numFmtId="20" formatCode="d\-mmm\-yy"/>
    </dxf>
    <dxf>
      <font>
        <b/>
        <i val="0"/>
        <strike val="0"/>
        <condense val="0"/>
        <extend val="0"/>
        <outline val="0"/>
        <shadow val="0"/>
        <u val="none"/>
        <vertAlign val="baseline"/>
        <sz val="11"/>
        <color theme="1"/>
        <name val="Gill Sans MT"/>
        <family val="2"/>
        <scheme val="minor"/>
      </font>
      <fill>
        <patternFill patternType="solid">
          <fgColor indexed="64"/>
          <bgColor theme="8" tint="0.39997558519241921"/>
        </patternFill>
      </fill>
    </dxf>
    <dxf>
      <border diagonalUp="0" diagonalDown="0">
        <left/>
        <right/>
        <top/>
        <bottom/>
        <vertical/>
        <horizontal/>
      </border>
    </dxf>
    <dxf>
      <border diagonalUp="0" diagonalDown="0">
        <left/>
        <right/>
        <top/>
        <bottom/>
        <vertical/>
        <horizontal/>
      </border>
    </dxf>
    <dxf>
      <font>
        <b/>
        <color theme="1"/>
      </font>
      <border>
        <bottom style="thin">
          <color theme="4"/>
        </bottom>
        <vertical/>
        <horizontal/>
      </border>
    </dxf>
    <dxf>
      <font>
        <color theme="1"/>
      </font>
      <fill>
        <patternFill>
          <bgColor theme="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0"/>
        </patternFill>
      </fill>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MY SLICER " pivot="0" table="0" count="10" xr9:uid="{6B65372F-7646-4A6A-AC24-D86D27D0C0AB}">
      <tableStyleElement type="wholeTable" dxfId="47"/>
      <tableStyleElement type="headerRow" dxfId="46"/>
    </tableStyle>
    <tableStyle name="MY SLICER  2" pivot="0" table="0" count="10" xr9:uid="{45DAB2BB-1B04-46FC-A217-51AE112C0215}">
      <tableStyleElement type="wholeTable" dxfId="45"/>
      <tableStyleElement type="headerRow" dxfId="44"/>
    </tableStyle>
    <tableStyle name="Slicer Style 1" pivot="0" table="0" count="1" xr9:uid="{EE7B72BD-ACBD-484E-9BB4-73CA065AEDF7}">
      <tableStyleElement type="wholeTable" dxfId="43"/>
    </tableStyle>
    <tableStyle name="Slicer Style 2" pivot="0" table="0" count="1" xr9:uid="{FFFD0452-C9E5-4DAE-AFA2-60C6578A6242}">
      <tableStyleElement type="wholeTable" dxfId="42"/>
    </tableStyle>
    <tableStyle name="Slicer Style 3" pivot="0" table="0" count="1" xr9:uid="{A7D1F0F5-AE30-4EF5-A8A7-6632EDFA2BAD}"/>
  </tableStyles>
  <colors>
    <mruColors>
      <color rgb="FFFF33CC"/>
    </mruColors>
  </colors>
  <extLst>
    <ext xmlns:x14="http://schemas.microsoft.com/office/spreadsheetml/2009/9/main" uri="{46F421CA-312F-682f-3DD2-61675219B42D}">
      <x14:dxfs count="17">
        <dxf>
          <fill>
            <patternFill>
              <bgColor theme="0" tint="-4.9989318521683403E-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MY SLICER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 name="Slicer Style 2"/>
        <x14:slicerStyle name="Slicer Style 3">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9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207947242073741"/>
          <c:y val="0.20471618397934946"/>
          <c:w val="0.50121579584601406"/>
          <c:h val="0.78710449437623331"/>
        </c:manualLayout>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 Analysis - Copy (version 1).xlsb.xlsx]pivot table!PivotTable8</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t>Gender Distribution</a:t>
            </a:r>
          </a:p>
        </c:rich>
      </c:tx>
      <c:layout>
        <c:manualLayout>
          <c:xMode val="edge"/>
          <c:yMode val="edge"/>
          <c:x val="0.28550482487066603"/>
          <c:y val="2.17101160687110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547948199921352"/>
          <c:y val="0.25104447530216994"/>
          <c:w val="0.43962798412149334"/>
          <c:h val="0.64421189240597243"/>
        </c:manualLayout>
      </c:layout>
      <c:pieChart>
        <c:varyColors val="1"/>
        <c:ser>
          <c:idx val="0"/>
          <c:order val="0"/>
          <c:tx>
            <c:strRef>
              <c:f>'pivot table'!$H$12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88-4DAD-A916-2968DF1B74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588-4DAD-A916-2968DF1B74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588-4DAD-A916-2968DF1B74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table'!$G$13:$G$16</c:f>
              <c:strCache>
                <c:ptCount val="3"/>
                <c:pt idx="0">
                  <c:v>Female</c:v>
                </c:pt>
                <c:pt idx="1">
                  <c:v>Male</c:v>
                </c:pt>
                <c:pt idx="2">
                  <c:v>Other</c:v>
                </c:pt>
              </c:strCache>
            </c:strRef>
          </c:cat>
          <c:val>
            <c:numRef>
              <c:f>'pivot table'!$H$13:$H$16</c:f>
              <c:numCache>
                <c:formatCode>General</c:formatCode>
                <c:ptCount val="3"/>
                <c:pt idx="0">
                  <c:v>851</c:v>
                </c:pt>
                <c:pt idx="1">
                  <c:v>825</c:v>
                </c:pt>
                <c:pt idx="2">
                  <c:v>820</c:v>
                </c:pt>
              </c:numCache>
            </c:numRef>
          </c:val>
          <c:extLst>
            <c:ext xmlns:c16="http://schemas.microsoft.com/office/drawing/2014/chart" uri="{C3380CC4-5D6E-409C-BE32-E72D297353CC}">
              <c16:uniqueId val="{00000006-4588-4DAD-A916-2968DF1B741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 Analysis - Copy (version 1).xlsb.xlsx]pivot table!PivotTable1</c:name>
    <c:fmtId val="3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Diagnioses</a:t>
            </a:r>
          </a:p>
        </c:rich>
      </c:tx>
      <c:layout>
        <c:manualLayout>
          <c:xMode val="edge"/>
          <c:yMode val="edge"/>
          <c:x val="0.47364106976708853"/>
          <c:y val="7.49733938795215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1102434870942"/>
          <c:y val="0.20054795197178954"/>
          <c:w val="0.65623021871367349"/>
          <c:h val="0.63633831353218095"/>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table'!$D$4:$D$12</c:f>
              <c:strCache>
                <c:ptCount val="8"/>
                <c:pt idx="0">
                  <c:v>Unknown</c:v>
                </c:pt>
                <c:pt idx="1">
                  <c:v>Flu</c:v>
                </c:pt>
                <c:pt idx="2">
                  <c:v>Hypertension</c:v>
                </c:pt>
                <c:pt idx="3">
                  <c:v>Diabetes</c:v>
                </c:pt>
                <c:pt idx="4">
                  <c:v>Covid-19</c:v>
                </c:pt>
                <c:pt idx="5">
                  <c:v>Migraine</c:v>
                </c:pt>
                <c:pt idx="6">
                  <c:v>Asthma</c:v>
                </c:pt>
                <c:pt idx="7">
                  <c:v>Cancer</c:v>
                </c:pt>
              </c:strCache>
            </c:strRef>
          </c:cat>
          <c:val>
            <c:numRef>
              <c:f>'pivot table'!$E$4:$E$12</c:f>
              <c:numCache>
                <c:formatCode>General</c:formatCode>
                <c:ptCount val="8"/>
                <c:pt idx="0">
                  <c:v>195</c:v>
                </c:pt>
                <c:pt idx="1">
                  <c:v>286</c:v>
                </c:pt>
                <c:pt idx="2">
                  <c:v>326</c:v>
                </c:pt>
                <c:pt idx="3">
                  <c:v>327</c:v>
                </c:pt>
                <c:pt idx="4">
                  <c:v>333</c:v>
                </c:pt>
                <c:pt idx="5">
                  <c:v>334</c:v>
                </c:pt>
                <c:pt idx="6">
                  <c:v>337</c:v>
                </c:pt>
                <c:pt idx="7">
                  <c:v>358</c:v>
                </c:pt>
              </c:numCache>
            </c:numRef>
          </c:val>
          <c:extLst>
            <c:ext xmlns:c16="http://schemas.microsoft.com/office/drawing/2014/chart" uri="{C3380CC4-5D6E-409C-BE32-E72D297353CC}">
              <c16:uniqueId val="{00000000-421C-4528-8442-79F5D5FAEC02}"/>
            </c:ext>
          </c:extLst>
        </c:ser>
        <c:dLbls>
          <c:showLegendKey val="0"/>
          <c:showVal val="0"/>
          <c:showCatName val="0"/>
          <c:showSerName val="0"/>
          <c:showPercent val="0"/>
          <c:showBubbleSize val="0"/>
        </c:dLbls>
        <c:gapWidth val="219"/>
        <c:axId val="248232223"/>
        <c:axId val="248233663"/>
      </c:barChart>
      <c:catAx>
        <c:axId val="2482322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8233663"/>
        <c:crosses val="autoZero"/>
        <c:auto val="1"/>
        <c:lblAlgn val="ctr"/>
        <c:lblOffset val="100"/>
        <c:noMultiLvlLbl val="0"/>
      </c:catAx>
      <c:valAx>
        <c:axId val="248233663"/>
        <c:scaling>
          <c:orientation val="minMax"/>
        </c:scaling>
        <c:delete val="1"/>
        <c:axPos val="b"/>
        <c:numFmt formatCode="General" sourceLinked="1"/>
        <c:majorTickMark val="out"/>
        <c:minorTickMark val="none"/>
        <c:tickLblPos val="nextTo"/>
        <c:crossAx val="24823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 Analysis - Copy (version 1).xlsb.xlsx]pivot table!AvgCostByDiagnosis</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Treatment Cost Breakdown</a:t>
            </a:r>
          </a:p>
        </c:rich>
      </c:tx>
      <c:layout>
        <c:manualLayout>
          <c:xMode val="edge"/>
          <c:yMode val="edge"/>
          <c:x val="0.37607941696956648"/>
          <c:y val="5.0342824080585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s>
    <c:plotArea>
      <c:layout>
        <c:manualLayout>
          <c:layoutTarget val="inner"/>
          <c:xMode val="edge"/>
          <c:yMode val="edge"/>
          <c:x val="8.005357531707448E-2"/>
          <c:y val="0.27855618750976141"/>
          <c:w val="0.84348187245825046"/>
          <c:h val="0.56370845389224356"/>
        </c:manualLayout>
      </c:layout>
      <c:barChart>
        <c:barDir val="col"/>
        <c:grouping val="clustered"/>
        <c:varyColors val="0"/>
        <c:ser>
          <c:idx val="0"/>
          <c:order val="0"/>
          <c:tx>
            <c:strRef>
              <c:f>'pivot table'!$B$32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table'!$A$33:$A$37</c:f>
              <c:strCache>
                <c:ptCount val="4"/>
                <c:pt idx="0">
                  <c:v>Therapy</c:v>
                </c:pt>
                <c:pt idx="1">
                  <c:v>Surgery</c:v>
                </c:pt>
                <c:pt idx="2">
                  <c:v>Observation</c:v>
                </c:pt>
                <c:pt idx="3">
                  <c:v>Medication</c:v>
                </c:pt>
              </c:strCache>
            </c:strRef>
          </c:cat>
          <c:val>
            <c:numRef>
              <c:f>'pivot table'!$B$33:$B$37</c:f>
              <c:numCache>
                <c:formatCode>"$"#,##0.00_);[Red]\("$"#,##0.00\)</c:formatCode>
                <c:ptCount val="4"/>
                <c:pt idx="0">
                  <c:v>2584.9013301282052</c:v>
                </c:pt>
                <c:pt idx="1">
                  <c:v>2564.0206835066842</c:v>
                </c:pt>
                <c:pt idx="2">
                  <c:v>2429.6397306397325</c:v>
                </c:pt>
                <c:pt idx="3">
                  <c:v>2416.9329421487587</c:v>
                </c:pt>
              </c:numCache>
            </c:numRef>
          </c:val>
          <c:extLst>
            <c:ext xmlns:c16="http://schemas.microsoft.com/office/drawing/2014/chart" uri="{C3380CC4-5D6E-409C-BE32-E72D297353CC}">
              <c16:uniqueId val="{00000000-37B8-45A7-87F9-A6EE2D5D86A0}"/>
            </c:ext>
          </c:extLst>
        </c:ser>
        <c:dLbls>
          <c:showLegendKey val="0"/>
          <c:showVal val="0"/>
          <c:showCatName val="0"/>
          <c:showSerName val="0"/>
          <c:showPercent val="0"/>
          <c:showBubbleSize val="0"/>
        </c:dLbls>
        <c:gapWidth val="219"/>
        <c:overlap val="-27"/>
        <c:axId val="89676543"/>
        <c:axId val="89679423"/>
      </c:barChart>
      <c:catAx>
        <c:axId val="89676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softEdge rad="12700"/>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679423"/>
        <c:crosses val="autoZero"/>
        <c:auto val="1"/>
        <c:lblAlgn val="ctr"/>
        <c:lblOffset val="100"/>
        <c:noMultiLvlLbl val="0"/>
      </c:catAx>
      <c:valAx>
        <c:axId val="89679423"/>
        <c:scaling>
          <c:orientation val="minMax"/>
        </c:scaling>
        <c:delete val="0"/>
        <c:axPos val="l"/>
        <c:numFmt formatCode="&quot;$&quot;#,##0.00_);[Red]\(&quot;$&quot;#,##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67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 Data Analysis - Copy (version 1).xlsb.xlsx]pivot table!RevenueByMonth</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Over Time</a:t>
            </a:r>
          </a:p>
        </c:rich>
      </c:tx>
      <c:layout>
        <c:manualLayout>
          <c:xMode val="edge"/>
          <c:yMode val="edge"/>
          <c:x val="0.35987839750883122"/>
          <c:y val="3.3561386453431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95626072387801"/>
          <c:y val="0.15988793196275505"/>
          <c:w val="0.82092590538858701"/>
          <c:h val="0.58240455738487229"/>
        </c:manualLayout>
      </c:layout>
      <c:lineChart>
        <c:grouping val="standard"/>
        <c:varyColors val="0"/>
        <c:ser>
          <c:idx val="0"/>
          <c:order val="0"/>
          <c:tx>
            <c:strRef>
              <c:f>'pivot table'!$B$3</c:f>
              <c:strCache>
                <c:ptCount val="1"/>
                <c:pt idx="0">
                  <c:v>Total</c:v>
                </c:pt>
              </c:strCache>
            </c:strRef>
          </c:tx>
          <c:spPr>
            <a:ln w="28575" cap="rnd">
              <a:solidFill>
                <a:schemeClr val="accent2"/>
              </a:solidFill>
              <a:round/>
            </a:ln>
            <a:effectLst/>
          </c:spPr>
          <c:marker>
            <c:symbol val="none"/>
          </c:marker>
          <c:cat>
            <c:multiLvlStrRef>
              <c:f>'pivot table'!$A$4:$A$17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'pivot table'!$B$4:$B$17</c:f>
              <c:numCache>
                <c:formatCode>"$"#,##0,"K"</c:formatCode>
                <c:ptCount val="12"/>
                <c:pt idx="0">
                  <c:v>515094.63000000012</c:v>
                </c:pt>
                <c:pt idx="1">
                  <c:v>395373.26999999996</c:v>
                </c:pt>
                <c:pt idx="2">
                  <c:v>576537.03999999969</c:v>
                </c:pt>
                <c:pt idx="3">
                  <c:v>546050.34999999974</c:v>
                </c:pt>
                <c:pt idx="4">
                  <c:v>461767.21999999968</c:v>
                </c:pt>
                <c:pt idx="5">
                  <c:v>545881.73</c:v>
                </c:pt>
                <c:pt idx="6">
                  <c:v>463323.99999999983</c:v>
                </c:pt>
                <c:pt idx="7">
                  <c:v>593941.99999999988</c:v>
                </c:pt>
                <c:pt idx="8">
                  <c:v>544104.25</c:v>
                </c:pt>
                <c:pt idx="9">
                  <c:v>622158.87</c:v>
                </c:pt>
                <c:pt idx="10">
                  <c:v>509557.66999999963</c:v>
                </c:pt>
                <c:pt idx="11">
                  <c:v>470223.75000000023</c:v>
                </c:pt>
              </c:numCache>
            </c:numRef>
          </c:val>
          <c:smooth val="0"/>
          <c:extLst>
            <c:ext xmlns:c16="http://schemas.microsoft.com/office/drawing/2014/chart" uri="{C3380CC4-5D6E-409C-BE32-E72D297353CC}">
              <c16:uniqueId val="{00000000-5306-4FD6-A715-F13477FF7673}"/>
            </c:ext>
          </c:extLst>
        </c:ser>
        <c:dLbls>
          <c:showLegendKey val="0"/>
          <c:showVal val="0"/>
          <c:showCatName val="0"/>
          <c:showSerName val="0"/>
          <c:showPercent val="0"/>
          <c:showBubbleSize val="0"/>
        </c:dLbls>
        <c:smooth val="0"/>
        <c:axId val="89659263"/>
        <c:axId val="89684223"/>
      </c:lineChart>
      <c:catAx>
        <c:axId val="8965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4223"/>
        <c:crosses val="autoZero"/>
        <c:auto val="1"/>
        <c:lblAlgn val="ctr"/>
        <c:lblOffset val="100"/>
        <c:noMultiLvlLbl val="0"/>
      </c:catAx>
      <c:valAx>
        <c:axId val="89684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Data Analysis - Copy (version 1).xlsb.xlsx]pivot table!PivotTable5</c:name>
    <c:fmtId val="33"/>
  </c:pivotSource>
  <c:chart>
    <c:title>
      <c:tx>
        <c:rich>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r>
              <a:rPr lang="en-US" sz="1400" b="0" baseline="0"/>
              <a:t>Age Range Distribution</a:t>
            </a:r>
            <a:endParaRPr lang="en-US" sz="1400" b="0"/>
          </a:p>
        </c:rich>
      </c:tx>
      <c:layout>
        <c:manualLayout>
          <c:xMode val="edge"/>
          <c:yMode val="edge"/>
          <c:x val="0.21551543034987863"/>
          <c:y val="9.558470997753974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27393594913751"/>
          <c:y val="0.24454736723343268"/>
          <c:w val="0.43366903462588757"/>
          <c:h val="0.66219218924328582"/>
        </c:manualLayout>
      </c:layout>
      <c:pieChart>
        <c:varyColors val="1"/>
        <c:ser>
          <c:idx val="0"/>
          <c:order val="0"/>
          <c:tx>
            <c:strRef>
              <c:f>'pivot table'!$B$42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02-4366-8CD2-91FCB10845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02-4366-8CD2-91FCB108450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102-4366-8CD2-91FCB108450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102-4366-8CD2-91FCB10845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table'!$A$43:$A$47</c:f>
              <c:strCache>
                <c:ptCount val="4"/>
                <c:pt idx="0">
                  <c:v>&gt;59</c:v>
                </c:pt>
                <c:pt idx="1">
                  <c:v>18-39</c:v>
                </c:pt>
                <c:pt idx="2">
                  <c:v>40-59</c:v>
                </c:pt>
                <c:pt idx="3">
                  <c:v>0-17</c:v>
                </c:pt>
              </c:strCache>
            </c:strRef>
          </c:cat>
          <c:val>
            <c:numRef>
              <c:f>'pivot table'!$B$43:$B$47</c:f>
              <c:numCache>
                <c:formatCode>0.00%</c:formatCode>
                <c:ptCount val="4"/>
                <c:pt idx="0">
                  <c:v>0.41426282051282054</c:v>
                </c:pt>
                <c:pt idx="1">
                  <c:v>0.21274038461538461</c:v>
                </c:pt>
                <c:pt idx="2">
                  <c:v>0.19871794871794871</c:v>
                </c:pt>
                <c:pt idx="3">
                  <c:v>0.17427884615384615</c:v>
                </c:pt>
              </c:numCache>
            </c:numRef>
          </c:val>
          <c:extLst>
            <c:ext xmlns:c16="http://schemas.microsoft.com/office/drawing/2014/chart" uri="{C3380CC4-5D6E-409C-BE32-E72D297353CC}">
              <c16:uniqueId val="{00000008-F102-4366-8CD2-91FCB10845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16</xdr:col>
      <xdr:colOff>179624</xdr:colOff>
      <xdr:row>0</xdr:row>
      <xdr:rowOff>16376</xdr:rowOff>
    </xdr:from>
    <xdr:to>
      <xdr:col>20</xdr:col>
      <xdr:colOff>568322</xdr:colOff>
      <xdr:row>8</xdr:row>
      <xdr:rowOff>159903</xdr:rowOff>
    </xdr:to>
    <xdr:sp macro="" textlink="">
      <xdr:nvSpPr>
        <xdr:cNvPr id="43" name="Rectangle: Rounded Corners 42">
          <a:extLst>
            <a:ext uri="{FF2B5EF4-FFF2-40B4-BE49-F238E27FC236}">
              <a16:creationId xmlns:a16="http://schemas.microsoft.com/office/drawing/2014/main" id="{A54ABBE8-E2BE-45C9-A451-EC86A8FC86FD}"/>
            </a:ext>
          </a:extLst>
        </xdr:cNvPr>
        <xdr:cNvSpPr/>
      </xdr:nvSpPr>
      <xdr:spPr>
        <a:xfrm>
          <a:off x="11065338" y="16376"/>
          <a:ext cx="3110127" cy="18368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503766</xdr:colOff>
      <xdr:row>3</xdr:row>
      <xdr:rowOff>27215</xdr:rowOff>
    </xdr:from>
    <xdr:to>
      <xdr:col>11</xdr:col>
      <xdr:colOff>437956</xdr:colOff>
      <xdr:row>8</xdr:row>
      <xdr:rowOff>68036</xdr:rowOff>
    </xdr:to>
    <xdr:sp macro="" textlink="">
      <xdr:nvSpPr>
        <xdr:cNvPr id="49" name="Rectangle: Rounded Corners 48">
          <a:extLst>
            <a:ext uri="{FF2B5EF4-FFF2-40B4-BE49-F238E27FC236}">
              <a16:creationId xmlns:a16="http://schemas.microsoft.com/office/drawing/2014/main" id="{122E2FD1-922F-4080-B027-F0B0136895E8}"/>
            </a:ext>
          </a:extLst>
        </xdr:cNvPr>
        <xdr:cNvSpPr/>
      </xdr:nvSpPr>
      <xdr:spPr>
        <a:xfrm>
          <a:off x="5946623" y="680358"/>
          <a:ext cx="1975262" cy="1129392"/>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664058</xdr:colOff>
      <xdr:row>9</xdr:row>
      <xdr:rowOff>52192</xdr:rowOff>
    </xdr:from>
    <xdr:to>
      <xdr:col>20</xdr:col>
      <xdr:colOff>207724</xdr:colOff>
      <xdr:row>18</xdr:row>
      <xdr:rowOff>24399</xdr:rowOff>
    </xdr:to>
    <xdr:sp macro="" textlink="">
      <xdr:nvSpPr>
        <xdr:cNvPr id="38" name="Rectangle: Rounded Corners 37">
          <a:extLst>
            <a:ext uri="{FF2B5EF4-FFF2-40B4-BE49-F238E27FC236}">
              <a16:creationId xmlns:a16="http://schemas.microsoft.com/office/drawing/2014/main" id="{214EEAAD-CA9E-4D27-B2C8-877F8E979CDD}"/>
            </a:ext>
          </a:extLst>
        </xdr:cNvPr>
        <xdr:cNvSpPr/>
      </xdr:nvSpPr>
      <xdr:spPr>
        <a:xfrm>
          <a:off x="7579469" y="2048528"/>
          <a:ext cx="5767536" cy="196854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498929</xdr:colOff>
      <xdr:row>3</xdr:row>
      <xdr:rowOff>27215</xdr:rowOff>
    </xdr:from>
    <xdr:to>
      <xdr:col>5</xdr:col>
      <xdr:colOff>504825</xdr:colOff>
      <xdr:row>8</xdr:row>
      <xdr:rowOff>60477</xdr:rowOff>
    </xdr:to>
    <xdr:sp macro="" textlink="">
      <xdr:nvSpPr>
        <xdr:cNvPr id="47" name="Rectangle: Rounded Corners 46">
          <a:extLst>
            <a:ext uri="{FF2B5EF4-FFF2-40B4-BE49-F238E27FC236}">
              <a16:creationId xmlns:a16="http://schemas.microsoft.com/office/drawing/2014/main" id="{77E35B06-BB3A-43ED-B6AF-48C617143912}"/>
            </a:ext>
          </a:extLst>
        </xdr:cNvPr>
        <xdr:cNvSpPr/>
      </xdr:nvSpPr>
      <xdr:spPr>
        <a:xfrm>
          <a:off x="1859643" y="662215"/>
          <a:ext cx="2046968" cy="1091595"/>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536058</xdr:colOff>
      <xdr:row>3</xdr:row>
      <xdr:rowOff>33406</xdr:rowOff>
    </xdr:from>
    <xdr:to>
      <xdr:col>8</xdr:col>
      <xdr:colOff>470248</xdr:colOff>
      <xdr:row>8</xdr:row>
      <xdr:rowOff>81643</xdr:rowOff>
    </xdr:to>
    <xdr:sp macro="" textlink="">
      <xdr:nvSpPr>
        <xdr:cNvPr id="48" name="Rectangle: Rounded Corners 47">
          <a:extLst>
            <a:ext uri="{FF2B5EF4-FFF2-40B4-BE49-F238E27FC236}">
              <a16:creationId xmlns:a16="http://schemas.microsoft.com/office/drawing/2014/main" id="{2D49D9A2-3FD3-4226-9BAB-48BA8BE08E95}"/>
            </a:ext>
          </a:extLst>
        </xdr:cNvPr>
        <xdr:cNvSpPr/>
      </xdr:nvSpPr>
      <xdr:spPr>
        <a:xfrm>
          <a:off x="3937844" y="686549"/>
          <a:ext cx="1975261" cy="1136808"/>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597084</xdr:colOff>
      <xdr:row>0</xdr:row>
      <xdr:rowOff>24644</xdr:rowOff>
    </xdr:from>
    <xdr:to>
      <xdr:col>16</xdr:col>
      <xdr:colOff>134000</xdr:colOff>
      <xdr:row>8</xdr:row>
      <xdr:rowOff>151191</xdr:rowOff>
    </xdr:to>
    <xdr:sp macro="" textlink="">
      <xdr:nvSpPr>
        <xdr:cNvPr id="40" name="Rectangle: Rounded Corners 39">
          <a:extLst>
            <a:ext uri="{FF2B5EF4-FFF2-40B4-BE49-F238E27FC236}">
              <a16:creationId xmlns:a16="http://schemas.microsoft.com/office/drawing/2014/main" id="{519001B6-E02D-4D7D-90A2-CC549F8D5410}"/>
            </a:ext>
          </a:extLst>
        </xdr:cNvPr>
        <xdr:cNvSpPr/>
      </xdr:nvSpPr>
      <xdr:spPr>
        <a:xfrm>
          <a:off x="8081013" y="24644"/>
          <a:ext cx="2938701" cy="18198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0</xdr:colOff>
      <xdr:row>6</xdr:row>
      <xdr:rowOff>111430</xdr:rowOff>
    </xdr:to>
    <mc:AlternateContent xmlns:mc="http://schemas.openxmlformats.org/markup-compatibility/2006" xmlns:a14="http://schemas.microsoft.com/office/drawing/2010/main">
      <mc:Choice Requires="a14">
        <xdr:graphicFrame macro="">
          <xdr:nvGraphicFramePr>
            <xdr:cNvPr id="17" name="Doctor 1">
              <a:extLst>
                <a:ext uri="{FF2B5EF4-FFF2-40B4-BE49-F238E27FC236}">
                  <a16:creationId xmlns:a16="http://schemas.microsoft.com/office/drawing/2014/main" id="{29345B8B-22FF-46B5-95CA-F4130E79862B}"/>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0" y="0"/>
              <a:ext cx="951036" cy="1452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427654</xdr:colOff>
      <xdr:row>5</xdr:row>
      <xdr:rowOff>77756</xdr:rowOff>
    </xdr:from>
    <xdr:to>
      <xdr:col>5</xdr:col>
      <xdr:colOff>398495</xdr:colOff>
      <xdr:row>8</xdr:row>
      <xdr:rowOff>9721</xdr:rowOff>
    </xdr:to>
    <xdr:sp macro="" textlink="'pivot table'!$G$8">
      <xdr:nvSpPr>
        <xdr:cNvPr id="29" name="TextBox 28">
          <a:extLst>
            <a:ext uri="{FF2B5EF4-FFF2-40B4-BE49-F238E27FC236}">
              <a16:creationId xmlns:a16="http://schemas.microsoft.com/office/drawing/2014/main" id="{313FB5D5-4A06-2DDE-9705-0785D3A272F0}"/>
            </a:ext>
          </a:extLst>
        </xdr:cNvPr>
        <xdr:cNvSpPr txBox="1"/>
      </xdr:nvSpPr>
      <xdr:spPr>
        <a:xfrm>
          <a:off x="1807807" y="1195486"/>
          <a:ext cx="1350994" cy="602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6EE16F-F4B3-49DC-87C9-45A3A912FB08}" type="TxLink">
            <a:rPr lang="en-US" sz="2000" b="1" i="0" u="none" strike="noStrike">
              <a:solidFill>
                <a:srgbClr val="000000"/>
              </a:solidFill>
              <a:latin typeface="Aptos Narrow"/>
            </a:rPr>
            <a:pPr algn="ctr"/>
            <a:t>2496</a:t>
          </a:fld>
          <a:endParaRPr lang="en-US" sz="2000" b="1"/>
        </a:p>
      </xdr:txBody>
    </xdr:sp>
    <xdr:clientData/>
  </xdr:twoCellAnchor>
  <xdr:twoCellAnchor editAs="oneCell">
    <xdr:from>
      <xdr:col>0</xdr:col>
      <xdr:colOff>0</xdr:colOff>
      <xdr:row>7</xdr:row>
      <xdr:rowOff>152401</xdr:rowOff>
    </xdr:from>
    <xdr:to>
      <xdr:col>2</xdr:col>
      <xdr:colOff>0</xdr:colOff>
      <xdr:row>10</xdr:row>
      <xdr:rowOff>200026</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62C7816C-6821-4712-A23C-5B4D10AAF73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717222"/>
              <a:ext cx="980156" cy="718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3914</xdr:rowOff>
    </xdr:from>
    <xdr:to>
      <xdr:col>1</xdr:col>
      <xdr:colOff>666750</xdr:colOff>
      <xdr:row>20</xdr:row>
      <xdr:rowOff>110421</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381E915E-F094-4A41-BE41-9422717B616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462919"/>
              <a:ext cx="971497" cy="2118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301302</xdr:colOff>
      <xdr:row>5</xdr:row>
      <xdr:rowOff>51633</xdr:rowOff>
    </xdr:from>
    <xdr:to>
      <xdr:col>11</xdr:col>
      <xdr:colOff>471732</xdr:colOff>
      <xdr:row>6</xdr:row>
      <xdr:rowOff>155510</xdr:rowOff>
    </xdr:to>
    <xdr:sp macro="" textlink="'pivot table'!$G$20">
      <xdr:nvSpPr>
        <xdr:cNvPr id="32" name="TextBox 31">
          <a:extLst>
            <a:ext uri="{FF2B5EF4-FFF2-40B4-BE49-F238E27FC236}">
              <a16:creationId xmlns:a16="http://schemas.microsoft.com/office/drawing/2014/main" id="{CEB65671-9104-7ED7-BBF0-505E52E1C916}"/>
            </a:ext>
          </a:extLst>
        </xdr:cNvPr>
        <xdr:cNvSpPr txBox="1"/>
      </xdr:nvSpPr>
      <xdr:spPr>
        <a:xfrm>
          <a:off x="5821914" y="1169363"/>
          <a:ext cx="1550583" cy="327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FB913E-3322-4D9F-8C18-6D91510F7FC8}" type="TxLink">
            <a:rPr lang="en-US" sz="1800" b="1" i="0" u="none" strike="noStrike">
              <a:solidFill>
                <a:srgbClr val="000000"/>
              </a:solidFill>
              <a:latin typeface="Aptos Narrow"/>
            </a:rPr>
            <a:pPr algn="ctr"/>
            <a:t>$6.24M</a:t>
          </a:fld>
          <a:endParaRPr lang="en-US" sz="1800" b="1"/>
        </a:p>
      </xdr:txBody>
    </xdr:sp>
    <xdr:clientData/>
  </xdr:twoCellAnchor>
  <xdr:twoCellAnchor>
    <xdr:from>
      <xdr:col>5</xdr:col>
      <xdr:colOff>515129</xdr:colOff>
      <xdr:row>4</xdr:row>
      <xdr:rowOff>211298</xdr:rowOff>
    </xdr:from>
    <xdr:to>
      <xdr:col>8</xdr:col>
      <xdr:colOff>349899</xdr:colOff>
      <xdr:row>6</xdr:row>
      <xdr:rowOff>184667</xdr:rowOff>
    </xdr:to>
    <xdr:sp macro="" textlink="'pivot table'!E40">
      <xdr:nvSpPr>
        <xdr:cNvPr id="34" name="TextBox 33">
          <a:extLst>
            <a:ext uri="{FF2B5EF4-FFF2-40B4-BE49-F238E27FC236}">
              <a16:creationId xmlns:a16="http://schemas.microsoft.com/office/drawing/2014/main" id="{4CB084E5-ED3D-4B69-B1D8-641663B4557C}"/>
            </a:ext>
          </a:extLst>
        </xdr:cNvPr>
        <xdr:cNvSpPr txBox="1"/>
      </xdr:nvSpPr>
      <xdr:spPr>
        <a:xfrm>
          <a:off x="3275435" y="1105482"/>
          <a:ext cx="1905000" cy="420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F1B552-DD7B-42E6-9971-D4CDE508E55B}" type="TxLink">
            <a:rPr lang="en-US" sz="1800" b="1" i="0" u="none" strike="noStrike">
              <a:solidFill>
                <a:srgbClr val="000000"/>
              </a:solidFill>
              <a:latin typeface="Gill Sans MT"/>
            </a:rPr>
            <a:pPr algn="ctr"/>
            <a:t>Cancer</a:t>
          </a:fld>
          <a:endParaRPr lang="en-US" sz="1800" b="1"/>
        </a:p>
      </xdr:txBody>
    </xdr:sp>
    <xdr:clientData/>
  </xdr:twoCellAnchor>
  <xdr:twoCellAnchor editAs="oneCell">
    <xdr:from>
      <xdr:col>0</xdr:col>
      <xdr:colOff>0</xdr:colOff>
      <xdr:row>21</xdr:row>
      <xdr:rowOff>5019</xdr:rowOff>
    </xdr:from>
    <xdr:to>
      <xdr:col>1</xdr:col>
      <xdr:colOff>666750</xdr:colOff>
      <xdr:row>31</xdr:row>
      <xdr:rowOff>189599</xdr:rowOff>
    </xdr:to>
    <mc:AlternateContent xmlns:mc="http://schemas.openxmlformats.org/markup-compatibility/2006" xmlns:a14="http://schemas.microsoft.com/office/drawing/2010/main">
      <mc:Choice Requires="a14">
        <xdr:graphicFrame macro="">
          <xdr:nvGraphicFramePr>
            <xdr:cNvPr id="35" name="Diagnosis 1">
              <a:extLst>
                <a:ext uri="{FF2B5EF4-FFF2-40B4-BE49-F238E27FC236}">
                  <a16:creationId xmlns:a16="http://schemas.microsoft.com/office/drawing/2014/main" id="{555C0D70-1E62-43D7-97D0-0DEA57DFCF56}"/>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0" y="4577019"/>
              <a:ext cx="1004207" cy="2361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587157</xdr:colOff>
      <xdr:row>18</xdr:row>
      <xdr:rowOff>93576</xdr:rowOff>
    </xdr:from>
    <xdr:to>
      <xdr:col>20</xdr:col>
      <xdr:colOff>476249</xdr:colOff>
      <xdr:row>27</xdr:row>
      <xdr:rowOff>117431</xdr:rowOff>
    </xdr:to>
    <xdr:sp macro="" textlink="">
      <xdr:nvSpPr>
        <xdr:cNvPr id="41" name="Rectangle: Rounded Corners 40">
          <a:extLst>
            <a:ext uri="{FF2B5EF4-FFF2-40B4-BE49-F238E27FC236}">
              <a16:creationId xmlns:a16="http://schemas.microsoft.com/office/drawing/2014/main" id="{FB35D624-EBD6-467B-AD70-4DED93E9D8D7}"/>
            </a:ext>
          </a:extLst>
        </xdr:cNvPr>
        <xdr:cNvSpPr/>
      </xdr:nvSpPr>
      <xdr:spPr>
        <a:xfrm>
          <a:off x="7502568" y="4086247"/>
          <a:ext cx="6112962" cy="202019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67417</xdr:colOff>
      <xdr:row>0</xdr:row>
      <xdr:rowOff>6803</xdr:rowOff>
    </xdr:from>
    <xdr:to>
      <xdr:col>21</xdr:col>
      <xdr:colOff>178253</xdr:colOff>
      <xdr:row>8</xdr:row>
      <xdr:rowOff>67417</xdr:rowOff>
    </xdr:to>
    <xdr:graphicFrame macro="">
      <xdr:nvGraphicFramePr>
        <xdr:cNvPr id="44" name="Chart 43">
          <a:extLst>
            <a:ext uri="{FF2B5EF4-FFF2-40B4-BE49-F238E27FC236}">
              <a16:creationId xmlns:a16="http://schemas.microsoft.com/office/drawing/2014/main" id="{FC9F1169-B13C-4FE2-8033-AB09CCA29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79952</xdr:colOff>
      <xdr:row>0</xdr:row>
      <xdr:rowOff>26774</xdr:rowOff>
    </xdr:from>
    <xdr:to>
      <xdr:col>11</xdr:col>
      <xdr:colOff>325943</xdr:colOff>
      <xdr:row>2</xdr:row>
      <xdr:rowOff>179174</xdr:rowOff>
    </xdr:to>
    <xdr:sp macro="" textlink="">
      <xdr:nvSpPr>
        <xdr:cNvPr id="45" name="Rectangle: Rounded Corners 44">
          <a:extLst>
            <a:ext uri="{FF2B5EF4-FFF2-40B4-BE49-F238E27FC236}">
              <a16:creationId xmlns:a16="http://schemas.microsoft.com/office/drawing/2014/main" id="{42E0200B-9A4A-4E6C-B912-80E6CE28F8B5}"/>
            </a:ext>
          </a:extLst>
        </xdr:cNvPr>
        <xdr:cNvSpPr/>
      </xdr:nvSpPr>
      <xdr:spPr>
        <a:xfrm>
          <a:off x="1440666" y="26774"/>
          <a:ext cx="5688848" cy="5977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483809</xdr:colOff>
      <xdr:row>0</xdr:row>
      <xdr:rowOff>67278</xdr:rowOff>
    </xdr:from>
    <xdr:to>
      <xdr:col>15</xdr:col>
      <xdr:colOff>680356</xdr:colOff>
      <xdr:row>8</xdr:row>
      <xdr:rowOff>166310</xdr:rowOff>
    </xdr:to>
    <xdr:graphicFrame macro="">
      <xdr:nvGraphicFramePr>
        <xdr:cNvPr id="46" name="Chart 45">
          <a:extLst>
            <a:ext uri="{FF2B5EF4-FFF2-40B4-BE49-F238E27FC236}">
              <a16:creationId xmlns:a16="http://schemas.microsoft.com/office/drawing/2014/main" id="{246E5367-19A2-4550-ABF5-32E2640D3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442978</xdr:colOff>
      <xdr:row>18</xdr:row>
      <xdr:rowOff>20486</xdr:rowOff>
    </xdr:from>
    <xdr:to>
      <xdr:col>19</xdr:col>
      <xdr:colOff>614428</xdr:colOff>
      <xdr:row>27</xdr:row>
      <xdr:rowOff>156575</xdr:rowOff>
    </xdr:to>
    <xdr:graphicFrame macro="">
      <xdr:nvGraphicFramePr>
        <xdr:cNvPr id="50" name="Chart 49">
          <a:extLst>
            <a:ext uri="{FF2B5EF4-FFF2-40B4-BE49-F238E27FC236}">
              <a16:creationId xmlns:a16="http://schemas.microsoft.com/office/drawing/2014/main" id="{80B75176-0A14-41E8-BB4B-43F143BF6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258162</xdr:colOff>
      <xdr:row>9</xdr:row>
      <xdr:rowOff>59231</xdr:rowOff>
    </xdr:from>
    <xdr:to>
      <xdr:col>11</xdr:col>
      <xdr:colOff>434465</xdr:colOff>
      <xdr:row>27</xdr:row>
      <xdr:rowOff>176892</xdr:rowOff>
    </xdr:to>
    <xdr:sp macro="" textlink="">
      <xdr:nvSpPr>
        <xdr:cNvPr id="51" name="Rectangle: Rounded Corners 50">
          <a:extLst>
            <a:ext uri="{FF2B5EF4-FFF2-40B4-BE49-F238E27FC236}">
              <a16:creationId xmlns:a16="http://schemas.microsoft.com/office/drawing/2014/main" id="{2F76DECE-0F8B-4CD4-8710-117A25F48E65}"/>
            </a:ext>
          </a:extLst>
        </xdr:cNvPr>
        <xdr:cNvSpPr/>
      </xdr:nvSpPr>
      <xdr:spPr>
        <a:xfrm>
          <a:off x="1618876" y="2018660"/>
          <a:ext cx="6299518" cy="403651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208768</xdr:colOff>
      <xdr:row>9</xdr:row>
      <xdr:rowOff>27530</xdr:rowOff>
    </xdr:from>
    <xdr:to>
      <xdr:col>19</xdr:col>
      <xdr:colOff>300102</xdr:colOff>
      <xdr:row>17</xdr:row>
      <xdr:rowOff>52191</xdr:rowOff>
    </xdr:to>
    <xdr:graphicFrame macro="">
      <xdr:nvGraphicFramePr>
        <xdr:cNvPr id="53" name="Chart 52">
          <a:extLst>
            <a:ext uri="{FF2B5EF4-FFF2-40B4-BE49-F238E27FC236}">
              <a16:creationId xmlns:a16="http://schemas.microsoft.com/office/drawing/2014/main" id="{288E5B7F-9ADB-4A6C-9F71-582B5E298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475132</xdr:colOff>
      <xdr:row>10</xdr:row>
      <xdr:rowOff>66674</xdr:rowOff>
    </xdr:from>
    <xdr:to>
      <xdr:col>11</xdr:col>
      <xdr:colOff>147069</xdr:colOff>
      <xdr:row>25</xdr:row>
      <xdr:rowOff>190500</xdr:rowOff>
    </xdr:to>
    <xdr:graphicFrame macro="">
      <xdr:nvGraphicFramePr>
        <xdr:cNvPr id="54" name="Chart 53">
          <a:extLst>
            <a:ext uri="{FF2B5EF4-FFF2-40B4-BE49-F238E27FC236}">
              <a16:creationId xmlns:a16="http://schemas.microsoft.com/office/drawing/2014/main" id="{47DD858D-D419-495E-AD9A-E38F08DD9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166931</xdr:colOff>
      <xdr:row>0</xdr:row>
      <xdr:rowOff>0</xdr:rowOff>
    </xdr:from>
    <xdr:to>
      <xdr:col>20</xdr:col>
      <xdr:colOff>362650</xdr:colOff>
      <xdr:row>8</xdr:row>
      <xdr:rowOff>136072</xdr:rowOff>
    </xdr:to>
    <xdr:graphicFrame macro="">
      <xdr:nvGraphicFramePr>
        <xdr:cNvPr id="57" name="Chart 56">
          <a:extLst>
            <a:ext uri="{FF2B5EF4-FFF2-40B4-BE49-F238E27FC236}">
              <a16:creationId xmlns:a16="http://schemas.microsoft.com/office/drawing/2014/main" id="{4A29F4D4-58E0-48FF-8137-D72AC9B5C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505408</xdr:colOff>
      <xdr:row>4</xdr:row>
      <xdr:rowOff>4081</xdr:rowOff>
    </xdr:from>
    <xdr:to>
      <xdr:col>8</xdr:col>
      <xdr:colOff>427653</xdr:colOff>
      <xdr:row>5</xdr:row>
      <xdr:rowOff>29158</xdr:rowOff>
    </xdr:to>
    <xdr:sp macro="" textlink="">
      <xdr:nvSpPr>
        <xdr:cNvPr id="2" name="TextBox 1">
          <a:extLst>
            <a:ext uri="{FF2B5EF4-FFF2-40B4-BE49-F238E27FC236}">
              <a16:creationId xmlns:a16="http://schemas.microsoft.com/office/drawing/2014/main" id="{35620B9D-B1DE-4A56-A603-9FC3B9AFD32D}"/>
            </a:ext>
          </a:extLst>
        </xdr:cNvPr>
        <xdr:cNvSpPr txBox="1"/>
      </xdr:nvSpPr>
      <xdr:spPr>
        <a:xfrm>
          <a:off x="3265714" y="898265"/>
          <a:ext cx="1992475" cy="24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Gill Sans MT"/>
            </a:rPr>
            <a:t>Top</a:t>
          </a:r>
          <a:r>
            <a:rPr lang="en-US" sz="1100" b="1" i="0" u="none" strike="noStrike" baseline="0">
              <a:solidFill>
                <a:srgbClr val="000000"/>
              </a:solidFill>
              <a:latin typeface="Gill Sans MT"/>
            </a:rPr>
            <a:t> Diagnosis</a:t>
          </a:r>
          <a:endParaRPr lang="en-US" sz="1100" b="1" i="0" u="none" strike="noStrike">
            <a:solidFill>
              <a:srgbClr val="000000"/>
            </a:solidFill>
            <a:latin typeface="Gill Sans MT"/>
          </a:endParaRPr>
        </a:p>
      </xdr:txBody>
    </xdr:sp>
    <xdr:clientData/>
  </xdr:twoCellAnchor>
  <xdr:twoCellAnchor>
    <xdr:from>
      <xdr:col>6</xdr:col>
      <xdr:colOff>68033</xdr:colOff>
      <xdr:row>6</xdr:row>
      <xdr:rowOff>72117</xdr:rowOff>
    </xdr:from>
    <xdr:to>
      <xdr:col>7</xdr:col>
      <xdr:colOff>369335</xdr:colOff>
      <xdr:row>7</xdr:row>
      <xdr:rowOff>116634</xdr:rowOff>
    </xdr:to>
    <xdr:sp macro="" textlink="'pivot table'!F40">
      <xdr:nvSpPr>
        <xdr:cNvPr id="3" name="TextBox 2">
          <a:extLst>
            <a:ext uri="{FF2B5EF4-FFF2-40B4-BE49-F238E27FC236}">
              <a16:creationId xmlns:a16="http://schemas.microsoft.com/office/drawing/2014/main" id="{772340D8-9AD7-432F-BC77-1B8C9C164C94}"/>
            </a:ext>
          </a:extLst>
        </xdr:cNvPr>
        <xdr:cNvSpPr txBox="1"/>
      </xdr:nvSpPr>
      <xdr:spPr>
        <a:xfrm>
          <a:off x="3518416" y="1413393"/>
          <a:ext cx="991378" cy="26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6CD0D7-7FF0-4204-932D-18B482CAF1F0}" type="TxLink">
            <a:rPr lang="en-US" sz="1100" b="0" i="0" u="none" strike="noStrike">
              <a:solidFill>
                <a:srgbClr val="000000"/>
              </a:solidFill>
              <a:latin typeface="Gill Sans MT"/>
            </a:rPr>
            <a:pPr algn="ctr"/>
            <a:t>358</a:t>
          </a:fld>
          <a:endParaRPr lang="en-US" sz="1800" b="1"/>
        </a:p>
      </xdr:txBody>
    </xdr:sp>
    <xdr:clientData/>
  </xdr:twoCellAnchor>
  <xdr:twoCellAnchor>
    <xdr:from>
      <xdr:col>6</xdr:col>
      <xdr:colOff>612322</xdr:colOff>
      <xdr:row>6</xdr:row>
      <xdr:rowOff>62565</xdr:rowOff>
    </xdr:from>
    <xdr:to>
      <xdr:col>8</xdr:col>
      <xdr:colOff>118124</xdr:colOff>
      <xdr:row>7</xdr:row>
      <xdr:rowOff>126353</xdr:rowOff>
    </xdr:to>
    <xdr:sp macro="" textlink="">
      <xdr:nvSpPr>
        <xdr:cNvPr id="4" name="TextBox 3">
          <a:extLst>
            <a:ext uri="{FF2B5EF4-FFF2-40B4-BE49-F238E27FC236}">
              <a16:creationId xmlns:a16="http://schemas.microsoft.com/office/drawing/2014/main" id="{11065A40-9802-466A-B532-D1E91195DDFA}"/>
            </a:ext>
          </a:extLst>
        </xdr:cNvPr>
        <xdr:cNvSpPr txBox="1"/>
      </xdr:nvSpPr>
      <xdr:spPr>
        <a:xfrm>
          <a:off x="4062705" y="1403841"/>
          <a:ext cx="885955" cy="28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a:solidFill>
                <a:srgbClr val="000000"/>
              </a:solidFill>
              <a:latin typeface="Gill Sans MT"/>
            </a:rPr>
            <a:t>patients</a:t>
          </a:r>
        </a:p>
      </xdr:txBody>
    </xdr:sp>
    <xdr:clientData/>
  </xdr:twoCellAnchor>
  <xdr:twoCellAnchor>
    <xdr:from>
      <xdr:col>3</xdr:col>
      <xdr:colOff>6911</xdr:colOff>
      <xdr:row>4</xdr:row>
      <xdr:rowOff>22100</xdr:rowOff>
    </xdr:from>
    <xdr:to>
      <xdr:col>5</xdr:col>
      <xdr:colOff>288773</xdr:colOff>
      <xdr:row>5</xdr:row>
      <xdr:rowOff>141260</xdr:rowOff>
    </xdr:to>
    <xdr:sp macro="" textlink="">
      <xdr:nvSpPr>
        <xdr:cNvPr id="7" name="TextBox 6">
          <a:extLst>
            <a:ext uri="{FF2B5EF4-FFF2-40B4-BE49-F238E27FC236}">
              <a16:creationId xmlns:a16="http://schemas.microsoft.com/office/drawing/2014/main" id="{65822A64-B71D-4E9D-933D-4B5B62F9A5DE}"/>
            </a:ext>
          </a:extLst>
        </xdr:cNvPr>
        <xdr:cNvSpPr txBox="1"/>
      </xdr:nvSpPr>
      <xdr:spPr>
        <a:xfrm>
          <a:off x="1387064" y="916284"/>
          <a:ext cx="1662015" cy="34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baseline="0">
              <a:solidFill>
                <a:schemeClr val="dk1"/>
              </a:solidFill>
              <a:effectLst/>
              <a:latin typeface="+mn-lt"/>
              <a:ea typeface="+mn-ea"/>
              <a:cs typeface="+mn-cs"/>
            </a:rPr>
            <a:t>No. of Patients</a:t>
          </a:r>
          <a:endParaRPr lang="en-US" sz="1800">
            <a:effectLst/>
          </a:endParaRPr>
        </a:p>
      </xdr:txBody>
    </xdr:sp>
    <xdr:clientData/>
  </xdr:twoCellAnchor>
  <xdr:twoCellAnchor>
    <xdr:from>
      <xdr:col>8</xdr:col>
      <xdr:colOff>521737</xdr:colOff>
      <xdr:row>4</xdr:row>
      <xdr:rowOff>10691</xdr:rowOff>
    </xdr:from>
    <xdr:to>
      <xdr:col>11</xdr:col>
      <xdr:colOff>443983</xdr:colOff>
      <xdr:row>5</xdr:row>
      <xdr:rowOff>35768</xdr:rowOff>
    </xdr:to>
    <xdr:sp macro="" textlink="">
      <xdr:nvSpPr>
        <xdr:cNvPr id="16" name="TextBox 15">
          <a:extLst>
            <a:ext uri="{FF2B5EF4-FFF2-40B4-BE49-F238E27FC236}">
              <a16:creationId xmlns:a16="http://schemas.microsoft.com/office/drawing/2014/main" id="{84288173-9079-4C38-B05D-6625D216FE77}"/>
            </a:ext>
          </a:extLst>
        </xdr:cNvPr>
        <xdr:cNvSpPr txBox="1"/>
      </xdr:nvSpPr>
      <xdr:spPr>
        <a:xfrm>
          <a:off x="5352273" y="904875"/>
          <a:ext cx="1992475" cy="24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Gill Sans MT"/>
            </a:rPr>
            <a:t>Total Revenue</a:t>
          </a:r>
        </a:p>
        <a:p>
          <a:pPr algn="ctr"/>
          <a:endParaRPr lang="en-US" sz="1100" b="1" i="0" u="none" strike="noStrike">
            <a:solidFill>
              <a:srgbClr val="000000"/>
            </a:solidFill>
            <a:latin typeface="Gill Sans MT"/>
          </a:endParaRPr>
        </a:p>
      </xdr:txBody>
    </xdr:sp>
    <xdr:clientData/>
  </xdr:twoCellAnchor>
  <xdr:twoCellAnchor editAs="oneCell">
    <xdr:from>
      <xdr:col>3</xdr:col>
      <xdr:colOff>129886</xdr:colOff>
      <xdr:row>0</xdr:row>
      <xdr:rowOff>59092</xdr:rowOff>
    </xdr:from>
    <xdr:to>
      <xdr:col>4</xdr:col>
      <xdr:colOff>470063</xdr:colOff>
      <xdr:row>2</xdr:row>
      <xdr:rowOff>174949</xdr:rowOff>
    </xdr:to>
    <xdr:pic>
      <xdr:nvPicPr>
        <xdr:cNvPr id="19" name="Graphic 18" descr="Architecture with solid fill">
          <a:extLst>
            <a:ext uri="{FF2B5EF4-FFF2-40B4-BE49-F238E27FC236}">
              <a16:creationId xmlns:a16="http://schemas.microsoft.com/office/drawing/2014/main" id="{F67D2FC0-31F1-5E8B-F719-BAE9F90F77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90600" y="59092"/>
          <a:ext cx="1020535" cy="561182"/>
        </a:xfrm>
        <a:prstGeom prst="rect">
          <a:avLst/>
        </a:prstGeom>
      </xdr:spPr>
    </xdr:pic>
    <xdr:clientData/>
  </xdr:twoCellAnchor>
  <xdr:twoCellAnchor editAs="oneCell">
    <xdr:from>
      <xdr:col>3</xdr:col>
      <xdr:colOff>163579</xdr:colOff>
      <xdr:row>5</xdr:row>
      <xdr:rowOff>38877</xdr:rowOff>
    </xdr:from>
    <xdr:to>
      <xdr:col>4</xdr:col>
      <xdr:colOff>145788</xdr:colOff>
      <xdr:row>7</xdr:row>
      <xdr:rowOff>106914</xdr:rowOff>
    </xdr:to>
    <xdr:pic>
      <xdr:nvPicPr>
        <xdr:cNvPr id="23" name="Graphic 22" descr="Male profile with solid fill">
          <a:extLst>
            <a:ext uri="{FF2B5EF4-FFF2-40B4-BE49-F238E27FC236}">
              <a16:creationId xmlns:a16="http://schemas.microsoft.com/office/drawing/2014/main" id="{AF514011-AF59-E2A6-5D0A-A3FBB6618B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43732" y="1156607"/>
          <a:ext cx="672287" cy="515128"/>
        </a:xfrm>
        <a:prstGeom prst="rect">
          <a:avLst/>
        </a:prstGeom>
      </xdr:spPr>
    </xdr:pic>
    <xdr:clientData/>
  </xdr:twoCellAnchor>
  <xdr:twoCellAnchor editAs="oneCell">
    <xdr:from>
      <xdr:col>8</xdr:col>
      <xdr:colOff>671417</xdr:colOff>
      <xdr:row>5</xdr:row>
      <xdr:rowOff>78533</xdr:rowOff>
    </xdr:from>
    <xdr:to>
      <xdr:col>9</xdr:col>
      <xdr:colOff>379059</xdr:colOff>
      <xdr:row>7</xdr:row>
      <xdr:rowOff>29160</xdr:rowOff>
    </xdr:to>
    <xdr:pic>
      <xdr:nvPicPr>
        <xdr:cNvPr id="27" name="Graphic 26" descr="Bar graph with upward trend with solid fill">
          <a:extLst>
            <a:ext uri="{FF2B5EF4-FFF2-40B4-BE49-F238E27FC236}">
              <a16:creationId xmlns:a16="http://schemas.microsoft.com/office/drawing/2014/main" id="{7CA6ADF4-8C50-7A46-2093-09321954BE4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01953" y="1196263"/>
          <a:ext cx="397718" cy="397718"/>
        </a:xfrm>
        <a:prstGeom prst="rect">
          <a:avLst/>
        </a:prstGeom>
      </xdr:spPr>
    </xdr:pic>
    <xdr:clientData/>
  </xdr:twoCellAnchor>
  <xdr:twoCellAnchor>
    <xdr:from>
      <xdr:col>4</xdr:col>
      <xdr:colOff>383475</xdr:colOff>
      <xdr:row>0</xdr:row>
      <xdr:rowOff>136071</xdr:rowOff>
    </xdr:from>
    <xdr:to>
      <xdr:col>11</xdr:col>
      <xdr:colOff>173183</xdr:colOff>
      <xdr:row>2</xdr:row>
      <xdr:rowOff>98961</xdr:rowOff>
    </xdr:to>
    <xdr:sp macro="" textlink="">
      <xdr:nvSpPr>
        <xdr:cNvPr id="28" name="TextBox 27">
          <a:extLst>
            <a:ext uri="{FF2B5EF4-FFF2-40B4-BE49-F238E27FC236}">
              <a16:creationId xmlns:a16="http://schemas.microsoft.com/office/drawing/2014/main" id="{F1B3D461-51AB-D4E0-77F3-2DBED1EA0981}"/>
            </a:ext>
          </a:extLst>
        </xdr:cNvPr>
        <xdr:cNvSpPr txBox="1"/>
      </xdr:nvSpPr>
      <xdr:spPr>
        <a:xfrm>
          <a:off x="2424546" y="136071"/>
          <a:ext cx="4552208"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MEDICAL CLINIC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COMPUTER" refreshedDate="46081.872700231484" createdVersion="8" refreshedVersion="8" minRefreshableVersion="3" recordCount="5000" xr:uid="{21BD2E0F-E342-44D8-9AC9-C0001E890D11}">
  <cacheSource type="worksheet">
    <worksheetSource ref="A1:R5001" sheet="Formulas"/>
  </cacheSource>
  <cacheFields count="18">
    <cacheField name="VisitDate" numFmtId="15">
      <sharedItems containsSemiMixedTypes="0" containsNonDate="0" containsDate="1" containsString="0" minDate="2022-01-01T00:00:00" maxDate="2024-01-01T00:00:00" count="729">
        <d v="2022-12-08T00:00:00"/>
        <d v="2023-01-03T00:00:00"/>
        <d v="2022-04-09T00:00:00"/>
        <d v="2023-04-02T00:00:00"/>
        <d v="2023-11-28T00:00:00"/>
        <d v="2023-06-06T00:00:00"/>
        <d v="2023-03-03T00:00:00"/>
        <d v="2022-09-20T00:00:00"/>
        <d v="2022-04-18T00:00:00"/>
        <d v="2023-08-31T00:00:00"/>
        <d v="2022-11-29T00:00:00"/>
        <d v="2023-07-08T00:00:00"/>
        <d v="2022-08-08T00:00:00"/>
        <d v="2023-11-05T00:00:00"/>
        <d v="2023-09-21T00:00:00"/>
        <d v="2023-06-16T00:00:00"/>
        <d v="2023-12-18T00:00:00"/>
        <d v="2022-03-26T00:00:00"/>
        <d v="2023-02-09T00:00:00"/>
        <d v="2022-04-14T00:00:00"/>
        <d v="2023-02-04T00:00:00"/>
        <d v="2022-12-27T00:00:00"/>
        <d v="2022-06-13T00:00:00"/>
        <d v="2023-09-04T00:00:00"/>
        <d v="2023-02-11T00:00:00"/>
        <d v="2022-09-23T00:00:00"/>
        <d v="2022-12-14T00:00:00"/>
        <d v="2023-07-25T00:00:00"/>
        <d v="2022-07-29T00:00:00"/>
        <d v="2022-01-25T00:00:00"/>
        <d v="2023-04-25T00:00:00"/>
        <d v="2023-12-12T00:00:00"/>
        <d v="2023-11-12T00:00:00"/>
        <d v="2022-06-08T00:00:00"/>
        <d v="2022-11-10T00:00:00"/>
        <d v="2022-02-10T00:00:00"/>
        <d v="2022-07-08T00:00:00"/>
        <d v="2023-04-14T00:00:00"/>
        <d v="2022-12-15T00:00:00"/>
        <d v="2022-03-06T00:00:00"/>
        <d v="2023-03-23T00:00:00"/>
        <d v="2022-03-30T00:00:00"/>
        <d v="2022-10-04T00:00:00"/>
        <d v="2022-10-17T00:00:00"/>
        <d v="2023-03-17T00:00:00"/>
        <d v="2023-10-19T00:00:00"/>
        <d v="2022-02-21T00:00:00"/>
        <d v="2023-05-21T00:00:00"/>
        <d v="2022-04-28T00:00:00"/>
        <d v="2023-11-01T00:00:00"/>
        <d v="2022-01-01T00:00:00"/>
        <d v="2023-11-29T00:00:00"/>
        <d v="2022-09-12T00:00:00"/>
        <d v="2022-12-02T00:00:00"/>
        <d v="2022-12-13T00:00:00"/>
        <d v="2022-03-10T00:00:00"/>
        <d v="2022-07-23T00:00:00"/>
        <d v="2023-04-13T00:00:00"/>
        <d v="2022-02-27T00:00:00"/>
        <d v="2023-01-19T00:00:00"/>
        <d v="2022-02-04T00:00:00"/>
        <d v="2023-11-25T00:00:00"/>
        <d v="2023-06-11T00:00:00"/>
        <d v="2023-04-27T00:00:00"/>
        <d v="2022-08-05T00:00:00"/>
        <d v="2022-04-15T00:00:00"/>
        <d v="2022-08-23T00:00:00"/>
        <d v="2022-06-03T00:00:00"/>
        <d v="2022-04-05T00:00:00"/>
        <d v="2022-11-30T00:00:00"/>
        <d v="2023-06-10T00:00:00"/>
        <d v="2022-12-01T00:00:00"/>
        <d v="2022-02-25T00:00:00"/>
        <d v="2023-05-10T00:00:00"/>
        <d v="2023-10-23T00:00:00"/>
        <d v="2023-08-15T00:00:00"/>
        <d v="2022-06-19T00:00:00"/>
        <d v="2023-04-21T00:00:00"/>
        <d v="2023-05-02T00:00:00"/>
        <d v="2023-12-02T00:00:00"/>
        <d v="2023-01-27T00:00:00"/>
        <d v="2023-09-23T00:00:00"/>
        <d v="2022-05-14T00:00:00"/>
        <d v="2023-07-22T00:00:00"/>
        <d v="2023-04-12T00:00:00"/>
        <d v="2023-11-30T00:00:00"/>
        <d v="2022-03-13T00:00:00"/>
        <d v="2022-01-28T00:00:00"/>
        <d v="2022-03-25T00:00:00"/>
        <d v="2022-07-05T00:00:00"/>
        <d v="2022-08-30T00:00:00"/>
        <d v="2022-05-07T00:00:00"/>
        <d v="2022-10-13T00:00:00"/>
        <d v="2023-01-25T00:00:00"/>
        <d v="2022-12-19T00:00:00"/>
        <d v="2022-08-03T00:00:00"/>
        <d v="2023-10-08T00:00:00"/>
        <d v="2023-07-17T00:00:00"/>
        <d v="2022-05-26T00:00:00"/>
        <d v="2022-06-16T00:00:00"/>
        <d v="2023-07-07T00:00:00"/>
        <d v="2023-12-26T00:00:00"/>
        <d v="2023-05-14T00:00:00"/>
        <d v="2023-08-29T00:00:00"/>
        <d v="2022-06-10T00:00:00"/>
        <d v="2022-10-30T00:00:00"/>
        <d v="2022-11-12T00:00:00"/>
        <d v="2023-12-20T00:00:00"/>
        <d v="2022-03-24T00:00:00"/>
        <d v="2022-09-07T00:00:00"/>
        <d v="2022-07-20T00:00:00"/>
        <d v="2023-07-24T00:00:00"/>
        <d v="2022-07-28T00:00:00"/>
        <d v="2023-12-11T00:00:00"/>
        <d v="2022-10-16T00:00:00"/>
        <d v="2023-11-13T00:00:00"/>
        <d v="2022-06-07T00:00:00"/>
        <d v="2022-01-27T00:00:00"/>
        <d v="2022-03-22T00:00:00"/>
        <d v="2022-07-09T00:00:00"/>
        <d v="2022-01-10T00:00:00"/>
        <d v="2022-08-10T00:00:00"/>
        <d v="2022-08-19T00:00:00"/>
        <d v="2022-04-07T00:00:00"/>
        <d v="2023-07-02T00:00:00"/>
        <d v="2023-12-23T00:00:00"/>
        <d v="2023-05-22T00:00:00"/>
        <d v="2022-11-19T00:00:00"/>
        <d v="2022-02-02T00:00:00"/>
        <d v="2023-04-20T00:00:00"/>
        <d v="2023-08-10T00:00:00"/>
        <d v="2022-05-13T00:00:00"/>
        <d v="2023-03-06T00:00:00"/>
        <d v="2023-08-24T00:00:00"/>
        <d v="2023-03-09T00:00:00"/>
        <d v="2022-09-11T00:00:00"/>
        <d v="2023-07-19T00:00:00"/>
        <d v="2022-04-30T00:00:00"/>
        <d v="2023-06-07T00:00:00"/>
        <d v="2022-10-11T00:00:00"/>
        <d v="2022-08-06T00:00:00"/>
        <d v="2022-07-03T00:00:00"/>
        <d v="2022-08-01T00:00:00"/>
        <d v="2023-03-28T00:00:00"/>
        <d v="2023-02-20T00:00:00"/>
        <d v="2023-04-23T00:00:00"/>
        <d v="2023-07-31T00:00:00"/>
        <d v="2023-01-07T00:00:00"/>
        <d v="2022-10-06T00:00:00"/>
        <d v="2022-08-28T00:00:00"/>
        <d v="2022-06-26T00:00:00"/>
        <d v="2022-10-20T00:00:00"/>
        <d v="2023-10-15T00:00:00"/>
        <d v="2023-01-17T00:00:00"/>
        <d v="2022-06-06T00:00:00"/>
        <d v="2023-01-11T00:00:00"/>
        <d v="2023-12-24T00:00:00"/>
        <d v="2023-03-30T00:00:00"/>
        <d v="2022-12-26T00:00:00"/>
        <d v="2022-03-28T00:00:00"/>
        <d v="2023-05-04T00:00:00"/>
        <d v="2023-12-08T00:00:00"/>
        <d v="2022-10-24T00:00:00"/>
        <d v="2023-05-30T00:00:00"/>
        <d v="2022-09-13T00:00:00"/>
        <d v="2022-02-15T00:00:00"/>
        <d v="2023-04-29T00:00:00"/>
        <d v="2022-12-11T00:00:00"/>
        <d v="2023-03-08T00:00:00"/>
        <d v="2023-08-22T00:00:00"/>
        <d v="2022-12-16T00:00:00"/>
        <d v="2023-11-19T00:00:00"/>
        <d v="2022-08-07T00:00:00"/>
        <d v="2022-08-09T00:00:00"/>
        <d v="2023-06-29T00:00:00"/>
        <d v="2022-03-01T00:00:00"/>
        <d v="2022-07-01T00:00:00"/>
        <d v="2023-10-13T00:00:00"/>
        <d v="2023-07-16T00:00:00"/>
        <d v="2022-08-02T00:00:00"/>
        <d v="2023-06-27T00:00:00"/>
        <d v="2022-10-22T00:00:00"/>
        <d v="2023-12-19T00:00:00"/>
        <d v="2022-02-28T00:00:00"/>
        <d v="2023-04-03T00:00:00"/>
        <d v="2022-12-30T00:00:00"/>
        <d v="2023-02-02T00:00:00"/>
        <d v="2023-06-09T00:00:00"/>
        <d v="2023-09-25T00:00:00"/>
        <d v="2023-03-25T00:00:00"/>
        <d v="2022-02-01T00:00:00"/>
        <d v="2022-08-24T00:00:00"/>
        <d v="2022-06-12T00:00:00"/>
        <d v="2023-09-29T00:00:00"/>
        <d v="2022-01-18T00:00:00"/>
        <d v="2023-03-24T00:00:00"/>
        <d v="2023-10-01T00:00:00"/>
        <d v="2023-07-21T00:00:00"/>
        <d v="2022-12-21T00:00:00"/>
        <d v="2023-08-03T00:00:00"/>
        <d v="2022-08-04T00:00:00"/>
        <d v="2022-11-26T00:00:00"/>
        <d v="2023-05-18T00:00:00"/>
        <d v="2022-07-26T00:00:00"/>
        <d v="2023-11-21T00:00:00"/>
        <d v="2022-05-18T00:00:00"/>
        <d v="2022-03-15T00:00:00"/>
        <d v="2023-10-14T00:00:00"/>
        <d v="2023-10-02T00:00:00"/>
        <d v="2023-06-15T00:00:00"/>
        <d v="2023-02-24T00:00:00"/>
        <d v="2022-09-10T00:00:00"/>
        <d v="2022-04-29T00:00:00"/>
        <d v="2022-09-19T00:00:00"/>
        <d v="2022-11-20T00:00:00"/>
        <d v="2022-11-13T00:00:00"/>
        <d v="2022-01-30T00:00:00"/>
        <d v="2022-08-14T00:00:00"/>
        <d v="2022-01-23T00:00:00"/>
        <d v="2022-03-21T00:00:00"/>
        <d v="2023-04-08T00:00:00"/>
        <d v="2022-08-31T00:00:00"/>
        <d v="2023-11-23T00:00:00"/>
        <d v="2023-04-15T00:00:00"/>
        <d v="2022-09-16T00:00:00"/>
        <d v="2022-07-10T00:00:00"/>
        <d v="2023-09-11T00:00:00"/>
        <d v="2023-05-12T00:00:00"/>
        <d v="2022-07-30T00:00:00"/>
        <d v="2022-11-07T00:00:00"/>
        <d v="2023-02-28T00:00:00"/>
        <d v="2022-06-02T00:00:00"/>
        <d v="2023-06-25T00:00:00"/>
        <d v="2022-07-19T00:00:00"/>
        <d v="2023-04-26T00:00:00"/>
        <d v="2023-05-03T00:00:00"/>
        <d v="2023-01-22T00:00:00"/>
        <d v="2022-01-21T00:00:00"/>
        <d v="2023-11-14T00:00:00"/>
        <d v="2023-01-12T00:00:00"/>
        <d v="2022-06-27T00:00:00"/>
        <d v="2022-04-10T00:00:00"/>
        <d v="2023-12-29T00:00:00"/>
        <d v="2023-03-14T00:00:00"/>
        <d v="2023-09-26T00:00:00"/>
        <d v="2022-10-14T00:00:00"/>
        <d v="2023-10-28T00:00:00"/>
        <d v="2022-09-24T00:00:00"/>
        <d v="2022-04-03T00:00:00"/>
        <d v="2022-09-09T00:00:00"/>
        <d v="2023-11-20T00:00:00"/>
        <d v="2023-05-01T00:00:00"/>
        <d v="2023-08-11T00:00:00"/>
        <d v="2022-04-24T00:00:00"/>
        <d v="2022-02-09T00:00:00"/>
        <d v="2023-09-01T00:00:00"/>
        <d v="2022-08-13T00:00:00"/>
        <d v="2023-01-02T00:00:00"/>
        <d v="2022-05-03T00:00:00"/>
        <d v="2022-10-01T00:00:00"/>
        <d v="2023-06-14T00:00:00"/>
        <d v="2022-05-21T00:00:00"/>
        <d v="2022-09-01T00:00:00"/>
        <d v="2022-10-15T00:00:00"/>
        <d v="2023-03-11T00:00:00"/>
        <d v="2022-02-19T00:00:00"/>
        <d v="2023-03-22T00:00:00"/>
        <d v="2022-05-17T00:00:00"/>
        <d v="2023-03-27T00:00:00"/>
        <d v="2022-10-19T00:00:00"/>
        <d v="2023-10-25T00:00:00"/>
        <d v="2023-12-30T00:00:00"/>
        <d v="2022-01-05T00:00:00"/>
        <d v="2023-04-17T00:00:00"/>
        <d v="2023-12-13T00:00:00"/>
        <d v="2023-12-15T00:00:00"/>
        <d v="2023-09-16T00:00:00"/>
        <d v="2022-05-08T00:00:00"/>
        <d v="2023-11-18T00:00:00"/>
        <d v="2023-07-05T00:00:00"/>
        <d v="2022-03-23T00:00:00"/>
        <d v="2023-12-06T00:00:00"/>
        <d v="2023-08-13T00:00:00"/>
        <d v="2023-08-25T00:00:00"/>
        <d v="2023-09-15T00:00:00"/>
        <d v="2022-10-29T00:00:00"/>
        <d v="2023-08-30T00:00:00"/>
        <d v="2022-12-31T00:00:00"/>
        <d v="2023-10-17T00:00:00"/>
        <d v="2022-07-24T00:00:00"/>
        <d v="2022-03-08T00:00:00"/>
        <d v="2022-08-21T00:00:00"/>
        <d v="2023-03-29T00:00:00"/>
        <d v="2022-05-19T00:00:00"/>
        <d v="2023-06-30T00:00:00"/>
        <d v="2023-04-19T00:00:00"/>
        <d v="2023-04-30T00:00:00"/>
        <d v="2022-10-23T00:00:00"/>
        <d v="2022-08-16T00:00:00"/>
        <d v="2023-08-28T00:00:00"/>
        <d v="2023-08-05T00:00:00"/>
        <d v="2022-10-21T00:00:00"/>
        <d v="2022-11-03T00:00:00"/>
        <d v="2023-07-13T00:00:00"/>
        <d v="2022-03-14T00:00:00"/>
        <d v="2023-10-26T00:00:00"/>
        <d v="2023-02-13T00:00:00"/>
        <d v="2022-08-20T00:00:00"/>
        <d v="2022-06-18T00:00:00"/>
        <d v="2023-03-05T00:00:00"/>
        <d v="2023-08-08T00:00:00"/>
        <d v="2022-07-11T00:00:00"/>
        <d v="2022-03-16T00:00:00"/>
        <d v="2023-10-31T00:00:00"/>
        <d v="2023-10-06T00:00:00"/>
        <d v="2022-05-23T00:00:00"/>
        <d v="2023-03-18T00:00:00"/>
        <d v="2023-08-17T00:00:00"/>
        <d v="2023-05-20T00:00:00"/>
        <d v="2023-01-01T00:00:00"/>
        <d v="2023-07-30T00:00:00"/>
        <d v="2023-05-19T00:00:00"/>
        <d v="2022-09-21T00:00:00"/>
        <d v="2023-01-04T00:00:00"/>
        <d v="2022-04-20T00:00:00"/>
        <d v="2022-06-17T00:00:00"/>
        <d v="2023-03-15T00:00:00"/>
        <d v="2022-02-05T00:00:00"/>
        <d v="2022-09-25T00:00:00"/>
        <d v="2022-03-07T00:00:00"/>
        <d v="2023-10-04T00:00:00"/>
        <d v="2022-12-03T00:00:00"/>
        <d v="2023-03-19T00:00:00"/>
        <d v="2023-08-27T00:00:00"/>
        <d v="2023-04-01T00:00:00"/>
        <d v="2023-05-27T00:00:00"/>
        <d v="2023-01-21T00:00:00"/>
        <d v="2023-08-20T00:00:00"/>
        <d v="2022-11-15T00:00:00"/>
        <d v="2022-09-14T00:00:00"/>
        <d v="2022-05-02T00:00:00"/>
        <d v="2023-11-11T00:00:00"/>
        <d v="2022-11-27T00:00:00"/>
        <d v="2023-06-02T00:00:00"/>
        <d v="2023-01-18T00:00:00"/>
        <d v="2023-05-08T00:00:00"/>
        <d v="2023-07-29T00:00:00"/>
        <d v="2023-07-26T00:00:00"/>
        <d v="2023-02-25T00:00:00"/>
        <d v="2022-01-04T00:00:00"/>
        <d v="2022-11-02T00:00:00"/>
        <d v="2022-03-19T00:00:00"/>
        <d v="2023-01-10T00:00:00"/>
        <d v="2023-08-01T00:00:00"/>
        <d v="2022-04-21T00:00:00"/>
        <d v="2023-12-09T00:00:00"/>
        <d v="2022-06-24T00:00:00"/>
        <d v="2023-08-19T00:00:00"/>
        <d v="2022-09-06T00:00:00"/>
        <d v="2023-06-23T00:00:00"/>
        <d v="2023-06-12T00:00:00"/>
        <d v="2022-09-18T00:00:00"/>
        <d v="2022-07-18T00:00:00"/>
        <d v="2022-05-11T00:00:00"/>
        <d v="2023-06-04T00:00:00"/>
        <d v="2023-03-21T00:00:00"/>
        <d v="2023-03-16T00:00:00"/>
        <d v="2022-09-28T00:00:00"/>
        <d v="2022-03-18T00:00:00"/>
        <d v="2023-02-22T00:00:00"/>
        <d v="2022-04-16T00:00:00"/>
        <d v="2023-05-13T00:00:00"/>
        <d v="2022-02-13T00:00:00"/>
        <d v="2023-11-04T00:00:00"/>
        <d v="2022-06-05T00:00:00"/>
        <d v="2022-02-12T00:00:00"/>
        <d v="2022-06-14T00:00:00"/>
        <d v="2022-06-01T00:00:00"/>
        <d v="2023-06-28T00:00:00"/>
        <d v="2022-08-26T00:00:00"/>
        <d v="2023-06-21T00:00:00"/>
        <d v="2022-12-07T00:00:00"/>
        <d v="2023-03-02T00:00:00"/>
        <d v="2023-02-18T00:00:00"/>
        <d v="2023-05-17T00:00:00"/>
        <d v="2023-10-05T00:00:00"/>
        <d v="2022-07-02T00:00:00"/>
        <d v="2023-11-15T00:00:00"/>
        <d v="2023-05-07T00:00:00"/>
        <d v="2023-02-19T00:00:00"/>
        <d v="2023-04-04T00:00:00"/>
        <d v="2022-08-17T00:00:00"/>
        <d v="2023-01-14T00:00:00"/>
        <d v="2022-02-26T00:00:00"/>
        <d v="2023-03-01T00:00:00"/>
        <d v="2023-11-24T00:00:00"/>
        <d v="2022-01-02T00:00:00"/>
        <d v="2022-03-02T00:00:00"/>
        <d v="2023-12-01T00:00:00"/>
        <d v="2023-07-15T00:00:00"/>
        <d v="2023-08-16T00:00:00"/>
        <d v="2023-12-28T00:00:00"/>
        <d v="2022-05-12T00:00:00"/>
        <d v="2022-01-06T00:00:00"/>
        <d v="2022-04-11T00:00:00"/>
        <d v="2023-01-28T00:00:00"/>
        <d v="2022-09-15T00:00:00"/>
        <d v="2023-11-22T00:00:00"/>
        <d v="2023-05-24T00:00:00"/>
        <d v="2023-01-09T00:00:00"/>
        <d v="2023-06-22T00:00:00"/>
        <d v="2023-09-09T00:00:00"/>
        <d v="2022-01-29T00:00:00"/>
        <d v="2022-08-29T00:00:00"/>
        <d v="2022-11-16T00:00:00"/>
        <d v="2022-02-22T00:00:00"/>
        <d v="2022-09-29T00:00:00"/>
        <d v="2022-11-17T00:00:00"/>
        <d v="2022-04-27T00:00:00"/>
        <d v="2023-11-06T00:00:00"/>
        <d v="2022-04-04T00:00:00"/>
        <d v="2023-04-22T00:00:00"/>
        <d v="2022-10-09T00:00:00"/>
        <d v="2023-10-22T00:00:00"/>
        <d v="2023-09-27T00:00:00"/>
        <d v="2023-07-27T00:00:00"/>
        <d v="2023-12-21T00:00:00"/>
        <d v="2023-02-07T00:00:00"/>
        <d v="2023-06-05T00:00:00"/>
        <d v="2023-02-17T00:00:00"/>
        <d v="2023-07-23T00:00:00"/>
        <d v="2023-06-20T00:00:00"/>
        <d v="2023-03-07T00:00:00"/>
        <d v="2023-09-20T00:00:00"/>
        <d v="2023-04-10T00:00:00"/>
        <d v="2023-05-16T00:00:00"/>
        <d v="2022-04-17T00:00:00"/>
        <d v="2022-10-12T00:00:00"/>
        <d v="2022-10-03T00:00:00"/>
        <d v="2023-08-09T00:00:00"/>
        <d v="2023-08-07T00:00:00"/>
        <d v="2022-11-22T00:00:00"/>
        <d v="2023-04-06T00:00:00"/>
        <d v="2022-07-25T00:00:00"/>
        <d v="2023-12-25T00:00:00"/>
        <d v="2023-09-03T00:00:00"/>
        <d v="2022-09-30T00:00:00"/>
        <d v="2022-01-03T00:00:00"/>
        <d v="2022-12-10T00:00:00"/>
        <d v="2023-10-30T00:00:00"/>
        <d v="2022-04-19T00:00:00"/>
        <d v="2022-05-31T00:00:00"/>
        <d v="2022-11-25T00:00:00"/>
        <d v="2022-11-23T00:00:00"/>
        <d v="2022-01-08T00:00:00"/>
        <d v="2022-06-23T00:00:00"/>
        <d v="2022-03-09T00:00:00"/>
        <d v="2023-10-12T00:00:00"/>
        <d v="2023-10-27T00:00:00"/>
        <d v="2023-07-14T00:00:00"/>
        <d v="2022-04-23T00:00:00"/>
        <d v="2023-12-03T00:00:00"/>
        <d v="2022-01-31T00:00:00"/>
        <d v="2022-05-30T00:00:00"/>
        <d v="2023-03-26T00:00:00"/>
        <d v="2023-07-09T00:00:00"/>
        <d v="2022-09-04T00:00:00"/>
        <d v="2022-11-14T00:00:00"/>
        <d v="2022-01-20T00:00:00"/>
        <d v="2022-07-17T00:00:00"/>
        <d v="2023-11-09T00:00:00"/>
        <d v="2023-02-16T00:00:00"/>
        <d v="2022-01-09T00:00:00"/>
        <d v="2023-09-02T00:00:00"/>
        <d v="2022-02-24T00:00:00"/>
        <d v="2023-04-09T00:00:00"/>
        <d v="2022-10-31T00:00:00"/>
        <d v="2023-05-15T00:00:00"/>
        <d v="2023-02-03T00:00:00"/>
        <d v="2023-12-17T00:00:00"/>
        <d v="2023-01-23T00:00:00"/>
        <d v="2023-01-16T00:00:00"/>
        <d v="2023-02-14T00:00:00"/>
        <d v="2023-10-20T00:00:00"/>
        <d v="2023-04-18T00:00:00"/>
        <d v="2022-05-25T00:00:00"/>
        <d v="2023-07-12T00:00:00"/>
        <d v="2022-06-20T00:00:00"/>
        <d v="2022-04-25T00:00:00"/>
        <d v="2022-01-13T00:00:00"/>
        <d v="2023-01-05T00:00:00"/>
        <d v="2022-02-14T00:00:00"/>
        <d v="2023-10-18T00:00:00"/>
        <d v="2022-03-12T00:00:00"/>
        <d v="2022-03-04T00:00:00"/>
        <d v="2023-02-05T00:00:00"/>
        <d v="2023-06-26T00:00:00"/>
        <d v="2022-10-27T00:00:00"/>
        <d v="2022-04-06T00:00:00"/>
        <d v="2022-03-11T00:00:00"/>
        <d v="2022-06-29T00:00:00"/>
        <d v="2022-10-10T00:00:00"/>
        <d v="2023-09-07T00:00:00"/>
        <d v="2023-10-24T00:00:00"/>
        <d v="2022-05-01T00:00:00"/>
        <d v="2022-08-18T00:00:00"/>
        <d v="2022-05-10T00:00:00"/>
        <d v="2022-01-17T00:00:00"/>
        <d v="2023-10-07T00:00:00"/>
        <d v="2023-09-06T00:00:00"/>
        <d v="2023-10-16T00:00:00"/>
        <d v="2022-02-07T00:00:00"/>
        <d v="2023-06-19T00:00:00"/>
        <d v="2023-10-10T00:00:00"/>
        <d v="2023-04-16T00:00:00"/>
        <d v="2022-01-26T00:00:00"/>
        <d v="2022-08-11T00:00:00"/>
        <d v="2022-12-22T00:00:00"/>
        <d v="2022-09-08T00:00:00"/>
        <d v="2023-01-15T00:00:00"/>
        <d v="2023-03-10T00:00:00"/>
        <d v="2022-09-22T00:00:00"/>
        <d v="2023-01-06T00:00:00"/>
        <d v="2022-03-20T00:00:00"/>
        <d v="2022-08-15T00:00:00"/>
        <d v="2023-02-27T00:00:00"/>
        <d v="2023-07-28T00:00:00"/>
        <d v="2022-12-12T00:00:00"/>
        <d v="2022-08-22T00:00:00"/>
        <d v="2022-12-23T00:00:00"/>
        <d v="2022-06-28T00:00:00"/>
        <d v="2023-09-14T00:00:00"/>
        <d v="2022-03-29T00:00:00"/>
        <d v="2022-06-25T00:00:00"/>
        <d v="2022-02-23T00:00:00"/>
        <d v="2022-07-22T00:00:00"/>
        <d v="2022-12-29T00:00:00"/>
        <d v="2022-06-21T00:00:00"/>
        <d v="2022-06-15T00:00:00"/>
        <d v="2023-02-26T00:00:00"/>
        <d v="2023-02-01T00:00:00"/>
        <d v="2022-05-29T00:00:00"/>
        <d v="2023-12-04T00:00:00"/>
        <d v="2022-04-01T00:00:00"/>
        <d v="2023-05-23T00:00:00"/>
        <d v="2023-05-11T00:00:00"/>
        <d v="2022-10-26T00:00:00"/>
        <d v="2023-07-03T00:00:00"/>
        <d v="2022-03-17T00:00:00"/>
        <d v="2022-11-21T00:00:00"/>
        <d v="2022-11-18T00:00:00"/>
        <d v="2022-07-31T00:00:00"/>
        <d v="2022-12-05T00:00:00"/>
        <d v="2023-11-17T00:00:00"/>
        <d v="2022-07-13T00:00:00"/>
        <d v="2023-06-03T00:00:00"/>
        <d v="2022-05-06T00:00:00"/>
        <d v="2023-02-06T00:00:00"/>
        <d v="2023-08-21T00:00:00"/>
        <d v="2023-09-30T00:00:00"/>
        <d v="2022-12-06T00:00:00"/>
        <d v="2023-01-08T00:00:00"/>
        <d v="2022-09-02T00:00:00"/>
        <d v="2022-06-30T00:00:00"/>
        <d v="2023-01-26T00:00:00"/>
        <d v="2022-01-22T00:00:00"/>
        <d v="2022-05-16T00:00:00"/>
        <d v="2023-02-08T00:00:00"/>
        <d v="2022-11-11T00:00:00"/>
        <d v="2023-08-14T00:00:00"/>
        <d v="2023-09-12T00:00:00"/>
        <d v="2022-01-19T00:00:00"/>
        <d v="2022-12-04T00:00:00"/>
        <d v="2023-01-31T00:00:00"/>
        <d v="2023-12-27T00:00:00"/>
        <d v="2022-12-17T00:00:00"/>
        <d v="2023-12-10T00:00:00"/>
        <d v="2023-09-13T00:00:00"/>
        <d v="2022-02-11T00:00:00"/>
        <d v="2022-01-16T00:00:00"/>
        <d v="2023-11-07T00:00:00"/>
        <d v="2023-09-22T00:00:00"/>
        <d v="2023-07-10T00:00:00"/>
        <d v="2023-05-31T00:00:00"/>
        <d v="2023-06-24T00:00:00"/>
        <d v="2023-04-07T00:00:00"/>
        <d v="2022-01-12T00:00:00"/>
        <d v="2022-07-16T00:00:00"/>
        <d v="2022-05-20T00:00:00"/>
        <d v="2023-08-04T00:00:00"/>
        <d v="2023-01-20T00:00:00"/>
        <d v="2023-11-02T00:00:00"/>
        <d v="2022-04-12T00:00:00"/>
        <d v="2022-06-22T00:00:00"/>
        <d v="2022-05-09T00:00:00"/>
        <d v="2022-09-27T00:00:00"/>
        <d v="2022-09-05T00:00:00"/>
        <d v="2022-10-25T00:00:00"/>
        <d v="2023-09-19T00:00:00"/>
        <d v="2022-01-11T00:00:00"/>
        <d v="2023-06-13T00:00:00"/>
        <d v="2023-05-28T00:00:00"/>
        <d v="2022-05-27T00:00:00"/>
        <d v="2023-06-01T00:00:00"/>
        <d v="2023-07-01T00:00:00"/>
        <d v="2023-02-10T00:00:00"/>
        <d v="2022-11-09T00:00:00"/>
        <d v="2022-03-05T00:00:00"/>
        <d v="2023-02-15T00:00:00"/>
        <d v="2022-07-21T00:00:00"/>
        <d v="2022-06-11T00:00:00"/>
        <d v="2022-04-13T00:00:00"/>
        <d v="2022-07-06T00:00:00"/>
        <d v="2023-08-26T00:00:00"/>
        <d v="2022-11-01T00:00:00"/>
        <d v="2023-01-13T00:00:00"/>
        <d v="2023-07-11T00:00:00"/>
        <d v="2022-02-03T00:00:00"/>
        <d v="2023-08-12T00:00:00"/>
        <d v="2022-03-31T00:00:00"/>
        <d v="2023-05-25T00:00:00"/>
        <d v="2023-08-06T00:00:00"/>
        <d v="2022-06-09T00:00:00"/>
        <d v="2022-10-07T00:00:00"/>
        <d v="2022-12-24T00:00:00"/>
        <d v="2022-11-04T00:00:00"/>
        <d v="2023-08-02T00:00:00"/>
        <d v="2023-10-21T00:00:00"/>
        <d v="2022-12-18T00:00:00"/>
        <d v="2023-09-05T00:00:00"/>
        <d v="2023-09-08T00:00:00"/>
        <d v="2023-12-07T00:00:00"/>
        <d v="2023-11-16T00:00:00"/>
        <d v="2022-08-12T00:00:00"/>
        <d v="2023-08-18T00:00:00"/>
        <d v="2023-10-09T00:00:00"/>
        <d v="2022-05-04T00:00:00"/>
        <d v="2023-09-17T00:00:00"/>
        <d v="2022-12-09T00:00:00"/>
        <d v="2022-11-06T00:00:00"/>
        <d v="2022-01-14T00:00:00"/>
        <d v="2023-09-28T00:00:00"/>
        <d v="2022-05-22T00:00:00"/>
        <d v="2023-02-23T00:00:00"/>
        <d v="2022-06-04T00:00:00"/>
        <d v="2022-01-24T00:00:00"/>
        <d v="2022-07-27T00:00:00"/>
        <d v="2023-07-18T00:00:00"/>
        <d v="2023-12-31T00:00:00"/>
        <d v="2022-09-26T00:00:00"/>
        <d v="2023-06-08T00:00:00"/>
        <d v="2022-10-05T00:00:00"/>
        <d v="2023-04-28T00:00:00"/>
        <d v="2023-01-30T00:00:00"/>
        <d v="2022-09-03T00:00:00"/>
        <d v="2022-10-02T00:00:00"/>
        <d v="2023-10-11T00:00:00"/>
        <d v="2022-02-16T00:00:00"/>
        <d v="2023-05-09T00:00:00"/>
        <d v="2023-12-05T00:00:00"/>
        <d v="2022-07-14T00:00:00"/>
        <d v="2023-07-20T00:00:00"/>
        <d v="2023-05-05T00:00:00"/>
        <d v="2023-04-11T00:00:00"/>
        <d v="2023-09-24T00:00:00"/>
        <d v="2022-08-27T00:00:00"/>
        <d v="2023-04-05T00:00:00"/>
        <d v="2023-03-12T00:00:00"/>
        <d v="2022-12-28T00:00:00"/>
        <d v="2022-02-20T00:00:00"/>
        <d v="2022-05-28T00:00:00"/>
        <d v="2022-05-24T00:00:00"/>
        <d v="2022-05-15T00:00:00"/>
        <d v="2022-07-04T00:00:00"/>
        <d v="2022-04-08T00:00:00"/>
        <d v="2023-04-24T00:00:00"/>
        <d v="2022-11-28T00:00:00"/>
        <d v="2023-11-08T00:00:00"/>
        <d v="2023-05-06T00:00:00"/>
        <d v="2022-02-08T00:00:00"/>
        <d v="2023-03-04T00:00:00"/>
        <d v="2023-10-03T00:00:00"/>
        <d v="2022-11-05T00:00:00"/>
        <d v="2022-12-25T00:00:00"/>
        <d v="2023-11-03T00:00:00"/>
        <d v="2022-10-08T00:00:00"/>
        <d v="2022-11-08T00:00:00"/>
        <d v="2023-01-29T00:00:00"/>
        <d v="2022-07-15T00:00:00"/>
        <d v="2022-04-02T00:00:00"/>
        <d v="2023-12-22T00:00:00"/>
        <d v="2022-07-07T00:00:00"/>
        <d v="2023-03-13T00:00:00"/>
        <d v="2023-11-26T00:00:00"/>
        <d v="2023-03-20T00:00:00"/>
        <d v="2023-11-10T00:00:00"/>
        <d v="2022-03-03T00:00:00"/>
        <d v="2022-02-18T00:00:00"/>
        <d v="2022-02-06T00:00:00"/>
        <d v="2023-01-24T00:00:00"/>
        <d v="2022-05-05T00:00:00"/>
        <d v="2022-11-24T00:00:00"/>
        <d v="2022-10-28T00:00:00"/>
        <d v="2023-06-17T00:00:00"/>
        <d v="2022-01-07T00:00:00"/>
        <d v="2022-10-18T00:00:00"/>
        <d v="2022-04-26T00:00:00"/>
        <d v="2023-06-18T00:00:00"/>
        <d v="2023-05-29T00:00:00"/>
        <d v="2023-08-23T00:00:00"/>
        <d v="2022-03-27T00:00:00"/>
        <d v="2023-10-29T00:00:00"/>
        <d v="2023-03-31T00:00:00"/>
        <d v="2022-09-17T00:00:00"/>
        <d v="2022-12-20T00:00:00"/>
        <d v="2022-07-12T00:00:00"/>
        <d v="2023-11-27T00:00:00"/>
        <d v="2023-12-16T00:00:00"/>
        <d v="2022-04-22T00:00:00"/>
        <d v="2023-02-21T00:00:00"/>
        <d v="2022-08-25T00:00:00"/>
        <d v="2022-02-17T00:00:00"/>
        <d v="2022-01-15T00:00:00"/>
        <d v="2023-12-14T00:00:00"/>
        <d v="2023-07-06T00:00:00"/>
        <d v="2023-02-12T00:00:00"/>
        <d v="2023-09-18T00:00:00"/>
        <d v="2023-05-26T00:00:00"/>
        <d v="2023-07-04T00:00:00"/>
      </sharedItems>
    </cacheField>
    <cacheField name="PatientID" numFmtId="0">
      <sharedItems/>
    </cacheField>
    <cacheField name="Age" numFmtId="0">
      <sharedItems containsSemiMixedTypes="0" containsString="0" containsNumber="1" containsInteger="1" minValue="0" maxValue="99"/>
    </cacheField>
    <cacheField name="Gender" numFmtId="0">
      <sharedItems count="3">
        <s v="Male"/>
        <s v="Other"/>
        <s v="Female"/>
      </sharedItems>
    </cacheField>
    <cacheField name="Diagnosis" numFmtId="0">
      <sharedItems count="8">
        <s v="Cancer"/>
        <s v="Asthma"/>
        <s v="Hypertension"/>
        <s v="Migraine"/>
        <s v="Diabetes"/>
        <s v="Unknown"/>
        <s v="Flu"/>
        <s v="Covid-19"/>
      </sharedItems>
    </cacheField>
    <cacheField name="Treatment" numFmtId="0">
      <sharedItems count="4">
        <s v="Therapy"/>
        <s v="Surgery"/>
        <s v="Observation"/>
        <s v="Medication"/>
      </sharedItems>
    </cacheField>
    <cacheField name="Standard Cost" numFmtId="2">
      <sharedItems containsSemiMixedTypes="0" containsString="0" containsNumber="1" minValue="2440.2966694490819" maxValue="2509.1716796874998"/>
    </cacheField>
    <cacheField name="Doctor" numFmtId="0">
      <sharedItems count="6">
        <s v="Dr. Lee"/>
        <s v="Dr. Patel"/>
        <s v="Dr. John"/>
        <s v="Dr. Smith"/>
        <s v="Dr. Wong"/>
        <s v="Unassigned"/>
      </sharedItems>
    </cacheField>
    <cacheField name=" Cost " numFmtId="8">
      <sharedItems containsSemiMixedTypes="0" containsString="0" containsNumber="1" minValue="20.23" maxValue="4998.47"/>
    </cacheField>
    <cacheField name="Age Range" numFmtId="0">
      <sharedItems count="8">
        <s v="40-59"/>
        <s v="18-39"/>
        <s v="&gt;59"/>
        <s v="0-17"/>
        <s v="Middle age" u="1"/>
        <s v="Young Adult" u="1"/>
        <s v="Senior Age" u="1"/>
        <s v="Child" u="1"/>
      </sharedItems>
    </cacheField>
    <cacheField name="Cost With Tax" numFmtId="8">
      <sharedItems containsSemiMixedTypes="0" containsString="0" containsNumber="1" minValue="22.253000000000004" maxValue="5498.3170000000009"/>
    </cacheField>
    <cacheField name="ROUND" numFmtId="8">
      <sharedItems containsSemiMixedTypes="0" containsString="0" containsNumber="1" containsInteger="1" minValue="22" maxValue="5498"/>
    </cacheField>
    <cacheField name="ROUNDUP" numFmtId="8">
      <sharedItems containsSemiMixedTypes="0" containsString="0" containsNumber="1" containsInteger="1" minValue="23" maxValue="5499"/>
    </cacheField>
    <cacheField name="ROUNDDOWN" numFmtId="8">
      <sharedItems containsSemiMixedTypes="0" containsString="0" containsNumber="1" containsInteger="1" minValue="22" maxValue="5498"/>
    </cacheField>
    <cacheField name="Year" numFmtId="0">
      <sharedItems containsSemiMixedTypes="0" containsString="0" containsNumber="1" containsInteger="1" minValue="2022" maxValue="2023" count="2">
        <n v="2022"/>
        <n v="2023"/>
      </sharedItems>
    </cacheField>
    <cacheField name="Month" numFmtId="0">
      <sharedItems count="12">
        <s v="Dec"/>
        <s v="Jan"/>
        <s v="Apr"/>
        <s v="Nov"/>
        <s v="Jun"/>
        <s v="Mar"/>
        <s v="Sep"/>
        <s v="Aug"/>
        <s v="Jul"/>
        <s v="Feb"/>
        <s v="Oct"/>
        <s v="May"/>
      </sharedItems>
    </cacheField>
    <cacheField name="Month&amp;Year" numFmtId="0">
      <sharedItems/>
    </cacheField>
    <cacheField name="Age Group" numFmtId="8">
      <sharedItems/>
    </cacheField>
  </cacheFields>
  <extLst>
    <ext xmlns:x14="http://schemas.microsoft.com/office/spreadsheetml/2009/9/main" uri="{725AE2AE-9491-48be-B2B4-4EB974FC3084}">
      <x14:pivotCacheDefinition pivotCacheId="20454501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COMPUTER" refreshedDate="46077.916349305553" backgroundQuery="1" createdVersion="8" refreshedVersion="8" minRefreshableVersion="3" recordCount="0" supportSubquery="1" supportAdvancedDrill="1" xr:uid="{F6668EF3-B906-4F64-9086-83787FCB10C1}">
  <cacheSource type="external" connectionId="2"/>
  <cacheFields count="2">
    <cacheField name="[Range].[Treatment].[Treatment]" caption="Treatment" numFmtId="0" hierarchy="19" level="1">
      <sharedItems count="4">
        <s v="Medication"/>
        <s v="Observation"/>
        <s v="Surgery"/>
        <s v="Therapy"/>
      </sharedItems>
    </cacheField>
    <cacheField name="[Measures].[Average of Cost]" caption="Average of Cost" numFmtId="0" hierarchy="50" level="32767"/>
  </cacheFields>
  <cacheHierarchies count="5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MedicalData].[VisitDate]" caption="VisitDate" attribute="1" time="1" defaultMemberUniqueName="[MedicalData].[VisitDate].[All]" allUniqueName="[MedicalData].[VisitDate].[All]" dimensionUniqueName="[MedicalData]" displayFolder="" count="0" memberValueDatatype="7" unbalanced="0"/>
    <cacheHierarchy uniqueName="[MedicalData].[PatientID]" caption="PatientID" attribute="1" defaultMemberUniqueName="[MedicalData].[PatientID].[All]" allUniqueName="[MedicalData].[PatientID].[All]" dimensionUniqueName="[MedicalData]" displayFolder="" count="0" memberValueDatatype="130" unbalanced="0"/>
    <cacheHierarchy uniqueName="[MedicalData].[Age]" caption="Age" attribute="1" defaultMemberUniqueName="[MedicalData].[Age].[All]" allUniqueName="[MedicalData].[Age].[All]" dimensionUniqueName="[MedicalData]" displayFolder="" count="0" memberValueDatatype="20" unbalanced="0"/>
    <cacheHierarchy uniqueName="[MedicalData].[Gender]" caption="Gender" attribute="1" defaultMemberUniqueName="[MedicalData].[Gender].[All]" allUniqueName="[MedicalData].[Gender].[All]" dimensionUniqueName="[MedicalData]" displayFolder="" count="0" memberValueDatatype="130" unbalanced="0"/>
    <cacheHierarchy uniqueName="[MedicalData].[Diagnosis]" caption="Diagnosis" attribute="1" defaultMemberUniqueName="[MedicalData].[Diagnosis].[All]" allUniqueName="[MedicalData].[Diagnosis].[All]" dimensionUniqueName="[MedicalData]" displayFolder="" count="0" memberValueDatatype="130" unbalanced="0"/>
    <cacheHierarchy uniqueName="[MedicalData].[Treatment]" caption="Treatment" attribute="1" defaultMemberUniqueName="[MedicalData].[Treatment].[All]" allUniqueName="[MedicalData].[Treatment].[All]" dimensionUniqueName="[MedicalData]" displayFolder="" count="0" memberValueDatatype="130" unbalanced="0"/>
    <cacheHierarchy uniqueName="[MedicalData].[Doctor]" caption="Doctor" attribute="1" defaultMemberUniqueName="[MedicalData].[Doctor].[All]" allUniqueName="[MedicalData].[Doctor].[All]" dimensionUniqueName="[MedicalData]" displayFolder="" count="0" memberValueDatatype="130" unbalanced="0"/>
    <cacheHierarchy uniqueName="[MedicalData].[Cost]" caption="Cost" attribute="1" defaultMemberUniqueName="[MedicalData].[Cost].[All]" allUniqueName="[MedicalData].[Cost].[All]" dimensionUniqueName="[MedicalData]" displayFolder="" count="0" memberValueDatatype="5" unbalanced="0"/>
    <cacheHierarchy uniqueName="[MedicalData].[Age Range]" caption="Age Range" attribute="1" defaultMemberUniqueName="[MedicalData].[Age Range].[All]" allUniqueName="[MedicalData].[Age Range].[All]" dimensionUniqueName="[MedicalData]" displayFolder="" count="0" memberValueDatatype="130" unbalanced="0"/>
    <cacheHierarchy uniqueName="[Range].[VisitDate]" caption="VisitDate" attribute="1" time="1" defaultMemberUniqueName="[Range].[VisitDate].[All]" allUniqueName="[Range].[VisitDate].[All]" dimensionUniqueName="[Range]" displayFolder="" count="0" memberValueDatatype="7" unbalanced="0"/>
    <cacheHierarchy uniqueName="[Range].[PatientID]" caption="PatientID" attribute="1" defaultMemberUniqueName="[Range].[PatientID].[All]" allUniqueName="[Range].[Patient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iagnosis]" caption="Diagnosis" attribute="1" defaultMemberUniqueName="[Range].[Diagnosis].[All]" allUniqueName="[Range].[Diagnosis].[All]" dimensionUniqueName="[Range]" displayFolder="" count="0" memberValueDatatype="130" unbalanced="0"/>
    <cacheHierarchy uniqueName="[Range].[Treatment]" caption="Treatment" attribute="1" defaultMemberUniqueName="[Range].[Treatment].[All]" allUniqueName="[Range].[Treatment].[All]" dimensionUniqueName="[Range]" displayFolder="" count="2" memberValueDatatype="130" unbalanced="0">
      <fieldsUsage count="2">
        <fieldUsage x="-1"/>
        <fieldUsage x="0"/>
      </fieldsUsage>
    </cacheHierarchy>
    <cacheHierarchy uniqueName="[Range].[Standard Cost]" caption="Standard Cost" attribute="1" defaultMemberUniqueName="[Range].[Standard Cost].[All]" allUniqueName="[Range].[Standard Cost].[All]" dimensionUniqueName="[Range]" displayFolder="" count="0" memberValueDatatype="5" unbalanced="0"/>
    <cacheHierarchy uniqueName="[Range].[Doctor]" caption="Doctor" attribute="1" defaultMemberUniqueName="[Range].[Doctor].[All]" allUniqueName="[Range].[Doctor].[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Age Range]" caption="Age Range" attribute="1" defaultMemberUniqueName="[Range].[Age Range].[All]" allUniqueName="[Range].[Age Range].[All]" dimensionUniqueName="[Range]" displayFolder="" count="0" memberValueDatatype="130" unbalanced="0"/>
    <cacheHierarchy uniqueName="[Table2].[VisitDate]" caption="VisitDate" attribute="1" time="1" defaultMemberUniqueName="[Table2].[VisitDate].[All]" allUniqueName="[Table2].[VisitDate].[All]" dimensionUniqueName="[Table2]" displayFolder="" count="0" memberValueDatatype="7" unbalanced="0"/>
    <cacheHierarchy uniqueName="[Table2].[PatientID]" caption="PatientID" attribute="1" defaultMemberUniqueName="[Table2].[PatientID].[All]" allUniqueName="[Table2].[PatientID].[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Diagnosis]" caption="Diagnosis" attribute="1" defaultMemberUniqueName="[Table2].[Diagnosis].[All]" allUniqueName="[Table2].[Diagnosis].[All]" dimensionUniqueName="[Table2]" displayFolder="" count="0" memberValueDatatype="130" unbalanced="0"/>
    <cacheHierarchy uniqueName="[Table2].[Treatment]" caption="Treatment" attribute="1" defaultMemberUniqueName="[Table2].[Treatment].[All]" allUniqueName="[Table2].[Treatment].[All]" dimensionUniqueName="[Table2]" displayFolder="" count="0" memberValueDatatype="130" unbalanced="0"/>
    <cacheHierarchy uniqueName="[Table2].[Standard Cost]" caption="Standard Cost" attribute="1" defaultMemberUniqueName="[Table2].[Standard Cost].[All]" allUniqueName="[Table2].[Standard Cost].[All]" dimensionUniqueName="[Table2]" displayFolder="" count="0" memberValueDatatype="5" unbalanced="0"/>
    <cacheHierarchy uniqueName="[Table2].[Doctor]" caption="Doctor" attribute="1" defaultMemberUniqueName="[Table2].[Doctor].[All]" allUniqueName="[Table2].[Doctor].[All]" dimensionUniqueName="[Table2]" displayFolder="" count="0" memberValueDatatype="130" unbalanced="0"/>
    <cacheHierarchy uniqueName="[Table2].[Cost]" caption="Cost" attribute="1" defaultMemberUniqueName="[Table2].[Cost].[All]" allUniqueName="[Table2].[Cost].[All]" dimensionUniqueName="[Table2]" displayFolder="" count="0" memberValueDatatype="5" unbalanced="0"/>
    <cacheHierarchy uniqueName="[Table2].[Age Range]" caption="Age Range" attribute="1" defaultMemberUniqueName="[Table2].[Age Range].[All]" allUniqueName="[Table2].[Age Range].[All]" dimensionUniqueName="[Table2]" displayFolder="" count="0" memberValueDatatype="130" unbalanced="0"/>
    <cacheHierarchy uniqueName="[Table2].[Cost With Tax]" caption="Cost With Tax" attribute="1" defaultMemberUniqueName="[Table2].[Cost With Tax].[All]" allUniqueName="[Table2].[Cost With Tax].[All]" dimensionUniqueName="[Table2]" displayFolder="" count="0" memberValueDatatype="5" unbalanced="0"/>
    <cacheHierarchy uniqueName="[Table2].[ROUND]" caption="ROUND" attribute="1" defaultMemberUniqueName="[Table2].[ROUND].[All]" allUniqueName="[Table2].[ROUND].[All]" dimensionUniqueName="[Table2]" displayFolder="" count="0" memberValueDatatype="20" unbalanced="0"/>
    <cacheHierarchy uniqueName="[Table2].[ROUNDUP]" caption="ROUNDUP" attribute="1" defaultMemberUniqueName="[Table2].[ROUNDUP].[All]" allUniqueName="[Table2].[ROUNDUP].[All]" dimensionUniqueName="[Table2]" displayFolder="" count="0" memberValueDatatype="20" unbalanced="0"/>
    <cacheHierarchy uniqueName="[Table2].[ROUNDDOWN]" caption="ROUNDDOWN" attribute="1" defaultMemberUniqueName="[Table2].[ROUNDDOWN].[All]" allUniqueName="[Table2].[ROUNDDOWN].[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130" unbalanced="0"/>
    <cacheHierarchy uniqueName="[Table2].[Month&amp;Year]" caption="Month&amp;Year" attribute="1" defaultMemberUniqueName="[Table2].[Month&amp;Year].[All]" allUniqueName="[Table2].[Month&amp;Year].[All]" dimensionUniqueName="[Table2]" displayFolder="" count="0" memberValueDatatype="130" unbalanced="0"/>
    <cacheHierarchy uniqueName="[Table2].[Age Group]" caption="Age Group" attribute="1" defaultMemberUniqueName="[Table2].[Age Group].[All]" allUniqueName="[Table2].[Age Group].[All]" dimensionUniqueName="[Table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Range]" caption="__XL_Count Range" measure="1" displayFolder="" measureGroup="Range" count="0" hidden="1"/>
    <cacheHierarchy uniqueName="[Measures].[__XL_Count Calendar_table]" caption="__XL_Count Calendar_table" measure="1" displayFolder="" measureGroup="Calendar_table" count="0" hidden="1"/>
    <cacheHierarchy uniqueName="[Measures].[__XL_Count MedicalData]" caption="__XL_Count MedicalData" measure="1" displayFolder="" measureGroup="Medical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22"/>
        </ext>
      </extLst>
    </cacheHierarchy>
    <cacheHierarchy uniqueName="[Measures].[Average of Cost]" caption="Average of Cost"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5">
    <dimension name="Calendar_table" uniqueName="[Calendar_table]" caption="Calendar_table"/>
    <dimension measure="1" name="Measures" uniqueName="[Measures]" caption="Measures"/>
    <dimension name="MedicalData" uniqueName="[MedicalData]" caption="MedicalData"/>
    <dimension name="Range" uniqueName="[Range]" caption="Range"/>
    <dimension name="Table2" uniqueName="[Table2]" caption="Table2"/>
  </dimensions>
  <measureGroups count="4">
    <measureGroup name="Calendar_table" caption="Calendar_table"/>
    <measureGroup name="MedicalData" caption="MedicalData"/>
    <measureGroup name="Range" caption="Range"/>
    <measureGroup name="Table2" caption="Table2"/>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P3653"/>
    <n v="58"/>
    <x v="0"/>
    <x v="0"/>
    <x v="0"/>
    <n v="2503.6022787783868"/>
    <x v="0"/>
    <n v="2804.9"/>
    <x v="0"/>
    <n v="3085.3900000000003"/>
    <n v="3085"/>
    <n v="3086"/>
    <n v="3085"/>
    <x v="0"/>
    <x v="0"/>
    <s v="Dec-2022"/>
    <s v="ADULTS"/>
  </r>
  <r>
    <x v="1"/>
    <s v="P3948"/>
    <n v="19"/>
    <x v="1"/>
    <x v="1"/>
    <x v="1"/>
    <n v="2509.1716796874998"/>
    <x v="1"/>
    <n v="3421.18"/>
    <x v="1"/>
    <n v="3763.2980000000002"/>
    <n v="3763"/>
    <n v="3764"/>
    <n v="3763"/>
    <x v="1"/>
    <x v="1"/>
    <s v="Jan-2023"/>
    <s v="ADULTS"/>
  </r>
  <r>
    <x v="2"/>
    <s v="P4013"/>
    <n v="69"/>
    <x v="0"/>
    <x v="2"/>
    <x v="1"/>
    <n v="2509.1716796874998"/>
    <x v="0"/>
    <n v="3388.38"/>
    <x v="2"/>
    <n v="3727.2180000000003"/>
    <n v="3727"/>
    <n v="3728"/>
    <n v="3727"/>
    <x v="0"/>
    <x v="2"/>
    <s v="Apr-2022"/>
    <s v="ADULTS"/>
  </r>
  <r>
    <x v="3"/>
    <s v="P491"/>
    <n v="50"/>
    <x v="2"/>
    <x v="3"/>
    <x v="2"/>
    <n v="2440.2966694490819"/>
    <x v="0"/>
    <n v="748.7"/>
    <x v="0"/>
    <n v="823.57000000000016"/>
    <n v="824"/>
    <n v="824"/>
    <n v="823"/>
    <x v="1"/>
    <x v="2"/>
    <s v="Apr-2023"/>
    <s v="ADULTS"/>
  </r>
  <r>
    <x v="4"/>
    <s v="P3223"/>
    <n v="61"/>
    <x v="2"/>
    <x v="4"/>
    <x v="2"/>
    <n v="2440.2966694490819"/>
    <x v="1"/>
    <n v="2817.94"/>
    <x v="2"/>
    <n v="3099.7340000000004"/>
    <n v="3100"/>
    <n v="3100"/>
    <n v="3099"/>
    <x v="1"/>
    <x v="3"/>
    <s v="Nov-2023"/>
    <s v="ADULTS"/>
  </r>
  <r>
    <x v="5"/>
    <s v="P457"/>
    <n v="34"/>
    <x v="0"/>
    <x v="5"/>
    <x v="1"/>
    <n v="2509.1716796874998"/>
    <x v="2"/>
    <n v="4719.84"/>
    <x v="1"/>
    <n v="5191.8240000000005"/>
    <n v="5192"/>
    <n v="5192"/>
    <n v="5191"/>
    <x v="1"/>
    <x v="4"/>
    <s v="Jun-2023"/>
    <s v="ADULTS"/>
  </r>
  <r>
    <x v="6"/>
    <s v="P4622"/>
    <n v="20"/>
    <x v="2"/>
    <x v="1"/>
    <x v="3"/>
    <n v="2496.7676064257025"/>
    <x v="0"/>
    <n v="1079.46"/>
    <x v="1"/>
    <n v="1187.4060000000002"/>
    <n v="1187"/>
    <n v="1188"/>
    <n v="1187"/>
    <x v="1"/>
    <x v="5"/>
    <s v="Mar-2023"/>
    <s v="ADULTS"/>
  </r>
  <r>
    <x v="7"/>
    <s v="P3722"/>
    <n v="68"/>
    <x v="1"/>
    <x v="2"/>
    <x v="2"/>
    <n v="2440.2966694490819"/>
    <x v="2"/>
    <n v="2462.11"/>
    <x v="2"/>
    <n v="2708.3210000000004"/>
    <n v="2708"/>
    <n v="2709"/>
    <n v="2708"/>
    <x v="0"/>
    <x v="6"/>
    <s v="Sep-2022"/>
    <s v="ADULTS"/>
  </r>
  <r>
    <x v="8"/>
    <s v="P706"/>
    <n v="51"/>
    <x v="1"/>
    <x v="6"/>
    <x v="1"/>
    <n v="2509.1716796874998"/>
    <x v="0"/>
    <n v="3013.89"/>
    <x v="0"/>
    <n v="3315.279"/>
    <n v="3315"/>
    <n v="3316"/>
    <n v="3315"/>
    <x v="0"/>
    <x v="2"/>
    <s v="Apr-2022"/>
    <s v="ADULTS"/>
  </r>
  <r>
    <x v="9"/>
    <s v="P184"/>
    <n v="31"/>
    <x v="2"/>
    <x v="7"/>
    <x v="2"/>
    <n v="2440.2966694490819"/>
    <x v="0"/>
    <n v="2025.12"/>
    <x v="1"/>
    <n v="2227.6320000000001"/>
    <n v="2228"/>
    <n v="2228"/>
    <n v="2227"/>
    <x v="1"/>
    <x v="7"/>
    <s v="Aug-2023"/>
    <s v="ADULTS"/>
  </r>
  <r>
    <x v="10"/>
    <s v="P4448"/>
    <n v="15"/>
    <x v="1"/>
    <x v="2"/>
    <x v="3"/>
    <n v="2496.7676064257025"/>
    <x v="3"/>
    <n v="1727.97"/>
    <x v="3"/>
    <n v="1900.7670000000003"/>
    <n v="1901"/>
    <n v="1901"/>
    <n v="1900"/>
    <x v="0"/>
    <x v="3"/>
    <s v="Nov-2022"/>
    <s v="CHILDREN"/>
  </r>
  <r>
    <x v="11"/>
    <s v="P866"/>
    <n v="9"/>
    <x v="1"/>
    <x v="2"/>
    <x v="1"/>
    <n v="2509.1716796874998"/>
    <x v="3"/>
    <n v="925.55"/>
    <x v="3"/>
    <n v="1018.105"/>
    <n v="1018"/>
    <n v="1019"/>
    <n v="1018"/>
    <x v="1"/>
    <x v="8"/>
    <s v="Jul-2023"/>
    <s v="CHILDREN"/>
  </r>
  <r>
    <x v="12"/>
    <s v="P4827"/>
    <n v="9"/>
    <x v="2"/>
    <x v="7"/>
    <x v="1"/>
    <n v="2509.1716796874998"/>
    <x v="4"/>
    <n v="3776.48"/>
    <x v="3"/>
    <n v="4154.1280000000006"/>
    <n v="4154"/>
    <n v="4155"/>
    <n v="4154"/>
    <x v="0"/>
    <x v="7"/>
    <s v="Aug-2022"/>
    <s v="CHILDREN"/>
  </r>
  <r>
    <x v="13"/>
    <s v="P1911"/>
    <n v="49"/>
    <x v="1"/>
    <x v="1"/>
    <x v="2"/>
    <n v="2440.2966694490819"/>
    <x v="3"/>
    <n v="1174.75"/>
    <x v="0"/>
    <n v="1292.2250000000001"/>
    <n v="1292"/>
    <n v="1293"/>
    <n v="1292"/>
    <x v="1"/>
    <x v="3"/>
    <s v="Nov-2023"/>
    <s v="ADULTS"/>
  </r>
  <r>
    <x v="14"/>
    <s v="P4079"/>
    <n v="23"/>
    <x v="1"/>
    <x v="1"/>
    <x v="3"/>
    <n v="2496.7676064257025"/>
    <x v="1"/>
    <n v="1495.06"/>
    <x v="1"/>
    <n v="1644.566"/>
    <n v="1645"/>
    <n v="1645"/>
    <n v="1644"/>
    <x v="1"/>
    <x v="6"/>
    <s v="Sep-2023"/>
    <s v="ADULTS"/>
  </r>
  <r>
    <x v="15"/>
    <s v="P509"/>
    <n v="21"/>
    <x v="0"/>
    <x v="3"/>
    <x v="0"/>
    <n v="2503.6022787783868"/>
    <x v="4"/>
    <n v="3689.63"/>
    <x v="1"/>
    <n v="4058.5930000000003"/>
    <n v="4059"/>
    <n v="4059"/>
    <n v="4058"/>
    <x v="1"/>
    <x v="4"/>
    <s v="Jun-2023"/>
    <s v="ADULTS"/>
  </r>
  <r>
    <x v="16"/>
    <s v="P1764"/>
    <n v="17"/>
    <x v="0"/>
    <x v="6"/>
    <x v="3"/>
    <n v="2496.7676064257025"/>
    <x v="0"/>
    <n v="3663.43"/>
    <x v="3"/>
    <n v="4029.7730000000001"/>
    <n v="4030"/>
    <n v="4030"/>
    <n v="4029"/>
    <x v="1"/>
    <x v="0"/>
    <s v="Dec-2023"/>
    <s v="CHILDREN"/>
  </r>
  <r>
    <x v="17"/>
    <s v="P904"/>
    <n v="25"/>
    <x v="1"/>
    <x v="6"/>
    <x v="3"/>
    <n v="2496.7676064257025"/>
    <x v="1"/>
    <n v="3218.47"/>
    <x v="1"/>
    <n v="3540.317"/>
    <n v="3540"/>
    <n v="3541"/>
    <n v="3540"/>
    <x v="0"/>
    <x v="5"/>
    <s v="Mar-2022"/>
    <s v="ADULTS"/>
  </r>
  <r>
    <x v="18"/>
    <s v="P273"/>
    <n v="18"/>
    <x v="2"/>
    <x v="6"/>
    <x v="3"/>
    <n v="2496.7676064257025"/>
    <x v="0"/>
    <n v="2984.95"/>
    <x v="1"/>
    <n v="3283.4450000000002"/>
    <n v="3283"/>
    <n v="3284"/>
    <n v="3283"/>
    <x v="1"/>
    <x v="9"/>
    <s v="Feb-2023"/>
    <s v="ADULTS"/>
  </r>
  <r>
    <x v="19"/>
    <s v="P123"/>
    <n v="35"/>
    <x v="2"/>
    <x v="3"/>
    <x v="2"/>
    <n v="2440.2966694490819"/>
    <x v="0"/>
    <n v="4236.83"/>
    <x v="1"/>
    <n v="4660.5129999999999"/>
    <n v="4661"/>
    <n v="4661"/>
    <n v="4660"/>
    <x v="0"/>
    <x v="2"/>
    <s v="Apr-2022"/>
    <s v="ADULTS"/>
  </r>
  <r>
    <x v="20"/>
    <s v="P951"/>
    <n v="63"/>
    <x v="0"/>
    <x v="0"/>
    <x v="2"/>
    <n v="2440.2966694490819"/>
    <x v="1"/>
    <n v="581.22"/>
    <x v="2"/>
    <n v="639.3420000000001"/>
    <n v="639"/>
    <n v="640"/>
    <n v="639"/>
    <x v="1"/>
    <x v="9"/>
    <s v="Feb-2023"/>
    <s v="ADULTS"/>
  </r>
  <r>
    <x v="21"/>
    <s v="P1658"/>
    <n v="44"/>
    <x v="2"/>
    <x v="6"/>
    <x v="3"/>
    <n v="2496.7676064257025"/>
    <x v="2"/>
    <n v="4277.79"/>
    <x v="0"/>
    <n v="4705.5690000000004"/>
    <n v="4706"/>
    <n v="4706"/>
    <n v="4705"/>
    <x v="0"/>
    <x v="0"/>
    <s v="Dec-2022"/>
    <s v="ADULTS"/>
  </r>
  <r>
    <x v="22"/>
    <s v="P2741"/>
    <n v="52"/>
    <x v="0"/>
    <x v="3"/>
    <x v="1"/>
    <n v="2509.1716796874998"/>
    <x v="4"/>
    <n v="630.16999999999996"/>
    <x v="0"/>
    <n v="693.18700000000001"/>
    <n v="693"/>
    <n v="694"/>
    <n v="693"/>
    <x v="0"/>
    <x v="4"/>
    <s v="Jun-2022"/>
    <s v="ADULTS"/>
  </r>
  <r>
    <x v="23"/>
    <s v="P2807"/>
    <n v="33"/>
    <x v="2"/>
    <x v="0"/>
    <x v="3"/>
    <n v="2496.7676064257025"/>
    <x v="4"/>
    <n v="1755.98"/>
    <x v="1"/>
    <n v="1931.5780000000002"/>
    <n v="1932"/>
    <n v="1932"/>
    <n v="1931"/>
    <x v="1"/>
    <x v="6"/>
    <s v="Sep-2023"/>
    <s v="ADULTS"/>
  </r>
  <r>
    <x v="24"/>
    <s v="P4793"/>
    <n v="79"/>
    <x v="1"/>
    <x v="6"/>
    <x v="0"/>
    <n v="2503.6022787783868"/>
    <x v="4"/>
    <n v="2287.6799999999998"/>
    <x v="2"/>
    <n v="2516.4479999999999"/>
    <n v="2516"/>
    <n v="2517"/>
    <n v="2516"/>
    <x v="1"/>
    <x v="9"/>
    <s v="Feb-2023"/>
    <s v="ADULTS"/>
  </r>
  <r>
    <x v="25"/>
    <s v="P259"/>
    <n v="26"/>
    <x v="2"/>
    <x v="7"/>
    <x v="3"/>
    <n v="2496.7676064257025"/>
    <x v="4"/>
    <n v="2025.75"/>
    <x v="1"/>
    <n v="2228.3250000000003"/>
    <n v="2228"/>
    <n v="2229"/>
    <n v="2228"/>
    <x v="0"/>
    <x v="6"/>
    <s v="Sep-2022"/>
    <s v="ADULTS"/>
  </r>
  <r>
    <x v="26"/>
    <s v="P4413"/>
    <n v="99"/>
    <x v="0"/>
    <x v="7"/>
    <x v="1"/>
    <n v="2509.1716796874998"/>
    <x v="4"/>
    <n v="3416.38"/>
    <x v="2"/>
    <n v="3758.0180000000005"/>
    <n v="3758"/>
    <n v="3759"/>
    <n v="3758"/>
    <x v="0"/>
    <x v="0"/>
    <s v="Dec-2022"/>
    <s v="ADULTS"/>
  </r>
  <r>
    <x v="27"/>
    <s v="P4790"/>
    <n v="53"/>
    <x v="1"/>
    <x v="0"/>
    <x v="3"/>
    <n v="2496.7676064257025"/>
    <x v="2"/>
    <n v="4149.75"/>
    <x v="0"/>
    <n v="4564.7250000000004"/>
    <n v="4565"/>
    <n v="4565"/>
    <n v="4564"/>
    <x v="1"/>
    <x v="8"/>
    <s v="Jul-2023"/>
    <s v="ADULTS"/>
  </r>
  <r>
    <x v="28"/>
    <s v="P1787"/>
    <n v="54"/>
    <x v="2"/>
    <x v="1"/>
    <x v="2"/>
    <n v="2440.2966694490819"/>
    <x v="1"/>
    <n v="3123.31"/>
    <x v="0"/>
    <n v="3435.6410000000001"/>
    <n v="3436"/>
    <n v="3436"/>
    <n v="3435"/>
    <x v="0"/>
    <x v="8"/>
    <s v="Jul-2022"/>
    <s v="ADULTS"/>
  </r>
  <r>
    <x v="29"/>
    <s v="P4336"/>
    <n v="34"/>
    <x v="2"/>
    <x v="4"/>
    <x v="3"/>
    <n v="2496.7676064257025"/>
    <x v="0"/>
    <n v="2471.39"/>
    <x v="1"/>
    <n v="2718.529"/>
    <n v="2719"/>
    <n v="2719"/>
    <n v="2718"/>
    <x v="0"/>
    <x v="1"/>
    <s v="Jan-2022"/>
    <s v="ADULTS"/>
  </r>
  <r>
    <x v="30"/>
    <s v="P1716"/>
    <n v="29"/>
    <x v="0"/>
    <x v="4"/>
    <x v="1"/>
    <n v="2509.1716796874998"/>
    <x v="1"/>
    <n v="2124.15"/>
    <x v="1"/>
    <n v="2336.5650000000005"/>
    <n v="2337"/>
    <n v="2337"/>
    <n v="2336"/>
    <x v="1"/>
    <x v="2"/>
    <s v="Apr-2023"/>
    <s v="ADULTS"/>
  </r>
  <r>
    <x v="31"/>
    <s v="P1617"/>
    <n v="39"/>
    <x v="0"/>
    <x v="0"/>
    <x v="2"/>
    <n v="2440.2966694490819"/>
    <x v="2"/>
    <n v="1312.71"/>
    <x v="1"/>
    <n v="1443.9810000000002"/>
    <n v="1444"/>
    <n v="1444"/>
    <n v="1443"/>
    <x v="1"/>
    <x v="0"/>
    <s v="Dec-2023"/>
    <s v="ADULTS"/>
  </r>
  <r>
    <x v="32"/>
    <s v="P1253"/>
    <n v="39"/>
    <x v="2"/>
    <x v="7"/>
    <x v="3"/>
    <n v="2496.7676064257025"/>
    <x v="1"/>
    <n v="4686.8599999999997"/>
    <x v="1"/>
    <n v="5155.5460000000003"/>
    <n v="5156"/>
    <n v="5156"/>
    <n v="5155"/>
    <x v="1"/>
    <x v="3"/>
    <s v="Nov-2023"/>
    <s v="ADULTS"/>
  </r>
  <r>
    <x v="33"/>
    <s v="P4575"/>
    <n v="37"/>
    <x v="0"/>
    <x v="4"/>
    <x v="3"/>
    <n v="2496.7676064257025"/>
    <x v="3"/>
    <n v="3811.95"/>
    <x v="1"/>
    <n v="4193.1450000000004"/>
    <n v="4193"/>
    <n v="4194"/>
    <n v="4193"/>
    <x v="0"/>
    <x v="4"/>
    <s v="Jun-2022"/>
    <s v="ADULTS"/>
  </r>
  <r>
    <x v="34"/>
    <s v="P4050"/>
    <n v="23"/>
    <x v="0"/>
    <x v="7"/>
    <x v="1"/>
    <n v="2509.1716796874998"/>
    <x v="4"/>
    <n v="1104.21"/>
    <x v="1"/>
    <n v="1214.6310000000001"/>
    <n v="1215"/>
    <n v="1215"/>
    <n v="1214"/>
    <x v="0"/>
    <x v="3"/>
    <s v="Nov-2022"/>
    <s v="ADULTS"/>
  </r>
  <r>
    <x v="35"/>
    <s v="P1457"/>
    <n v="50"/>
    <x v="2"/>
    <x v="2"/>
    <x v="0"/>
    <n v="2503.6022787783868"/>
    <x v="1"/>
    <n v="2400.5700000000002"/>
    <x v="0"/>
    <n v="2640.6270000000004"/>
    <n v="2641"/>
    <n v="2641"/>
    <n v="2640"/>
    <x v="0"/>
    <x v="9"/>
    <s v="Feb-2022"/>
    <s v="ADULTS"/>
  </r>
  <r>
    <x v="36"/>
    <s v="P1828"/>
    <n v="27"/>
    <x v="2"/>
    <x v="7"/>
    <x v="0"/>
    <n v="2503.6022787783868"/>
    <x v="4"/>
    <n v="1913.22"/>
    <x v="1"/>
    <n v="2104.5420000000004"/>
    <n v="2105"/>
    <n v="2105"/>
    <n v="2104"/>
    <x v="0"/>
    <x v="8"/>
    <s v="Jul-2022"/>
    <s v="ADULTS"/>
  </r>
  <r>
    <x v="37"/>
    <s v="P4736"/>
    <n v="35"/>
    <x v="2"/>
    <x v="2"/>
    <x v="1"/>
    <n v="2509.1716796874998"/>
    <x v="3"/>
    <n v="4275.91"/>
    <x v="1"/>
    <n v="4703.5010000000002"/>
    <n v="4704"/>
    <n v="4704"/>
    <n v="4703"/>
    <x v="1"/>
    <x v="2"/>
    <s v="Apr-2023"/>
    <s v="ADULTS"/>
  </r>
  <r>
    <x v="38"/>
    <s v="P4630"/>
    <n v="30"/>
    <x v="0"/>
    <x v="1"/>
    <x v="0"/>
    <n v="2503.6022787783868"/>
    <x v="5"/>
    <n v="2345.2199999999998"/>
    <x v="1"/>
    <n v="2579.7420000000002"/>
    <n v="2580"/>
    <n v="2580"/>
    <n v="2579"/>
    <x v="0"/>
    <x v="0"/>
    <s v="Dec-2022"/>
    <s v="ADULTS"/>
  </r>
  <r>
    <x v="39"/>
    <s v="P2575"/>
    <n v="75"/>
    <x v="1"/>
    <x v="6"/>
    <x v="2"/>
    <n v="2440.2966694490819"/>
    <x v="1"/>
    <n v="1922.07"/>
    <x v="2"/>
    <n v="2114.277"/>
    <n v="2114"/>
    <n v="2115"/>
    <n v="2114"/>
    <x v="0"/>
    <x v="5"/>
    <s v="Mar-2022"/>
    <s v="ADULTS"/>
  </r>
  <r>
    <x v="40"/>
    <s v="P2652"/>
    <n v="68"/>
    <x v="2"/>
    <x v="6"/>
    <x v="0"/>
    <n v="2503.6022787783868"/>
    <x v="1"/>
    <n v="1384.54"/>
    <x v="2"/>
    <n v="1522.9940000000001"/>
    <n v="1523"/>
    <n v="1523"/>
    <n v="1522"/>
    <x v="1"/>
    <x v="5"/>
    <s v="Mar-2023"/>
    <s v="ADULTS"/>
  </r>
  <r>
    <x v="41"/>
    <s v="P2271"/>
    <n v="84"/>
    <x v="0"/>
    <x v="7"/>
    <x v="1"/>
    <n v="2509.1716796874998"/>
    <x v="4"/>
    <n v="4460.76"/>
    <x v="2"/>
    <n v="4906.8360000000002"/>
    <n v="4907"/>
    <n v="4907"/>
    <n v="4906"/>
    <x v="0"/>
    <x v="5"/>
    <s v="Mar-2022"/>
    <s v="ADULTS"/>
  </r>
  <r>
    <x v="42"/>
    <s v="P2911"/>
    <n v="22"/>
    <x v="1"/>
    <x v="2"/>
    <x v="1"/>
    <n v="2509.1716796874998"/>
    <x v="1"/>
    <n v="3847.99"/>
    <x v="1"/>
    <n v="4232.7889999999998"/>
    <n v="4233"/>
    <n v="4233"/>
    <n v="4232"/>
    <x v="0"/>
    <x v="10"/>
    <s v="Oct-2022"/>
    <s v="ADULTS"/>
  </r>
  <r>
    <x v="43"/>
    <s v="P2385"/>
    <n v="17"/>
    <x v="0"/>
    <x v="4"/>
    <x v="3"/>
    <n v="2496.7676064257025"/>
    <x v="2"/>
    <n v="1386.6"/>
    <x v="3"/>
    <n v="1525.26"/>
    <n v="1525"/>
    <n v="1526"/>
    <n v="1525"/>
    <x v="0"/>
    <x v="10"/>
    <s v="Oct-2022"/>
    <s v="CHILDREN"/>
  </r>
  <r>
    <x v="44"/>
    <s v="P1948"/>
    <n v="51"/>
    <x v="1"/>
    <x v="0"/>
    <x v="3"/>
    <n v="2496.7676064257025"/>
    <x v="4"/>
    <n v="2355.88"/>
    <x v="0"/>
    <n v="2591.4680000000003"/>
    <n v="2591"/>
    <n v="2592"/>
    <n v="2591"/>
    <x v="1"/>
    <x v="5"/>
    <s v="Mar-2023"/>
    <s v="ADULTS"/>
  </r>
  <r>
    <x v="45"/>
    <s v="P2222"/>
    <n v="92"/>
    <x v="2"/>
    <x v="4"/>
    <x v="3"/>
    <n v="2496.7676064257025"/>
    <x v="0"/>
    <n v="4608.54"/>
    <x v="2"/>
    <n v="5069.3940000000002"/>
    <n v="5069"/>
    <n v="5070"/>
    <n v="5069"/>
    <x v="1"/>
    <x v="10"/>
    <s v="Oct-2023"/>
    <s v="ADULTS"/>
  </r>
  <r>
    <x v="46"/>
    <s v="P3816"/>
    <n v="97"/>
    <x v="0"/>
    <x v="3"/>
    <x v="1"/>
    <n v="2509.1716796874998"/>
    <x v="1"/>
    <n v="4363.71"/>
    <x v="2"/>
    <n v="4800.0810000000001"/>
    <n v="4800"/>
    <n v="4801"/>
    <n v="4800"/>
    <x v="0"/>
    <x v="9"/>
    <s v="Feb-2022"/>
    <s v="ADULTS"/>
  </r>
  <r>
    <x v="47"/>
    <s v="P1210"/>
    <n v="86"/>
    <x v="1"/>
    <x v="1"/>
    <x v="0"/>
    <n v="2503.6022787783868"/>
    <x v="3"/>
    <n v="1606.08"/>
    <x v="2"/>
    <n v="1766.6880000000001"/>
    <n v="1767"/>
    <n v="1767"/>
    <n v="1766"/>
    <x v="1"/>
    <x v="11"/>
    <s v="May-2023"/>
    <s v="ADULTS"/>
  </r>
  <r>
    <x v="48"/>
    <s v="P3940"/>
    <n v="81"/>
    <x v="1"/>
    <x v="4"/>
    <x v="3"/>
    <n v="2496.7676064257025"/>
    <x v="2"/>
    <n v="3139.33"/>
    <x v="2"/>
    <n v="3453.2630000000004"/>
    <n v="3453"/>
    <n v="3454"/>
    <n v="3453"/>
    <x v="0"/>
    <x v="2"/>
    <s v="Apr-2022"/>
    <s v="ADULTS"/>
  </r>
  <r>
    <x v="49"/>
    <s v="P4185"/>
    <n v="36"/>
    <x v="1"/>
    <x v="6"/>
    <x v="1"/>
    <n v="2509.1716796874998"/>
    <x v="2"/>
    <n v="1196.44"/>
    <x v="1"/>
    <n v="1316.0840000000001"/>
    <n v="1316"/>
    <n v="1317"/>
    <n v="1316"/>
    <x v="1"/>
    <x v="3"/>
    <s v="Nov-2023"/>
    <s v="ADULTS"/>
  </r>
  <r>
    <x v="50"/>
    <s v="P745"/>
    <n v="64"/>
    <x v="2"/>
    <x v="3"/>
    <x v="0"/>
    <n v="2503.6022787783868"/>
    <x v="4"/>
    <n v="3456.39"/>
    <x v="2"/>
    <n v="3802.029"/>
    <n v="3802"/>
    <n v="3803"/>
    <n v="3802"/>
    <x v="0"/>
    <x v="1"/>
    <s v="Jan-2022"/>
    <s v="ADULTS"/>
  </r>
  <r>
    <x v="51"/>
    <s v="P4600"/>
    <n v="78"/>
    <x v="1"/>
    <x v="7"/>
    <x v="0"/>
    <n v="2503.6022787783868"/>
    <x v="0"/>
    <n v="3601.76"/>
    <x v="2"/>
    <n v="3961.9360000000006"/>
    <n v="3962"/>
    <n v="3962"/>
    <n v="3961"/>
    <x v="1"/>
    <x v="3"/>
    <s v="Nov-2023"/>
    <s v="ADULTS"/>
  </r>
  <r>
    <x v="52"/>
    <s v="P3489"/>
    <n v="12"/>
    <x v="0"/>
    <x v="2"/>
    <x v="1"/>
    <n v="2509.1716796874998"/>
    <x v="0"/>
    <n v="4508.42"/>
    <x v="3"/>
    <n v="4959.2620000000006"/>
    <n v="4959"/>
    <n v="4960"/>
    <n v="4959"/>
    <x v="0"/>
    <x v="6"/>
    <s v="Sep-2022"/>
    <s v="CHILDREN"/>
  </r>
  <r>
    <x v="53"/>
    <s v="P3019"/>
    <n v="41"/>
    <x v="1"/>
    <x v="4"/>
    <x v="2"/>
    <n v="2440.2966694490819"/>
    <x v="0"/>
    <n v="743.75"/>
    <x v="0"/>
    <n v="818.12500000000011"/>
    <n v="818"/>
    <n v="819"/>
    <n v="818"/>
    <x v="0"/>
    <x v="0"/>
    <s v="Dec-2022"/>
    <s v="ADULTS"/>
  </r>
  <r>
    <x v="54"/>
    <s v="P394"/>
    <n v="79"/>
    <x v="2"/>
    <x v="4"/>
    <x v="2"/>
    <n v="2440.2966694490819"/>
    <x v="1"/>
    <n v="789.14"/>
    <x v="2"/>
    <n v="868.05400000000009"/>
    <n v="868"/>
    <n v="869"/>
    <n v="868"/>
    <x v="0"/>
    <x v="0"/>
    <s v="Dec-2022"/>
    <s v="ADULTS"/>
  </r>
  <r>
    <x v="55"/>
    <s v="P3077"/>
    <n v="61"/>
    <x v="2"/>
    <x v="0"/>
    <x v="1"/>
    <n v="2509.1716796874998"/>
    <x v="3"/>
    <n v="3232.17"/>
    <x v="2"/>
    <n v="3555.3870000000002"/>
    <n v="3555"/>
    <n v="3556"/>
    <n v="3555"/>
    <x v="0"/>
    <x v="5"/>
    <s v="Mar-2022"/>
    <s v="ADULTS"/>
  </r>
  <r>
    <x v="38"/>
    <s v="P3085"/>
    <n v="94"/>
    <x v="2"/>
    <x v="1"/>
    <x v="3"/>
    <n v="2496.7676064257025"/>
    <x v="0"/>
    <n v="1523.53"/>
    <x v="2"/>
    <n v="1675.883"/>
    <n v="1676"/>
    <n v="1676"/>
    <n v="1675"/>
    <x v="0"/>
    <x v="0"/>
    <s v="Dec-2022"/>
    <s v="ADULTS"/>
  </r>
  <r>
    <x v="56"/>
    <s v="P4664"/>
    <n v="10"/>
    <x v="1"/>
    <x v="1"/>
    <x v="3"/>
    <n v="2496.7676064257025"/>
    <x v="0"/>
    <n v="4638.34"/>
    <x v="3"/>
    <n v="5102.1740000000009"/>
    <n v="5102"/>
    <n v="5103"/>
    <n v="5102"/>
    <x v="0"/>
    <x v="8"/>
    <s v="Jul-2022"/>
    <s v="CHILDREN"/>
  </r>
  <r>
    <x v="57"/>
    <s v="P156"/>
    <n v="30"/>
    <x v="0"/>
    <x v="2"/>
    <x v="1"/>
    <n v="2509.1716796874998"/>
    <x v="4"/>
    <n v="1328.79"/>
    <x v="1"/>
    <n v="1461.6690000000001"/>
    <n v="1462"/>
    <n v="1462"/>
    <n v="1461"/>
    <x v="1"/>
    <x v="2"/>
    <s v="Apr-2023"/>
    <s v="ADULTS"/>
  </r>
  <r>
    <x v="58"/>
    <s v="P416"/>
    <n v="93"/>
    <x v="0"/>
    <x v="6"/>
    <x v="3"/>
    <n v="2496.7676064257025"/>
    <x v="4"/>
    <n v="3925.3"/>
    <x v="2"/>
    <n v="4317.8300000000008"/>
    <n v="4318"/>
    <n v="4318"/>
    <n v="4317"/>
    <x v="0"/>
    <x v="9"/>
    <s v="Feb-2022"/>
    <s v="ADULTS"/>
  </r>
  <r>
    <x v="59"/>
    <s v="P4911"/>
    <n v="1"/>
    <x v="1"/>
    <x v="4"/>
    <x v="2"/>
    <n v="2440.2966694490819"/>
    <x v="4"/>
    <n v="282.02"/>
    <x v="3"/>
    <n v="310.22199999999998"/>
    <n v="310"/>
    <n v="311"/>
    <n v="310"/>
    <x v="1"/>
    <x v="1"/>
    <s v="Jan-2023"/>
    <s v="CHILDREN"/>
  </r>
  <r>
    <x v="60"/>
    <s v="P586"/>
    <n v="2"/>
    <x v="2"/>
    <x v="7"/>
    <x v="1"/>
    <n v="2509.1716796874998"/>
    <x v="0"/>
    <n v="3144.82"/>
    <x v="3"/>
    <n v="3459.3020000000006"/>
    <n v="3459"/>
    <n v="3460"/>
    <n v="3459"/>
    <x v="0"/>
    <x v="9"/>
    <s v="Feb-2022"/>
    <s v="CHILDREN"/>
  </r>
  <r>
    <x v="61"/>
    <s v="P1015"/>
    <n v="76"/>
    <x v="2"/>
    <x v="1"/>
    <x v="0"/>
    <n v="2503.6022787783868"/>
    <x v="0"/>
    <n v="581.16"/>
    <x v="2"/>
    <n v="639.27600000000007"/>
    <n v="639"/>
    <n v="640"/>
    <n v="639"/>
    <x v="1"/>
    <x v="3"/>
    <s v="Nov-2023"/>
    <s v="ADULTS"/>
  </r>
  <r>
    <x v="62"/>
    <s v="P1844"/>
    <n v="44"/>
    <x v="1"/>
    <x v="4"/>
    <x v="1"/>
    <n v="2509.1716796874998"/>
    <x v="0"/>
    <n v="3792.32"/>
    <x v="0"/>
    <n v="4171.5520000000006"/>
    <n v="4172"/>
    <n v="4172"/>
    <n v="4171"/>
    <x v="1"/>
    <x v="4"/>
    <s v="Jun-2023"/>
    <s v="ADULTS"/>
  </r>
  <r>
    <x v="63"/>
    <s v="P3805"/>
    <n v="74"/>
    <x v="0"/>
    <x v="3"/>
    <x v="0"/>
    <n v="2503.6022787783868"/>
    <x v="2"/>
    <n v="528.99"/>
    <x v="2"/>
    <n v="581.88900000000001"/>
    <n v="582"/>
    <n v="582"/>
    <n v="581"/>
    <x v="1"/>
    <x v="2"/>
    <s v="Apr-2023"/>
    <s v="ADULTS"/>
  </r>
  <r>
    <x v="8"/>
    <s v="P2128"/>
    <n v="72"/>
    <x v="2"/>
    <x v="1"/>
    <x v="1"/>
    <n v="2509.1716796874998"/>
    <x v="2"/>
    <n v="2799.39"/>
    <x v="2"/>
    <n v="3079.3290000000002"/>
    <n v="3079"/>
    <n v="3080"/>
    <n v="3079"/>
    <x v="0"/>
    <x v="2"/>
    <s v="Apr-2022"/>
    <s v="ADULTS"/>
  </r>
  <r>
    <x v="64"/>
    <s v="P4435"/>
    <n v="90"/>
    <x v="2"/>
    <x v="6"/>
    <x v="1"/>
    <n v="2509.1716796874998"/>
    <x v="2"/>
    <n v="1222.8499999999999"/>
    <x v="2"/>
    <n v="1345.135"/>
    <n v="1345"/>
    <n v="1346"/>
    <n v="1345"/>
    <x v="0"/>
    <x v="7"/>
    <s v="Aug-2022"/>
    <s v="ADULTS"/>
  </r>
  <r>
    <x v="65"/>
    <s v="P1529"/>
    <n v="53"/>
    <x v="1"/>
    <x v="6"/>
    <x v="0"/>
    <n v="2503.6022787783868"/>
    <x v="3"/>
    <n v="498.84"/>
    <x v="0"/>
    <n v="548.72400000000005"/>
    <n v="549"/>
    <n v="549"/>
    <n v="548"/>
    <x v="0"/>
    <x v="2"/>
    <s v="Apr-2022"/>
    <s v="ADULTS"/>
  </r>
  <r>
    <x v="66"/>
    <s v="P3619"/>
    <n v="24"/>
    <x v="2"/>
    <x v="5"/>
    <x v="3"/>
    <n v="2496.7676064257025"/>
    <x v="3"/>
    <n v="2610.5"/>
    <x v="1"/>
    <n v="2871.55"/>
    <n v="2872"/>
    <n v="2872"/>
    <n v="2871"/>
    <x v="0"/>
    <x v="7"/>
    <s v="Aug-2022"/>
    <s v="ADULTS"/>
  </r>
  <r>
    <x v="67"/>
    <s v="P4567"/>
    <n v="82"/>
    <x v="1"/>
    <x v="7"/>
    <x v="0"/>
    <n v="2503.6022787783868"/>
    <x v="3"/>
    <n v="4041.36"/>
    <x v="2"/>
    <n v="4445.4960000000001"/>
    <n v="4445"/>
    <n v="4446"/>
    <n v="4445"/>
    <x v="0"/>
    <x v="4"/>
    <s v="Jun-2022"/>
    <s v="ADULTS"/>
  </r>
  <r>
    <x v="68"/>
    <s v="P4922"/>
    <n v="14"/>
    <x v="1"/>
    <x v="2"/>
    <x v="3"/>
    <n v="2496.7676064257025"/>
    <x v="2"/>
    <n v="365.2"/>
    <x v="3"/>
    <n v="401.72"/>
    <n v="402"/>
    <n v="402"/>
    <n v="401"/>
    <x v="0"/>
    <x v="2"/>
    <s v="Apr-2022"/>
    <s v="CHILDREN"/>
  </r>
  <r>
    <x v="69"/>
    <s v="P3462"/>
    <n v="92"/>
    <x v="2"/>
    <x v="7"/>
    <x v="1"/>
    <n v="2509.1716796874998"/>
    <x v="4"/>
    <n v="1518.26"/>
    <x v="2"/>
    <n v="1670.086"/>
    <n v="1670"/>
    <n v="1671"/>
    <n v="1670"/>
    <x v="0"/>
    <x v="3"/>
    <s v="Nov-2022"/>
    <s v="ADULTS"/>
  </r>
  <r>
    <x v="70"/>
    <s v="P848"/>
    <n v="86"/>
    <x v="2"/>
    <x v="3"/>
    <x v="1"/>
    <n v="2509.1716796874998"/>
    <x v="0"/>
    <n v="587.27"/>
    <x v="2"/>
    <n v="645.99700000000007"/>
    <n v="646"/>
    <n v="646"/>
    <n v="645"/>
    <x v="1"/>
    <x v="4"/>
    <s v="Jun-2023"/>
    <s v="ADULTS"/>
  </r>
  <r>
    <x v="68"/>
    <s v="P188"/>
    <n v="77"/>
    <x v="1"/>
    <x v="0"/>
    <x v="1"/>
    <n v="2509.1716796874998"/>
    <x v="2"/>
    <n v="918.96"/>
    <x v="2"/>
    <n v="1010.8560000000001"/>
    <n v="1011"/>
    <n v="1011"/>
    <n v="1010"/>
    <x v="0"/>
    <x v="2"/>
    <s v="Apr-2022"/>
    <s v="ADULTS"/>
  </r>
  <r>
    <x v="71"/>
    <s v="P1486"/>
    <n v="26"/>
    <x v="1"/>
    <x v="0"/>
    <x v="0"/>
    <n v="2503.6022787783868"/>
    <x v="3"/>
    <n v="4861.8999999999996"/>
    <x v="1"/>
    <n v="5348.09"/>
    <n v="5348"/>
    <n v="5349"/>
    <n v="5348"/>
    <x v="0"/>
    <x v="0"/>
    <s v="Dec-2022"/>
    <s v="ADULTS"/>
  </r>
  <r>
    <x v="72"/>
    <s v="P4734"/>
    <n v="21"/>
    <x v="0"/>
    <x v="7"/>
    <x v="3"/>
    <n v="2496.7676064257025"/>
    <x v="4"/>
    <n v="1118.98"/>
    <x v="1"/>
    <n v="1230.8780000000002"/>
    <n v="1231"/>
    <n v="1231"/>
    <n v="1230"/>
    <x v="0"/>
    <x v="9"/>
    <s v="Feb-2022"/>
    <s v="ADULTS"/>
  </r>
  <r>
    <x v="73"/>
    <s v="P286"/>
    <n v="50"/>
    <x v="1"/>
    <x v="3"/>
    <x v="0"/>
    <n v="2503.6022787783868"/>
    <x v="1"/>
    <n v="2886.8"/>
    <x v="0"/>
    <n v="3175.4800000000005"/>
    <n v="3175"/>
    <n v="3176"/>
    <n v="3175"/>
    <x v="1"/>
    <x v="11"/>
    <s v="May-2023"/>
    <s v="ADULTS"/>
  </r>
  <r>
    <x v="74"/>
    <s v="P4021"/>
    <n v="83"/>
    <x v="2"/>
    <x v="6"/>
    <x v="0"/>
    <n v="2503.6022787783868"/>
    <x v="0"/>
    <n v="890.35"/>
    <x v="2"/>
    <n v="979.3850000000001"/>
    <n v="979"/>
    <n v="980"/>
    <n v="979"/>
    <x v="1"/>
    <x v="10"/>
    <s v="Oct-2023"/>
    <s v="ADULTS"/>
  </r>
  <r>
    <x v="75"/>
    <s v="P443"/>
    <n v="70"/>
    <x v="0"/>
    <x v="7"/>
    <x v="0"/>
    <n v="2503.6022787783868"/>
    <x v="0"/>
    <n v="785.38"/>
    <x v="2"/>
    <n v="863.91800000000012"/>
    <n v="864"/>
    <n v="864"/>
    <n v="863"/>
    <x v="1"/>
    <x v="7"/>
    <s v="Aug-2023"/>
    <s v="ADULTS"/>
  </r>
  <r>
    <x v="76"/>
    <s v="P3053"/>
    <n v="88"/>
    <x v="0"/>
    <x v="0"/>
    <x v="1"/>
    <n v="2509.1716796874998"/>
    <x v="4"/>
    <n v="947.01"/>
    <x v="2"/>
    <n v="1041.711"/>
    <n v="1042"/>
    <n v="1042"/>
    <n v="1041"/>
    <x v="0"/>
    <x v="4"/>
    <s v="Jun-2022"/>
    <s v="ADULTS"/>
  </r>
  <r>
    <x v="77"/>
    <s v="P1304"/>
    <n v="7"/>
    <x v="1"/>
    <x v="0"/>
    <x v="2"/>
    <n v="2440.2966694490819"/>
    <x v="3"/>
    <n v="480"/>
    <x v="3"/>
    <n v="528"/>
    <n v="528"/>
    <n v="528"/>
    <n v="528"/>
    <x v="1"/>
    <x v="2"/>
    <s v="Apr-2023"/>
    <s v="CHILDREN"/>
  </r>
  <r>
    <x v="78"/>
    <s v="P2619"/>
    <n v="39"/>
    <x v="0"/>
    <x v="3"/>
    <x v="2"/>
    <n v="2440.2966694490819"/>
    <x v="3"/>
    <n v="551.36"/>
    <x v="1"/>
    <n v="606.49600000000009"/>
    <n v="606"/>
    <n v="607"/>
    <n v="606"/>
    <x v="1"/>
    <x v="11"/>
    <s v="May-2023"/>
    <s v="ADULTS"/>
  </r>
  <r>
    <x v="79"/>
    <s v="P4306"/>
    <n v="57"/>
    <x v="2"/>
    <x v="6"/>
    <x v="3"/>
    <n v="2496.7676064257025"/>
    <x v="4"/>
    <n v="3621.04"/>
    <x v="0"/>
    <n v="3983.1440000000002"/>
    <n v="3983"/>
    <n v="3984"/>
    <n v="3983"/>
    <x v="1"/>
    <x v="0"/>
    <s v="Dec-2023"/>
    <s v="ADULTS"/>
  </r>
  <r>
    <x v="80"/>
    <s v="P802"/>
    <n v="29"/>
    <x v="2"/>
    <x v="1"/>
    <x v="3"/>
    <n v="2496.7676064257025"/>
    <x v="0"/>
    <n v="2747.05"/>
    <x v="1"/>
    <n v="3021.7550000000006"/>
    <n v="3022"/>
    <n v="3022"/>
    <n v="3021"/>
    <x v="1"/>
    <x v="1"/>
    <s v="Jan-2023"/>
    <s v="ADULTS"/>
  </r>
  <r>
    <x v="81"/>
    <s v="P1547"/>
    <n v="83"/>
    <x v="1"/>
    <x v="6"/>
    <x v="0"/>
    <n v="2503.6022787783868"/>
    <x v="3"/>
    <n v="1699.52"/>
    <x v="2"/>
    <n v="1869.4720000000002"/>
    <n v="1869"/>
    <n v="1870"/>
    <n v="1869"/>
    <x v="1"/>
    <x v="6"/>
    <s v="Sep-2023"/>
    <s v="ADULTS"/>
  </r>
  <r>
    <x v="82"/>
    <s v="P1663"/>
    <n v="31"/>
    <x v="2"/>
    <x v="1"/>
    <x v="2"/>
    <n v="2440.2966694490819"/>
    <x v="4"/>
    <n v="4076.08"/>
    <x v="1"/>
    <n v="4483.6880000000001"/>
    <n v="4484"/>
    <n v="4484"/>
    <n v="4483"/>
    <x v="0"/>
    <x v="11"/>
    <s v="May-2022"/>
    <s v="ADULTS"/>
  </r>
  <r>
    <x v="83"/>
    <s v="P4746"/>
    <n v="59"/>
    <x v="0"/>
    <x v="4"/>
    <x v="0"/>
    <n v="2503.6022787783868"/>
    <x v="2"/>
    <n v="625.19000000000005"/>
    <x v="0"/>
    <n v="687.70900000000006"/>
    <n v="688"/>
    <n v="688"/>
    <n v="687"/>
    <x v="1"/>
    <x v="8"/>
    <s v="Jul-2023"/>
    <s v="ADULTS"/>
  </r>
  <r>
    <x v="84"/>
    <s v="P3917"/>
    <n v="63"/>
    <x v="1"/>
    <x v="4"/>
    <x v="3"/>
    <n v="2496.7676064257025"/>
    <x v="0"/>
    <n v="4048.03"/>
    <x v="2"/>
    <n v="4452.8330000000005"/>
    <n v="4453"/>
    <n v="4453"/>
    <n v="4452"/>
    <x v="1"/>
    <x v="2"/>
    <s v="Apr-2023"/>
    <s v="ADULTS"/>
  </r>
  <r>
    <x v="85"/>
    <s v="P4320"/>
    <n v="71"/>
    <x v="1"/>
    <x v="6"/>
    <x v="2"/>
    <n v="2440.2966694490819"/>
    <x v="4"/>
    <n v="1975.74"/>
    <x v="2"/>
    <n v="2173.3140000000003"/>
    <n v="2173"/>
    <n v="2174"/>
    <n v="2173"/>
    <x v="1"/>
    <x v="3"/>
    <s v="Nov-2023"/>
    <s v="ADULTS"/>
  </r>
  <r>
    <x v="86"/>
    <s v="P1202"/>
    <n v="92"/>
    <x v="1"/>
    <x v="1"/>
    <x v="2"/>
    <n v="2440.2966694490819"/>
    <x v="1"/>
    <n v="1286.1400000000001"/>
    <x v="2"/>
    <n v="1414.7540000000001"/>
    <n v="1415"/>
    <n v="1415"/>
    <n v="1414"/>
    <x v="0"/>
    <x v="5"/>
    <s v="Mar-2022"/>
    <s v="ADULTS"/>
  </r>
  <r>
    <x v="64"/>
    <s v="P2228"/>
    <n v="67"/>
    <x v="0"/>
    <x v="3"/>
    <x v="1"/>
    <n v="2509.1716796874998"/>
    <x v="0"/>
    <n v="788.2"/>
    <x v="2"/>
    <n v="867.0200000000001"/>
    <n v="867"/>
    <n v="868"/>
    <n v="867"/>
    <x v="0"/>
    <x v="7"/>
    <s v="Aug-2022"/>
    <s v="ADULTS"/>
  </r>
  <r>
    <x v="87"/>
    <s v="P4088"/>
    <n v="21"/>
    <x v="0"/>
    <x v="0"/>
    <x v="2"/>
    <n v="2440.2966694490819"/>
    <x v="1"/>
    <n v="716.39"/>
    <x v="1"/>
    <n v="788.029"/>
    <n v="788"/>
    <n v="789"/>
    <n v="788"/>
    <x v="0"/>
    <x v="1"/>
    <s v="Jan-2022"/>
    <s v="ADULTS"/>
  </r>
  <r>
    <x v="88"/>
    <s v="P2107"/>
    <n v="15"/>
    <x v="0"/>
    <x v="2"/>
    <x v="2"/>
    <n v="2440.2966694490819"/>
    <x v="1"/>
    <n v="1995"/>
    <x v="3"/>
    <n v="2194.5"/>
    <n v="2195"/>
    <n v="2195"/>
    <n v="2194"/>
    <x v="0"/>
    <x v="5"/>
    <s v="Mar-2022"/>
    <s v="CHILDREN"/>
  </r>
  <r>
    <x v="89"/>
    <s v="P690"/>
    <n v="79"/>
    <x v="1"/>
    <x v="1"/>
    <x v="1"/>
    <n v="2509.1716796874998"/>
    <x v="2"/>
    <n v="258"/>
    <x v="2"/>
    <n v="283.8"/>
    <n v="284"/>
    <n v="284"/>
    <n v="283"/>
    <x v="0"/>
    <x v="8"/>
    <s v="Jul-2022"/>
    <s v="ADULTS"/>
  </r>
  <r>
    <x v="90"/>
    <s v="P2014"/>
    <n v="42"/>
    <x v="0"/>
    <x v="3"/>
    <x v="0"/>
    <n v="2503.6022787783868"/>
    <x v="2"/>
    <n v="2190.85"/>
    <x v="0"/>
    <n v="2409.9349999999999"/>
    <n v="2410"/>
    <n v="2410"/>
    <n v="2409"/>
    <x v="0"/>
    <x v="7"/>
    <s v="Aug-2022"/>
    <s v="ADULTS"/>
  </r>
  <r>
    <x v="91"/>
    <s v="P3066"/>
    <n v="94"/>
    <x v="0"/>
    <x v="6"/>
    <x v="1"/>
    <n v="2509.1716796874998"/>
    <x v="3"/>
    <n v="397.3"/>
    <x v="2"/>
    <n v="437.03000000000003"/>
    <n v="437"/>
    <n v="438"/>
    <n v="437"/>
    <x v="0"/>
    <x v="11"/>
    <s v="May-2022"/>
    <s v="ADULTS"/>
  </r>
  <r>
    <x v="92"/>
    <s v="P1967"/>
    <n v="58"/>
    <x v="1"/>
    <x v="5"/>
    <x v="2"/>
    <n v="2440.2966694490819"/>
    <x v="2"/>
    <n v="4815.78"/>
    <x v="0"/>
    <n v="5297.3580000000002"/>
    <n v="5297"/>
    <n v="5298"/>
    <n v="5297"/>
    <x v="0"/>
    <x v="10"/>
    <s v="Oct-2022"/>
    <s v="ADULTS"/>
  </r>
  <r>
    <x v="93"/>
    <s v="P654"/>
    <n v="52"/>
    <x v="1"/>
    <x v="1"/>
    <x v="1"/>
    <n v="2509.1716796874998"/>
    <x v="4"/>
    <n v="4949.17"/>
    <x v="0"/>
    <n v="5444.0870000000004"/>
    <n v="5444"/>
    <n v="5445"/>
    <n v="5444"/>
    <x v="1"/>
    <x v="1"/>
    <s v="Jan-2023"/>
    <s v="ADULTS"/>
  </r>
  <r>
    <x v="94"/>
    <s v="P4598"/>
    <n v="97"/>
    <x v="1"/>
    <x v="3"/>
    <x v="3"/>
    <n v="2496.7676064257025"/>
    <x v="4"/>
    <n v="1211.92"/>
    <x v="2"/>
    <n v="1333.1120000000001"/>
    <n v="1333"/>
    <n v="1334"/>
    <n v="1333"/>
    <x v="0"/>
    <x v="0"/>
    <s v="Dec-2022"/>
    <s v="ADULTS"/>
  </r>
  <r>
    <x v="95"/>
    <s v="P2110"/>
    <n v="72"/>
    <x v="1"/>
    <x v="7"/>
    <x v="0"/>
    <n v="2503.6022787783868"/>
    <x v="4"/>
    <n v="1090.5999999999999"/>
    <x v="2"/>
    <n v="1199.6600000000001"/>
    <n v="1200"/>
    <n v="1200"/>
    <n v="1199"/>
    <x v="0"/>
    <x v="7"/>
    <s v="Aug-2022"/>
    <s v="ADULTS"/>
  </r>
  <r>
    <x v="96"/>
    <s v="P4787"/>
    <n v="55"/>
    <x v="0"/>
    <x v="3"/>
    <x v="3"/>
    <n v="2496.7676064257025"/>
    <x v="0"/>
    <n v="1220.83"/>
    <x v="0"/>
    <n v="1342.913"/>
    <n v="1343"/>
    <n v="1343"/>
    <n v="1342"/>
    <x v="1"/>
    <x v="10"/>
    <s v="Oct-2023"/>
    <s v="ADULTS"/>
  </r>
  <r>
    <x v="97"/>
    <s v="P3218"/>
    <n v="25"/>
    <x v="2"/>
    <x v="1"/>
    <x v="1"/>
    <n v="2509.1716796874998"/>
    <x v="4"/>
    <n v="3086.13"/>
    <x v="1"/>
    <n v="3394.7430000000004"/>
    <n v="3395"/>
    <n v="3395"/>
    <n v="3394"/>
    <x v="1"/>
    <x v="8"/>
    <s v="Jul-2023"/>
    <s v="ADULTS"/>
  </r>
  <r>
    <x v="98"/>
    <s v="P1921"/>
    <n v="92"/>
    <x v="2"/>
    <x v="6"/>
    <x v="0"/>
    <n v="2503.6022787783868"/>
    <x v="2"/>
    <n v="4283.2700000000004"/>
    <x v="2"/>
    <n v="4711.5970000000007"/>
    <n v="4712"/>
    <n v="4712"/>
    <n v="4711"/>
    <x v="0"/>
    <x v="11"/>
    <s v="May-2022"/>
    <s v="ADULTS"/>
  </r>
  <r>
    <x v="99"/>
    <s v="P2358"/>
    <n v="71"/>
    <x v="2"/>
    <x v="2"/>
    <x v="2"/>
    <n v="2440.2966694490819"/>
    <x v="3"/>
    <n v="2965.25"/>
    <x v="2"/>
    <n v="3261.7750000000001"/>
    <n v="3262"/>
    <n v="3262"/>
    <n v="3261"/>
    <x v="0"/>
    <x v="4"/>
    <s v="Jun-2022"/>
    <s v="ADULTS"/>
  </r>
  <r>
    <x v="100"/>
    <s v="P893"/>
    <n v="72"/>
    <x v="0"/>
    <x v="5"/>
    <x v="1"/>
    <n v="2509.1716796874998"/>
    <x v="2"/>
    <n v="1412.48"/>
    <x v="2"/>
    <n v="1553.7280000000001"/>
    <n v="1554"/>
    <n v="1554"/>
    <n v="1553"/>
    <x v="1"/>
    <x v="8"/>
    <s v="Jul-2023"/>
    <s v="ADULTS"/>
  </r>
  <r>
    <x v="10"/>
    <s v="P3319"/>
    <n v="98"/>
    <x v="2"/>
    <x v="5"/>
    <x v="1"/>
    <n v="2509.1716796874998"/>
    <x v="3"/>
    <n v="4759.17"/>
    <x v="2"/>
    <n v="5235.0870000000004"/>
    <n v="5235"/>
    <n v="5236"/>
    <n v="5235"/>
    <x v="0"/>
    <x v="3"/>
    <s v="Nov-2022"/>
    <s v="ADULTS"/>
  </r>
  <r>
    <x v="101"/>
    <s v="P1561"/>
    <n v="42"/>
    <x v="0"/>
    <x v="1"/>
    <x v="2"/>
    <n v="2440.2966694490819"/>
    <x v="4"/>
    <n v="31.96"/>
    <x v="0"/>
    <n v="35.156000000000006"/>
    <n v="35"/>
    <n v="36"/>
    <n v="35"/>
    <x v="1"/>
    <x v="0"/>
    <s v="Dec-2023"/>
    <s v="ADULTS"/>
  </r>
  <r>
    <x v="102"/>
    <s v="P1129"/>
    <n v="57"/>
    <x v="1"/>
    <x v="3"/>
    <x v="2"/>
    <n v="2440.2966694490819"/>
    <x v="2"/>
    <n v="2696.78"/>
    <x v="0"/>
    <n v="2966.4580000000005"/>
    <n v="2966"/>
    <n v="2967"/>
    <n v="2966"/>
    <x v="1"/>
    <x v="11"/>
    <s v="May-2023"/>
    <s v="ADULTS"/>
  </r>
  <r>
    <x v="103"/>
    <s v="P2253"/>
    <n v="13"/>
    <x v="1"/>
    <x v="2"/>
    <x v="1"/>
    <n v="2509.1716796874998"/>
    <x v="0"/>
    <n v="3553.92"/>
    <x v="3"/>
    <n v="3909.3120000000004"/>
    <n v="3909"/>
    <n v="3910"/>
    <n v="3909"/>
    <x v="1"/>
    <x v="7"/>
    <s v="Aug-2023"/>
    <s v="CHILDREN"/>
  </r>
  <r>
    <x v="104"/>
    <s v="P492"/>
    <n v="69"/>
    <x v="0"/>
    <x v="3"/>
    <x v="3"/>
    <n v="2496.7676064257025"/>
    <x v="2"/>
    <n v="1103.3599999999999"/>
    <x v="2"/>
    <n v="1213.6959999999999"/>
    <n v="1214"/>
    <n v="1214"/>
    <n v="1213"/>
    <x v="0"/>
    <x v="4"/>
    <s v="Jun-2022"/>
    <s v="ADULTS"/>
  </r>
  <r>
    <x v="105"/>
    <s v="P160"/>
    <n v="29"/>
    <x v="1"/>
    <x v="7"/>
    <x v="0"/>
    <n v="2503.6022787783868"/>
    <x v="2"/>
    <n v="4848.1899999999996"/>
    <x v="1"/>
    <n v="5333.009"/>
    <n v="5333"/>
    <n v="5334"/>
    <n v="5333"/>
    <x v="0"/>
    <x v="10"/>
    <s v="Oct-2022"/>
    <s v="ADULTS"/>
  </r>
  <r>
    <x v="106"/>
    <s v="P4939"/>
    <n v="33"/>
    <x v="0"/>
    <x v="7"/>
    <x v="2"/>
    <n v="2440.2966694490819"/>
    <x v="1"/>
    <n v="1149.99"/>
    <x v="1"/>
    <n v="1264.989"/>
    <n v="1265"/>
    <n v="1265"/>
    <n v="1264"/>
    <x v="0"/>
    <x v="3"/>
    <s v="Nov-2022"/>
    <s v="ADULTS"/>
  </r>
  <r>
    <x v="107"/>
    <s v="P1191"/>
    <n v="37"/>
    <x v="1"/>
    <x v="0"/>
    <x v="1"/>
    <n v="2509.1716796874998"/>
    <x v="3"/>
    <n v="291.72000000000003"/>
    <x v="1"/>
    <n v="320.89200000000005"/>
    <n v="321"/>
    <n v="321"/>
    <n v="320"/>
    <x v="1"/>
    <x v="0"/>
    <s v="Dec-2023"/>
    <s v="ADULTS"/>
  </r>
  <r>
    <x v="108"/>
    <s v="P3012"/>
    <n v="35"/>
    <x v="1"/>
    <x v="2"/>
    <x v="2"/>
    <n v="2440.2966694490819"/>
    <x v="1"/>
    <n v="4977.8999999999996"/>
    <x v="1"/>
    <n v="5475.69"/>
    <n v="5476"/>
    <n v="5476"/>
    <n v="5475"/>
    <x v="0"/>
    <x v="5"/>
    <s v="Mar-2022"/>
    <s v="ADULTS"/>
  </r>
  <r>
    <x v="22"/>
    <s v="P4363"/>
    <n v="11"/>
    <x v="0"/>
    <x v="6"/>
    <x v="2"/>
    <n v="2440.2966694490819"/>
    <x v="1"/>
    <n v="3262.88"/>
    <x v="3"/>
    <n v="3589.1680000000006"/>
    <n v="3589"/>
    <n v="3590"/>
    <n v="3589"/>
    <x v="0"/>
    <x v="4"/>
    <s v="Jun-2022"/>
    <s v="CHILDREN"/>
  </r>
  <r>
    <x v="109"/>
    <s v="P4991"/>
    <n v="90"/>
    <x v="2"/>
    <x v="4"/>
    <x v="0"/>
    <n v="2503.6022787783868"/>
    <x v="3"/>
    <n v="1809.01"/>
    <x v="2"/>
    <n v="1989.9110000000001"/>
    <n v="1990"/>
    <n v="1990"/>
    <n v="1989"/>
    <x v="0"/>
    <x v="6"/>
    <s v="Sep-2022"/>
    <s v="ADULTS"/>
  </r>
  <r>
    <x v="110"/>
    <s v="P477"/>
    <n v="73"/>
    <x v="1"/>
    <x v="0"/>
    <x v="3"/>
    <n v="2496.7676064257025"/>
    <x v="4"/>
    <n v="4220.88"/>
    <x v="2"/>
    <n v="4642.9680000000008"/>
    <n v="4643"/>
    <n v="4643"/>
    <n v="4642"/>
    <x v="0"/>
    <x v="8"/>
    <s v="Jul-2022"/>
    <s v="ADULTS"/>
  </r>
  <r>
    <x v="111"/>
    <s v="P128"/>
    <n v="36"/>
    <x v="0"/>
    <x v="1"/>
    <x v="0"/>
    <n v="2503.6022787783868"/>
    <x v="0"/>
    <n v="2476.2600000000002"/>
    <x v="1"/>
    <n v="2723.8860000000004"/>
    <n v="2724"/>
    <n v="2724"/>
    <n v="2723"/>
    <x v="1"/>
    <x v="8"/>
    <s v="Jul-2023"/>
    <s v="ADULTS"/>
  </r>
  <r>
    <x v="112"/>
    <s v="P3785"/>
    <n v="2"/>
    <x v="2"/>
    <x v="1"/>
    <x v="0"/>
    <n v="2503.6022787783868"/>
    <x v="2"/>
    <n v="4804.88"/>
    <x v="3"/>
    <n v="5285.3680000000004"/>
    <n v="5285"/>
    <n v="5286"/>
    <n v="5285"/>
    <x v="0"/>
    <x v="8"/>
    <s v="Jul-2022"/>
    <s v="CHILDREN"/>
  </r>
  <r>
    <x v="21"/>
    <s v="P41"/>
    <n v="69"/>
    <x v="2"/>
    <x v="6"/>
    <x v="0"/>
    <n v="2503.6022787783868"/>
    <x v="0"/>
    <n v="2921.46"/>
    <x v="2"/>
    <n v="3213.6060000000002"/>
    <n v="3214"/>
    <n v="3214"/>
    <n v="3213"/>
    <x v="0"/>
    <x v="0"/>
    <s v="Dec-2022"/>
    <s v="ADULTS"/>
  </r>
  <r>
    <x v="113"/>
    <s v="P4155"/>
    <n v="73"/>
    <x v="1"/>
    <x v="7"/>
    <x v="3"/>
    <n v="2496.7676064257025"/>
    <x v="4"/>
    <n v="3482.96"/>
    <x v="2"/>
    <n v="3831.2560000000003"/>
    <n v="3831"/>
    <n v="3832"/>
    <n v="3831"/>
    <x v="1"/>
    <x v="0"/>
    <s v="Dec-2023"/>
    <s v="ADULTS"/>
  </r>
  <r>
    <x v="114"/>
    <s v="P3482"/>
    <n v="3"/>
    <x v="1"/>
    <x v="0"/>
    <x v="2"/>
    <n v="2440.2966694490819"/>
    <x v="3"/>
    <n v="4780.51"/>
    <x v="3"/>
    <n v="5258.5610000000006"/>
    <n v="5259"/>
    <n v="5259"/>
    <n v="5258"/>
    <x v="0"/>
    <x v="10"/>
    <s v="Oct-2022"/>
    <s v="CHILDREN"/>
  </r>
  <r>
    <x v="115"/>
    <s v="P3539"/>
    <n v="21"/>
    <x v="0"/>
    <x v="4"/>
    <x v="3"/>
    <n v="2496.7676064257025"/>
    <x v="0"/>
    <n v="1714.69"/>
    <x v="1"/>
    <n v="1886.1590000000001"/>
    <n v="1886"/>
    <n v="1887"/>
    <n v="1886"/>
    <x v="1"/>
    <x v="3"/>
    <s v="Nov-2023"/>
    <s v="ADULTS"/>
  </r>
  <r>
    <x v="116"/>
    <s v="P4779"/>
    <n v="81"/>
    <x v="0"/>
    <x v="1"/>
    <x v="0"/>
    <n v="2503.6022787783868"/>
    <x v="5"/>
    <n v="1857.29"/>
    <x v="2"/>
    <n v="2043.0190000000002"/>
    <n v="2043"/>
    <n v="2044"/>
    <n v="2043"/>
    <x v="0"/>
    <x v="4"/>
    <s v="Jun-2022"/>
    <s v="ADULTS"/>
  </r>
  <r>
    <x v="117"/>
    <s v="P4248"/>
    <n v="86"/>
    <x v="0"/>
    <x v="3"/>
    <x v="1"/>
    <n v="2509.1716796874998"/>
    <x v="0"/>
    <n v="1952.14"/>
    <x v="2"/>
    <n v="2147.3540000000003"/>
    <n v="2147"/>
    <n v="2148"/>
    <n v="2147"/>
    <x v="0"/>
    <x v="1"/>
    <s v="Jan-2022"/>
    <s v="ADULTS"/>
  </r>
  <r>
    <x v="118"/>
    <s v="P4211"/>
    <n v="96"/>
    <x v="2"/>
    <x v="7"/>
    <x v="0"/>
    <n v="2503.6022787783868"/>
    <x v="4"/>
    <n v="1601.65"/>
    <x v="2"/>
    <n v="1761.8150000000003"/>
    <n v="1762"/>
    <n v="1762"/>
    <n v="1761"/>
    <x v="0"/>
    <x v="5"/>
    <s v="Mar-2022"/>
    <s v="ADULTS"/>
  </r>
  <r>
    <x v="119"/>
    <s v="P2924"/>
    <n v="88"/>
    <x v="1"/>
    <x v="0"/>
    <x v="3"/>
    <n v="2496.7676064257025"/>
    <x v="4"/>
    <n v="2315.3000000000002"/>
    <x v="2"/>
    <n v="2546.8300000000004"/>
    <n v="2547"/>
    <n v="2547"/>
    <n v="2546"/>
    <x v="0"/>
    <x v="8"/>
    <s v="Jul-2022"/>
    <s v="ADULTS"/>
  </r>
  <r>
    <x v="120"/>
    <s v="P3560"/>
    <n v="10"/>
    <x v="0"/>
    <x v="2"/>
    <x v="1"/>
    <n v="2509.1716796874998"/>
    <x v="4"/>
    <n v="868.35"/>
    <x v="3"/>
    <n v="955.18500000000006"/>
    <n v="955"/>
    <n v="956"/>
    <n v="955"/>
    <x v="0"/>
    <x v="1"/>
    <s v="Jan-2022"/>
    <s v="CHILDREN"/>
  </r>
  <r>
    <x v="121"/>
    <s v="P1327"/>
    <n v="68"/>
    <x v="1"/>
    <x v="1"/>
    <x v="1"/>
    <n v="2509.1716796874998"/>
    <x v="3"/>
    <n v="3738.75"/>
    <x v="2"/>
    <n v="4112.625"/>
    <n v="4113"/>
    <n v="4113"/>
    <n v="4112"/>
    <x v="0"/>
    <x v="7"/>
    <s v="Aug-2022"/>
    <s v="ADULTS"/>
  </r>
  <r>
    <x v="122"/>
    <s v="P3884"/>
    <n v="93"/>
    <x v="2"/>
    <x v="1"/>
    <x v="0"/>
    <n v="2503.6022787783868"/>
    <x v="2"/>
    <n v="4178.67"/>
    <x v="2"/>
    <n v="4596.5370000000003"/>
    <n v="4597"/>
    <n v="4597"/>
    <n v="4596"/>
    <x v="0"/>
    <x v="7"/>
    <s v="Aug-2022"/>
    <s v="ADULTS"/>
  </r>
  <r>
    <x v="123"/>
    <s v="P4614"/>
    <n v="28"/>
    <x v="2"/>
    <x v="0"/>
    <x v="1"/>
    <n v="2509.1716796874998"/>
    <x v="0"/>
    <n v="415.93"/>
    <x v="1"/>
    <n v="457.52300000000002"/>
    <n v="458"/>
    <n v="458"/>
    <n v="457"/>
    <x v="0"/>
    <x v="2"/>
    <s v="Apr-2022"/>
    <s v="ADULTS"/>
  </r>
  <r>
    <x v="124"/>
    <s v="P3657"/>
    <n v="57"/>
    <x v="0"/>
    <x v="1"/>
    <x v="1"/>
    <n v="2509.1716796874998"/>
    <x v="0"/>
    <n v="1316.4"/>
    <x v="0"/>
    <n v="1448.0400000000002"/>
    <n v="1448"/>
    <n v="1449"/>
    <n v="1448"/>
    <x v="1"/>
    <x v="8"/>
    <s v="Jul-2023"/>
    <s v="ADULTS"/>
  </r>
  <r>
    <x v="125"/>
    <s v="P1031"/>
    <n v="51"/>
    <x v="2"/>
    <x v="3"/>
    <x v="0"/>
    <n v="2503.6022787783868"/>
    <x v="4"/>
    <n v="1257.78"/>
    <x v="0"/>
    <n v="1383.558"/>
    <n v="1384"/>
    <n v="1384"/>
    <n v="1383"/>
    <x v="1"/>
    <x v="0"/>
    <s v="Dec-2023"/>
    <s v="ADULTS"/>
  </r>
  <r>
    <x v="19"/>
    <s v="P1726"/>
    <n v="35"/>
    <x v="0"/>
    <x v="3"/>
    <x v="2"/>
    <n v="2440.2966694490819"/>
    <x v="2"/>
    <n v="1087.78"/>
    <x v="1"/>
    <n v="1196.558"/>
    <n v="1197"/>
    <n v="1197"/>
    <n v="1196"/>
    <x v="0"/>
    <x v="2"/>
    <s v="Apr-2022"/>
    <s v="ADULTS"/>
  </r>
  <r>
    <x v="126"/>
    <s v="P4135"/>
    <n v="38"/>
    <x v="1"/>
    <x v="2"/>
    <x v="2"/>
    <n v="2440.2966694490819"/>
    <x v="4"/>
    <n v="1970.19"/>
    <x v="1"/>
    <n v="2167.2090000000003"/>
    <n v="2167"/>
    <n v="2168"/>
    <n v="2167"/>
    <x v="1"/>
    <x v="11"/>
    <s v="May-2023"/>
    <s v="ADULTS"/>
  </r>
  <r>
    <x v="127"/>
    <s v="P4795"/>
    <n v="53"/>
    <x v="1"/>
    <x v="2"/>
    <x v="1"/>
    <n v="2509.1716796874998"/>
    <x v="4"/>
    <n v="4839.68"/>
    <x v="0"/>
    <n v="5323.648000000001"/>
    <n v="5324"/>
    <n v="5324"/>
    <n v="5323"/>
    <x v="0"/>
    <x v="3"/>
    <s v="Nov-2022"/>
    <s v="ADULTS"/>
  </r>
  <r>
    <x v="128"/>
    <s v="P524"/>
    <n v="62"/>
    <x v="0"/>
    <x v="1"/>
    <x v="1"/>
    <n v="2509.1716796874998"/>
    <x v="4"/>
    <n v="1488.06"/>
    <x v="2"/>
    <n v="1636.866"/>
    <n v="1637"/>
    <n v="1637"/>
    <n v="1636"/>
    <x v="0"/>
    <x v="9"/>
    <s v="Feb-2022"/>
    <s v="ADULTS"/>
  </r>
  <r>
    <x v="129"/>
    <s v="P17"/>
    <n v="66"/>
    <x v="1"/>
    <x v="1"/>
    <x v="0"/>
    <n v="2503.6022787783868"/>
    <x v="3"/>
    <n v="3467.09"/>
    <x v="2"/>
    <n v="3813.7990000000004"/>
    <n v="3814"/>
    <n v="3814"/>
    <n v="3813"/>
    <x v="1"/>
    <x v="2"/>
    <s v="Apr-2023"/>
    <s v="ADULTS"/>
  </r>
  <r>
    <x v="130"/>
    <s v="P3639"/>
    <n v="24"/>
    <x v="0"/>
    <x v="1"/>
    <x v="0"/>
    <n v="2503.6022787783868"/>
    <x v="1"/>
    <n v="2202.29"/>
    <x v="1"/>
    <n v="2422.5190000000002"/>
    <n v="2423"/>
    <n v="2423"/>
    <n v="2422"/>
    <x v="1"/>
    <x v="7"/>
    <s v="Aug-2023"/>
    <s v="ADULTS"/>
  </r>
  <r>
    <x v="131"/>
    <s v="P2655"/>
    <n v="68"/>
    <x v="1"/>
    <x v="5"/>
    <x v="2"/>
    <n v="2440.2966694490819"/>
    <x v="0"/>
    <n v="1371.45"/>
    <x v="2"/>
    <n v="1508.5950000000003"/>
    <n v="1509"/>
    <n v="1509"/>
    <n v="1508"/>
    <x v="0"/>
    <x v="11"/>
    <s v="May-2022"/>
    <s v="ADULTS"/>
  </r>
  <r>
    <x v="132"/>
    <s v="P3975"/>
    <n v="71"/>
    <x v="1"/>
    <x v="6"/>
    <x v="1"/>
    <n v="2509.1716796874998"/>
    <x v="1"/>
    <n v="682.39"/>
    <x v="2"/>
    <n v="750.62900000000002"/>
    <n v="751"/>
    <n v="751"/>
    <n v="750"/>
    <x v="1"/>
    <x v="5"/>
    <s v="Mar-2023"/>
    <s v="ADULTS"/>
  </r>
  <r>
    <x v="45"/>
    <s v="P2147"/>
    <n v="45"/>
    <x v="1"/>
    <x v="3"/>
    <x v="3"/>
    <n v="2496.7676064257025"/>
    <x v="1"/>
    <n v="3819.84"/>
    <x v="0"/>
    <n v="4201.8240000000005"/>
    <n v="4202"/>
    <n v="4202"/>
    <n v="4201"/>
    <x v="1"/>
    <x v="10"/>
    <s v="Oct-2023"/>
    <s v="ADULTS"/>
  </r>
  <r>
    <x v="97"/>
    <s v="P2967"/>
    <n v="21"/>
    <x v="2"/>
    <x v="2"/>
    <x v="2"/>
    <n v="2440.2966694490819"/>
    <x v="1"/>
    <n v="346.66"/>
    <x v="1"/>
    <n v="381.32600000000008"/>
    <n v="381"/>
    <n v="382"/>
    <n v="381"/>
    <x v="1"/>
    <x v="8"/>
    <s v="Jul-2023"/>
    <s v="ADULTS"/>
  </r>
  <r>
    <x v="133"/>
    <s v="P2870"/>
    <n v="31"/>
    <x v="0"/>
    <x v="7"/>
    <x v="0"/>
    <n v="2503.6022787783868"/>
    <x v="2"/>
    <n v="3064.48"/>
    <x v="1"/>
    <n v="3370.9280000000003"/>
    <n v="3371"/>
    <n v="3371"/>
    <n v="3370"/>
    <x v="1"/>
    <x v="7"/>
    <s v="Aug-2023"/>
    <s v="ADULTS"/>
  </r>
  <r>
    <x v="64"/>
    <s v="P4459"/>
    <n v="39"/>
    <x v="1"/>
    <x v="5"/>
    <x v="2"/>
    <n v="2440.2966694490819"/>
    <x v="2"/>
    <n v="1868.6"/>
    <x v="1"/>
    <n v="2055.46"/>
    <n v="2055"/>
    <n v="2056"/>
    <n v="2055"/>
    <x v="0"/>
    <x v="7"/>
    <s v="Aug-2022"/>
    <s v="ADULTS"/>
  </r>
  <r>
    <x v="134"/>
    <s v="P4374"/>
    <n v="5"/>
    <x v="1"/>
    <x v="6"/>
    <x v="0"/>
    <n v="2503.6022787783868"/>
    <x v="1"/>
    <n v="4659.74"/>
    <x v="3"/>
    <n v="5125.7139999999999"/>
    <n v="5126"/>
    <n v="5126"/>
    <n v="5125"/>
    <x v="1"/>
    <x v="5"/>
    <s v="Mar-2023"/>
    <s v="CHILDREN"/>
  </r>
  <r>
    <x v="135"/>
    <s v="P1968"/>
    <n v="41"/>
    <x v="1"/>
    <x v="1"/>
    <x v="3"/>
    <n v="2496.7676064257025"/>
    <x v="1"/>
    <n v="2332.39"/>
    <x v="0"/>
    <n v="2565.6289999999999"/>
    <n v="2566"/>
    <n v="2566"/>
    <n v="2565"/>
    <x v="0"/>
    <x v="6"/>
    <s v="Sep-2022"/>
    <s v="ADULTS"/>
  </r>
  <r>
    <x v="136"/>
    <s v="P655"/>
    <n v="34"/>
    <x v="1"/>
    <x v="4"/>
    <x v="2"/>
    <n v="2440.2966694490819"/>
    <x v="2"/>
    <n v="3109.55"/>
    <x v="1"/>
    <n v="3420.5050000000006"/>
    <n v="3421"/>
    <n v="3421"/>
    <n v="3420"/>
    <x v="1"/>
    <x v="8"/>
    <s v="Jul-2023"/>
    <s v="ADULTS"/>
  </r>
  <r>
    <x v="137"/>
    <s v="P2145"/>
    <n v="93"/>
    <x v="0"/>
    <x v="1"/>
    <x v="1"/>
    <n v="2509.1716796874998"/>
    <x v="2"/>
    <n v="147.78"/>
    <x v="2"/>
    <n v="162.55800000000002"/>
    <n v="163"/>
    <n v="163"/>
    <n v="162"/>
    <x v="0"/>
    <x v="2"/>
    <s v="Apr-2022"/>
    <s v="ADULTS"/>
  </r>
  <r>
    <x v="138"/>
    <s v="P3980"/>
    <n v="61"/>
    <x v="1"/>
    <x v="2"/>
    <x v="0"/>
    <n v="2503.6022787783868"/>
    <x v="4"/>
    <n v="3103.88"/>
    <x v="2"/>
    <n v="3414.2680000000005"/>
    <n v="3414"/>
    <n v="3415"/>
    <n v="3414"/>
    <x v="1"/>
    <x v="4"/>
    <s v="Jun-2023"/>
    <s v="ADULTS"/>
  </r>
  <r>
    <x v="139"/>
    <s v="P1377"/>
    <n v="4"/>
    <x v="2"/>
    <x v="1"/>
    <x v="1"/>
    <n v="2509.1716796874998"/>
    <x v="2"/>
    <n v="1988.76"/>
    <x v="3"/>
    <n v="2187.636"/>
    <n v="2188"/>
    <n v="2188"/>
    <n v="2187"/>
    <x v="0"/>
    <x v="10"/>
    <s v="Oct-2022"/>
    <s v="CHILDREN"/>
  </r>
  <r>
    <x v="140"/>
    <s v="P3272"/>
    <n v="30"/>
    <x v="1"/>
    <x v="4"/>
    <x v="3"/>
    <n v="2496.7676064257025"/>
    <x v="2"/>
    <n v="1834.07"/>
    <x v="1"/>
    <n v="2017.4770000000001"/>
    <n v="2017"/>
    <n v="2018"/>
    <n v="2017"/>
    <x v="0"/>
    <x v="7"/>
    <s v="Aug-2022"/>
    <s v="ADULTS"/>
  </r>
  <r>
    <x v="141"/>
    <s v="P3570"/>
    <n v="70"/>
    <x v="1"/>
    <x v="4"/>
    <x v="3"/>
    <n v="2496.7676064257025"/>
    <x v="1"/>
    <n v="4069.34"/>
    <x v="2"/>
    <n v="4476.2740000000003"/>
    <n v="4476"/>
    <n v="4477"/>
    <n v="4476"/>
    <x v="0"/>
    <x v="8"/>
    <s v="Jul-2022"/>
    <s v="ADULTS"/>
  </r>
  <r>
    <x v="142"/>
    <s v="P1576"/>
    <n v="64"/>
    <x v="2"/>
    <x v="2"/>
    <x v="2"/>
    <n v="2440.2966694490819"/>
    <x v="0"/>
    <n v="1104.54"/>
    <x v="2"/>
    <n v="1214.9940000000001"/>
    <n v="1215"/>
    <n v="1215"/>
    <n v="1214"/>
    <x v="0"/>
    <x v="7"/>
    <s v="Aug-2022"/>
    <s v="ADULTS"/>
  </r>
  <r>
    <x v="143"/>
    <s v="P4058"/>
    <n v="71"/>
    <x v="2"/>
    <x v="4"/>
    <x v="1"/>
    <n v="2509.1716796874998"/>
    <x v="0"/>
    <n v="1118.45"/>
    <x v="2"/>
    <n v="1230.2950000000001"/>
    <n v="1230"/>
    <n v="1231"/>
    <n v="1230"/>
    <x v="1"/>
    <x v="5"/>
    <s v="Mar-2023"/>
    <s v="ADULTS"/>
  </r>
  <r>
    <x v="144"/>
    <s v="P2552"/>
    <n v="63"/>
    <x v="0"/>
    <x v="6"/>
    <x v="1"/>
    <n v="2509.1716796874998"/>
    <x v="4"/>
    <n v="4015.16"/>
    <x v="2"/>
    <n v="4416.6760000000004"/>
    <n v="4417"/>
    <n v="4417"/>
    <n v="4416"/>
    <x v="1"/>
    <x v="9"/>
    <s v="Feb-2023"/>
    <s v="ADULTS"/>
  </r>
  <r>
    <x v="145"/>
    <s v="P2991"/>
    <n v="81"/>
    <x v="0"/>
    <x v="7"/>
    <x v="0"/>
    <n v="2503.6022787783868"/>
    <x v="2"/>
    <n v="56.45"/>
    <x v="2"/>
    <n v="62.095000000000006"/>
    <n v="62"/>
    <n v="63"/>
    <n v="62"/>
    <x v="1"/>
    <x v="2"/>
    <s v="Apr-2023"/>
    <s v="ADULTS"/>
  </r>
  <r>
    <x v="146"/>
    <s v="P4961"/>
    <n v="76"/>
    <x v="0"/>
    <x v="0"/>
    <x v="3"/>
    <n v="2496.7676064257025"/>
    <x v="0"/>
    <n v="3887.5"/>
    <x v="2"/>
    <n v="4276.25"/>
    <n v="4276"/>
    <n v="4277"/>
    <n v="4276"/>
    <x v="1"/>
    <x v="8"/>
    <s v="Jul-2023"/>
    <s v="ADULTS"/>
  </r>
  <r>
    <x v="92"/>
    <s v="P2697"/>
    <n v="94"/>
    <x v="0"/>
    <x v="3"/>
    <x v="2"/>
    <n v="2440.2966694490819"/>
    <x v="4"/>
    <n v="922.98"/>
    <x v="2"/>
    <n v="1015.2780000000001"/>
    <n v="1015"/>
    <n v="1016"/>
    <n v="1015"/>
    <x v="0"/>
    <x v="10"/>
    <s v="Oct-2022"/>
    <s v="ADULTS"/>
  </r>
  <r>
    <x v="147"/>
    <s v="P2167"/>
    <n v="0"/>
    <x v="2"/>
    <x v="2"/>
    <x v="3"/>
    <n v="2496.7676064257025"/>
    <x v="2"/>
    <n v="4944.5"/>
    <x v="3"/>
    <n v="5438.9500000000007"/>
    <n v="5439"/>
    <n v="5439"/>
    <n v="5438"/>
    <x v="1"/>
    <x v="1"/>
    <s v="Jan-2023"/>
    <s v="CHILDREN"/>
  </r>
  <r>
    <x v="148"/>
    <s v="P3457"/>
    <n v="17"/>
    <x v="1"/>
    <x v="3"/>
    <x v="0"/>
    <n v="2503.6022787783868"/>
    <x v="3"/>
    <n v="1379.22"/>
    <x v="3"/>
    <n v="1517.1420000000001"/>
    <n v="1517"/>
    <n v="1518"/>
    <n v="1517"/>
    <x v="0"/>
    <x v="10"/>
    <s v="Oct-2022"/>
    <s v="CHILDREN"/>
  </r>
  <r>
    <x v="149"/>
    <s v="P4334"/>
    <n v="99"/>
    <x v="0"/>
    <x v="3"/>
    <x v="3"/>
    <n v="2496.7676064257025"/>
    <x v="2"/>
    <n v="3154.07"/>
    <x v="2"/>
    <n v="3469.4770000000003"/>
    <n v="3469"/>
    <n v="3470"/>
    <n v="3469"/>
    <x v="0"/>
    <x v="7"/>
    <s v="Aug-2022"/>
    <s v="ADULTS"/>
  </r>
  <r>
    <x v="150"/>
    <s v="P3312"/>
    <n v="13"/>
    <x v="2"/>
    <x v="0"/>
    <x v="0"/>
    <n v="2503.6022787783868"/>
    <x v="0"/>
    <n v="4141.7"/>
    <x v="3"/>
    <n v="4555.87"/>
    <n v="4556"/>
    <n v="4556"/>
    <n v="4555"/>
    <x v="0"/>
    <x v="4"/>
    <s v="Jun-2022"/>
    <s v="CHILDREN"/>
  </r>
  <r>
    <x v="151"/>
    <s v="P46"/>
    <n v="31"/>
    <x v="1"/>
    <x v="7"/>
    <x v="2"/>
    <n v="2440.2966694490819"/>
    <x v="5"/>
    <n v="1863.48"/>
    <x v="1"/>
    <n v="2049.828"/>
    <n v="2050"/>
    <n v="2050"/>
    <n v="2049"/>
    <x v="0"/>
    <x v="10"/>
    <s v="Oct-2022"/>
    <s v="ADULTS"/>
  </r>
  <r>
    <x v="152"/>
    <s v="P4501"/>
    <n v="89"/>
    <x v="2"/>
    <x v="2"/>
    <x v="3"/>
    <n v="2496.7676064257025"/>
    <x v="3"/>
    <n v="1379"/>
    <x v="2"/>
    <n v="1516.9"/>
    <n v="1517"/>
    <n v="1517"/>
    <n v="1516"/>
    <x v="1"/>
    <x v="10"/>
    <s v="Oct-2023"/>
    <s v="ADULTS"/>
  </r>
  <r>
    <x v="72"/>
    <s v="P1507"/>
    <n v="42"/>
    <x v="2"/>
    <x v="1"/>
    <x v="2"/>
    <n v="2440.2966694490819"/>
    <x v="0"/>
    <n v="1654.85"/>
    <x v="0"/>
    <n v="1820.335"/>
    <n v="1820"/>
    <n v="1821"/>
    <n v="1820"/>
    <x v="0"/>
    <x v="9"/>
    <s v="Feb-2022"/>
    <s v="ADULTS"/>
  </r>
  <r>
    <x v="19"/>
    <s v="P4303"/>
    <n v="51"/>
    <x v="1"/>
    <x v="7"/>
    <x v="0"/>
    <n v="2503.6022787783868"/>
    <x v="3"/>
    <n v="2265.2199999999998"/>
    <x v="0"/>
    <n v="2491.7420000000002"/>
    <n v="2492"/>
    <n v="2492"/>
    <n v="2491"/>
    <x v="0"/>
    <x v="2"/>
    <s v="Apr-2022"/>
    <s v="ADULTS"/>
  </r>
  <r>
    <x v="144"/>
    <s v="P3538"/>
    <n v="72"/>
    <x v="1"/>
    <x v="4"/>
    <x v="1"/>
    <n v="2509.1716796874998"/>
    <x v="0"/>
    <n v="3623.64"/>
    <x v="2"/>
    <n v="3986.0040000000004"/>
    <n v="3986"/>
    <n v="3987"/>
    <n v="3986"/>
    <x v="1"/>
    <x v="9"/>
    <s v="Feb-2023"/>
    <s v="ADULTS"/>
  </r>
  <r>
    <x v="153"/>
    <s v="P2090"/>
    <n v="45"/>
    <x v="0"/>
    <x v="1"/>
    <x v="2"/>
    <n v="2440.2966694490819"/>
    <x v="3"/>
    <n v="4892.88"/>
    <x v="0"/>
    <n v="5382.1680000000006"/>
    <n v="5382"/>
    <n v="5383"/>
    <n v="5382"/>
    <x v="1"/>
    <x v="1"/>
    <s v="Jan-2023"/>
    <s v="ADULTS"/>
  </r>
  <r>
    <x v="154"/>
    <s v="P4206"/>
    <n v="45"/>
    <x v="1"/>
    <x v="7"/>
    <x v="2"/>
    <n v="2440.2966694490819"/>
    <x v="0"/>
    <n v="1543.54"/>
    <x v="0"/>
    <n v="1697.894"/>
    <n v="1698"/>
    <n v="1698"/>
    <n v="1697"/>
    <x v="0"/>
    <x v="4"/>
    <s v="Jun-2022"/>
    <s v="ADULTS"/>
  </r>
  <r>
    <x v="155"/>
    <s v="P1919"/>
    <n v="43"/>
    <x v="1"/>
    <x v="2"/>
    <x v="3"/>
    <n v="2496.7676064257025"/>
    <x v="1"/>
    <n v="4971.17"/>
    <x v="0"/>
    <n v="5468.2870000000003"/>
    <n v="5468"/>
    <n v="5469"/>
    <n v="5468"/>
    <x v="1"/>
    <x v="1"/>
    <s v="Jan-2023"/>
    <s v="ADULTS"/>
  </r>
  <r>
    <x v="156"/>
    <s v="P1331"/>
    <n v="89"/>
    <x v="1"/>
    <x v="7"/>
    <x v="3"/>
    <n v="2496.7676064257025"/>
    <x v="5"/>
    <n v="2241.34"/>
    <x v="2"/>
    <n v="2465.4740000000002"/>
    <n v="2465"/>
    <n v="2466"/>
    <n v="2465"/>
    <x v="1"/>
    <x v="0"/>
    <s v="Dec-2023"/>
    <s v="ADULTS"/>
  </r>
  <r>
    <x v="157"/>
    <s v="P629"/>
    <n v="11"/>
    <x v="1"/>
    <x v="1"/>
    <x v="3"/>
    <n v="2496.7676064257025"/>
    <x v="3"/>
    <n v="4906.13"/>
    <x v="3"/>
    <n v="5396.7430000000004"/>
    <n v="5397"/>
    <n v="5397"/>
    <n v="5396"/>
    <x v="1"/>
    <x v="5"/>
    <s v="Mar-2023"/>
    <s v="CHILDREN"/>
  </r>
  <r>
    <x v="158"/>
    <s v="P4217"/>
    <n v="87"/>
    <x v="1"/>
    <x v="0"/>
    <x v="3"/>
    <n v="2496.7676064257025"/>
    <x v="5"/>
    <n v="1295.5899999999999"/>
    <x v="2"/>
    <n v="1425.1490000000001"/>
    <n v="1425"/>
    <n v="1426"/>
    <n v="1425"/>
    <x v="0"/>
    <x v="0"/>
    <s v="Dec-2022"/>
    <s v="ADULTS"/>
  </r>
  <r>
    <x v="126"/>
    <s v="P4105"/>
    <n v="10"/>
    <x v="2"/>
    <x v="1"/>
    <x v="1"/>
    <n v="2509.1716796874998"/>
    <x v="3"/>
    <n v="250.59"/>
    <x v="3"/>
    <n v="275.649"/>
    <n v="276"/>
    <n v="276"/>
    <n v="275"/>
    <x v="1"/>
    <x v="11"/>
    <s v="May-2023"/>
    <s v="CHILDREN"/>
  </r>
  <r>
    <x v="159"/>
    <s v="P1143"/>
    <n v="13"/>
    <x v="1"/>
    <x v="1"/>
    <x v="3"/>
    <n v="2496.7676064257025"/>
    <x v="1"/>
    <n v="2752"/>
    <x v="3"/>
    <n v="3027.2000000000003"/>
    <n v="3027"/>
    <n v="3028"/>
    <n v="3027"/>
    <x v="0"/>
    <x v="5"/>
    <s v="Mar-2022"/>
    <s v="CHILDREN"/>
  </r>
  <r>
    <x v="160"/>
    <s v="P1274"/>
    <n v="32"/>
    <x v="1"/>
    <x v="3"/>
    <x v="1"/>
    <n v="2509.1716796874998"/>
    <x v="3"/>
    <n v="1839.59"/>
    <x v="1"/>
    <n v="2023.549"/>
    <n v="2024"/>
    <n v="2024"/>
    <n v="2023"/>
    <x v="1"/>
    <x v="11"/>
    <s v="May-2023"/>
    <s v="ADULTS"/>
  </r>
  <r>
    <x v="161"/>
    <s v="P2805"/>
    <n v="72"/>
    <x v="1"/>
    <x v="4"/>
    <x v="3"/>
    <n v="2496.7676064257025"/>
    <x v="2"/>
    <n v="104.66"/>
    <x v="2"/>
    <n v="115.126"/>
    <n v="115"/>
    <n v="116"/>
    <n v="115"/>
    <x v="1"/>
    <x v="0"/>
    <s v="Dec-2023"/>
    <s v="ADULTS"/>
  </r>
  <r>
    <x v="162"/>
    <s v="P2059"/>
    <n v="66"/>
    <x v="1"/>
    <x v="0"/>
    <x v="1"/>
    <n v="2509.1716796874998"/>
    <x v="0"/>
    <n v="3366.46"/>
    <x v="2"/>
    <n v="3703.1060000000002"/>
    <n v="3703"/>
    <n v="3704"/>
    <n v="3703"/>
    <x v="0"/>
    <x v="10"/>
    <s v="Oct-2022"/>
    <s v="ADULTS"/>
  </r>
  <r>
    <x v="163"/>
    <s v="P4801"/>
    <n v="72"/>
    <x v="2"/>
    <x v="6"/>
    <x v="0"/>
    <n v="2503.6022787783868"/>
    <x v="2"/>
    <n v="149.16999999999999"/>
    <x v="2"/>
    <n v="164.08699999999999"/>
    <n v="164"/>
    <n v="165"/>
    <n v="164"/>
    <x v="1"/>
    <x v="11"/>
    <s v="May-2023"/>
    <s v="ADULTS"/>
  </r>
  <r>
    <x v="164"/>
    <s v="P2373"/>
    <n v="25"/>
    <x v="2"/>
    <x v="0"/>
    <x v="3"/>
    <n v="2496.7676064257025"/>
    <x v="3"/>
    <n v="2791.53"/>
    <x v="1"/>
    <n v="3070.6830000000004"/>
    <n v="3071"/>
    <n v="3071"/>
    <n v="3070"/>
    <x v="0"/>
    <x v="6"/>
    <s v="Sep-2022"/>
    <s v="ADULTS"/>
  </r>
  <r>
    <x v="165"/>
    <s v="P2586"/>
    <n v="61"/>
    <x v="1"/>
    <x v="2"/>
    <x v="1"/>
    <n v="2509.1716796874998"/>
    <x v="1"/>
    <n v="1685.14"/>
    <x v="2"/>
    <n v="1853.6540000000002"/>
    <n v="1854"/>
    <n v="1854"/>
    <n v="1853"/>
    <x v="0"/>
    <x v="9"/>
    <s v="Feb-2022"/>
    <s v="ADULTS"/>
  </r>
  <r>
    <x v="166"/>
    <s v="P3334"/>
    <n v="38"/>
    <x v="1"/>
    <x v="7"/>
    <x v="1"/>
    <n v="2509.1716796874998"/>
    <x v="4"/>
    <n v="3065.74"/>
    <x v="1"/>
    <n v="3372.3139999999999"/>
    <n v="3372"/>
    <n v="3373"/>
    <n v="3372"/>
    <x v="1"/>
    <x v="2"/>
    <s v="Apr-2023"/>
    <s v="ADULTS"/>
  </r>
  <r>
    <x v="167"/>
    <s v="P1283"/>
    <n v="3"/>
    <x v="2"/>
    <x v="1"/>
    <x v="1"/>
    <n v="2509.1716796874998"/>
    <x v="4"/>
    <n v="2988.69"/>
    <x v="3"/>
    <n v="3287.5590000000002"/>
    <n v="3288"/>
    <n v="3288"/>
    <n v="3287"/>
    <x v="0"/>
    <x v="0"/>
    <s v="Dec-2022"/>
    <s v="CHILDREN"/>
  </r>
  <r>
    <x v="168"/>
    <s v="P3587"/>
    <n v="40"/>
    <x v="2"/>
    <x v="4"/>
    <x v="0"/>
    <n v="2503.6022787783868"/>
    <x v="1"/>
    <n v="426.76"/>
    <x v="0"/>
    <n v="469.43600000000004"/>
    <n v="469"/>
    <n v="470"/>
    <n v="469"/>
    <x v="1"/>
    <x v="5"/>
    <s v="Mar-2023"/>
    <s v="ADULTS"/>
  </r>
  <r>
    <x v="36"/>
    <s v="P365"/>
    <n v="65"/>
    <x v="2"/>
    <x v="0"/>
    <x v="1"/>
    <n v="2509.1716796874998"/>
    <x v="3"/>
    <n v="4548.9799999999996"/>
    <x v="2"/>
    <n v="5003.8779999999997"/>
    <n v="5004"/>
    <n v="5004"/>
    <n v="5003"/>
    <x v="0"/>
    <x v="8"/>
    <s v="Jul-2022"/>
    <s v="ADULTS"/>
  </r>
  <r>
    <x v="169"/>
    <s v="P4663"/>
    <n v="36"/>
    <x v="2"/>
    <x v="3"/>
    <x v="0"/>
    <n v="2503.6022787783868"/>
    <x v="1"/>
    <n v="2618.13"/>
    <x v="1"/>
    <n v="2879.9430000000002"/>
    <n v="2880"/>
    <n v="2880"/>
    <n v="2879"/>
    <x v="1"/>
    <x v="7"/>
    <s v="Aug-2023"/>
    <s v="ADULTS"/>
  </r>
  <r>
    <x v="170"/>
    <s v="P1732"/>
    <n v="57"/>
    <x v="1"/>
    <x v="0"/>
    <x v="3"/>
    <n v="2496.7676064257025"/>
    <x v="4"/>
    <n v="185.99"/>
    <x v="0"/>
    <n v="204.58900000000003"/>
    <n v="205"/>
    <n v="205"/>
    <n v="204"/>
    <x v="0"/>
    <x v="0"/>
    <s v="Dec-2022"/>
    <s v="ADULTS"/>
  </r>
  <r>
    <x v="171"/>
    <s v="P284"/>
    <n v="7"/>
    <x v="0"/>
    <x v="3"/>
    <x v="3"/>
    <n v="2496.7676064257025"/>
    <x v="1"/>
    <n v="4331.88"/>
    <x v="3"/>
    <n v="4765.0680000000002"/>
    <n v="4765"/>
    <n v="4766"/>
    <n v="4765"/>
    <x v="1"/>
    <x v="3"/>
    <s v="Nov-2023"/>
    <s v="CHILDREN"/>
  </r>
  <r>
    <x v="172"/>
    <s v="P2639"/>
    <n v="56"/>
    <x v="1"/>
    <x v="1"/>
    <x v="0"/>
    <n v="2503.6022787783868"/>
    <x v="4"/>
    <n v="1008.69"/>
    <x v="0"/>
    <n v="1109.5590000000002"/>
    <n v="1110"/>
    <n v="1110"/>
    <n v="1109"/>
    <x v="0"/>
    <x v="7"/>
    <s v="Aug-2022"/>
    <s v="ADULTS"/>
  </r>
  <r>
    <x v="61"/>
    <s v="P4391"/>
    <n v="81"/>
    <x v="1"/>
    <x v="3"/>
    <x v="3"/>
    <n v="2496.7676064257025"/>
    <x v="1"/>
    <n v="2338.41"/>
    <x v="2"/>
    <n v="2572.2510000000002"/>
    <n v="2572"/>
    <n v="2573"/>
    <n v="2572"/>
    <x v="1"/>
    <x v="3"/>
    <s v="Nov-2023"/>
    <s v="ADULTS"/>
  </r>
  <r>
    <x v="173"/>
    <s v="P1520"/>
    <n v="12"/>
    <x v="0"/>
    <x v="3"/>
    <x v="1"/>
    <n v="2509.1716796874998"/>
    <x v="2"/>
    <n v="385.69"/>
    <x v="3"/>
    <n v="424.25900000000001"/>
    <n v="424"/>
    <n v="425"/>
    <n v="424"/>
    <x v="0"/>
    <x v="7"/>
    <s v="Aug-2022"/>
    <s v="CHILDREN"/>
  </r>
  <r>
    <x v="174"/>
    <s v="P2647"/>
    <n v="73"/>
    <x v="2"/>
    <x v="3"/>
    <x v="2"/>
    <n v="2440.2966694490819"/>
    <x v="1"/>
    <n v="2501.7600000000002"/>
    <x v="2"/>
    <n v="2751.9360000000006"/>
    <n v="2752"/>
    <n v="2752"/>
    <n v="2751"/>
    <x v="1"/>
    <x v="4"/>
    <s v="Jun-2023"/>
    <s v="ADULTS"/>
  </r>
  <r>
    <x v="175"/>
    <s v="P1958"/>
    <n v="55"/>
    <x v="1"/>
    <x v="2"/>
    <x v="2"/>
    <n v="2440.2966694490819"/>
    <x v="0"/>
    <n v="718.99"/>
    <x v="0"/>
    <n v="790.88900000000012"/>
    <n v="791"/>
    <n v="791"/>
    <n v="790"/>
    <x v="0"/>
    <x v="5"/>
    <s v="Mar-2022"/>
    <s v="ADULTS"/>
  </r>
  <r>
    <x v="176"/>
    <s v="P2135"/>
    <n v="59"/>
    <x v="0"/>
    <x v="3"/>
    <x v="3"/>
    <n v="2496.7676064257025"/>
    <x v="2"/>
    <n v="410.25"/>
    <x v="0"/>
    <n v="451.27500000000003"/>
    <n v="451"/>
    <n v="452"/>
    <n v="451"/>
    <x v="0"/>
    <x v="8"/>
    <s v="Jul-2022"/>
    <s v="ADULTS"/>
  </r>
  <r>
    <x v="177"/>
    <s v="P4069"/>
    <n v="91"/>
    <x v="0"/>
    <x v="3"/>
    <x v="1"/>
    <n v="2509.1716796874998"/>
    <x v="4"/>
    <n v="4721.43"/>
    <x v="2"/>
    <n v="5193.5730000000003"/>
    <n v="5194"/>
    <n v="5194"/>
    <n v="5193"/>
    <x v="1"/>
    <x v="10"/>
    <s v="Oct-2023"/>
    <s v="ADULTS"/>
  </r>
  <r>
    <x v="178"/>
    <s v="P4388"/>
    <n v="78"/>
    <x v="1"/>
    <x v="3"/>
    <x v="2"/>
    <n v="2440.2966694490819"/>
    <x v="4"/>
    <n v="2518.31"/>
    <x v="2"/>
    <n v="2770.1410000000001"/>
    <n v="2770"/>
    <n v="2771"/>
    <n v="2770"/>
    <x v="1"/>
    <x v="8"/>
    <s v="Jul-2023"/>
    <s v="ADULTS"/>
  </r>
  <r>
    <x v="179"/>
    <s v="P2226"/>
    <n v="75"/>
    <x v="2"/>
    <x v="0"/>
    <x v="1"/>
    <n v="2509.1716796874998"/>
    <x v="4"/>
    <n v="3907.71"/>
    <x v="2"/>
    <n v="4298.4810000000007"/>
    <n v="4298"/>
    <n v="4299"/>
    <n v="4298"/>
    <x v="0"/>
    <x v="7"/>
    <s v="Aug-2022"/>
    <s v="ADULTS"/>
  </r>
  <r>
    <x v="180"/>
    <s v="P4132"/>
    <n v="47"/>
    <x v="2"/>
    <x v="7"/>
    <x v="3"/>
    <n v="2496.7676064257025"/>
    <x v="4"/>
    <n v="1219.46"/>
    <x v="0"/>
    <n v="1341.4060000000002"/>
    <n v="1341"/>
    <n v="1342"/>
    <n v="1341"/>
    <x v="1"/>
    <x v="4"/>
    <s v="Jun-2023"/>
    <s v="ADULTS"/>
  </r>
  <r>
    <x v="181"/>
    <s v="P813"/>
    <n v="0"/>
    <x v="0"/>
    <x v="1"/>
    <x v="3"/>
    <n v="2496.7676064257025"/>
    <x v="3"/>
    <n v="2569.38"/>
    <x v="3"/>
    <n v="2826.3180000000002"/>
    <n v="2826"/>
    <n v="2827"/>
    <n v="2826"/>
    <x v="0"/>
    <x v="10"/>
    <s v="Oct-2022"/>
    <s v="CHILDREN"/>
  </r>
  <r>
    <x v="182"/>
    <s v="P1755"/>
    <n v="45"/>
    <x v="0"/>
    <x v="7"/>
    <x v="3"/>
    <n v="2496.7676064257025"/>
    <x v="3"/>
    <n v="76.75"/>
    <x v="0"/>
    <n v="84.425000000000011"/>
    <n v="84"/>
    <n v="85"/>
    <n v="84"/>
    <x v="1"/>
    <x v="0"/>
    <s v="Dec-2023"/>
    <s v="ADULTS"/>
  </r>
  <r>
    <x v="183"/>
    <s v="P295"/>
    <n v="39"/>
    <x v="1"/>
    <x v="3"/>
    <x v="1"/>
    <n v="2509.1716796874998"/>
    <x v="2"/>
    <n v="4741.07"/>
    <x v="1"/>
    <n v="5215.1769999999997"/>
    <n v="5215"/>
    <n v="5216"/>
    <n v="5215"/>
    <x v="0"/>
    <x v="9"/>
    <s v="Feb-2022"/>
    <s v="ADULTS"/>
  </r>
  <r>
    <x v="184"/>
    <s v="P2576"/>
    <n v="89"/>
    <x v="2"/>
    <x v="0"/>
    <x v="3"/>
    <n v="2496.7676064257025"/>
    <x v="0"/>
    <n v="4744.74"/>
    <x v="2"/>
    <n v="5219.2139999999999"/>
    <n v="5219"/>
    <n v="5220"/>
    <n v="5219"/>
    <x v="1"/>
    <x v="2"/>
    <s v="Apr-2023"/>
    <s v="ADULTS"/>
  </r>
  <r>
    <x v="185"/>
    <s v="P2890"/>
    <n v="49"/>
    <x v="2"/>
    <x v="4"/>
    <x v="0"/>
    <n v="2503.6022787783868"/>
    <x v="3"/>
    <n v="468.76"/>
    <x v="0"/>
    <n v="515.63600000000008"/>
    <n v="516"/>
    <n v="516"/>
    <n v="515"/>
    <x v="0"/>
    <x v="0"/>
    <s v="Dec-2022"/>
    <s v="ADULTS"/>
  </r>
  <r>
    <x v="186"/>
    <s v="P2488"/>
    <n v="36"/>
    <x v="2"/>
    <x v="3"/>
    <x v="0"/>
    <n v="2503.6022787783868"/>
    <x v="4"/>
    <n v="2341.9"/>
    <x v="1"/>
    <n v="2576.09"/>
    <n v="2576"/>
    <n v="2577"/>
    <n v="2576"/>
    <x v="1"/>
    <x v="9"/>
    <s v="Feb-2023"/>
    <s v="ADULTS"/>
  </r>
  <r>
    <x v="68"/>
    <s v="P2709"/>
    <n v="19"/>
    <x v="2"/>
    <x v="1"/>
    <x v="3"/>
    <n v="2496.7676064257025"/>
    <x v="1"/>
    <n v="1095.21"/>
    <x v="1"/>
    <n v="1204.7310000000002"/>
    <n v="1205"/>
    <n v="1205"/>
    <n v="1204"/>
    <x v="0"/>
    <x v="2"/>
    <s v="Apr-2022"/>
    <s v="ADULTS"/>
  </r>
  <r>
    <x v="187"/>
    <s v="P2852"/>
    <n v="73"/>
    <x v="0"/>
    <x v="4"/>
    <x v="1"/>
    <n v="2509.1716796874998"/>
    <x v="0"/>
    <n v="858.83"/>
    <x v="2"/>
    <n v="944.71300000000008"/>
    <n v="945"/>
    <n v="945"/>
    <n v="944"/>
    <x v="1"/>
    <x v="4"/>
    <s v="Jun-2023"/>
    <s v="ADULTS"/>
  </r>
  <r>
    <x v="188"/>
    <s v="P1530"/>
    <n v="99"/>
    <x v="1"/>
    <x v="7"/>
    <x v="3"/>
    <n v="2496.7676064257025"/>
    <x v="1"/>
    <n v="2178.62"/>
    <x v="2"/>
    <n v="2396.482"/>
    <n v="2396"/>
    <n v="2397"/>
    <n v="2396"/>
    <x v="1"/>
    <x v="6"/>
    <s v="Sep-2023"/>
    <s v="ADULTS"/>
  </r>
  <r>
    <x v="189"/>
    <s v="P2345"/>
    <n v="18"/>
    <x v="0"/>
    <x v="2"/>
    <x v="3"/>
    <n v="2496.7676064257025"/>
    <x v="3"/>
    <n v="761.25"/>
    <x v="1"/>
    <n v="837.37500000000011"/>
    <n v="837"/>
    <n v="838"/>
    <n v="837"/>
    <x v="1"/>
    <x v="5"/>
    <s v="Mar-2023"/>
    <s v="ADULTS"/>
  </r>
  <r>
    <x v="55"/>
    <s v="P48"/>
    <n v="65"/>
    <x v="0"/>
    <x v="6"/>
    <x v="0"/>
    <n v="2503.6022787783868"/>
    <x v="0"/>
    <n v="1936.39"/>
    <x v="2"/>
    <n v="2130.0290000000005"/>
    <n v="2130"/>
    <n v="2131"/>
    <n v="2130"/>
    <x v="0"/>
    <x v="5"/>
    <s v="Mar-2022"/>
    <s v="ADULTS"/>
  </r>
  <r>
    <x v="190"/>
    <s v="P131"/>
    <n v="1"/>
    <x v="2"/>
    <x v="0"/>
    <x v="3"/>
    <n v="2496.7676064257025"/>
    <x v="1"/>
    <n v="1386.28"/>
    <x v="3"/>
    <n v="1524.9080000000001"/>
    <n v="1525"/>
    <n v="1525"/>
    <n v="1524"/>
    <x v="0"/>
    <x v="9"/>
    <s v="Feb-2022"/>
    <s v="CHILDREN"/>
  </r>
  <r>
    <x v="118"/>
    <s v="P3069"/>
    <n v="21"/>
    <x v="1"/>
    <x v="5"/>
    <x v="1"/>
    <n v="2509.1716796874998"/>
    <x v="1"/>
    <n v="3714.63"/>
    <x v="1"/>
    <n v="4086.0930000000003"/>
    <n v="4086"/>
    <n v="4087"/>
    <n v="4086"/>
    <x v="0"/>
    <x v="5"/>
    <s v="Mar-2022"/>
    <s v="ADULTS"/>
  </r>
  <r>
    <x v="191"/>
    <s v="P3100"/>
    <n v="98"/>
    <x v="1"/>
    <x v="7"/>
    <x v="3"/>
    <n v="2496.7676064257025"/>
    <x v="4"/>
    <n v="3620.57"/>
    <x v="2"/>
    <n v="3982.6270000000004"/>
    <n v="3983"/>
    <n v="3983"/>
    <n v="3982"/>
    <x v="0"/>
    <x v="7"/>
    <s v="Aug-2022"/>
    <s v="ADULTS"/>
  </r>
  <r>
    <x v="192"/>
    <s v="P3267"/>
    <n v="58"/>
    <x v="2"/>
    <x v="4"/>
    <x v="3"/>
    <n v="2496.7676064257025"/>
    <x v="0"/>
    <n v="138.13"/>
    <x v="0"/>
    <n v="151.94300000000001"/>
    <n v="152"/>
    <n v="152"/>
    <n v="151"/>
    <x v="0"/>
    <x v="4"/>
    <s v="Jun-2022"/>
    <s v="ADULTS"/>
  </r>
  <r>
    <x v="193"/>
    <s v="P1164"/>
    <n v="8"/>
    <x v="2"/>
    <x v="6"/>
    <x v="1"/>
    <n v="2509.1716796874998"/>
    <x v="3"/>
    <n v="4362.84"/>
    <x v="3"/>
    <n v="4799.1240000000007"/>
    <n v="4799"/>
    <n v="4800"/>
    <n v="4799"/>
    <x v="1"/>
    <x v="6"/>
    <s v="Sep-2023"/>
    <s v="CHILDREN"/>
  </r>
  <r>
    <x v="194"/>
    <s v="P3512"/>
    <n v="57"/>
    <x v="0"/>
    <x v="3"/>
    <x v="0"/>
    <n v="2503.6022787783868"/>
    <x v="3"/>
    <n v="1299.4000000000001"/>
    <x v="0"/>
    <n v="1429.3400000000001"/>
    <n v="1429"/>
    <n v="1430"/>
    <n v="1429"/>
    <x v="0"/>
    <x v="1"/>
    <s v="Jan-2022"/>
    <s v="ADULTS"/>
  </r>
  <r>
    <x v="195"/>
    <s v="P3098"/>
    <n v="44"/>
    <x v="2"/>
    <x v="4"/>
    <x v="1"/>
    <n v="2509.1716796874998"/>
    <x v="2"/>
    <n v="964.28"/>
    <x v="0"/>
    <n v="1060.7080000000001"/>
    <n v="1061"/>
    <n v="1061"/>
    <n v="1060"/>
    <x v="1"/>
    <x v="5"/>
    <s v="Mar-2023"/>
    <s v="ADULTS"/>
  </r>
  <r>
    <x v="39"/>
    <s v="P2702"/>
    <n v="64"/>
    <x v="1"/>
    <x v="3"/>
    <x v="0"/>
    <n v="2503.6022787783868"/>
    <x v="0"/>
    <n v="4490.3900000000003"/>
    <x v="2"/>
    <n v="4939.429000000001"/>
    <n v="4939"/>
    <n v="4940"/>
    <n v="4939"/>
    <x v="0"/>
    <x v="5"/>
    <s v="Mar-2022"/>
    <s v="ADULTS"/>
  </r>
  <r>
    <x v="124"/>
    <s v="P2721"/>
    <n v="25"/>
    <x v="1"/>
    <x v="1"/>
    <x v="1"/>
    <n v="2509.1716796874998"/>
    <x v="4"/>
    <n v="2688.07"/>
    <x v="1"/>
    <n v="2956.8770000000004"/>
    <n v="2957"/>
    <n v="2957"/>
    <n v="2956"/>
    <x v="1"/>
    <x v="8"/>
    <s v="Jul-2023"/>
    <s v="ADULTS"/>
  </r>
  <r>
    <x v="196"/>
    <s v="P1383"/>
    <n v="53"/>
    <x v="2"/>
    <x v="2"/>
    <x v="2"/>
    <n v="2440.2966694490819"/>
    <x v="2"/>
    <n v="490.33"/>
    <x v="0"/>
    <n v="539.36300000000006"/>
    <n v="539"/>
    <n v="540"/>
    <n v="539"/>
    <x v="1"/>
    <x v="10"/>
    <s v="Oct-2023"/>
    <s v="ADULTS"/>
  </r>
  <r>
    <x v="197"/>
    <s v="P1795"/>
    <n v="94"/>
    <x v="1"/>
    <x v="0"/>
    <x v="3"/>
    <n v="2496.7676064257025"/>
    <x v="4"/>
    <n v="449.1"/>
    <x v="2"/>
    <n v="494.01000000000005"/>
    <n v="494"/>
    <n v="495"/>
    <n v="494"/>
    <x v="1"/>
    <x v="8"/>
    <s v="Jul-2023"/>
    <s v="ADULTS"/>
  </r>
  <r>
    <x v="20"/>
    <s v="P1567"/>
    <n v="34"/>
    <x v="1"/>
    <x v="7"/>
    <x v="1"/>
    <n v="2509.1716796874998"/>
    <x v="3"/>
    <n v="1208.8399999999999"/>
    <x v="1"/>
    <n v="1329.7239999999999"/>
    <n v="1330"/>
    <n v="1330"/>
    <n v="1329"/>
    <x v="1"/>
    <x v="9"/>
    <s v="Feb-2023"/>
    <s v="ADULTS"/>
  </r>
  <r>
    <x v="198"/>
    <s v="P582"/>
    <n v="49"/>
    <x v="2"/>
    <x v="2"/>
    <x v="3"/>
    <n v="2496.7676064257025"/>
    <x v="4"/>
    <n v="2116.96"/>
    <x v="0"/>
    <n v="2328.6560000000004"/>
    <n v="2329"/>
    <n v="2329"/>
    <n v="2328"/>
    <x v="0"/>
    <x v="0"/>
    <s v="Dec-2022"/>
    <s v="ADULTS"/>
  </r>
  <r>
    <x v="199"/>
    <s v="P3398"/>
    <n v="7"/>
    <x v="2"/>
    <x v="5"/>
    <x v="2"/>
    <n v="2440.2966694490819"/>
    <x v="5"/>
    <n v="1196.5899999999999"/>
    <x v="3"/>
    <n v="1316.249"/>
    <n v="1316"/>
    <n v="1317"/>
    <n v="1316"/>
    <x v="1"/>
    <x v="7"/>
    <s v="Aug-2023"/>
    <s v="CHILDREN"/>
  </r>
  <r>
    <x v="200"/>
    <s v="P3993"/>
    <n v="41"/>
    <x v="2"/>
    <x v="2"/>
    <x v="3"/>
    <n v="2496.7676064257025"/>
    <x v="5"/>
    <n v="4671.12"/>
    <x v="0"/>
    <n v="5138.232"/>
    <n v="5138"/>
    <n v="5139"/>
    <n v="5138"/>
    <x v="0"/>
    <x v="7"/>
    <s v="Aug-2022"/>
    <s v="ADULTS"/>
  </r>
  <r>
    <x v="201"/>
    <s v="P1938"/>
    <n v="98"/>
    <x v="2"/>
    <x v="7"/>
    <x v="3"/>
    <n v="2496.7676064257025"/>
    <x v="4"/>
    <n v="1040.3699999999999"/>
    <x v="2"/>
    <n v="1144.4069999999999"/>
    <n v="1144"/>
    <n v="1145"/>
    <n v="1144"/>
    <x v="0"/>
    <x v="3"/>
    <s v="Nov-2022"/>
    <s v="ADULTS"/>
  </r>
  <r>
    <x v="202"/>
    <s v="P152"/>
    <n v="16"/>
    <x v="0"/>
    <x v="5"/>
    <x v="2"/>
    <n v="2440.2966694490819"/>
    <x v="2"/>
    <n v="1957.59"/>
    <x v="3"/>
    <n v="2153.3490000000002"/>
    <n v="2153"/>
    <n v="2154"/>
    <n v="2153"/>
    <x v="1"/>
    <x v="11"/>
    <s v="May-2023"/>
    <s v="CHILDREN"/>
  </r>
  <r>
    <x v="203"/>
    <s v="P3466"/>
    <n v="60"/>
    <x v="2"/>
    <x v="6"/>
    <x v="0"/>
    <n v="2503.6022787783868"/>
    <x v="2"/>
    <n v="2707.15"/>
    <x v="2"/>
    <n v="2977.8650000000002"/>
    <n v="2978"/>
    <n v="2978"/>
    <n v="2977"/>
    <x v="0"/>
    <x v="8"/>
    <s v="Jul-2022"/>
    <s v="ADULTS"/>
  </r>
  <r>
    <x v="204"/>
    <s v="P4422"/>
    <n v="93"/>
    <x v="0"/>
    <x v="1"/>
    <x v="1"/>
    <n v="2509.1716796874998"/>
    <x v="1"/>
    <n v="3594.56"/>
    <x v="2"/>
    <n v="3954.0160000000001"/>
    <n v="3954"/>
    <n v="3955"/>
    <n v="3954"/>
    <x v="1"/>
    <x v="3"/>
    <s v="Nov-2023"/>
    <s v="ADULTS"/>
  </r>
  <r>
    <x v="205"/>
    <s v="P2121"/>
    <n v="91"/>
    <x v="0"/>
    <x v="6"/>
    <x v="0"/>
    <n v="2503.6022787783868"/>
    <x v="1"/>
    <n v="259.05"/>
    <x v="2"/>
    <n v="284.95500000000004"/>
    <n v="285"/>
    <n v="285"/>
    <n v="284"/>
    <x v="0"/>
    <x v="11"/>
    <s v="May-2022"/>
    <s v="ADULTS"/>
  </r>
  <r>
    <x v="52"/>
    <s v="P2523"/>
    <n v="58"/>
    <x v="1"/>
    <x v="5"/>
    <x v="0"/>
    <n v="2503.6022787783868"/>
    <x v="1"/>
    <n v="1524.72"/>
    <x v="0"/>
    <n v="1677.1920000000002"/>
    <n v="1677"/>
    <n v="1678"/>
    <n v="1677"/>
    <x v="0"/>
    <x v="6"/>
    <s v="Sep-2022"/>
    <s v="ADULTS"/>
  </r>
  <r>
    <x v="206"/>
    <s v="P4860"/>
    <n v="86"/>
    <x v="1"/>
    <x v="3"/>
    <x v="3"/>
    <n v="2496.7676064257025"/>
    <x v="2"/>
    <n v="2409.96"/>
    <x v="2"/>
    <n v="2650.9560000000001"/>
    <n v="2651"/>
    <n v="2651"/>
    <n v="2650"/>
    <x v="0"/>
    <x v="5"/>
    <s v="Mar-2022"/>
    <s v="ADULTS"/>
  </r>
  <r>
    <x v="207"/>
    <s v="P822"/>
    <n v="39"/>
    <x v="1"/>
    <x v="3"/>
    <x v="1"/>
    <n v="2509.1716796874998"/>
    <x v="2"/>
    <n v="1520.13"/>
    <x v="1"/>
    <n v="1672.1430000000003"/>
    <n v="1672"/>
    <n v="1673"/>
    <n v="1672"/>
    <x v="1"/>
    <x v="10"/>
    <s v="Oct-2023"/>
    <s v="ADULTS"/>
  </r>
  <r>
    <x v="17"/>
    <s v="P4476"/>
    <n v="29"/>
    <x v="1"/>
    <x v="7"/>
    <x v="1"/>
    <n v="2509.1716796874998"/>
    <x v="4"/>
    <n v="1030.0899999999999"/>
    <x v="1"/>
    <n v="1133.0989999999999"/>
    <n v="1133"/>
    <n v="1134"/>
    <n v="1133"/>
    <x v="0"/>
    <x v="5"/>
    <s v="Mar-2022"/>
    <s v="ADULTS"/>
  </r>
  <r>
    <x v="53"/>
    <s v="P908"/>
    <n v="41"/>
    <x v="1"/>
    <x v="7"/>
    <x v="3"/>
    <n v="2496.7676064257025"/>
    <x v="3"/>
    <n v="3355.9"/>
    <x v="0"/>
    <n v="3691.4900000000002"/>
    <n v="3691"/>
    <n v="3692"/>
    <n v="3691"/>
    <x v="0"/>
    <x v="0"/>
    <s v="Dec-2022"/>
    <s v="ADULTS"/>
  </r>
  <r>
    <x v="208"/>
    <s v="P4697"/>
    <n v="86"/>
    <x v="0"/>
    <x v="3"/>
    <x v="1"/>
    <n v="2509.1716796874998"/>
    <x v="3"/>
    <n v="2740.49"/>
    <x v="2"/>
    <n v="3014.5390000000002"/>
    <n v="3015"/>
    <n v="3015"/>
    <n v="3014"/>
    <x v="1"/>
    <x v="10"/>
    <s v="Oct-2023"/>
    <s v="ADULTS"/>
  </r>
  <r>
    <x v="209"/>
    <s v="P81"/>
    <n v="19"/>
    <x v="1"/>
    <x v="2"/>
    <x v="0"/>
    <n v="2503.6022787783868"/>
    <x v="0"/>
    <n v="735.2"/>
    <x v="1"/>
    <n v="808.72000000000014"/>
    <n v="809"/>
    <n v="809"/>
    <n v="808"/>
    <x v="1"/>
    <x v="4"/>
    <s v="Jun-2023"/>
    <s v="ADULTS"/>
  </r>
  <r>
    <x v="210"/>
    <s v="P4341"/>
    <n v="54"/>
    <x v="2"/>
    <x v="1"/>
    <x v="0"/>
    <n v="2503.6022787783868"/>
    <x v="2"/>
    <n v="2246.29"/>
    <x v="0"/>
    <n v="2470.9190000000003"/>
    <n v="2471"/>
    <n v="2471"/>
    <n v="2470"/>
    <x v="1"/>
    <x v="9"/>
    <s v="Feb-2023"/>
    <s v="ADULTS"/>
  </r>
  <r>
    <x v="211"/>
    <s v="P4296"/>
    <n v="77"/>
    <x v="2"/>
    <x v="4"/>
    <x v="3"/>
    <n v="2496.7676064257025"/>
    <x v="2"/>
    <n v="4541.84"/>
    <x v="2"/>
    <n v="4996.0240000000003"/>
    <n v="4996"/>
    <n v="4997"/>
    <n v="4996"/>
    <x v="0"/>
    <x v="6"/>
    <s v="Sep-2022"/>
    <s v="ADULTS"/>
  </r>
  <r>
    <x v="212"/>
    <s v="P3840"/>
    <n v="67"/>
    <x v="0"/>
    <x v="4"/>
    <x v="1"/>
    <n v="2509.1716796874998"/>
    <x v="0"/>
    <n v="3387.18"/>
    <x v="2"/>
    <n v="3725.8980000000001"/>
    <n v="3726"/>
    <n v="3726"/>
    <n v="3725"/>
    <x v="0"/>
    <x v="2"/>
    <s v="Apr-2022"/>
    <s v="ADULTS"/>
  </r>
  <r>
    <x v="213"/>
    <s v="P4686"/>
    <n v="90"/>
    <x v="1"/>
    <x v="3"/>
    <x v="3"/>
    <n v="2496.7676064257025"/>
    <x v="4"/>
    <n v="2156.1999999999998"/>
    <x v="2"/>
    <n v="2371.8200000000002"/>
    <n v="2372"/>
    <n v="2372"/>
    <n v="2371"/>
    <x v="0"/>
    <x v="6"/>
    <s v="Sep-2022"/>
    <s v="ADULTS"/>
  </r>
  <r>
    <x v="214"/>
    <s v="P1511"/>
    <n v="75"/>
    <x v="2"/>
    <x v="0"/>
    <x v="1"/>
    <n v="2509.1716796874998"/>
    <x v="3"/>
    <n v="4931.1899999999996"/>
    <x v="2"/>
    <n v="5424.3090000000002"/>
    <n v="5424"/>
    <n v="5425"/>
    <n v="5424"/>
    <x v="0"/>
    <x v="3"/>
    <s v="Nov-2022"/>
    <s v="ADULTS"/>
  </r>
  <r>
    <x v="215"/>
    <s v="P1234"/>
    <n v="60"/>
    <x v="2"/>
    <x v="2"/>
    <x v="0"/>
    <n v="2503.6022787783868"/>
    <x v="2"/>
    <n v="3537.31"/>
    <x v="2"/>
    <n v="3891.0410000000002"/>
    <n v="3891"/>
    <n v="3892"/>
    <n v="3891"/>
    <x v="0"/>
    <x v="3"/>
    <s v="Nov-2022"/>
    <s v="ADULTS"/>
  </r>
  <r>
    <x v="216"/>
    <s v="P370"/>
    <n v="63"/>
    <x v="2"/>
    <x v="1"/>
    <x v="0"/>
    <n v="2503.6022787783868"/>
    <x v="4"/>
    <n v="2448.11"/>
    <x v="2"/>
    <n v="2692.9210000000003"/>
    <n v="2693"/>
    <n v="2693"/>
    <n v="2692"/>
    <x v="0"/>
    <x v="1"/>
    <s v="Jan-2022"/>
    <s v="ADULTS"/>
  </r>
  <r>
    <x v="217"/>
    <s v="P4060"/>
    <n v="84"/>
    <x v="1"/>
    <x v="3"/>
    <x v="3"/>
    <n v="2496.7676064257025"/>
    <x v="1"/>
    <n v="1937.43"/>
    <x v="2"/>
    <n v="2131.1730000000002"/>
    <n v="2131"/>
    <n v="2132"/>
    <n v="2131"/>
    <x v="0"/>
    <x v="7"/>
    <s v="Aug-2022"/>
    <s v="ADULTS"/>
  </r>
  <r>
    <x v="218"/>
    <s v="P4432"/>
    <n v="64"/>
    <x v="2"/>
    <x v="4"/>
    <x v="2"/>
    <n v="2440.2966694490819"/>
    <x v="1"/>
    <n v="3516.65"/>
    <x v="2"/>
    <n v="3868.3150000000005"/>
    <n v="3868"/>
    <n v="3869"/>
    <n v="3868"/>
    <x v="0"/>
    <x v="1"/>
    <s v="Jan-2022"/>
    <s v="ADULTS"/>
  </r>
  <r>
    <x v="43"/>
    <s v="P1476"/>
    <n v="0"/>
    <x v="1"/>
    <x v="6"/>
    <x v="1"/>
    <n v="2509.1716796874998"/>
    <x v="1"/>
    <n v="3819.71"/>
    <x v="3"/>
    <n v="4201.6810000000005"/>
    <n v="4202"/>
    <n v="4202"/>
    <n v="4201"/>
    <x v="0"/>
    <x v="10"/>
    <s v="Oct-2022"/>
    <s v="CHILDREN"/>
  </r>
  <r>
    <x v="18"/>
    <s v="P538"/>
    <n v="84"/>
    <x v="2"/>
    <x v="2"/>
    <x v="3"/>
    <n v="2496.7676064257025"/>
    <x v="2"/>
    <n v="4741.3999999999996"/>
    <x v="2"/>
    <n v="5215.54"/>
    <n v="5216"/>
    <n v="5216"/>
    <n v="5215"/>
    <x v="1"/>
    <x v="9"/>
    <s v="Feb-2023"/>
    <s v="ADULTS"/>
  </r>
  <r>
    <x v="191"/>
    <s v="P1842"/>
    <n v="96"/>
    <x v="2"/>
    <x v="3"/>
    <x v="2"/>
    <n v="2440.2966694490819"/>
    <x v="2"/>
    <n v="1213.92"/>
    <x v="2"/>
    <n v="1335.3120000000001"/>
    <n v="1335"/>
    <n v="1336"/>
    <n v="1335"/>
    <x v="0"/>
    <x v="7"/>
    <s v="Aug-2022"/>
    <s v="ADULTS"/>
  </r>
  <r>
    <x v="219"/>
    <s v="P1939"/>
    <n v="85"/>
    <x v="1"/>
    <x v="7"/>
    <x v="3"/>
    <n v="2496.7676064257025"/>
    <x v="0"/>
    <n v="2693.46"/>
    <x v="2"/>
    <n v="2962.8060000000005"/>
    <n v="2963"/>
    <n v="2963"/>
    <n v="2962"/>
    <x v="0"/>
    <x v="5"/>
    <s v="Mar-2022"/>
    <s v="ADULTS"/>
  </r>
  <r>
    <x v="220"/>
    <s v="P4508"/>
    <n v="61"/>
    <x v="2"/>
    <x v="2"/>
    <x v="1"/>
    <n v="2509.1716796874998"/>
    <x v="2"/>
    <n v="3356.01"/>
    <x v="2"/>
    <n v="3691.6110000000003"/>
    <n v="3692"/>
    <n v="3692"/>
    <n v="3691"/>
    <x v="1"/>
    <x v="2"/>
    <s v="Apr-2023"/>
    <s v="ADULTS"/>
  </r>
  <r>
    <x v="110"/>
    <s v="P742"/>
    <n v="18"/>
    <x v="0"/>
    <x v="2"/>
    <x v="3"/>
    <n v="2496.7676064257025"/>
    <x v="4"/>
    <n v="568.28"/>
    <x v="1"/>
    <n v="625.10800000000006"/>
    <n v="625"/>
    <n v="626"/>
    <n v="625"/>
    <x v="0"/>
    <x v="8"/>
    <s v="Jul-2022"/>
    <s v="ADULTS"/>
  </r>
  <r>
    <x v="221"/>
    <s v="P99"/>
    <n v="67"/>
    <x v="0"/>
    <x v="2"/>
    <x v="1"/>
    <n v="2509.1716796874998"/>
    <x v="3"/>
    <n v="4679.24"/>
    <x v="2"/>
    <n v="5147.1639999999998"/>
    <n v="5147"/>
    <n v="5148"/>
    <n v="5147"/>
    <x v="0"/>
    <x v="7"/>
    <s v="Aug-2022"/>
    <s v="ADULTS"/>
  </r>
  <r>
    <x v="222"/>
    <s v="P116"/>
    <n v="78"/>
    <x v="2"/>
    <x v="6"/>
    <x v="3"/>
    <n v="2496.7676064257025"/>
    <x v="0"/>
    <n v="3294.67"/>
    <x v="2"/>
    <n v="3624.1370000000002"/>
    <n v="3624"/>
    <n v="3625"/>
    <n v="3624"/>
    <x v="1"/>
    <x v="3"/>
    <s v="Nov-2023"/>
    <s v="ADULTS"/>
  </r>
  <r>
    <x v="223"/>
    <s v="P3227"/>
    <n v="36"/>
    <x v="2"/>
    <x v="4"/>
    <x v="3"/>
    <n v="2496.7676064257025"/>
    <x v="1"/>
    <n v="4556.1499999999996"/>
    <x v="1"/>
    <n v="5011.7650000000003"/>
    <n v="5012"/>
    <n v="5012"/>
    <n v="5011"/>
    <x v="1"/>
    <x v="2"/>
    <s v="Apr-2023"/>
    <s v="ADULTS"/>
  </r>
  <r>
    <x v="224"/>
    <s v="P2837"/>
    <n v="11"/>
    <x v="0"/>
    <x v="7"/>
    <x v="2"/>
    <n v="2440.2966694490819"/>
    <x v="2"/>
    <n v="3526.41"/>
    <x v="3"/>
    <n v="3879.0509999999999"/>
    <n v="3879"/>
    <n v="3880"/>
    <n v="3879"/>
    <x v="0"/>
    <x v="6"/>
    <s v="Sep-2022"/>
    <s v="CHILDREN"/>
  </r>
  <r>
    <x v="181"/>
    <s v="P4036"/>
    <n v="3"/>
    <x v="1"/>
    <x v="6"/>
    <x v="0"/>
    <n v="2503.6022787783868"/>
    <x v="3"/>
    <n v="3247.74"/>
    <x v="3"/>
    <n v="3572.5140000000001"/>
    <n v="3573"/>
    <n v="3573"/>
    <n v="3572"/>
    <x v="0"/>
    <x v="10"/>
    <s v="Oct-2022"/>
    <s v="CHILDREN"/>
  </r>
  <r>
    <x v="225"/>
    <s v="P3541"/>
    <n v="83"/>
    <x v="0"/>
    <x v="0"/>
    <x v="3"/>
    <n v="2496.7676064257025"/>
    <x v="3"/>
    <n v="2786.22"/>
    <x v="2"/>
    <n v="3064.8420000000001"/>
    <n v="3065"/>
    <n v="3065"/>
    <n v="3064"/>
    <x v="0"/>
    <x v="8"/>
    <s v="Jul-2022"/>
    <s v="ADULTS"/>
  </r>
  <r>
    <x v="226"/>
    <s v="P618"/>
    <n v="43"/>
    <x v="1"/>
    <x v="7"/>
    <x v="2"/>
    <n v="2440.2966694490819"/>
    <x v="2"/>
    <n v="3588.98"/>
    <x v="0"/>
    <n v="3947.8780000000002"/>
    <n v="3948"/>
    <n v="3948"/>
    <n v="3947"/>
    <x v="1"/>
    <x v="6"/>
    <s v="Sep-2023"/>
    <s v="ADULTS"/>
  </r>
  <r>
    <x v="4"/>
    <s v="P810"/>
    <n v="40"/>
    <x v="2"/>
    <x v="7"/>
    <x v="1"/>
    <n v="2509.1716796874998"/>
    <x v="5"/>
    <n v="551.1"/>
    <x v="0"/>
    <n v="606.21"/>
    <n v="606"/>
    <n v="607"/>
    <n v="606"/>
    <x v="1"/>
    <x v="3"/>
    <s v="Nov-2023"/>
    <s v="ADULTS"/>
  </r>
  <r>
    <x v="227"/>
    <s v="P4246"/>
    <n v="58"/>
    <x v="2"/>
    <x v="5"/>
    <x v="3"/>
    <n v="2496.7676064257025"/>
    <x v="4"/>
    <n v="4780.29"/>
    <x v="0"/>
    <n v="5258.3190000000004"/>
    <n v="5258"/>
    <n v="5259"/>
    <n v="5258"/>
    <x v="1"/>
    <x v="11"/>
    <s v="May-2023"/>
    <s v="ADULTS"/>
  </r>
  <r>
    <x v="228"/>
    <s v="P2600"/>
    <n v="54"/>
    <x v="0"/>
    <x v="3"/>
    <x v="3"/>
    <n v="2496.7676064257025"/>
    <x v="2"/>
    <n v="4783.5600000000004"/>
    <x v="0"/>
    <n v="5261.9160000000011"/>
    <n v="5262"/>
    <n v="5262"/>
    <n v="5261"/>
    <x v="0"/>
    <x v="8"/>
    <s v="Jul-2022"/>
    <s v="ADULTS"/>
  </r>
  <r>
    <x v="229"/>
    <s v="P883"/>
    <n v="62"/>
    <x v="2"/>
    <x v="0"/>
    <x v="1"/>
    <n v="2509.1716796874998"/>
    <x v="1"/>
    <n v="2207.38"/>
    <x v="2"/>
    <n v="2428.1180000000004"/>
    <n v="2428"/>
    <n v="2429"/>
    <n v="2428"/>
    <x v="0"/>
    <x v="3"/>
    <s v="Nov-2022"/>
    <s v="ADULTS"/>
  </r>
  <r>
    <x v="230"/>
    <s v="P2302"/>
    <n v="7"/>
    <x v="1"/>
    <x v="2"/>
    <x v="1"/>
    <n v="2509.1716796874998"/>
    <x v="5"/>
    <n v="2978.61"/>
    <x v="3"/>
    <n v="3276.4710000000005"/>
    <n v="3276"/>
    <n v="3277"/>
    <n v="3276"/>
    <x v="1"/>
    <x v="9"/>
    <s v="Feb-2023"/>
    <s v="CHILDREN"/>
  </r>
  <r>
    <x v="70"/>
    <s v="P1868"/>
    <n v="0"/>
    <x v="0"/>
    <x v="0"/>
    <x v="3"/>
    <n v="2496.7676064257025"/>
    <x v="0"/>
    <n v="115.17"/>
    <x v="3"/>
    <n v="126.68700000000001"/>
    <n v="127"/>
    <n v="127"/>
    <n v="126"/>
    <x v="1"/>
    <x v="4"/>
    <s v="Jun-2023"/>
    <s v="CHILDREN"/>
  </r>
  <r>
    <x v="132"/>
    <s v="P3197"/>
    <n v="78"/>
    <x v="0"/>
    <x v="3"/>
    <x v="0"/>
    <n v="2503.6022787783868"/>
    <x v="2"/>
    <n v="4068.15"/>
    <x v="2"/>
    <n v="4474.9650000000001"/>
    <n v="4475"/>
    <n v="4475"/>
    <n v="4474"/>
    <x v="1"/>
    <x v="5"/>
    <s v="Mar-2023"/>
    <s v="ADULTS"/>
  </r>
  <r>
    <x v="179"/>
    <s v="P1964"/>
    <n v="41"/>
    <x v="2"/>
    <x v="5"/>
    <x v="2"/>
    <n v="2440.2966694490819"/>
    <x v="4"/>
    <n v="2139.06"/>
    <x v="0"/>
    <n v="2352.9660000000003"/>
    <n v="2353"/>
    <n v="2353"/>
    <n v="2352"/>
    <x v="0"/>
    <x v="7"/>
    <s v="Aug-2022"/>
    <s v="ADULTS"/>
  </r>
  <r>
    <x v="231"/>
    <s v="P2579"/>
    <n v="49"/>
    <x v="1"/>
    <x v="1"/>
    <x v="3"/>
    <n v="2496.7676064257025"/>
    <x v="0"/>
    <n v="2008.47"/>
    <x v="0"/>
    <n v="2209.317"/>
    <n v="2209"/>
    <n v="2210"/>
    <n v="2209"/>
    <x v="0"/>
    <x v="4"/>
    <s v="Jun-2022"/>
    <s v="ADULTS"/>
  </r>
  <r>
    <x v="232"/>
    <s v="P3160"/>
    <n v="80"/>
    <x v="2"/>
    <x v="6"/>
    <x v="3"/>
    <n v="2496.7676064257025"/>
    <x v="2"/>
    <n v="4095.54"/>
    <x v="2"/>
    <n v="4505.0940000000001"/>
    <n v="4505"/>
    <n v="4506"/>
    <n v="4505"/>
    <x v="1"/>
    <x v="4"/>
    <s v="Jun-2023"/>
    <s v="ADULTS"/>
  </r>
  <r>
    <x v="6"/>
    <s v="P4382"/>
    <n v="96"/>
    <x v="1"/>
    <x v="0"/>
    <x v="1"/>
    <n v="2509.1716796874998"/>
    <x v="1"/>
    <n v="2585.6799999999998"/>
    <x v="2"/>
    <n v="2844.248"/>
    <n v="2844"/>
    <n v="2845"/>
    <n v="2844"/>
    <x v="1"/>
    <x v="5"/>
    <s v="Mar-2023"/>
    <s v="ADULTS"/>
  </r>
  <r>
    <x v="233"/>
    <s v="P1894"/>
    <n v="47"/>
    <x v="1"/>
    <x v="7"/>
    <x v="3"/>
    <n v="2496.7676064257025"/>
    <x v="3"/>
    <n v="1650.13"/>
    <x v="0"/>
    <n v="1815.1430000000003"/>
    <n v="1815"/>
    <n v="1816"/>
    <n v="1815"/>
    <x v="0"/>
    <x v="8"/>
    <s v="Jul-2022"/>
    <s v="ADULTS"/>
  </r>
  <r>
    <x v="234"/>
    <s v="P2972"/>
    <n v="85"/>
    <x v="1"/>
    <x v="1"/>
    <x v="2"/>
    <n v="2440.2966694490819"/>
    <x v="1"/>
    <n v="1071.49"/>
    <x v="2"/>
    <n v="1178.6390000000001"/>
    <n v="1179"/>
    <n v="1179"/>
    <n v="1178"/>
    <x v="1"/>
    <x v="2"/>
    <s v="Apr-2023"/>
    <s v="ADULTS"/>
  </r>
  <r>
    <x v="74"/>
    <s v="P1022"/>
    <n v="60"/>
    <x v="2"/>
    <x v="4"/>
    <x v="2"/>
    <n v="2440.2966694490819"/>
    <x v="5"/>
    <n v="3971.49"/>
    <x v="2"/>
    <n v="4368.6390000000001"/>
    <n v="4369"/>
    <n v="4369"/>
    <n v="4368"/>
    <x v="1"/>
    <x v="10"/>
    <s v="Oct-2023"/>
    <s v="ADULTS"/>
  </r>
  <r>
    <x v="235"/>
    <s v="P797"/>
    <n v="20"/>
    <x v="0"/>
    <x v="3"/>
    <x v="3"/>
    <n v="2496.7676064257025"/>
    <x v="3"/>
    <n v="723.74"/>
    <x v="1"/>
    <n v="796.11400000000003"/>
    <n v="796"/>
    <n v="797"/>
    <n v="796"/>
    <x v="1"/>
    <x v="11"/>
    <s v="May-2023"/>
    <s v="ADULTS"/>
  </r>
  <r>
    <x v="236"/>
    <s v="P4912"/>
    <n v="27"/>
    <x v="1"/>
    <x v="3"/>
    <x v="2"/>
    <n v="2440.2966694490819"/>
    <x v="1"/>
    <n v="123.08"/>
    <x v="1"/>
    <n v="135.38800000000001"/>
    <n v="135"/>
    <n v="136"/>
    <n v="135"/>
    <x v="1"/>
    <x v="1"/>
    <s v="Jan-2023"/>
    <s v="ADULTS"/>
  </r>
  <r>
    <x v="219"/>
    <s v="P1838"/>
    <n v="45"/>
    <x v="2"/>
    <x v="2"/>
    <x v="0"/>
    <n v="2503.6022787783868"/>
    <x v="1"/>
    <n v="4989.6499999999996"/>
    <x v="0"/>
    <n v="5488.6149999999998"/>
    <n v="5489"/>
    <n v="5489"/>
    <n v="5488"/>
    <x v="0"/>
    <x v="5"/>
    <s v="Mar-2022"/>
    <s v="ADULTS"/>
  </r>
  <r>
    <x v="55"/>
    <s v="P2348"/>
    <n v="94"/>
    <x v="1"/>
    <x v="4"/>
    <x v="0"/>
    <n v="2503.6022787783868"/>
    <x v="2"/>
    <n v="3636.44"/>
    <x v="2"/>
    <n v="4000.0840000000003"/>
    <n v="4000"/>
    <n v="4001"/>
    <n v="4000"/>
    <x v="0"/>
    <x v="5"/>
    <s v="Mar-2022"/>
    <s v="ADULTS"/>
  </r>
  <r>
    <x v="114"/>
    <s v="P2535"/>
    <n v="12"/>
    <x v="2"/>
    <x v="2"/>
    <x v="2"/>
    <n v="2440.2966694490819"/>
    <x v="4"/>
    <n v="4077.63"/>
    <x v="3"/>
    <n v="4485.393"/>
    <n v="4485"/>
    <n v="4486"/>
    <n v="4485"/>
    <x v="0"/>
    <x v="10"/>
    <s v="Oct-2022"/>
    <s v="CHILDREN"/>
  </r>
  <r>
    <x v="237"/>
    <s v="P2984"/>
    <n v="81"/>
    <x v="0"/>
    <x v="6"/>
    <x v="0"/>
    <n v="2503.6022787783868"/>
    <x v="0"/>
    <n v="2495.3000000000002"/>
    <x v="2"/>
    <n v="2744.8300000000004"/>
    <n v="2745"/>
    <n v="2745"/>
    <n v="2744"/>
    <x v="0"/>
    <x v="1"/>
    <s v="Jan-2022"/>
    <s v="ADULTS"/>
  </r>
  <r>
    <x v="136"/>
    <s v="P806"/>
    <n v="47"/>
    <x v="1"/>
    <x v="7"/>
    <x v="3"/>
    <n v="2496.7676064257025"/>
    <x v="4"/>
    <n v="4607.72"/>
    <x v="0"/>
    <n v="5068.4920000000011"/>
    <n v="5068"/>
    <n v="5069"/>
    <n v="5068"/>
    <x v="1"/>
    <x v="8"/>
    <s v="Jul-2023"/>
    <s v="ADULTS"/>
  </r>
  <r>
    <x v="100"/>
    <s v="P4894"/>
    <n v="67"/>
    <x v="1"/>
    <x v="3"/>
    <x v="2"/>
    <n v="2440.2966694490819"/>
    <x v="0"/>
    <n v="2218.17"/>
    <x v="2"/>
    <n v="2439.9870000000001"/>
    <n v="2440"/>
    <n v="2440"/>
    <n v="2439"/>
    <x v="1"/>
    <x v="8"/>
    <s v="Jul-2023"/>
    <s v="ADULTS"/>
  </r>
  <r>
    <x v="238"/>
    <s v="P3526"/>
    <n v="17"/>
    <x v="0"/>
    <x v="4"/>
    <x v="0"/>
    <n v="2503.6022787783868"/>
    <x v="2"/>
    <n v="484.03"/>
    <x v="3"/>
    <n v="532.43299999999999"/>
    <n v="532"/>
    <n v="533"/>
    <n v="532"/>
    <x v="1"/>
    <x v="3"/>
    <s v="Nov-2023"/>
    <s v="CHILDREN"/>
  </r>
  <r>
    <x v="239"/>
    <s v="P3475"/>
    <n v="85"/>
    <x v="0"/>
    <x v="4"/>
    <x v="1"/>
    <n v="2509.1716796874998"/>
    <x v="1"/>
    <n v="116.1"/>
    <x v="2"/>
    <n v="127.71000000000001"/>
    <n v="128"/>
    <n v="128"/>
    <n v="127"/>
    <x v="1"/>
    <x v="1"/>
    <s v="Jan-2023"/>
    <s v="ADULTS"/>
  </r>
  <r>
    <x v="240"/>
    <s v="P403"/>
    <n v="59"/>
    <x v="1"/>
    <x v="1"/>
    <x v="1"/>
    <n v="2509.1716796874998"/>
    <x v="2"/>
    <n v="1523.5"/>
    <x v="0"/>
    <n v="1675.8500000000001"/>
    <n v="1676"/>
    <n v="1676"/>
    <n v="1675"/>
    <x v="0"/>
    <x v="4"/>
    <s v="Jun-2022"/>
    <s v="ADULTS"/>
  </r>
  <r>
    <x v="216"/>
    <s v="P2903"/>
    <n v="74"/>
    <x v="1"/>
    <x v="7"/>
    <x v="3"/>
    <n v="2496.7676064257025"/>
    <x v="0"/>
    <n v="90.34"/>
    <x v="2"/>
    <n v="99.374000000000009"/>
    <n v="99"/>
    <n v="100"/>
    <n v="99"/>
    <x v="0"/>
    <x v="1"/>
    <s v="Jan-2022"/>
    <s v="ADULTS"/>
  </r>
  <r>
    <x v="241"/>
    <s v="P3207"/>
    <n v="62"/>
    <x v="2"/>
    <x v="4"/>
    <x v="0"/>
    <n v="2503.6022787783868"/>
    <x v="2"/>
    <n v="1747.45"/>
    <x v="2"/>
    <n v="1922.1950000000002"/>
    <n v="1922"/>
    <n v="1923"/>
    <n v="1922"/>
    <x v="0"/>
    <x v="2"/>
    <s v="Apr-2022"/>
    <s v="ADULTS"/>
  </r>
  <r>
    <x v="51"/>
    <s v="P1012"/>
    <n v="33"/>
    <x v="1"/>
    <x v="3"/>
    <x v="1"/>
    <n v="2509.1716796874998"/>
    <x v="4"/>
    <n v="3433.54"/>
    <x v="1"/>
    <n v="3776.8940000000002"/>
    <n v="3777"/>
    <n v="3777"/>
    <n v="3776"/>
    <x v="1"/>
    <x v="3"/>
    <s v="Nov-2023"/>
    <s v="ADULTS"/>
  </r>
  <r>
    <x v="242"/>
    <s v="P4568"/>
    <n v="55"/>
    <x v="0"/>
    <x v="1"/>
    <x v="3"/>
    <n v="2496.7676064257025"/>
    <x v="0"/>
    <n v="4403.34"/>
    <x v="0"/>
    <n v="4843.6740000000009"/>
    <n v="4844"/>
    <n v="4844"/>
    <n v="4843"/>
    <x v="1"/>
    <x v="0"/>
    <s v="Dec-2023"/>
    <s v="ADULTS"/>
  </r>
  <r>
    <x v="243"/>
    <s v="P4148"/>
    <n v="90"/>
    <x v="0"/>
    <x v="0"/>
    <x v="1"/>
    <n v="2509.1716796874998"/>
    <x v="1"/>
    <n v="99.47"/>
    <x v="2"/>
    <n v="109.417"/>
    <n v="109"/>
    <n v="110"/>
    <n v="109"/>
    <x v="1"/>
    <x v="5"/>
    <s v="Mar-2023"/>
    <s v="ADULTS"/>
  </r>
  <r>
    <x v="244"/>
    <s v="P2346"/>
    <n v="72"/>
    <x v="2"/>
    <x v="6"/>
    <x v="1"/>
    <n v="2509.1716796874998"/>
    <x v="1"/>
    <n v="4516.26"/>
    <x v="2"/>
    <n v="4967.8860000000004"/>
    <n v="4968"/>
    <n v="4968"/>
    <n v="4967"/>
    <x v="1"/>
    <x v="6"/>
    <s v="Sep-2023"/>
    <s v="ADULTS"/>
  </r>
  <r>
    <x v="245"/>
    <s v="P4617"/>
    <n v="53"/>
    <x v="1"/>
    <x v="0"/>
    <x v="1"/>
    <n v="2509.1716796874998"/>
    <x v="3"/>
    <n v="4367.6899999999996"/>
    <x v="0"/>
    <n v="4804.4589999999998"/>
    <n v="4804"/>
    <n v="4805"/>
    <n v="4804"/>
    <x v="0"/>
    <x v="10"/>
    <s v="Oct-2022"/>
    <s v="ADULTS"/>
  </r>
  <r>
    <x v="246"/>
    <s v="P4707"/>
    <n v="48"/>
    <x v="1"/>
    <x v="5"/>
    <x v="3"/>
    <n v="2496.7676064257025"/>
    <x v="4"/>
    <n v="1538.41"/>
    <x v="0"/>
    <n v="1692.2510000000002"/>
    <n v="1692"/>
    <n v="1693"/>
    <n v="1692"/>
    <x v="1"/>
    <x v="10"/>
    <s v="Oct-2023"/>
    <s v="ADULTS"/>
  </r>
  <r>
    <x v="222"/>
    <s v="P4195"/>
    <n v="3"/>
    <x v="0"/>
    <x v="5"/>
    <x v="3"/>
    <n v="2496.7676064257025"/>
    <x v="2"/>
    <n v="3614.59"/>
    <x v="3"/>
    <n v="3976.0490000000004"/>
    <n v="3976"/>
    <n v="3977"/>
    <n v="3976"/>
    <x v="1"/>
    <x v="3"/>
    <s v="Nov-2023"/>
    <s v="CHILDREN"/>
  </r>
  <r>
    <x v="35"/>
    <s v="P773"/>
    <n v="77"/>
    <x v="0"/>
    <x v="2"/>
    <x v="3"/>
    <n v="2496.7676064257025"/>
    <x v="3"/>
    <n v="3467.68"/>
    <x v="2"/>
    <n v="3814.4480000000003"/>
    <n v="3814"/>
    <n v="3815"/>
    <n v="3814"/>
    <x v="0"/>
    <x v="9"/>
    <s v="Feb-2022"/>
    <s v="ADULTS"/>
  </r>
  <r>
    <x v="247"/>
    <s v="P4077"/>
    <n v="44"/>
    <x v="1"/>
    <x v="0"/>
    <x v="3"/>
    <n v="2496.7676064257025"/>
    <x v="1"/>
    <n v="3809.31"/>
    <x v="0"/>
    <n v="4190.241"/>
    <n v="4190"/>
    <n v="4191"/>
    <n v="4190"/>
    <x v="0"/>
    <x v="6"/>
    <s v="Sep-2022"/>
    <s v="ADULTS"/>
  </r>
  <r>
    <x v="248"/>
    <s v="P2970"/>
    <n v="26"/>
    <x v="0"/>
    <x v="0"/>
    <x v="1"/>
    <n v="2509.1716796874998"/>
    <x v="0"/>
    <n v="3925.51"/>
    <x v="1"/>
    <n v="4318.0610000000006"/>
    <n v="4318"/>
    <n v="4319"/>
    <n v="4318"/>
    <x v="0"/>
    <x v="2"/>
    <s v="Apr-2022"/>
    <s v="ADULTS"/>
  </r>
  <r>
    <x v="249"/>
    <s v="P2068"/>
    <n v="62"/>
    <x v="1"/>
    <x v="6"/>
    <x v="0"/>
    <n v="2503.6022787783868"/>
    <x v="4"/>
    <n v="4764.66"/>
    <x v="2"/>
    <n v="5241.1260000000002"/>
    <n v="5241"/>
    <n v="5242"/>
    <n v="5241"/>
    <x v="0"/>
    <x v="6"/>
    <s v="Sep-2022"/>
    <s v="ADULTS"/>
  </r>
  <r>
    <x v="250"/>
    <s v="P3190"/>
    <n v="48"/>
    <x v="2"/>
    <x v="6"/>
    <x v="3"/>
    <n v="2496.7676064257025"/>
    <x v="4"/>
    <n v="2846.99"/>
    <x v="0"/>
    <n v="3131.6889999999999"/>
    <n v="3132"/>
    <n v="3132"/>
    <n v="3131"/>
    <x v="1"/>
    <x v="3"/>
    <s v="Nov-2023"/>
    <s v="ADULTS"/>
  </r>
  <r>
    <x v="251"/>
    <s v="P1664"/>
    <n v="40"/>
    <x v="1"/>
    <x v="7"/>
    <x v="1"/>
    <n v="2509.1716796874998"/>
    <x v="3"/>
    <n v="2286.15"/>
    <x v="0"/>
    <n v="2514.7650000000003"/>
    <n v="2515"/>
    <n v="2515"/>
    <n v="2514"/>
    <x v="1"/>
    <x v="11"/>
    <s v="May-2023"/>
    <s v="ADULTS"/>
  </r>
  <r>
    <x v="19"/>
    <s v="P4678"/>
    <n v="17"/>
    <x v="0"/>
    <x v="2"/>
    <x v="0"/>
    <n v="2503.6022787783868"/>
    <x v="4"/>
    <n v="4785.46"/>
    <x v="3"/>
    <n v="5264.0060000000003"/>
    <n v="5264"/>
    <n v="5265"/>
    <n v="5264"/>
    <x v="0"/>
    <x v="2"/>
    <s v="Apr-2022"/>
    <s v="CHILDREN"/>
  </r>
  <r>
    <x v="252"/>
    <s v="P1756"/>
    <n v="9"/>
    <x v="0"/>
    <x v="5"/>
    <x v="1"/>
    <n v="2509.1716796874998"/>
    <x v="5"/>
    <n v="40.42"/>
    <x v="3"/>
    <n v="44.462000000000003"/>
    <n v="44"/>
    <n v="45"/>
    <n v="44"/>
    <x v="1"/>
    <x v="7"/>
    <s v="Aug-2023"/>
    <s v="CHILDREN"/>
  </r>
  <r>
    <x v="114"/>
    <s v="P2705"/>
    <n v="99"/>
    <x v="0"/>
    <x v="2"/>
    <x v="0"/>
    <n v="2503.6022787783868"/>
    <x v="5"/>
    <n v="1555.3"/>
    <x v="2"/>
    <n v="1710.8300000000002"/>
    <n v="1711"/>
    <n v="1711"/>
    <n v="1710"/>
    <x v="0"/>
    <x v="10"/>
    <s v="Oct-2022"/>
    <s v="ADULTS"/>
  </r>
  <r>
    <x v="253"/>
    <s v="P1468"/>
    <n v="45"/>
    <x v="2"/>
    <x v="3"/>
    <x v="0"/>
    <n v="2503.6022787783868"/>
    <x v="3"/>
    <n v="3391.38"/>
    <x v="0"/>
    <n v="3730.5180000000005"/>
    <n v="3731"/>
    <n v="3731"/>
    <n v="3730"/>
    <x v="0"/>
    <x v="2"/>
    <s v="Apr-2022"/>
    <s v="ADULTS"/>
  </r>
  <r>
    <x v="254"/>
    <s v="P1514"/>
    <n v="5"/>
    <x v="2"/>
    <x v="0"/>
    <x v="2"/>
    <n v="2440.2966694490819"/>
    <x v="0"/>
    <n v="3538.08"/>
    <x v="3"/>
    <n v="3891.8880000000004"/>
    <n v="3892"/>
    <n v="3892"/>
    <n v="3891"/>
    <x v="0"/>
    <x v="9"/>
    <s v="Feb-2022"/>
    <s v="CHILDREN"/>
  </r>
  <r>
    <x v="245"/>
    <s v="P2510"/>
    <n v="15"/>
    <x v="1"/>
    <x v="5"/>
    <x v="3"/>
    <n v="2496.7676064257025"/>
    <x v="0"/>
    <n v="2209.0300000000002"/>
    <x v="3"/>
    <n v="2429.9330000000004"/>
    <n v="2430"/>
    <n v="2430"/>
    <n v="2429"/>
    <x v="0"/>
    <x v="10"/>
    <s v="Oct-2022"/>
    <s v="CHILDREN"/>
  </r>
  <r>
    <x v="255"/>
    <s v="P2156"/>
    <n v="12"/>
    <x v="0"/>
    <x v="7"/>
    <x v="1"/>
    <n v="2509.1716796874998"/>
    <x v="1"/>
    <n v="4211.0200000000004"/>
    <x v="3"/>
    <n v="4632.1220000000012"/>
    <n v="4632"/>
    <n v="4633"/>
    <n v="4632"/>
    <x v="1"/>
    <x v="6"/>
    <s v="Sep-2023"/>
    <s v="CHILDREN"/>
  </r>
  <r>
    <x v="255"/>
    <s v="P1282"/>
    <n v="84"/>
    <x v="2"/>
    <x v="2"/>
    <x v="0"/>
    <n v="2503.6022787783868"/>
    <x v="5"/>
    <n v="3419.94"/>
    <x v="2"/>
    <n v="3761.9340000000002"/>
    <n v="3762"/>
    <n v="3762"/>
    <n v="3761"/>
    <x v="1"/>
    <x v="6"/>
    <s v="Sep-2023"/>
    <s v="ADULTS"/>
  </r>
  <r>
    <x v="256"/>
    <s v="P4796"/>
    <n v="84"/>
    <x v="2"/>
    <x v="6"/>
    <x v="2"/>
    <n v="2440.2966694490819"/>
    <x v="2"/>
    <n v="340.76"/>
    <x v="2"/>
    <n v="374.83600000000001"/>
    <n v="375"/>
    <n v="375"/>
    <n v="374"/>
    <x v="0"/>
    <x v="7"/>
    <s v="Aug-2022"/>
    <s v="ADULTS"/>
  </r>
  <r>
    <x v="257"/>
    <s v="P193"/>
    <n v="11"/>
    <x v="1"/>
    <x v="4"/>
    <x v="3"/>
    <n v="2496.7676064257025"/>
    <x v="1"/>
    <n v="4267.3100000000004"/>
    <x v="3"/>
    <n v="4694.0410000000011"/>
    <n v="4694"/>
    <n v="4695"/>
    <n v="4694"/>
    <x v="1"/>
    <x v="1"/>
    <s v="Jan-2023"/>
    <s v="CHILDREN"/>
  </r>
  <r>
    <x v="25"/>
    <s v="P671"/>
    <n v="41"/>
    <x v="2"/>
    <x v="7"/>
    <x v="0"/>
    <n v="2503.6022787783868"/>
    <x v="0"/>
    <n v="869.47"/>
    <x v="0"/>
    <n v="956.41700000000014"/>
    <n v="956"/>
    <n v="957"/>
    <n v="956"/>
    <x v="0"/>
    <x v="6"/>
    <s v="Sep-2022"/>
    <s v="ADULTS"/>
  </r>
  <r>
    <x v="258"/>
    <s v="P3479"/>
    <n v="49"/>
    <x v="1"/>
    <x v="0"/>
    <x v="3"/>
    <n v="2496.7676064257025"/>
    <x v="2"/>
    <n v="1552.53"/>
    <x v="0"/>
    <n v="1707.7830000000001"/>
    <n v="1708"/>
    <n v="1708"/>
    <n v="1707"/>
    <x v="0"/>
    <x v="11"/>
    <s v="May-2022"/>
    <s v="ADULTS"/>
  </r>
  <r>
    <x v="259"/>
    <s v="P3274"/>
    <n v="8"/>
    <x v="0"/>
    <x v="7"/>
    <x v="1"/>
    <n v="2509.1716796874998"/>
    <x v="4"/>
    <n v="3307.43"/>
    <x v="3"/>
    <n v="3638.1730000000002"/>
    <n v="3638"/>
    <n v="3639"/>
    <n v="3638"/>
    <x v="0"/>
    <x v="10"/>
    <s v="Oct-2022"/>
    <s v="CHILDREN"/>
  </r>
  <r>
    <x v="80"/>
    <s v="P303"/>
    <n v="39"/>
    <x v="2"/>
    <x v="4"/>
    <x v="1"/>
    <n v="2509.1716796874998"/>
    <x v="3"/>
    <n v="3888.77"/>
    <x v="1"/>
    <n v="4277.6469999999999"/>
    <n v="4278"/>
    <n v="4278"/>
    <n v="4277"/>
    <x v="1"/>
    <x v="1"/>
    <s v="Jan-2023"/>
    <s v="ADULTS"/>
  </r>
  <r>
    <x v="260"/>
    <s v="P3042"/>
    <n v="80"/>
    <x v="2"/>
    <x v="4"/>
    <x v="3"/>
    <n v="2496.7676064257025"/>
    <x v="0"/>
    <n v="4529.72"/>
    <x v="2"/>
    <n v="4982.6920000000009"/>
    <n v="4983"/>
    <n v="4983"/>
    <n v="4982"/>
    <x v="1"/>
    <x v="4"/>
    <s v="Jun-2023"/>
    <s v="ADULTS"/>
  </r>
  <r>
    <x v="261"/>
    <s v="P1281"/>
    <n v="4"/>
    <x v="1"/>
    <x v="2"/>
    <x v="3"/>
    <n v="2496.7676064257025"/>
    <x v="4"/>
    <n v="1315.06"/>
    <x v="3"/>
    <n v="1446.566"/>
    <n v="1447"/>
    <n v="1447"/>
    <n v="1446"/>
    <x v="0"/>
    <x v="11"/>
    <s v="May-2022"/>
    <s v="CHILDREN"/>
  </r>
  <r>
    <x v="262"/>
    <s v="P3030"/>
    <n v="4"/>
    <x v="0"/>
    <x v="2"/>
    <x v="0"/>
    <n v="2503.6022787783868"/>
    <x v="0"/>
    <n v="4330.8100000000004"/>
    <x v="3"/>
    <n v="4763.8910000000005"/>
    <n v="4764"/>
    <n v="4764"/>
    <n v="4763"/>
    <x v="0"/>
    <x v="6"/>
    <s v="Sep-2022"/>
    <s v="CHILDREN"/>
  </r>
  <r>
    <x v="263"/>
    <s v="P2312"/>
    <n v="31"/>
    <x v="0"/>
    <x v="2"/>
    <x v="3"/>
    <n v="2496.7676064257025"/>
    <x v="1"/>
    <n v="2851.77"/>
    <x v="1"/>
    <n v="3136.9470000000001"/>
    <n v="3137"/>
    <n v="3137"/>
    <n v="3136"/>
    <x v="0"/>
    <x v="10"/>
    <s v="Oct-2022"/>
    <s v="ADULTS"/>
  </r>
  <r>
    <x v="62"/>
    <s v="P1869"/>
    <n v="66"/>
    <x v="2"/>
    <x v="5"/>
    <x v="1"/>
    <n v="2509.1716796874998"/>
    <x v="4"/>
    <n v="3222.01"/>
    <x v="2"/>
    <n v="3544.2110000000007"/>
    <n v="3544"/>
    <n v="3545"/>
    <n v="3544"/>
    <x v="1"/>
    <x v="4"/>
    <s v="Jun-2023"/>
    <s v="ADULTS"/>
  </r>
  <r>
    <x v="264"/>
    <s v="P4710"/>
    <n v="4"/>
    <x v="0"/>
    <x v="6"/>
    <x v="2"/>
    <n v="2440.2966694490819"/>
    <x v="4"/>
    <n v="701.91"/>
    <x v="3"/>
    <n v="772.101"/>
    <n v="772"/>
    <n v="773"/>
    <n v="772"/>
    <x v="1"/>
    <x v="5"/>
    <s v="Mar-2023"/>
    <s v="CHILDREN"/>
  </r>
  <r>
    <x v="265"/>
    <s v="P3794"/>
    <n v="50"/>
    <x v="0"/>
    <x v="3"/>
    <x v="3"/>
    <n v="2496.7676064257025"/>
    <x v="0"/>
    <n v="3523.95"/>
    <x v="0"/>
    <n v="3876.3450000000003"/>
    <n v="3876"/>
    <n v="3877"/>
    <n v="3876"/>
    <x v="0"/>
    <x v="9"/>
    <s v="Feb-2022"/>
    <s v="ADULTS"/>
  </r>
  <r>
    <x v="266"/>
    <s v="P4665"/>
    <n v="95"/>
    <x v="0"/>
    <x v="3"/>
    <x v="1"/>
    <n v="2509.1716796874998"/>
    <x v="1"/>
    <n v="3024.53"/>
    <x v="2"/>
    <n v="3326.9830000000006"/>
    <n v="3327"/>
    <n v="3327"/>
    <n v="3326"/>
    <x v="1"/>
    <x v="5"/>
    <s v="Mar-2023"/>
    <s v="ADULTS"/>
  </r>
  <r>
    <x v="267"/>
    <s v="P3126"/>
    <n v="37"/>
    <x v="0"/>
    <x v="3"/>
    <x v="2"/>
    <n v="2440.2966694490819"/>
    <x v="1"/>
    <n v="235.73"/>
    <x v="1"/>
    <n v="259.303"/>
    <n v="259"/>
    <n v="260"/>
    <n v="259"/>
    <x v="0"/>
    <x v="11"/>
    <s v="May-2022"/>
    <s v="ADULTS"/>
  </r>
  <r>
    <x v="268"/>
    <s v="P3370"/>
    <n v="80"/>
    <x v="1"/>
    <x v="4"/>
    <x v="3"/>
    <n v="2496.7676064257025"/>
    <x v="0"/>
    <n v="49.35"/>
    <x v="2"/>
    <n v="54.285000000000004"/>
    <n v="54"/>
    <n v="55"/>
    <n v="54"/>
    <x v="1"/>
    <x v="5"/>
    <s v="Mar-2023"/>
    <s v="ADULTS"/>
  </r>
  <r>
    <x v="269"/>
    <s v="P1376"/>
    <n v="6"/>
    <x v="2"/>
    <x v="7"/>
    <x v="0"/>
    <n v="2503.6022787783868"/>
    <x v="2"/>
    <n v="156.96"/>
    <x v="3"/>
    <n v="172.65600000000003"/>
    <n v="173"/>
    <n v="173"/>
    <n v="172"/>
    <x v="0"/>
    <x v="10"/>
    <s v="Oct-2022"/>
    <s v="CHILDREN"/>
  </r>
  <r>
    <x v="182"/>
    <s v="P4936"/>
    <n v="59"/>
    <x v="0"/>
    <x v="6"/>
    <x v="0"/>
    <n v="2503.6022787783868"/>
    <x v="4"/>
    <n v="1031.6300000000001"/>
    <x v="0"/>
    <n v="1134.7930000000001"/>
    <n v="1135"/>
    <n v="1135"/>
    <n v="1134"/>
    <x v="1"/>
    <x v="0"/>
    <s v="Dec-2023"/>
    <s v="ADULTS"/>
  </r>
  <r>
    <x v="231"/>
    <s v="P3494"/>
    <n v="62"/>
    <x v="1"/>
    <x v="4"/>
    <x v="0"/>
    <n v="2503.6022787783868"/>
    <x v="4"/>
    <n v="2863.99"/>
    <x v="2"/>
    <n v="3150.3890000000001"/>
    <n v="3150"/>
    <n v="3151"/>
    <n v="3150"/>
    <x v="0"/>
    <x v="4"/>
    <s v="Jun-2022"/>
    <s v="ADULTS"/>
  </r>
  <r>
    <x v="46"/>
    <s v="P3326"/>
    <n v="66"/>
    <x v="1"/>
    <x v="5"/>
    <x v="1"/>
    <n v="2509.1716796874998"/>
    <x v="4"/>
    <n v="578.54999999999995"/>
    <x v="2"/>
    <n v="636.40499999999997"/>
    <n v="636"/>
    <n v="637"/>
    <n v="636"/>
    <x v="0"/>
    <x v="9"/>
    <s v="Feb-2022"/>
    <s v="ADULTS"/>
  </r>
  <r>
    <x v="270"/>
    <s v="P3911"/>
    <n v="16"/>
    <x v="2"/>
    <x v="5"/>
    <x v="3"/>
    <n v="2496.7676064257025"/>
    <x v="3"/>
    <n v="3704.19"/>
    <x v="3"/>
    <n v="4074.6090000000004"/>
    <n v="4075"/>
    <n v="4075"/>
    <n v="4074"/>
    <x v="1"/>
    <x v="10"/>
    <s v="Oct-2023"/>
    <s v="CHILDREN"/>
  </r>
  <r>
    <x v="271"/>
    <s v="P2131"/>
    <n v="66"/>
    <x v="1"/>
    <x v="6"/>
    <x v="1"/>
    <n v="2509.1716796874998"/>
    <x v="0"/>
    <n v="228.38"/>
    <x v="2"/>
    <n v="251.21800000000002"/>
    <n v="251"/>
    <n v="252"/>
    <n v="251"/>
    <x v="1"/>
    <x v="0"/>
    <s v="Dec-2023"/>
    <s v="ADULTS"/>
  </r>
  <r>
    <x v="272"/>
    <s v="P2449"/>
    <n v="41"/>
    <x v="1"/>
    <x v="2"/>
    <x v="1"/>
    <n v="2509.1716796874998"/>
    <x v="4"/>
    <n v="4913.53"/>
    <x v="0"/>
    <n v="5404.8829999999998"/>
    <n v="5405"/>
    <n v="5405"/>
    <n v="5404"/>
    <x v="0"/>
    <x v="1"/>
    <s v="Jan-2022"/>
    <s v="ADULTS"/>
  </r>
  <r>
    <x v="208"/>
    <s v="P4872"/>
    <n v="14"/>
    <x v="2"/>
    <x v="3"/>
    <x v="0"/>
    <n v="2503.6022787783868"/>
    <x v="0"/>
    <n v="256.33"/>
    <x v="3"/>
    <n v="281.96300000000002"/>
    <n v="282"/>
    <n v="282"/>
    <n v="281"/>
    <x v="1"/>
    <x v="10"/>
    <s v="Oct-2023"/>
    <s v="CHILDREN"/>
  </r>
  <r>
    <x v="273"/>
    <s v="P3962"/>
    <n v="15"/>
    <x v="2"/>
    <x v="0"/>
    <x v="0"/>
    <n v="2503.6022787783868"/>
    <x v="2"/>
    <n v="4975.72"/>
    <x v="3"/>
    <n v="5473.2920000000004"/>
    <n v="5473"/>
    <n v="5474"/>
    <n v="5473"/>
    <x v="1"/>
    <x v="2"/>
    <s v="Apr-2023"/>
    <s v="CHILDREN"/>
  </r>
  <r>
    <x v="274"/>
    <s v="P3768"/>
    <n v="87"/>
    <x v="0"/>
    <x v="3"/>
    <x v="3"/>
    <n v="2496.7676064257025"/>
    <x v="5"/>
    <n v="3323.19"/>
    <x v="2"/>
    <n v="3655.5090000000005"/>
    <n v="3656"/>
    <n v="3656"/>
    <n v="3655"/>
    <x v="1"/>
    <x v="0"/>
    <s v="Dec-2023"/>
    <s v="ADULTS"/>
  </r>
  <r>
    <x v="275"/>
    <s v="P4468"/>
    <n v="76"/>
    <x v="1"/>
    <x v="2"/>
    <x v="3"/>
    <n v="2496.7676064257025"/>
    <x v="0"/>
    <n v="1272.2"/>
    <x v="2"/>
    <n v="1399.42"/>
    <n v="1399"/>
    <n v="1400"/>
    <n v="1399"/>
    <x v="1"/>
    <x v="0"/>
    <s v="Dec-2023"/>
    <s v="ADULTS"/>
  </r>
  <r>
    <x v="276"/>
    <s v="P145"/>
    <n v="97"/>
    <x v="2"/>
    <x v="2"/>
    <x v="0"/>
    <n v="2503.6022787783868"/>
    <x v="3"/>
    <n v="3658.69"/>
    <x v="2"/>
    <n v="4024.5590000000002"/>
    <n v="4025"/>
    <n v="4025"/>
    <n v="4024"/>
    <x v="1"/>
    <x v="6"/>
    <s v="Sep-2023"/>
    <s v="ADULTS"/>
  </r>
  <r>
    <x v="277"/>
    <s v="P4233"/>
    <n v="60"/>
    <x v="1"/>
    <x v="2"/>
    <x v="3"/>
    <n v="2496.7676064257025"/>
    <x v="1"/>
    <n v="2004.29"/>
    <x v="2"/>
    <n v="2204.7190000000001"/>
    <n v="2205"/>
    <n v="2205"/>
    <n v="2204"/>
    <x v="0"/>
    <x v="11"/>
    <s v="May-2022"/>
    <s v="ADULTS"/>
  </r>
  <r>
    <x v="127"/>
    <s v="P355"/>
    <n v="8"/>
    <x v="1"/>
    <x v="5"/>
    <x v="3"/>
    <n v="2496.7676064257025"/>
    <x v="1"/>
    <n v="3920.5"/>
    <x v="3"/>
    <n v="4312.55"/>
    <n v="4313"/>
    <n v="4313"/>
    <n v="4312"/>
    <x v="0"/>
    <x v="3"/>
    <s v="Nov-2022"/>
    <s v="CHILDREN"/>
  </r>
  <r>
    <x v="278"/>
    <s v="P2365"/>
    <n v="48"/>
    <x v="1"/>
    <x v="1"/>
    <x v="2"/>
    <n v="2440.2966694490819"/>
    <x v="2"/>
    <n v="1135.69"/>
    <x v="0"/>
    <n v="1249.2590000000002"/>
    <n v="1249"/>
    <n v="1250"/>
    <n v="1249"/>
    <x v="1"/>
    <x v="3"/>
    <s v="Nov-2023"/>
    <s v="ADULTS"/>
  </r>
  <r>
    <x v="227"/>
    <s v="P1555"/>
    <n v="97"/>
    <x v="2"/>
    <x v="2"/>
    <x v="2"/>
    <n v="2440.2966694490819"/>
    <x v="1"/>
    <n v="2934.58"/>
    <x v="2"/>
    <n v="3228.038"/>
    <n v="3228"/>
    <n v="3229"/>
    <n v="3228"/>
    <x v="1"/>
    <x v="11"/>
    <s v="May-2023"/>
    <s v="ADULTS"/>
  </r>
  <r>
    <x v="279"/>
    <s v="P3965"/>
    <n v="93"/>
    <x v="1"/>
    <x v="7"/>
    <x v="0"/>
    <n v="2503.6022787783868"/>
    <x v="1"/>
    <n v="3015.21"/>
    <x v="2"/>
    <n v="3316.7310000000002"/>
    <n v="3317"/>
    <n v="3317"/>
    <n v="3316"/>
    <x v="1"/>
    <x v="8"/>
    <s v="Jul-2023"/>
    <s v="ADULTS"/>
  </r>
  <r>
    <x v="169"/>
    <s v="P2390"/>
    <n v="89"/>
    <x v="0"/>
    <x v="0"/>
    <x v="3"/>
    <n v="2496.7676064257025"/>
    <x v="0"/>
    <n v="578.89"/>
    <x v="2"/>
    <n v="636.779"/>
    <n v="637"/>
    <n v="637"/>
    <n v="636"/>
    <x v="1"/>
    <x v="7"/>
    <s v="Aug-2023"/>
    <s v="ADULTS"/>
  </r>
  <r>
    <x v="280"/>
    <s v="P3364"/>
    <n v="52"/>
    <x v="2"/>
    <x v="0"/>
    <x v="3"/>
    <n v="2496.7676064257025"/>
    <x v="0"/>
    <n v="732.85"/>
    <x v="0"/>
    <n v="806.1350000000001"/>
    <n v="806"/>
    <n v="807"/>
    <n v="806"/>
    <x v="0"/>
    <x v="5"/>
    <s v="Mar-2022"/>
    <s v="ADULTS"/>
  </r>
  <r>
    <x v="211"/>
    <s v="P2404"/>
    <n v="54"/>
    <x v="2"/>
    <x v="0"/>
    <x v="3"/>
    <n v="2496.7676064257025"/>
    <x v="1"/>
    <n v="2490.8200000000002"/>
    <x v="0"/>
    <n v="2739.9020000000005"/>
    <n v="2740"/>
    <n v="2740"/>
    <n v="2739"/>
    <x v="0"/>
    <x v="6"/>
    <s v="Sep-2022"/>
    <s v="ADULTS"/>
  </r>
  <r>
    <x v="281"/>
    <s v="P2694"/>
    <n v="67"/>
    <x v="2"/>
    <x v="5"/>
    <x v="3"/>
    <n v="2496.7676064257025"/>
    <x v="1"/>
    <n v="1324.65"/>
    <x v="2"/>
    <n v="1457.1150000000002"/>
    <n v="1457"/>
    <n v="1458"/>
    <n v="1457"/>
    <x v="1"/>
    <x v="0"/>
    <s v="Dec-2023"/>
    <s v="ADULTS"/>
  </r>
  <r>
    <x v="282"/>
    <s v="P978"/>
    <n v="31"/>
    <x v="2"/>
    <x v="7"/>
    <x v="2"/>
    <n v="2440.2966694490819"/>
    <x v="2"/>
    <n v="92.59"/>
    <x v="1"/>
    <n v="101.84900000000002"/>
    <n v="102"/>
    <n v="102"/>
    <n v="101"/>
    <x v="1"/>
    <x v="7"/>
    <s v="Aug-2023"/>
    <s v="ADULTS"/>
  </r>
  <r>
    <x v="32"/>
    <s v="P2435"/>
    <n v="32"/>
    <x v="1"/>
    <x v="4"/>
    <x v="0"/>
    <n v="2503.6022787783868"/>
    <x v="1"/>
    <n v="1819.88"/>
    <x v="1"/>
    <n v="2001.8680000000004"/>
    <n v="2002"/>
    <n v="2002"/>
    <n v="2001"/>
    <x v="1"/>
    <x v="3"/>
    <s v="Nov-2023"/>
    <s v="ADULTS"/>
  </r>
  <r>
    <x v="283"/>
    <s v="P3640"/>
    <n v="81"/>
    <x v="2"/>
    <x v="7"/>
    <x v="1"/>
    <n v="2509.1716796874998"/>
    <x v="0"/>
    <n v="1041.8399999999999"/>
    <x v="2"/>
    <n v="1146.0240000000001"/>
    <n v="1146"/>
    <n v="1147"/>
    <n v="1146"/>
    <x v="1"/>
    <x v="7"/>
    <s v="Aug-2023"/>
    <s v="ADULTS"/>
  </r>
  <r>
    <x v="284"/>
    <s v="P1537"/>
    <n v="61"/>
    <x v="2"/>
    <x v="7"/>
    <x v="1"/>
    <n v="2509.1716796874998"/>
    <x v="1"/>
    <n v="3694.23"/>
    <x v="2"/>
    <n v="4063.6530000000002"/>
    <n v="4064"/>
    <n v="4064"/>
    <n v="4063"/>
    <x v="1"/>
    <x v="6"/>
    <s v="Sep-2023"/>
    <s v="ADULTS"/>
  </r>
  <r>
    <x v="285"/>
    <s v="P2158"/>
    <n v="75"/>
    <x v="2"/>
    <x v="0"/>
    <x v="2"/>
    <n v="2440.2966694490819"/>
    <x v="3"/>
    <n v="1551.9"/>
    <x v="2"/>
    <n v="1707.0900000000001"/>
    <n v="1707"/>
    <n v="1708"/>
    <n v="1707"/>
    <x v="0"/>
    <x v="10"/>
    <s v="Oct-2022"/>
    <s v="ADULTS"/>
  </r>
  <r>
    <x v="285"/>
    <s v="P4650"/>
    <n v="20"/>
    <x v="2"/>
    <x v="5"/>
    <x v="2"/>
    <n v="2440.2966694490819"/>
    <x v="0"/>
    <n v="977.56"/>
    <x v="1"/>
    <n v="1075.316"/>
    <n v="1075"/>
    <n v="1076"/>
    <n v="1075"/>
    <x v="0"/>
    <x v="10"/>
    <s v="Oct-2022"/>
    <s v="ADULTS"/>
  </r>
  <r>
    <x v="286"/>
    <s v="P2078"/>
    <n v="68"/>
    <x v="2"/>
    <x v="1"/>
    <x v="1"/>
    <n v="2509.1716796874998"/>
    <x v="5"/>
    <n v="1164.97"/>
    <x v="2"/>
    <n v="1281.4670000000001"/>
    <n v="1281"/>
    <n v="1282"/>
    <n v="1281"/>
    <x v="1"/>
    <x v="7"/>
    <s v="Aug-2023"/>
    <s v="ADULTS"/>
  </r>
  <r>
    <x v="225"/>
    <s v="P990"/>
    <n v="31"/>
    <x v="1"/>
    <x v="3"/>
    <x v="1"/>
    <n v="2509.1716796874998"/>
    <x v="1"/>
    <n v="203.91"/>
    <x v="1"/>
    <n v="224.30100000000002"/>
    <n v="224"/>
    <n v="225"/>
    <n v="224"/>
    <x v="0"/>
    <x v="8"/>
    <s v="Jul-2022"/>
    <s v="ADULTS"/>
  </r>
  <r>
    <x v="287"/>
    <s v="P3404"/>
    <n v="73"/>
    <x v="0"/>
    <x v="3"/>
    <x v="2"/>
    <n v="2440.2966694490819"/>
    <x v="4"/>
    <n v="2551.75"/>
    <x v="2"/>
    <n v="2806.9250000000002"/>
    <n v="2807"/>
    <n v="2807"/>
    <n v="2806"/>
    <x v="0"/>
    <x v="0"/>
    <s v="Dec-2022"/>
    <s v="ADULTS"/>
  </r>
  <r>
    <x v="288"/>
    <s v="P4942"/>
    <n v="34"/>
    <x v="1"/>
    <x v="1"/>
    <x v="1"/>
    <n v="2509.1716796874998"/>
    <x v="0"/>
    <n v="3680.07"/>
    <x v="1"/>
    <n v="4048.0770000000007"/>
    <n v="4048"/>
    <n v="4049"/>
    <n v="4048"/>
    <x v="1"/>
    <x v="10"/>
    <s v="Oct-2023"/>
    <s v="ADULTS"/>
  </r>
  <r>
    <x v="289"/>
    <s v="P1412"/>
    <n v="29"/>
    <x v="0"/>
    <x v="5"/>
    <x v="2"/>
    <n v="2440.2966694490819"/>
    <x v="2"/>
    <n v="2950.36"/>
    <x v="1"/>
    <n v="3245.3960000000002"/>
    <n v="3245"/>
    <n v="3246"/>
    <n v="3245"/>
    <x v="0"/>
    <x v="8"/>
    <s v="Jul-2022"/>
    <s v="ADULTS"/>
  </r>
  <r>
    <x v="290"/>
    <s v="P1959"/>
    <n v="16"/>
    <x v="1"/>
    <x v="4"/>
    <x v="1"/>
    <n v="2509.1716796874998"/>
    <x v="2"/>
    <n v="1784.11"/>
    <x v="3"/>
    <n v="1962.521"/>
    <n v="1963"/>
    <n v="1963"/>
    <n v="1962"/>
    <x v="0"/>
    <x v="5"/>
    <s v="Mar-2022"/>
    <s v="CHILDREN"/>
  </r>
  <r>
    <x v="214"/>
    <s v="P234"/>
    <n v="3"/>
    <x v="1"/>
    <x v="6"/>
    <x v="3"/>
    <n v="2496.7676064257025"/>
    <x v="0"/>
    <n v="2106.56"/>
    <x v="3"/>
    <n v="2317.2160000000003"/>
    <n v="2317"/>
    <n v="2318"/>
    <n v="2317"/>
    <x v="0"/>
    <x v="3"/>
    <s v="Nov-2022"/>
    <s v="CHILDREN"/>
  </r>
  <r>
    <x v="291"/>
    <s v="P2516"/>
    <n v="0"/>
    <x v="1"/>
    <x v="0"/>
    <x v="0"/>
    <n v="2503.6022787783868"/>
    <x v="3"/>
    <n v="3722.16"/>
    <x v="3"/>
    <n v="4094.3760000000002"/>
    <n v="4094"/>
    <n v="4095"/>
    <n v="4094"/>
    <x v="0"/>
    <x v="7"/>
    <s v="Aug-2022"/>
    <s v="CHILDREN"/>
  </r>
  <r>
    <x v="292"/>
    <s v="P1062"/>
    <n v="21"/>
    <x v="0"/>
    <x v="3"/>
    <x v="3"/>
    <n v="2496.7676064257025"/>
    <x v="2"/>
    <n v="844.55"/>
    <x v="1"/>
    <n v="929.005"/>
    <n v="929"/>
    <n v="930"/>
    <n v="929"/>
    <x v="1"/>
    <x v="5"/>
    <s v="Mar-2023"/>
    <s v="ADULTS"/>
  </r>
  <r>
    <x v="293"/>
    <s v="P483"/>
    <n v="27"/>
    <x v="2"/>
    <x v="6"/>
    <x v="3"/>
    <n v="2496.7676064257025"/>
    <x v="0"/>
    <n v="1623.18"/>
    <x v="1"/>
    <n v="1785.4980000000003"/>
    <n v="1785"/>
    <n v="1786"/>
    <n v="1785"/>
    <x v="0"/>
    <x v="11"/>
    <s v="May-2022"/>
    <s v="ADULTS"/>
  </r>
  <r>
    <x v="294"/>
    <s v="P187"/>
    <n v="95"/>
    <x v="2"/>
    <x v="2"/>
    <x v="3"/>
    <n v="2496.7676064257025"/>
    <x v="2"/>
    <n v="2079.41"/>
    <x v="2"/>
    <n v="2287.3510000000001"/>
    <n v="2287"/>
    <n v="2288"/>
    <n v="2287"/>
    <x v="1"/>
    <x v="4"/>
    <s v="Jun-2023"/>
    <s v="ADULTS"/>
  </r>
  <r>
    <x v="174"/>
    <s v="P3971"/>
    <n v="27"/>
    <x v="0"/>
    <x v="6"/>
    <x v="1"/>
    <n v="2509.1716796874998"/>
    <x v="1"/>
    <n v="2464.2800000000002"/>
    <x v="1"/>
    <n v="2710.7080000000005"/>
    <n v="2711"/>
    <n v="2711"/>
    <n v="2710"/>
    <x v="1"/>
    <x v="4"/>
    <s v="Jun-2023"/>
    <s v="ADULTS"/>
  </r>
  <r>
    <x v="46"/>
    <s v="P464"/>
    <n v="30"/>
    <x v="1"/>
    <x v="6"/>
    <x v="2"/>
    <n v="2440.2966694490819"/>
    <x v="4"/>
    <n v="1124.73"/>
    <x v="1"/>
    <n v="1237.2030000000002"/>
    <n v="1237"/>
    <n v="1238"/>
    <n v="1237"/>
    <x v="0"/>
    <x v="9"/>
    <s v="Feb-2022"/>
    <s v="ADULTS"/>
  </r>
  <r>
    <x v="295"/>
    <s v="P4862"/>
    <n v="42"/>
    <x v="0"/>
    <x v="5"/>
    <x v="1"/>
    <n v="2509.1716796874998"/>
    <x v="0"/>
    <n v="3676.33"/>
    <x v="0"/>
    <n v="4043.9630000000002"/>
    <n v="4044"/>
    <n v="4044"/>
    <n v="4043"/>
    <x v="1"/>
    <x v="2"/>
    <s v="Apr-2023"/>
    <s v="ADULTS"/>
  </r>
  <r>
    <x v="296"/>
    <s v="P3236"/>
    <n v="22"/>
    <x v="0"/>
    <x v="4"/>
    <x v="0"/>
    <n v="2503.6022787783868"/>
    <x v="3"/>
    <n v="955.12"/>
    <x v="1"/>
    <n v="1050.6320000000001"/>
    <n v="1051"/>
    <n v="1051"/>
    <n v="1050"/>
    <x v="1"/>
    <x v="2"/>
    <s v="Apr-2023"/>
    <s v="ADULTS"/>
  </r>
  <r>
    <x v="297"/>
    <s v="P78"/>
    <n v="88"/>
    <x v="2"/>
    <x v="2"/>
    <x v="3"/>
    <n v="2496.7676064257025"/>
    <x v="1"/>
    <n v="2237.61"/>
    <x v="2"/>
    <n v="2461.3710000000005"/>
    <n v="2461"/>
    <n v="2462"/>
    <n v="2461"/>
    <x v="0"/>
    <x v="10"/>
    <s v="Oct-2022"/>
    <s v="ADULTS"/>
  </r>
  <r>
    <x v="132"/>
    <s v="P2481"/>
    <n v="8"/>
    <x v="0"/>
    <x v="7"/>
    <x v="2"/>
    <n v="2440.2966694490819"/>
    <x v="3"/>
    <n v="4749.71"/>
    <x v="3"/>
    <n v="5224.6810000000005"/>
    <n v="5225"/>
    <n v="5225"/>
    <n v="5224"/>
    <x v="1"/>
    <x v="5"/>
    <s v="Mar-2023"/>
    <s v="CHILDREN"/>
  </r>
  <r>
    <x v="298"/>
    <s v="P1199"/>
    <n v="55"/>
    <x v="0"/>
    <x v="7"/>
    <x v="1"/>
    <n v="2509.1716796874998"/>
    <x v="3"/>
    <n v="3850.69"/>
    <x v="0"/>
    <n v="4235.759"/>
    <n v="4236"/>
    <n v="4236"/>
    <n v="4235"/>
    <x v="0"/>
    <x v="7"/>
    <s v="Aug-2022"/>
    <s v="ADULTS"/>
  </r>
  <r>
    <x v="299"/>
    <s v="P3391"/>
    <n v="2"/>
    <x v="2"/>
    <x v="4"/>
    <x v="0"/>
    <n v="2503.6022787783868"/>
    <x v="0"/>
    <n v="3441.05"/>
    <x v="3"/>
    <n v="3785.1550000000007"/>
    <n v="3785"/>
    <n v="3786"/>
    <n v="3785"/>
    <x v="1"/>
    <x v="7"/>
    <s v="Aug-2023"/>
    <s v="CHILDREN"/>
  </r>
  <r>
    <x v="300"/>
    <s v="P670"/>
    <n v="62"/>
    <x v="2"/>
    <x v="1"/>
    <x v="2"/>
    <n v="2440.2966694490819"/>
    <x v="0"/>
    <n v="748.08"/>
    <x v="2"/>
    <n v="822.88800000000015"/>
    <n v="823"/>
    <n v="823"/>
    <n v="822"/>
    <x v="1"/>
    <x v="7"/>
    <s v="Aug-2023"/>
    <s v="ADULTS"/>
  </r>
  <r>
    <x v="301"/>
    <s v="P1947"/>
    <n v="17"/>
    <x v="1"/>
    <x v="7"/>
    <x v="2"/>
    <n v="2440.2966694490819"/>
    <x v="2"/>
    <n v="1224.96"/>
    <x v="3"/>
    <n v="1347.4560000000001"/>
    <n v="1347"/>
    <n v="1348"/>
    <n v="1347"/>
    <x v="0"/>
    <x v="10"/>
    <s v="Oct-2022"/>
    <s v="CHILDREN"/>
  </r>
  <r>
    <x v="227"/>
    <s v="P2814"/>
    <n v="93"/>
    <x v="1"/>
    <x v="4"/>
    <x v="0"/>
    <n v="2503.6022787783868"/>
    <x v="2"/>
    <n v="2580.65"/>
    <x v="2"/>
    <n v="2838.7150000000001"/>
    <n v="2839"/>
    <n v="2839"/>
    <n v="2838"/>
    <x v="1"/>
    <x v="11"/>
    <s v="May-2023"/>
    <s v="ADULTS"/>
  </r>
  <r>
    <x v="302"/>
    <s v="P363"/>
    <n v="49"/>
    <x v="0"/>
    <x v="0"/>
    <x v="3"/>
    <n v="2496.7676064257025"/>
    <x v="3"/>
    <n v="436.43"/>
    <x v="0"/>
    <n v="480.07300000000004"/>
    <n v="480"/>
    <n v="481"/>
    <n v="480"/>
    <x v="0"/>
    <x v="3"/>
    <s v="Nov-2022"/>
    <s v="ADULTS"/>
  </r>
  <r>
    <x v="171"/>
    <s v="P1686"/>
    <n v="78"/>
    <x v="2"/>
    <x v="5"/>
    <x v="2"/>
    <n v="2440.2966694490819"/>
    <x v="4"/>
    <n v="1061.21"/>
    <x v="2"/>
    <n v="1167.3310000000001"/>
    <n v="1167"/>
    <n v="1168"/>
    <n v="1167"/>
    <x v="1"/>
    <x v="3"/>
    <s v="Nov-2023"/>
    <s v="ADULTS"/>
  </r>
  <r>
    <x v="303"/>
    <s v="P2569"/>
    <n v="89"/>
    <x v="0"/>
    <x v="1"/>
    <x v="3"/>
    <n v="2496.7676064257025"/>
    <x v="0"/>
    <n v="1316.55"/>
    <x v="2"/>
    <n v="1448.2050000000002"/>
    <n v="1448"/>
    <n v="1449"/>
    <n v="1448"/>
    <x v="1"/>
    <x v="8"/>
    <s v="Jul-2023"/>
    <s v="ADULTS"/>
  </r>
  <r>
    <x v="304"/>
    <s v="P2876"/>
    <n v="83"/>
    <x v="0"/>
    <x v="2"/>
    <x v="0"/>
    <n v="2503.6022787783868"/>
    <x v="4"/>
    <n v="909.52"/>
    <x v="2"/>
    <n v="1000.4720000000001"/>
    <n v="1000"/>
    <n v="1001"/>
    <n v="1000"/>
    <x v="0"/>
    <x v="5"/>
    <s v="Mar-2022"/>
    <s v="ADULTS"/>
  </r>
  <r>
    <x v="305"/>
    <s v="P2375"/>
    <n v="89"/>
    <x v="0"/>
    <x v="6"/>
    <x v="2"/>
    <n v="2440.2966694490819"/>
    <x v="1"/>
    <n v="366.83"/>
    <x v="2"/>
    <n v="403.51300000000003"/>
    <n v="404"/>
    <n v="404"/>
    <n v="403"/>
    <x v="1"/>
    <x v="10"/>
    <s v="Oct-2023"/>
    <s v="ADULTS"/>
  </r>
  <r>
    <x v="306"/>
    <s v="P3450"/>
    <n v="81"/>
    <x v="0"/>
    <x v="4"/>
    <x v="1"/>
    <n v="2509.1716796874998"/>
    <x v="3"/>
    <n v="21.04"/>
    <x v="2"/>
    <n v="23.144000000000002"/>
    <n v="23"/>
    <n v="24"/>
    <n v="23"/>
    <x v="1"/>
    <x v="9"/>
    <s v="Feb-2023"/>
    <s v="ADULTS"/>
  </r>
  <r>
    <x v="307"/>
    <s v="P138"/>
    <n v="81"/>
    <x v="0"/>
    <x v="7"/>
    <x v="1"/>
    <n v="2509.1716796874998"/>
    <x v="4"/>
    <n v="4990.2299999999996"/>
    <x v="2"/>
    <n v="5489.2529999999997"/>
    <n v="5489"/>
    <n v="5490"/>
    <n v="5489"/>
    <x v="0"/>
    <x v="7"/>
    <s v="Aug-2022"/>
    <s v="ADULTS"/>
  </r>
  <r>
    <x v="11"/>
    <s v="P955"/>
    <n v="1"/>
    <x v="0"/>
    <x v="7"/>
    <x v="1"/>
    <n v="2509.1716796874998"/>
    <x v="2"/>
    <n v="2174.3200000000002"/>
    <x v="3"/>
    <n v="2391.7520000000004"/>
    <n v="2392"/>
    <n v="2392"/>
    <n v="2391"/>
    <x v="1"/>
    <x v="8"/>
    <s v="Jul-2023"/>
    <s v="CHILDREN"/>
  </r>
  <r>
    <x v="308"/>
    <s v="P4946"/>
    <n v="79"/>
    <x v="1"/>
    <x v="0"/>
    <x v="2"/>
    <n v="2440.2966694490819"/>
    <x v="3"/>
    <n v="4293.8999999999996"/>
    <x v="2"/>
    <n v="4723.29"/>
    <n v="4723"/>
    <n v="4724"/>
    <n v="4723"/>
    <x v="0"/>
    <x v="4"/>
    <s v="Jun-2022"/>
    <s v="ADULTS"/>
  </r>
  <r>
    <x v="233"/>
    <s v="P3862"/>
    <n v="17"/>
    <x v="1"/>
    <x v="7"/>
    <x v="0"/>
    <n v="2503.6022787783868"/>
    <x v="1"/>
    <n v="4801.2299999999996"/>
    <x v="3"/>
    <n v="5281.3530000000001"/>
    <n v="5281"/>
    <n v="5282"/>
    <n v="5281"/>
    <x v="0"/>
    <x v="8"/>
    <s v="Jul-2022"/>
    <s v="CHILDREN"/>
  </r>
  <r>
    <x v="119"/>
    <s v="P3026"/>
    <n v="3"/>
    <x v="0"/>
    <x v="6"/>
    <x v="1"/>
    <n v="2509.1716796874998"/>
    <x v="2"/>
    <n v="289.27"/>
    <x v="3"/>
    <n v="318.197"/>
    <n v="318"/>
    <n v="319"/>
    <n v="318"/>
    <x v="0"/>
    <x v="8"/>
    <s v="Jul-2022"/>
    <s v="CHILDREN"/>
  </r>
  <r>
    <x v="223"/>
    <s v="P1824"/>
    <n v="19"/>
    <x v="0"/>
    <x v="6"/>
    <x v="1"/>
    <n v="2509.1716796874998"/>
    <x v="3"/>
    <n v="4169.68"/>
    <x v="1"/>
    <n v="4586.648000000001"/>
    <n v="4587"/>
    <n v="4587"/>
    <n v="4586"/>
    <x v="1"/>
    <x v="2"/>
    <s v="Apr-2023"/>
    <s v="ADULTS"/>
  </r>
  <r>
    <x v="309"/>
    <s v="P1354"/>
    <n v="12"/>
    <x v="1"/>
    <x v="3"/>
    <x v="1"/>
    <n v="2509.1716796874998"/>
    <x v="4"/>
    <n v="724.84"/>
    <x v="3"/>
    <n v="797.32400000000007"/>
    <n v="797"/>
    <n v="798"/>
    <n v="797"/>
    <x v="1"/>
    <x v="5"/>
    <s v="Mar-2023"/>
    <s v="CHILDREN"/>
  </r>
  <r>
    <x v="77"/>
    <s v="P1041"/>
    <n v="62"/>
    <x v="2"/>
    <x v="4"/>
    <x v="3"/>
    <n v="2496.7676064257025"/>
    <x v="3"/>
    <n v="2564.67"/>
    <x v="2"/>
    <n v="2821.1370000000002"/>
    <n v="2821"/>
    <n v="2822"/>
    <n v="2821"/>
    <x v="1"/>
    <x v="2"/>
    <s v="Apr-2023"/>
    <s v="ADULTS"/>
  </r>
  <r>
    <x v="190"/>
    <s v="P2774"/>
    <n v="12"/>
    <x v="1"/>
    <x v="0"/>
    <x v="0"/>
    <n v="2503.6022787783868"/>
    <x v="3"/>
    <n v="4408.67"/>
    <x v="3"/>
    <n v="4849.5370000000003"/>
    <n v="4850"/>
    <n v="4850"/>
    <n v="4849"/>
    <x v="0"/>
    <x v="9"/>
    <s v="Feb-2022"/>
    <s v="CHILDREN"/>
  </r>
  <r>
    <x v="310"/>
    <s v="P229"/>
    <n v="22"/>
    <x v="2"/>
    <x v="0"/>
    <x v="0"/>
    <n v="2503.6022787783868"/>
    <x v="2"/>
    <n v="1141.0899999999999"/>
    <x v="1"/>
    <n v="1255.1990000000001"/>
    <n v="1255"/>
    <n v="1256"/>
    <n v="1255"/>
    <x v="1"/>
    <x v="7"/>
    <s v="Aug-2023"/>
    <s v="ADULTS"/>
  </r>
  <r>
    <x v="311"/>
    <s v="P3966"/>
    <n v="57"/>
    <x v="2"/>
    <x v="0"/>
    <x v="2"/>
    <n v="2440.2966694490819"/>
    <x v="1"/>
    <n v="4105.3"/>
    <x v="0"/>
    <n v="4515.8300000000008"/>
    <n v="4516"/>
    <n v="4516"/>
    <n v="4515"/>
    <x v="0"/>
    <x v="8"/>
    <s v="Jul-2022"/>
    <s v="ADULTS"/>
  </r>
  <r>
    <x v="312"/>
    <s v="P3865"/>
    <n v="14"/>
    <x v="0"/>
    <x v="0"/>
    <x v="3"/>
    <n v="2496.7676064257025"/>
    <x v="1"/>
    <n v="154.71"/>
    <x v="3"/>
    <n v="170.18100000000001"/>
    <n v="170"/>
    <n v="171"/>
    <n v="170"/>
    <x v="0"/>
    <x v="5"/>
    <s v="Mar-2022"/>
    <s v="CHILDREN"/>
  </r>
  <r>
    <x v="240"/>
    <s v="P2287"/>
    <n v="53"/>
    <x v="2"/>
    <x v="6"/>
    <x v="3"/>
    <n v="2496.7676064257025"/>
    <x v="3"/>
    <n v="3921.88"/>
    <x v="0"/>
    <n v="4314.0680000000002"/>
    <n v="4314"/>
    <n v="4315"/>
    <n v="4314"/>
    <x v="0"/>
    <x v="4"/>
    <s v="Jun-2022"/>
    <s v="ADULTS"/>
  </r>
  <r>
    <x v="43"/>
    <s v="P4594"/>
    <n v="9"/>
    <x v="2"/>
    <x v="3"/>
    <x v="3"/>
    <n v="2496.7676064257025"/>
    <x v="2"/>
    <n v="4105.5200000000004"/>
    <x v="3"/>
    <n v="4516.072000000001"/>
    <n v="4516"/>
    <n v="4517"/>
    <n v="4516"/>
    <x v="0"/>
    <x v="10"/>
    <s v="Oct-2022"/>
    <s v="CHILDREN"/>
  </r>
  <r>
    <x v="313"/>
    <s v="P799"/>
    <n v="25"/>
    <x v="2"/>
    <x v="0"/>
    <x v="0"/>
    <n v="2503.6022787783868"/>
    <x v="5"/>
    <n v="3586.15"/>
    <x v="1"/>
    <n v="3944.7650000000003"/>
    <n v="3945"/>
    <n v="3945"/>
    <n v="3944"/>
    <x v="1"/>
    <x v="10"/>
    <s v="Oct-2023"/>
    <s v="ADULTS"/>
  </r>
  <r>
    <x v="314"/>
    <s v="P513"/>
    <n v="26"/>
    <x v="2"/>
    <x v="4"/>
    <x v="2"/>
    <n v="2440.2966694490819"/>
    <x v="3"/>
    <n v="3503.58"/>
    <x v="1"/>
    <n v="3853.9380000000001"/>
    <n v="3854"/>
    <n v="3854"/>
    <n v="3853"/>
    <x v="1"/>
    <x v="10"/>
    <s v="Oct-2023"/>
    <s v="ADULTS"/>
  </r>
  <r>
    <x v="315"/>
    <s v="P1603"/>
    <n v="76"/>
    <x v="2"/>
    <x v="7"/>
    <x v="1"/>
    <n v="2509.1716796874998"/>
    <x v="3"/>
    <n v="4739.46"/>
    <x v="2"/>
    <n v="5213.4060000000009"/>
    <n v="5213"/>
    <n v="5214"/>
    <n v="5213"/>
    <x v="0"/>
    <x v="11"/>
    <s v="May-2022"/>
    <s v="ADULTS"/>
  </r>
  <r>
    <x v="316"/>
    <s v="P306"/>
    <n v="45"/>
    <x v="2"/>
    <x v="0"/>
    <x v="1"/>
    <n v="2509.1716796874998"/>
    <x v="4"/>
    <n v="4769.4399999999996"/>
    <x v="0"/>
    <n v="5246.384"/>
    <n v="5246"/>
    <n v="5247"/>
    <n v="5246"/>
    <x v="1"/>
    <x v="5"/>
    <s v="Mar-2023"/>
    <s v="ADULTS"/>
  </r>
  <r>
    <x v="26"/>
    <s v="P550"/>
    <n v="73"/>
    <x v="1"/>
    <x v="2"/>
    <x v="3"/>
    <n v="2496.7676064257025"/>
    <x v="3"/>
    <n v="925.84"/>
    <x v="2"/>
    <n v="1018.4240000000001"/>
    <n v="1018"/>
    <n v="1019"/>
    <n v="1018"/>
    <x v="0"/>
    <x v="0"/>
    <s v="Dec-2022"/>
    <s v="ADULTS"/>
  </r>
  <r>
    <x v="38"/>
    <s v="P3919"/>
    <n v="16"/>
    <x v="2"/>
    <x v="1"/>
    <x v="2"/>
    <n v="2440.2966694490819"/>
    <x v="1"/>
    <n v="568.9"/>
    <x v="3"/>
    <n v="625.79000000000008"/>
    <n v="626"/>
    <n v="626"/>
    <n v="625"/>
    <x v="0"/>
    <x v="0"/>
    <s v="Dec-2022"/>
    <s v="CHILDREN"/>
  </r>
  <r>
    <x v="184"/>
    <s v="P4439"/>
    <n v="34"/>
    <x v="2"/>
    <x v="5"/>
    <x v="0"/>
    <n v="2503.6022787783868"/>
    <x v="3"/>
    <n v="2338.5700000000002"/>
    <x v="1"/>
    <n v="2572.4270000000006"/>
    <n v="2572"/>
    <n v="2573"/>
    <n v="2572"/>
    <x v="1"/>
    <x v="2"/>
    <s v="Apr-2023"/>
    <s v="ADULTS"/>
  </r>
  <r>
    <x v="108"/>
    <s v="P1785"/>
    <n v="29"/>
    <x v="0"/>
    <x v="3"/>
    <x v="1"/>
    <n v="2509.1716796874998"/>
    <x v="0"/>
    <n v="2160.39"/>
    <x v="1"/>
    <n v="2376.4290000000001"/>
    <n v="2376"/>
    <n v="2377"/>
    <n v="2376"/>
    <x v="0"/>
    <x v="5"/>
    <s v="Mar-2022"/>
    <s v="ADULTS"/>
  </r>
  <r>
    <x v="317"/>
    <s v="P3815"/>
    <n v="83"/>
    <x v="1"/>
    <x v="2"/>
    <x v="2"/>
    <n v="2440.2966694490819"/>
    <x v="4"/>
    <n v="1859.69"/>
    <x v="2"/>
    <n v="2045.6590000000003"/>
    <n v="2046"/>
    <n v="2046"/>
    <n v="2045"/>
    <x v="1"/>
    <x v="7"/>
    <s v="Aug-2023"/>
    <s v="ADULTS"/>
  </r>
  <r>
    <x v="281"/>
    <s v="P925"/>
    <n v="97"/>
    <x v="2"/>
    <x v="0"/>
    <x v="3"/>
    <n v="2496.7676064257025"/>
    <x v="3"/>
    <n v="1149.8900000000001"/>
    <x v="2"/>
    <n v="1264.8790000000001"/>
    <n v="1265"/>
    <n v="1265"/>
    <n v="1264"/>
    <x v="1"/>
    <x v="0"/>
    <s v="Dec-2023"/>
    <s v="ADULTS"/>
  </r>
  <r>
    <x v="318"/>
    <s v="P1760"/>
    <n v="68"/>
    <x v="0"/>
    <x v="1"/>
    <x v="1"/>
    <n v="2509.1716796874998"/>
    <x v="0"/>
    <n v="641.08000000000004"/>
    <x v="2"/>
    <n v="705.1880000000001"/>
    <n v="705"/>
    <n v="706"/>
    <n v="705"/>
    <x v="1"/>
    <x v="11"/>
    <s v="May-2023"/>
    <s v="ADULTS"/>
  </r>
  <r>
    <x v="307"/>
    <s v="P3755"/>
    <n v="10"/>
    <x v="2"/>
    <x v="4"/>
    <x v="3"/>
    <n v="2496.7676064257025"/>
    <x v="4"/>
    <n v="88.93"/>
    <x v="3"/>
    <n v="97.823000000000022"/>
    <n v="98"/>
    <n v="98"/>
    <n v="97"/>
    <x v="0"/>
    <x v="7"/>
    <s v="Aug-2022"/>
    <s v="CHILDREN"/>
  </r>
  <r>
    <x v="80"/>
    <s v="P173"/>
    <n v="37"/>
    <x v="1"/>
    <x v="2"/>
    <x v="0"/>
    <n v="2503.6022787783868"/>
    <x v="0"/>
    <n v="1794.36"/>
    <x v="1"/>
    <n v="1973.796"/>
    <n v="1974"/>
    <n v="1974"/>
    <n v="1973"/>
    <x v="1"/>
    <x v="1"/>
    <s v="Jan-2023"/>
    <s v="ADULTS"/>
  </r>
  <r>
    <x v="18"/>
    <s v="P4198"/>
    <n v="51"/>
    <x v="0"/>
    <x v="6"/>
    <x v="2"/>
    <n v="2440.2966694490819"/>
    <x v="2"/>
    <n v="1925.83"/>
    <x v="0"/>
    <n v="2118.413"/>
    <n v="2118"/>
    <n v="2119"/>
    <n v="2118"/>
    <x v="1"/>
    <x v="9"/>
    <s v="Feb-2023"/>
    <s v="ADULTS"/>
  </r>
  <r>
    <x v="216"/>
    <s v="P4800"/>
    <n v="95"/>
    <x v="0"/>
    <x v="3"/>
    <x v="1"/>
    <n v="2509.1716796874998"/>
    <x v="4"/>
    <n v="4896.43"/>
    <x v="2"/>
    <n v="5386.0730000000003"/>
    <n v="5386"/>
    <n v="5387"/>
    <n v="5386"/>
    <x v="0"/>
    <x v="1"/>
    <s v="Jan-2022"/>
    <s v="ADULTS"/>
  </r>
  <r>
    <x v="215"/>
    <s v="P1585"/>
    <n v="92"/>
    <x v="2"/>
    <x v="4"/>
    <x v="0"/>
    <n v="2503.6022787783868"/>
    <x v="2"/>
    <n v="163.51"/>
    <x v="2"/>
    <n v="179.86100000000002"/>
    <n v="180"/>
    <n v="180"/>
    <n v="179"/>
    <x v="0"/>
    <x v="3"/>
    <s v="Nov-2022"/>
    <s v="ADULTS"/>
  </r>
  <r>
    <x v="317"/>
    <s v="P1956"/>
    <n v="86"/>
    <x v="2"/>
    <x v="6"/>
    <x v="2"/>
    <n v="2440.2966694490819"/>
    <x v="5"/>
    <n v="4231.08"/>
    <x v="2"/>
    <n v="4654.1880000000001"/>
    <n v="4654"/>
    <n v="4655"/>
    <n v="4654"/>
    <x v="1"/>
    <x v="7"/>
    <s v="Aug-2023"/>
    <s v="ADULTS"/>
  </r>
  <r>
    <x v="151"/>
    <s v="P3937"/>
    <n v="37"/>
    <x v="2"/>
    <x v="3"/>
    <x v="2"/>
    <n v="2440.2966694490819"/>
    <x v="4"/>
    <n v="2966.63"/>
    <x v="1"/>
    <n v="3263.2930000000006"/>
    <n v="3263"/>
    <n v="3264"/>
    <n v="3263"/>
    <x v="0"/>
    <x v="10"/>
    <s v="Oct-2022"/>
    <s v="ADULTS"/>
  </r>
  <r>
    <x v="319"/>
    <s v="P1150"/>
    <n v="56"/>
    <x v="2"/>
    <x v="2"/>
    <x v="3"/>
    <n v="2496.7676064257025"/>
    <x v="3"/>
    <n v="1331.55"/>
    <x v="0"/>
    <n v="1464.7050000000002"/>
    <n v="1465"/>
    <n v="1465"/>
    <n v="1464"/>
    <x v="1"/>
    <x v="1"/>
    <s v="Jan-2023"/>
    <s v="ADULTS"/>
  </r>
  <r>
    <x v="320"/>
    <s v="P4914"/>
    <n v="12"/>
    <x v="1"/>
    <x v="5"/>
    <x v="1"/>
    <n v="2509.1716796874998"/>
    <x v="1"/>
    <n v="3078.98"/>
    <x v="3"/>
    <n v="3386.8780000000002"/>
    <n v="3387"/>
    <n v="3387"/>
    <n v="3386"/>
    <x v="1"/>
    <x v="8"/>
    <s v="Jul-2023"/>
    <s v="CHILDREN"/>
  </r>
  <r>
    <x v="14"/>
    <s v="P368"/>
    <n v="7"/>
    <x v="1"/>
    <x v="0"/>
    <x v="2"/>
    <n v="2440.2966694490819"/>
    <x v="2"/>
    <n v="2232.5500000000002"/>
    <x v="3"/>
    <n v="2455.8050000000003"/>
    <n v="2456"/>
    <n v="2456"/>
    <n v="2455"/>
    <x v="1"/>
    <x v="6"/>
    <s v="Sep-2023"/>
    <s v="CHILDREN"/>
  </r>
  <r>
    <x v="321"/>
    <s v="P2143"/>
    <n v="95"/>
    <x v="0"/>
    <x v="5"/>
    <x v="0"/>
    <n v="2503.6022787783868"/>
    <x v="1"/>
    <n v="2432.6799999999998"/>
    <x v="2"/>
    <n v="2675.9479999999999"/>
    <n v="2676"/>
    <n v="2676"/>
    <n v="2675"/>
    <x v="1"/>
    <x v="11"/>
    <s v="May-2023"/>
    <s v="ADULTS"/>
  </r>
  <r>
    <x v="3"/>
    <s v="P886"/>
    <n v="17"/>
    <x v="1"/>
    <x v="1"/>
    <x v="1"/>
    <n v="2509.1716796874998"/>
    <x v="1"/>
    <n v="1531.72"/>
    <x v="3"/>
    <n v="1684.8920000000001"/>
    <n v="1685"/>
    <n v="1685"/>
    <n v="1684"/>
    <x v="1"/>
    <x v="2"/>
    <s v="Apr-2023"/>
    <s v="CHILDREN"/>
  </r>
  <r>
    <x v="33"/>
    <s v="P140"/>
    <n v="69"/>
    <x v="1"/>
    <x v="1"/>
    <x v="2"/>
    <n v="2440.2966694490819"/>
    <x v="0"/>
    <n v="4023.54"/>
    <x v="2"/>
    <n v="4425.8940000000002"/>
    <n v="4426"/>
    <n v="4426"/>
    <n v="4425"/>
    <x v="0"/>
    <x v="4"/>
    <s v="Jun-2022"/>
    <s v="ADULTS"/>
  </r>
  <r>
    <x v="322"/>
    <s v="P1"/>
    <n v="28"/>
    <x v="1"/>
    <x v="3"/>
    <x v="2"/>
    <n v="2440.2966694490819"/>
    <x v="4"/>
    <n v="2693.31"/>
    <x v="1"/>
    <n v="2962.6410000000001"/>
    <n v="2963"/>
    <n v="2963"/>
    <n v="2962"/>
    <x v="0"/>
    <x v="6"/>
    <s v="Sep-2022"/>
    <s v="ADULTS"/>
  </r>
  <r>
    <x v="323"/>
    <s v="P2104"/>
    <n v="13"/>
    <x v="0"/>
    <x v="7"/>
    <x v="2"/>
    <n v="2440.2966694490819"/>
    <x v="4"/>
    <n v="1896.35"/>
    <x v="3"/>
    <n v="2085.9850000000001"/>
    <n v="2086"/>
    <n v="2086"/>
    <n v="2085"/>
    <x v="1"/>
    <x v="1"/>
    <s v="Jan-2023"/>
    <s v="CHILDREN"/>
  </r>
  <r>
    <x v="107"/>
    <s v="P1917"/>
    <n v="57"/>
    <x v="0"/>
    <x v="2"/>
    <x v="3"/>
    <n v="2496.7676064257025"/>
    <x v="3"/>
    <n v="3798.83"/>
    <x v="0"/>
    <n v="4178.7130000000006"/>
    <n v="4179"/>
    <n v="4179"/>
    <n v="4178"/>
    <x v="1"/>
    <x v="0"/>
    <s v="Dec-2023"/>
    <s v="ADULTS"/>
  </r>
  <r>
    <x v="324"/>
    <s v="P4073"/>
    <n v="53"/>
    <x v="2"/>
    <x v="1"/>
    <x v="0"/>
    <n v="2503.6022787783868"/>
    <x v="1"/>
    <n v="168.42"/>
    <x v="0"/>
    <n v="185.262"/>
    <n v="185"/>
    <n v="186"/>
    <n v="185"/>
    <x v="0"/>
    <x v="2"/>
    <s v="Apr-2022"/>
    <s v="ADULTS"/>
  </r>
  <r>
    <x v="325"/>
    <s v="P1600"/>
    <n v="56"/>
    <x v="0"/>
    <x v="5"/>
    <x v="2"/>
    <n v="2440.2966694490819"/>
    <x v="2"/>
    <n v="2052.46"/>
    <x v="0"/>
    <n v="2257.7060000000001"/>
    <n v="2258"/>
    <n v="2258"/>
    <n v="2257"/>
    <x v="0"/>
    <x v="4"/>
    <s v="Jun-2022"/>
    <s v="ADULTS"/>
  </r>
  <r>
    <x v="326"/>
    <s v="P57"/>
    <n v="38"/>
    <x v="2"/>
    <x v="5"/>
    <x v="2"/>
    <n v="2440.2966694490819"/>
    <x v="1"/>
    <n v="2067.91"/>
    <x v="1"/>
    <n v="2274.701"/>
    <n v="2275"/>
    <n v="2275"/>
    <n v="2274"/>
    <x v="1"/>
    <x v="5"/>
    <s v="Mar-2023"/>
    <s v="ADULTS"/>
  </r>
  <r>
    <x v="196"/>
    <s v="P577"/>
    <n v="48"/>
    <x v="0"/>
    <x v="3"/>
    <x v="1"/>
    <n v="2509.1716796874998"/>
    <x v="3"/>
    <n v="4904.28"/>
    <x v="0"/>
    <n v="5394.7080000000005"/>
    <n v="5395"/>
    <n v="5395"/>
    <n v="5394"/>
    <x v="1"/>
    <x v="10"/>
    <s v="Oct-2023"/>
    <s v="ADULTS"/>
  </r>
  <r>
    <x v="327"/>
    <s v="P4549"/>
    <n v="54"/>
    <x v="2"/>
    <x v="5"/>
    <x v="0"/>
    <n v="2503.6022787783868"/>
    <x v="3"/>
    <n v="1905.57"/>
    <x v="0"/>
    <n v="2096.127"/>
    <n v="2096"/>
    <n v="2097"/>
    <n v="2096"/>
    <x v="0"/>
    <x v="9"/>
    <s v="Feb-2022"/>
    <s v="ADULTS"/>
  </r>
  <r>
    <x v="328"/>
    <s v="P1752"/>
    <n v="19"/>
    <x v="1"/>
    <x v="2"/>
    <x v="1"/>
    <n v="2509.1716796874998"/>
    <x v="5"/>
    <n v="390.12"/>
    <x v="1"/>
    <n v="429.13200000000006"/>
    <n v="429"/>
    <n v="430"/>
    <n v="429"/>
    <x v="0"/>
    <x v="6"/>
    <s v="Sep-2022"/>
    <s v="ADULTS"/>
  </r>
  <r>
    <x v="75"/>
    <s v="P1720"/>
    <n v="43"/>
    <x v="1"/>
    <x v="0"/>
    <x v="0"/>
    <n v="2503.6022787783868"/>
    <x v="0"/>
    <n v="3501.53"/>
    <x v="0"/>
    <n v="3851.6830000000004"/>
    <n v="3852"/>
    <n v="3852"/>
    <n v="3851"/>
    <x v="1"/>
    <x v="7"/>
    <s v="Aug-2023"/>
    <s v="ADULTS"/>
  </r>
  <r>
    <x v="141"/>
    <s v="P441"/>
    <n v="27"/>
    <x v="2"/>
    <x v="6"/>
    <x v="2"/>
    <n v="2440.2966694490819"/>
    <x v="4"/>
    <n v="1173.1500000000001"/>
    <x v="1"/>
    <n v="1290.4650000000001"/>
    <n v="1290"/>
    <n v="1291"/>
    <n v="1290"/>
    <x v="0"/>
    <x v="8"/>
    <s v="Jul-2022"/>
    <s v="ADULTS"/>
  </r>
  <r>
    <x v="184"/>
    <s v="P3609"/>
    <n v="46"/>
    <x v="0"/>
    <x v="3"/>
    <x v="0"/>
    <n v="2503.6022787783868"/>
    <x v="3"/>
    <n v="4453.66"/>
    <x v="0"/>
    <n v="4899.0259999999998"/>
    <n v="4899"/>
    <n v="4900"/>
    <n v="4899"/>
    <x v="1"/>
    <x v="2"/>
    <s v="Apr-2023"/>
    <s v="ADULTS"/>
  </r>
  <r>
    <x v="329"/>
    <s v="P4514"/>
    <n v="29"/>
    <x v="0"/>
    <x v="6"/>
    <x v="3"/>
    <n v="2496.7676064257025"/>
    <x v="3"/>
    <n v="648.45000000000005"/>
    <x v="1"/>
    <n v="713.29500000000007"/>
    <n v="713"/>
    <n v="714"/>
    <n v="713"/>
    <x v="0"/>
    <x v="5"/>
    <s v="Mar-2022"/>
    <s v="ADULTS"/>
  </r>
  <r>
    <x v="330"/>
    <s v="P1225"/>
    <n v="9"/>
    <x v="0"/>
    <x v="4"/>
    <x v="1"/>
    <n v="2509.1716796874998"/>
    <x v="3"/>
    <n v="794.96"/>
    <x v="3"/>
    <n v="874.45600000000013"/>
    <n v="874"/>
    <n v="875"/>
    <n v="874"/>
    <x v="1"/>
    <x v="10"/>
    <s v="Oct-2023"/>
    <s v="CHILDREN"/>
  </r>
  <r>
    <x v="331"/>
    <s v="P2496"/>
    <n v="35"/>
    <x v="1"/>
    <x v="6"/>
    <x v="1"/>
    <n v="2509.1716796874998"/>
    <x v="1"/>
    <n v="411.91"/>
    <x v="1"/>
    <n v="453.10100000000006"/>
    <n v="453"/>
    <n v="454"/>
    <n v="453"/>
    <x v="0"/>
    <x v="0"/>
    <s v="Dec-2022"/>
    <s v="ADULTS"/>
  </r>
  <r>
    <x v="165"/>
    <s v="P1989"/>
    <n v="23"/>
    <x v="0"/>
    <x v="4"/>
    <x v="1"/>
    <n v="2509.1716796874998"/>
    <x v="3"/>
    <n v="649.20000000000005"/>
    <x v="1"/>
    <n v="714.12000000000012"/>
    <n v="714"/>
    <n v="715"/>
    <n v="714"/>
    <x v="0"/>
    <x v="9"/>
    <s v="Feb-2022"/>
    <s v="ADULTS"/>
  </r>
  <r>
    <x v="332"/>
    <s v="P4287"/>
    <n v="41"/>
    <x v="0"/>
    <x v="4"/>
    <x v="1"/>
    <n v="2509.1716796874998"/>
    <x v="1"/>
    <n v="4437.87"/>
    <x v="0"/>
    <n v="4881.6570000000002"/>
    <n v="4882"/>
    <n v="4882"/>
    <n v="4881"/>
    <x v="1"/>
    <x v="5"/>
    <s v="Mar-2023"/>
    <s v="ADULTS"/>
  </r>
  <r>
    <x v="333"/>
    <s v="P4339"/>
    <n v="84"/>
    <x v="0"/>
    <x v="3"/>
    <x v="3"/>
    <n v="2496.7676064257025"/>
    <x v="3"/>
    <n v="1057.45"/>
    <x v="2"/>
    <n v="1163.1950000000002"/>
    <n v="1163"/>
    <n v="1164"/>
    <n v="1163"/>
    <x v="1"/>
    <x v="7"/>
    <s v="Aug-2023"/>
    <s v="ADULTS"/>
  </r>
  <r>
    <x v="88"/>
    <s v="P553"/>
    <n v="29"/>
    <x v="2"/>
    <x v="7"/>
    <x v="1"/>
    <n v="2509.1716796874998"/>
    <x v="3"/>
    <n v="2112.5"/>
    <x v="1"/>
    <n v="2323.75"/>
    <n v="2324"/>
    <n v="2324"/>
    <n v="2323"/>
    <x v="0"/>
    <x v="5"/>
    <s v="Mar-2022"/>
    <s v="ADULTS"/>
  </r>
  <r>
    <x v="224"/>
    <s v="P1618"/>
    <n v="7"/>
    <x v="0"/>
    <x v="4"/>
    <x v="0"/>
    <n v="2503.6022787783868"/>
    <x v="1"/>
    <n v="3711.15"/>
    <x v="3"/>
    <n v="4082.2650000000003"/>
    <n v="4082"/>
    <n v="4083"/>
    <n v="4082"/>
    <x v="0"/>
    <x v="6"/>
    <s v="Sep-2022"/>
    <s v="CHILDREN"/>
  </r>
  <r>
    <x v="334"/>
    <s v="P4596"/>
    <n v="5"/>
    <x v="0"/>
    <x v="0"/>
    <x v="3"/>
    <n v="2496.7676064257025"/>
    <x v="4"/>
    <n v="1104.71"/>
    <x v="3"/>
    <n v="1215.181"/>
    <n v="1215"/>
    <n v="1216"/>
    <n v="1215"/>
    <x v="1"/>
    <x v="2"/>
    <s v="Apr-2023"/>
    <s v="CHILDREN"/>
  </r>
  <r>
    <x v="335"/>
    <s v="P4045"/>
    <n v="4"/>
    <x v="2"/>
    <x v="3"/>
    <x v="3"/>
    <n v="2496.7676064257025"/>
    <x v="1"/>
    <n v="682.73"/>
    <x v="3"/>
    <n v="751.00300000000004"/>
    <n v="751"/>
    <n v="752"/>
    <n v="751"/>
    <x v="1"/>
    <x v="11"/>
    <s v="May-2023"/>
    <s v="CHILDREN"/>
  </r>
  <r>
    <x v="336"/>
    <s v="P251"/>
    <n v="18"/>
    <x v="2"/>
    <x v="7"/>
    <x v="3"/>
    <n v="2496.7676064257025"/>
    <x v="1"/>
    <n v="866.59"/>
    <x v="1"/>
    <n v="953.24900000000014"/>
    <n v="953"/>
    <n v="954"/>
    <n v="953"/>
    <x v="1"/>
    <x v="1"/>
    <s v="Jan-2023"/>
    <s v="ADULTS"/>
  </r>
  <r>
    <x v="273"/>
    <s v="P1090"/>
    <n v="7"/>
    <x v="2"/>
    <x v="7"/>
    <x v="2"/>
    <n v="2440.2966694490819"/>
    <x v="1"/>
    <n v="1466.97"/>
    <x v="3"/>
    <n v="1613.6670000000001"/>
    <n v="1614"/>
    <n v="1614"/>
    <n v="1613"/>
    <x v="1"/>
    <x v="2"/>
    <s v="Apr-2023"/>
    <s v="CHILDREN"/>
  </r>
  <r>
    <x v="266"/>
    <s v="P2534"/>
    <n v="30"/>
    <x v="1"/>
    <x v="4"/>
    <x v="1"/>
    <n v="2509.1716796874998"/>
    <x v="2"/>
    <n v="867.06"/>
    <x v="1"/>
    <n v="953.76599999999996"/>
    <n v="954"/>
    <n v="954"/>
    <n v="953"/>
    <x v="1"/>
    <x v="5"/>
    <s v="Mar-2023"/>
    <s v="ADULTS"/>
  </r>
  <r>
    <x v="85"/>
    <s v="P4405"/>
    <n v="81"/>
    <x v="0"/>
    <x v="0"/>
    <x v="0"/>
    <n v="2503.6022787783868"/>
    <x v="1"/>
    <n v="4211.8999999999996"/>
    <x v="2"/>
    <n v="4633.09"/>
    <n v="4633"/>
    <n v="4634"/>
    <n v="4633"/>
    <x v="1"/>
    <x v="3"/>
    <s v="Nov-2023"/>
    <s v="ADULTS"/>
  </r>
  <r>
    <x v="123"/>
    <s v="P348"/>
    <n v="14"/>
    <x v="0"/>
    <x v="0"/>
    <x v="1"/>
    <n v="2509.1716796874998"/>
    <x v="0"/>
    <n v="2748.47"/>
    <x v="3"/>
    <n v="3023.317"/>
    <n v="3023"/>
    <n v="3024"/>
    <n v="3023"/>
    <x v="0"/>
    <x v="2"/>
    <s v="Apr-2022"/>
    <s v="CHILDREN"/>
  </r>
  <r>
    <x v="337"/>
    <s v="P3732"/>
    <n v="8"/>
    <x v="1"/>
    <x v="7"/>
    <x v="3"/>
    <n v="2496.7676064257025"/>
    <x v="1"/>
    <n v="2506.0500000000002"/>
    <x v="3"/>
    <n v="2756.6550000000002"/>
    <n v="2757"/>
    <n v="2757"/>
    <n v="2756"/>
    <x v="1"/>
    <x v="7"/>
    <s v="Aug-2023"/>
    <s v="CHILDREN"/>
  </r>
  <r>
    <x v="0"/>
    <s v="P100"/>
    <n v="49"/>
    <x v="1"/>
    <x v="7"/>
    <x v="1"/>
    <n v="2509.1716796874998"/>
    <x v="3"/>
    <n v="3682.27"/>
    <x v="0"/>
    <n v="4050.4970000000003"/>
    <n v="4050"/>
    <n v="4051"/>
    <n v="4050"/>
    <x v="0"/>
    <x v="0"/>
    <s v="Dec-2022"/>
    <s v="ADULTS"/>
  </r>
  <r>
    <x v="338"/>
    <s v="P2136"/>
    <n v="11"/>
    <x v="2"/>
    <x v="7"/>
    <x v="1"/>
    <n v="2509.1716796874998"/>
    <x v="2"/>
    <n v="3562.52"/>
    <x v="3"/>
    <n v="3918.7720000000004"/>
    <n v="3919"/>
    <n v="3919"/>
    <n v="3918"/>
    <x v="0"/>
    <x v="3"/>
    <s v="Nov-2022"/>
    <s v="CHILDREN"/>
  </r>
  <r>
    <x v="339"/>
    <s v="P3198"/>
    <n v="46"/>
    <x v="0"/>
    <x v="6"/>
    <x v="2"/>
    <n v="2440.2966694490819"/>
    <x v="4"/>
    <n v="4898.6000000000004"/>
    <x v="0"/>
    <n v="5388.4600000000009"/>
    <n v="5388"/>
    <n v="5389"/>
    <n v="5388"/>
    <x v="0"/>
    <x v="6"/>
    <s v="Sep-2022"/>
    <s v="ADULTS"/>
  </r>
  <r>
    <x v="340"/>
    <s v="P2744"/>
    <n v="38"/>
    <x v="1"/>
    <x v="2"/>
    <x v="1"/>
    <n v="2509.1716796874998"/>
    <x v="3"/>
    <n v="653.99"/>
    <x v="1"/>
    <n v="719.38900000000012"/>
    <n v="719"/>
    <n v="720"/>
    <n v="719"/>
    <x v="0"/>
    <x v="11"/>
    <s v="May-2022"/>
    <s v="ADULTS"/>
  </r>
  <r>
    <x v="341"/>
    <s v="P1613"/>
    <n v="63"/>
    <x v="0"/>
    <x v="6"/>
    <x v="0"/>
    <n v="2503.6022787783868"/>
    <x v="2"/>
    <n v="1086.96"/>
    <x v="2"/>
    <n v="1195.6560000000002"/>
    <n v="1196"/>
    <n v="1196"/>
    <n v="1195"/>
    <x v="1"/>
    <x v="3"/>
    <s v="Nov-2023"/>
    <s v="ADULTS"/>
  </r>
  <r>
    <x v="342"/>
    <s v="P215"/>
    <n v="87"/>
    <x v="1"/>
    <x v="5"/>
    <x v="1"/>
    <n v="2509.1716796874998"/>
    <x v="0"/>
    <n v="2063.0700000000002"/>
    <x v="2"/>
    <n v="2269.3770000000004"/>
    <n v="2269"/>
    <n v="2270"/>
    <n v="2269"/>
    <x v="0"/>
    <x v="3"/>
    <s v="Nov-2022"/>
    <s v="ADULTS"/>
  </r>
  <r>
    <x v="324"/>
    <s v="P2912"/>
    <n v="26"/>
    <x v="1"/>
    <x v="3"/>
    <x v="1"/>
    <n v="2509.1716796874998"/>
    <x v="2"/>
    <n v="2424.44"/>
    <x v="1"/>
    <n v="2666.8840000000005"/>
    <n v="2667"/>
    <n v="2667"/>
    <n v="2666"/>
    <x v="0"/>
    <x v="2"/>
    <s v="Apr-2022"/>
    <s v="ADULTS"/>
  </r>
  <r>
    <x v="343"/>
    <s v="P2436"/>
    <n v="53"/>
    <x v="2"/>
    <x v="4"/>
    <x v="1"/>
    <n v="2509.1716796874998"/>
    <x v="4"/>
    <n v="1918.1"/>
    <x v="0"/>
    <n v="2109.91"/>
    <n v="2110"/>
    <n v="2110"/>
    <n v="2109"/>
    <x v="1"/>
    <x v="4"/>
    <s v="Jun-2023"/>
    <s v="ADULTS"/>
  </r>
  <r>
    <x v="344"/>
    <s v="P1635"/>
    <n v="58"/>
    <x v="0"/>
    <x v="4"/>
    <x v="1"/>
    <n v="2509.1716796874998"/>
    <x v="4"/>
    <n v="3156.18"/>
    <x v="0"/>
    <n v="3471.7980000000002"/>
    <n v="3472"/>
    <n v="3472"/>
    <n v="3471"/>
    <x v="1"/>
    <x v="1"/>
    <s v="Jan-2023"/>
    <s v="ADULTS"/>
  </r>
  <r>
    <x v="345"/>
    <s v="P1312"/>
    <n v="92"/>
    <x v="0"/>
    <x v="5"/>
    <x v="1"/>
    <n v="2509.1716796874998"/>
    <x v="0"/>
    <n v="437.63"/>
    <x v="2"/>
    <n v="481.39300000000003"/>
    <n v="481"/>
    <n v="482"/>
    <n v="481"/>
    <x v="1"/>
    <x v="11"/>
    <s v="May-2023"/>
    <s v="ADULTS"/>
  </r>
  <r>
    <x v="217"/>
    <s v="P2635"/>
    <n v="97"/>
    <x v="2"/>
    <x v="2"/>
    <x v="0"/>
    <n v="2503.6022787783868"/>
    <x v="1"/>
    <n v="952.52"/>
    <x v="2"/>
    <n v="1047.7720000000002"/>
    <n v="1048"/>
    <n v="1048"/>
    <n v="1047"/>
    <x v="0"/>
    <x v="7"/>
    <s v="Aug-2022"/>
    <s v="ADULTS"/>
  </r>
  <r>
    <x v="122"/>
    <s v="P666"/>
    <n v="48"/>
    <x v="0"/>
    <x v="3"/>
    <x v="0"/>
    <n v="2503.6022787783868"/>
    <x v="4"/>
    <n v="3157.75"/>
    <x v="0"/>
    <n v="3473.5250000000001"/>
    <n v="3474"/>
    <n v="3474"/>
    <n v="3473"/>
    <x v="0"/>
    <x v="7"/>
    <s v="Aug-2022"/>
    <s v="ADULTS"/>
  </r>
  <r>
    <x v="337"/>
    <s v="P2802"/>
    <n v="65"/>
    <x v="1"/>
    <x v="3"/>
    <x v="3"/>
    <n v="2496.7676064257025"/>
    <x v="2"/>
    <n v="3486.03"/>
    <x v="2"/>
    <n v="3834.6330000000007"/>
    <n v="3835"/>
    <n v="3835"/>
    <n v="3834"/>
    <x v="1"/>
    <x v="7"/>
    <s v="Aug-2023"/>
    <s v="ADULTS"/>
  </r>
  <r>
    <x v="346"/>
    <s v="P3752"/>
    <n v="50"/>
    <x v="0"/>
    <x v="3"/>
    <x v="3"/>
    <n v="2496.7676064257025"/>
    <x v="4"/>
    <n v="814.09"/>
    <x v="0"/>
    <n v="895.49900000000014"/>
    <n v="895"/>
    <n v="896"/>
    <n v="895"/>
    <x v="1"/>
    <x v="8"/>
    <s v="Jul-2023"/>
    <s v="ADULTS"/>
  </r>
  <r>
    <x v="347"/>
    <s v="P3720"/>
    <n v="55"/>
    <x v="2"/>
    <x v="0"/>
    <x v="2"/>
    <n v="2440.2966694490819"/>
    <x v="0"/>
    <n v="3670.86"/>
    <x v="0"/>
    <n v="4037.9460000000004"/>
    <n v="4038"/>
    <n v="4038"/>
    <n v="4037"/>
    <x v="1"/>
    <x v="8"/>
    <s v="Jul-2023"/>
    <s v="ADULTS"/>
  </r>
  <r>
    <x v="11"/>
    <s v="P1390"/>
    <n v="97"/>
    <x v="2"/>
    <x v="1"/>
    <x v="2"/>
    <n v="2440.2966694490819"/>
    <x v="3"/>
    <n v="769.22"/>
    <x v="2"/>
    <n v="846.14200000000005"/>
    <n v="846"/>
    <n v="847"/>
    <n v="846"/>
    <x v="1"/>
    <x v="8"/>
    <s v="Jul-2023"/>
    <s v="ADULTS"/>
  </r>
  <r>
    <x v="344"/>
    <s v="P1803"/>
    <n v="92"/>
    <x v="1"/>
    <x v="1"/>
    <x v="0"/>
    <n v="2503.6022787783868"/>
    <x v="1"/>
    <n v="4207.6499999999996"/>
    <x v="2"/>
    <n v="4628.415"/>
    <n v="4628"/>
    <n v="4629"/>
    <n v="4628"/>
    <x v="1"/>
    <x v="1"/>
    <s v="Jan-2023"/>
    <s v="ADULTS"/>
  </r>
  <r>
    <x v="113"/>
    <s v="P1712"/>
    <n v="38"/>
    <x v="2"/>
    <x v="1"/>
    <x v="1"/>
    <n v="2509.1716796874998"/>
    <x v="3"/>
    <n v="422.5"/>
    <x v="1"/>
    <n v="464.75000000000006"/>
    <n v="465"/>
    <n v="465"/>
    <n v="464"/>
    <x v="1"/>
    <x v="0"/>
    <s v="Dec-2023"/>
    <s v="ADULTS"/>
  </r>
  <r>
    <x v="98"/>
    <s v="P2957"/>
    <n v="49"/>
    <x v="0"/>
    <x v="6"/>
    <x v="1"/>
    <n v="2509.1716796874998"/>
    <x v="4"/>
    <n v="4047.13"/>
    <x v="0"/>
    <n v="4451.8430000000008"/>
    <n v="4452"/>
    <n v="4452"/>
    <n v="4451"/>
    <x v="0"/>
    <x v="11"/>
    <s v="May-2022"/>
    <s v="ADULTS"/>
  </r>
  <r>
    <x v="132"/>
    <s v="P3749"/>
    <n v="41"/>
    <x v="0"/>
    <x v="1"/>
    <x v="2"/>
    <n v="2440.2966694490819"/>
    <x v="1"/>
    <n v="3764.95"/>
    <x v="0"/>
    <n v="4141.4449999999997"/>
    <n v="4141"/>
    <n v="4142"/>
    <n v="4141"/>
    <x v="1"/>
    <x v="5"/>
    <s v="Mar-2023"/>
    <s v="ADULTS"/>
  </r>
  <r>
    <x v="9"/>
    <s v="P4543"/>
    <n v="67"/>
    <x v="2"/>
    <x v="6"/>
    <x v="2"/>
    <n v="2440.2966694490819"/>
    <x v="3"/>
    <n v="4351.55"/>
    <x v="2"/>
    <n v="4786.7050000000008"/>
    <n v="4787"/>
    <n v="4787"/>
    <n v="4786"/>
    <x v="1"/>
    <x v="7"/>
    <s v="Aug-2023"/>
    <s v="ADULTS"/>
  </r>
  <r>
    <x v="103"/>
    <s v="P437"/>
    <n v="93"/>
    <x v="1"/>
    <x v="0"/>
    <x v="0"/>
    <n v="2503.6022787783868"/>
    <x v="1"/>
    <n v="2778.81"/>
    <x v="2"/>
    <n v="3056.6910000000003"/>
    <n v="3057"/>
    <n v="3057"/>
    <n v="3056"/>
    <x v="1"/>
    <x v="7"/>
    <s v="Aug-2023"/>
    <s v="ADULTS"/>
  </r>
  <r>
    <x v="257"/>
    <s v="P4731"/>
    <n v="43"/>
    <x v="0"/>
    <x v="6"/>
    <x v="0"/>
    <n v="2503.6022787783868"/>
    <x v="3"/>
    <n v="3806.52"/>
    <x v="0"/>
    <n v="4187.1720000000005"/>
    <n v="4187"/>
    <n v="4188"/>
    <n v="4187"/>
    <x v="1"/>
    <x v="1"/>
    <s v="Jan-2023"/>
    <s v="ADULTS"/>
  </r>
  <r>
    <x v="348"/>
    <s v="P2571"/>
    <n v="38"/>
    <x v="1"/>
    <x v="4"/>
    <x v="1"/>
    <n v="2509.1716796874998"/>
    <x v="3"/>
    <n v="1577.15"/>
    <x v="1"/>
    <n v="1734.8650000000002"/>
    <n v="1735"/>
    <n v="1735"/>
    <n v="1734"/>
    <x v="1"/>
    <x v="9"/>
    <s v="Feb-2023"/>
    <s v="ADULTS"/>
  </r>
  <r>
    <x v="349"/>
    <s v="P76"/>
    <n v="11"/>
    <x v="0"/>
    <x v="6"/>
    <x v="2"/>
    <n v="2440.2966694490819"/>
    <x v="3"/>
    <n v="3570.38"/>
    <x v="3"/>
    <n v="3927.4180000000006"/>
    <n v="3927"/>
    <n v="3928"/>
    <n v="3927"/>
    <x v="0"/>
    <x v="1"/>
    <s v="Jan-2022"/>
    <s v="CHILDREN"/>
  </r>
  <r>
    <x v="309"/>
    <s v="P3574"/>
    <n v="65"/>
    <x v="2"/>
    <x v="6"/>
    <x v="3"/>
    <n v="2496.7676064257025"/>
    <x v="0"/>
    <n v="3251.6"/>
    <x v="2"/>
    <n v="3576.76"/>
    <n v="3577"/>
    <n v="3577"/>
    <n v="3576"/>
    <x v="1"/>
    <x v="5"/>
    <s v="Mar-2023"/>
    <s v="ADULTS"/>
  </r>
  <r>
    <x v="350"/>
    <s v="P2196"/>
    <n v="9"/>
    <x v="2"/>
    <x v="3"/>
    <x v="0"/>
    <n v="2503.6022787783868"/>
    <x v="1"/>
    <n v="2070.83"/>
    <x v="3"/>
    <n v="2277.913"/>
    <n v="2278"/>
    <n v="2278"/>
    <n v="2277"/>
    <x v="0"/>
    <x v="3"/>
    <s v="Nov-2022"/>
    <s v="CHILDREN"/>
  </r>
  <r>
    <x v="41"/>
    <s v="P4274"/>
    <n v="11"/>
    <x v="0"/>
    <x v="3"/>
    <x v="1"/>
    <n v="2509.1716796874998"/>
    <x v="1"/>
    <n v="3275.8"/>
    <x v="3"/>
    <n v="3603.3800000000006"/>
    <n v="3603"/>
    <n v="3604"/>
    <n v="3603"/>
    <x v="0"/>
    <x v="5"/>
    <s v="Mar-2022"/>
    <s v="CHILDREN"/>
  </r>
  <r>
    <x v="351"/>
    <s v="P2220"/>
    <n v="18"/>
    <x v="1"/>
    <x v="6"/>
    <x v="1"/>
    <n v="2509.1716796874998"/>
    <x v="0"/>
    <n v="3142.49"/>
    <x v="1"/>
    <n v="3456.739"/>
    <n v="3457"/>
    <n v="3457"/>
    <n v="3456"/>
    <x v="0"/>
    <x v="5"/>
    <s v="Mar-2022"/>
    <s v="ADULTS"/>
  </r>
  <r>
    <x v="352"/>
    <s v="P1793"/>
    <n v="87"/>
    <x v="2"/>
    <x v="5"/>
    <x v="0"/>
    <n v="2503.6022787783868"/>
    <x v="1"/>
    <n v="2813.34"/>
    <x v="2"/>
    <n v="3094.6740000000004"/>
    <n v="3095"/>
    <n v="3095"/>
    <n v="3094"/>
    <x v="1"/>
    <x v="1"/>
    <s v="Jan-2023"/>
    <s v="ADULTS"/>
  </r>
  <r>
    <x v="180"/>
    <s v="P278"/>
    <n v="18"/>
    <x v="2"/>
    <x v="4"/>
    <x v="2"/>
    <n v="2440.2966694490819"/>
    <x v="1"/>
    <n v="541.99"/>
    <x v="1"/>
    <n v="596.18900000000008"/>
    <n v="596"/>
    <n v="597"/>
    <n v="596"/>
    <x v="1"/>
    <x v="4"/>
    <s v="Jun-2023"/>
    <s v="ADULTS"/>
  </r>
  <r>
    <x v="353"/>
    <s v="P3664"/>
    <n v="89"/>
    <x v="2"/>
    <x v="3"/>
    <x v="2"/>
    <n v="2440.2966694490819"/>
    <x v="2"/>
    <n v="3517.51"/>
    <x v="2"/>
    <n v="3869.2610000000004"/>
    <n v="3869"/>
    <n v="3870"/>
    <n v="3869"/>
    <x v="1"/>
    <x v="7"/>
    <s v="Aug-2023"/>
    <s v="ADULTS"/>
  </r>
  <r>
    <x v="354"/>
    <s v="P1379"/>
    <n v="47"/>
    <x v="1"/>
    <x v="0"/>
    <x v="2"/>
    <n v="2440.2966694490819"/>
    <x v="3"/>
    <n v="1459.39"/>
    <x v="0"/>
    <n v="1605.3290000000002"/>
    <n v="1605"/>
    <n v="1606"/>
    <n v="1605"/>
    <x v="0"/>
    <x v="2"/>
    <s v="Apr-2022"/>
    <s v="ADULTS"/>
  </r>
  <r>
    <x v="203"/>
    <s v="P502"/>
    <n v="41"/>
    <x v="0"/>
    <x v="3"/>
    <x v="0"/>
    <n v="2503.6022787783868"/>
    <x v="2"/>
    <n v="34.880000000000003"/>
    <x v="0"/>
    <n v="38.368000000000009"/>
    <n v="38"/>
    <n v="39"/>
    <n v="38"/>
    <x v="0"/>
    <x v="8"/>
    <s v="Jul-2022"/>
    <s v="ADULTS"/>
  </r>
  <r>
    <x v="28"/>
    <s v="P4178"/>
    <n v="56"/>
    <x v="1"/>
    <x v="3"/>
    <x v="1"/>
    <n v="2509.1716796874998"/>
    <x v="2"/>
    <n v="1692.5"/>
    <x v="0"/>
    <n v="1861.7500000000002"/>
    <n v="1862"/>
    <n v="1862"/>
    <n v="1861"/>
    <x v="0"/>
    <x v="8"/>
    <s v="Jul-2022"/>
    <s v="ADULTS"/>
  </r>
  <r>
    <x v="355"/>
    <s v="P1074"/>
    <n v="48"/>
    <x v="0"/>
    <x v="3"/>
    <x v="3"/>
    <n v="2496.7676064257025"/>
    <x v="5"/>
    <n v="1476.63"/>
    <x v="0"/>
    <n v="1624.2930000000003"/>
    <n v="1624"/>
    <n v="1625"/>
    <n v="1624"/>
    <x v="1"/>
    <x v="0"/>
    <s v="Dec-2023"/>
    <s v="ADULTS"/>
  </r>
  <r>
    <x v="356"/>
    <s v="P1489"/>
    <n v="17"/>
    <x v="0"/>
    <x v="5"/>
    <x v="3"/>
    <n v="2496.7676064257025"/>
    <x v="4"/>
    <n v="4844.51"/>
    <x v="3"/>
    <n v="5328.9610000000002"/>
    <n v="5329"/>
    <n v="5329"/>
    <n v="5328"/>
    <x v="0"/>
    <x v="4"/>
    <s v="Jun-2022"/>
    <s v="CHILDREN"/>
  </r>
  <r>
    <x v="41"/>
    <s v="P2554"/>
    <n v="18"/>
    <x v="1"/>
    <x v="2"/>
    <x v="1"/>
    <n v="2509.1716796874998"/>
    <x v="3"/>
    <n v="4822.53"/>
    <x v="1"/>
    <n v="5304.7830000000004"/>
    <n v="5305"/>
    <n v="5305"/>
    <n v="5304"/>
    <x v="0"/>
    <x v="5"/>
    <s v="Mar-2022"/>
    <s v="ADULTS"/>
  </r>
  <r>
    <x v="357"/>
    <s v="P889"/>
    <n v="60"/>
    <x v="2"/>
    <x v="7"/>
    <x v="3"/>
    <n v="2496.7676064257025"/>
    <x v="1"/>
    <n v="2992.17"/>
    <x v="2"/>
    <n v="3291.3870000000002"/>
    <n v="3291"/>
    <n v="3292"/>
    <n v="3291"/>
    <x v="1"/>
    <x v="7"/>
    <s v="Aug-2023"/>
    <s v="ADULTS"/>
  </r>
  <r>
    <x v="73"/>
    <s v="P3366"/>
    <n v="4"/>
    <x v="0"/>
    <x v="3"/>
    <x v="2"/>
    <n v="2440.2966694490819"/>
    <x v="0"/>
    <n v="4083.85"/>
    <x v="3"/>
    <n v="4492.2350000000006"/>
    <n v="4492"/>
    <n v="4493"/>
    <n v="4492"/>
    <x v="1"/>
    <x v="11"/>
    <s v="May-2023"/>
    <s v="CHILDREN"/>
  </r>
  <r>
    <x v="358"/>
    <s v="P3485"/>
    <n v="42"/>
    <x v="2"/>
    <x v="4"/>
    <x v="3"/>
    <n v="2496.7676064257025"/>
    <x v="0"/>
    <n v="4062.4"/>
    <x v="0"/>
    <n v="4468.6400000000003"/>
    <n v="4469"/>
    <n v="4469"/>
    <n v="4468"/>
    <x v="0"/>
    <x v="6"/>
    <s v="Sep-2022"/>
    <s v="ADULTS"/>
  </r>
  <r>
    <x v="218"/>
    <s v="P179"/>
    <n v="57"/>
    <x v="1"/>
    <x v="5"/>
    <x v="3"/>
    <n v="2496.7676064257025"/>
    <x v="2"/>
    <n v="26.34"/>
    <x v="0"/>
    <n v="28.974000000000004"/>
    <n v="29"/>
    <n v="29"/>
    <n v="28"/>
    <x v="0"/>
    <x v="1"/>
    <s v="Jan-2022"/>
    <s v="ADULTS"/>
  </r>
  <r>
    <x v="359"/>
    <s v="P1009"/>
    <n v="3"/>
    <x v="2"/>
    <x v="7"/>
    <x v="0"/>
    <n v="2503.6022787783868"/>
    <x v="3"/>
    <n v="1367.78"/>
    <x v="3"/>
    <n v="1504.558"/>
    <n v="1505"/>
    <n v="1505"/>
    <n v="1504"/>
    <x v="1"/>
    <x v="4"/>
    <s v="Jun-2023"/>
    <s v="CHILDREN"/>
  </r>
  <r>
    <x v="90"/>
    <s v="P4923"/>
    <n v="40"/>
    <x v="1"/>
    <x v="1"/>
    <x v="1"/>
    <n v="2509.1716796874998"/>
    <x v="1"/>
    <n v="2274.61"/>
    <x v="0"/>
    <n v="2502.0710000000004"/>
    <n v="2502"/>
    <n v="2503"/>
    <n v="2502"/>
    <x v="0"/>
    <x v="7"/>
    <s v="Aug-2022"/>
    <s v="ADULTS"/>
  </r>
  <r>
    <x v="360"/>
    <s v="P4602"/>
    <n v="91"/>
    <x v="1"/>
    <x v="3"/>
    <x v="0"/>
    <n v="2503.6022787783868"/>
    <x v="4"/>
    <n v="236.24"/>
    <x v="2"/>
    <n v="259.86400000000003"/>
    <n v="260"/>
    <n v="260"/>
    <n v="259"/>
    <x v="1"/>
    <x v="4"/>
    <s v="Jun-2023"/>
    <s v="ADULTS"/>
  </r>
  <r>
    <x v="198"/>
    <s v="P4372"/>
    <n v="69"/>
    <x v="0"/>
    <x v="4"/>
    <x v="3"/>
    <n v="2496.7676064257025"/>
    <x v="0"/>
    <n v="4893.17"/>
    <x v="2"/>
    <n v="5382.4870000000001"/>
    <n v="5382"/>
    <n v="5383"/>
    <n v="5382"/>
    <x v="0"/>
    <x v="0"/>
    <s v="Dec-2022"/>
    <s v="ADULTS"/>
  </r>
  <r>
    <x v="361"/>
    <s v="P3633"/>
    <n v="14"/>
    <x v="0"/>
    <x v="7"/>
    <x v="0"/>
    <n v="2503.6022787783868"/>
    <x v="1"/>
    <n v="2038.9"/>
    <x v="3"/>
    <n v="2242.7900000000004"/>
    <n v="2243"/>
    <n v="2243"/>
    <n v="2242"/>
    <x v="0"/>
    <x v="6"/>
    <s v="Sep-2022"/>
    <s v="CHILDREN"/>
  </r>
  <r>
    <x v="23"/>
    <s v="P4981"/>
    <n v="7"/>
    <x v="0"/>
    <x v="3"/>
    <x v="3"/>
    <n v="2496.7676064257025"/>
    <x v="3"/>
    <n v="2496.58"/>
    <x v="3"/>
    <n v="2746.2380000000003"/>
    <n v="2746"/>
    <n v="2747"/>
    <n v="2746"/>
    <x v="1"/>
    <x v="6"/>
    <s v="Sep-2023"/>
    <s v="CHILDREN"/>
  </r>
  <r>
    <x v="229"/>
    <s v="P2678"/>
    <n v="50"/>
    <x v="2"/>
    <x v="3"/>
    <x v="1"/>
    <n v="2509.1716796874998"/>
    <x v="1"/>
    <n v="2671.34"/>
    <x v="0"/>
    <n v="2938.4740000000006"/>
    <n v="2938"/>
    <n v="2939"/>
    <n v="2938"/>
    <x v="0"/>
    <x v="3"/>
    <s v="Nov-2022"/>
    <s v="ADULTS"/>
  </r>
  <r>
    <x v="109"/>
    <s v="P484"/>
    <n v="74"/>
    <x v="1"/>
    <x v="7"/>
    <x v="3"/>
    <n v="2496.7676064257025"/>
    <x v="0"/>
    <n v="3903.39"/>
    <x v="2"/>
    <n v="4293.7290000000003"/>
    <n v="4294"/>
    <n v="4294"/>
    <n v="4293"/>
    <x v="0"/>
    <x v="6"/>
    <s v="Sep-2022"/>
    <s v="ADULTS"/>
  </r>
  <r>
    <x v="5"/>
    <s v="P4420"/>
    <n v="63"/>
    <x v="2"/>
    <x v="3"/>
    <x v="0"/>
    <n v="2503.6022787783868"/>
    <x v="4"/>
    <n v="868.22"/>
    <x v="2"/>
    <n v="955.04200000000014"/>
    <n v="955"/>
    <n v="956"/>
    <n v="955"/>
    <x v="1"/>
    <x v="4"/>
    <s v="Jun-2023"/>
    <s v="ADULTS"/>
  </r>
  <r>
    <x v="204"/>
    <s v="P3709"/>
    <n v="35"/>
    <x v="2"/>
    <x v="2"/>
    <x v="3"/>
    <n v="2496.7676064257025"/>
    <x v="0"/>
    <n v="2098.27"/>
    <x v="1"/>
    <n v="2308.0970000000002"/>
    <n v="2308"/>
    <n v="2309"/>
    <n v="2308"/>
    <x v="1"/>
    <x v="3"/>
    <s v="Nov-2023"/>
    <s v="ADULTS"/>
  </r>
  <r>
    <x v="362"/>
    <s v="P1901"/>
    <n v="32"/>
    <x v="1"/>
    <x v="6"/>
    <x v="2"/>
    <n v="2440.2966694490819"/>
    <x v="0"/>
    <n v="3614.13"/>
    <x v="1"/>
    <n v="3975.5430000000006"/>
    <n v="3976"/>
    <n v="3976"/>
    <n v="3975"/>
    <x v="0"/>
    <x v="8"/>
    <s v="Jul-2022"/>
    <s v="ADULTS"/>
  </r>
  <r>
    <x v="24"/>
    <s v="P3751"/>
    <n v="38"/>
    <x v="0"/>
    <x v="2"/>
    <x v="1"/>
    <n v="2509.1716796874998"/>
    <x v="2"/>
    <n v="1813.65"/>
    <x v="1"/>
    <n v="1995.0150000000003"/>
    <n v="1995"/>
    <n v="1996"/>
    <n v="1995"/>
    <x v="1"/>
    <x v="9"/>
    <s v="Feb-2023"/>
    <s v="ADULTS"/>
  </r>
  <r>
    <x v="363"/>
    <s v="P3322"/>
    <n v="86"/>
    <x v="2"/>
    <x v="2"/>
    <x v="2"/>
    <n v="2440.2966694490819"/>
    <x v="4"/>
    <n v="4469.4799999999996"/>
    <x v="2"/>
    <n v="4916.4279999999999"/>
    <n v="4916"/>
    <n v="4917"/>
    <n v="4916"/>
    <x v="0"/>
    <x v="11"/>
    <s v="May-2022"/>
    <s v="ADULTS"/>
  </r>
  <r>
    <x v="192"/>
    <s v="P133"/>
    <n v="13"/>
    <x v="1"/>
    <x v="1"/>
    <x v="0"/>
    <n v="2503.6022787783868"/>
    <x v="0"/>
    <n v="2597.04"/>
    <x v="3"/>
    <n v="2856.7440000000001"/>
    <n v="2857"/>
    <n v="2857"/>
    <n v="2856"/>
    <x v="0"/>
    <x v="4"/>
    <s v="Jun-2022"/>
    <s v="CHILDREN"/>
  </r>
  <r>
    <x v="251"/>
    <s v="P3686"/>
    <n v="66"/>
    <x v="0"/>
    <x v="4"/>
    <x v="2"/>
    <n v="2440.2966694490819"/>
    <x v="2"/>
    <n v="3061.86"/>
    <x v="2"/>
    <n v="3368.0460000000003"/>
    <n v="3368"/>
    <n v="3369"/>
    <n v="3368"/>
    <x v="1"/>
    <x v="11"/>
    <s v="May-2023"/>
    <s v="ADULTS"/>
  </r>
  <r>
    <x v="58"/>
    <s v="P594"/>
    <n v="17"/>
    <x v="1"/>
    <x v="7"/>
    <x v="1"/>
    <n v="2509.1716796874998"/>
    <x v="1"/>
    <n v="2356.5100000000002"/>
    <x v="3"/>
    <n v="2592.1610000000005"/>
    <n v="2592"/>
    <n v="2593"/>
    <n v="2592"/>
    <x v="0"/>
    <x v="9"/>
    <s v="Feb-2022"/>
    <s v="CHILDREN"/>
  </r>
  <r>
    <x v="364"/>
    <s v="P408"/>
    <n v="99"/>
    <x v="0"/>
    <x v="6"/>
    <x v="1"/>
    <n v="2509.1716796874998"/>
    <x v="5"/>
    <n v="3107.83"/>
    <x v="2"/>
    <n v="3418.6130000000003"/>
    <n v="3419"/>
    <n v="3419"/>
    <n v="3418"/>
    <x v="1"/>
    <x v="4"/>
    <s v="Jun-2023"/>
    <s v="ADULTS"/>
  </r>
  <r>
    <x v="166"/>
    <s v="P3468"/>
    <n v="11"/>
    <x v="2"/>
    <x v="1"/>
    <x v="0"/>
    <n v="2503.6022787783868"/>
    <x v="4"/>
    <n v="2194.7399999999998"/>
    <x v="3"/>
    <n v="2414.2139999999999"/>
    <n v="2414"/>
    <n v="2415"/>
    <n v="2414"/>
    <x v="1"/>
    <x v="2"/>
    <s v="Apr-2023"/>
    <s v="CHILDREN"/>
  </r>
  <r>
    <x v="365"/>
    <s v="P21"/>
    <n v="66"/>
    <x v="1"/>
    <x v="6"/>
    <x v="3"/>
    <n v="2496.7676064257025"/>
    <x v="1"/>
    <n v="407.01"/>
    <x v="2"/>
    <n v="447.71100000000001"/>
    <n v="448"/>
    <n v="448"/>
    <n v="447"/>
    <x v="1"/>
    <x v="5"/>
    <s v="Mar-2023"/>
    <s v="ADULTS"/>
  </r>
  <r>
    <x v="366"/>
    <s v="P648"/>
    <n v="51"/>
    <x v="1"/>
    <x v="1"/>
    <x v="2"/>
    <n v="2440.2966694490819"/>
    <x v="3"/>
    <n v="2341"/>
    <x v="0"/>
    <n v="2575.1000000000004"/>
    <n v="2575"/>
    <n v="2576"/>
    <n v="2575"/>
    <x v="1"/>
    <x v="5"/>
    <s v="Mar-2023"/>
    <s v="ADULTS"/>
  </r>
  <r>
    <x v="367"/>
    <s v="P1453"/>
    <n v="22"/>
    <x v="0"/>
    <x v="3"/>
    <x v="0"/>
    <n v="2503.6022787783868"/>
    <x v="0"/>
    <n v="4379.32"/>
    <x v="1"/>
    <n v="4817.2520000000004"/>
    <n v="4817"/>
    <n v="4818"/>
    <n v="4817"/>
    <x v="0"/>
    <x v="6"/>
    <s v="Sep-2022"/>
    <s v="ADULTS"/>
  </r>
  <r>
    <x v="276"/>
    <s v="P3687"/>
    <n v="29"/>
    <x v="0"/>
    <x v="7"/>
    <x v="2"/>
    <n v="2440.2966694490819"/>
    <x v="4"/>
    <n v="1711.9"/>
    <x v="1"/>
    <n v="1883.0900000000001"/>
    <n v="1883"/>
    <n v="1884"/>
    <n v="1883"/>
    <x v="1"/>
    <x v="6"/>
    <s v="Sep-2023"/>
    <s v="ADULTS"/>
  </r>
  <r>
    <x v="324"/>
    <s v="P3378"/>
    <n v="26"/>
    <x v="2"/>
    <x v="7"/>
    <x v="1"/>
    <n v="2509.1716796874998"/>
    <x v="2"/>
    <n v="4148.12"/>
    <x v="1"/>
    <n v="4562.9320000000007"/>
    <n v="4563"/>
    <n v="4563"/>
    <n v="4562"/>
    <x v="0"/>
    <x v="2"/>
    <s v="Apr-2022"/>
    <s v="ADULTS"/>
  </r>
  <r>
    <x v="175"/>
    <s v="P3221"/>
    <n v="28"/>
    <x v="0"/>
    <x v="2"/>
    <x v="3"/>
    <n v="2496.7676064257025"/>
    <x v="2"/>
    <n v="3438.05"/>
    <x v="1"/>
    <n v="3781.8550000000005"/>
    <n v="3782"/>
    <n v="3782"/>
    <n v="3781"/>
    <x v="0"/>
    <x v="5"/>
    <s v="Mar-2022"/>
    <s v="ADULTS"/>
  </r>
  <r>
    <x v="368"/>
    <s v="P2236"/>
    <n v="61"/>
    <x v="1"/>
    <x v="0"/>
    <x v="3"/>
    <n v="2496.7676064257025"/>
    <x v="2"/>
    <n v="516.75"/>
    <x v="2"/>
    <n v="568.42500000000007"/>
    <n v="568"/>
    <n v="569"/>
    <n v="568"/>
    <x v="0"/>
    <x v="5"/>
    <s v="Mar-2022"/>
    <s v="ADULTS"/>
  </r>
  <r>
    <x v="83"/>
    <s v="P168"/>
    <n v="38"/>
    <x v="0"/>
    <x v="6"/>
    <x v="2"/>
    <n v="2440.2966694490819"/>
    <x v="4"/>
    <n v="426.53"/>
    <x v="1"/>
    <n v="469.18299999999999"/>
    <n v="469"/>
    <n v="470"/>
    <n v="469"/>
    <x v="1"/>
    <x v="8"/>
    <s v="Jul-2023"/>
    <s v="ADULTS"/>
  </r>
  <r>
    <x v="247"/>
    <s v="P105"/>
    <n v="52"/>
    <x v="2"/>
    <x v="2"/>
    <x v="1"/>
    <n v="2509.1716796874998"/>
    <x v="2"/>
    <n v="722.38"/>
    <x v="0"/>
    <n v="794.61800000000005"/>
    <n v="795"/>
    <n v="795"/>
    <n v="794"/>
    <x v="0"/>
    <x v="6"/>
    <s v="Sep-2022"/>
    <s v="ADULTS"/>
  </r>
  <r>
    <x v="369"/>
    <s v="P4398"/>
    <n v="93"/>
    <x v="0"/>
    <x v="0"/>
    <x v="0"/>
    <n v="2503.6022787783868"/>
    <x v="0"/>
    <n v="2944.6"/>
    <x v="2"/>
    <n v="3239.06"/>
    <n v="3239"/>
    <n v="3240"/>
    <n v="3239"/>
    <x v="1"/>
    <x v="9"/>
    <s v="Feb-2023"/>
    <s v="ADULTS"/>
  </r>
  <r>
    <x v="103"/>
    <s v="P3456"/>
    <n v="0"/>
    <x v="1"/>
    <x v="5"/>
    <x v="0"/>
    <n v="2503.6022787783868"/>
    <x v="2"/>
    <n v="1351.32"/>
    <x v="3"/>
    <n v="1486.452"/>
    <n v="1486"/>
    <n v="1487"/>
    <n v="1486"/>
    <x v="1"/>
    <x v="7"/>
    <s v="Aug-2023"/>
    <s v="CHILDREN"/>
  </r>
  <r>
    <x v="310"/>
    <s v="P3150"/>
    <n v="20"/>
    <x v="2"/>
    <x v="6"/>
    <x v="2"/>
    <n v="2440.2966694490819"/>
    <x v="2"/>
    <n v="799.13"/>
    <x v="1"/>
    <n v="879.04300000000012"/>
    <n v="879"/>
    <n v="880"/>
    <n v="879"/>
    <x v="1"/>
    <x v="7"/>
    <s v="Aug-2023"/>
    <s v="ADULTS"/>
  </r>
  <r>
    <x v="370"/>
    <s v="P3773"/>
    <n v="73"/>
    <x v="1"/>
    <x v="5"/>
    <x v="0"/>
    <n v="2503.6022787783868"/>
    <x v="5"/>
    <n v="1695.57"/>
    <x v="2"/>
    <n v="1865.1270000000002"/>
    <n v="1865"/>
    <n v="1866"/>
    <n v="1865"/>
    <x v="0"/>
    <x v="2"/>
    <s v="Apr-2022"/>
    <s v="ADULTS"/>
  </r>
  <r>
    <x v="221"/>
    <s v="P4537"/>
    <n v="20"/>
    <x v="0"/>
    <x v="7"/>
    <x v="1"/>
    <n v="2509.1716796874998"/>
    <x v="2"/>
    <n v="1094.9000000000001"/>
    <x v="1"/>
    <n v="1204.3900000000001"/>
    <n v="1204"/>
    <n v="1205"/>
    <n v="1204"/>
    <x v="0"/>
    <x v="7"/>
    <s v="Aug-2022"/>
    <s v="ADULTS"/>
  </r>
  <r>
    <x v="313"/>
    <s v="P2791"/>
    <n v="7"/>
    <x v="1"/>
    <x v="6"/>
    <x v="2"/>
    <n v="2440.2966694490819"/>
    <x v="5"/>
    <n v="2097.9899999999998"/>
    <x v="3"/>
    <n v="2307.7889999999998"/>
    <n v="2308"/>
    <n v="2308"/>
    <n v="2307"/>
    <x v="1"/>
    <x v="10"/>
    <s v="Oct-2023"/>
    <s v="CHILDREN"/>
  </r>
  <r>
    <x v="258"/>
    <s v="P2085"/>
    <n v="20"/>
    <x v="0"/>
    <x v="3"/>
    <x v="0"/>
    <n v="2503.6022787783868"/>
    <x v="1"/>
    <n v="1562.75"/>
    <x v="1"/>
    <n v="1719.0250000000001"/>
    <n v="1719"/>
    <n v="1720"/>
    <n v="1719"/>
    <x v="0"/>
    <x v="11"/>
    <s v="May-2022"/>
    <s v="ADULTS"/>
  </r>
  <r>
    <x v="371"/>
    <s v="P4657"/>
    <n v="13"/>
    <x v="2"/>
    <x v="1"/>
    <x v="1"/>
    <n v="2509.1716796874998"/>
    <x v="0"/>
    <n v="2013.1"/>
    <x v="3"/>
    <n v="2214.41"/>
    <n v="2214"/>
    <n v="2215"/>
    <n v="2214"/>
    <x v="1"/>
    <x v="11"/>
    <s v="May-2023"/>
    <s v="CHILDREN"/>
  </r>
  <r>
    <x v="313"/>
    <s v="P2751"/>
    <n v="33"/>
    <x v="2"/>
    <x v="1"/>
    <x v="0"/>
    <n v="2503.6022787783868"/>
    <x v="4"/>
    <n v="1592.73"/>
    <x v="1"/>
    <n v="1752.0030000000002"/>
    <n v="1752"/>
    <n v="1753"/>
    <n v="1752"/>
    <x v="1"/>
    <x v="10"/>
    <s v="Oct-2023"/>
    <s v="ADULTS"/>
  </r>
  <r>
    <x v="115"/>
    <s v="P747"/>
    <n v="95"/>
    <x v="0"/>
    <x v="2"/>
    <x v="1"/>
    <n v="2509.1716796874998"/>
    <x v="3"/>
    <n v="1409.34"/>
    <x v="2"/>
    <n v="1550.2740000000001"/>
    <n v="1550"/>
    <n v="1551"/>
    <n v="1550"/>
    <x v="1"/>
    <x v="3"/>
    <s v="Nov-2023"/>
    <s v="ADULTS"/>
  </r>
  <r>
    <x v="33"/>
    <s v="P420"/>
    <n v="79"/>
    <x v="0"/>
    <x v="0"/>
    <x v="0"/>
    <n v="2503.6022787783868"/>
    <x v="3"/>
    <n v="215.97"/>
    <x v="2"/>
    <n v="237.56700000000001"/>
    <n v="238"/>
    <n v="238"/>
    <n v="237"/>
    <x v="0"/>
    <x v="4"/>
    <s v="Jun-2022"/>
    <s v="ADULTS"/>
  </r>
  <r>
    <x v="372"/>
    <s v="P3184"/>
    <n v="55"/>
    <x v="2"/>
    <x v="7"/>
    <x v="0"/>
    <n v="2503.6022787783868"/>
    <x v="4"/>
    <n v="3615.63"/>
    <x v="0"/>
    <n v="3977.1930000000007"/>
    <n v="3977"/>
    <n v="3978"/>
    <n v="3977"/>
    <x v="0"/>
    <x v="9"/>
    <s v="Feb-2022"/>
    <s v="ADULTS"/>
  </r>
  <r>
    <x v="373"/>
    <s v="P3021"/>
    <n v="85"/>
    <x v="2"/>
    <x v="1"/>
    <x v="0"/>
    <n v="2503.6022787783868"/>
    <x v="3"/>
    <n v="1610.9"/>
    <x v="2"/>
    <n v="1771.9900000000002"/>
    <n v="1772"/>
    <n v="1772"/>
    <n v="1771"/>
    <x v="1"/>
    <x v="3"/>
    <s v="Nov-2023"/>
    <s v="ADULTS"/>
  </r>
  <r>
    <x v="160"/>
    <s v="P1931"/>
    <n v="77"/>
    <x v="1"/>
    <x v="3"/>
    <x v="0"/>
    <n v="2503.6022787783868"/>
    <x v="4"/>
    <n v="3853.7"/>
    <x v="2"/>
    <n v="4239.07"/>
    <n v="4239"/>
    <n v="4240"/>
    <n v="4239"/>
    <x v="1"/>
    <x v="11"/>
    <s v="May-2023"/>
    <s v="ADULTS"/>
  </r>
  <r>
    <x v="154"/>
    <s v="P1773"/>
    <n v="30"/>
    <x v="0"/>
    <x v="6"/>
    <x v="3"/>
    <n v="2496.7676064257025"/>
    <x v="1"/>
    <n v="3489.93"/>
    <x v="1"/>
    <n v="3838.9230000000002"/>
    <n v="3839"/>
    <n v="3839"/>
    <n v="3838"/>
    <x v="0"/>
    <x v="4"/>
    <s v="Jun-2022"/>
    <s v="ADULTS"/>
  </r>
  <r>
    <x v="374"/>
    <s v="P2965"/>
    <n v="10"/>
    <x v="2"/>
    <x v="6"/>
    <x v="0"/>
    <n v="2503.6022787783868"/>
    <x v="0"/>
    <n v="273.83999999999997"/>
    <x v="3"/>
    <n v="301.22399999999999"/>
    <n v="301"/>
    <n v="302"/>
    <n v="301"/>
    <x v="0"/>
    <x v="4"/>
    <s v="Jun-2022"/>
    <s v="CHILDREN"/>
  </r>
  <r>
    <x v="375"/>
    <s v="P107"/>
    <n v="49"/>
    <x v="2"/>
    <x v="5"/>
    <x v="0"/>
    <n v="2503.6022787783868"/>
    <x v="3"/>
    <n v="1075.03"/>
    <x v="0"/>
    <n v="1182.5330000000001"/>
    <n v="1183"/>
    <n v="1183"/>
    <n v="1182"/>
    <x v="0"/>
    <x v="9"/>
    <s v="Feb-2022"/>
    <s v="ADULTS"/>
  </r>
  <r>
    <x v="376"/>
    <s v="P4500"/>
    <n v="26"/>
    <x v="2"/>
    <x v="0"/>
    <x v="3"/>
    <n v="2496.7676064257025"/>
    <x v="5"/>
    <n v="501.35"/>
    <x v="1"/>
    <n v="551.48500000000001"/>
    <n v="551"/>
    <n v="552"/>
    <n v="551"/>
    <x v="0"/>
    <x v="4"/>
    <s v="Jun-2022"/>
    <s v="ADULTS"/>
  </r>
  <r>
    <x v="377"/>
    <s v="P4828"/>
    <n v="49"/>
    <x v="0"/>
    <x v="7"/>
    <x v="2"/>
    <n v="2440.2966694490819"/>
    <x v="0"/>
    <n v="4886.5600000000004"/>
    <x v="0"/>
    <n v="5375.2160000000013"/>
    <n v="5375"/>
    <n v="5376"/>
    <n v="5375"/>
    <x v="0"/>
    <x v="4"/>
    <s v="Jun-2022"/>
    <s v="ADULTS"/>
  </r>
  <r>
    <x v="378"/>
    <s v="P1257"/>
    <n v="11"/>
    <x v="0"/>
    <x v="1"/>
    <x v="1"/>
    <n v="2509.1716796874998"/>
    <x v="1"/>
    <n v="2926.34"/>
    <x v="3"/>
    <n v="3218.9740000000006"/>
    <n v="3219"/>
    <n v="3219"/>
    <n v="3218"/>
    <x v="1"/>
    <x v="4"/>
    <s v="Jun-2023"/>
    <s v="CHILDREN"/>
  </r>
  <r>
    <x v="77"/>
    <s v="P1130"/>
    <n v="42"/>
    <x v="2"/>
    <x v="5"/>
    <x v="1"/>
    <n v="2509.1716796874998"/>
    <x v="4"/>
    <n v="2352.2199999999998"/>
    <x v="0"/>
    <n v="2587.442"/>
    <n v="2587"/>
    <n v="2588"/>
    <n v="2587"/>
    <x v="1"/>
    <x v="2"/>
    <s v="Apr-2023"/>
    <s v="ADULTS"/>
  </r>
  <r>
    <x v="197"/>
    <s v="P3807"/>
    <n v="78"/>
    <x v="0"/>
    <x v="2"/>
    <x v="1"/>
    <n v="2509.1716796874998"/>
    <x v="0"/>
    <n v="1893.61"/>
    <x v="2"/>
    <n v="2082.971"/>
    <n v="2083"/>
    <n v="2083"/>
    <n v="2082"/>
    <x v="1"/>
    <x v="8"/>
    <s v="Jul-2023"/>
    <s v="ADULTS"/>
  </r>
  <r>
    <x v="192"/>
    <s v="P4523"/>
    <n v="64"/>
    <x v="1"/>
    <x v="3"/>
    <x v="2"/>
    <n v="2440.2966694490819"/>
    <x v="3"/>
    <n v="2946.13"/>
    <x v="2"/>
    <n v="3240.7430000000004"/>
    <n v="3241"/>
    <n v="3241"/>
    <n v="3240"/>
    <x v="0"/>
    <x v="4"/>
    <s v="Jun-2022"/>
    <s v="ADULTS"/>
  </r>
  <r>
    <x v="379"/>
    <s v="P3658"/>
    <n v="84"/>
    <x v="0"/>
    <x v="1"/>
    <x v="1"/>
    <n v="2509.1716796874998"/>
    <x v="3"/>
    <n v="3319.08"/>
    <x v="2"/>
    <n v="3650.9880000000003"/>
    <n v="3651"/>
    <n v="3651"/>
    <n v="3650"/>
    <x v="0"/>
    <x v="7"/>
    <s v="Aug-2022"/>
    <s v="ADULTS"/>
  </r>
  <r>
    <x v="309"/>
    <s v="P2670"/>
    <n v="35"/>
    <x v="1"/>
    <x v="2"/>
    <x v="2"/>
    <n v="2440.2966694490819"/>
    <x v="0"/>
    <n v="4273.5"/>
    <x v="1"/>
    <n v="4700.8500000000004"/>
    <n v="4701"/>
    <n v="4701"/>
    <n v="4700"/>
    <x v="1"/>
    <x v="5"/>
    <s v="Mar-2023"/>
    <s v="ADULTS"/>
  </r>
  <r>
    <x v="135"/>
    <s v="P1903"/>
    <n v="96"/>
    <x v="0"/>
    <x v="4"/>
    <x v="3"/>
    <n v="2496.7676064257025"/>
    <x v="2"/>
    <n v="3667.41"/>
    <x v="2"/>
    <n v="4034.1510000000003"/>
    <n v="4034"/>
    <n v="4035"/>
    <n v="4034"/>
    <x v="0"/>
    <x v="6"/>
    <s v="Sep-2022"/>
    <s v="ADULTS"/>
  </r>
  <r>
    <x v="380"/>
    <s v="P3299"/>
    <n v="69"/>
    <x v="1"/>
    <x v="4"/>
    <x v="2"/>
    <n v="2440.2966694490819"/>
    <x v="3"/>
    <n v="1839.47"/>
    <x v="2"/>
    <n v="2023.4170000000001"/>
    <n v="2023"/>
    <n v="2024"/>
    <n v="2023"/>
    <x v="1"/>
    <x v="4"/>
    <s v="Jun-2023"/>
    <s v="ADULTS"/>
  </r>
  <r>
    <x v="381"/>
    <s v="P3251"/>
    <n v="19"/>
    <x v="2"/>
    <x v="4"/>
    <x v="1"/>
    <n v="2509.1716796874998"/>
    <x v="3"/>
    <n v="539.14"/>
    <x v="1"/>
    <n v="593.05400000000009"/>
    <n v="593"/>
    <n v="594"/>
    <n v="593"/>
    <x v="0"/>
    <x v="0"/>
    <s v="Dec-2022"/>
    <s v="ADULTS"/>
  </r>
  <r>
    <x v="382"/>
    <s v="P1435"/>
    <n v="47"/>
    <x v="1"/>
    <x v="4"/>
    <x v="0"/>
    <n v="2503.6022787783868"/>
    <x v="3"/>
    <n v="112.52"/>
    <x v="0"/>
    <n v="123.77200000000001"/>
    <n v="124"/>
    <n v="124"/>
    <n v="123"/>
    <x v="1"/>
    <x v="5"/>
    <s v="Mar-2023"/>
    <s v="ADULTS"/>
  </r>
  <r>
    <x v="383"/>
    <s v="P475"/>
    <n v="37"/>
    <x v="0"/>
    <x v="6"/>
    <x v="0"/>
    <n v="2503.6022787783868"/>
    <x v="3"/>
    <n v="3320.57"/>
    <x v="1"/>
    <n v="3652.6270000000004"/>
    <n v="3653"/>
    <n v="3653"/>
    <n v="3652"/>
    <x v="1"/>
    <x v="9"/>
    <s v="Feb-2023"/>
    <s v="ADULTS"/>
  </r>
  <r>
    <x v="188"/>
    <s v="P1006"/>
    <n v="2"/>
    <x v="1"/>
    <x v="3"/>
    <x v="0"/>
    <n v="2503.6022787783868"/>
    <x v="0"/>
    <n v="258.85000000000002"/>
    <x v="3"/>
    <n v="284.73500000000007"/>
    <n v="285"/>
    <n v="285"/>
    <n v="284"/>
    <x v="1"/>
    <x v="6"/>
    <s v="Sep-2023"/>
    <s v="CHILDREN"/>
  </r>
  <r>
    <x v="384"/>
    <s v="P1629"/>
    <n v="79"/>
    <x v="0"/>
    <x v="1"/>
    <x v="2"/>
    <n v="2440.2966694490819"/>
    <x v="4"/>
    <n v="2884.89"/>
    <x v="2"/>
    <n v="3173.3789999999999"/>
    <n v="3173"/>
    <n v="3174"/>
    <n v="3173"/>
    <x v="1"/>
    <x v="11"/>
    <s v="May-2023"/>
    <s v="ADULTS"/>
  </r>
  <r>
    <x v="22"/>
    <s v="P2007"/>
    <n v="56"/>
    <x v="0"/>
    <x v="3"/>
    <x v="0"/>
    <n v="2503.6022787783868"/>
    <x v="2"/>
    <n v="4209.13"/>
    <x v="0"/>
    <n v="4630.0430000000006"/>
    <n v="4630"/>
    <n v="4631"/>
    <n v="4630"/>
    <x v="0"/>
    <x v="4"/>
    <s v="Jun-2022"/>
    <s v="ADULTS"/>
  </r>
  <r>
    <x v="385"/>
    <s v="P2748"/>
    <n v="36"/>
    <x v="0"/>
    <x v="0"/>
    <x v="0"/>
    <n v="2503.6022787783868"/>
    <x v="3"/>
    <n v="4263.96"/>
    <x v="1"/>
    <n v="4690.3560000000007"/>
    <n v="4690"/>
    <n v="4691"/>
    <n v="4690"/>
    <x v="1"/>
    <x v="10"/>
    <s v="Oct-2023"/>
    <s v="ADULTS"/>
  </r>
  <r>
    <x v="95"/>
    <s v="P2595"/>
    <n v="81"/>
    <x v="0"/>
    <x v="0"/>
    <x v="0"/>
    <n v="2503.6022787783868"/>
    <x v="1"/>
    <n v="4754.93"/>
    <x v="2"/>
    <n v="5230.4230000000007"/>
    <n v="5230"/>
    <n v="5231"/>
    <n v="5230"/>
    <x v="0"/>
    <x v="7"/>
    <s v="Aug-2022"/>
    <s v="ADULTS"/>
  </r>
  <r>
    <x v="386"/>
    <s v="P3907"/>
    <n v="15"/>
    <x v="0"/>
    <x v="3"/>
    <x v="0"/>
    <n v="2503.6022787783868"/>
    <x v="3"/>
    <n v="1551.47"/>
    <x v="3"/>
    <n v="1706.6170000000002"/>
    <n v="1707"/>
    <n v="1707"/>
    <n v="1706"/>
    <x v="0"/>
    <x v="8"/>
    <s v="Jul-2022"/>
    <s v="CHILDREN"/>
  </r>
  <r>
    <x v="147"/>
    <s v="P3182"/>
    <n v="85"/>
    <x v="2"/>
    <x v="0"/>
    <x v="0"/>
    <n v="2503.6022787783868"/>
    <x v="2"/>
    <n v="3750.07"/>
    <x v="2"/>
    <n v="4125.0770000000002"/>
    <n v="4125"/>
    <n v="4126"/>
    <n v="4125"/>
    <x v="1"/>
    <x v="1"/>
    <s v="Jan-2023"/>
    <s v="ADULTS"/>
  </r>
  <r>
    <x v="387"/>
    <s v="P605"/>
    <n v="73"/>
    <x v="2"/>
    <x v="0"/>
    <x v="1"/>
    <n v="2509.1716796874998"/>
    <x v="0"/>
    <n v="4743.1099999999997"/>
    <x v="2"/>
    <n v="5217.4210000000003"/>
    <n v="5217"/>
    <n v="5218"/>
    <n v="5217"/>
    <x v="1"/>
    <x v="3"/>
    <s v="Nov-2023"/>
    <s v="ADULTS"/>
  </r>
  <r>
    <x v="249"/>
    <s v="P4059"/>
    <n v="94"/>
    <x v="0"/>
    <x v="6"/>
    <x v="3"/>
    <n v="2496.7676064257025"/>
    <x v="1"/>
    <n v="2858.85"/>
    <x v="2"/>
    <n v="3144.7350000000001"/>
    <n v="3145"/>
    <n v="3145"/>
    <n v="3144"/>
    <x v="0"/>
    <x v="6"/>
    <s v="Sep-2022"/>
    <s v="ADULTS"/>
  </r>
  <r>
    <x v="63"/>
    <s v="P1029"/>
    <n v="99"/>
    <x v="0"/>
    <x v="0"/>
    <x v="0"/>
    <n v="2503.6022787783868"/>
    <x v="1"/>
    <n v="2652.97"/>
    <x v="2"/>
    <n v="2918.2669999999998"/>
    <n v="2918"/>
    <n v="2919"/>
    <n v="2918"/>
    <x v="1"/>
    <x v="2"/>
    <s v="Apr-2023"/>
    <s v="ADULTS"/>
  </r>
  <r>
    <x v="388"/>
    <s v="P3887"/>
    <n v="86"/>
    <x v="0"/>
    <x v="5"/>
    <x v="3"/>
    <n v="2496.7676064257025"/>
    <x v="0"/>
    <n v="3742.51"/>
    <x v="2"/>
    <n v="4116.7610000000004"/>
    <n v="4117"/>
    <n v="4117"/>
    <n v="4116"/>
    <x v="1"/>
    <x v="11"/>
    <s v="May-2023"/>
    <s v="ADULTS"/>
  </r>
  <r>
    <x v="22"/>
    <s v="P3594"/>
    <n v="64"/>
    <x v="1"/>
    <x v="1"/>
    <x v="2"/>
    <n v="2440.2966694490819"/>
    <x v="3"/>
    <n v="63.77"/>
    <x v="2"/>
    <n v="70.147000000000006"/>
    <n v="70"/>
    <n v="71"/>
    <n v="70"/>
    <x v="0"/>
    <x v="4"/>
    <s v="Jun-2022"/>
    <s v="ADULTS"/>
  </r>
  <r>
    <x v="81"/>
    <s v="P898"/>
    <n v="66"/>
    <x v="2"/>
    <x v="7"/>
    <x v="2"/>
    <n v="2440.2966694490819"/>
    <x v="4"/>
    <n v="3289.42"/>
    <x v="2"/>
    <n v="3618.3620000000005"/>
    <n v="3618"/>
    <n v="3619"/>
    <n v="3618"/>
    <x v="1"/>
    <x v="6"/>
    <s v="Sep-2023"/>
    <s v="ADULTS"/>
  </r>
  <r>
    <x v="389"/>
    <s v="P1695"/>
    <n v="68"/>
    <x v="1"/>
    <x v="2"/>
    <x v="3"/>
    <n v="2496.7676064257025"/>
    <x v="2"/>
    <n v="3054.55"/>
    <x v="2"/>
    <n v="3360.0050000000006"/>
    <n v="3360"/>
    <n v="3361"/>
    <n v="3360"/>
    <x v="1"/>
    <x v="9"/>
    <s v="Feb-2023"/>
    <s v="ADULTS"/>
  </r>
  <r>
    <x v="66"/>
    <s v="P1110"/>
    <n v="95"/>
    <x v="0"/>
    <x v="2"/>
    <x v="1"/>
    <n v="2509.1716796874998"/>
    <x v="1"/>
    <n v="3121.16"/>
    <x v="2"/>
    <n v="3433.2760000000003"/>
    <n v="3433"/>
    <n v="3434"/>
    <n v="3433"/>
    <x v="0"/>
    <x v="7"/>
    <s v="Aug-2022"/>
    <s v="ADULTS"/>
  </r>
  <r>
    <x v="185"/>
    <s v="P3760"/>
    <n v="66"/>
    <x v="0"/>
    <x v="0"/>
    <x v="3"/>
    <n v="2496.7676064257025"/>
    <x v="3"/>
    <n v="2110.61"/>
    <x v="2"/>
    <n v="2321.6710000000003"/>
    <n v="2322"/>
    <n v="2322"/>
    <n v="2321"/>
    <x v="0"/>
    <x v="0"/>
    <s v="Dec-2022"/>
    <s v="ADULTS"/>
  </r>
  <r>
    <x v="99"/>
    <s v="P527"/>
    <n v="50"/>
    <x v="1"/>
    <x v="5"/>
    <x v="0"/>
    <n v="2503.6022787783868"/>
    <x v="4"/>
    <n v="2858.8"/>
    <x v="0"/>
    <n v="3144.6800000000003"/>
    <n v="3145"/>
    <n v="3145"/>
    <n v="3144"/>
    <x v="0"/>
    <x v="4"/>
    <s v="Jun-2022"/>
    <s v="ADULTS"/>
  </r>
  <r>
    <x v="242"/>
    <s v="P4726"/>
    <n v="42"/>
    <x v="2"/>
    <x v="6"/>
    <x v="3"/>
    <n v="2496.7676064257025"/>
    <x v="4"/>
    <n v="3187.94"/>
    <x v="0"/>
    <n v="3506.7340000000004"/>
    <n v="3507"/>
    <n v="3507"/>
    <n v="3506"/>
    <x v="1"/>
    <x v="0"/>
    <s v="Dec-2023"/>
    <s v="ADULTS"/>
  </r>
  <r>
    <x v="113"/>
    <s v="P58"/>
    <n v="29"/>
    <x v="2"/>
    <x v="6"/>
    <x v="0"/>
    <n v="2503.6022787783868"/>
    <x v="3"/>
    <n v="4088.6"/>
    <x v="1"/>
    <n v="4497.46"/>
    <n v="4497"/>
    <n v="4498"/>
    <n v="4497"/>
    <x v="1"/>
    <x v="0"/>
    <s v="Dec-2023"/>
    <s v="ADULTS"/>
  </r>
  <r>
    <x v="251"/>
    <s v="P777"/>
    <n v="8"/>
    <x v="0"/>
    <x v="2"/>
    <x v="2"/>
    <n v="2440.2966694490819"/>
    <x v="1"/>
    <n v="737.32"/>
    <x v="3"/>
    <n v="811.05200000000013"/>
    <n v="811"/>
    <n v="812"/>
    <n v="811"/>
    <x v="1"/>
    <x v="11"/>
    <s v="May-2023"/>
    <s v="CHILDREN"/>
  </r>
  <r>
    <x v="335"/>
    <s v="P2366"/>
    <n v="63"/>
    <x v="0"/>
    <x v="0"/>
    <x v="1"/>
    <n v="2509.1716796874998"/>
    <x v="4"/>
    <n v="1867.58"/>
    <x v="2"/>
    <n v="2054.3380000000002"/>
    <n v="2054"/>
    <n v="2055"/>
    <n v="2054"/>
    <x v="1"/>
    <x v="11"/>
    <s v="May-2023"/>
    <s v="ADULTS"/>
  </r>
  <r>
    <x v="390"/>
    <s v="P4447"/>
    <n v="60"/>
    <x v="1"/>
    <x v="1"/>
    <x v="0"/>
    <n v="2503.6022787783868"/>
    <x v="3"/>
    <n v="3576.57"/>
    <x v="2"/>
    <n v="3934.2270000000003"/>
    <n v="3934"/>
    <n v="3935"/>
    <n v="3934"/>
    <x v="1"/>
    <x v="2"/>
    <s v="Apr-2023"/>
    <s v="ADULTS"/>
  </r>
  <r>
    <x v="391"/>
    <s v="P2026"/>
    <n v="34"/>
    <x v="2"/>
    <x v="5"/>
    <x v="1"/>
    <n v="2509.1716796874998"/>
    <x v="1"/>
    <n v="2252.37"/>
    <x v="1"/>
    <n v="2477.607"/>
    <n v="2478"/>
    <n v="2478"/>
    <n v="2477"/>
    <x v="0"/>
    <x v="7"/>
    <s v="Aug-2022"/>
    <s v="ADULTS"/>
  </r>
  <r>
    <x v="98"/>
    <s v="P531"/>
    <n v="16"/>
    <x v="2"/>
    <x v="5"/>
    <x v="2"/>
    <n v="2440.2966694490819"/>
    <x v="4"/>
    <n v="4354.05"/>
    <x v="3"/>
    <n v="4789.4550000000008"/>
    <n v="4789"/>
    <n v="4790"/>
    <n v="4789"/>
    <x v="0"/>
    <x v="11"/>
    <s v="May-2022"/>
    <s v="CHILDREN"/>
  </r>
  <r>
    <x v="392"/>
    <s v="P675"/>
    <n v="79"/>
    <x v="2"/>
    <x v="1"/>
    <x v="1"/>
    <n v="2509.1716796874998"/>
    <x v="2"/>
    <n v="3284.08"/>
    <x v="2"/>
    <n v="3612.4880000000003"/>
    <n v="3612"/>
    <n v="3613"/>
    <n v="3612"/>
    <x v="1"/>
    <x v="1"/>
    <s v="Jan-2023"/>
    <s v="ADULTS"/>
  </r>
  <r>
    <x v="393"/>
    <s v="P96"/>
    <n v="7"/>
    <x v="2"/>
    <x v="1"/>
    <x v="1"/>
    <n v="2509.1716796874998"/>
    <x v="2"/>
    <n v="4096.79"/>
    <x v="3"/>
    <n v="4506.4690000000001"/>
    <n v="4506"/>
    <n v="4507"/>
    <n v="4506"/>
    <x v="0"/>
    <x v="9"/>
    <s v="Feb-2022"/>
    <s v="CHILDREN"/>
  </r>
  <r>
    <x v="394"/>
    <s v="P728"/>
    <n v="56"/>
    <x v="2"/>
    <x v="2"/>
    <x v="2"/>
    <n v="2440.2966694490819"/>
    <x v="1"/>
    <n v="821.24"/>
    <x v="0"/>
    <n v="903.36400000000003"/>
    <n v="903"/>
    <n v="904"/>
    <n v="903"/>
    <x v="1"/>
    <x v="5"/>
    <s v="Mar-2023"/>
    <s v="ADULTS"/>
  </r>
  <r>
    <x v="395"/>
    <s v="P4701"/>
    <n v="59"/>
    <x v="1"/>
    <x v="2"/>
    <x v="0"/>
    <n v="2503.6022787783868"/>
    <x v="4"/>
    <n v="3211.64"/>
    <x v="0"/>
    <n v="3532.8040000000001"/>
    <n v="3533"/>
    <n v="3533"/>
    <n v="3532"/>
    <x v="1"/>
    <x v="3"/>
    <s v="Nov-2023"/>
    <s v="ADULTS"/>
  </r>
  <r>
    <x v="396"/>
    <s v="P3731"/>
    <n v="91"/>
    <x v="1"/>
    <x v="6"/>
    <x v="1"/>
    <n v="2509.1716796874998"/>
    <x v="0"/>
    <n v="1579.82"/>
    <x v="2"/>
    <n v="1737.8020000000001"/>
    <n v="1738"/>
    <n v="1738"/>
    <n v="1737"/>
    <x v="0"/>
    <x v="1"/>
    <s v="Jan-2022"/>
    <s v="ADULTS"/>
  </r>
  <r>
    <x v="397"/>
    <s v="P1538"/>
    <n v="75"/>
    <x v="1"/>
    <x v="2"/>
    <x v="2"/>
    <n v="2440.2966694490819"/>
    <x v="0"/>
    <n v="4398.3900000000003"/>
    <x v="2"/>
    <n v="4838.2290000000012"/>
    <n v="4838"/>
    <n v="4839"/>
    <n v="4838"/>
    <x v="0"/>
    <x v="5"/>
    <s v="Mar-2022"/>
    <s v="ADULTS"/>
  </r>
  <r>
    <x v="207"/>
    <s v="P1568"/>
    <n v="2"/>
    <x v="1"/>
    <x v="2"/>
    <x v="3"/>
    <n v="2496.7676064257025"/>
    <x v="1"/>
    <n v="4561.97"/>
    <x v="3"/>
    <n v="5018.1670000000004"/>
    <n v="5018"/>
    <n v="5019"/>
    <n v="5018"/>
    <x v="1"/>
    <x v="10"/>
    <s v="Oct-2023"/>
    <s v="CHILDREN"/>
  </r>
  <r>
    <x v="49"/>
    <s v="P2818"/>
    <n v="21"/>
    <x v="1"/>
    <x v="2"/>
    <x v="1"/>
    <n v="2509.1716796874998"/>
    <x v="2"/>
    <n v="3404.87"/>
    <x v="1"/>
    <n v="3745.357"/>
    <n v="3745"/>
    <n v="3746"/>
    <n v="3745"/>
    <x v="1"/>
    <x v="3"/>
    <s v="Nov-2023"/>
    <s v="ADULTS"/>
  </r>
  <r>
    <x v="229"/>
    <s v="P2260"/>
    <n v="60"/>
    <x v="1"/>
    <x v="7"/>
    <x v="2"/>
    <n v="2440.2966694490819"/>
    <x v="0"/>
    <n v="2286.2199999999998"/>
    <x v="2"/>
    <n v="2514.8420000000001"/>
    <n v="2515"/>
    <n v="2515"/>
    <n v="2514"/>
    <x v="0"/>
    <x v="3"/>
    <s v="Nov-2022"/>
    <s v="ADULTS"/>
  </r>
  <r>
    <x v="352"/>
    <s v="P1212"/>
    <n v="21"/>
    <x v="1"/>
    <x v="2"/>
    <x v="3"/>
    <n v="2496.7676064257025"/>
    <x v="2"/>
    <n v="3315.65"/>
    <x v="1"/>
    <n v="3647.2150000000006"/>
    <n v="3647"/>
    <n v="3648"/>
    <n v="3647"/>
    <x v="1"/>
    <x v="1"/>
    <s v="Jan-2023"/>
    <s v="ADULTS"/>
  </r>
  <r>
    <x v="398"/>
    <s v="P1098"/>
    <n v="16"/>
    <x v="0"/>
    <x v="1"/>
    <x v="2"/>
    <n v="2440.2966694490819"/>
    <x v="2"/>
    <n v="3973.8"/>
    <x v="3"/>
    <n v="4371.18"/>
    <n v="4371"/>
    <n v="4372"/>
    <n v="4371"/>
    <x v="1"/>
    <x v="0"/>
    <s v="Dec-2023"/>
    <s v="CHILDREN"/>
  </r>
  <r>
    <x v="399"/>
    <s v="P999"/>
    <n v="48"/>
    <x v="1"/>
    <x v="6"/>
    <x v="2"/>
    <n v="2440.2966694490819"/>
    <x v="2"/>
    <n v="2093.9499999999998"/>
    <x v="0"/>
    <n v="2303.3449999999998"/>
    <n v="2303"/>
    <n v="2304"/>
    <n v="2303"/>
    <x v="1"/>
    <x v="8"/>
    <s v="Jul-2023"/>
    <s v="ADULTS"/>
  </r>
  <r>
    <x v="84"/>
    <s v="P1957"/>
    <n v="66"/>
    <x v="0"/>
    <x v="3"/>
    <x v="1"/>
    <n v="2509.1716796874998"/>
    <x v="0"/>
    <n v="1586.66"/>
    <x v="2"/>
    <n v="1745.3260000000002"/>
    <n v="1745"/>
    <n v="1746"/>
    <n v="1745"/>
    <x v="1"/>
    <x v="2"/>
    <s v="Apr-2023"/>
    <s v="ADULTS"/>
  </r>
  <r>
    <x v="151"/>
    <s v="P3693"/>
    <n v="91"/>
    <x v="0"/>
    <x v="1"/>
    <x v="1"/>
    <n v="2509.1716796874998"/>
    <x v="0"/>
    <n v="2450.79"/>
    <x v="2"/>
    <n v="2695.8690000000001"/>
    <n v="2696"/>
    <n v="2696"/>
    <n v="2695"/>
    <x v="0"/>
    <x v="10"/>
    <s v="Oct-2022"/>
    <s v="ADULTS"/>
  </r>
  <r>
    <x v="4"/>
    <s v="P1694"/>
    <n v="16"/>
    <x v="1"/>
    <x v="6"/>
    <x v="3"/>
    <n v="2496.7676064257025"/>
    <x v="4"/>
    <n v="3106.16"/>
    <x v="3"/>
    <n v="3416.7760000000003"/>
    <n v="3417"/>
    <n v="3417"/>
    <n v="3416"/>
    <x v="1"/>
    <x v="3"/>
    <s v="Nov-2023"/>
    <s v="CHILDREN"/>
  </r>
  <r>
    <x v="400"/>
    <s v="P231"/>
    <n v="93"/>
    <x v="1"/>
    <x v="3"/>
    <x v="1"/>
    <n v="2509.1716796874998"/>
    <x v="1"/>
    <n v="1517.69"/>
    <x v="2"/>
    <n v="1669.4590000000003"/>
    <n v="1669"/>
    <n v="1670"/>
    <n v="1669"/>
    <x v="1"/>
    <x v="7"/>
    <s v="Aug-2023"/>
    <s v="ADULTS"/>
  </r>
  <r>
    <x v="401"/>
    <s v="P4104"/>
    <n v="39"/>
    <x v="0"/>
    <x v="2"/>
    <x v="2"/>
    <n v="2440.2966694490819"/>
    <x v="4"/>
    <n v="2467.5500000000002"/>
    <x v="1"/>
    <n v="2714.3050000000003"/>
    <n v="2714"/>
    <n v="2715"/>
    <n v="2714"/>
    <x v="1"/>
    <x v="0"/>
    <s v="Dec-2023"/>
    <s v="ADULTS"/>
  </r>
  <r>
    <x v="402"/>
    <s v="P4062"/>
    <n v="41"/>
    <x v="2"/>
    <x v="1"/>
    <x v="2"/>
    <n v="2440.2966694490819"/>
    <x v="2"/>
    <n v="727.93"/>
    <x v="0"/>
    <n v="800.72299999999996"/>
    <n v="801"/>
    <n v="801"/>
    <n v="800"/>
    <x v="0"/>
    <x v="11"/>
    <s v="May-2022"/>
    <s v="ADULTS"/>
  </r>
  <r>
    <x v="20"/>
    <s v="P3880"/>
    <n v="72"/>
    <x v="1"/>
    <x v="1"/>
    <x v="3"/>
    <n v="2496.7676064257025"/>
    <x v="2"/>
    <n v="3517.57"/>
    <x v="2"/>
    <n v="3869.3270000000007"/>
    <n v="3869"/>
    <n v="3870"/>
    <n v="3869"/>
    <x v="1"/>
    <x v="9"/>
    <s v="Feb-2023"/>
    <s v="ADULTS"/>
  </r>
  <r>
    <x v="344"/>
    <s v="P3762"/>
    <n v="99"/>
    <x v="1"/>
    <x v="6"/>
    <x v="2"/>
    <n v="2440.2966694490819"/>
    <x v="4"/>
    <n v="4650.01"/>
    <x v="2"/>
    <n v="5115.0110000000004"/>
    <n v="5115"/>
    <n v="5116"/>
    <n v="5115"/>
    <x v="1"/>
    <x v="1"/>
    <s v="Jan-2023"/>
    <s v="ADULTS"/>
  </r>
  <r>
    <x v="70"/>
    <s v="P2607"/>
    <n v="57"/>
    <x v="2"/>
    <x v="2"/>
    <x v="1"/>
    <n v="2509.1716796874998"/>
    <x v="0"/>
    <n v="4115.76"/>
    <x v="0"/>
    <n v="4527.3360000000002"/>
    <n v="4527"/>
    <n v="4528"/>
    <n v="4527"/>
    <x v="1"/>
    <x v="4"/>
    <s v="Jun-2023"/>
    <s v="ADULTS"/>
  </r>
  <r>
    <x v="86"/>
    <s v="P4542"/>
    <n v="92"/>
    <x v="1"/>
    <x v="2"/>
    <x v="0"/>
    <n v="2503.6022787783868"/>
    <x v="3"/>
    <n v="2085.39"/>
    <x v="2"/>
    <n v="2293.9290000000001"/>
    <n v="2294"/>
    <n v="2294"/>
    <n v="2293"/>
    <x v="0"/>
    <x v="5"/>
    <s v="Mar-2022"/>
    <s v="ADULTS"/>
  </r>
  <r>
    <x v="309"/>
    <s v="P3068"/>
    <n v="24"/>
    <x v="0"/>
    <x v="4"/>
    <x v="3"/>
    <n v="2496.7676064257025"/>
    <x v="0"/>
    <n v="3017.16"/>
    <x v="1"/>
    <n v="3318.8760000000002"/>
    <n v="3319"/>
    <n v="3319"/>
    <n v="3318"/>
    <x v="1"/>
    <x v="5"/>
    <s v="Mar-2023"/>
    <s v="ADULTS"/>
  </r>
  <r>
    <x v="403"/>
    <s v="P812"/>
    <n v="84"/>
    <x v="0"/>
    <x v="3"/>
    <x v="2"/>
    <n v="2440.2966694490819"/>
    <x v="0"/>
    <n v="4444.47"/>
    <x v="2"/>
    <n v="4888.9170000000004"/>
    <n v="4889"/>
    <n v="4889"/>
    <n v="4888"/>
    <x v="0"/>
    <x v="1"/>
    <s v="Jan-2022"/>
    <s v="ADULTS"/>
  </r>
  <r>
    <x v="236"/>
    <s v="P4601"/>
    <n v="46"/>
    <x v="2"/>
    <x v="0"/>
    <x v="0"/>
    <n v="2503.6022787783868"/>
    <x v="4"/>
    <n v="132.32"/>
    <x v="0"/>
    <n v="145.55199999999999"/>
    <n v="146"/>
    <n v="146"/>
    <n v="145"/>
    <x v="1"/>
    <x v="1"/>
    <s v="Jan-2023"/>
    <s v="ADULTS"/>
  </r>
  <r>
    <x v="18"/>
    <s v="P3273"/>
    <n v="10"/>
    <x v="2"/>
    <x v="4"/>
    <x v="1"/>
    <n v="2509.1716796874998"/>
    <x v="3"/>
    <n v="3988.92"/>
    <x v="3"/>
    <n v="4387.8120000000008"/>
    <n v="4388"/>
    <n v="4388"/>
    <n v="4387"/>
    <x v="1"/>
    <x v="9"/>
    <s v="Feb-2023"/>
    <s v="CHILDREN"/>
  </r>
  <r>
    <x v="116"/>
    <s v="P1763"/>
    <n v="35"/>
    <x v="2"/>
    <x v="4"/>
    <x v="1"/>
    <n v="2509.1716796874998"/>
    <x v="3"/>
    <n v="2300.1799999999998"/>
    <x v="1"/>
    <n v="2530.1979999999999"/>
    <n v="2530"/>
    <n v="2531"/>
    <n v="2530"/>
    <x v="0"/>
    <x v="4"/>
    <s v="Jun-2022"/>
    <s v="ADULTS"/>
  </r>
  <r>
    <x v="190"/>
    <s v="P1648"/>
    <n v="79"/>
    <x v="1"/>
    <x v="4"/>
    <x v="1"/>
    <n v="2509.1716796874998"/>
    <x v="4"/>
    <n v="703.53"/>
    <x v="2"/>
    <n v="773.88300000000004"/>
    <n v="774"/>
    <n v="774"/>
    <n v="773"/>
    <x v="0"/>
    <x v="9"/>
    <s v="Feb-2022"/>
    <s v="ADULTS"/>
  </r>
  <r>
    <x v="106"/>
    <s v="P300"/>
    <n v="43"/>
    <x v="0"/>
    <x v="0"/>
    <x v="0"/>
    <n v="2503.6022787783868"/>
    <x v="1"/>
    <n v="3333.52"/>
    <x v="0"/>
    <n v="3666.8720000000003"/>
    <n v="3667"/>
    <n v="3667"/>
    <n v="3666"/>
    <x v="0"/>
    <x v="3"/>
    <s v="Nov-2022"/>
    <s v="ADULTS"/>
  </r>
  <r>
    <x v="404"/>
    <s v="P1329"/>
    <n v="92"/>
    <x v="2"/>
    <x v="2"/>
    <x v="3"/>
    <n v="2496.7676064257025"/>
    <x v="3"/>
    <n v="592.69000000000005"/>
    <x v="2"/>
    <n v="651.95900000000006"/>
    <n v="652"/>
    <n v="652"/>
    <n v="651"/>
    <x v="0"/>
    <x v="2"/>
    <s v="Apr-2022"/>
    <s v="ADULTS"/>
  </r>
  <r>
    <x v="405"/>
    <s v="P1439"/>
    <n v="86"/>
    <x v="2"/>
    <x v="2"/>
    <x v="3"/>
    <n v="2496.7676064257025"/>
    <x v="3"/>
    <n v="141.34"/>
    <x v="2"/>
    <n v="155.47400000000002"/>
    <n v="155"/>
    <n v="156"/>
    <n v="155"/>
    <x v="1"/>
    <x v="1"/>
    <s v="Jan-2023"/>
    <s v="ADULTS"/>
  </r>
  <r>
    <x v="398"/>
    <s v="P1607"/>
    <n v="80"/>
    <x v="1"/>
    <x v="2"/>
    <x v="3"/>
    <n v="2496.7676064257025"/>
    <x v="4"/>
    <n v="3697.67"/>
    <x v="2"/>
    <n v="4067.4370000000004"/>
    <n v="4067"/>
    <n v="4068"/>
    <n v="4067"/>
    <x v="1"/>
    <x v="0"/>
    <s v="Dec-2023"/>
    <s v="ADULTS"/>
  </r>
  <r>
    <x v="406"/>
    <s v="P346"/>
    <n v="43"/>
    <x v="0"/>
    <x v="1"/>
    <x v="3"/>
    <n v="2496.7676064257025"/>
    <x v="4"/>
    <n v="1816.27"/>
    <x v="0"/>
    <n v="1997.8970000000002"/>
    <n v="1998"/>
    <n v="1998"/>
    <n v="1997"/>
    <x v="0"/>
    <x v="6"/>
    <s v="Sep-2022"/>
    <s v="ADULTS"/>
  </r>
  <r>
    <x v="407"/>
    <s v="P1551"/>
    <n v="41"/>
    <x v="1"/>
    <x v="2"/>
    <x v="0"/>
    <n v="2503.6022787783868"/>
    <x v="5"/>
    <n v="4020.5"/>
    <x v="0"/>
    <n v="4422.55"/>
    <n v="4423"/>
    <n v="4423"/>
    <n v="4422"/>
    <x v="1"/>
    <x v="3"/>
    <s v="Nov-2023"/>
    <s v="ADULTS"/>
  </r>
  <r>
    <x v="102"/>
    <s v="P3147"/>
    <n v="18"/>
    <x v="0"/>
    <x v="6"/>
    <x v="1"/>
    <n v="2509.1716796874998"/>
    <x v="0"/>
    <n v="1450.49"/>
    <x v="1"/>
    <n v="1595.5390000000002"/>
    <n v="1596"/>
    <n v="1596"/>
    <n v="1595"/>
    <x v="1"/>
    <x v="11"/>
    <s v="May-2023"/>
    <s v="ADULTS"/>
  </r>
  <r>
    <x v="212"/>
    <s v="P3089"/>
    <n v="41"/>
    <x v="2"/>
    <x v="4"/>
    <x v="2"/>
    <n v="2440.2966694490819"/>
    <x v="0"/>
    <n v="4832.2700000000004"/>
    <x v="0"/>
    <n v="5315.4970000000012"/>
    <n v="5315"/>
    <n v="5316"/>
    <n v="5315"/>
    <x v="0"/>
    <x v="2"/>
    <s v="Apr-2022"/>
    <s v="ADULTS"/>
  </r>
  <r>
    <x v="335"/>
    <s v="P3212"/>
    <n v="87"/>
    <x v="1"/>
    <x v="0"/>
    <x v="2"/>
    <n v="2440.2966694490819"/>
    <x v="2"/>
    <n v="4398.32"/>
    <x v="2"/>
    <n v="4838.152"/>
    <n v="4838"/>
    <n v="4839"/>
    <n v="4838"/>
    <x v="1"/>
    <x v="11"/>
    <s v="May-2023"/>
    <s v="ADULTS"/>
  </r>
  <r>
    <x v="408"/>
    <s v="P398"/>
    <n v="90"/>
    <x v="1"/>
    <x v="7"/>
    <x v="1"/>
    <n v="2509.1716796874998"/>
    <x v="0"/>
    <n v="1001.34"/>
    <x v="2"/>
    <n v="1101.4740000000002"/>
    <n v="1101"/>
    <n v="1102"/>
    <n v="1101"/>
    <x v="1"/>
    <x v="11"/>
    <s v="May-2023"/>
    <s v="ADULTS"/>
  </r>
  <r>
    <x v="409"/>
    <s v="P24"/>
    <n v="40"/>
    <x v="0"/>
    <x v="0"/>
    <x v="3"/>
    <n v="2496.7676064257025"/>
    <x v="3"/>
    <n v="1727.07"/>
    <x v="0"/>
    <n v="1899.777"/>
    <n v="1900"/>
    <n v="1900"/>
    <n v="1899"/>
    <x v="1"/>
    <x v="1"/>
    <s v="Jan-2023"/>
    <s v="ADULTS"/>
  </r>
  <r>
    <x v="202"/>
    <s v="P1780"/>
    <n v="1"/>
    <x v="0"/>
    <x v="1"/>
    <x v="3"/>
    <n v="2496.7676064257025"/>
    <x v="1"/>
    <n v="1647.67"/>
    <x v="3"/>
    <n v="1812.4370000000001"/>
    <n v="1812"/>
    <n v="1813"/>
    <n v="1812"/>
    <x v="1"/>
    <x v="11"/>
    <s v="May-2023"/>
    <s v="CHILDREN"/>
  </r>
  <r>
    <x v="231"/>
    <s v="P3487"/>
    <n v="94"/>
    <x v="0"/>
    <x v="5"/>
    <x v="0"/>
    <n v="2503.6022787783868"/>
    <x v="3"/>
    <n v="1638.19"/>
    <x v="2"/>
    <n v="1802.0090000000002"/>
    <n v="1802"/>
    <n v="1803"/>
    <n v="1802"/>
    <x v="0"/>
    <x v="4"/>
    <s v="Jun-2022"/>
    <s v="ADULTS"/>
  </r>
  <r>
    <x v="245"/>
    <s v="P1325"/>
    <n v="92"/>
    <x v="1"/>
    <x v="2"/>
    <x v="2"/>
    <n v="2440.2966694490819"/>
    <x v="0"/>
    <n v="2741.17"/>
    <x v="2"/>
    <n v="3015.2870000000003"/>
    <n v="3015"/>
    <n v="3016"/>
    <n v="3015"/>
    <x v="0"/>
    <x v="10"/>
    <s v="Oct-2022"/>
    <s v="ADULTS"/>
  </r>
  <r>
    <x v="410"/>
    <s v="P379"/>
    <n v="94"/>
    <x v="2"/>
    <x v="0"/>
    <x v="3"/>
    <n v="2496.7676064257025"/>
    <x v="2"/>
    <n v="1247.29"/>
    <x v="2"/>
    <n v="1372.019"/>
    <n v="1372"/>
    <n v="1373"/>
    <n v="1372"/>
    <x v="1"/>
    <x v="4"/>
    <s v="Jun-2023"/>
    <s v="ADULTS"/>
  </r>
  <r>
    <x v="69"/>
    <s v="P3819"/>
    <n v="7"/>
    <x v="0"/>
    <x v="6"/>
    <x v="1"/>
    <n v="2509.1716796874998"/>
    <x v="1"/>
    <n v="1847"/>
    <x v="3"/>
    <n v="2031.7000000000003"/>
    <n v="2032"/>
    <n v="2032"/>
    <n v="2031"/>
    <x v="0"/>
    <x v="3"/>
    <s v="Nov-2022"/>
    <s v="CHILDREN"/>
  </r>
  <r>
    <x v="140"/>
    <s v="P3403"/>
    <n v="28"/>
    <x v="0"/>
    <x v="0"/>
    <x v="0"/>
    <n v="2503.6022787783868"/>
    <x v="5"/>
    <n v="4839.17"/>
    <x v="1"/>
    <n v="5323.0870000000004"/>
    <n v="5323"/>
    <n v="5324"/>
    <n v="5323"/>
    <x v="0"/>
    <x v="7"/>
    <s v="Aug-2022"/>
    <s v="ADULTS"/>
  </r>
  <r>
    <x v="411"/>
    <s v="P3298"/>
    <n v="27"/>
    <x v="1"/>
    <x v="7"/>
    <x v="2"/>
    <n v="2440.2966694490819"/>
    <x v="4"/>
    <n v="3664.16"/>
    <x v="1"/>
    <n v="4030.576"/>
    <n v="4031"/>
    <n v="4031"/>
    <n v="4030"/>
    <x v="1"/>
    <x v="6"/>
    <s v="Sep-2023"/>
    <s v="ADULTS"/>
  </r>
  <r>
    <x v="412"/>
    <s v="P3699"/>
    <n v="51"/>
    <x v="0"/>
    <x v="0"/>
    <x v="0"/>
    <n v="2503.6022787783868"/>
    <x v="0"/>
    <n v="4406.26"/>
    <x v="0"/>
    <n v="4846.8860000000004"/>
    <n v="4847"/>
    <n v="4847"/>
    <n v="4846"/>
    <x v="0"/>
    <x v="1"/>
    <s v="Jan-2022"/>
    <s v="ADULTS"/>
  </r>
  <r>
    <x v="32"/>
    <s v="P891"/>
    <n v="52"/>
    <x v="0"/>
    <x v="6"/>
    <x v="1"/>
    <n v="2509.1716796874998"/>
    <x v="1"/>
    <n v="4690.3"/>
    <x v="0"/>
    <n v="5159.3300000000008"/>
    <n v="5159"/>
    <n v="5160"/>
    <n v="5159"/>
    <x v="1"/>
    <x v="3"/>
    <s v="Nov-2023"/>
    <s v="ADULTS"/>
  </r>
  <r>
    <x v="413"/>
    <s v="P2563"/>
    <n v="15"/>
    <x v="1"/>
    <x v="2"/>
    <x v="3"/>
    <n v="2496.7676064257025"/>
    <x v="0"/>
    <n v="1405.89"/>
    <x v="3"/>
    <n v="1546.4790000000003"/>
    <n v="1546"/>
    <n v="1547"/>
    <n v="1546"/>
    <x v="0"/>
    <x v="7"/>
    <s v="Aug-2022"/>
    <s v="CHILDREN"/>
  </r>
  <r>
    <x v="11"/>
    <s v="P3944"/>
    <n v="32"/>
    <x v="1"/>
    <x v="7"/>
    <x v="1"/>
    <n v="2509.1716796874998"/>
    <x v="0"/>
    <n v="2625.31"/>
    <x v="1"/>
    <n v="2887.8410000000003"/>
    <n v="2888"/>
    <n v="2888"/>
    <n v="2887"/>
    <x v="1"/>
    <x v="8"/>
    <s v="Jul-2023"/>
    <s v="ADULTS"/>
  </r>
  <r>
    <x v="414"/>
    <s v="P3156"/>
    <n v="86"/>
    <x v="2"/>
    <x v="7"/>
    <x v="2"/>
    <n v="2440.2966694490819"/>
    <x v="4"/>
    <n v="2612.88"/>
    <x v="2"/>
    <n v="2874.1680000000006"/>
    <n v="2874"/>
    <n v="2875"/>
    <n v="2874"/>
    <x v="0"/>
    <x v="3"/>
    <s v="Nov-2022"/>
    <s v="ADULTS"/>
  </r>
  <r>
    <x v="415"/>
    <s v="P1758"/>
    <n v="90"/>
    <x v="0"/>
    <x v="2"/>
    <x v="1"/>
    <n v="2509.1716796874998"/>
    <x v="1"/>
    <n v="2623.99"/>
    <x v="2"/>
    <n v="2886.3890000000001"/>
    <n v="2886"/>
    <n v="2887"/>
    <n v="2886"/>
    <x v="0"/>
    <x v="9"/>
    <s v="Feb-2022"/>
    <s v="ADULTS"/>
  </r>
  <r>
    <x v="416"/>
    <s v="P897"/>
    <n v="86"/>
    <x v="1"/>
    <x v="5"/>
    <x v="0"/>
    <n v="2503.6022787783868"/>
    <x v="2"/>
    <n v="4802.72"/>
    <x v="2"/>
    <n v="5282.9920000000011"/>
    <n v="5283"/>
    <n v="5283"/>
    <n v="5282"/>
    <x v="0"/>
    <x v="6"/>
    <s v="Sep-2022"/>
    <s v="ADULTS"/>
  </r>
  <r>
    <x v="417"/>
    <s v="P3739"/>
    <n v="53"/>
    <x v="0"/>
    <x v="2"/>
    <x v="1"/>
    <n v="2509.1716796874998"/>
    <x v="1"/>
    <n v="3222.56"/>
    <x v="0"/>
    <n v="3544.8160000000003"/>
    <n v="3545"/>
    <n v="3545"/>
    <n v="3544"/>
    <x v="0"/>
    <x v="3"/>
    <s v="Nov-2022"/>
    <s v="ADULTS"/>
  </r>
  <r>
    <x v="418"/>
    <s v="P104"/>
    <n v="39"/>
    <x v="1"/>
    <x v="3"/>
    <x v="2"/>
    <n v="2440.2966694490819"/>
    <x v="0"/>
    <n v="2737.71"/>
    <x v="1"/>
    <n v="3011.4810000000002"/>
    <n v="3011"/>
    <n v="3012"/>
    <n v="3011"/>
    <x v="0"/>
    <x v="2"/>
    <s v="Apr-2022"/>
    <s v="ADULTS"/>
  </r>
  <r>
    <x v="419"/>
    <s v="P1907"/>
    <n v="37"/>
    <x v="2"/>
    <x v="0"/>
    <x v="1"/>
    <n v="2509.1716796874998"/>
    <x v="1"/>
    <n v="559.46"/>
    <x v="1"/>
    <n v="615.40600000000006"/>
    <n v="615"/>
    <n v="616"/>
    <n v="615"/>
    <x v="1"/>
    <x v="3"/>
    <s v="Nov-2023"/>
    <s v="ADULTS"/>
  </r>
  <r>
    <x v="62"/>
    <s v="P1643"/>
    <n v="48"/>
    <x v="2"/>
    <x v="3"/>
    <x v="2"/>
    <n v="2440.2966694490819"/>
    <x v="3"/>
    <n v="3791.9"/>
    <x v="0"/>
    <n v="4171.09"/>
    <n v="4171"/>
    <n v="4172"/>
    <n v="4171"/>
    <x v="1"/>
    <x v="4"/>
    <s v="Jun-2023"/>
    <s v="ADULTS"/>
  </r>
  <r>
    <x v="146"/>
    <s v="P3330"/>
    <n v="4"/>
    <x v="1"/>
    <x v="7"/>
    <x v="1"/>
    <n v="2509.1716796874998"/>
    <x v="2"/>
    <n v="3278.51"/>
    <x v="3"/>
    <n v="3606.3610000000003"/>
    <n v="3606"/>
    <n v="3607"/>
    <n v="3606"/>
    <x v="1"/>
    <x v="8"/>
    <s v="Jul-2023"/>
    <s v="CHILDREN"/>
  </r>
  <r>
    <x v="239"/>
    <s v="P2010"/>
    <n v="50"/>
    <x v="0"/>
    <x v="4"/>
    <x v="0"/>
    <n v="2503.6022787783868"/>
    <x v="3"/>
    <n v="3042.91"/>
    <x v="0"/>
    <n v="3347.201"/>
    <n v="3347"/>
    <n v="3348"/>
    <n v="3347"/>
    <x v="1"/>
    <x v="1"/>
    <s v="Jan-2023"/>
    <s v="ADULTS"/>
  </r>
  <r>
    <x v="355"/>
    <s v="P2583"/>
    <n v="92"/>
    <x v="1"/>
    <x v="0"/>
    <x v="0"/>
    <n v="2503.6022787783868"/>
    <x v="2"/>
    <n v="1293.3599999999999"/>
    <x v="2"/>
    <n v="1422.6959999999999"/>
    <n v="1423"/>
    <n v="1423"/>
    <n v="1422"/>
    <x v="1"/>
    <x v="0"/>
    <s v="Dec-2023"/>
    <s v="ADULTS"/>
  </r>
  <r>
    <x v="125"/>
    <s v="P3001"/>
    <n v="73"/>
    <x v="2"/>
    <x v="1"/>
    <x v="1"/>
    <n v="2509.1716796874998"/>
    <x v="0"/>
    <n v="4491.41"/>
    <x v="2"/>
    <n v="4940.5510000000004"/>
    <n v="4941"/>
    <n v="4941"/>
    <n v="4940"/>
    <x v="1"/>
    <x v="0"/>
    <s v="Dec-2023"/>
    <s v="ADULTS"/>
  </r>
  <r>
    <x v="309"/>
    <s v="P1224"/>
    <n v="24"/>
    <x v="0"/>
    <x v="0"/>
    <x v="2"/>
    <n v="2440.2966694490819"/>
    <x v="0"/>
    <n v="3740.55"/>
    <x v="1"/>
    <n v="4114.6050000000005"/>
    <n v="4115"/>
    <n v="4115"/>
    <n v="4114"/>
    <x v="1"/>
    <x v="5"/>
    <s v="Mar-2023"/>
    <s v="ADULTS"/>
  </r>
  <r>
    <x v="176"/>
    <s v="P1735"/>
    <n v="34"/>
    <x v="1"/>
    <x v="7"/>
    <x v="0"/>
    <n v="2503.6022787783868"/>
    <x v="4"/>
    <n v="1748.34"/>
    <x v="1"/>
    <n v="1923.174"/>
    <n v="1923"/>
    <n v="1924"/>
    <n v="1923"/>
    <x v="0"/>
    <x v="8"/>
    <s v="Jul-2022"/>
    <s v="ADULTS"/>
  </r>
  <r>
    <x v="356"/>
    <s v="P2819"/>
    <n v="56"/>
    <x v="2"/>
    <x v="0"/>
    <x v="3"/>
    <n v="2496.7676064257025"/>
    <x v="4"/>
    <n v="4852.8599999999997"/>
    <x v="0"/>
    <n v="5338.1459999999997"/>
    <n v="5338"/>
    <n v="5339"/>
    <n v="5338"/>
    <x v="0"/>
    <x v="4"/>
    <s v="Jun-2022"/>
    <s v="ADULTS"/>
  </r>
  <r>
    <x v="420"/>
    <s v="P2513"/>
    <n v="79"/>
    <x v="2"/>
    <x v="4"/>
    <x v="2"/>
    <n v="2440.2966694490819"/>
    <x v="3"/>
    <n v="1616.52"/>
    <x v="2"/>
    <n v="1778.172"/>
    <n v="1778"/>
    <n v="1779"/>
    <n v="1778"/>
    <x v="0"/>
    <x v="2"/>
    <s v="Apr-2022"/>
    <s v="ADULTS"/>
  </r>
  <r>
    <x v="421"/>
    <s v="P1741"/>
    <n v="49"/>
    <x v="0"/>
    <x v="2"/>
    <x v="1"/>
    <n v="2509.1716796874998"/>
    <x v="1"/>
    <n v="3092.06"/>
    <x v="0"/>
    <n v="3401.2660000000001"/>
    <n v="3401"/>
    <n v="3402"/>
    <n v="3401"/>
    <x v="1"/>
    <x v="2"/>
    <s v="Apr-2023"/>
    <s v="ADULTS"/>
  </r>
  <r>
    <x v="422"/>
    <s v="P340"/>
    <n v="38"/>
    <x v="2"/>
    <x v="7"/>
    <x v="3"/>
    <n v="2496.7676064257025"/>
    <x v="4"/>
    <n v="3655.24"/>
    <x v="1"/>
    <n v="4020.7640000000001"/>
    <n v="4021"/>
    <n v="4021"/>
    <n v="4020"/>
    <x v="0"/>
    <x v="10"/>
    <s v="Oct-2022"/>
    <s v="ADULTS"/>
  </r>
  <r>
    <x v="261"/>
    <s v="P2417"/>
    <n v="20"/>
    <x v="0"/>
    <x v="0"/>
    <x v="1"/>
    <n v="2509.1716796874998"/>
    <x v="2"/>
    <n v="2408.85"/>
    <x v="1"/>
    <n v="2649.7350000000001"/>
    <n v="2650"/>
    <n v="2650"/>
    <n v="2649"/>
    <x v="0"/>
    <x v="11"/>
    <s v="May-2022"/>
    <s v="ADULTS"/>
  </r>
  <r>
    <x v="423"/>
    <s v="P3111"/>
    <n v="55"/>
    <x v="1"/>
    <x v="6"/>
    <x v="2"/>
    <n v="2440.2966694490819"/>
    <x v="4"/>
    <n v="1732.08"/>
    <x v="0"/>
    <n v="1905.288"/>
    <n v="1905"/>
    <n v="1906"/>
    <n v="1905"/>
    <x v="1"/>
    <x v="10"/>
    <s v="Oct-2023"/>
    <s v="ADULTS"/>
  </r>
  <r>
    <x v="232"/>
    <s v="P3938"/>
    <n v="41"/>
    <x v="0"/>
    <x v="1"/>
    <x v="2"/>
    <n v="2440.2966694490819"/>
    <x v="1"/>
    <n v="1897.65"/>
    <x v="0"/>
    <n v="2087.4150000000004"/>
    <n v="2087"/>
    <n v="2088"/>
    <n v="2087"/>
    <x v="1"/>
    <x v="4"/>
    <s v="Jun-2023"/>
    <s v="ADULTS"/>
  </r>
  <r>
    <x v="424"/>
    <s v="P761"/>
    <n v="2"/>
    <x v="2"/>
    <x v="7"/>
    <x v="3"/>
    <n v="2496.7676064257025"/>
    <x v="1"/>
    <n v="3651.56"/>
    <x v="3"/>
    <n v="4016.7160000000003"/>
    <n v="4017"/>
    <n v="4017"/>
    <n v="4016"/>
    <x v="1"/>
    <x v="6"/>
    <s v="Sep-2023"/>
    <s v="CHILDREN"/>
  </r>
  <r>
    <x v="326"/>
    <s v="P4008"/>
    <n v="30"/>
    <x v="1"/>
    <x v="2"/>
    <x v="0"/>
    <n v="2503.6022787783868"/>
    <x v="0"/>
    <n v="1792.91"/>
    <x v="1"/>
    <n v="1972.2010000000002"/>
    <n v="1972"/>
    <n v="1973"/>
    <n v="1972"/>
    <x v="1"/>
    <x v="5"/>
    <s v="Mar-2023"/>
    <s v="ADULTS"/>
  </r>
  <r>
    <x v="266"/>
    <s v="P3088"/>
    <n v="43"/>
    <x v="1"/>
    <x v="2"/>
    <x v="3"/>
    <n v="2496.7676064257025"/>
    <x v="4"/>
    <n v="3395.06"/>
    <x v="0"/>
    <n v="3734.5660000000003"/>
    <n v="3735"/>
    <n v="3735"/>
    <n v="3734"/>
    <x v="1"/>
    <x v="5"/>
    <s v="Mar-2023"/>
    <s v="ADULTS"/>
  </r>
  <r>
    <x v="116"/>
    <s v="P4807"/>
    <n v="54"/>
    <x v="2"/>
    <x v="5"/>
    <x v="3"/>
    <n v="2496.7676064257025"/>
    <x v="4"/>
    <n v="4880.88"/>
    <x v="0"/>
    <n v="5368.9680000000008"/>
    <n v="5369"/>
    <n v="5369"/>
    <n v="5368"/>
    <x v="0"/>
    <x v="4"/>
    <s v="Jun-2022"/>
    <s v="ADULTS"/>
  </r>
  <r>
    <x v="168"/>
    <s v="P2887"/>
    <n v="19"/>
    <x v="2"/>
    <x v="3"/>
    <x v="2"/>
    <n v="2440.2966694490819"/>
    <x v="1"/>
    <n v="4497.34"/>
    <x v="1"/>
    <n v="4947.0740000000005"/>
    <n v="4947"/>
    <n v="4948"/>
    <n v="4947"/>
    <x v="1"/>
    <x v="5"/>
    <s v="Mar-2023"/>
    <s v="ADULTS"/>
  </r>
  <r>
    <x v="387"/>
    <s v="P4901"/>
    <n v="39"/>
    <x v="1"/>
    <x v="6"/>
    <x v="2"/>
    <n v="2440.2966694490819"/>
    <x v="5"/>
    <n v="1256.68"/>
    <x v="1"/>
    <n v="1382.3480000000002"/>
    <n v="1382"/>
    <n v="1383"/>
    <n v="1382"/>
    <x v="1"/>
    <x v="3"/>
    <s v="Nov-2023"/>
    <s v="ADULTS"/>
  </r>
  <r>
    <x v="425"/>
    <s v="P635"/>
    <n v="69"/>
    <x v="2"/>
    <x v="6"/>
    <x v="3"/>
    <n v="2496.7676064257025"/>
    <x v="4"/>
    <n v="4388.88"/>
    <x v="2"/>
    <n v="4827.7680000000009"/>
    <n v="4828"/>
    <n v="4828"/>
    <n v="4827"/>
    <x v="1"/>
    <x v="8"/>
    <s v="Jul-2023"/>
    <s v="ADULTS"/>
  </r>
  <r>
    <x v="426"/>
    <s v="P4879"/>
    <n v="83"/>
    <x v="0"/>
    <x v="2"/>
    <x v="3"/>
    <n v="2496.7676064257025"/>
    <x v="2"/>
    <n v="337.62"/>
    <x v="2"/>
    <n v="371.38200000000006"/>
    <n v="371"/>
    <n v="372"/>
    <n v="371"/>
    <x v="1"/>
    <x v="0"/>
    <s v="Dec-2023"/>
    <s v="ADULTS"/>
  </r>
  <r>
    <x v="427"/>
    <s v="P2859"/>
    <n v="24"/>
    <x v="2"/>
    <x v="3"/>
    <x v="1"/>
    <n v="2509.1716796874998"/>
    <x v="4"/>
    <n v="3713.78"/>
    <x v="1"/>
    <n v="4085.1580000000004"/>
    <n v="4085"/>
    <n v="4086"/>
    <n v="4085"/>
    <x v="1"/>
    <x v="9"/>
    <s v="Feb-2023"/>
    <s v="ADULTS"/>
  </r>
  <r>
    <x v="348"/>
    <s v="P4362"/>
    <n v="9"/>
    <x v="0"/>
    <x v="5"/>
    <x v="2"/>
    <n v="2440.2966694490819"/>
    <x v="0"/>
    <n v="941.28"/>
    <x v="3"/>
    <n v="1035.4080000000001"/>
    <n v="1035"/>
    <n v="1036"/>
    <n v="1035"/>
    <x v="1"/>
    <x v="9"/>
    <s v="Feb-2023"/>
    <s v="CHILDREN"/>
  </r>
  <r>
    <x v="76"/>
    <s v="P4346"/>
    <n v="82"/>
    <x v="0"/>
    <x v="1"/>
    <x v="0"/>
    <n v="2503.6022787783868"/>
    <x v="0"/>
    <n v="4022.95"/>
    <x v="2"/>
    <n v="4425.2449999999999"/>
    <n v="4425"/>
    <n v="4426"/>
    <n v="4425"/>
    <x v="0"/>
    <x v="4"/>
    <s v="Jun-2022"/>
    <s v="ADULTS"/>
  </r>
  <r>
    <x v="410"/>
    <s v="P471"/>
    <n v="62"/>
    <x v="0"/>
    <x v="6"/>
    <x v="2"/>
    <n v="2440.2966694490819"/>
    <x v="2"/>
    <n v="1234.54"/>
    <x v="2"/>
    <n v="1357.9940000000001"/>
    <n v="1358"/>
    <n v="1358"/>
    <n v="1357"/>
    <x v="1"/>
    <x v="4"/>
    <s v="Jun-2023"/>
    <s v="ADULTS"/>
  </r>
  <r>
    <x v="428"/>
    <s v="P3926"/>
    <n v="59"/>
    <x v="2"/>
    <x v="1"/>
    <x v="0"/>
    <n v="2503.6022787783868"/>
    <x v="1"/>
    <n v="1361.33"/>
    <x v="0"/>
    <n v="1497.463"/>
    <n v="1497"/>
    <n v="1498"/>
    <n v="1497"/>
    <x v="1"/>
    <x v="4"/>
    <s v="Jun-2023"/>
    <s v="ADULTS"/>
  </r>
  <r>
    <x v="351"/>
    <s v="P3614"/>
    <n v="85"/>
    <x v="0"/>
    <x v="2"/>
    <x v="2"/>
    <n v="2440.2966694490819"/>
    <x v="0"/>
    <n v="3902.99"/>
    <x v="2"/>
    <n v="4293.2889999999998"/>
    <n v="4293"/>
    <n v="4294"/>
    <n v="4293"/>
    <x v="0"/>
    <x v="5"/>
    <s v="Mar-2022"/>
    <s v="ADULTS"/>
  </r>
  <r>
    <x v="429"/>
    <s v="P4114"/>
    <n v="71"/>
    <x v="2"/>
    <x v="6"/>
    <x v="0"/>
    <n v="2503.6022787783868"/>
    <x v="3"/>
    <n v="1274.54"/>
    <x v="2"/>
    <n v="1401.9940000000001"/>
    <n v="1402"/>
    <n v="1402"/>
    <n v="1401"/>
    <x v="1"/>
    <x v="9"/>
    <s v="Feb-2023"/>
    <s v="ADULTS"/>
  </r>
  <r>
    <x v="430"/>
    <s v="P2379"/>
    <n v="16"/>
    <x v="0"/>
    <x v="4"/>
    <x v="2"/>
    <n v="2440.2966694490819"/>
    <x v="2"/>
    <n v="4362.32"/>
    <x v="3"/>
    <n v="4798.5519999999997"/>
    <n v="4799"/>
    <n v="4799"/>
    <n v="4798"/>
    <x v="1"/>
    <x v="8"/>
    <s v="Jul-2023"/>
    <s v="CHILDREN"/>
  </r>
  <r>
    <x v="431"/>
    <s v="P852"/>
    <n v="96"/>
    <x v="1"/>
    <x v="1"/>
    <x v="3"/>
    <n v="2496.7676064257025"/>
    <x v="4"/>
    <n v="4593.16"/>
    <x v="2"/>
    <n v="5052.4760000000006"/>
    <n v="5052"/>
    <n v="5053"/>
    <n v="5052"/>
    <x v="1"/>
    <x v="4"/>
    <s v="Jun-2023"/>
    <s v="ADULTS"/>
  </r>
  <r>
    <x v="432"/>
    <s v="P4609"/>
    <n v="29"/>
    <x v="1"/>
    <x v="7"/>
    <x v="2"/>
    <n v="2440.2966694490819"/>
    <x v="1"/>
    <n v="963.86"/>
    <x v="1"/>
    <n v="1060.2460000000001"/>
    <n v="1060"/>
    <n v="1061"/>
    <n v="1060"/>
    <x v="1"/>
    <x v="5"/>
    <s v="Mar-2023"/>
    <s v="ADULTS"/>
  </r>
  <r>
    <x v="433"/>
    <s v="P3982"/>
    <n v="8"/>
    <x v="2"/>
    <x v="2"/>
    <x v="2"/>
    <n v="2440.2966694490819"/>
    <x v="0"/>
    <n v="153.31"/>
    <x v="3"/>
    <n v="168.64100000000002"/>
    <n v="169"/>
    <n v="169"/>
    <n v="168"/>
    <x v="1"/>
    <x v="6"/>
    <s v="Sep-2023"/>
    <s v="CHILDREN"/>
  </r>
  <r>
    <x v="434"/>
    <s v="P3818"/>
    <n v="31"/>
    <x v="1"/>
    <x v="6"/>
    <x v="1"/>
    <n v="2509.1716796874998"/>
    <x v="0"/>
    <n v="4516.26"/>
    <x v="1"/>
    <n v="4967.8860000000004"/>
    <n v="4968"/>
    <n v="4968"/>
    <n v="4967"/>
    <x v="1"/>
    <x v="2"/>
    <s v="Apr-2023"/>
    <s v="ADULTS"/>
  </r>
  <r>
    <x v="93"/>
    <s v="P439"/>
    <n v="10"/>
    <x v="2"/>
    <x v="6"/>
    <x v="3"/>
    <n v="2496.7676064257025"/>
    <x v="1"/>
    <n v="3763.64"/>
    <x v="3"/>
    <n v="4140.0039999999999"/>
    <n v="4140"/>
    <n v="4141"/>
    <n v="4140"/>
    <x v="1"/>
    <x v="1"/>
    <s v="Jan-2023"/>
    <s v="CHILDREN"/>
  </r>
  <r>
    <x v="435"/>
    <s v="P221"/>
    <n v="41"/>
    <x v="2"/>
    <x v="1"/>
    <x v="1"/>
    <n v="2509.1716796874998"/>
    <x v="0"/>
    <n v="248.71"/>
    <x v="0"/>
    <n v="273.58100000000002"/>
    <n v="274"/>
    <n v="274"/>
    <n v="273"/>
    <x v="1"/>
    <x v="11"/>
    <s v="May-2023"/>
    <s v="ADULTS"/>
  </r>
  <r>
    <x v="233"/>
    <s v="P2663"/>
    <n v="40"/>
    <x v="2"/>
    <x v="6"/>
    <x v="3"/>
    <n v="2496.7676064257025"/>
    <x v="4"/>
    <n v="3102.58"/>
    <x v="0"/>
    <n v="3412.8380000000002"/>
    <n v="3413"/>
    <n v="3413"/>
    <n v="3412"/>
    <x v="0"/>
    <x v="8"/>
    <s v="Jul-2022"/>
    <s v="ADULTS"/>
  </r>
  <r>
    <x v="436"/>
    <s v="P3551"/>
    <n v="48"/>
    <x v="1"/>
    <x v="2"/>
    <x v="3"/>
    <n v="2496.7676064257025"/>
    <x v="4"/>
    <n v="331.56"/>
    <x v="0"/>
    <n v="364.71600000000001"/>
    <n v="365"/>
    <n v="365"/>
    <n v="364"/>
    <x v="0"/>
    <x v="2"/>
    <s v="Apr-2022"/>
    <s v="ADULTS"/>
  </r>
  <r>
    <x v="263"/>
    <s v="P456"/>
    <n v="39"/>
    <x v="1"/>
    <x v="1"/>
    <x v="1"/>
    <n v="2509.1716796874998"/>
    <x v="4"/>
    <n v="1833.97"/>
    <x v="1"/>
    <n v="2017.3670000000002"/>
    <n v="2017"/>
    <n v="2018"/>
    <n v="2017"/>
    <x v="0"/>
    <x v="10"/>
    <s v="Oct-2022"/>
    <s v="ADULTS"/>
  </r>
  <r>
    <x v="322"/>
    <s v="P4592"/>
    <n v="22"/>
    <x v="0"/>
    <x v="1"/>
    <x v="0"/>
    <n v="2503.6022787783868"/>
    <x v="4"/>
    <n v="2569.65"/>
    <x v="1"/>
    <n v="2826.6150000000002"/>
    <n v="2827"/>
    <n v="2827"/>
    <n v="2826"/>
    <x v="0"/>
    <x v="6"/>
    <s v="Sep-2022"/>
    <s v="ADULTS"/>
  </r>
  <r>
    <x v="200"/>
    <s v="P1369"/>
    <n v="22"/>
    <x v="2"/>
    <x v="1"/>
    <x v="1"/>
    <n v="2509.1716796874998"/>
    <x v="1"/>
    <n v="3445.89"/>
    <x v="1"/>
    <n v="3790.4790000000003"/>
    <n v="3790"/>
    <n v="3791"/>
    <n v="3790"/>
    <x v="0"/>
    <x v="7"/>
    <s v="Aug-2022"/>
    <s v="ADULTS"/>
  </r>
  <r>
    <x v="390"/>
    <s v="P3483"/>
    <n v="24"/>
    <x v="2"/>
    <x v="2"/>
    <x v="3"/>
    <n v="2496.7676064257025"/>
    <x v="1"/>
    <n v="2834.53"/>
    <x v="1"/>
    <n v="3117.9830000000006"/>
    <n v="3118"/>
    <n v="3118"/>
    <n v="3117"/>
    <x v="1"/>
    <x v="2"/>
    <s v="Apr-2023"/>
    <s v="ADULTS"/>
  </r>
  <r>
    <x v="220"/>
    <s v="P3859"/>
    <n v="33"/>
    <x v="1"/>
    <x v="0"/>
    <x v="0"/>
    <n v="2503.6022787783868"/>
    <x v="4"/>
    <n v="3892.27"/>
    <x v="1"/>
    <n v="4281.4970000000003"/>
    <n v="4281"/>
    <n v="4282"/>
    <n v="4281"/>
    <x v="1"/>
    <x v="2"/>
    <s v="Apr-2023"/>
    <s v="ADULTS"/>
  </r>
  <r>
    <x v="437"/>
    <s v="P1261"/>
    <n v="14"/>
    <x v="2"/>
    <x v="6"/>
    <x v="2"/>
    <n v="2440.2966694490819"/>
    <x v="2"/>
    <n v="1336.17"/>
    <x v="3"/>
    <n v="1469.7870000000003"/>
    <n v="1470"/>
    <n v="1470"/>
    <n v="1469"/>
    <x v="0"/>
    <x v="10"/>
    <s v="Oct-2022"/>
    <s v="CHILDREN"/>
  </r>
  <r>
    <x v="438"/>
    <s v="P2015"/>
    <n v="50"/>
    <x v="0"/>
    <x v="0"/>
    <x v="0"/>
    <n v="2503.6022787783868"/>
    <x v="2"/>
    <n v="4717.18"/>
    <x v="0"/>
    <n v="5188.898000000001"/>
    <n v="5189"/>
    <n v="5189"/>
    <n v="5188"/>
    <x v="0"/>
    <x v="10"/>
    <s v="Oct-2022"/>
    <s v="ADULTS"/>
  </r>
  <r>
    <x v="385"/>
    <s v="P3510"/>
    <n v="8"/>
    <x v="1"/>
    <x v="7"/>
    <x v="3"/>
    <n v="2496.7676064257025"/>
    <x v="1"/>
    <n v="3632.59"/>
    <x v="3"/>
    <n v="3995.8490000000006"/>
    <n v="3996"/>
    <n v="3996"/>
    <n v="3995"/>
    <x v="1"/>
    <x v="10"/>
    <s v="Oct-2023"/>
    <s v="CHILDREN"/>
  </r>
  <r>
    <x v="439"/>
    <s v="P4730"/>
    <n v="37"/>
    <x v="1"/>
    <x v="3"/>
    <x v="2"/>
    <n v="2440.2966694490819"/>
    <x v="4"/>
    <n v="4406.17"/>
    <x v="1"/>
    <n v="4846.7870000000003"/>
    <n v="4847"/>
    <n v="4847"/>
    <n v="4846"/>
    <x v="1"/>
    <x v="7"/>
    <s v="Aug-2023"/>
    <s v="ADULTS"/>
  </r>
  <r>
    <x v="440"/>
    <s v="P54"/>
    <n v="74"/>
    <x v="0"/>
    <x v="6"/>
    <x v="0"/>
    <n v="2503.6022787783868"/>
    <x v="1"/>
    <n v="2429.04"/>
    <x v="2"/>
    <n v="2671.944"/>
    <n v="2672"/>
    <n v="2672"/>
    <n v="2671"/>
    <x v="1"/>
    <x v="7"/>
    <s v="Aug-2023"/>
    <s v="ADULTS"/>
  </r>
  <r>
    <x v="50"/>
    <s v="P1328"/>
    <n v="75"/>
    <x v="0"/>
    <x v="7"/>
    <x v="0"/>
    <n v="2503.6022787783868"/>
    <x v="2"/>
    <n v="2609.73"/>
    <x v="2"/>
    <n v="2870.7030000000004"/>
    <n v="2871"/>
    <n v="2871"/>
    <n v="2870"/>
    <x v="0"/>
    <x v="1"/>
    <s v="Jan-2022"/>
    <s v="ADULTS"/>
  </r>
  <r>
    <x v="149"/>
    <s v="P26"/>
    <n v="40"/>
    <x v="1"/>
    <x v="2"/>
    <x v="1"/>
    <n v="2509.1716796874998"/>
    <x v="4"/>
    <n v="2880.78"/>
    <x v="0"/>
    <n v="3168.8580000000006"/>
    <n v="3169"/>
    <n v="3169"/>
    <n v="3168"/>
    <x v="0"/>
    <x v="7"/>
    <s v="Aug-2022"/>
    <s v="ADULTS"/>
  </r>
  <r>
    <x v="129"/>
    <s v="P3465"/>
    <n v="55"/>
    <x v="2"/>
    <x v="4"/>
    <x v="1"/>
    <n v="2509.1716796874998"/>
    <x v="4"/>
    <n v="429.52"/>
    <x v="0"/>
    <n v="472.47200000000004"/>
    <n v="472"/>
    <n v="473"/>
    <n v="472"/>
    <x v="1"/>
    <x v="2"/>
    <s v="Apr-2023"/>
    <s v="ADULTS"/>
  </r>
  <r>
    <x v="441"/>
    <s v="P3059"/>
    <n v="6"/>
    <x v="1"/>
    <x v="4"/>
    <x v="2"/>
    <n v="2440.2966694490819"/>
    <x v="0"/>
    <n v="2981.24"/>
    <x v="3"/>
    <n v="3279.364"/>
    <n v="3279"/>
    <n v="3280"/>
    <n v="3279"/>
    <x v="0"/>
    <x v="3"/>
    <s v="Nov-2022"/>
    <s v="CHILDREN"/>
  </r>
  <r>
    <x v="442"/>
    <s v="P3542"/>
    <n v="89"/>
    <x v="0"/>
    <x v="5"/>
    <x v="3"/>
    <n v="2496.7676064257025"/>
    <x v="2"/>
    <n v="2843.89"/>
    <x v="2"/>
    <n v="3128.279"/>
    <n v="3128"/>
    <n v="3129"/>
    <n v="3128"/>
    <x v="1"/>
    <x v="2"/>
    <s v="Apr-2023"/>
    <s v="ADULTS"/>
  </r>
  <r>
    <x v="443"/>
    <s v="P3961"/>
    <n v="34"/>
    <x v="0"/>
    <x v="2"/>
    <x v="3"/>
    <n v="2496.7676064257025"/>
    <x v="1"/>
    <n v="1255.42"/>
    <x v="1"/>
    <n v="1380.9620000000002"/>
    <n v="1381"/>
    <n v="1381"/>
    <n v="1380"/>
    <x v="0"/>
    <x v="8"/>
    <s v="Jul-2022"/>
    <s v="ADULTS"/>
  </r>
  <r>
    <x v="444"/>
    <s v="P3645"/>
    <n v="68"/>
    <x v="2"/>
    <x v="2"/>
    <x v="0"/>
    <n v="2503.6022787783868"/>
    <x v="1"/>
    <n v="4280.42"/>
    <x v="2"/>
    <n v="4708.4620000000004"/>
    <n v="4708"/>
    <n v="4709"/>
    <n v="4708"/>
    <x v="1"/>
    <x v="0"/>
    <s v="Dec-2023"/>
    <s v="ADULTS"/>
  </r>
  <r>
    <x v="344"/>
    <s v="P1207"/>
    <n v="58"/>
    <x v="0"/>
    <x v="6"/>
    <x v="3"/>
    <n v="2496.7676064257025"/>
    <x v="4"/>
    <n v="1370.94"/>
    <x v="0"/>
    <n v="1508.0340000000001"/>
    <n v="1508"/>
    <n v="1509"/>
    <n v="1508"/>
    <x v="1"/>
    <x v="1"/>
    <s v="Jan-2023"/>
    <s v="ADULTS"/>
  </r>
  <r>
    <x v="445"/>
    <s v="P2075"/>
    <n v="15"/>
    <x v="0"/>
    <x v="6"/>
    <x v="3"/>
    <n v="2496.7676064257025"/>
    <x v="0"/>
    <n v="2689.88"/>
    <x v="3"/>
    <n v="2958.8680000000004"/>
    <n v="2959"/>
    <n v="2959"/>
    <n v="2958"/>
    <x v="1"/>
    <x v="6"/>
    <s v="Sep-2023"/>
    <s v="CHILDREN"/>
  </r>
  <r>
    <x v="60"/>
    <s v="P1080"/>
    <n v="18"/>
    <x v="1"/>
    <x v="1"/>
    <x v="3"/>
    <n v="2496.7676064257025"/>
    <x v="3"/>
    <n v="4037.13"/>
    <x v="1"/>
    <n v="4440.8430000000008"/>
    <n v="4441"/>
    <n v="4441"/>
    <n v="4440"/>
    <x v="0"/>
    <x v="9"/>
    <s v="Feb-2022"/>
    <s v="ADULTS"/>
  </r>
  <r>
    <x v="113"/>
    <s v="P7"/>
    <n v="76"/>
    <x v="0"/>
    <x v="6"/>
    <x v="0"/>
    <n v="2503.6022787783868"/>
    <x v="1"/>
    <n v="2870.42"/>
    <x v="2"/>
    <n v="3157.4620000000004"/>
    <n v="3157"/>
    <n v="3158"/>
    <n v="3157"/>
    <x v="1"/>
    <x v="0"/>
    <s v="Dec-2023"/>
    <s v="ADULTS"/>
  </r>
  <r>
    <x v="94"/>
    <s v="P2999"/>
    <n v="53"/>
    <x v="1"/>
    <x v="6"/>
    <x v="1"/>
    <n v="2509.1716796874998"/>
    <x v="1"/>
    <n v="2620.98"/>
    <x v="0"/>
    <n v="2883.0780000000004"/>
    <n v="2883"/>
    <n v="2884"/>
    <n v="2883"/>
    <x v="0"/>
    <x v="0"/>
    <s v="Dec-2022"/>
    <s v="ADULTS"/>
  </r>
  <r>
    <x v="190"/>
    <s v="P1831"/>
    <n v="43"/>
    <x v="2"/>
    <x v="4"/>
    <x v="1"/>
    <n v="2509.1716796874998"/>
    <x v="2"/>
    <n v="2189.02"/>
    <x v="0"/>
    <n v="2407.922"/>
    <n v="2408"/>
    <n v="2408"/>
    <n v="2407"/>
    <x v="0"/>
    <x v="9"/>
    <s v="Feb-2022"/>
    <s v="ADULTS"/>
  </r>
  <r>
    <x v="446"/>
    <s v="P2914"/>
    <n v="46"/>
    <x v="2"/>
    <x v="1"/>
    <x v="2"/>
    <n v="2440.2966694490819"/>
    <x v="4"/>
    <n v="3790.04"/>
    <x v="0"/>
    <n v="4169.0439999999999"/>
    <n v="4169"/>
    <n v="4170"/>
    <n v="4169"/>
    <x v="0"/>
    <x v="6"/>
    <s v="Sep-2022"/>
    <s v="ADULTS"/>
  </r>
  <r>
    <x v="33"/>
    <s v="P1305"/>
    <n v="50"/>
    <x v="1"/>
    <x v="1"/>
    <x v="1"/>
    <n v="2509.1716796874998"/>
    <x v="0"/>
    <n v="2102.64"/>
    <x v="0"/>
    <n v="2312.904"/>
    <n v="2313"/>
    <n v="2313"/>
    <n v="2312"/>
    <x v="0"/>
    <x v="4"/>
    <s v="Jun-2022"/>
    <s v="ADULTS"/>
  </r>
  <r>
    <x v="447"/>
    <s v="P4561"/>
    <n v="21"/>
    <x v="0"/>
    <x v="7"/>
    <x v="1"/>
    <n v="2509.1716796874998"/>
    <x v="3"/>
    <n v="2689.37"/>
    <x v="1"/>
    <n v="2958.3070000000002"/>
    <n v="2958"/>
    <n v="2959"/>
    <n v="2958"/>
    <x v="0"/>
    <x v="1"/>
    <s v="Jan-2022"/>
    <s v="ADULTS"/>
  </r>
  <r>
    <x v="231"/>
    <s v="P3549"/>
    <n v="39"/>
    <x v="0"/>
    <x v="3"/>
    <x v="0"/>
    <n v="2503.6022787783868"/>
    <x v="3"/>
    <n v="3886.77"/>
    <x v="1"/>
    <n v="4275.4470000000001"/>
    <n v="4275"/>
    <n v="4276"/>
    <n v="4275"/>
    <x v="0"/>
    <x v="4"/>
    <s v="Jun-2022"/>
    <s v="ADULTS"/>
  </r>
  <r>
    <x v="448"/>
    <s v="P4414"/>
    <n v="20"/>
    <x v="0"/>
    <x v="2"/>
    <x v="2"/>
    <n v="2440.2966694490819"/>
    <x v="3"/>
    <n v="3786.28"/>
    <x v="1"/>
    <n v="4164.9080000000004"/>
    <n v="4165"/>
    <n v="4165"/>
    <n v="4164"/>
    <x v="0"/>
    <x v="0"/>
    <s v="Dec-2022"/>
    <s v="ADULTS"/>
  </r>
  <r>
    <x v="172"/>
    <s v="P4762"/>
    <n v="79"/>
    <x v="2"/>
    <x v="3"/>
    <x v="3"/>
    <n v="2496.7676064257025"/>
    <x v="2"/>
    <n v="261.66000000000003"/>
    <x v="2"/>
    <n v="287.82600000000008"/>
    <n v="288"/>
    <n v="288"/>
    <n v="287"/>
    <x v="0"/>
    <x v="7"/>
    <s v="Aug-2022"/>
    <s v="ADULTS"/>
  </r>
  <r>
    <x v="371"/>
    <s v="P1024"/>
    <n v="16"/>
    <x v="0"/>
    <x v="1"/>
    <x v="1"/>
    <n v="2509.1716796874998"/>
    <x v="1"/>
    <n v="760.13"/>
    <x v="3"/>
    <n v="836.14300000000003"/>
    <n v="836"/>
    <n v="837"/>
    <n v="836"/>
    <x v="1"/>
    <x v="11"/>
    <s v="May-2023"/>
    <s v="CHILDREN"/>
  </r>
  <r>
    <x v="253"/>
    <s v="P1408"/>
    <n v="91"/>
    <x v="0"/>
    <x v="1"/>
    <x v="0"/>
    <n v="2503.6022787783868"/>
    <x v="0"/>
    <n v="1782.57"/>
    <x v="2"/>
    <n v="1960.827"/>
    <n v="1961"/>
    <n v="1961"/>
    <n v="1960"/>
    <x v="0"/>
    <x v="2"/>
    <s v="Apr-2022"/>
    <s v="ADULTS"/>
  </r>
  <r>
    <x v="111"/>
    <s v="P3761"/>
    <n v="57"/>
    <x v="1"/>
    <x v="6"/>
    <x v="2"/>
    <n v="2440.2966694490819"/>
    <x v="1"/>
    <n v="1728.5"/>
    <x v="0"/>
    <n v="1901.3500000000001"/>
    <n v="1901"/>
    <n v="1902"/>
    <n v="1901"/>
    <x v="1"/>
    <x v="8"/>
    <s v="Jul-2023"/>
    <s v="ADULTS"/>
  </r>
  <r>
    <x v="449"/>
    <s v="P4982"/>
    <n v="38"/>
    <x v="1"/>
    <x v="2"/>
    <x v="1"/>
    <n v="2509.1716796874998"/>
    <x v="3"/>
    <n v="2050.79"/>
    <x v="1"/>
    <n v="2255.8690000000001"/>
    <n v="2256"/>
    <n v="2256"/>
    <n v="2255"/>
    <x v="1"/>
    <x v="10"/>
    <s v="Oct-2023"/>
    <s v="ADULTS"/>
  </r>
  <r>
    <x v="450"/>
    <s v="P4061"/>
    <n v="34"/>
    <x v="1"/>
    <x v="3"/>
    <x v="2"/>
    <n v="2440.2966694490819"/>
    <x v="3"/>
    <n v="4669.51"/>
    <x v="1"/>
    <n v="5136.4610000000002"/>
    <n v="5136"/>
    <n v="5137"/>
    <n v="5136"/>
    <x v="0"/>
    <x v="2"/>
    <s v="Apr-2022"/>
    <s v="ADULTS"/>
  </r>
  <r>
    <x v="281"/>
    <s v="P548"/>
    <n v="48"/>
    <x v="1"/>
    <x v="5"/>
    <x v="0"/>
    <n v="2503.6022787783868"/>
    <x v="4"/>
    <n v="2530.36"/>
    <x v="0"/>
    <n v="2783.3960000000002"/>
    <n v="2783"/>
    <n v="2784"/>
    <n v="2783"/>
    <x v="1"/>
    <x v="0"/>
    <s v="Dec-2023"/>
    <s v="ADULTS"/>
  </r>
  <r>
    <x v="172"/>
    <s v="P4937"/>
    <n v="83"/>
    <x v="2"/>
    <x v="6"/>
    <x v="2"/>
    <n v="2440.2966694490819"/>
    <x v="0"/>
    <n v="4810.84"/>
    <x v="2"/>
    <n v="5291.9240000000009"/>
    <n v="5292"/>
    <n v="5292"/>
    <n v="5291"/>
    <x v="0"/>
    <x v="7"/>
    <s v="Aug-2022"/>
    <s v="ADULTS"/>
  </r>
  <r>
    <x v="451"/>
    <s v="P1998"/>
    <n v="39"/>
    <x v="2"/>
    <x v="5"/>
    <x v="3"/>
    <n v="2496.7676064257025"/>
    <x v="2"/>
    <n v="4142.1000000000004"/>
    <x v="1"/>
    <n v="4556.3100000000004"/>
    <n v="4556"/>
    <n v="4557"/>
    <n v="4556"/>
    <x v="0"/>
    <x v="11"/>
    <s v="May-2022"/>
    <s v="ADULTS"/>
  </r>
  <r>
    <x v="283"/>
    <s v="P1509"/>
    <n v="79"/>
    <x v="1"/>
    <x v="0"/>
    <x v="0"/>
    <n v="2503.6022787783868"/>
    <x v="4"/>
    <n v="3132.47"/>
    <x v="2"/>
    <n v="3445.7170000000001"/>
    <n v="3446"/>
    <n v="3446"/>
    <n v="3445"/>
    <x v="1"/>
    <x v="7"/>
    <s v="Aug-2023"/>
    <s v="ADULTS"/>
  </r>
  <r>
    <x v="20"/>
    <s v="P4356"/>
    <n v="60"/>
    <x v="1"/>
    <x v="7"/>
    <x v="0"/>
    <n v="2503.6022787783868"/>
    <x v="0"/>
    <n v="2134.5100000000002"/>
    <x v="2"/>
    <n v="2347.9610000000002"/>
    <n v="2348"/>
    <n v="2348"/>
    <n v="2347"/>
    <x v="1"/>
    <x v="9"/>
    <s v="Feb-2023"/>
    <s v="ADULTS"/>
  </r>
  <r>
    <x v="452"/>
    <s v="P2160"/>
    <n v="55"/>
    <x v="1"/>
    <x v="5"/>
    <x v="1"/>
    <n v="2509.1716796874998"/>
    <x v="2"/>
    <n v="1799.14"/>
    <x v="0"/>
    <n v="1979.0540000000003"/>
    <n v="1979"/>
    <n v="1980"/>
    <n v="1979"/>
    <x v="0"/>
    <x v="3"/>
    <s v="Nov-2022"/>
    <s v="ADULTS"/>
  </r>
  <r>
    <x v="271"/>
    <s v="P213"/>
    <n v="96"/>
    <x v="1"/>
    <x v="0"/>
    <x v="2"/>
    <n v="2440.2966694490819"/>
    <x v="1"/>
    <n v="198.28"/>
    <x v="2"/>
    <n v="218.10800000000003"/>
    <n v="218"/>
    <n v="219"/>
    <n v="218"/>
    <x v="1"/>
    <x v="0"/>
    <s v="Dec-2023"/>
    <s v="ADULTS"/>
  </r>
  <r>
    <x v="309"/>
    <s v="P1119"/>
    <n v="98"/>
    <x v="2"/>
    <x v="4"/>
    <x v="3"/>
    <n v="2496.7676064257025"/>
    <x v="4"/>
    <n v="291.17"/>
    <x v="2"/>
    <n v="320.28700000000003"/>
    <n v="320"/>
    <n v="321"/>
    <n v="320"/>
    <x v="1"/>
    <x v="5"/>
    <s v="Mar-2023"/>
    <s v="ADULTS"/>
  </r>
  <r>
    <x v="209"/>
    <s v="P2191"/>
    <n v="64"/>
    <x v="0"/>
    <x v="0"/>
    <x v="0"/>
    <n v="2503.6022787783868"/>
    <x v="3"/>
    <n v="3951.28"/>
    <x v="2"/>
    <n v="4346.4080000000004"/>
    <n v="4346"/>
    <n v="4347"/>
    <n v="4346"/>
    <x v="1"/>
    <x v="4"/>
    <s v="Jun-2023"/>
    <s v="ADULTS"/>
  </r>
  <r>
    <x v="56"/>
    <s v="P698"/>
    <n v="95"/>
    <x v="1"/>
    <x v="1"/>
    <x v="2"/>
    <n v="2440.2966694490819"/>
    <x v="4"/>
    <n v="153.22999999999999"/>
    <x v="2"/>
    <n v="168.553"/>
    <n v="169"/>
    <n v="169"/>
    <n v="168"/>
    <x v="0"/>
    <x v="8"/>
    <s v="Jul-2022"/>
    <s v="ADULTS"/>
  </r>
  <r>
    <x v="333"/>
    <s v="P1882"/>
    <n v="16"/>
    <x v="1"/>
    <x v="7"/>
    <x v="2"/>
    <n v="2440.2966694490819"/>
    <x v="0"/>
    <n v="2065.5100000000002"/>
    <x v="3"/>
    <n v="2272.0610000000006"/>
    <n v="2272"/>
    <n v="2273"/>
    <n v="2272"/>
    <x v="1"/>
    <x v="7"/>
    <s v="Aug-2023"/>
    <s v="CHILDREN"/>
  </r>
  <r>
    <x v="182"/>
    <s v="P52"/>
    <n v="50"/>
    <x v="2"/>
    <x v="4"/>
    <x v="0"/>
    <n v="2503.6022787783868"/>
    <x v="1"/>
    <n v="3215.98"/>
    <x v="0"/>
    <n v="3537.5780000000004"/>
    <n v="3538"/>
    <n v="3538"/>
    <n v="3537"/>
    <x v="1"/>
    <x v="0"/>
    <s v="Dec-2023"/>
    <s v="ADULTS"/>
  </r>
  <r>
    <x v="146"/>
    <s v="P2525"/>
    <n v="5"/>
    <x v="2"/>
    <x v="1"/>
    <x v="1"/>
    <n v="2509.1716796874998"/>
    <x v="3"/>
    <n v="4469.8"/>
    <x v="3"/>
    <n v="4916.7800000000007"/>
    <n v="4917"/>
    <n v="4917"/>
    <n v="4916"/>
    <x v="1"/>
    <x v="8"/>
    <s v="Jul-2023"/>
    <s v="CHILDREN"/>
  </r>
  <r>
    <x v="203"/>
    <s v="P1073"/>
    <n v="99"/>
    <x v="1"/>
    <x v="1"/>
    <x v="2"/>
    <n v="2440.2966694490819"/>
    <x v="2"/>
    <n v="3817.76"/>
    <x v="2"/>
    <n v="4199.536000000001"/>
    <n v="4200"/>
    <n v="4200"/>
    <n v="4199"/>
    <x v="0"/>
    <x v="8"/>
    <s v="Jul-2022"/>
    <s v="ADULTS"/>
  </r>
  <r>
    <x v="255"/>
    <s v="P2313"/>
    <n v="57"/>
    <x v="1"/>
    <x v="4"/>
    <x v="0"/>
    <n v="2503.6022787783868"/>
    <x v="2"/>
    <n v="1660.8"/>
    <x v="0"/>
    <n v="1826.88"/>
    <n v="1827"/>
    <n v="1827"/>
    <n v="1826"/>
    <x v="1"/>
    <x v="6"/>
    <s v="Sep-2023"/>
    <s v="ADULTS"/>
  </r>
  <r>
    <x v="368"/>
    <s v="P4032"/>
    <n v="35"/>
    <x v="1"/>
    <x v="6"/>
    <x v="0"/>
    <n v="2503.6022787783868"/>
    <x v="1"/>
    <n v="2526.91"/>
    <x v="1"/>
    <n v="2779.6010000000001"/>
    <n v="2780"/>
    <n v="2780"/>
    <n v="2779"/>
    <x v="0"/>
    <x v="5"/>
    <s v="Mar-2022"/>
    <s v="ADULTS"/>
  </r>
  <r>
    <x v="414"/>
    <s v="P4607"/>
    <n v="56"/>
    <x v="2"/>
    <x v="0"/>
    <x v="3"/>
    <n v="2496.7676064257025"/>
    <x v="1"/>
    <n v="1416.96"/>
    <x v="0"/>
    <n v="1558.6560000000002"/>
    <n v="1559"/>
    <n v="1559"/>
    <n v="1558"/>
    <x v="0"/>
    <x v="3"/>
    <s v="Nov-2022"/>
    <s v="ADULTS"/>
  </r>
  <r>
    <x v="453"/>
    <s v="P2902"/>
    <n v="12"/>
    <x v="0"/>
    <x v="0"/>
    <x v="1"/>
    <n v="2509.1716796874998"/>
    <x v="3"/>
    <n v="4319.62"/>
    <x v="3"/>
    <n v="4751.5820000000003"/>
    <n v="4752"/>
    <n v="4752"/>
    <n v="4751"/>
    <x v="0"/>
    <x v="3"/>
    <s v="Nov-2022"/>
    <s v="CHILDREN"/>
  </r>
  <r>
    <x v="185"/>
    <s v="P4873"/>
    <n v="74"/>
    <x v="0"/>
    <x v="7"/>
    <x v="1"/>
    <n v="2509.1716796874998"/>
    <x v="2"/>
    <n v="2833.13"/>
    <x v="2"/>
    <n v="3116.4430000000002"/>
    <n v="3116"/>
    <n v="3117"/>
    <n v="3116"/>
    <x v="0"/>
    <x v="0"/>
    <s v="Dec-2022"/>
    <s v="ADULTS"/>
  </r>
  <r>
    <x v="293"/>
    <s v="P2792"/>
    <n v="81"/>
    <x v="1"/>
    <x v="6"/>
    <x v="3"/>
    <n v="2496.7676064257025"/>
    <x v="4"/>
    <n v="2381.8000000000002"/>
    <x v="2"/>
    <n v="2619.9800000000005"/>
    <n v="2620"/>
    <n v="2620"/>
    <n v="2619"/>
    <x v="0"/>
    <x v="11"/>
    <s v="May-2022"/>
    <s v="ADULTS"/>
  </r>
  <r>
    <x v="183"/>
    <s v="P3130"/>
    <n v="58"/>
    <x v="2"/>
    <x v="3"/>
    <x v="0"/>
    <n v="2503.6022787783868"/>
    <x v="3"/>
    <n v="3316.63"/>
    <x v="0"/>
    <n v="3648.2930000000006"/>
    <n v="3648"/>
    <n v="3649"/>
    <n v="3648"/>
    <x v="0"/>
    <x v="9"/>
    <s v="Feb-2022"/>
    <s v="ADULTS"/>
  </r>
  <r>
    <x v="454"/>
    <s v="P87"/>
    <n v="74"/>
    <x v="1"/>
    <x v="4"/>
    <x v="0"/>
    <n v="2503.6022787783868"/>
    <x v="5"/>
    <n v="4896.38"/>
    <x v="2"/>
    <n v="5386.0180000000009"/>
    <n v="5386"/>
    <n v="5387"/>
    <n v="5386"/>
    <x v="0"/>
    <x v="1"/>
    <s v="Jan-2022"/>
    <s v="ADULTS"/>
  </r>
  <r>
    <x v="455"/>
    <s v="P4742"/>
    <n v="29"/>
    <x v="0"/>
    <x v="4"/>
    <x v="3"/>
    <n v="2496.7676064257025"/>
    <x v="3"/>
    <n v="1754.43"/>
    <x v="1"/>
    <n v="1929.8730000000003"/>
    <n v="1930"/>
    <n v="1930"/>
    <n v="1929"/>
    <x v="0"/>
    <x v="4"/>
    <s v="Jun-2022"/>
    <s v="ADULTS"/>
  </r>
  <r>
    <x v="456"/>
    <s v="P2917"/>
    <n v="82"/>
    <x v="2"/>
    <x v="3"/>
    <x v="3"/>
    <n v="2496.7676064257025"/>
    <x v="1"/>
    <n v="4677.55"/>
    <x v="2"/>
    <n v="5145.3050000000003"/>
    <n v="5145"/>
    <n v="5146"/>
    <n v="5145"/>
    <x v="0"/>
    <x v="5"/>
    <s v="Mar-2022"/>
    <s v="ADULTS"/>
  </r>
  <r>
    <x v="457"/>
    <s v="P986"/>
    <n v="24"/>
    <x v="2"/>
    <x v="2"/>
    <x v="3"/>
    <n v="2496.7676064257025"/>
    <x v="0"/>
    <n v="3334.5"/>
    <x v="1"/>
    <n v="3667.9500000000003"/>
    <n v="3668"/>
    <n v="3668"/>
    <n v="3667"/>
    <x v="1"/>
    <x v="10"/>
    <s v="Oct-2023"/>
    <s v="ADULTS"/>
  </r>
  <r>
    <x v="313"/>
    <s v="P3958"/>
    <n v="6"/>
    <x v="2"/>
    <x v="4"/>
    <x v="0"/>
    <n v="2503.6022787783868"/>
    <x v="1"/>
    <n v="4623.54"/>
    <x v="3"/>
    <n v="5085.8940000000002"/>
    <n v="5086"/>
    <n v="5086"/>
    <n v="5085"/>
    <x v="1"/>
    <x v="10"/>
    <s v="Oct-2023"/>
    <s v="CHILDREN"/>
  </r>
  <r>
    <x v="458"/>
    <s v="P4619"/>
    <n v="69"/>
    <x v="0"/>
    <x v="2"/>
    <x v="2"/>
    <n v="2440.2966694490819"/>
    <x v="4"/>
    <n v="3113.31"/>
    <x v="2"/>
    <n v="3424.6410000000001"/>
    <n v="3425"/>
    <n v="3425"/>
    <n v="3424"/>
    <x v="1"/>
    <x v="10"/>
    <s v="Oct-2023"/>
    <s v="ADULTS"/>
  </r>
  <r>
    <x v="339"/>
    <s v="P2856"/>
    <n v="31"/>
    <x v="2"/>
    <x v="1"/>
    <x v="1"/>
    <n v="2509.1716796874998"/>
    <x v="4"/>
    <n v="2730.52"/>
    <x v="1"/>
    <n v="3003.5720000000001"/>
    <n v="3004"/>
    <n v="3004"/>
    <n v="3003"/>
    <x v="0"/>
    <x v="6"/>
    <s v="Sep-2022"/>
    <s v="ADULTS"/>
  </r>
  <r>
    <x v="433"/>
    <s v="P4646"/>
    <n v="62"/>
    <x v="1"/>
    <x v="7"/>
    <x v="0"/>
    <n v="2503.6022787783868"/>
    <x v="4"/>
    <n v="2208.9699999999998"/>
    <x v="2"/>
    <n v="2429.8670000000002"/>
    <n v="2430"/>
    <n v="2430"/>
    <n v="2429"/>
    <x v="1"/>
    <x v="6"/>
    <s v="Sep-2023"/>
    <s v="ADULTS"/>
  </r>
  <r>
    <x v="240"/>
    <s v="P4794"/>
    <n v="12"/>
    <x v="0"/>
    <x v="0"/>
    <x v="3"/>
    <n v="2496.7676064257025"/>
    <x v="3"/>
    <n v="475.48"/>
    <x v="3"/>
    <n v="523.02800000000002"/>
    <n v="523"/>
    <n v="524"/>
    <n v="523"/>
    <x v="0"/>
    <x v="4"/>
    <s v="Jun-2022"/>
    <s v="CHILDREN"/>
  </r>
  <r>
    <x v="459"/>
    <s v="P4812"/>
    <n v="64"/>
    <x v="1"/>
    <x v="6"/>
    <x v="3"/>
    <n v="2496.7676064257025"/>
    <x v="4"/>
    <n v="1367.24"/>
    <x v="2"/>
    <n v="1503.9640000000002"/>
    <n v="1504"/>
    <n v="1504"/>
    <n v="1503"/>
    <x v="1"/>
    <x v="8"/>
    <s v="Jul-2023"/>
    <s v="ADULTS"/>
  </r>
  <r>
    <x v="460"/>
    <s v="P4065"/>
    <n v="72"/>
    <x v="0"/>
    <x v="7"/>
    <x v="1"/>
    <n v="2509.1716796874998"/>
    <x v="4"/>
    <n v="1672.92"/>
    <x v="2"/>
    <n v="1840.2120000000002"/>
    <n v="1840"/>
    <n v="1841"/>
    <n v="1840"/>
    <x v="0"/>
    <x v="2"/>
    <s v="Apr-2022"/>
    <s v="ADULTS"/>
  </r>
  <r>
    <x v="461"/>
    <s v="P144"/>
    <n v="74"/>
    <x v="2"/>
    <x v="6"/>
    <x v="1"/>
    <n v="2509.1716796874998"/>
    <x v="2"/>
    <n v="4081.17"/>
    <x v="2"/>
    <n v="4489.2870000000003"/>
    <n v="4489"/>
    <n v="4490"/>
    <n v="4489"/>
    <x v="1"/>
    <x v="0"/>
    <s v="Dec-2023"/>
    <s v="ADULTS"/>
  </r>
  <r>
    <x v="51"/>
    <s v="P203"/>
    <n v="16"/>
    <x v="1"/>
    <x v="1"/>
    <x v="1"/>
    <n v="2509.1716796874998"/>
    <x v="1"/>
    <n v="3580.04"/>
    <x v="3"/>
    <n v="3938.0440000000003"/>
    <n v="3938"/>
    <n v="3939"/>
    <n v="3938"/>
    <x v="1"/>
    <x v="3"/>
    <s v="Nov-2023"/>
    <s v="CHILDREN"/>
  </r>
  <r>
    <x v="462"/>
    <s v="P1479"/>
    <n v="32"/>
    <x v="2"/>
    <x v="1"/>
    <x v="3"/>
    <n v="2496.7676064257025"/>
    <x v="4"/>
    <n v="1098.7"/>
    <x v="1"/>
    <n v="1208.5700000000002"/>
    <n v="1209"/>
    <n v="1209"/>
    <n v="1208"/>
    <x v="0"/>
    <x v="1"/>
    <s v="Jan-2022"/>
    <s v="ADULTS"/>
  </r>
  <r>
    <x v="340"/>
    <s v="P3644"/>
    <n v="55"/>
    <x v="2"/>
    <x v="0"/>
    <x v="3"/>
    <n v="2496.7676064257025"/>
    <x v="1"/>
    <n v="2906.41"/>
    <x v="0"/>
    <n v="3197.0509999999999"/>
    <n v="3197"/>
    <n v="3198"/>
    <n v="3197"/>
    <x v="0"/>
    <x v="11"/>
    <s v="May-2022"/>
    <s v="ADULTS"/>
  </r>
  <r>
    <x v="463"/>
    <s v="P2044"/>
    <n v="0"/>
    <x v="0"/>
    <x v="4"/>
    <x v="3"/>
    <n v="2496.7676064257025"/>
    <x v="0"/>
    <n v="3497.72"/>
    <x v="3"/>
    <n v="3847.4920000000002"/>
    <n v="3847"/>
    <n v="3848"/>
    <n v="3847"/>
    <x v="0"/>
    <x v="11"/>
    <s v="May-2022"/>
    <s v="CHILDREN"/>
  </r>
  <r>
    <x v="253"/>
    <s v="P1717"/>
    <n v="21"/>
    <x v="2"/>
    <x v="6"/>
    <x v="3"/>
    <n v="2496.7676064257025"/>
    <x v="4"/>
    <n v="1444.44"/>
    <x v="1"/>
    <n v="1588.8840000000002"/>
    <n v="1589"/>
    <n v="1589"/>
    <n v="1588"/>
    <x v="0"/>
    <x v="2"/>
    <s v="Apr-2022"/>
    <s v="ADULTS"/>
  </r>
  <r>
    <x v="296"/>
    <s v="P1743"/>
    <n v="25"/>
    <x v="1"/>
    <x v="1"/>
    <x v="0"/>
    <n v="2503.6022787783868"/>
    <x v="0"/>
    <n v="502.52"/>
    <x v="1"/>
    <n v="552.77200000000005"/>
    <n v="553"/>
    <n v="553"/>
    <n v="552"/>
    <x v="1"/>
    <x v="2"/>
    <s v="Apr-2023"/>
    <s v="ADULTS"/>
  </r>
  <r>
    <x v="464"/>
    <s v="P2280"/>
    <n v="4"/>
    <x v="2"/>
    <x v="0"/>
    <x v="0"/>
    <n v="2503.6022787783868"/>
    <x v="3"/>
    <n v="2291.29"/>
    <x v="3"/>
    <n v="2520.4190000000003"/>
    <n v="2520"/>
    <n v="2521"/>
    <n v="2520"/>
    <x v="1"/>
    <x v="5"/>
    <s v="Mar-2023"/>
    <s v="CHILDREN"/>
  </r>
  <r>
    <x v="238"/>
    <s v="P4996"/>
    <n v="97"/>
    <x v="1"/>
    <x v="7"/>
    <x v="2"/>
    <n v="2440.2966694490819"/>
    <x v="3"/>
    <n v="4343.45"/>
    <x v="2"/>
    <n v="4777.7950000000001"/>
    <n v="4778"/>
    <n v="4778"/>
    <n v="4777"/>
    <x v="1"/>
    <x v="3"/>
    <s v="Nov-2023"/>
    <s v="ADULTS"/>
  </r>
  <r>
    <x v="465"/>
    <s v="P2092"/>
    <n v="39"/>
    <x v="0"/>
    <x v="3"/>
    <x v="1"/>
    <n v="2509.1716796874998"/>
    <x v="4"/>
    <n v="1400.32"/>
    <x v="1"/>
    <n v="1540.3520000000001"/>
    <n v="1540"/>
    <n v="1541"/>
    <n v="1540"/>
    <x v="1"/>
    <x v="8"/>
    <s v="Jul-2023"/>
    <s v="ADULTS"/>
  </r>
  <r>
    <x v="466"/>
    <s v="P3593"/>
    <n v="69"/>
    <x v="1"/>
    <x v="3"/>
    <x v="3"/>
    <n v="2496.7676064257025"/>
    <x v="2"/>
    <n v="956.22"/>
    <x v="2"/>
    <n v="1051.8420000000001"/>
    <n v="1052"/>
    <n v="1052"/>
    <n v="1051"/>
    <x v="0"/>
    <x v="6"/>
    <s v="Sep-2022"/>
    <s v="ADULTS"/>
  </r>
  <r>
    <x v="420"/>
    <s v="P3989"/>
    <n v="35"/>
    <x v="0"/>
    <x v="3"/>
    <x v="2"/>
    <n v="2440.2966694490819"/>
    <x v="3"/>
    <n v="1988.31"/>
    <x v="1"/>
    <n v="2187.1410000000001"/>
    <n v="2187"/>
    <n v="2188"/>
    <n v="2187"/>
    <x v="0"/>
    <x v="2"/>
    <s v="Apr-2022"/>
    <s v="ADULTS"/>
  </r>
  <r>
    <x v="467"/>
    <s v="P2429"/>
    <n v="93"/>
    <x v="1"/>
    <x v="0"/>
    <x v="2"/>
    <n v="2440.2966694490819"/>
    <x v="3"/>
    <n v="4258.58"/>
    <x v="2"/>
    <n v="4684.4380000000001"/>
    <n v="4684"/>
    <n v="4685"/>
    <n v="4684"/>
    <x v="0"/>
    <x v="3"/>
    <s v="Nov-2022"/>
    <s v="ADULTS"/>
  </r>
  <r>
    <x v="228"/>
    <s v="P554"/>
    <n v="39"/>
    <x v="0"/>
    <x v="3"/>
    <x v="0"/>
    <n v="2503.6022787783868"/>
    <x v="2"/>
    <n v="371.93"/>
    <x v="1"/>
    <n v="409.12300000000005"/>
    <n v="409"/>
    <n v="410"/>
    <n v="409"/>
    <x v="0"/>
    <x v="8"/>
    <s v="Jul-2022"/>
    <s v="ADULTS"/>
  </r>
  <r>
    <x v="106"/>
    <s v="P875"/>
    <n v="84"/>
    <x v="2"/>
    <x v="5"/>
    <x v="2"/>
    <n v="2440.2966694490819"/>
    <x v="0"/>
    <n v="1977.99"/>
    <x v="2"/>
    <n v="2175.7890000000002"/>
    <n v="2176"/>
    <n v="2176"/>
    <n v="2175"/>
    <x v="0"/>
    <x v="3"/>
    <s v="Nov-2022"/>
    <s v="ADULTS"/>
  </r>
  <r>
    <x v="30"/>
    <s v="P2722"/>
    <n v="56"/>
    <x v="0"/>
    <x v="4"/>
    <x v="1"/>
    <n v="2509.1716796874998"/>
    <x v="0"/>
    <n v="1857.53"/>
    <x v="0"/>
    <n v="2043.2830000000001"/>
    <n v="2043"/>
    <n v="2044"/>
    <n v="2043"/>
    <x v="1"/>
    <x v="2"/>
    <s v="Apr-2023"/>
    <s v="ADULTS"/>
  </r>
  <r>
    <x v="468"/>
    <s v="P790"/>
    <n v="56"/>
    <x v="0"/>
    <x v="0"/>
    <x v="2"/>
    <n v="2440.2966694490819"/>
    <x v="5"/>
    <n v="3096.93"/>
    <x v="0"/>
    <n v="3406.623"/>
    <n v="3407"/>
    <n v="3407"/>
    <n v="3406"/>
    <x v="0"/>
    <x v="1"/>
    <s v="Jan-2022"/>
    <s v="ADULTS"/>
  </r>
  <r>
    <x v="469"/>
    <s v="P2763"/>
    <n v="75"/>
    <x v="2"/>
    <x v="5"/>
    <x v="2"/>
    <n v="2440.2966694490819"/>
    <x v="3"/>
    <n v="4475.66"/>
    <x v="2"/>
    <n v="4923.2260000000006"/>
    <n v="4923"/>
    <n v="4924"/>
    <n v="4923"/>
    <x v="0"/>
    <x v="8"/>
    <s v="Jul-2022"/>
    <s v="ADULTS"/>
  </r>
  <r>
    <x v="470"/>
    <s v="P935"/>
    <n v="18"/>
    <x v="2"/>
    <x v="1"/>
    <x v="1"/>
    <n v="2509.1716796874998"/>
    <x v="0"/>
    <n v="2515.2800000000002"/>
    <x v="1"/>
    <n v="2766.8080000000004"/>
    <n v="2767"/>
    <n v="2767"/>
    <n v="2766"/>
    <x v="1"/>
    <x v="3"/>
    <s v="Nov-2023"/>
    <s v="ADULTS"/>
  </r>
  <r>
    <x v="4"/>
    <s v="P3758"/>
    <n v="90"/>
    <x v="1"/>
    <x v="0"/>
    <x v="1"/>
    <n v="2509.1716796874998"/>
    <x v="2"/>
    <n v="3098"/>
    <x v="2"/>
    <n v="3407.8"/>
    <n v="3408"/>
    <n v="3408"/>
    <n v="3407"/>
    <x v="1"/>
    <x v="3"/>
    <s v="Nov-2023"/>
    <s v="ADULTS"/>
  </r>
  <r>
    <x v="30"/>
    <s v="P3881"/>
    <n v="63"/>
    <x v="1"/>
    <x v="3"/>
    <x v="3"/>
    <n v="2496.7676064257025"/>
    <x v="3"/>
    <n v="4255.49"/>
    <x v="2"/>
    <n v="4681.0389999999998"/>
    <n v="4681"/>
    <n v="4682"/>
    <n v="4681"/>
    <x v="1"/>
    <x v="2"/>
    <s v="Apr-2023"/>
    <s v="ADULTS"/>
  </r>
  <r>
    <x v="158"/>
    <s v="P2892"/>
    <n v="69"/>
    <x v="0"/>
    <x v="3"/>
    <x v="0"/>
    <n v="2503.6022787783868"/>
    <x v="0"/>
    <n v="871.19"/>
    <x v="2"/>
    <n v="958.30900000000008"/>
    <n v="958"/>
    <n v="959"/>
    <n v="958"/>
    <x v="0"/>
    <x v="0"/>
    <s v="Dec-2022"/>
    <s v="ADULTS"/>
  </r>
  <r>
    <x v="471"/>
    <s v="P240"/>
    <n v="55"/>
    <x v="1"/>
    <x v="1"/>
    <x v="3"/>
    <n v="2496.7676064257025"/>
    <x v="1"/>
    <n v="993.13"/>
    <x v="0"/>
    <n v="1092.443"/>
    <n v="1092"/>
    <n v="1093"/>
    <n v="1092"/>
    <x v="1"/>
    <x v="9"/>
    <s v="Feb-2023"/>
    <s v="ADULTS"/>
  </r>
  <r>
    <x v="373"/>
    <s v="P2789"/>
    <n v="62"/>
    <x v="0"/>
    <x v="5"/>
    <x v="3"/>
    <n v="2496.7676064257025"/>
    <x v="4"/>
    <n v="3755.6"/>
    <x v="2"/>
    <n v="4131.16"/>
    <n v="4131"/>
    <n v="4132"/>
    <n v="4131"/>
    <x v="1"/>
    <x v="3"/>
    <s v="Nov-2023"/>
    <s v="ADULTS"/>
  </r>
  <r>
    <x v="472"/>
    <s v="P1518"/>
    <n v="73"/>
    <x v="2"/>
    <x v="4"/>
    <x v="3"/>
    <n v="2496.7676064257025"/>
    <x v="3"/>
    <n v="3831.02"/>
    <x v="2"/>
    <n v="4214.1220000000003"/>
    <n v="4214"/>
    <n v="4215"/>
    <n v="4214"/>
    <x v="0"/>
    <x v="1"/>
    <s v="Jan-2022"/>
    <s v="ADULTS"/>
  </r>
  <r>
    <x v="157"/>
    <s v="P2671"/>
    <n v="61"/>
    <x v="1"/>
    <x v="5"/>
    <x v="3"/>
    <n v="2496.7676064257025"/>
    <x v="1"/>
    <n v="986.9"/>
    <x v="2"/>
    <n v="1085.5900000000001"/>
    <n v="1086"/>
    <n v="1086"/>
    <n v="1085"/>
    <x v="1"/>
    <x v="5"/>
    <s v="Mar-2023"/>
    <s v="ADULTS"/>
  </r>
  <r>
    <x v="473"/>
    <s v="P2986"/>
    <n v="83"/>
    <x v="0"/>
    <x v="7"/>
    <x v="1"/>
    <n v="2509.1716796874998"/>
    <x v="5"/>
    <n v="2315.6799999999998"/>
    <x v="2"/>
    <n v="2547.248"/>
    <n v="2547"/>
    <n v="2548"/>
    <n v="2547"/>
    <x v="1"/>
    <x v="6"/>
    <s v="Sep-2023"/>
    <s v="ADULTS"/>
  </r>
  <r>
    <x v="421"/>
    <s v="P241"/>
    <n v="24"/>
    <x v="0"/>
    <x v="1"/>
    <x v="2"/>
    <n v="2440.2966694490819"/>
    <x v="3"/>
    <n v="3332.76"/>
    <x v="1"/>
    <n v="3666.0360000000005"/>
    <n v="3666"/>
    <n v="3667"/>
    <n v="3666"/>
    <x v="1"/>
    <x v="2"/>
    <s v="Apr-2023"/>
    <s v="ADULTS"/>
  </r>
  <r>
    <x v="417"/>
    <s v="P4703"/>
    <n v="44"/>
    <x v="2"/>
    <x v="0"/>
    <x v="1"/>
    <n v="2509.1716796874998"/>
    <x v="0"/>
    <n v="328.6"/>
    <x v="0"/>
    <n v="361.46000000000004"/>
    <n v="361"/>
    <n v="362"/>
    <n v="361"/>
    <x v="0"/>
    <x v="3"/>
    <s v="Nov-2022"/>
    <s v="ADULTS"/>
  </r>
  <r>
    <x v="474"/>
    <s v="P4481"/>
    <n v="19"/>
    <x v="1"/>
    <x v="7"/>
    <x v="3"/>
    <n v="2496.7676064257025"/>
    <x v="3"/>
    <n v="4039.41"/>
    <x v="1"/>
    <n v="4443.3510000000006"/>
    <n v="4443"/>
    <n v="4444"/>
    <n v="4443"/>
    <x v="0"/>
    <x v="9"/>
    <s v="Feb-2022"/>
    <s v="ADULTS"/>
  </r>
  <r>
    <x v="339"/>
    <s v="P3546"/>
    <n v="67"/>
    <x v="0"/>
    <x v="5"/>
    <x v="2"/>
    <n v="2440.2966694490819"/>
    <x v="4"/>
    <n v="2366.04"/>
    <x v="2"/>
    <n v="2602.6440000000002"/>
    <n v="2603"/>
    <n v="2603"/>
    <n v="2602"/>
    <x v="0"/>
    <x v="6"/>
    <s v="Sep-2022"/>
    <s v="ADULTS"/>
  </r>
  <r>
    <x v="475"/>
    <s v="P1818"/>
    <n v="65"/>
    <x v="0"/>
    <x v="0"/>
    <x v="2"/>
    <n v="2440.2966694490819"/>
    <x v="4"/>
    <n v="423.76"/>
    <x v="2"/>
    <n v="466.13600000000002"/>
    <n v="466"/>
    <n v="467"/>
    <n v="466"/>
    <x v="1"/>
    <x v="2"/>
    <s v="Apr-2023"/>
    <s v="ADULTS"/>
  </r>
  <r>
    <x v="227"/>
    <s v="P4425"/>
    <n v="56"/>
    <x v="1"/>
    <x v="6"/>
    <x v="3"/>
    <n v="2496.7676064257025"/>
    <x v="1"/>
    <n v="715.1"/>
    <x v="0"/>
    <n v="786.61000000000013"/>
    <n v="787"/>
    <n v="787"/>
    <n v="786"/>
    <x v="1"/>
    <x v="11"/>
    <s v="May-2023"/>
    <s v="ADULTS"/>
  </r>
  <r>
    <x v="328"/>
    <s v="P1434"/>
    <n v="97"/>
    <x v="0"/>
    <x v="1"/>
    <x v="3"/>
    <n v="2496.7676064257025"/>
    <x v="3"/>
    <n v="435.59"/>
    <x v="2"/>
    <n v="479.149"/>
    <n v="479"/>
    <n v="480"/>
    <n v="479"/>
    <x v="0"/>
    <x v="6"/>
    <s v="Sep-2022"/>
    <s v="ADULTS"/>
  </r>
  <r>
    <x v="383"/>
    <s v="P318"/>
    <n v="93"/>
    <x v="2"/>
    <x v="2"/>
    <x v="0"/>
    <n v="2503.6022787783868"/>
    <x v="2"/>
    <n v="1875.61"/>
    <x v="2"/>
    <n v="2063.1710000000003"/>
    <n v="2063"/>
    <n v="2064"/>
    <n v="2063"/>
    <x v="1"/>
    <x v="9"/>
    <s v="Feb-2023"/>
    <s v="ADULTS"/>
  </r>
  <r>
    <x v="97"/>
    <s v="P1605"/>
    <n v="56"/>
    <x v="0"/>
    <x v="4"/>
    <x v="0"/>
    <n v="2503.6022787783868"/>
    <x v="1"/>
    <n v="3519.01"/>
    <x v="0"/>
    <n v="3870.9110000000005"/>
    <n v="3871"/>
    <n v="3871"/>
    <n v="3870"/>
    <x v="1"/>
    <x v="8"/>
    <s v="Jul-2023"/>
    <s v="ADULTS"/>
  </r>
  <r>
    <x v="476"/>
    <s v="P4588"/>
    <n v="65"/>
    <x v="2"/>
    <x v="3"/>
    <x v="1"/>
    <n v="2509.1716796874998"/>
    <x v="2"/>
    <n v="3980.31"/>
    <x v="2"/>
    <n v="4378.3410000000003"/>
    <n v="4378"/>
    <n v="4379"/>
    <n v="4378"/>
    <x v="0"/>
    <x v="10"/>
    <s v="Oct-2022"/>
    <s v="ADULTS"/>
  </r>
  <r>
    <x v="122"/>
    <s v="P3906"/>
    <n v="43"/>
    <x v="2"/>
    <x v="5"/>
    <x v="3"/>
    <n v="2496.7676064257025"/>
    <x v="2"/>
    <n v="4168.9799999999996"/>
    <x v="0"/>
    <n v="4585.8779999999997"/>
    <n v="4586"/>
    <n v="4586"/>
    <n v="4585"/>
    <x v="0"/>
    <x v="7"/>
    <s v="Aug-2022"/>
    <s v="ADULTS"/>
  </r>
  <r>
    <x v="344"/>
    <s v="P4443"/>
    <n v="64"/>
    <x v="1"/>
    <x v="1"/>
    <x v="2"/>
    <n v="2440.2966694490819"/>
    <x v="2"/>
    <n v="1533.33"/>
    <x v="2"/>
    <n v="1686.663"/>
    <n v="1687"/>
    <n v="1687"/>
    <n v="1686"/>
    <x v="1"/>
    <x v="1"/>
    <s v="Jan-2023"/>
    <s v="ADULTS"/>
  </r>
  <r>
    <x v="464"/>
    <s v="P2106"/>
    <n v="77"/>
    <x v="1"/>
    <x v="7"/>
    <x v="2"/>
    <n v="2440.2966694490819"/>
    <x v="0"/>
    <n v="2641.41"/>
    <x v="2"/>
    <n v="2905.5509999999999"/>
    <n v="2906"/>
    <n v="2906"/>
    <n v="2905"/>
    <x v="1"/>
    <x v="5"/>
    <s v="Mar-2023"/>
    <s v="ADULTS"/>
  </r>
  <r>
    <x v="127"/>
    <s v="P2616"/>
    <n v="75"/>
    <x v="1"/>
    <x v="3"/>
    <x v="3"/>
    <n v="2496.7676064257025"/>
    <x v="4"/>
    <n v="837.79"/>
    <x v="2"/>
    <n v="921.56900000000007"/>
    <n v="922"/>
    <n v="922"/>
    <n v="921"/>
    <x v="0"/>
    <x v="3"/>
    <s v="Nov-2022"/>
    <s v="ADULTS"/>
  </r>
  <r>
    <x v="477"/>
    <s v="P3166"/>
    <n v="39"/>
    <x v="2"/>
    <x v="7"/>
    <x v="2"/>
    <n v="2440.2966694490819"/>
    <x v="1"/>
    <n v="631.64"/>
    <x v="1"/>
    <n v="694.80400000000009"/>
    <n v="695"/>
    <n v="695"/>
    <n v="694"/>
    <x v="1"/>
    <x v="11"/>
    <s v="May-2023"/>
    <s v="ADULTS"/>
  </r>
  <r>
    <x v="243"/>
    <s v="P3957"/>
    <n v="97"/>
    <x v="1"/>
    <x v="4"/>
    <x v="3"/>
    <n v="2496.7676064257025"/>
    <x v="3"/>
    <n v="1404.3"/>
    <x v="2"/>
    <n v="1544.73"/>
    <n v="1545"/>
    <n v="1545"/>
    <n v="1544"/>
    <x v="1"/>
    <x v="5"/>
    <s v="Mar-2023"/>
    <s v="ADULTS"/>
  </r>
  <r>
    <x v="136"/>
    <s v="P3973"/>
    <n v="75"/>
    <x v="1"/>
    <x v="1"/>
    <x v="2"/>
    <n v="2440.2966694490819"/>
    <x v="1"/>
    <n v="1746.93"/>
    <x v="2"/>
    <n v="1921.6230000000003"/>
    <n v="1922"/>
    <n v="1922"/>
    <n v="1921"/>
    <x v="1"/>
    <x v="8"/>
    <s v="Jul-2023"/>
    <s v="ADULTS"/>
  </r>
  <r>
    <x v="114"/>
    <s v="P175"/>
    <n v="57"/>
    <x v="2"/>
    <x v="6"/>
    <x v="2"/>
    <n v="2440.2966694490819"/>
    <x v="4"/>
    <n v="3678.9"/>
    <x v="0"/>
    <n v="4046.7900000000004"/>
    <n v="4047"/>
    <n v="4047"/>
    <n v="4046"/>
    <x v="0"/>
    <x v="10"/>
    <s v="Oct-2022"/>
    <s v="ADULTS"/>
  </r>
  <r>
    <x v="200"/>
    <s v="P2401"/>
    <n v="61"/>
    <x v="1"/>
    <x v="7"/>
    <x v="1"/>
    <n v="2509.1716796874998"/>
    <x v="3"/>
    <n v="2760.14"/>
    <x v="2"/>
    <n v="3036.154"/>
    <n v="3036"/>
    <n v="3037"/>
    <n v="3036"/>
    <x v="0"/>
    <x v="7"/>
    <s v="Aug-2022"/>
    <s v="ADULTS"/>
  </r>
  <r>
    <x v="111"/>
    <s v="P4403"/>
    <n v="90"/>
    <x v="0"/>
    <x v="7"/>
    <x v="2"/>
    <n v="2440.2966694490819"/>
    <x v="3"/>
    <n v="718.77"/>
    <x v="2"/>
    <n v="790.64700000000005"/>
    <n v="791"/>
    <n v="791"/>
    <n v="790"/>
    <x v="1"/>
    <x v="8"/>
    <s v="Jul-2023"/>
    <s v="ADULTS"/>
  </r>
  <r>
    <x v="478"/>
    <s v="P2590"/>
    <n v="34"/>
    <x v="1"/>
    <x v="2"/>
    <x v="1"/>
    <n v="2509.1716796874998"/>
    <x v="2"/>
    <n v="4744.8100000000004"/>
    <x v="1"/>
    <n v="5219.2910000000011"/>
    <n v="5219"/>
    <n v="5220"/>
    <n v="5219"/>
    <x v="1"/>
    <x v="9"/>
    <s v="Feb-2023"/>
    <s v="ADULTS"/>
  </r>
  <r>
    <x v="223"/>
    <s v="P474"/>
    <n v="29"/>
    <x v="0"/>
    <x v="6"/>
    <x v="1"/>
    <n v="2509.1716796874998"/>
    <x v="0"/>
    <n v="3837.54"/>
    <x v="1"/>
    <n v="4221.2939999999999"/>
    <n v="4221"/>
    <n v="4222"/>
    <n v="4221"/>
    <x v="1"/>
    <x v="2"/>
    <s v="Apr-2023"/>
    <s v="ADULTS"/>
  </r>
  <r>
    <x v="340"/>
    <s v="P1446"/>
    <n v="39"/>
    <x v="0"/>
    <x v="5"/>
    <x v="2"/>
    <n v="2440.2966694490819"/>
    <x v="1"/>
    <n v="4890"/>
    <x v="1"/>
    <n v="5379"/>
    <n v="5379"/>
    <n v="5379"/>
    <n v="5379"/>
    <x v="0"/>
    <x v="11"/>
    <s v="May-2022"/>
    <s v="ADULTS"/>
  </r>
  <r>
    <x v="246"/>
    <s v="P4401"/>
    <n v="88"/>
    <x v="1"/>
    <x v="3"/>
    <x v="1"/>
    <n v="2509.1716796874998"/>
    <x v="0"/>
    <n v="1625.91"/>
    <x v="2"/>
    <n v="1788.5010000000002"/>
    <n v="1789"/>
    <n v="1789"/>
    <n v="1788"/>
    <x v="1"/>
    <x v="10"/>
    <s v="Oct-2023"/>
    <s v="ADULTS"/>
  </r>
  <r>
    <x v="479"/>
    <s v="P2395"/>
    <n v="87"/>
    <x v="0"/>
    <x v="3"/>
    <x v="2"/>
    <n v="2440.2966694490819"/>
    <x v="1"/>
    <n v="1070.97"/>
    <x v="2"/>
    <n v="1178.0670000000002"/>
    <n v="1178"/>
    <n v="1179"/>
    <n v="1178"/>
    <x v="1"/>
    <x v="0"/>
    <s v="Dec-2023"/>
    <s v="ADULTS"/>
  </r>
  <r>
    <x v="480"/>
    <s v="P272"/>
    <n v="72"/>
    <x v="1"/>
    <x v="2"/>
    <x v="3"/>
    <n v="2496.7676064257025"/>
    <x v="1"/>
    <n v="2414.7600000000002"/>
    <x v="2"/>
    <n v="2656.2360000000003"/>
    <n v="2656"/>
    <n v="2657"/>
    <n v="2656"/>
    <x v="1"/>
    <x v="1"/>
    <s v="Jan-2023"/>
    <s v="ADULTS"/>
  </r>
  <r>
    <x v="481"/>
    <s v="P1362"/>
    <n v="29"/>
    <x v="1"/>
    <x v="3"/>
    <x v="2"/>
    <n v="2440.2966694490819"/>
    <x v="0"/>
    <n v="4119.4399999999996"/>
    <x v="1"/>
    <n v="4531.384"/>
    <n v="4531"/>
    <n v="4532"/>
    <n v="4531"/>
    <x v="1"/>
    <x v="1"/>
    <s v="Jan-2023"/>
    <s v="ADULTS"/>
  </r>
  <r>
    <x v="221"/>
    <s v="P2623"/>
    <n v="38"/>
    <x v="2"/>
    <x v="3"/>
    <x v="0"/>
    <n v="2503.6022787783868"/>
    <x v="0"/>
    <n v="2327.88"/>
    <x v="1"/>
    <n v="2560.6680000000001"/>
    <n v="2561"/>
    <n v="2561"/>
    <n v="2560"/>
    <x v="0"/>
    <x v="7"/>
    <s v="Aug-2022"/>
    <s v="ADULTS"/>
  </r>
  <r>
    <x v="482"/>
    <s v="P653"/>
    <n v="0"/>
    <x v="2"/>
    <x v="3"/>
    <x v="1"/>
    <n v="2509.1716796874998"/>
    <x v="4"/>
    <n v="2640.71"/>
    <x v="3"/>
    <n v="2904.7810000000004"/>
    <n v="2905"/>
    <n v="2905"/>
    <n v="2904"/>
    <x v="1"/>
    <x v="9"/>
    <s v="Feb-2023"/>
    <s v="CHILDREN"/>
  </r>
  <r>
    <x v="17"/>
    <s v="P2989"/>
    <n v="30"/>
    <x v="2"/>
    <x v="0"/>
    <x v="0"/>
    <n v="2503.6022787783868"/>
    <x v="0"/>
    <n v="4237.68"/>
    <x v="1"/>
    <n v="4661.4480000000003"/>
    <n v="4661"/>
    <n v="4662"/>
    <n v="4661"/>
    <x v="0"/>
    <x v="5"/>
    <s v="Mar-2022"/>
    <s v="ADULTS"/>
  </r>
  <r>
    <x v="398"/>
    <s v="P103"/>
    <n v="86"/>
    <x v="2"/>
    <x v="6"/>
    <x v="0"/>
    <n v="2503.6022787783868"/>
    <x v="0"/>
    <n v="3860.03"/>
    <x v="2"/>
    <n v="4246.0330000000004"/>
    <n v="4246"/>
    <n v="4247"/>
    <n v="4246"/>
    <x v="1"/>
    <x v="0"/>
    <s v="Dec-2023"/>
    <s v="ADULTS"/>
  </r>
  <r>
    <x v="336"/>
    <s v="P4371"/>
    <n v="22"/>
    <x v="0"/>
    <x v="6"/>
    <x v="0"/>
    <n v="2503.6022787783868"/>
    <x v="0"/>
    <n v="2366.96"/>
    <x v="1"/>
    <n v="2603.6560000000004"/>
    <n v="2604"/>
    <n v="2604"/>
    <n v="2603"/>
    <x v="1"/>
    <x v="1"/>
    <s v="Jan-2023"/>
    <s v="ADULTS"/>
  </r>
  <r>
    <x v="341"/>
    <s v="P2613"/>
    <n v="51"/>
    <x v="1"/>
    <x v="0"/>
    <x v="3"/>
    <n v="2496.7676064257025"/>
    <x v="3"/>
    <n v="849.59"/>
    <x v="0"/>
    <n v="934.54900000000009"/>
    <n v="935"/>
    <n v="935"/>
    <n v="934"/>
    <x v="1"/>
    <x v="3"/>
    <s v="Nov-2023"/>
    <s v="ADULTS"/>
  </r>
  <r>
    <x v="483"/>
    <s v="P74"/>
    <n v="27"/>
    <x v="2"/>
    <x v="2"/>
    <x v="2"/>
    <n v="2440.2966694490819"/>
    <x v="3"/>
    <n v="1661.66"/>
    <x v="1"/>
    <n v="1827.8260000000002"/>
    <n v="1828"/>
    <n v="1828"/>
    <n v="1827"/>
    <x v="1"/>
    <x v="10"/>
    <s v="Oct-2023"/>
    <s v="ADULTS"/>
  </r>
  <r>
    <x v="326"/>
    <s v="P1413"/>
    <n v="84"/>
    <x v="1"/>
    <x v="3"/>
    <x v="2"/>
    <n v="2440.2966694490819"/>
    <x v="4"/>
    <n v="2845.28"/>
    <x v="2"/>
    <n v="3129.8080000000004"/>
    <n v="3130"/>
    <n v="3130"/>
    <n v="3129"/>
    <x v="1"/>
    <x v="5"/>
    <s v="Mar-2023"/>
    <s v="ADULTS"/>
  </r>
  <r>
    <x v="321"/>
    <s v="P236"/>
    <n v="52"/>
    <x v="2"/>
    <x v="4"/>
    <x v="3"/>
    <n v="2496.7676064257025"/>
    <x v="1"/>
    <n v="2914.68"/>
    <x v="0"/>
    <n v="3206.1480000000001"/>
    <n v="3206"/>
    <n v="3207"/>
    <n v="3206"/>
    <x v="1"/>
    <x v="11"/>
    <s v="May-2023"/>
    <s v="ADULTS"/>
  </r>
  <r>
    <x v="221"/>
    <s v="P15"/>
    <n v="28"/>
    <x v="0"/>
    <x v="6"/>
    <x v="1"/>
    <n v="2509.1716796874998"/>
    <x v="4"/>
    <n v="501.46"/>
    <x v="1"/>
    <n v="551.60599999999999"/>
    <n v="552"/>
    <n v="552"/>
    <n v="551"/>
    <x v="0"/>
    <x v="7"/>
    <s v="Aug-2022"/>
    <s v="ADULTS"/>
  </r>
  <r>
    <x v="484"/>
    <s v="P1879"/>
    <n v="21"/>
    <x v="2"/>
    <x v="7"/>
    <x v="3"/>
    <n v="2496.7676064257025"/>
    <x v="4"/>
    <n v="28.9"/>
    <x v="1"/>
    <n v="31.790000000000003"/>
    <n v="32"/>
    <n v="32"/>
    <n v="31"/>
    <x v="1"/>
    <x v="2"/>
    <s v="Apr-2023"/>
    <s v="ADULTS"/>
  </r>
  <r>
    <x v="157"/>
    <s v="P4581"/>
    <n v="60"/>
    <x v="1"/>
    <x v="6"/>
    <x v="2"/>
    <n v="2440.2966694490819"/>
    <x v="2"/>
    <n v="4481.78"/>
    <x v="2"/>
    <n v="4929.9580000000005"/>
    <n v="4930"/>
    <n v="4930"/>
    <n v="4929"/>
    <x v="1"/>
    <x v="5"/>
    <s v="Mar-2023"/>
    <s v="ADULTS"/>
  </r>
  <r>
    <x v="485"/>
    <s v="P4196"/>
    <n v="41"/>
    <x v="1"/>
    <x v="7"/>
    <x v="2"/>
    <n v="2440.2966694490819"/>
    <x v="1"/>
    <n v="365.65"/>
    <x v="0"/>
    <n v="402.21500000000003"/>
    <n v="402"/>
    <n v="403"/>
    <n v="402"/>
    <x v="0"/>
    <x v="11"/>
    <s v="May-2022"/>
    <s v="ADULTS"/>
  </r>
  <r>
    <x v="486"/>
    <s v="P2533"/>
    <n v="37"/>
    <x v="2"/>
    <x v="4"/>
    <x v="1"/>
    <n v="2509.1716796874998"/>
    <x v="3"/>
    <n v="1222.1600000000001"/>
    <x v="1"/>
    <n v="1344.3760000000002"/>
    <n v="1344"/>
    <n v="1345"/>
    <n v="1344"/>
    <x v="1"/>
    <x v="8"/>
    <s v="Jul-2023"/>
    <s v="ADULTS"/>
  </r>
  <r>
    <x v="221"/>
    <s v="P4409"/>
    <n v="41"/>
    <x v="2"/>
    <x v="0"/>
    <x v="3"/>
    <n v="2496.7676064257025"/>
    <x v="4"/>
    <n v="1983.76"/>
    <x v="0"/>
    <n v="2182.136"/>
    <n v="2182"/>
    <n v="2183"/>
    <n v="2182"/>
    <x v="0"/>
    <x v="7"/>
    <s v="Aug-2022"/>
    <s v="ADULTS"/>
  </r>
  <r>
    <x v="487"/>
    <s v="P3823"/>
    <n v="91"/>
    <x v="1"/>
    <x v="1"/>
    <x v="2"/>
    <n v="2440.2966694490819"/>
    <x v="4"/>
    <n v="3565.72"/>
    <x v="2"/>
    <n v="3922.2919999999999"/>
    <n v="3922"/>
    <n v="3923"/>
    <n v="3922"/>
    <x v="0"/>
    <x v="4"/>
    <s v="Jun-2022"/>
    <s v="ADULTS"/>
  </r>
  <r>
    <x v="390"/>
    <s v="P2833"/>
    <n v="95"/>
    <x v="0"/>
    <x v="6"/>
    <x v="0"/>
    <n v="2503.6022787783868"/>
    <x v="0"/>
    <n v="2953.22"/>
    <x v="2"/>
    <n v="3248.5419999999999"/>
    <n v="3249"/>
    <n v="3249"/>
    <n v="3248"/>
    <x v="1"/>
    <x v="2"/>
    <s v="Apr-2023"/>
    <s v="ADULTS"/>
  </r>
  <r>
    <x v="230"/>
    <s v="P83"/>
    <n v="33"/>
    <x v="1"/>
    <x v="6"/>
    <x v="0"/>
    <n v="2503.6022787783868"/>
    <x v="4"/>
    <n v="2168.91"/>
    <x v="1"/>
    <n v="2385.8009999999999"/>
    <n v="2386"/>
    <n v="2386"/>
    <n v="2385"/>
    <x v="1"/>
    <x v="9"/>
    <s v="Feb-2023"/>
    <s v="ADULTS"/>
  </r>
  <r>
    <x v="174"/>
    <s v="P2455"/>
    <n v="24"/>
    <x v="0"/>
    <x v="1"/>
    <x v="2"/>
    <n v="2440.2966694490819"/>
    <x v="3"/>
    <n v="4114.6400000000003"/>
    <x v="1"/>
    <n v="4526.1040000000012"/>
    <n v="4526"/>
    <n v="4527"/>
    <n v="4526"/>
    <x v="1"/>
    <x v="4"/>
    <s v="Jun-2023"/>
    <s v="ADULTS"/>
  </r>
  <r>
    <x v="488"/>
    <s v="P1550"/>
    <n v="35"/>
    <x v="2"/>
    <x v="7"/>
    <x v="2"/>
    <n v="2440.2966694490819"/>
    <x v="3"/>
    <n v="1988.28"/>
    <x v="1"/>
    <n v="2187.1080000000002"/>
    <n v="2187"/>
    <n v="2188"/>
    <n v="2187"/>
    <x v="0"/>
    <x v="2"/>
    <s v="Apr-2022"/>
    <s v="ADULTS"/>
  </r>
  <r>
    <x v="398"/>
    <s v="P2580"/>
    <n v="53"/>
    <x v="2"/>
    <x v="0"/>
    <x v="1"/>
    <n v="2509.1716796874998"/>
    <x v="4"/>
    <n v="4902.0200000000004"/>
    <x v="0"/>
    <n v="5392.2220000000007"/>
    <n v="5392"/>
    <n v="5393"/>
    <n v="5392"/>
    <x v="1"/>
    <x v="0"/>
    <s v="Dec-2023"/>
    <s v="ADULTS"/>
  </r>
  <r>
    <x v="489"/>
    <s v="P536"/>
    <n v="48"/>
    <x v="1"/>
    <x v="7"/>
    <x v="2"/>
    <n v="2440.2966694490819"/>
    <x v="4"/>
    <n v="1147.7"/>
    <x v="0"/>
    <n v="1262.4700000000003"/>
    <n v="1262"/>
    <n v="1263"/>
    <n v="1262"/>
    <x v="0"/>
    <x v="1"/>
    <s v="Jan-2022"/>
    <s v="ADULTS"/>
  </r>
  <r>
    <x v="490"/>
    <s v="P4018"/>
    <n v="39"/>
    <x v="2"/>
    <x v="7"/>
    <x v="2"/>
    <n v="2440.2966694490819"/>
    <x v="2"/>
    <n v="114.04"/>
    <x v="1"/>
    <n v="125.44400000000002"/>
    <n v="125"/>
    <n v="126"/>
    <n v="125"/>
    <x v="1"/>
    <x v="1"/>
    <s v="Jan-2023"/>
    <s v="ADULTS"/>
  </r>
  <r>
    <x v="348"/>
    <s v="P56"/>
    <n v="11"/>
    <x v="0"/>
    <x v="2"/>
    <x v="3"/>
    <n v="2496.7676064257025"/>
    <x v="0"/>
    <n v="408.38"/>
    <x v="3"/>
    <n v="449.21800000000002"/>
    <n v="449"/>
    <n v="450"/>
    <n v="449"/>
    <x v="1"/>
    <x v="9"/>
    <s v="Feb-2023"/>
    <s v="CHILDREN"/>
  </r>
  <r>
    <x v="396"/>
    <s v="P2376"/>
    <n v="65"/>
    <x v="0"/>
    <x v="4"/>
    <x v="3"/>
    <n v="2496.7676064257025"/>
    <x v="2"/>
    <n v="4769.88"/>
    <x v="2"/>
    <n v="5246.8680000000004"/>
    <n v="5247"/>
    <n v="5247"/>
    <n v="5246"/>
    <x v="0"/>
    <x v="1"/>
    <s v="Jan-2022"/>
    <s v="ADULTS"/>
  </r>
  <r>
    <x v="216"/>
    <s v="P2642"/>
    <n v="56"/>
    <x v="0"/>
    <x v="5"/>
    <x v="2"/>
    <n v="2440.2966694490819"/>
    <x v="1"/>
    <n v="3406.24"/>
    <x v="0"/>
    <n v="3746.864"/>
    <n v="3747"/>
    <n v="3747"/>
    <n v="3746"/>
    <x v="0"/>
    <x v="1"/>
    <s v="Jan-2022"/>
    <s v="ADULTS"/>
  </r>
  <r>
    <x v="375"/>
    <s v="P3781"/>
    <n v="53"/>
    <x v="0"/>
    <x v="6"/>
    <x v="2"/>
    <n v="2440.2966694490819"/>
    <x v="0"/>
    <n v="220.31"/>
    <x v="0"/>
    <n v="242.34100000000001"/>
    <n v="242"/>
    <n v="243"/>
    <n v="242"/>
    <x v="0"/>
    <x v="9"/>
    <s v="Feb-2022"/>
    <s v="ADULTS"/>
  </r>
  <r>
    <x v="464"/>
    <s v="P2844"/>
    <n v="26"/>
    <x v="2"/>
    <x v="2"/>
    <x v="3"/>
    <n v="2496.7676064257025"/>
    <x v="1"/>
    <n v="4054.74"/>
    <x v="1"/>
    <n v="4460.2139999999999"/>
    <n v="4460"/>
    <n v="4461"/>
    <n v="4460"/>
    <x v="1"/>
    <x v="5"/>
    <s v="Mar-2023"/>
    <s v="ADULTS"/>
  </r>
  <r>
    <x v="491"/>
    <s v="P345"/>
    <n v="83"/>
    <x v="0"/>
    <x v="3"/>
    <x v="1"/>
    <n v="2509.1716796874998"/>
    <x v="3"/>
    <n v="1521.26"/>
    <x v="2"/>
    <n v="1673.3860000000002"/>
    <n v="1673"/>
    <n v="1674"/>
    <n v="1673"/>
    <x v="0"/>
    <x v="9"/>
    <s v="Feb-2022"/>
    <s v="ADULTS"/>
  </r>
  <r>
    <x v="492"/>
    <s v="P944"/>
    <n v="37"/>
    <x v="1"/>
    <x v="1"/>
    <x v="2"/>
    <n v="2440.2966694490819"/>
    <x v="3"/>
    <n v="928.37"/>
    <x v="1"/>
    <n v="1021.2070000000001"/>
    <n v="1021"/>
    <n v="1022"/>
    <n v="1021"/>
    <x v="1"/>
    <x v="10"/>
    <s v="Oct-2023"/>
    <s v="ADULTS"/>
  </r>
  <r>
    <x v="34"/>
    <s v="P3501"/>
    <n v="47"/>
    <x v="0"/>
    <x v="5"/>
    <x v="2"/>
    <n v="2440.2966694490819"/>
    <x v="0"/>
    <n v="669.48"/>
    <x v="0"/>
    <n v="736.42800000000011"/>
    <n v="736"/>
    <n v="737"/>
    <n v="736"/>
    <x v="0"/>
    <x v="3"/>
    <s v="Nov-2022"/>
    <s v="ADULTS"/>
  </r>
  <r>
    <x v="250"/>
    <s v="P2304"/>
    <n v="14"/>
    <x v="2"/>
    <x v="5"/>
    <x v="3"/>
    <n v="2496.7676064257025"/>
    <x v="4"/>
    <n v="817.34"/>
    <x v="3"/>
    <n v="899.07400000000007"/>
    <n v="899"/>
    <n v="900"/>
    <n v="899"/>
    <x v="1"/>
    <x v="3"/>
    <s v="Nov-2023"/>
    <s v="CHILDREN"/>
  </r>
  <r>
    <x v="21"/>
    <s v="P1443"/>
    <n v="20"/>
    <x v="0"/>
    <x v="3"/>
    <x v="3"/>
    <n v="2496.7676064257025"/>
    <x v="1"/>
    <n v="3058.5"/>
    <x v="1"/>
    <n v="3364.3500000000004"/>
    <n v="3364"/>
    <n v="3365"/>
    <n v="3364"/>
    <x v="0"/>
    <x v="0"/>
    <s v="Dec-2022"/>
    <s v="ADULTS"/>
  </r>
  <r>
    <x v="493"/>
    <s v="P4606"/>
    <n v="26"/>
    <x v="1"/>
    <x v="2"/>
    <x v="2"/>
    <n v="2440.2966694490819"/>
    <x v="4"/>
    <n v="2427.61"/>
    <x v="1"/>
    <n v="2670.3710000000005"/>
    <n v="2670"/>
    <n v="2671"/>
    <n v="2670"/>
    <x v="0"/>
    <x v="5"/>
    <s v="Mar-2022"/>
    <s v="ADULTS"/>
  </r>
  <r>
    <x v="353"/>
    <s v="P3634"/>
    <n v="27"/>
    <x v="0"/>
    <x v="2"/>
    <x v="1"/>
    <n v="2509.1716796874998"/>
    <x v="3"/>
    <n v="4081.64"/>
    <x v="1"/>
    <n v="4489.8040000000001"/>
    <n v="4490"/>
    <n v="4490"/>
    <n v="4489"/>
    <x v="1"/>
    <x v="7"/>
    <s v="Aug-2023"/>
    <s v="ADULTS"/>
  </r>
  <r>
    <x v="74"/>
    <s v="P839"/>
    <n v="17"/>
    <x v="2"/>
    <x v="6"/>
    <x v="2"/>
    <n v="2440.2966694490819"/>
    <x v="2"/>
    <n v="4499.71"/>
    <x v="3"/>
    <n v="4949.6810000000005"/>
    <n v="4950"/>
    <n v="4950"/>
    <n v="4949"/>
    <x v="1"/>
    <x v="10"/>
    <s v="Oct-2023"/>
    <s v="CHILDREN"/>
  </r>
  <r>
    <x v="200"/>
    <s v="P4563"/>
    <n v="99"/>
    <x v="2"/>
    <x v="1"/>
    <x v="3"/>
    <n v="2496.7676064257025"/>
    <x v="3"/>
    <n v="2003.77"/>
    <x v="2"/>
    <n v="2204.1469999999999"/>
    <n v="2204"/>
    <n v="2205"/>
    <n v="2204"/>
    <x v="0"/>
    <x v="7"/>
    <s v="Aug-2022"/>
    <s v="ADULTS"/>
  </r>
  <r>
    <x v="373"/>
    <s v="P757"/>
    <n v="96"/>
    <x v="1"/>
    <x v="6"/>
    <x v="2"/>
    <n v="2440.2966694490819"/>
    <x v="0"/>
    <n v="4119.62"/>
    <x v="2"/>
    <n v="4531.5820000000003"/>
    <n v="4532"/>
    <n v="4532"/>
    <n v="4531"/>
    <x v="1"/>
    <x v="3"/>
    <s v="Nov-2023"/>
    <s v="ADULTS"/>
  </r>
  <r>
    <x v="409"/>
    <s v="P4151"/>
    <n v="96"/>
    <x v="1"/>
    <x v="3"/>
    <x v="1"/>
    <n v="2509.1716796874998"/>
    <x v="5"/>
    <n v="3114.73"/>
    <x v="2"/>
    <n v="3426.2030000000004"/>
    <n v="3426"/>
    <n v="3427"/>
    <n v="3426"/>
    <x v="1"/>
    <x v="1"/>
    <s v="Jan-2023"/>
    <s v="ADULTS"/>
  </r>
  <r>
    <x v="159"/>
    <s v="P2863"/>
    <n v="50"/>
    <x v="0"/>
    <x v="7"/>
    <x v="2"/>
    <n v="2440.2966694490819"/>
    <x v="1"/>
    <n v="545.44000000000005"/>
    <x v="0"/>
    <n v="599.98400000000015"/>
    <n v="600"/>
    <n v="600"/>
    <n v="599"/>
    <x v="0"/>
    <x v="5"/>
    <s v="Mar-2022"/>
    <s v="ADULTS"/>
  </r>
  <r>
    <x v="494"/>
    <s v="P4819"/>
    <n v="80"/>
    <x v="2"/>
    <x v="1"/>
    <x v="3"/>
    <n v="2496.7676064257025"/>
    <x v="1"/>
    <n v="4279.93"/>
    <x v="2"/>
    <n v="4707.9230000000007"/>
    <n v="4708"/>
    <n v="4708"/>
    <n v="4707"/>
    <x v="0"/>
    <x v="5"/>
    <s v="Mar-2022"/>
    <s v="ADULTS"/>
  </r>
  <r>
    <x v="495"/>
    <s v="P442"/>
    <n v="14"/>
    <x v="1"/>
    <x v="0"/>
    <x v="0"/>
    <n v="2503.6022787783868"/>
    <x v="2"/>
    <n v="1464.62"/>
    <x v="3"/>
    <n v="1611.0820000000001"/>
    <n v="1611"/>
    <n v="1612"/>
    <n v="1611"/>
    <x v="1"/>
    <x v="9"/>
    <s v="Feb-2023"/>
    <s v="CHILDREN"/>
  </r>
  <r>
    <x v="192"/>
    <s v="P2823"/>
    <n v="58"/>
    <x v="0"/>
    <x v="0"/>
    <x v="1"/>
    <n v="2509.1716796874998"/>
    <x v="5"/>
    <n v="3346.3"/>
    <x v="0"/>
    <n v="3680.9300000000003"/>
    <n v="3681"/>
    <n v="3681"/>
    <n v="3680"/>
    <x v="0"/>
    <x v="4"/>
    <s v="Jun-2022"/>
    <s v="ADULTS"/>
  </r>
  <r>
    <x v="352"/>
    <s v="P1314"/>
    <n v="41"/>
    <x v="0"/>
    <x v="6"/>
    <x v="0"/>
    <n v="2503.6022787783868"/>
    <x v="2"/>
    <n v="1997.16"/>
    <x v="0"/>
    <n v="2196.8760000000002"/>
    <n v="2197"/>
    <n v="2197"/>
    <n v="2196"/>
    <x v="1"/>
    <x v="1"/>
    <s v="Jan-2023"/>
    <s v="ADULTS"/>
  </r>
  <r>
    <x v="286"/>
    <s v="P1885"/>
    <n v="32"/>
    <x v="2"/>
    <x v="1"/>
    <x v="0"/>
    <n v="2503.6022787783868"/>
    <x v="3"/>
    <n v="2453.7399999999998"/>
    <x v="1"/>
    <n v="2699.114"/>
    <n v="2699"/>
    <n v="2700"/>
    <n v="2699"/>
    <x v="1"/>
    <x v="7"/>
    <s v="Aug-2023"/>
    <s v="ADULTS"/>
  </r>
  <r>
    <x v="39"/>
    <s v="P3914"/>
    <n v="66"/>
    <x v="2"/>
    <x v="4"/>
    <x v="2"/>
    <n v="2440.2966694490819"/>
    <x v="0"/>
    <n v="572.75"/>
    <x v="2"/>
    <n v="630.02500000000009"/>
    <n v="630"/>
    <n v="631"/>
    <n v="630"/>
    <x v="0"/>
    <x v="5"/>
    <s v="Mar-2022"/>
    <s v="ADULTS"/>
  </r>
  <r>
    <x v="494"/>
    <s v="P3445"/>
    <n v="63"/>
    <x v="1"/>
    <x v="1"/>
    <x v="3"/>
    <n v="2496.7676064257025"/>
    <x v="0"/>
    <n v="2503.4"/>
    <x v="2"/>
    <n v="2753.7400000000002"/>
    <n v="2754"/>
    <n v="2754"/>
    <n v="2753"/>
    <x v="0"/>
    <x v="5"/>
    <s v="Mar-2022"/>
    <s v="ADULTS"/>
  </r>
  <r>
    <x v="496"/>
    <s v="P1747"/>
    <n v="22"/>
    <x v="1"/>
    <x v="7"/>
    <x v="1"/>
    <n v="2509.1716796874998"/>
    <x v="4"/>
    <n v="1667.13"/>
    <x v="1"/>
    <n v="1833.8430000000003"/>
    <n v="1834"/>
    <n v="1834"/>
    <n v="1833"/>
    <x v="1"/>
    <x v="4"/>
    <s v="Jun-2023"/>
    <s v="ADULTS"/>
  </r>
  <r>
    <x v="191"/>
    <s v="P2067"/>
    <n v="47"/>
    <x v="0"/>
    <x v="6"/>
    <x v="2"/>
    <n v="2440.2966694490819"/>
    <x v="3"/>
    <n v="934.75"/>
    <x v="0"/>
    <n v="1028.2250000000001"/>
    <n v="1028"/>
    <n v="1029"/>
    <n v="1028"/>
    <x v="0"/>
    <x v="7"/>
    <s v="Aug-2022"/>
    <s v="ADULTS"/>
  </r>
  <r>
    <x v="106"/>
    <s v="P4241"/>
    <n v="91"/>
    <x v="0"/>
    <x v="4"/>
    <x v="0"/>
    <n v="2503.6022787783868"/>
    <x v="3"/>
    <n v="4715.42"/>
    <x v="2"/>
    <n v="5186.9620000000004"/>
    <n v="5187"/>
    <n v="5187"/>
    <n v="5186"/>
    <x v="0"/>
    <x v="3"/>
    <s v="Nov-2022"/>
    <s v="ADULTS"/>
  </r>
  <r>
    <x v="419"/>
    <s v="P1541"/>
    <n v="94"/>
    <x v="2"/>
    <x v="0"/>
    <x v="0"/>
    <n v="2503.6022787783868"/>
    <x v="4"/>
    <n v="3954.41"/>
    <x v="2"/>
    <n v="4349.8510000000006"/>
    <n v="4350"/>
    <n v="4350"/>
    <n v="4349"/>
    <x v="1"/>
    <x v="3"/>
    <s v="Nov-2023"/>
    <s v="ADULTS"/>
  </r>
  <r>
    <x v="434"/>
    <s v="P4656"/>
    <n v="31"/>
    <x v="1"/>
    <x v="3"/>
    <x v="3"/>
    <n v="2496.7676064257025"/>
    <x v="1"/>
    <n v="3639.2"/>
    <x v="1"/>
    <n v="4003.1200000000003"/>
    <n v="4003"/>
    <n v="4004"/>
    <n v="4003"/>
    <x v="1"/>
    <x v="2"/>
    <s v="Apr-2023"/>
    <s v="ADULTS"/>
  </r>
  <r>
    <x v="497"/>
    <s v="P2573"/>
    <n v="81"/>
    <x v="1"/>
    <x v="7"/>
    <x v="3"/>
    <n v="2496.7676064257025"/>
    <x v="1"/>
    <n v="3927.47"/>
    <x v="2"/>
    <n v="4320.2170000000006"/>
    <n v="4320"/>
    <n v="4321"/>
    <n v="4320"/>
    <x v="0"/>
    <x v="10"/>
    <s v="Oct-2022"/>
    <s v="ADULTS"/>
  </r>
  <r>
    <x v="498"/>
    <s v="P2148"/>
    <n v="19"/>
    <x v="2"/>
    <x v="1"/>
    <x v="3"/>
    <n v="2496.7676064257025"/>
    <x v="1"/>
    <n v="180.83"/>
    <x v="1"/>
    <n v="198.91300000000004"/>
    <n v="199"/>
    <n v="199"/>
    <n v="198"/>
    <x v="0"/>
    <x v="2"/>
    <s v="Apr-2022"/>
    <s v="ADULTS"/>
  </r>
  <r>
    <x v="103"/>
    <s v="P4300"/>
    <n v="58"/>
    <x v="0"/>
    <x v="7"/>
    <x v="3"/>
    <n v="2496.7676064257025"/>
    <x v="0"/>
    <n v="281.88"/>
    <x v="0"/>
    <n v="310.06800000000004"/>
    <n v="310"/>
    <n v="311"/>
    <n v="310"/>
    <x v="1"/>
    <x v="7"/>
    <s v="Aug-2023"/>
    <s v="ADULTS"/>
  </r>
  <r>
    <x v="499"/>
    <s v="P4197"/>
    <n v="51"/>
    <x v="0"/>
    <x v="4"/>
    <x v="1"/>
    <n v="2509.1716796874998"/>
    <x v="2"/>
    <n v="343.76"/>
    <x v="0"/>
    <n v="378.13600000000002"/>
    <n v="378"/>
    <n v="379"/>
    <n v="378"/>
    <x v="0"/>
    <x v="5"/>
    <s v="Mar-2022"/>
    <s v="ADULTS"/>
  </r>
  <r>
    <x v="99"/>
    <s v="P1578"/>
    <n v="53"/>
    <x v="0"/>
    <x v="6"/>
    <x v="2"/>
    <n v="2440.2966694490819"/>
    <x v="3"/>
    <n v="4813.84"/>
    <x v="0"/>
    <n v="5295.2240000000002"/>
    <n v="5295"/>
    <n v="5296"/>
    <n v="5295"/>
    <x v="0"/>
    <x v="4"/>
    <s v="Jun-2022"/>
    <s v="ADULTS"/>
  </r>
  <r>
    <x v="47"/>
    <s v="P4557"/>
    <n v="82"/>
    <x v="2"/>
    <x v="0"/>
    <x v="0"/>
    <n v="2503.6022787783868"/>
    <x v="0"/>
    <n v="3649.74"/>
    <x v="2"/>
    <n v="4014.7139999999999"/>
    <n v="4015"/>
    <n v="4015"/>
    <n v="4014"/>
    <x v="1"/>
    <x v="11"/>
    <s v="May-2023"/>
    <s v="ADULTS"/>
  </r>
  <r>
    <x v="389"/>
    <s v="P850"/>
    <n v="74"/>
    <x v="0"/>
    <x v="1"/>
    <x v="0"/>
    <n v="2503.6022787783868"/>
    <x v="0"/>
    <n v="1269.71"/>
    <x v="2"/>
    <n v="1396.681"/>
    <n v="1397"/>
    <n v="1397"/>
    <n v="1396"/>
    <x v="1"/>
    <x v="9"/>
    <s v="Feb-2023"/>
    <s v="ADULTS"/>
  </r>
  <r>
    <x v="229"/>
    <s v="P4998"/>
    <n v="51"/>
    <x v="2"/>
    <x v="1"/>
    <x v="0"/>
    <n v="2503.6022787783868"/>
    <x v="1"/>
    <n v="4234"/>
    <x v="0"/>
    <n v="4657.4000000000005"/>
    <n v="4657"/>
    <n v="4658"/>
    <n v="4657"/>
    <x v="0"/>
    <x v="3"/>
    <s v="Nov-2022"/>
    <s v="ADULTS"/>
  </r>
  <r>
    <x v="168"/>
    <s v="P2173"/>
    <n v="94"/>
    <x v="1"/>
    <x v="2"/>
    <x v="1"/>
    <n v="2509.1716796874998"/>
    <x v="4"/>
    <n v="3466.94"/>
    <x v="2"/>
    <n v="3813.6340000000005"/>
    <n v="3814"/>
    <n v="3814"/>
    <n v="3813"/>
    <x v="1"/>
    <x v="5"/>
    <s v="Mar-2023"/>
    <s v="ADULTS"/>
  </r>
  <r>
    <x v="288"/>
    <s v="P4765"/>
    <n v="54"/>
    <x v="0"/>
    <x v="2"/>
    <x v="3"/>
    <n v="2496.7676064257025"/>
    <x v="0"/>
    <n v="1031.0899999999999"/>
    <x v="0"/>
    <n v="1134.1990000000001"/>
    <n v="1134"/>
    <n v="1135"/>
    <n v="1134"/>
    <x v="1"/>
    <x v="10"/>
    <s v="Oct-2023"/>
    <s v="ADULTS"/>
  </r>
  <r>
    <x v="43"/>
    <s v="P3725"/>
    <n v="24"/>
    <x v="1"/>
    <x v="4"/>
    <x v="2"/>
    <n v="2440.2966694490819"/>
    <x v="3"/>
    <n v="4924.17"/>
    <x v="1"/>
    <n v="5416.5870000000004"/>
    <n v="5417"/>
    <n v="5417"/>
    <n v="5416"/>
    <x v="0"/>
    <x v="10"/>
    <s v="Oct-2022"/>
    <s v="ADULTS"/>
  </r>
  <r>
    <x v="500"/>
    <s v="P4674"/>
    <n v="79"/>
    <x v="1"/>
    <x v="0"/>
    <x v="0"/>
    <n v="2503.6022787783868"/>
    <x v="3"/>
    <n v="1808.37"/>
    <x v="2"/>
    <n v="1989.2070000000001"/>
    <n v="1989"/>
    <n v="1990"/>
    <n v="1989"/>
    <x v="0"/>
    <x v="4"/>
    <s v="Jun-2022"/>
    <s v="ADULTS"/>
  </r>
  <r>
    <x v="501"/>
    <s v="P2703"/>
    <n v="50"/>
    <x v="2"/>
    <x v="0"/>
    <x v="2"/>
    <n v="2440.2966694490819"/>
    <x v="4"/>
    <n v="1466.53"/>
    <x v="0"/>
    <n v="1613.183"/>
    <n v="1613"/>
    <n v="1614"/>
    <n v="1613"/>
    <x v="0"/>
    <x v="10"/>
    <s v="Oct-2022"/>
    <s v="ADULTS"/>
  </r>
  <r>
    <x v="322"/>
    <s v="P544"/>
    <n v="68"/>
    <x v="2"/>
    <x v="5"/>
    <x v="2"/>
    <n v="2440.2966694490819"/>
    <x v="4"/>
    <n v="192.7"/>
    <x v="2"/>
    <n v="211.97"/>
    <n v="212"/>
    <n v="212"/>
    <n v="211"/>
    <x v="0"/>
    <x v="6"/>
    <s v="Sep-2022"/>
    <s v="ADULTS"/>
  </r>
  <r>
    <x v="502"/>
    <s v="P2976"/>
    <n v="93"/>
    <x v="0"/>
    <x v="4"/>
    <x v="2"/>
    <n v="2440.2966694490819"/>
    <x v="3"/>
    <n v="1220.4000000000001"/>
    <x v="2"/>
    <n v="1342.4400000000003"/>
    <n v="1342"/>
    <n v="1343"/>
    <n v="1342"/>
    <x v="1"/>
    <x v="6"/>
    <s v="Sep-2023"/>
    <s v="ADULTS"/>
  </r>
  <r>
    <x v="231"/>
    <s v="P2750"/>
    <n v="42"/>
    <x v="2"/>
    <x v="7"/>
    <x v="2"/>
    <n v="2440.2966694490819"/>
    <x v="1"/>
    <n v="1134.32"/>
    <x v="0"/>
    <n v="1247.752"/>
    <n v="1248"/>
    <n v="1248"/>
    <n v="1247"/>
    <x v="0"/>
    <x v="4"/>
    <s v="Jun-2022"/>
    <s v="ADULTS"/>
  </r>
  <r>
    <x v="129"/>
    <s v="P2871"/>
    <n v="82"/>
    <x v="1"/>
    <x v="7"/>
    <x v="0"/>
    <n v="2503.6022787783868"/>
    <x v="0"/>
    <n v="1391.97"/>
    <x v="2"/>
    <n v="1531.1670000000001"/>
    <n v="1531"/>
    <n v="1532"/>
    <n v="1531"/>
    <x v="1"/>
    <x v="2"/>
    <s v="Apr-2023"/>
    <s v="ADULTS"/>
  </r>
  <r>
    <x v="93"/>
    <s v="P1517"/>
    <n v="4"/>
    <x v="1"/>
    <x v="1"/>
    <x v="1"/>
    <n v="2509.1716796874998"/>
    <x v="2"/>
    <n v="1971.96"/>
    <x v="3"/>
    <n v="2169.1560000000004"/>
    <n v="2169"/>
    <n v="2170"/>
    <n v="2169"/>
    <x v="1"/>
    <x v="1"/>
    <s v="Jan-2023"/>
    <s v="CHILDREN"/>
  </r>
  <r>
    <x v="503"/>
    <s v="P3793"/>
    <n v="84"/>
    <x v="2"/>
    <x v="2"/>
    <x v="1"/>
    <n v="2509.1716796874998"/>
    <x v="2"/>
    <n v="1319.77"/>
    <x v="2"/>
    <n v="1451.7470000000001"/>
    <n v="1452"/>
    <n v="1452"/>
    <n v="1451"/>
    <x v="1"/>
    <x v="10"/>
    <s v="Oct-2023"/>
    <s v="ADULTS"/>
  </r>
  <r>
    <x v="450"/>
    <s v="P4850"/>
    <n v="93"/>
    <x v="1"/>
    <x v="4"/>
    <x v="3"/>
    <n v="2496.7676064257025"/>
    <x v="4"/>
    <n v="2223.11"/>
    <x v="2"/>
    <n v="2445.4210000000003"/>
    <n v="2445"/>
    <n v="2446"/>
    <n v="2445"/>
    <x v="0"/>
    <x v="2"/>
    <s v="Apr-2022"/>
    <s v="ADULTS"/>
  </r>
  <r>
    <x v="504"/>
    <s v="P304"/>
    <n v="46"/>
    <x v="0"/>
    <x v="2"/>
    <x v="3"/>
    <n v="2496.7676064257025"/>
    <x v="4"/>
    <n v="1040.72"/>
    <x v="0"/>
    <n v="1144.7920000000001"/>
    <n v="1145"/>
    <n v="1145"/>
    <n v="1144"/>
    <x v="0"/>
    <x v="11"/>
    <s v="May-2022"/>
    <s v="ADULTS"/>
  </r>
  <r>
    <x v="352"/>
    <s v="P2839"/>
    <n v="96"/>
    <x v="1"/>
    <x v="5"/>
    <x v="2"/>
    <n v="2440.2966694490819"/>
    <x v="4"/>
    <n v="2330.14"/>
    <x v="2"/>
    <n v="2563.154"/>
    <n v="2563"/>
    <n v="2564"/>
    <n v="2563"/>
    <x v="1"/>
    <x v="1"/>
    <s v="Jan-2023"/>
    <s v="ADULTS"/>
  </r>
  <r>
    <x v="139"/>
    <s v="P1813"/>
    <n v="83"/>
    <x v="1"/>
    <x v="0"/>
    <x v="3"/>
    <n v="2496.7676064257025"/>
    <x v="1"/>
    <n v="4207.4399999999996"/>
    <x v="2"/>
    <n v="4628.1840000000002"/>
    <n v="4628"/>
    <n v="4629"/>
    <n v="4628"/>
    <x v="0"/>
    <x v="10"/>
    <s v="Oct-2022"/>
    <s v="ADULTS"/>
  </r>
  <r>
    <x v="97"/>
    <s v="P3401"/>
    <n v="14"/>
    <x v="0"/>
    <x v="5"/>
    <x v="2"/>
    <n v="2440.2966694490819"/>
    <x v="3"/>
    <n v="4971.42"/>
    <x v="3"/>
    <n v="5468.5620000000008"/>
    <n v="5469"/>
    <n v="5469"/>
    <n v="5468"/>
    <x v="1"/>
    <x v="8"/>
    <s v="Jul-2023"/>
    <s v="CHILDREN"/>
  </r>
  <r>
    <x v="505"/>
    <s v="P625"/>
    <n v="10"/>
    <x v="0"/>
    <x v="7"/>
    <x v="1"/>
    <n v="2509.1716796874998"/>
    <x v="4"/>
    <n v="4531.1899999999996"/>
    <x v="3"/>
    <n v="4984.3090000000002"/>
    <n v="4984"/>
    <n v="4985"/>
    <n v="4984"/>
    <x v="0"/>
    <x v="7"/>
    <s v="Aug-2022"/>
    <s v="CHILDREN"/>
  </r>
  <r>
    <x v="492"/>
    <s v="P2688"/>
    <n v="96"/>
    <x v="2"/>
    <x v="7"/>
    <x v="0"/>
    <n v="2503.6022787783868"/>
    <x v="1"/>
    <n v="3656"/>
    <x v="2"/>
    <n v="4021.6000000000004"/>
    <n v="4022"/>
    <n v="4022"/>
    <n v="4021"/>
    <x v="1"/>
    <x v="10"/>
    <s v="Oct-2023"/>
    <s v="ADULTS"/>
  </r>
  <r>
    <x v="506"/>
    <s v="P4641"/>
    <n v="97"/>
    <x v="2"/>
    <x v="4"/>
    <x v="1"/>
    <n v="2509.1716796874998"/>
    <x v="3"/>
    <n v="943.81"/>
    <x v="2"/>
    <n v="1038.191"/>
    <n v="1038"/>
    <n v="1039"/>
    <n v="1038"/>
    <x v="0"/>
    <x v="11"/>
    <s v="May-2022"/>
    <s v="ADULTS"/>
  </r>
  <r>
    <x v="41"/>
    <s v="P696"/>
    <n v="44"/>
    <x v="2"/>
    <x v="5"/>
    <x v="2"/>
    <n v="2440.2966694490819"/>
    <x v="4"/>
    <n v="2480.14"/>
    <x v="0"/>
    <n v="2728.154"/>
    <n v="2728"/>
    <n v="2729"/>
    <n v="2728"/>
    <x v="0"/>
    <x v="5"/>
    <s v="Mar-2022"/>
    <s v="ADULTS"/>
  </r>
  <r>
    <x v="249"/>
    <s v="P1259"/>
    <n v="88"/>
    <x v="1"/>
    <x v="0"/>
    <x v="0"/>
    <n v="2503.6022787783868"/>
    <x v="4"/>
    <n v="245.81"/>
    <x v="2"/>
    <n v="270.39100000000002"/>
    <n v="270"/>
    <n v="271"/>
    <n v="270"/>
    <x v="0"/>
    <x v="6"/>
    <s v="Sep-2022"/>
    <s v="ADULTS"/>
  </r>
  <r>
    <x v="507"/>
    <s v="P1914"/>
    <n v="19"/>
    <x v="0"/>
    <x v="0"/>
    <x v="3"/>
    <n v="2496.7676064257025"/>
    <x v="3"/>
    <n v="1857.66"/>
    <x v="1"/>
    <n v="2043.4260000000002"/>
    <n v="2043"/>
    <n v="2044"/>
    <n v="2043"/>
    <x v="0"/>
    <x v="1"/>
    <s v="Jan-2022"/>
    <s v="ADULTS"/>
  </r>
  <r>
    <x v="508"/>
    <s v="P3928"/>
    <n v="82"/>
    <x v="0"/>
    <x v="3"/>
    <x v="1"/>
    <n v="2509.1716796874998"/>
    <x v="0"/>
    <n v="1754.32"/>
    <x v="2"/>
    <n v="1929.7520000000002"/>
    <n v="1930"/>
    <n v="1930"/>
    <n v="1929"/>
    <x v="1"/>
    <x v="10"/>
    <s v="Oct-2023"/>
    <s v="ADULTS"/>
  </r>
  <r>
    <x v="509"/>
    <s v="P4305"/>
    <n v="61"/>
    <x v="0"/>
    <x v="6"/>
    <x v="0"/>
    <n v="2503.6022787783868"/>
    <x v="2"/>
    <n v="3196.43"/>
    <x v="2"/>
    <n v="3516.0730000000003"/>
    <n v="3516"/>
    <n v="3517"/>
    <n v="3516"/>
    <x v="1"/>
    <x v="6"/>
    <s v="Sep-2023"/>
    <s v="ADULTS"/>
  </r>
  <r>
    <x v="510"/>
    <s v="P445"/>
    <n v="85"/>
    <x v="2"/>
    <x v="2"/>
    <x v="1"/>
    <n v="2509.1716796874998"/>
    <x v="0"/>
    <n v="1142.7"/>
    <x v="2"/>
    <n v="1256.9700000000003"/>
    <n v="1257"/>
    <n v="1257"/>
    <n v="1256"/>
    <x v="1"/>
    <x v="10"/>
    <s v="Oct-2023"/>
    <s v="ADULTS"/>
  </r>
  <r>
    <x v="417"/>
    <s v="P520"/>
    <n v="70"/>
    <x v="2"/>
    <x v="7"/>
    <x v="3"/>
    <n v="2496.7676064257025"/>
    <x v="1"/>
    <n v="637.78"/>
    <x v="2"/>
    <n v="701.55799999999999"/>
    <n v="702"/>
    <n v="702"/>
    <n v="701"/>
    <x v="0"/>
    <x v="3"/>
    <s v="Nov-2022"/>
    <s v="ADULTS"/>
  </r>
  <r>
    <x v="511"/>
    <s v="P902"/>
    <n v="29"/>
    <x v="0"/>
    <x v="6"/>
    <x v="0"/>
    <n v="2503.6022787783868"/>
    <x v="1"/>
    <n v="4413.6499999999996"/>
    <x v="1"/>
    <n v="4855.0150000000003"/>
    <n v="4855"/>
    <n v="4856"/>
    <n v="4855"/>
    <x v="0"/>
    <x v="9"/>
    <s v="Feb-2022"/>
    <s v="ADULTS"/>
  </r>
  <r>
    <x v="233"/>
    <s v="P818"/>
    <n v="66"/>
    <x v="0"/>
    <x v="6"/>
    <x v="0"/>
    <n v="2503.6022787783868"/>
    <x v="2"/>
    <n v="1305.78"/>
    <x v="2"/>
    <n v="1436.3580000000002"/>
    <n v="1436"/>
    <n v="1437"/>
    <n v="1436"/>
    <x v="0"/>
    <x v="8"/>
    <s v="Jul-2022"/>
    <s v="ADULTS"/>
  </r>
  <r>
    <x v="512"/>
    <s v="P2291"/>
    <n v="97"/>
    <x v="2"/>
    <x v="2"/>
    <x v="0"/>
    <n v="2503.6022787783868"/>
    <x v="1"/>
    <n v="2867.4"/>
    <x v="2"/>
    <n v="3154.1400000000003"/>
    <n v="3154"/>
    <n v="3155"/>
    <n v="3154"/>
    <x v="1"/>
    <x v="4"/>
    <s v="Jun-2023"/>
    <s v="ADULTS"/>
  </r>
  <r>
    <x v="383"/>
    <s v="P2511"/>
    <n v="37"/>
    <x v="2"/>
    <x v="2"/>
    <x v="3"/>
    <n v="2496.7676064257025"/>
    <x v="2"/>
    <n v="3620.26"/>
    <x v="1"/>
    <n v="3982.2860000000005"/>
    <n v="3982"/>
    <n v="3983"/>
    <n v="3982"/>
    <x v="1"/>
    <x v="9"/>
    <s v="Feb-2023"/>
    <s v="ADULTS"/>
  </r>
  <r>
    <x v="513"/>
    <s v="P1048"/>
    <n v="75"/>
    <x v="1"/>
    <x v="3"/>
    <x v="1"/>
    <n v="2509.1716796874998"/>
    <x v="3"/>
    <n v="4328.9399999999996"/>
    <x v="2"/>
    <n v="4761.8339999999998"/>
    <n v="4762"/>
    <n v="4762"/>
    <n v="4761"/>
    <x v="1"/>
    <x v="10"/>
    <s v="Oct-2023"/>
    <s v="ADULTS"/>
  </r>
  <r>
    <x v="142"/>
    <s v="P2779"/>
    <n v="17"/>
    <x v="1"/>
    <x v="0"/>
    <x v="2"/>
    <n v="2440.2966694490819"/>
    <x v="3"/>
    <n v="4499.13"/>
    <x v="3"/>
    <n v="4949.0430000000006"/>
    <n v="4949"/>
    <n v="4950"/>
    <n v="4949"/>
    <x v="0"/>
    <x v="7"/>
    <s v="Aug-2022"/>
    <s v="CHILDREN"/>
  </r>
  <r>
    <x v="508"/>
    <s v="P2200"/>
    <n v="82"/>
    <x v="1"/>
    <x v="6"/>
    <x v="1"/>
    <n v="2509.1716796874998"/>
    <x v="0"/>
    <n v="1012.96"/>
    <x v="2"/>
    <n v="1114.2560000000001"/>
    <n v="1114"/>
    <n v="1115"/>
    <n v="1114"/>
    <x v="1"/>
    <x v="10"/>
    <s v="Oct-2023"/>
    <s v="ADULTS"/>
  </r>
  <r>
    <x v="484"/>
    <s v="P610"/>
    <n v="78"/>
    <x v="2"/>
    <x v="1"/>
    <x v="0"/>
    <n v="2503.6022787783868"/>
    <x v="0"/>
    <n v="4982.91"/>
    <x v="2"/>
    <n v="5481.201"/>
    <n v="5481"/>
    <n v="5482"/>
    <n v="5481"/>
    <x v="1"/>
    <x v="2"/>
    <s v="Apr-2023"/>
    <s v="ADULTS"/>
  </r>
  <r>
    <x v="468"/>
    <s v="P3661"/>
    <n v="68"/>
    <x v="0"/>
    <x v="0"/>
    <x v="0"/>
    <n v="2503.6022787783868"/>
    <x v="0"/>
    <n v="2135.71"/>
    <x v="2"/>
    <n v="2349.2810000000004"/>
    <n v="2349"/>
    <n v="2350"/>
    <n v="2349"/>
    <x v="0"/>
    <x v="1"/>
    <s v="Jan-2022"/>
    <s v="ADULTS"/>
  </r>
  <r>
    <x v="295"/>
    <s v="P547"/>
    <n v="58"/>
    <x v="2"/>
    <x v="0"/>
    <x v="1"/>
    <n v="2509.1716796874998"/>
    <x v="0"/>
    <n v="2582.1"/>
    <x v="0"/>
    <n v="2840.31"/>
    <n v="2840"/>
    <n v="2841"/>
    <n v="2840"/>
    <x v="1"/>
    <x v="2"/>
    <s v="Apr-2023"/>
    <s v="ADULTS"/>
  </r>
  <r>
    <x v="437"/>
    <s v="P3271"/>
    <n v="69"/>
    <x v="1"/>
    <x v="1"/>
    <x v="3"/>
    <n v="2496.7676064257025"/>
    <x v="2"/>
    <n v="2655.29"/>
    <x v="2"/>
    <n v="2920.8190000000004"/>
    <n v="2921"/>
    <n v="2921"/>
    <n v="2920"/>
    <x v="0"/>
    <x v="10"/>
    <s v="Oct-2022"/>
    <s v="ADULTS"/>
  </r>
  <r>
    <x v="355"/>
    <s v="P4708"/>
    <n v="45"/>
    <x v="1"/>
    <x v="3"/>
    <x v="0"/>
    <n v="2503.6022787783868"/>
    <x v="1"/>
    <n v="2497.4499999999998"/>
    <x v="0"/>
    <n v="2747.1950000000002"/>
    <n v="2747"/>
    <n v="2748"/>
    <n v="2747"/>
    <x v="1"/>
    <x v="0"/>
    <s v="Dec-2023"/>
    <s v="ADULTS"/>
  </r>
  <r>
    <x v="74"/>
    <s v="P3891"/>
    <n v="4"/>
    <x v="0"/>
    <x v="4"/>
    <x v="0"/>
    <n v="2503.6022787783868"/>
    <x v="3"/>
    <n v="781.35"/>
    <x v="3"/>
    <n v="859.48500000000013"/>
    <n v="859"/>
    <n v="860"/>
    <n v="859"/>
    <x v="1"/>
    <x v="10"/>
    <s v="Oct-2023"/>
    <s v="CHILDREN"/>
  </r>
  <r>
    <x v="420"/>
    <s v="P3183"/>
    <n v="30"/>
    <x v="1"/>
    <x v="5"/>
    <x v="3"/>
    <n v="2496.7676064257025"/>
    <x v="4"/>
    <n v="2459.5500000000002"/>
    <x v="1"/>
    <n v="2705.5050000000006"/>
    <n v="2706"/>
    <n v="2706"/>
    <n v="2705"/>
    <x v="0"/>
    <x v="2"/>
    <s v="Apr-2022"/>
    <s v="ADULTS"/>
  </r>
  <r>
    <x v="514"/>
    <s v="P1264"/>
    <n v="77"/>
    <x v="0"/>
    <x v="5"/>
    <x v="0"/>
    <n v="2503.6022787783868"/>
    <x v="0"/>
    <n v="2284.79"/>
    <x v="2"/>
    <n v="2513.2690000000002"/>
    <n v="2513"/>
    <n v="2514"/>
    <n v="2513"/>
    <x v="1"/>
    <x v="2"/>
    <s v="Apr-2023"/>
    <s v="ADULTS"/>
  </r>
  <r>
    <x v="515"/>
    <s v="P3331"/>
    <n v="23"/>
    <x v="0"/>
    <x v="7"/>
    <x v="2"/>
    <n v="2440.2966694490819"/>
    <x v="3"/>
    <n v="55.68"/>
    <x v="1"/>
    <n v="61.248000000000005"/>
    <n v="61"/>
    <n v="62"/>
    <n v="61"/>
    <x v="0"/>
    <x v="1"/>
    <s v="Jan-2022"/>
    <s v="ADULTS"/>
  </r>
  <r>
    <x v="516"/>
    <s v="P2338"/>
    <n v="9"/>
    <x v="2"/>
    <x v="2"/>
    <x v="3"/>
    <n v="2496.7676064257025"/>
    <x v="5"/>
    <n v="223"/>
    <x v="3"/>
    <n v="245.3"/>
    <n v="245"/>
    <n v="246"/>
    <n v="245"/>
    <x v="0"/>
    <x v="7"/>
    <s v="Aug-2022"/>
    <s v="CHILDREN"/>
  </r>
  <r>
    <x v="326"/>
    <s v="P4029"/>
    <n v="66"/>
    <x v="1"/>
    <x v="3"/>
    <x v="1"/>
    <n v="2509.1716796874998"/>
    <x v="4"/>
    <n v="4233.41"/>
    <x v="2"/>
    <n v="4656.7510000000002"/>
    <n v="4657"/>
    <n v="4657"/>
    <n v="4656"/>
    <x v="1"/>
    <x v="5"/>
    <s v="Mar-2023"/>
    <s v="ADULTS"/>
  </r>
  <r>
    <x v="261"/>
    <s v="P2905"/>
    <n v="24"/>
    <x v="0"/>
    <x v="4"/>
    <x v="3"/>
    <n v="2496.7676064257025"/>
    <x v="3"/>
    <n v="2270.73"/>
    <x v="1"/>
    <n v="2497.8030000000003"/>
    <n v="2498"/>
    <n v="2498"/>
    <n v="2497"/>
    <x v="0"/>
    <x v="11"/>
    <s v="May-2022"/>
    <s v="ADULTS"/>
  </r>
  <r>
    <x v="517"/>
    <s v="P4486"/>
    <n v="71"/>
    <x v="2"/>
    <x v="6"/>
    <x v="2"/>
    <n v="2440.2966694490819"/>
    <x v="3"/>
    <n v="3841.96"/>
    <x v="2"/>
    <n v="4226.1559999999999"/>
    <n v="4226"/>
    <n v="4227"/>
    <n v="4226"/>
    <x v="0"/>
    <x v="0"/>
    <s v="Dec-2022"/>
    <s v="ADULTS"/>
  </r>
  <r>
    <x v="388"/>
    <s v="P1056"/>
    <n v="65"/>
    <x v="2"/>
    <x v="4"/>
    <x v="0"/>
    <n v="2503.6022787783868"/>
    <x v="4"/>
    <n v="2147.14"/>
    <x v="2"/>
    <n v="2361.8540000000003"/>
    <n v="2362"/>
    <n v="2362"/>
    <n v="2361"/>
    <x v="1"/>
    <x v="11"/>
    <s v="May-2023"/>
    <s v="ADULTS"/>
  </r>
  <r>
    <x v="19"/>
    <s v="P1168"/>
    <n v="97"/>
    <x v="2"/>
    <x v="2"/>
    <x v="3"/>
    <n v="2496.7676064257025"/>
    <x v="3"/>
    <n v="2158.88"/>
    <x v="2"/>
    <n v="2374.7680000000005"/>
    <n v="2375"/>
    <n v="2375"/>
    <n v="2374"/>
    <x v="0"/>
    <x v="2"/>
    <s v="Apr-2022"/>
    <s v="ADULTS"/>
  </r>
  <r>
    <x v="143"/>
    <s v="P3607"/>
    <n v="13"/>
    <x v="2"/>
    <x v="1"/>
    <x v="2"/>
    <n v="2440.2966694490819"/>
    <x v="3"/>
    <n v="4740.08"/>
    <x v="3"/>
    <n v="5214.0880000000006"/>
    <n v="5214"/>
    <n v="5215"/>
    <n v="5214"/>
    <x v="1"/>
    <x v="5"/>
    <s v="Mar-2023"/>
    <s v="CHILDREN"/>
  </r>
  <r>
    <x v="518"/>
    <s v="P118"/>
    <n v="58"/>
    <x v="0"/>
    <x v="0"/>
    <x v="1"/>
    <n v="2509.1716796874998"/>
    <x v="4"/>
    <n v="55.79"/>
    <x v="0"/>
    <n v="61.369000000000007"/>
    <n v="61"/>
    <n v="62"/>
    <n v="61"/>
    <x v="0"/>
    <x v="6"/>
    <s v="Sep-2022"/>
    <s v="ADULTS"/>
  </r>
  <r>
    <x v="52"/>
    <s v="P2531"/>
    <n v="44"/>
    <x v="2"/>
    <x v="2"/>
    <x v="1"/>
    <n v="2509.1716796874998"/>
    <x v="1"/>
    <n v="681.51"/>
    <x v="0"/>
    <n v="749.66100000000006"/>
    <n v="750"/>
    <n v="750"/>
    <n v="749"/>
    <x v="0"/>
    <x v="6"/>
    <s v="Sep-2022"/>
    <s v="ADULTS"/>
  </r>
  <r>
    <x v="361"/>
    <s v="P1657"/>
    <n v="56"/>
    <x v="0"/>
    <x v="7"/>
    <x v="1"/>
    <n v="2509.1716796874998"/>
    <x v="3"/>
    <n v="4874.1000000000004"/>
    <x v="0"/>
    <n v="5361.5100000000011"/>
    <n v="5362"/>
    <n v="5362"/>
    <n v="5361"/>
    <x v="0"/>
    <x v="6"/>
    <s v="Sep-2022"/>
    <s v="ADULTS"/>
  </r>
  <r>
    <x v="336"/>
    <s v="P452"/>
    <n v="50"/>
    <x v="1"/>
    <x v="2"/>
    <x v="1"/>
    <n v="2509.1716796874998"/>
    <x v="2"/>
    <n v="2691.68"/>
    <x v="0"/>
    <n v="2960.848"/>
    <n v="2961"/>
    <n v="2961"/>
    <n v="2960"/>
    <x v="1"/>
    <x v="1"/>
    <s v="Jan-2023"/>
    <s v="ADULTS"/>
  </r>
  <r>
    <x v="274"/>
    <s v="P2950"/>
    <n v="59"/>
    <x v="0"/>
    <x v="4"/>
    <x v="2"/>
    <n v="2440.2966694490819"/>
    <x v="1"/>
    <n v="2155.88"/>
    <x v="0"/>
    <n v="2371.4680000000003"/>
    <n v="2371"/>
    <n v="2372"/>
    <n v="2371"/>
    <x v="1"/>
    <x v="0"/>
    <s v="Dec-2023"/>
    <s v="ADULTS"/>
  </r>
  <r>
    <x v="148"/>
    <s v="P2396"/>
    <n v="12"/>
    <x v="1"/>
    <x v="7"/>
    <x v="1"/>
    <n v="2509.1716796874998"/>
    <x v="1"/>
    <n v="4250.82"/>
    <x v="3"/>
    <n v="4675.902"/>
    <n v="4676"/>
    <n v="4676"/>
    <n v="4675"/>
    <x v="0"/>
    <x v="10"/>
    <s v="Oct-2022"/>
    <s v="CHILDREN"/>
  </r>
  <r>
    <x v="440"/>
    <s v="P4979"/>
    <n v="30"/>
    <x v="2"/>
    <x v="5"/>
    <x v="0"/>
    <n v="2503.6022787783868"/>
    <x v="1"/>
    <n v="2861.83"/>
    <x v="1"/>
    <n v="3148.0130000000004"/>
    <n v="3148"/>
    <n v="3149"/>
    <n v="3148"/>
    <x v="1"/>
    <x v="7"/>
    <s v="Aug-2023"/>
    <s v="ADULTS"/>
  </r>
  <r>
    <x v="519"/>
    <s v="P3788"/>
    <n v="3"/>
    <x v="2"/>
    <x v="2"/>
    <x v="0"/>
    <n v="2503.6022787783868"/>
    <x v="3"/>
    <n v="4259.5"/>
    <x v="3"/>
    <n v="4685.4500000000007"/>
    <n v="4685"/>
    <n v="4686"/>
    <n v="4685"/>
    <x v="1"/>
    <x v="1"/>
    <s v="Jan-2023"/>
    <s v="CHILDREN"/>
  </r>
  <r>
    <x v="193"/>
    <s v="P1832"/>
    <n v="60"/>
    <x v="2"/>
    <x v="7"/>
    <x v="0"/>
    <n v="2503.6022787783868"/>
    <x v="2"/>
    <n v="3705.51"/>
    <x v="2"/>
    <n v="4076.0610000000006"/>
    <n v="4076"/>
    <n v="4077"/>
    <n v="4076"/>
    <x v="1"/>
    <x v="6"/>
    <s v="Sep-2023"/>
    <s v="ADULTS"/>
  </r>
  <r>
    <x v="520"/>
    <s v="P3285"/>
    <n v="31"/>
    <x v="1"/>
    <x v="6"/>
    <x v="2"/>
    <n v="2440.2966694490819"/>
    <x v="4"/>
    <n v="143.29"/>
    <x v="1"/>
    <n v="157.619"/>
    <n v="158"/>
    <n v="158"/>
    <n v="157"/>
    <x v="1"/>
    <x v="5"/>
    <s v="Mar-2023"/>
    <s v="ADULTS"/>
  </r>
  <r>
    <x v="18"/>
    <s v="P4310"/>
    <n v="89"/>
    <x v="0"/>
    <x v="4"/>
    <x v="2"/>
    <n v="2440.2966694490819"/>
    <x v="2"/>
    <n v="2360.92"/>
    <x v="2"/>
    <n v="2597.0120000000002"/>
    <n v="2597"/>
    <n v="2598"/>
    <n v="2597"/>
    <x v="1"/>
    <x v="9"/>
    <s v="Feb-2023"/>
    <s v="ADULTS"/>
  </r>
  <r>
    <x v="223"/>
    <s v="P3164"/>
    <n v="50"/>
    <x v="0"/>
    <x v="3"/>
    <x v="3"/>
    <n v="2496.7676064257025"/>
    <x v="1"/>
    <n v="3132.58"/>
    <x v="0"/>
    <n v="3445.8380000000002"/>
    <n v="3446"/>
    <n v="3446"/>
    <n v="3445"/>
    <x v="1"/>
    <x v="2"/>
    <s v="Apr-2023"/>
    <s v="ADULTS"/>
  </r>
  <r>
    <x v="241"/>
    <s v="P1334"/>
    <n v="78"/>
    <x v="2"/>
    <x v="5"/>
    <x v="1"/>
    <n v="2509.1716796874998"/>
    <x v="5"/>
    <n v="3089.92"/>
    <x v="2"/>
    <n v="3398.9120000000003"/>
    <n v="3399"/>
    <n v="3399"/>
    <n v="3398"/>
    <x v="0"/>
    <x v="2"/>
    <s v="Apr-2022"/>
    <s v="ADULTS"/>
  </r>
  <r>
    <x v="45"/>
    <s v="P1836"/>
    <n v="68"/>
    <x v="0"/>
    <x v="0"/>
    <x v="2"/>
    <n v="2440.2966694490819"/>
    <x v="0"/>
    <n v="4838.29"/>
    <x v="2"/>
    <n v="5322.1190000000006"/>
    <n v="5322"/>
    <n v="5323"/>
    <n v="5322"/>
    <x v="1"/>
    <x v="10"/>
    <s v="Oct-2023"/>
    <s v="ADULTS"/>
  </r>
  <r>
    <x v="521"/>
    <s v="P2309"/>
    <n v="6"/>
    <x v="1"/>
    <x v="4"/>
    <x v="3"/>
    <n v="2496.7676064257025"/>
    <x v="0"/>
    <n v="4322.8999999999996"/>
    <x v="3"/>
    <n v="4755.1899999999996"/>
    <n v="4755"/>
    <n v="4756"/>
    <n v="4755"/>
    <x v="0"/>
    <x v="6"/>
    <s v="Sep-2022"/>
    <s v="CHILDREN"/>
  </r>
  <r>
    <x v="345"/>
    <s v="P1969"/>
    <n v="79"/>
    <x v="1"/>
    <x v="0"/>
    <x v="0"/>
    <n v="2503.6022787783868"/>
    <x v="2"/>
    <n v="4474.63"/>
    <x v="2"/>
    <n v="4922.0930000000008"/>
    <n v="4922"/>
    <n v="4923"/>
    <n v="4922"/>
    <x v="1"/>
    <x v="11"/>
    <s v="May-2023"/>
    <s v="ADULTS"/>
  </r>
  <r>
    <x v="522"/>
    <s v="P4532"/>
    <n v="15"/>
    <x v="0"/>
    <x v="6"/>
    <x v="0"/>
    <n v="2503.6022787783868"/>
    <x v="1"/>
    <n v="3033.44"/>
    <x v="3"/>
    <n v="3336.7840000000001"/>
    <n v="3337"/>
    <n v="3337"/>
    <n v="3336"/>
    <x v="1"/>
    <x v="1"/>
    <s v="Jan-2023"/>
    <s v="CHILDREN"/>
  </r>
  <r>
    <x v="226"/>
    <s v="P4760"/>
    <n v="57"/>
    <x v="1"/>
    <x v="6"/>
    <x v="0"/>
    <n v="2503.6022787783868"/>
    <x v="2"/>
    <n v="2012.67"/>
    <x v="0"/>
    <n v="2213.9370000000004"/>
    <n v="2214"/>
    <n v="2214"/>
    <n v="2213"/>
    <x v="1"/>
    <x v="6"/>
    <s v="Sep-2023"/>
    <s v="ADULTS"/>
  </r>
  <r>
    <x v="238"/>
    <s v="P4980"/>
    <n v="46"/>
    <x v="1"/>
    <x v="3"/>
    <x v="0"/>
    <n v="2503.6022787783868"/>
    <x v="4"/>
    <n v="691.8"/>
    <x v="0"/>
    <n v="760.98"/>
    <n v="761"/>
    <n v="761"/>
    <n v="760"/>
    <x v="1"/>
    <x v="3"/>
    <s v="Nov-2023"/>
    <s v="ADULTS"/>
  </r>
  <r>
    <x v="493"/>
    <s v="P3105"/>
    <n v="36"/>
    <x v="2"/>
    <x v="2"/>
    <x v="3"/>
    <n v="2496.7676064257025"/>
    <x v="5"/>
    <n v="2164.91"/>
    <x v="1"/>
    <n v="2381.4009999999998"/>
    <n v="2381"/>
    <n v="2382"/>
    <n v="2381"/>
    <x v="0"/>
    <x v="5"/>
    <s v="Mar-2022"/>
    <s v="ADULTS"/>
  </r>
  <r>
    <x v="164"/>
    <s v="P1705"/>
    <n v="57"/>
    <x v="2"/>
    <x v="7"/>
    <x v="1"/>
    <n v="2509.1716796874998"/>
    <x v="4"/>
    <n v="2401.3000000000002"/>
    <x v="0"/>
    <n v="2641.4300000000003"/>
    <n v="2641"/>
    <n v="2642"/>
    <n v="2641"/>
    <x v="0"/>
    <x v="6"/>
    <s v="Sep-2022"/>
    <s v="ADULTS"/>
  </r>
  <r>
    <x v="468"/>
    <s v="P3118"/>
    <n v="68"/>
    <x v="1"/>
    <x v="1"/>
    <x v="2"/>
    <n v="2440.2966694490819"/>
    <x v="1"/>
    <n v="1902.96"/>
    <x v="2"/>
    <n v="2093.2560000000003"/>
    <n v="2093"/>
    <n v="2094"/>
    <n v="2093"/>
    <x v="0"/>
    <x v="1"/>
    <s v="Jan-2022"/>
    <s v="ADULTS"/>
  </r>
  <r>
    <x v="270"/>
    <s v="P3033"/>
    <n v="96"/>
    <x v="1"/>
    <x v="4"/>
    <x v="0"/>
    <n v="2503.6022787783868"/>
    <x v="0"/>
    <n v="1466.25"/>
    <x v="2"/>
    <n v="1612.8750000000002"/>
    <n v="1613"/>
    <n v="1613"/>
    <n v="1612"/>
    <x v="1"/>
    <x v="10"/>
    <s v="Oct-2023"/>
    <s v="ADULTS"/>
  </r>
  <r>
    <x v="260"/>
    <s v="P965"/>
    <n v="10"/>
    <x v="1"/>
    <x v="3"/>
    <x v="1"/>
    <n v="2509.1716796874998"/>
    <x v="2"/>
    <n v="617.99"/>
    <x v="3"/>
    <n v="679.7890000000001"/>
    <n v="680"/>
    <n v="680"/>
    <n v="679"/>
    <x v="1"/>
    <x v="4"/>
    <s v="Jun-2023"/>
    <s v="CHILDREN"/>
  </r>
  <r>
    <x v="523"/>
    <s v="P2898"/>
    <n v="49"/>
    <x v="2"/>
    <x v="0"/>
    <x v="2"/>
    <n v="2440.2966694490819"/>
    <x v="4"/>
    <n v="502.87"/>
    <x v="0"/>
    <n v="553.15700000000004"/>
    <n v="553"/>
    <n v="554"/>
    <n v="553"/>
    <x v="0"/>
    <x v="5"/>
    <s v="Mar-2022"/>
    <s v="ADULTS"/>
  </r>
  <r>
    <x v="524"/>
    <s v="P324"/>
    <n v="86"/>
    <x v="2"/>
    <x v="0"/>
    <x v="1"/>
    <n v="2509.1716796874998"/>
    <x v="0"/>
    <n v="608.28"/>
    <x v="2"/>
    <n v="669.10800000000006"/>
    <n v="669"/>
    <n v="670"/>
    <n v="669"/>
    <x v="0"/>
    <x v="7"/>
    <s v="Aug-2022"/>
    <s v="ADULTS"/>
  </r>
  <r>
    <x v="156"/>
    <s v="P1738"/>
    <n v="18"/>
    <x v="2"/>
    <x v="3"/>
    <x v="3"/>
    <n v="2496.7676064257025"/>
    <x v="3"/>
    <n v="4272.46"/>
    <x v="1"/>
    <n v="4699.7060000000001"/>
    <n v="4700"/>
    <n v="4700"/>
    <n v="4699"/>
    <x v="1"/>
    <x v="0"/>
    <s v="Dec-2023"/>
    <s v="ADULTS"/>
  </r>
  <r>
    <x v="366"/>
    <s v="P958"/>
    <n v="66"/>
    <x v="2"/>
    <x v="4"/>
    <x v="0"/>
    <n v="2503.6022787783868"/>
    <x v="2"/>
    <n v="224"/>
    <x v="2"/>
    <n v="246.40000000000003"/>
    <n v="246"/>
    <n v="247"/>
    <n v="246"/>
    <x v="1"/>
    <x v="5"/>
    <s v="Mar-2023"/>
    <s v="ADULTS"/>
  </r>
  <r>
    <x v="523"/>
    <s v="P4436"/>
    <n v="44"/>
    <x v="1"/>
    <x v="4"/>
    <x v="0"/>
    <n v="2503.6022787783868"/>
    <x v="4"/>
    <n v="4722.3900000000003"/>
    <x v="0"/>
    <n v="5194.6290000000008"/>
    <n v="5195"/>
    <n v="5195"/>
    <n v="5194"/>
    <x v="0"/>
    <x v="5"/>
    <s v="Mar-2022"/>
    <s v="ADULTS"/>
  </r>
  <r>
    <x v="39"/>
    <s v="P1351"/>
    <n v="41"/>
    <x v="2"/>
    <x v="1"/>
    <x v="3"/>
    <n v="2496.7676064257025"/>
    <x v="2"/>
    <n v="3410.87"/>
    <x v="0"/>
    <n v="3751.9570000000003"/>
    <n v="3752"/>
    <n v="3752"/>
    <n v="3751"/>
    <x v="0"/>
    <x v="5"/>
    <s v="Mar-2022"/>
    <s v="ADULTS"/>
  </r>
  <r>
    <x v="90"/>
    <s v="P4376"/>
    <n v="7"/>
    <x v="2"/>
    <x v="5"/>
    <x v="0"/>
    <n v="2503.6022787783868"/>
    <x v="3"/>
    <n v="3476.22"/>
    <x v="3"/>
    <n v="3823.8420000000001"/>
    <n v="3824"/>
    <n v="3824"/>
    <n v="3823"/>
    <x v="0"/>
    <x v="7"/>
    <s v="Aug-2022"/>
    <s v="CHILDREN"/>
  </r>
  <r>
    <x v="43"/>
    <s v="P1416"/>
    <n v="44"/>
    <x v="0"/>
    <x v="1"/>
    <x v="0"/>
    <n v="2503.6022787783868"/>
    <x v="4"/>
    <n v="1970.59"/>
    <x v="0"/>
    <n v="2167.6489999999999"/>
    <n v="2168"/>
    <n v="2168"/>
    <n v="2167"/>
    <x v="0"/>
    <x v="10"/>
    <s v="Oct-2022"/>
    <s v="ADULTS"/>
  </r>
  <r>
    <x v="207"/>
    <s v="P1896"/>
    <n v="21"/>
    <x v="1"/>
    <x v="0"/>
    <x v="2"/>
    <n v="2440.2966694490819"/>
    <x v="2"/>
    <n v="4243.01"/>
    <x v="1"/>
    <n v="4667.3110000000006"/>
    <n v="4667"/>
    <n v="4668"/>
    <n v="4667"/>
    <x v="1"/>
    <x v="10"/>
    <s v="Oct-2023"/>
    <s v="ADULTS"/>
  </r>
  <r>
    <x v="525"/>
    <s v="P2526"/>
    <n v="23"/>
    <x v="2"/>
    <x v="7"/>
    <x v="1"/>
    <n v="2509.1716796874998"/>
    <x v="4"/>
    <n v="3150.44"/>
    <x v="1"/>
    <n v="3465.4840000000004"/>
    <n v="3465"/>
    <n v="3466"/>
    <n v="3465"/>
    <x v="1"/>
    <x v="9"/>
    <s v="Feb-2023"/>
    <s v="ADULTS"/>
  </r>
  <r>
    <x v="172"/>
    <s v="P136"/>
    <n v="35"/>
    <x v="2"/>
    <x v="2"/>
    <x v="0"/>
    <n v="2503.6022787783868"/>
    <x v="3"/>
    <n v="4802.63"/>
    <x v="1"/>
    <n v="5282.8930000000009"/>
    <n v="5283"/>
    <n v="5283"/>
    <n v="5282"/>
    <x v="0"/>
    <x v="7"/>
    <s v="Aug-2022"/>
    <s v="ADULTS"/>
  </r>
  <r>
    <x v="526"/>
    <s v="P3356"/>
    <n v="7"/>
    <x v="0"/>
    <x v="5"/>
    <x v="3"/>
    <n v="2496.7676064257025"/>
    <x v="5"/>
    <n v="1865.92"/>
    <x v="3"/>
    <n v="2052.5120000000002"/>
    <n v="2053"/>
    <n v="2053"/>
    <n v="2052"/>
    <x v="1"/>
    <x v="8"/>
    <s v="Jul-2023"/>
    <s v="CHILDREN"/>
  </r>
  <r>
    <x v="37"/>
    <s v="P2046"/>
    <n v="61"/>
    <x v="2"/>
    <x v="3"/>
    <x v="0"/>
    <n v="2503.6022787783868"/>
    <x v="3"/>
    <n v="966.05"/>
    <x v="2"/>
    <n v="1062.655"/>
    <n v="1063"/>
    <n v="1063"/>
    <n v="1062"/>
    <x v="1"/>
    <x v="2"/>
    <s v="Apr-2023"/>
    <s v="ADULTS"/>
  </r>
  <r>
    <x v="214"/>
    <s v="P4952"/>
    <n v="76"/>
    <x v="2"/>
    <x v="0"/>
    <x v="3"/>
    <n v="2496.7676064257025"/>
    <x v="0"/>
    <n v="645.14"/>
    <x v="2"/>
    <n v="709.654"/>
    <n v="710"/>
    <n v="710"/>
    <n v="709"/>
    <x v="0"/>
    <x v="3"/>
    <s v="Nov-2022"/>
    <s v="ADULTS"/>
  </r>
  <r>
    <x v="439"/>
    <s v="P3257"/>
    <n v="74"/>
    <x v="2"/>
    <x v="7"/>
    <x v="1"/>
    <n v="2509.1716796874998"/>
    <x v="3"/>
    <n v="908.51"/>
    <x v="2"/>
    <n v="999.3610000000001"/>
    <n v="999"/>
    <n v="1000"/>
    <n v="999"/>
    <x v="1"/>
    <x v="7"/>
    <s v="Aug-2023"/>
    <s v="ADULTS"/>
  </r>
  <r>
    <x v="309"/>
    <s v="P2620"/>
    <n v="72"/>
    <x v="1"/>
    <x v="2"/>
    <x v="0"/>
    <n v="2503.6022787783868"/>
    <x v="2"/>
    <n v="3462.23"/>
    <x v="2"/>
    <n v="3808.4530000000004"/>
    <n v="3808"/>
    <n v="3809"/>
    <n v="3808"/>
    <x v="1"/>
    <x v="5"/>
    <s v="Mar-2023"/>
    <s v="ADULTS"/>
  </r>
  <r>
    <x v="239"/>
    <s v="P4389"/>
    <n v="1"/>
    <x v="1"/>
    <x v="4"/>
    <x v="1"/>
    <n v="2509.1716796874998"/>
    <x v="2"/>
    <n v="3978.83"/>
    <x v="3"/>
    <n v="4376.7130000000006"/>
    <n v="4377"/>
    <n v="4377"/>
    <n v="4376"/>
    <x v="1"/>
    <x v="1"/>
    <s v="Jan-2023"/>
    <s v="CHILDREN"/>
  </r>
  <r>
    <x v="527"/>
    <s v="P2507"/>
    <n v="70"/>
    <x v="2"/>
    <x v="7"/>
    <x v="1"/>
    <n v="2509.1716796874998"/>
    <x v="4"/>
    <n v="1843.04"/>
    <x v="2"/>
    <n v="2027.3440000000001"/>
    <n v="2027"/>
    <n v="2028"/>
    <n v="2027"/>
    <x v="0"/>
    <x v="0"/>
    <s v="Dec-2022"/>
    <s v="ADULTS"/>
  </r>
  <r>
    <x v="201"/>
    <s v="P3901"/>
    <n v="36"/>
    <x v="0"/>
    <x v="6"/>
    <x v="3"/>
    <n v="2496.7676064257025"/>
    <x v="3"/>
    <n v="303.67"/>
    <x v="1"/>
    <n v="334.03700000000003"/>
    <n v="334"/>
    <n v="335"/>
    <n v="334"/>
    <x v="0"/>
    <x v="3"/>
    <s v="Nov-2022"/>
    <s v="ADULTS"/>
  </r>
  <r>
    <x v="528"/>
    <s v="P4615"/>
    <n v="30"/>
    <x v="0"/>
    <x v="6"/>
    <x v="2"/>
    <n v="2440.2966694490819"/>
    <x v="3"/>
    <n v="3755.39"/>
    <x v="1"/>
    <n v="4130.9290000000001"/>
    <n v="4131"/>
    <n v="4131"/>
    <n v="4130"/>
    <x v="0"/>
    <x v="7"/>
    <s v="Aug-2022"/>
    <s v="ADULTS"/>
  </r>
  <r>
    <x v="252"/>
    <s v="P737"/>
    <n v="87"/>
    <x v="2"/>
    <x v="5"/>
    <x v="1"/>
    <n v="2509.1716796874998"/>
    <x v="0"/>
    <n v="2662.07"/>
    <x v="2"/>
    <n v="2928.2770000000005"/>
    <n v="2928"/>
    <n v="2929"/>
    <n v="2928"/>
    <x v="1"/>
    <x v="7"/>
    <s v="Aug-2023"/>
    <s v="ADULTS"/>
  </r>
  <r>
    <x v="186"/>
    <s v="P4034"/>
    <n v="40"/>
    <x v="0"/>
    <x v="0"/>
    <x v="0"/>
    <n v="2503.6022787783868"/>
    <x v="4"/>
    <n v="4431.4399999999996"/>
    <x v="0"/>
    <n v="4874.5839999999998"/>
    <n v="4875"/>
    <n v="4875"/>
    <n v="4874"/>
    <x v="1"/>
    <x v="9"/>
    <s v="Feb-2023"/>
    <s v="ADULTS"/>
  </r>
  <r>
    <x v="317"/>
    <s v="P3427"/>
    <n v="38"/>
    <x v="2"/>
    <x v="3"/>
    <x v="3"/>
    <n v="2496.7676064257025"/>
    <x v="1"/>
    <n v="588.14"/>
    <x v="1"/>
    <n v="646.95400000000006"/>
    <n v="647"/>
    <n v="647"/>
    <n v="646"/>
    <x v="1"/>
    <x v="7"/>
    <s v="Aug-2023"/>
    <s v="ADULTS"/>
  </r>
  <r>
    <x v="313"/>
    <s v="P1235"/>
    <n v="41"/>
    <x v="1"/>
    <x v="2"/>
    <x v="0"/>
    <n v="2503.6022787783868"/>
    <x v="4"/>
    <n v="129.32"/>
    <x v="0"/>
    <n v="142.25200000000001"/>
    <n v="142"/>
    <n v="143"/>
    <n v="142"/>
    <x v="1"/>
    <x v="10"/>
    <s v="Oct-2023"/>
    <s v="ADULTS"/>
  </r>
  <r>
    <x v="529"/>
    <s v="P148"/>
    <n v="77"/>
    <x v="1"/>
    <x v="4"/>
    <x v="2"/>
    <n v="2440.2966694490819"/>
    <x v="2"/>
    <n v="2865.62"/>
    <x v="2"/>
    <n v="3152.1820000000002"/>
    <n v="3152"/>
    <n v="3153"/>
    <n v="3152"/>
    <x v="0"/>
    <x v="0"/>
    <s v="Dec-2022"/>
    <s v="ADULTS"/>
  </r>
  <r>
    <x v="484"/>
    <s v="P1642"/>
    <n v="32"/>
    <x v="1"/>
    <x v="6"/>
    <x v="0"/>
    <n v="2503.6022787783868"/>
    <x v="3"/>
    <n v="4857.08"/>
    <x v="1"/>
    <n v="5342.7880000000005"/>
    <n v="5343"/>
    <n v="5343"/>
    <n v="5342"/>
    <x v="1"/>
    <x v="2"/>
    <s v="Apr-2023"/>
    <s v="ADULTS"/>
  </r>
  <r>
    <x v="530"/>
    <s v="P1846"/>
    <n v="81"/>
    <x v="2"/>
    <x v="2"/>
    <x v="0"/>
    <n v="2503.6022787783868"/>
    <x v="4"/>
    <n v="2450.1999999999998"/>
    <x v="2"/>
    <n v="2695.22"/>
    <n v="2695"/>
    <n v="2696"/>
    <n v="2695"/>
    <x v="0"/>
    <x v="4"/>
    <s v="Jun-2022"/>
    <s v="ADULTS"/>
  </r>
  <r>
    <x v="504"/>
    <s v="P4342"/>
    <n v="97"/>
    <x v="0"/>
    <x v="0"/>
    <x v="1"/>
    <n v="2509.1716796874998"/>
    <x v="0"/>
    <n v="2624.03"/>
    <x v="2"/>
    <n v="2886.4330000000004"/>
    <n v="2886"/>
    <n v="2887"/>
    <n v="2886"/>
    <x v="0"/>
    <x v="11"/>
    <s v="May-2022"/>
    <s v="ADULTS"/>
  </r>
  <r>
    <x v="73"/>
    <s v="P53"/>
    <n v="86"/>
    <x v="2"/>
    <x v="6"/>
    <x v="0"/>
    <n v="2503.6022787783868"/>
    <x v="0"/>
    <n v="2759.01"/>
    <x v="2"/>
    <n v="3034.9110000000005"/>
    <n v="3035"/>
    <n v="3035"/>
    <n v="3034"/>
    <x v="1"/>
    <x v="11"/>
    <s v="May-2023"/>
    <s v="ADULTS"/>
  </r>
  <r>
    <x v="357"/>
    <s v="P3301"/>
    <n v="77"/>
    <x v="2"/>
    <x v="1"/>
    <x v="2"/>
    <n v="2440.2966694490819"/>
    <x v="3"/>
    <n v="452.73"/>
    <x v="2"/>
    <n v="498.00300000000004"/>
    <n v="498"/>
    <n v="499"/>
    <n v="498"/>
    <x v="1"/>
    <x v="7"/>
    <s v="Aug-2023"/>
    <s v="ADULTS"/>
  </r>
  <r>
    <x v="80"/>
    <s v="P3249"/>
    <n v="17"/>
    <x v="1"/>
    <x v="1"/>
    <x v="0"/>
    <n v="2503.6022787783868"/>
    <x v="1"/>
    <n v="1278.57"/>
    <x v="3"/>
    <n v="1406.4270000000001"/>
    <n v="1406"/>
    <n v="1407"/>
    <n v="1406"/>
    <x v="1"/>
    <x v="1"/>
    <s v="Jan-2023"/>
    <s v="CHILDREN"/>
  </r>
  <r>
    <x v="531"/>
    <s v="P1454"/>
    <n v="59"/>
    <x v="1"/>
    <x v="2"/>
    <x v="3"/>
    <n v="2496.7676064257025"/>
    <x v="3"/>
    <n v="4934.67"/>
    <x v="0"/>
    <n v="5428.1370000000006"/>
    <n v="5428"/>
    <n v="5429"/>
    <n v="5428"/>
    <x v="1"/>
    <x v="6"/>
    <s v="Sep-2023"/>
    <s v="ADULTS"/>
  </r>
  <r>
    <x v="379"/>
    <s v="P4988"/>
    <n v="88"/>
    <x v="1"/>
    <x v="4"/>
    <x v="3"/>
    <n v="2496.7676064257025"/>
    <x v="3"/>
    <n v="1045.32"/>
    <x v="2"/>
    <n v="1149.8520000000001"/>
    <n v="1150"/>
    <n v="1150"/>
    <n v="1149"/>
    <x v="0"/>
    <x v="7"/>
    <s v="Aug-2022"/>
    <s v="ADULTS"/>
  </r>
  <r>
    <x v="413"/>
    <s v="P280"/>
    <n v="27"/>
    <x v="1"/>
    <x v="2"/>
    <x v="1"/>
    <n v="2509.1716796874998"/>
    <x v="0"/>
    <n v="1209.74"/>
    <x v="1"/>
    <n v="1330.7140000000002"/>
    <n v="1331"/>
    <n v="1331"/>
    <n v="1330"/>
    <x v="0"/>
    <x v="7"/>
    <s v="Aug-2022"/>
    <s v="ADULTS"/>
  </r>
  <r>
    <x v="88"/>
    <s v="P2084"/>
    <n v="59"/>
    <x v="2"/>
    <x v="6"/>
    <x v="3"/>
    <n v="2496.7676064257025"/>
    <x v="4"/>
    <n v="779.36"/>
    <x v="0"/>
    <n v="857.29600000000005"/>
    <n v="857"/>
    <n v="858"/>
    <n v="857"/>
    <x v="0"/>
    <x v="5"/>
    <s v="Mar-2022"/>
    <s v="ADULTS"/>
  </r>
  <r>
    <x v="8"/>
    <s v="P3325"/>
    <n v="68"/>
    <x v="0"/>
    <x v="3"/>
    <x v="0"/>
    <n v="2503.6022787783868"/>
    <x v="1"/>
    <n v="1484.27"/>
    <x v="2"/>
    <n v="1632.6970000000001"/>
    <n v="1633"/>
    <n v="1633"/>
    <n v="1632"/>
    <x v="0"/>
    <x v="2"/>
    <s v="Apr-2022"/>
    <s v="ADULTS"/>
  </r>
  <r>
    <x v="532"/>
    <s v="P980"/>
    <n v="85"/>
    <x v="1"/>
    <x v="1"/>
    <x v="2"/>
    <n v="2440.2966694490819"/>
    <x v="1"/>
    <n v="1671.45"/>
    <x v="2"/>
    <n v="1838.5950000000003"/>
    <n v="1839"/>
    <n v="1839"/>
    <n v="1838"/>
    <x v="0"/>
    <x v="5"/>
    <s v="Mar-2022"/>
    <s v="ADULTS"/>
  </r>
  <r>
    <x v="44"/>
    <s v="P126"/>
    <n v="16"/>
    <x v="2"/>
    <x v="3"/>
    <x v="2"/>
    <n v="2440.2966694490819"/>
    <x v="1"/>
    <n v="4886.87"/>
    <x v="3"/>
    <n v="5375.5570000000007"/>
    <n v="5376"/>
    <n v="5376"/>
    <n v="5375"/>
    <x v="1"/>
    <x v="5"/>
    <s v="Mar-2023"/>
    <s v="CHILDREN"/>
  </r>
  <r>
    <x v="533"/>
    <s v="P2336"/>
    <n v="33"/>
    <x v="2"/>
    <x v="0"/>
    <x v="0"/>
    <n v="2503.6022787783868"/>
    <x v="0"/>
    <n v="1906.85"/>
    <x v="1"/>
    <n v="2097.5349999999999"/>
    <n v="2098"/>
    <n v="2098"/>
    <n v="2097"/>
    <x v="0"/>
    <x v="4"/>
    <s v="Jun-2022"/>
    <s v="ADULTS"/>
  </r>
  <r>
    <x v="534"/>
    <s v="P4406"/>
    <n v="46"/>
    <x v="1"/>
    <x v="3"/>
    <x v="0"/>
    <n v="2503.6022787783868"/>
    <x v="2"/>
    <n v="4848.66"/>
    <x v="0"/>
    <n v="5333.5259999999998"/>
    <n v="5334"/>
    <n v="5334"/>
    <n v="5333"/>
    <x v="0"/>
    <x v="9"/>
    <s v="Feb-2022"/>
    <s v="ADULTS"/>
  </r>
  <r>
    <x v="24"/>
    <s v="P4983"/>
    <n v="90"/>
    <x v="1"/>
    <x v="2"/>
    <x v="0"/>
    <n v="2503.6022787783868"/>
    <x v="2"/>
    <n v="1414.28"/>
    <x v="2"/>
    <n v="1555.7080000000001"/>
    <n v="1556"/>
    <n v="1556"/>
    <n v="1555"/>
    <x v="1"/>
    <x v="9"/>
    <s v="Feb-2023"/>
    <s v="ADULTS"/>
  </r>
  <r>
    <x v="512"/>
    <s v="P70"/>
    <n v="21"/>
    <x v="0"/>
    <x v="6"/>
    <x v="1"/>
    <n v="2509.1716796874998"/>
    <x v="1"/>
    <n v="3679.53"/>
    <x v="1"/>
    <n v="4047.4830000000006"/>
    <n v="4047"/>
    <n v="4048"/>
    <n v="4047"/>
    <x v="1"/>
    <x v="4"/>
    <s v="Jun-2023"/>
    <s v="ADULTS"/>
  </r>
  <r>
    <x v="535"/>
    <s v="P3970"/>
    <n v="41"/>
    <x v="0"/>
    <x v="3"/>
    <x v="2"/>
    <n v="2440.2966694490819"/>
    <x v="3"/>
    <n v="2081.0500000000002"/>
    <x v="0"/>
    <n v="2289.1550000000002"/>
    <n v="2289"/>
    <n v="2290"/>
    <n v="2289"/>
    <x v="0"/>
    <x v="8"/>
    <s v="Jul-2022"/>
    <s v="ADULTS"/>
  </r>
  <r>
    <x v="194"/>
    <s v="P1470"/>
    <n v="0"/>
    <x v="0"/>
    <x v="2"/>
    <x v="0"/>
    <n v="2503.6022787783868"/>
    <x v="1"/>
    <n v="3775.75"/>
    <x v="3"/>
    <n v="4153.3250000000007"/>
    <n v="4153"/>
    <n v="4154"/>
    <n v="4153"/>
    <x v="0"/>
    <x v="1"/>
    <s v="Jan-2022"/>
    <s v="CHILDREN"/>
  </r>
  <r>
    <x v="443"/>
    <s v="P1046"/>
    <n v="25"/>
    <x v="2"/>
    <x v="5"/>
    <x v="3"/>
    <n v="2496.7676064257025"/>
    <x v="1"/>
    <n v="208.23"/>
    <x v="1"/>
    <n v="229.053"/>
    <n v="229"/>
    <n v="230"/>
    <n v="229"/>
    <x v="0"/>
    <x v="8"/>
    <s v="Jul-2022"/>
    <s v="ADULTS"/>
  </r>
  <r>
    <x v="536"/>
    <s v="P3636"/>
    <n v="16"/>
    <x v="0"/>
    <x v="0"/>
    <x v="3"/>
    <n v="2496.7676064257025"/>
    <x v="4"/>
    <n v="2252.15"/>
    <x v="3"/>
    <n v="2477.3650000000002"/>
    <n v="2477"/>
    <n v="2478"/>
    <n v="2477"/>
    <x v="0"/>
    <x v="0"/>
    <s v="Dec-2022"/>
    <s v="CHILDREN"/>
  </r>
  <r>
    <x v="525"/>
    <s v="P920"/>
    <n v="52"/>
    <x v="2"/>
    <x v="1"/>
    <x v="2"/>
    <n v="2440.2966694490819"/>
    <x v="0"/>
    <n v="3451.8"/>
    <x v="0"/>
    <n v="3796.9800000000005"/>
    <n v="3797"/>
    <n v="3797"/>
    <n v="3796"/>
    <x v="1"/>
    <x v="9"/>
    <s v="Feb-2023"/>
    <s v="ADULTS"/>
  </r>
  <r>
    <x v="343"/>
    <s v="P1003"/>
    <n v="26"/>
    <x v="0"/>
    <x v="7"/>
    <x v="0"/>
    <n v="2503.6022787783868"/>
    <x v="2"/>
    <n v="4329.83"/>
    <x v="1"/>
    <n v="4762.8130000000001"/>
    <n v="4763"/>
    <n v="4763"/>
    <n v="4762"/>
    <x v="1"/>
    <x v="4"/>
    <s v="Jun-2023"/>
    <s v="ADULTS"/>
  </r>
  <r>
    <x v="515"/>
    <s v="P3292"/>
    <n v="81"/>
    <x v="0"/>
    <x v="4"/>
    <x v="1"/>
    <n v="2509.1716796874998"/>
    <x v="4"/>
    <n v="2253.92"/>
    <x v="2"/>
    <n v="2479.3120000000004"/>
    <n v="2479"/>
    <n v="2480"/>
    <n v="2479"/>
    <x v="0"/>
    <x v="1"/>
    <s v="Jan-2022"/>
    <s v="ADULTS"/>
  </r>
  <r>
    <x v="482"/>
    <s v="P529"/>
    <n v="61"/>
    <x v="0"/>
    <x v="2"/>
    <x v="3"/>
    <n v="2496.7676064257025"/>
    <x v="1"/>
    <n v="3222.11"/>
    <x v="2"/>
    <n v="3544.3210000000004"/>
    <n v="3544"/>
    <n v="3545"/>
    <n v="3544"/>
    <x v="1"/>
    <x v="9"/>
    <s v="Feb-2023"/>
    <s v="ADULTS"/>
  </r>
  <r>
    <x v="330"/>
    <s v="P1372"/>
    <n v="89"/>
    <x v="2"/>
    <x v="5"/>
    <x v="0"/>
    <n v="2503.6022787783868"/>
    <x v="4"/>
    <n v="230.35"/>
    <x v="2"/>
    <n v="253.38500000000002"/>
    <n v="253"/>
    <n v="254"/>
    <n v="253"/>
    <x v="1"/>
    <x v="10"/>
    <s v="Oct-2023"/>
    <s v="ADULTS"/>
  </r>
  <r>
    <x v="140"/>
    <s v="P3020"/>
    <n v="3"/>
    <x v="0"/>
    <x v="7"/>
    <x v="0"/>
    <n v="2503.6022787783868"/>
    <x v="4"/>
    <n v="114.64"/>
    <x v="3"/>
    <n v="126.10400000000001"/>
    <n v="126"/>
    <n v="127"/>
    <n v="126"/>
    <x v="0"/>
    <x v="7"/>
    <s v="Aug-2022"/>
    <s v="CHILDREN"/>
  </r>
  <r>
    <x v="537"/>
    <s v="P4328"/>
    <n v="76"/>
    <x v="2"/>
    <x v="5"/>
    <x v="1"/>
    <n v="2509.1716796874998"/>
    <x v="1"/>
    <n v="517.9"/>
    <x v="2"/>
    <n v="569.69000000000005"/>
    <n v="570"/>
    <n v="570"/>
    <n v="569"/>
    <x v="0"/>
    <x v="4"/>
    <s v="Jun-2022"/>
    <s v="ADULTS"/>
  </r>
  <r>
    <x v="538"/>
    <s v="P1594"/>
    <n v="29"/>
    <x v="1"/>
    <x v="1"/>
    <x v="1"/>
    <n v="2509.1716796874998"/>
    <x v="0"/>
    <n v="3263.21"/>
    <x v="1"/>
    <n v="3589.5310000000004"/>
    <n v="3590"/>
    <n v="3590"/>
    <n v="3589"/>
    <x v="0"/>
    <x v="4"/>
    <s v="Jun-2022"/>
    <s v="ADULTS"/>
  </r>
  <r>
    <x v="539"/>
    <s v="P2410"/>
    <n v="27"/>
    <x v="2"/>
    <x v="0"/>
    <x v="2"/>
    <n v="2440.2966694490819"/>
    <x v="3"/>
    <n v="823.95"/>
    <x v="1"/>
    <n v="906.34500000000014"/>
    <n v="906"/>
    <n v="907"/>
    <n v="906"/>
    <x v="1"/>
    <x v="9"/>
    <s v="Feb-2023"/>
    <s v="ADULTS"/>
  </r>
  <r>
    <x v="403"/>
    <s v="P4348"/>
    <n v="50"/>
    <x v="2"/>
    <x v="6"/>
    <x v="3"/>
    <n v="2496.7676064257025"/>
    <x v="1"/>
    <n v="1869.03"/>
    <x v="0"/>
    <n v="2055.933"/>
    <n v="2056"/>
    <n v="2056"/>
    <n v="2055"/>
    <x v="0"/>
    <x v="1"/>
    <s v="Jan-2022"/>
    <s v="ADULTS"/>
  </r>
  <r>
    <x v="5"/>
    <s v="P1631"/>
    <n v="29"/>
    <x v="1"/>
    <x v="0"/>
    <x v="3"/>
    <n v="2496.7676064257025"/>
    <x v="3"/>
    <n v="2002.64"/>
    <x v="1"/>
    <n v="2202.9040000000005"/>
    <n v="2203"/>
    <n v="2203"/>
    <n v="2202"/>
    <x v="1"/>
    <x v="4"/>
    <s v="Jun-2023"/>
    <s v="ADULTS"/>
  </r>
  <r>
    <x v="227"/>
    <s v="P1689"/>
    <n v="24"/>
    <x v="0"/>
    <x v="7"/>
    <x v="0"/>
    <n v="2503.6022787783868"/>
    <x v="4"/>
    <n v="1254.32"/>
    <x v="1"/>
    <n v="1379.752"/>
    <n v="1380"/>
    <n v="1380"/>
    <n v="1379"/>
    <x v="1"/>
    <x v="11"/>
    <s v="May-2023"/>
    <s v="ADULTS"/>
  </r>
  <r>
    <x v="362"/>
    <s v="P2900"/>
    <n v="85"/>
    <x v="2"/>
    <x v="4"/>
    <x v="2"/>
    <n v="2440.2966694490819"/>
    <x v="3"/>
    <n v="4940.21"/>
    <x v="2"/>
    <n v="5434.2310000000007"/>
    <n v="5434"/>
    <n v="5435"/>
    <n v="5434"/>
    <x v="0"/>
    <x v="8"/>
    <s v="Jul-2022"/>
    <s v="ADULTS"/>
  </r>
  <r>
    <x v="540"/>
    <s v="P4732"/>
    <n v="15"/>
    <x v="1"/>
    <x v="6"/>
    <x v="3"/>
    <n v="2496.7676064257025"/>
    <x v="1"/>
    <n v="4121.82"/>
    <x v="3"/>
    <n v="4534.0020000000004"/>
    <n v="4534"/>
    <n v="4535"/>
    <n v="4534"/>
    <x v="1"/>
    <x v="9"/>
    <s v="Feb-2023"/>
    <s v="CHILDREN"/>
  </r>
  <r>
    <x v="109"/>
    <s v="P1019"/>
    <n v="89"/>
    <x v="1"/>
    <x v="0"/>
    <x v="0"/>
    <n v="2503.6022787783868"/>
    <x v="0"/>
    <n v="4282.8"/>
    <x v="2"/>
    <n v="4711.0800000000008"/>
    <n v="4711"/>
    <n v="4712"/>
    <n v="4711"/>
    <x v="0"/>
    <x v="6"/>
    <s v="Sep-2022"/>
    <s v="ADULTS"/>
  </r>
  <r>
    <x v="60"/>
    <s v="P2718"/>
    <n v="4"/>
    <x v="2"/>
    <x v="2"/>
    <x v="0"/>
    <n v="2503.6022787783868"/>
    <x v="4"/>
    <n v="1511.35"/>
    <x v="3"/>
    <n v="1662.4850000000001"/>
    <n v="1662"/>
    <n v="1663"/>
    <n v="1662"/>
    <x v="0"/>
    <x v="9"/>
    <s v="Feb-2022"/>
    <s v="CHILDREN"/>
  </r>
  <r>
    <x v="541"/>
    <s v="P858"/>
    <n v="17"/>
    <x v="2"/>
    <x v="6"/>
    <x v="2"/>
    <n v="2440.2966694490819"/>
    <x v="0"/>
    <n v="832.5"/>
    <x v="3"/>
    <n v="915.75000000000011"/>
    <n v="916"/>
    <n v="916"/>
    <n v="915"/>
    <x v="0"/>
    <x v="11"/>
    <s v="May-2022"/>
    <s v="CHILDREN"/>
  </r>
  <r>
    <x v="542"/>
    <s v="P4145"/>
    <n v="44"/>
    <x v="2"/>
    <x v="6"/>
    <x v="3"/>
    <n v="2496.7676064257025"/>
    <x v="3"/>
    <n v="3870.86"/>
    <x v="0"/>
    <n v="4257.9460000000008"/>
    <n v="4258"/>
    <n v="4258"/>
    <n v="4257"/>
    <x v="1"/>
    <x v="0"/>
    <s v="Dec-2023"/>
    <s v="ADULTS"/>
  </r>
  <r>
    <x v="17"/>
    <s v="P1131"/>
    <n v="40"/>
    <x v="2"/>
    <x v="1"/>
    <x v="2"/>
    <n v="2440.2966694490819"/>
    <x v="2"/>
    <n v="4556.17"/>
    <x v="0"/>
    <n v="5011.7870000000003"/>
    <n v="5012"/>
    <n v="5012"/>
    <n v="5011"/>
    <x v="0"/>
    <x v="5"/>
    <s v="Mar-2022"/>
    <s v="ADULTS"/>
  </r>
  <r>
    <x v="543"/>
    <s v="P1181"/>
    <n v="75"/>
    <x v="0"/>
    <x v="5"/>
    <x v="1"/>
    <n v="2509.1716796874998"/>
    <x v="1"/>
    <n v="1574.28"/>
    <x v="2"/>
    <n v="1731.7080000000001"/>
    <n v="1732"/>
    <n v="1732"/>
    <n v="1731"/>
    <x v="0"/>
    <x v="2"/>
    <s v="Apr-2022"/>
    <s v="ADULTS"/>
  </r>
  <r>
    <x v="544"/>
    <s v="P4951"/>
    <n v="81"/>
    <x v="0"/>
    <x v="2"/>
    <x v="0"/>
    <n v="2503.6022787783868"/>
    <x v="3"/>
    <n v="554.96"/>
    <x v="2"/>
    <n v="610.45600000000013"/>
    <n v="610"/>
    <n v="611"/>
    <n v="610"/>
    <x v="1"/>
    <x v="11"/>
    <s v="May-2023"/>
    <s v="ADULTS"/>
  </r>
  <r>
    <x v="355"/>
    <s v="P146"/>
    <n v="68"/>
    <x v="1"/>
    <x v="6"/>
    <x v="0"/>
    <n v="2503.6022787783868"/>
    <x v="4"/>
    <n v="741.35"/>
    <x v="2"/>
    <n v="815.48500000000013"/>
    <n v="815"/>
    <n v="816"/>
    <n v="815"/>
    <x v="1"/>
    <x v="0"/>
    <s v="Dec-2023"/>
    <s v="ADULTS"/>
  </r>
  <r>
    <x v="292"/>
    <s v="P1508"/>
    <n v="80"/>
    <x v="2"/>
    <x v="3"/>
    <x v="1"/>
    <n v="2509.1716796874998"/>
    <x v="4"/>
    <n v="3182.64"/>
    <x v="2"/>
    <n v="3500.904"/>
    <n v="3501"/>
    <n v="3501"/>
    <n v="3500"/>
    <x v="1"/>
    <x v="5"/>
    <s v="Mar-2023"/>
    <s v="ADULTS"/>
  </r>
  <r>
    <x v="442"/>
    <s v="P44"/>
    <n v="71"/>
    <x v="1"/>
    <x v="7"/>
    <x v="1"/>
    <n v="2509.1716796874998"/>
    <x v="0"/>
    <n v="763.91"/>
    <x v="2"/>
    <n v="840.30100000000004"/>
    <n v="840"/>
    <n v="841"/>
    <n v="840"/>
    <x v="1"/>
    <x v="2"/>
    <s v="Apr-2023"/>
    <s v="ADULTS"/>
  </r>
  <r>
    <x v="116"/>
    <s v="P3850"/>
    <n v="10"/>
    <x v="0"/>
    <x v="7"/>
    <x v="2"/>
    <n v="2440.2966694490819"/>
    <x v="1"/>
    <n v="960.67"/>
    <x v="3"/>
    <n v="1056.7370000000001"/>
    <n v="1057"/>
    <n v="1057"/>
    <n v="1056"/>
    <x v="0"/>
    <x v="4"/>
    <s v="Jun-2022"/>
    <s v="CHILDREN"/>
  </r>
  <r>
    <x v="429"/>
    <s v="P47"/>
    <n v="69"/>
    <x v="1"/>
    <x v="2"/>
    <x v="1"/>
    <n v="2509.1716796874998"/>
    <x v="0"/>
    <n v="1009.55"/>
    <x v="2"/>
    <n v="1110.5050000000001"/>
    <n v="1111"/>
    <n v="1111"/>
    <n v="1110"/>
    <x v="1"/>
    <x v="9"/>
    <s v="Feb-2023"/>
    <s v="ADULTS"/>
  </r>
  <r>
    <x v="464"/>
    <s v="P3350"/>
    <n v="84"/>
    <x v="1"/>
    <x v="0"/>
    <x v="2"/>
    <n v="2440.2966694490819"/>
    <x v="0"/>
    <n v="960.3"/>
    <x v="2"/>
    <n v="1056.33"/>
    <n v="1056"/>
    <n v="1057"/>
    <n v="1056"/>
    <x v="1"/>
    <x v="5"/>
    <s v="Mar-2023"/>
    <s v="ADULTS"/>
  </r>
  <r>
    <x v="545"/>
    <s v="P4261"/>
    <n v="23"/>
    <x v="1"/>
    <x v="4"/>
    <x v="3"/>
    <n v="2496.7676064257025"/>
    <x v="3"/>
    <n v="3878.48"/>
    <x v="1"/>
    <n v="4266.3280000000004"/>
    <n v="4266"/>
    <n v="4267"/>
    <n v="4266"/>
    <x v="1"/>
    <x v="11"/>
    <s v="May-2023"/>
    <s v="ADULTS"/>
  </r>
  <r>
    <x v="546"/>
    <s v="P4215"/>
    <n v="74"/>
    <x v="2"/>
    <x v="5"/>
    <x v="0"/>
    <n v="2503.6022787783868"/>
    <x v="2"/>
    <n v="4365.58"/>
    <x v="2"/>
    <n v="4802.1379999999999"/>
    <n v="4802"/>
    <n v="4803"/>
    <n v="4802"/>
    <x v="0"/>
    <x v="10"/>
    <s v="Oct-2022"/>
    <s v="ADULTS"/>
  </r>
  <r>
    <x v="547"/>
    <s v="P1087"/>
    <n v="14"/>
    <x v="0"/>
    <x v="4"/>
    <x v="3"/>
    <n v="2496.7676064257025"/>
    <x v="2"/>
    <n v="3354.68"/>
    <x v="3"/>
    <n v="3690.1480000000001"/>
    <n v="3690"/>
    <n v="3691"/>
    <n v="3690"/>
    <x v="1"/>
    <x v="8"/>
    <s v="Jul-2023"/>
    <s v="CHILDREN"/>
  </r>
  <r>
    <x v="10"/>
    <s v="P3728"/>
    <n v="85"/>
    <x v="2"/>
    <x v="0"/>
    <x v="1"/>
    <n v="2509.1716796874998"/>
    <x v="3"/>
    <n v="3243.49"/>
    <x v="2"/>
    <n v="3567.8389999999999"/>
    <n v="3568"/>
    <n v="3568"/>
    <n v="3567"/>
    <x v="0"/>
    <x v="3"/>
    <s v="Nov-2022"/>
    <s v="ADULTS"/>
  </r>
  <r>
    <x v="33"/>
    <s v="P3592"/>
    <n v="28"/>
    <x v="1"/>
    <x v="0"/>
    <x v="1"/>
    <n v="2509.1716796874998"/>
    <x v="2"/>
    <n v="224.91"/>
    <x v="1"/>
    <n v="247.40100000000001"/>
    <n v="247"/>
    <n v="248"/>
    <n v="247"/>
    <x v="0"/>
    <x v="4"/>
    <s v="Jun-2022"/>
    <s v="ADULTS"/>
  </r>
  <r>
    <x v="479"/>
    <s v="P1117"/>
    <n v="45"/>
    <x v="1"/>
    <x v="7"/>
    <x v="2"/>
    <n v="2440.2966694490819"/>
    <x v="3"/>
    <n v="970.68"/>
    <x v="0"/>
    <n v="1067.748"/>
    <n v="1068"/>
    <n v="1068"/>
    <n v="1067"/>
    <x v="1"/>
    <x v="0"/>
    <s v="Dec-2023"/>
    <s v="ADULTS"/>
  </r>
  <r>
    <x v="548"/>
    <s v="P332"/>
    <n v="19"/>
    <x v="0"/>
    <x v="2"/>
    <x v="3"/>
    <n v="2496.7676064257025"/>
    <x v="4"/>
    <n v="2342.44"/>
    <x v="1"/>
    <n v="2576.6840000000002"/>
    <n v="2577"/>
    <n v="2577"/>
    <n v="2576"/>
    <x v="0"/>
    <x v="5"/>
    <s v="Mar-2022"/>
    <s v="ADULTS"/>
  </r>
  <r>
    <x v="237"/>
    <s v="P1077"/>
    <n v="97"/>
    <x v="0"/>
    <x v="3"/>
    <x v="2"/>
    <n v="2440.2966694490819"/>
    <x v="2"/>
    <n v="1113.94"/>
    <x v="2"/>
    <n v="1225.3340000000001"/>
    <n v="1225"/>
    <n v="1226"/>
    <n v="1225"/>
    <x v="0"/>
    <x v="1"/>
    <s v="Jan-2022"/>
    <s v="ADULTS"/>
  </r>
  <r>
    <x v="426"/>
    <s v="P3672"/>
    <n v="1"/>
    <x v="1"/>
    <x v="6"/>
    <x v="2"/>
    <n v="2440.2966694490819"/>
    <x v="4"/>
    <n v="1198.78"/>
    <x v="3"/>
    <n v="1318.6580000000001"/>
    <n v="1319"/>
    <n v="1319"/>
    <n v="1318"/>
    <x v="1"/>
    <x v="0"/>
    <s v="Dec-2023"/>
    <s v="CHILDREN"/>
  </r>
  <r>
    <x v="310"/>
    <s v="P3178"/>
    <n v="72"/>
    <x v="0"/>
    <x v="7"/>
    <x v="3"/>
    <n v="2496.7676064257025"/>
    <x v="1"/>
    <n v="3015.96"/>
    <x v="2"/>
    <n v="3317.5560000000005"/>
    <n v="3318"/>
    <n v="3318"/>
    <n v="3317"/>
    <x v="1"/>
    <x v="7"/>
    <s v="Aug-2023"/>
    <s v="ADULTS"/>
  </r>
  <r>
    <x v="450"/>
    <s v="P4444"/>
    <n v="59"/>
    <x v="0"/>
    <x v="7"/>
    <x v="1"/>
    <n v="2509.1716796874998"/>
    <x v="0"/>
    <n v="1656.35"/>
    <x v="0"/>
    <n v="1821.9850000000001"/>
    <n v="1822"/>
    <n v="1822"/>
    <n v="1821"/>
    <x v="0"/>
    <x v="2"/>
    <s v="Apr-2022"/>
    <s v="ADULTS"/>
  </r>
  <r>
    <x v="310"/>
    <s v="P1249"/>
    <n v="56"/>
    <x v="0"/>
    <x v="3"/>
    <x v="2"/>
    <n v="2440.2966694490819"/>
    <x v="2"/>
    <n v="415.13"/>
    <x v="0"/>
    <n v="456.64300000000003"/>
    <n v="457"/>
    <n v="457"/>
    <n v="456"/>
    <x v="1"/>
    <x v="7"/>
    <s v="Aug-2023"/>
    <s v="ADULTS"/>
  </r>
  <r>
    <x v="310"/>
    <s v="P3863"/>
    <n v="25"/>
    <x v="2"/>
    <x v="1"/>
    <x v="1"/>
    <n v="2509.1716796874998"/>
    <x v="2"/>
    <n v="2903.02"/>
    <x v="1"/>
    <n v="3193.3220000000001"/>
    <n v="3193"/>
    <n v="3194"/>
    <n v="3193"/>
    <x v="1"/>
    <x v="7"/>
    <s v="Aug-2023"/>
    <s v="ADULTS"/>
  </r>
  <r>
    <x v="549"/>
    <s v="P3369"/>
    <n v="86"/>
    <x v="1"/>
    <x v="0"/>
    <x v="0"/>
    <n v="2503.6022787783868"/>
    <x v="4"/>
    <n v="2658.5"/>
    <x v="2"/>
    <n v="2924.3500000000004"/>
    <n v="2924"/>
    <n v="2925"/>
    <n v="2924"/>
    <x v="0"/>
    <x v="3"/>
    <s v="Nov-2022"/>
    <s v="ADULTS"/>
  </r>
  <r>
    <x v="550"/>
    <s v="P3930"/>
    <n v="84"/>
    <x v="0"/>
    <x v="0"/>
    <x v="2"/>
    <n v="2440.2966694490819"/>
    <x v="3"/>
    <n v="2848.91"/>
    <x v="2"/>
    <n v="3133.8009999999999"/>
    <n v="3134"/>
    <n v="3134"/>
    <n v="3133"/>
    <x v="0"/>
    <x v="3"/>
    <s v="Nov-2022"/>
    <s v="ADULTS"/>
  </r>
  <r>
    <x v="491"/>
    <s v="P3981"/>
    <n v="87"/>
    <x v="0"/>
    <x v="2"/>
    <x v="3"/>
    <n v="2496.7676064257025"/>
    <x v="0"/>
    <n v="2463.65"/>
    <x v="2"/>
    <n v="2710.0150000000003"/>
    <n v="2710"/>
    <n v="2711"/>
    <n v="2710"/>
    <x v="0"/>
    <x v="9"/>
    <s v="Feb-2022"/>
    <s v="ADULTS"/>
  </r>
  <r>
    <x v="386"/>
    <s v="P1044"/>
    <n v="87"/>
    <x v="2"/>
    <x v="7"/>
    <x v="1"/>
    <n v="2509.1716796874998"/>
    <x v="3"/>
    <n v="4662.03"/>
    <x v="2"/>
    <n v="5128.2330000000002"/>
    <n v="5128"/>
    <n v="5129"/>
    <n v="5128"/>
    <x v="0"/>
    <x v="8"/>
    <s v="Jul-2022"/>
    <s v="ADULTS"/>
  </r>
  <r>
    <x v="478"/>
    <s v="P4315"/>
    <n v="42"/>
    <x v="2"/>
    <x v="5"/>
    <x v="2"/>
    <n v="2440.2966694490819"/>
    <x v="2"/>
    <n v="1358.08"/>
    <x v="0"/>
    <n v="1493.8880000000001"/>
    <n v="1494"/>
    <n v="1494"/>
    <n v="1493"/>
    <x v="1"/>
    <x v="9"/>
    <s v="Feb-2023"/>
    <s v="ADULTS"/>
  </r>
  <r>
    <x v="140"/>
    <s v="P3847"/>
    <n v="28"/>
    <x v="2"/>
    <x v="3"/>
    <x v="0"/>
    <n v="2503.6022787783868"/>
    <x v="4"/>
    <n v="3016.47"/>
    <x v="1"/>
    <n v="3318.1170000000002"/>
    <n v="3318"/>
    <n v="3319"/>
    <n v="3318"/>
    <x v="0"/>
    <x v="7"/>
    <s v="Aug-2022"/>
    <s v="ADULTS"/>
  </r>
  <r>
    <x v="551"/>
    <s v="P776"/>
    <n v="34"/>
    <x v="0"/>
    <x v="4"/>
    <x v="1"/>
    <n v="2509.1716796874998"/>
    <x v="1"/>
    <n v="3024.26"/>
    <x v="1"/>
    <n v="3326.6860000000006"/>
    <n v="3327"/>
    <n v="3327"/>
    <n v="3326"/>
    <x v="0"/>
    <x v="8"/>
    <s v="Jul-2022"/>
    <s v="ADULTS"/>
  </r>
  <r>
    <x v="471"/>
    <s v="P1071"/>
    <n v="3"/>
    <x v="0"/>
    <x v="7"/>
    <x v="2"/>
    <n v="2440.2966694490819"/>
    <x v="0"/>
    <n v="85.63"/>
    <x v="3"/>
    <n v="94.192999999999998"/>
    <n v="94"/>
    <n v="95"/>
    <n v="94"/>
    <x v="1"/>
    <x v="9"/>
    <s v="Feb-2023"/>
    <s v="CHILDREN"/>
  </r>
  <r>
    <x v="515"/>
    <s v="P4682"/>
    <n v="83"/>
    <x v="2"/>
    <x v="0"/>
    <x v="3"/>
    <n v="2496.7676064257025"/>
    <x v="3"/>
    <n v="2937.22"/>
    <x v="2"/>
    <n v="3230.942"/>
    <n v="3231"/>
    <n v="3231"/>
    <n v="3230"/>
    <x v="0"/>
    <x v="1"/>
    <s v="Jan-2022"/>
    <s v="ADULTS"/>
  </r>
  <r>
    <x v="552"/>
    <s v="P1706"/>
    <n v="44"/>
    <x v="2"/>
    <x v="1"/>
    <x v="0"/>
    <n v="2503.6022787783868"/>
    <x v="0"/>
    <n v="4689.28"/>
    <x v="0"/>
    <n v="5158.2080000000005"/>
    <n v="5158"/>
    <n v="5159"/>
    <n v="5158"/>
    <x v="0"/>
    <x v="0"/>
    <s v="Dec-2022"/>
    <s v="ADULTS"/>
  </r>
  <r>
    <x v="277"/>
    <s v="P3833"/>
    <n v="93"/>
    <x v="2"/>
    <x v="5"/>
    <x v="2"/>
    <n v="2440.2966694490819"/>
    <x v="3"/>
    <n v="2273.84"/>
    <x v="2"/>
    <n v="2501.2240000000002"/>
    <n v="2501"/>
    <n v="2502"/>
    <n v="2501"/>
    <x v="0"/>
    <x v="11"/>
    <s v="May-2022"/>
    <s v="ADULTS"/>
  </r>
  <r>
    <x v="553"/>
    <s v="P3502"/>
    <n v="80"/>
    <x v="2"/>
    <x v="4"/>
    <x v="2"/>
    <n v="2440.2966694490819"/>
    <x v="3"/>
    <n v="639.9"/>
    <x v="2"/>
    <n v="703.89"/>
    <n v="704"/>
    <n v="704"/>
    <n v="703"/>
    <x v="1"/>
    <x v="3"/>
    <s v="Nov-2023"/>
    <s v="ADULTS"/>
  </r>
  <r>
    <x v="162"/>
    <s v="P2464"/>
    <n v="52"/>
    <x v="1"/>
    <x v="3"/>
    <x v="2"/>
    <n v="2440.2966694490819"/>
    <x v="2"/>
    <n v="332.53"/>
    <x v="0"/>
    <n v="365.78300000000002"/>
    <n v="366"/>
    <n v="366"/>
    <n v="365"/>
    <x v="0"/>
    <x v="10"/>
    <s v="Oct-2022"/>
    <s v="ADULTS"/>
  </r>
  <r>
    <x v="341"/>
    <s v="P1175"/>
    <n v="73"/>
    <x v="0"/>
    <x v="4"/>
    <x v="0"/>
    <n v="2503.6022787783868"/>
    <x v="0"/>
    <n v="4316.45"/>
    <x v="2"/>
    <n v="4748.0950000000003"/>
    <n v="4748"/>
    <n v="4749"/>
    <n v="4748"/>
    <x v="1"/>
    <x v="3"/>
    <s v="Nov-2023"/>
    <s v="ADULTS"/>
  </r>
  <r>
    <x v="181"/>
    <s v="P4220"/>
    <n v="40"/>
    <x v="0"/>
    <x v="5"/>
    <x v="1"/>
    <n v="2509.1716796874998"/>
    <x v="2"/>
    <n v="416.29"/>
    <x v="0"/>
    <n v="457.91900000000004"/>
    <n v="458"/>
    <n v="458"/>
    <n v="457"/>
    <x v="0"/>
    <x v="10"/>
    <s v="Oct-2022"/>
    <s v="ADULTS"/>
  </r>
  <r>
    <x v="554"/>
    <s v="P1156"/>
    <n v="46"/>
    <x v="0"/>
    <x v="3"/>
    <x v="1"/>
    <n v="2509.1716796874998"/>
    <x v="1"/>
    <n v="4521.57"/>
    <x v="0"/>
    <n v="4973.7269999999999"/>
    <n v="4974"/>
    <n v="4974"/>
    <n v="4973"/>
    <x v="0"/>
    <x v="8"/>
    <s v="Jul-2022"/>
    <s v="ADULTS"/>
  </r>
  <r>
    <x v="555"/>
    <s v="P1218"/>
    <n v="46"/>
    <x v="0"/>
    <x v="6"/>
    <x v="0"/>
    <n v="2503.6022787783868"/>
    <x v="1"/>
    <n v="4839.3"/>
    <x v="0"/>
    <n v="5323.2300000000005"/>
    <n v="5323"/>
    <n v="5324"/>
    <n v="5323"/>
    <x v="1"/>
    <x v="4"/>
    <s v="Jun-2023"/>
    <s v="ADULTS"/>
  </r>
  <r>
    <x v="22"/>
    <s v="P4335"/>
    <n v="18"/>
    <x v="2"/>
    <x v="1"/>
    <x v="1"/>
    <n v="2509.1716796874998"/>
    <x v="0"/>
    <n v="2216.81"/>
    <x v="1"/>
    <n v="2438.491"/>
    <n v="2438"/>
    <n v="2439"/>
    <n v="2438"/>
    <x v="0"/>
    <x v="4"/>
    <s v="Jun-2022"/>
    <s v="ADULTS"/>
  </r>
  <r>
    <x v="556"/>
    <s v="P2489"/>
    <n v="26"/>
    <x v="2"/>
    <x v="3"/>
    <x v="2"/>
    <n v="2440.2966694490819"/>
    <x v="1"/>
    <n v="1204.8800000000001"/>
    <x v="1"/>
    <n v="1325.3680000000002"/>
    <n v="1325"/>
    <n v="1326"/>
    <n v="1325"/>
    <x v="0"/>
    <x v="11"/>
    <s v="May-2022"/>
    <s v="ADULTS"/>
  </r>
  <r>
    <x v="86"/>
    <s v="P2793"/>
    <n v="84"/>
    <x v="0"/>
    <x v="5"/>
    <x v="1"/>
    <n v="2509.1716796874998"/>
    <x v="2"/>
    <n v="3214.32"/>
    <x v="2"/>
    <n v="3535.7520000000004"/>
    <n v="3536"/>
    <n v="3536"/>
    <n v="3535"/>
    <x v="0"/>
    <x v="5"/>
    <s v="Mar-2022"/>
    <s v="ADULTS"/>
  </r>
  <r>
    <x v="557"/>
    <s v="P2326"/>
    <n v="40"/>
    <x v="1"/>
    <x v="7"/>
    <x v="2"/>
    <n v="2440.2966694490819"/>
    <x v="0"/>
    <n v="3505.85"/>
    <x v="0"/>
    <n v="3856.4350000000004"/>
    <n v="3856"/>
    <n v="3857"/>
    <n v="3856"/>
    <x v="1"/>
    <x v="9"/>
    <s v="Feb-2023"/>
    <s v="ADULTS"/>
  </r>
  <r>
    <x v="558"/>
    <s v="P3924"/>
    <n v="55"/>
    <x v="0"/>
    <x v="1"/>
    <x v="2"/>
    <n v="2440.2966694490819"/>
    <x v="3"/>
    <n v="4013.73"/>
    <x v="0"/>
    <n v="4415.1030000000001"/>
    <n v="4415"/>
    <n v="4416"/>
    <n v="4415"/>
    <x v="1"/>
    <x v="7"/>
    <s v="Aug-2023"/>
    <s v="ADULTS"/>
  </r>
  <r>
    <x v="75"/>
    <s v="P3946"/>
    <n v="90"/>
    <x v="0"/>
    <x v="5"/>
    <x v="1"/>
    <n v="2509.1716796874998"/>
    <x v="4"/>
    <n v="4995.8"/>
    <x v="2"/>
    <n v="5495.380000000001"/>
    <n v="5495"/>
    <n v="5496"/>
    <n v="5495"/>
    <x v="1"/>
    <x v="7"/>
    <s v="Aug-2023"/>
    <s v="ADULTS"/>
  </r>
  <r>
    <x v="206"/>
    <s v="P3533"/>
    <n v="19"/>
    <x v="0"/>
    <x v="1"/>
    <x v="0"/>
    <n v="2503.6022787783868"/>
    <x v="4"/>
    <n v="3148"/>
    <x v="1"/>
    <n v="3462.8"/>
    <n v="3463"/>
    <n v="3463"/>
    <n v="3462"/>
    <x v="0"/>
    <x v="5"/>
    <s v="Mar-2022"/>
    <s v="ADULTS"/>
  </r>
  <r>
    <x v="559"/>
    <s v="P998"/>
    <n v="23"/>
    <x v="2"/>
    <x v="4"/>
    <x v="2"/>
    <n v="2440.2966694490819"/>
    <x v="5"/>
    <n v="2992.14"/>
    <x v="1"/>
    <n v="3291.3540000000003"/>
    <n v="3291"/>
    <n v="3292"/>
    <n v="3291"/>
    <x v="1"/>
    <x v="6"/>
    <s v="Sep-2023"/>
    <s v="ADULTS"/>
  </r>
  <r>
    <x v="267"/>
    <s v="P4193"/>
    <n v="65"/>
    <x v="1"/>
    <x v="7"/>
    <x v="2"/>
    <n v="2440.2966694490819"/>
    <x v="1"/>
    <n v="827.69"/>
    <x v="2"/>
    <n v="910.45900000000017"/>
    <n v="910"/>
    <n v="911"/>
    <n v="910"/>
    <x v="0"/>
    <x v="11"/>
    <s v="May-2022"/>
    <s v="ADULTS"/>
  </r>
  <r>
    <x v="306"/>
    <s v="P2901"/>
    <n v="23"/>
    <x v="2"/>
    <x v="0"/>
    <x v="2"/>
    <n v="2440.2966694490819"/>
    <x v="2"/>
    <n v="3130.26"/>
    <x v="1"/>
    <n v="3443.2860000000005"/>
    <n v="3443"/>
    <n v="3444"/>
    <n v="3443"/>
    <x v="1"/>
    <x v="9"/>
    <s v="Feb-2023"/>
    <s v="ADULTS"/>
  </r>
  <r>
    <x v="560"/>
    <s v="P1051"/>
    <n v="97"/>
    <x v="1"/>
    <x v="0"/>
    <x v="3"/>
    <n v="2496.7676064257025"/>
    <x v="4"/>
    <n v="201.84"/>
    <x v="2"/>
    <n v="222.02400000000003"/>
    <n v="222"/>
    <n v="223"/>
    <n v="222"/>
    <x v="0"/>
    <x v="0"/>
    <s v="Dec-2022"/>
    <s v="ADULTS"/>
  </r>
  <r>
    <x v="218"/>
    <s v="P592"/>
    <n v="73"/>
    <x v="0"/>
    <x v="4"/>
    <x v="1"/>
    <n v="2509.1716796874998"/>
    <x v="1"/>
    <n v="2292.96"/>
    <x v="2"/>
    <n v="2522.2560000000003"/>
    <n v="2522"/>
    <n v="2523"/>
    <n v="2522"/>
    <x v="0"/>
    <x v="1"/>
    <s v="Jan-2022"/>
    <s v="ADULTS"/>
  </r>
  <r>
    <x v="467"/>
    <s v="P1873"/>
    <n v="32"/>
    <x v="1"/>
    <x v="2"/>
    <x v="2"/>
    <n v="2440.2966694490819"/>
    <x v="0"/>
    <n v="4269.01"/>
    <x v="1"/>
    <n v="4695.911000000001"/>
    <n v="4696"/>
    <n v="4696"/>
    <n v="4695"/>
    <x v="0"/>
    <x v="3"/>
    <s v="Nov-2022"/>
    <s v="ADULTS"/>
  </r>
  <r>
    <x v="173"/>
    <s v="P4404"/>
    <n v="50"/>
    <x v="0"/>
    <x v="0"/>
    <x v="2"/>
    <n v="2440.2966694490819"/>
    <x v="0"/>
    <n v="3300.63"/>
    <x v="0"/>
    <n v="3630.6930000000002"/>
    <n v="3631"/>
    <n v="3631"/>
    <n v="3630"/>
    <x v="0"/>
    <x v="7"/>
    <s v="Aug-2022"/>
    <s v="ADULTS"/>
  </r>
  <r>
    <x v="561"/>
    <s v="P2087"/>
    <n v="20"/>
    <x v="1"/>
    <x v="1"/>
    <x v="0"/>
    <n v="2503.6022787783868"/>
    <x v="4"/>
    <n v="712.51"/>
    <x v="1"/>
    <n v="783.76100000000008"/>
    <n v="784"/>
    <n v="784"/>
    <n v="783"/>
    <x v="1"/>
    <x v="1"/>
    <s v="Jan-2023"/>
    <s v="ADULTS"/>
  </r>
  <r>
    <x v="258"/>
    <s v="P3317"/>
    <n v="86"/>
    <x v="2"/>
    <x v="1"/>
    <x v="1"/>
    <n v="2509.1716796874998"/>
    <x v="0"/>
    <n v="4116.82"/>
    <x v="2"/>
    <n v="4528.5020000000004"/>
    <n v="4529"/>
    <n v="4529"/>
    <n v="4528"/>
    <x v="0"/>
    <x v="11"/>
    <s v="May-2022"/>
    <s v="ADULTS"/>
  </r>
  <r>
    <x v="303"/>
    <s v="P3991"/>
    <n v="96"/>
    <x v="2"/>
    <x v="7"/>
    <x v="3"/>
    <n v="2496.7676064257025"/>
    <x v="1"/>
    <n v="1181.6600000000001"/>
    <x v="2"/>
    <n v="1299.8260000000002"/>
    <n v="1300"/>
    <n v="1300"/>
    <n v="1299"/>
    <x v="1"/>
    <x v="8"/>
    <s v="Jul-2023"/>
    <s v="ADULTS"/>
  </r>
  <r>
    <x v="89"/>
    <s v="P3165"/>
    <n v="35"/>
    <x v="1"/>
    <x v="4"/>
    <x v="1"/>
    <n v="2509.1716796874998"/>
    <x v="2"/>
    <n v="223.84"/>
    <x v="1"/>
    <n v="246.22400000000002"/>
    <n v="246"/>
    <n v="247"/>
    <n v="246"/>
    <x v="0"/>
    <x v="8"/>
    <s v="Jul-2022"/>
    <s v="ADULTS"/>
  </r>
  <r>
    <x v="455"/>
    <s v="P561"/>
    <n v="5"/>
    <x v="0"/>
    <x v="4"/>
    <x v="0"/>
    <n v="2503.6022787783868"/>
    <x v="1"/>
    <n v="3445.86"/>
    <x v="3"/>
    <n v="3790.4460000000004"/>
    <n v="3790"/>
    <n v="3791"/>
    <n v="3790"/>
    <x v="0"/>
    <x v="4"/>
    <s v="Jun-2022"/>
    <s v="CHILDREN"/>
  </r>
  <r>
    <x v="355"/>
    <s v="P2997"/>
    <n v="25"/>
    <x v="1"/>
    <x v="7"/>
    <x v="0"/>
    <n v="2503.6022787783868"/>
    <x v="3"/>
    <n v="1607.79"/>
    <x v="1"/>
    <n v="1768.5690000000002"/>
    <n v="1769"/>
    <n v="1769"/>
    <n v="1768"/>
    <x v="1"/>
    <x v="0"/>
    <s v="Dec-2023"/>
    <s v="ADULTS"/>
  </r>
  <r>
    <x v="253"/>
    <s v="P4017"/>
    <n v="13"/>
    <x v="2"/>
    <x v="0"/>
    <x v="0"/>
    <n v="2503.6022787783868"/>
    <x v="1"/>
    <n v="2534.1799999999998"/>
    <x v="3"/>
    <n v="2787.598"/>
    <n v="2788"/>
    <n v="2788"/>
    <n v="2787"/>
    <x v="0"/>
    <x v="2"/>
    <s v="Apr-2022"/>
    <s v="CHILDREN"/>
  </r>
  <r>
    <x v="107"/>
    <s v="P73"/>
    <n v="5"/>
    <x v="1"/>
    <x v="4"/>
    <x v="2"/>
    <n v="2440.2966694490819"/>
    <x v="4"/>
    <n v="3271.64"/>
    <x v="3"/>
    <n v="3598.8040000000001"/>
    <n v="3599"/>
    <n v="3599"/>
    <n v="3598"/>
    <x v="1"/>
    <x v="0"/>
    <s v="Dec-2023"/>
    <s v="CHILDREN"/>
  </r>
  <r>
    <x v="562"/>
    <s v="P434"/>
    <n v="23"/>
    <x v="1"/>
    <x v="3"/>
    <x v="1"/>
    <n v="2509.1716796874998"/>
    <x v="4"/>
    <n v="3160.03"/>
    <x v="1"/>
    <n v="3476.0330000000004"/>
    <n v="3476"/>
    <n v="3477"/>
    <n v="3476"/>
    <x v="0"/>
    <x v="6"/>
    <s v="Sep-2022"/>
    <s v="ADULTS"/>
  </r>
  <r>
    <x v="508"/>
    <s v="P4093"/>
    <n v="11"/>
    <x v="0"/>
    <x v="0"/>
    <x v="2"/>
    <n v="2440.2966694490819"/>
    <x v="2"/>
    <n v="715.42"/>
    <x v="3"/>
    <n v="786.96199999999999"/>
    <n v="787"/>
    <n v="787"/>
    <n v="786"/>
    <x v="1"/>
    <x v="10"/>
    <s v="Oct-2023"/>
    <s v="CHILDREN"/>
  </r>
  <r>
    <x v="76"/>
    <s v="P1128"/>
    <n v="71"/>
    <x v="1"/>
    <x v="0"/>
    <x v="2"/>
    <n v="2440.2966694490819"/>
    <x v="0"/>
    <n v="3859.8"/>
    <x v="2"/>
    <n v="4245.7800000000007"/>
    <n v="4246"/>
    <n v="4246"/>
    <n v="4245"/>
    <x v="0"/>
    <x v="4"/>
    <s v="Jun-2022"/>
    <s v="ADULTS"/>
  </r>
  <r>
    <x v="194"/>
    <s v="P3400"/>
    <n v="48"/>
    <x v="0"/>
    <x v="3"/>
    <x v="1"/>
    <n v="2509.1716796874998"/>
    <x v="0"/>
    <n v="4665.28"/>
    <x v="0"/>
    <n v="5131.808"/>
    <n v="5132"/>
    <n v="5132"/>
    <n v="5131"/>
    <x v="0"/>
    <x v="1"/>
    <s v="Jan-2022"/>
    <s v="ADULTS"/>
  </r>
  <r>
    <x v="563"/>
    <s v="P3460"/>
    <n v="56"/>
    <x v="2"/>
    <x v="3"/>
    <x v="0"/>
    <n v="2503.6022787783868"/>
    <x v="4"/>
    <n v="3975.73"/>
    <x v="0"/>
    <n v="4373.3030000000008"/>
    <n v="4373"/>
    <n v="4374"/>
    <n v="4373"/>
    <x v="0"/>
    <x v="4"/>
    <s v="Jun-2022"/>
    <s v="ADULTS"/>
  </r>
  <r>
    <x v="391"/>
    <s v="P3044"/>
    <n v="98"/>
    <x v="0"/>
    <x v="6"/>
    <x v="0"/>
    <n v="2503.6022787783868"/>
    <x v="2"/>
    <n v="4829.5200000000004"/>
    <x v="2"/>
    <n v="5312.4720000000007"/>
    <n v="5312"/>
    <n v="5313"/>
    <n v="5312"/>
    <x v="0"/>
    <x v="7"/>
    <s v="Aug-2022"/>
    <s v="ADULTS"/>
  </r>
  <r>
    <x v="564"/>
    <s v="P4948"/>
    <n v="2"/>
    <x v="0"/>
    <x v="3"/>
    <x v="1"/>
    <n v="2509.1716796874998"/>
    <x v="4"/>
    <n v="1728.52"/>
    <x v="3"/>
    <n v="1901.3720000000001"/>
    <n v="1901"/>
    <n v="1902"/>
    <n v="1901"/>
    <x v="1"/>
    <x v="1"/>
    <s v="Jan-2023"/>
    <s v="CHILDREN"/>
  </r>
  <r>
    <x v="429"/>
    <s v="P1881"/>
    <n v="92"/>
    <x v="1"/>
    <x v="7"/>
    <x v="2"/>
    <n v="2440.2966694490819"/>
    <x v="0"/>
    <n v="3627.43"/>
    <x v="2"/>
    <n v="3990.1730000000002"/>
    <n v="3990"/>
    <n v="3991"/>
    <n v="3990"/>
    <x v="1"/>
    <x v="9"/>
    <s v="Feb-2023"/>
    <s v="ADULTS"/>
  </r>
  <r>
    <x v="400"/>
    <s v="P590"/>
    <n v="6"/>
    <x v="2"/>
    <x v="6"/>
    <x v="0"/>
    <n v="2503.6022787783868"/>
    <x v="3"/>
    <n v="991.45"/>
    <x v="3"/>
    <n v="1090.595"/>
    <n v="1091"/>
    <n v="1091"/>
    <n v="1090"/>
    <x v="1"/>
    <x v="7"/>
    <s v="Aug-2023"/>
    <s v="CHILDREN"/>
  </r>
  <r>
    <x v="565"/>
    <s v="P155"/>
    <n v="87"/>
    <x v="1"/>
    <x v="3"/>
    <x v="2"/>
    <n v="2440.2966694490819"/>
    <x v="3"/>
    <n v="471.45"/>
    <x v="2"/>
    <n v="518.59500000000003"/>
    <n v="519"/>
    <n v="519"/>
    <n v="518"/>
    <x v="0"/>
    <x v="1"/>
    <s v="Jan-2022"/>
    <s v="ADULTS"/>
  </r>
  <r>
    <x v="554"/>
    <s v="P2644"/>
    <n v="93"/>
    <x v="0"/>
    <x v="5"/>
    <x v="3"/>
    <n v="2496.7676064257025"/>
    <x v="2"/>
    <n v="782.75"/>
    <x v="2"/>
    <n v="861.02500000000009"/>
    <n v="861"/>
    <n v="862"/>
    <n v="861"/>
    <x v="0"/>
    <x v="8"/>
    <s v="Jul-2022"/>
    <s v="ADULTS"/>
  </r>
  <r>
    <x v="502"/>
    <s v="P4648"/>
    <n v="97"/>
    <x v="2"/>
    <x v="6"/>
    <x v="0"/>
    <n v="2503.6022787783868"/>
    <x v="3"/>
    <n v="65.48"/>
    <x v="2"/>
    <n v="72.028000000000006"/>
    <n v="72"/>
    <n v="73"/>
    <n v="72"/>
    <x v="1"/>
    <x v="6"/>
    <s v="Sep-2023"/>
    <s v="ADULTS"/>
  </r>
  <r>
    <x v="419"/>
    <s v="P537"/>
    <n v="18"/>
    <x v="2"/>
    <x v="2"/>
    <x v="1"/>
    <n v="2509.1716796874998"/>
    <x v="2"/>
    <n v="2490.8200000000002"/>
    <x v="1"/>
    <n v="2739.9020000000005"/>
    <n v="2740"/>
    <n v="2740"/>
    <n v="2739"/>
    <x v="1"/>
    <x v="3"/>
    <s v="Nov-2023"/>
    <s v="ADULTS"/>
  </r>
  <r>
    <x v="519"/>
    <s v="P230"/>
    <n v="64"/>
    <x v="2"/>
    <x v="0"/>
    <x v="2"/>
    <n v="2440.2966694490819"/>
    <x v="3"/>
    <n v="277.11"/>
    <x v="2"/>
    <n v="304.82100000000003"/>
    <n v="305"/>
    <n v="305"/>
    <n v="304"/>
    <x v="1"/>
    <x v="1"/>
    <s v="Jan-2023"/>
    <s v="ADULTS"/>
  </r>
  <r>
    <x v="180"/>
    <s v="P1308"/>
    <n v="93"/>
    <x v="2"/>
    <x v="7"/>
    <x v="2"/>
    <n v="2440.2966694490819"/>
    <x v="3"/>
    <n v="865.69"/>
    <x v="2"/>
    <n v="952.25900000000013"/>
    <n v="952"/>
    <n v="953"/>
    <n v="952"/>
    <x v="1"/>
    <x v="4"/>
    <s v="Jun-2023"/>
    <s v="ADULTS"/>
  </r>
  <r>
    <x v="224"/>
    <s v="P2910"/>
    <n v="98"/>
    <x v="1"/>
    <x v="0"/>
    <x v="1"/>
    <n v="2509.1716796874998"/>
    <x v="0"/>
    <n v="2570.5300000000002"/>
    <x v="2"/>
    <n v="2827.5830000000005"/>
    <n v="2828"/>
    <n v="2828"/>
    <n v="2827"/>
    <x v="0"/>
    <x v="6"/>
    <s v="Sep-2022"/>
    <s v="ADULTS"/>
  </r>
  <r>
    <x v="566"/>
    <s v="P3726"/>
    <n v="28"/>
    <x v="2"/>
    <x v="3"/>
    <x v="2"/>
    <n v="2440.2966694490819"/>
    <x v="3"/>
    <n v="3410.42"/>
    <x v="1"/>
    <n v="3751.4620000000004"/>
    <n v="3751"/>
    <n v="3752"/>
    <n v="3751"/>
    <x v="0"/>
    <x v="11"/>
    <s v="May-2022"/>
    <s v="ADULTS"/>
  </r>
  <r>
    <x v="233"/>
    <s v="P3455"/>
    <n v="22"/>
    <x v="1"/>
    <x v="2"/>
    <x v="1"/>
    <n v="2509.1716796874998"/>
    <x v="1"/>
    <n v="3049.18"/>
    <x v="1"/>
    <n v="3354.098"/>
    <n v="3354"/>
    <n v="3355"/>
    <n v="3354"/>
    <x v="0"/>
    <x v="8"/>
    <s v="Jul-2022"/>
    <s v="ADULTS"/>
  </r>
  <r>
    <x v="86"/>
    <s v="P1963"/>
    <n v="90"/>
    <x v="1"/>
    <x v="4"/>
    <x v="0"/>
    <n v="2503.6022787783868"/>
    <x v="0"/>
    <n v="2149.85"/>
    <x v="2"/>
    <n v="2364.835"/>
    <n v="2365"/>
    <n v="2365"/>
    <n v="2364"/>
    <x v="0"/>
    <x v="5"/>
    <s v="Mar-2022"/>
    <s v="ADULTS"/>
  </r>
  <r>
    <x v="336"/>
    <s v="P3132"/>
    <n v="2"/>
    <x v="2"/>
    <x v="2"/>
    <x v="3"/>
    <n v="2496.7676064257025"/>
    <x v="2"/>
    <n v="4354.41"/>
    <x v="3"/>
    <n v="4789.8510000000006"/>
    <n v="4790"/>
    <n v="4790"/>
    <n v="4789"/>
    <x v="1"/>
    <x v="1"/>
    <s v="Jan-2023"/>
    <s v="CHILDREN"/>
  </r>
  <r>
    <x v="276"/>
    <s v="P1932"/>
    <n v="58"/>
    <x v="2"/>
    <x v="6"/>
    <x v="0"/>
    <n v="2503.6022787783868"/>
    <x v="2"/>
    <n v="2923.87"/>
    <x v="0"/>
    <n v="3216.2570000000001"/>
    <n v="3216"/>
    <n v="3217"/>
    <n v="3216"/>
    <x v="1"/>
    <x v="6"/>
    <s v="Sep-2023"/>
    <s v="ADULTS"/>
  </r>
  <r>
    <x v="41"/>
    <s v="P672"/>
    <n v="93"/>
    <x v="0"/>
    <x v="3"/>
    <x v="3"/>
    <n v="2496.7676064257025"/>
    <x v="2"/>
    <n v="4192.04"/>
    <x v="2"/>
    <n v="4611.2440000000006"/>
    <n v="4611"/>
    <n v="4612"/>
    <n v="4611"/>
    <x v="0"/>
    <x v="5"/>
    <s v="Mar-2022"/>
    <s v="ADULTS"/>
  </r>
  <r>
    <x v="62"/>
    <s v="P1165"/>
    <n v="37"/>
    <x v="0"/>
    <x v="0"/>
    <x v="3"/>
    <n v="2496.7676064257025"/>
    <x v="0"/>
    <n v="2106.67"/>
    <x v="1"/>
    <n v="2317.3370000000004"/>
    <n v="2317"/>
    <n v="2318"/>
    <n v="2317"/>
    <x v="1"/>
    <x v="4"/>
    <s v="Jun-2023"/>
    <s v="ADULTS"/>
  </r>
  <r>
    <x v="567"/>
    <s v="P2223"/>
    <n v="38"/>
    <x v="0"/>
    <x v="2"/>
    <x v="1"/>
    <n v="2509.1716796874998"/>
    <x v="0"/>
    <n v="4141.26"/>
    <x v="1"/>
    <n v="4555.3860000000004"/>
    <n v="4555"/>
    <n v="4556"/>
    <n v="4555"/>
    <x v="1"/>
    <x v="9"/>
    <s v="Feb-2023"/>
    <s v="ADULTS"/>
  </r>
  <r>
    <x v="459"/>
    <s v="P2119"/>
    <n v="26"/>
    <x v="1"/>
    <x v="4"/>
    <x v="0"/>
    <n v="2503.6022787783868"/>
    <x v="2"/>
    <n v="3090.48"/>
    <x v="1"/>
    <n v="3399.5280000000002"/>
    <n v="3400"/>
    <n v="3400"/>
    <n v="3399"/>
    <x v="1"/>
    <x v="8"/>
    <s v="Jul-2023"/>
    <s v="ADULTS"/>
  </r>
  <r>
    <x v="124"/>
    <s v="P3046"/>
    <n v="32"/>
    <x v="1"/>
    <x v="6"/>
    <x v="3"/>
    <n v="2496.7676064257025"/>
    <x v="2"/>
    <n v="4599"/>
    <x v="1"/>
    <n v="5058.9000000000005"/>
    <n v="5059"/>
    <n v="5059"/>
    <n v="5058"/>
    <x v="1"/>
    <x v="8"/>
    <s v="Jul-2023"/>
    <s v="ADULTS"/>
  </r>
  <r>
    <x v="217"/>
    <s v="P4644"/>
    <n v="47"/>
    <x v="2"/>
    <x v="0"/>
    <x v="0"/>
    <n v="2503.6022787783868"/>
    <x v="2"/>
    <n v="473.63"/>
    <x v="0"/>
    <n v="520.99300000000005"/>
    <n v="521"/>
    <n v="521"/>
    <n v="520"/>
    <x v="0"/>
    <x v="7"/>
    <s v="Aug-2022"/>
    <s v="ADULTS"/>
  </r>
  <r>
    <x v="568"/>
    <s v="P2611"/>
    <n v="95"/>
    <x v="1"/>
    <x v="5"/>
    <x v="2"/>
    <n v="2440.2966694490819"/>
    <x v="0"/>
    <n v="3255.68"/>
    <x v="2"/>
    <n v="3581.248"/>
    <n v="3581"/>
    <n v="3582"/>
    <n v="3581"/>
    <x v="0"/>
    <x v="3"/>
    <s v="Nov-2022"/>
    <s v="ADULTS"/>
  </r>
  <r>
    <x v="73"/>
    <s v="P4718"/>
    <n v="57"/>
    <x v="1"/>
    <x v="7"/>
    <x v="2"/>
    <n v="2440.2966694490819"/>
    <x v="1"/>
    <n v="119.24"/>
    <x v="0"/>
    <n v="131.16400000000002"/>
    <n v="131"/>
    <n v="132"/>
    <n v="131"/>
    <x v="1"/>
    <x v="11"/>
    <s v="May-2023"/>
    <s v="ADULTS"/>
  </r>
  <r>
    <x v="54"/>
    <s v="P657"/>
    <n v="63"/>
    <x v="0"/>
    <x v="1"/>
    <x v="0"/>
    <n v="2503.6022787783868"/>
    <x v="5"/>
    <n v="1755.68"/>
    <x v="2"/>
    <n v="1931.2480000000003"/>
    <n v="1931"/>
    <n v="1932"/>
    <n v="1931"/>
    <x v="0"/>
    <x v="0"/>
    <s v="Dec-2022"/>
    <s v="ADULTS"/>
  </r>
  <r>
    <x v="471"/>
    <s v="P1945"/>
    <n v="50"/>
    <x v="0"/>
    <x v="7"/>
    <x v="0"/>
    <n v="2503.6022787783868"/>
    <x v="2"/>
    <n v="3752.54"/>
    <x v="0"/>
    <n v="4127.7939999999999"/>
    <n v="4128"/>
    <n v="4128"/>
    <n v="4127"/>
    <x v="1"/>
    <x v="9"/>
    <s v="Feb-2023"/>
    <s v="ADULTS"/>
  </r>
  <r>
    <x v="569"/>
    <s v="P831"/>
    <n v="69"/>
    <x v="0"/>
    <x v="0"/>
    <x v="3"/>
    <n v="2496.7676064257025"/>
    <x v="1"/>
    <n v="804.3"/>
    <x v="2"/>
    <n v="884.73"/>
    <n v="885"/>
    <n v="885"/>
    <n v="884"/>
    <x v="1"/>
    <x v="7"/>
    <s v="Aug-2023"/>
    <s v="ADULTS"/>
  </r>
  <r>
    <x v="304"/>
    <s v="P2865"/>
    <n v="67"/>
    <x v="2"/>
    <x v="7"/>
    <x v="3"/>
    <n v="2496.7676064257025"/>
    <x v="1"/>
    <n v="3843.72"/>
    <x v="2"/>
    <n v="4228.0920000000006"/>
    <n v="4228"/>
    <n v="4229"/>
    <n v="4228"/>
    <x v="0"/>
    <x v="5"/>
    <s v="Mar-2022"/>
    <s v="ADULTS"/>
  </r>
  <r>
    <x v="249"/>
    <s v="P386"/>
    <n v="60"/>
    <x v="1"/>
    <x v="6"/>
    <x v="0"/>
    <n v="2503.6022787783868"/>
    <x v="4"/>
    <n v="2740.93"/>
    <x v="2"/>
    <n v="3015.0230000000001"/>
    <n v="3015"/>
    <n v="3016"/>
    <n v="3015"/>
    <x v="0"/>
    <x v="6"/>
    <s v="Sep-2022"/>
    <s v="ADULTS"/>
  </r>
  <r>
    <x v="465"/>
    <s v="P617"/>
    <n v="30"/>
    <x v="2"/>
    <x v="6"/>
    <x v="1"/>
    <n v="2509.1716796874998"/>
    <x v="1"/>
    <n v="295.17"/>
    <x v="1"/>
    <n v="324.68700000000007"/>
    <n v="325"/>
    <n v="325"/>
    <n v="324"/>
    <x v="1"/>
    <x v="8"/>
    <s v="Jul-2023"/>
    <s v="ADULTS"/>
  </r>
  <r>
    <x v="452"/>
    <s v="P2063"/>
    <n v="26"/>
    <x v="0"/>
    <x v="1"/>
    <x v="3"/>
    <n v="2496.7676064257025"/>
    <x v="0"/>
    <n v="2884.23"/>
    <x v="1"/>
    <n v="3172.6530000000002"/>
    <n v="3173"/>
    <n v="3173"/>
    <n v="3172"/>
    <x v="0"/>
    <x v="3"/>
    <s v="Nov-2022"/>
    <s v="ADULTS"/>
  </r>
  <r>
    <x v="530"/>
    <s v="P4478"/>
    <n v="52"/>
    <x v="0"/>
    <x v="0"/>
    <x v="0"/>
    <n v="2503.6022787783868"/>
    <x v="2"/>
    <n v="4791.01"/>
    <x v="0"/>
    <n v="5270.1110000000008"/>
    <n v="5270"/>
    <n v="5271"/>
    <n v="5270"/>
    <x v="0"/>
    <x v="4"/>
    <s v="Jun-2022"/>
    <s v="ADULTS"/>
  </r>
  <r>
    <x v="17"/>
    <s v="P1599"/>
    <n v="23"/>
    <x v="0"/>
    <x v="2"/>
    <x v="0"/>
    <n v="2503.6022787783868"/>
    <x v="4"/>
    <n v="2193.92"/>
    <x v="1"/>
    <n v="2413.3120000000004"/>
    <n v="2413"/>
    <n v="2414"/>
    <n v="2413"/>
    <x v="0"/>
    <x v="5"/>
    <s v="Mar-2022"/>
    <s v="ADULTS"/>
  </r>
  <r>
    <x v="346"/>
    <s v="P3148"/>
    <n v="55"/>
    <x v="2"/>
    <x v="6"/>
    <x v="3"/>
    <n v="2496.7676064257025"/>
    <x v="4"/>
    <n v="2343.48"/>
    <x v="0"/>
    <n v="2577.8280000000004"/>
    <n v="2578"/>
    <n v="2578"/>
    <n v="2577"/>
    <x v="1"/>
    <x v="8"/>
    <s v="Jul-2023"/>
    <s v="ADULTS"/>
  </r>
  <r>
    <x v="407"/>
    <s v="P4526"/>
    <n v="41"/>
    <x v="2"/>
    <x v="6"/>
    <x v="0"/>
    <n v="2503.6022787783868"/>
    <x v="3"/>
    <n v="2826.12"/>
    <x v="0"/>
    <n v="3108.732"/>
    <n v="3109"/>
    <n v="3109"/>
    <n v="3108"/>
    <x v="1"/>
    <x v="3"/>
    <s v="Nov-2023"/>
    <s v="ADULTS"/>
  </r>
  <r>
    <x v="79"/>
    <s v="P4366"/>
    <n v="34"/>
    <x v="1"/>
    <x v="3"/>
    <x v="0"/>
    <n v="2503.6022787783868"/>
    <x v="2"/>
    <n v="1934.5"/>
    <x v="1"/>
    <n v="2127.9500000000003"/>
    <n v="2128"/>
    <n v="2128"/>
    <n v="2127"/>
    <x v="1"/>
    <x v="0"/>
    <s v="Dec-2023"/>
    <s v="ADULTS"/>
  </r>
  <r>
    <x v="231"/>
    <s v="P2354"/>
    <n v="64"/>
    <x v="1"/>
    <x v="1"/>
    <x v="1"/>
    <n v="2509.1716796874998"/>
    <x v="4"/>
    <n v="4986.0600000000004"/>
    <x v="2"/>
    <n v="5484.6660000000011"/>
    <n v="5485"/>
    <n v="5485"/>
    <n v="5484"/>
    <x v="0"/>
    <x v="4"/>
    <s v="Jun-2022"/>
    <s v="ADULTS"/>
  </r>
  <r>
    <x v="186"/>
    <s v="P1402"/>
    <n v="79"/>
    <x v="2"/>
    <x v="1"/>
    <x v="0"/>
    <n v="2503.6022787783868"/>
    <x v="4"/>
    <n v="4671.4399999999996"/>
    <x v="2"/>
    <n v="5138.5839999999998"/>
    <n v="5139"/>
    <n v="5139"/>
    <n v="5138"/>
    <x v="1"/>
    <x v="9"/>
    <s v="Feb-2023"/>
    <s v="ADULTS"/>
  </r>
  <r>
    <x v="152"/>
    <s v="P2428"/>
    <n v="69"/>
    <x v="2"/>
    <x v="3"/>
    <x v="2"/>
    <n v="2440.2966694490819"/>
    <x v="5"/>
    <n v="4061.32"/>
    <x v="2"/>
    <n v="4467.4520000000002"/>
    <n v="4467"/>
    <n v="4468"/>
    <n v="4467"/>
    <x v="1"/>
    <x v="10"/>
    <s v="Oct-2023"/>
    <s v="ADULTS"/>
  </r>
  <r>
    <x v="57"/>
    <s v="P2891"/>
    <n v="49"/>
    <x v="1"/>
    <x v="1"/>
    <x v="3"/>
    <n v="2496.7676064257025"/>
    <x v="1"/>
    <n v="1359.35"/>
    <x v="0"/>
    <n v="1495.2850000000001"/>
    <n v="1495"/>
    <n v="1496"/>
    <n v="1495"/>
    <x v="1"/>
    <x v="2"/>
    <s v="Apr-2023"/>
    <s v="ADULTS"/>
  </r>
  <r>
    <x v="255"/>
    <s v="P719"/>
    <n v="49"/>
    <x v="0"/>
    <x v="3"/>
    <x v="2"/>
    <n v="2440.2966694490819"/>
    <x v="0"/>
    <n v="4634.6400000000003"/>
    <x v="0"/>
    <n v="5098.1040000000012"/>
    <n v="5098"/>
    <n v="5099"/>
    <n v="5098"/>
    <x v="1"/>
    <x v="6"/>
    <s v="Sep-2023"/>
    <s v="ADULTS"/>
  </r>
  <r>
    <x v="72"/>
    <s v="P4074"/>
    <n v="34"/>
    <x v="1"/>
    <x v="7"/>
    <x v="1"/>
    <n v="2509.1716796874998"/>
    <x v="4"/>
    <n v="2901.58"/>
    <x v="1"/>
    <n v="3191.7380000000003"/>
    <n v="3192"/>
    <n v="3192"/>
    <n v="3191"/>
    <x v="0"/>
    <x v="9"/>
    <s v="Feb-2022"/>
    <s v="ADULTS"/>
  </r>
  <r>
    <x v="57"/>
    <s v="P4722"/>
    <n v="98"/>
    <x v="1"/>
    <x v="7"/>
    <x v="2"/>
    <n v="2440.2966694490819"/>
    <x v="4"/>
    <n v="4017.1"/>
    <x v="2"/>
    <n v="4418.8100000000004"/>
    <n v="4419"/>
    <n v="4419"/>
    <n v="4418"/>
    <x v="1"/>
    <x v="2"/>
    <s v="Apr-2023"/>
    <s v="ADULTS"/>
  </r>
  <r>
    <x v="559"/>
    <s v="P4634"/>
    <n v="83"/>
    <x v="1"/>
    <x v="0"/>
    <x v="0"/>
    <n v="2503.6022787783868"/>
    <x v="3"/>
    <n v="1280.82"/>
    <x v="2"/>
    <n v="1408.902"/>
    <n v="1409"/>
    <n v="1409"/>
    <n v="1408"/>
    <x v="1"/>
    <x v="6"/>
    <s v="Sep-2023"/>
    <s v="ADULTS"/>
  </r>
  <r>
    <x v="503"/>
    <s v="P3992"/>
    <n v="16"/>
    <x v="2"/>
    <x v="0"/>
    <x v="3"/>
    <n v="2496.7676064257025"/>
    <x v="3"/>
    <n v="2437.5300000000002"/>
    <x v="3"/>
    <n v="2681.2830000000004"/>
    <n v="2681"/>
    <n v="2682"/>
    <n v="2681"/>
    <x v="1"/>
    <x v="10"/>
    <s v="Oct-2023"/>
    <s v="CHILDREN"/>
  </r>
  <r>
    <x v="570"/>
    <s v="P1908"/>
    <n v="89"/>
    <x v="0"/>
    <x v="4"/>
    <x v="3"/>
    <n v="2496.7676064257025"/>
    <x v="0"/>
    <n v="4311.38"/>
    <x v="2"/>
    <n v="4742.5180000000009"/>
    <n v="4743"/>
    <n v="4743"/>
    <n v="4742"/>
    <x v="1"/>
    <x v="6"/>
    <s v="Sep-2023"/>
    <s v="ADULTS"/>
  </r>
  <r>
    <x v="319"/>
    <s v="P588"/>
    <n v="79"/>
    <x v="2"/>
    <x v="1"/>
    <x v="1"/>
    <n v="2509.1716796874998"/>
    <x v="0"/>
    <n v="40.090000000000003"/>
    <x v="2"/>
    <n v="44.099000000000011"/>
    <n v="44"/>
    <n v="45"/>
    <n v="44"/>
    <x v="1"/>
    <x v="1"/>
    <s v="Jan-2023"/>
    <s v="ADULTS"/>
  </r>
  <r>
    <x v="132"/>
    <s v="P4354"/>
    <n v="67"/>
    <x v="0"/>
    <x v="1"/>
    <x v="1"/>
    <n v="2509.1716796874998"/>
    <x v="0"/>
    <n v="521.22"/>
    <x v="2"/>
    <n v="573.3420000000001"/>
    <n v="573"/>
    <n v="574"/>
    <n v="573"/>
    <x v="1"/>
    <x v="5"/>
    <s v="Mar-2023"/>
    <s v="ADULTS"/>
  </r>
  <r>
    <x v="241"/>
    <s v="P1575"/>
    <n v="2"/>
    <x v="2"/>
    <x v="4"/>
    <x v="0"/>
    <n v="2503.6022787783868"/>
    <x v="1"/>
    <n v="927.24"/>
    <x v="3"/>
    <n v="1019.9640000000001"/>
    <n v="1020"/>
    <n v="1020"/>
    <n v="1019"/>
    <x v="0"/>
    <x v="2"/>
    <s v="Apr-2022"/>
    <s v="CHILDREN"/>
  </r>
  <r>
    <x v="571"/>
    <s v="P4101"/>
    <n v="60"/>
    <x v="0"/>
    <x v="4"/>
    <x v="3"/>
    <n v="2496.7676064257025"/>
    <x v="1"/>
    <n v="979.77"/>
    <x v="2"/>
    <n v="1077.7470000000001"/>
    <n v="1078"/>
    <n v="1078"/>
    <n v="1077"/>
    <x v="0"/>
    <x v="1"/>
    <s v="Jan-2022"/>
    <s v="ADULTS"/>
  </r>
  <r>
    <x v="169"/>
    <s v="P4834"/>
    <n v="74"/>
    <x v="1"/>
    <x v="7"/>
    <x v="1"/>
    <n v="2509.1716796874998"/>
    <x v="0"/>
    <n v="770.86"/>
    <x v="2"/>
    <n v="847.94600000000014"/>
    <n v="848"/>
    <n v="848"/>
    <n v="847"/>
    <x v="1"/>
    <x v="7"/>
    <s v="Aug-2023"/>
    <s v="ADULTS"/>
  </r>
  <r>
    <x v="89"/>
    <s v="P836"/>
    <n v="24"/>
    <x v="1"/>
    <x v="3"/>
    <x v="1"/>
    <n v="2509.1716796874998"/>
    <x v="0"/>
    <n v="3251.64"/>
    <x v="1"/>
    <n v="3576.8040000000001"/>
    <n v="3577"/>
    <n v="3577"/>
    <n v="3576"/>
    <x v="0"/>
    <x v="8"/>
    <s v="Jul-2022"/>
    <s v="ADULTS"/>
  </r>
  <r>
    <x v="440"/>
    <s v="P1609"/>
    <n v="72"/>
    <x v="0"/>
    <x v="0"/>
    <x v="1"/>
    <n v="2509.1716796874998"/>
    <x v="4"/>
    <n v="2135.64"/>
    <x v="2"/>
    <n v="2349.2040000000002"/>
    <n v="2349"/>
    <n v="2350"/>
    <n v="2349"/>
    <x v="1"/>
    <x v="7"/>
    <s v="Aug-2023"/>
    <s v="ADULTS"/>
  </r>
  <r>
    <x v="335"/>
    <s v="P2927"/>
    <n v="57"/>
    <x v="2"/>
    <x v="1"/>
    <x v="3"/>
    <n v="2496.7676064257025"/>
    <x v="2"/>
    <n v="4171.6899999999996"/>
    <x v="0"/>
    <n v="4588.8590000000004"/>
    <n v="4589"/>
    <n v="4589"/>
    <n v="4588"/>
    <x v="1"/>
    <x v="11"/>
    <s v="May-2023"/>
    <s v="ADULTS"/>
  </r>
  <r>
    <x v="150"/>
    <s v="P1742"/>
    <n v="95"/>
    <x v="1"/>
    <x v="7"/>
    <x v="2"/>
    <n v="2440.2966694490819"/>
    <x v="1"/>
    <n v="4619.3"/>
    <x v="2"/>
    <n v="5081.2300000000005"/>
    <n v="5081"/>
    <n v="5082"/>
    <n v="5081"/>
    <x v="0"/>
    <x v="4"/>
    <s v="Jun-2022"/>
    <s v="ADULTS"/>
  </r>
  <r>
    <x v="383"/>
    <s v="P3137"/>
    <n v="12"/>
    <x v="0"/>
    <x v="4"/>
    <x v="0"/>
    <n v="2503.6022787783868"/>
    <x v="4"/>
    <n v="4726.6099999999997"/>
    <x v="3"/>
    <n v="5199.2709999999997"/>
    <n v="5199"/>
    <n v="5200"/>
    <n v="5199"/>
    <x v="1"/>
    <x v="9"/>
    <s v="Feb-2023"/>
    <s v="CHILDREN"/>
  </r>
  <r>
    <x v="392"/>
    <s v="P2753"/>
    <n v="65"/>
    <x v="1"/>
    <x v="0"/>
    <x v="0"/>
    <n v="2503.6022787783868"/>
    <x v="0"/>
    <n v="938.73"/>
    <x v="2"/>
    <n v="1032.6030000000001"/>
    <n v="1033"/>
    <n v="1033"/>
    <n v="1032"/>
    <x v="1"/>
    <x v="1"/>
    <s v="Jan-2023"/>
    <s v="ADULTS"/>
  </r>
  <r>
    <x v="537"/>
    <s v="P2311"/>
    <n v="25"/>
    <x v="2"/>
    <x v="2"/>
    <x v="2"/>
    <n v="2440.2966694490819"/>
    <x v="3"/>
    <n v="2324.75"/>
    <x v="1"/>
    <n v="2557.2250000000004"/>
    <n v="2557"/>
    <n v="2558"/>
    <n v="2557"/>
    <x v="0"/>
    <x v="4"/>
    <s v="Jun-2022"/>
    <s v="ADULTS"/>
  </r>
  <r>
    <x v="572"/>
    <s v="P1142"/>
    <n v="95"/>
    <x v="0"/>
    <x v="0"/>
    <x v="1"/>
    <n v="2509.1716796874998"/>
    <x v="0"/>
    <n v="542.25"/>
    <x v="2"/>
    <n v="596.47500000000002"/>
    <n v="596"/>
    <n v="597"/>
    <n v="596"/>
    <x v="0"/>
    <x v="0"/>
    <s v="Dec-2022"/>
    <s v="ADULTS"/>
  </r>
  <r>
    <x v="123"/>
    <s v="P206"/>
    <n v="93"/>
    <x v="1"/>
    <x v="0"/>
    <x v="0"/>
    <n v="2503.6022787783868"/>
    <x v="1"/>
    <n v="1914.01"/>
    <x v="2"/>
    <n v="2105.4110000000001"/>
    <n v="2105"/>
    <n v="2106"/>
    <n v="2105"/>
    <x v="0"/>
    <x v="2"/>
    <s v="Apr-2022"/>
    <s v="ADULTS"/>
  </r>
  <r>
    <x v="573"/>
    <s v="P4282"/>
    <n v="84"/>
    <x v="2"/>
    <x v="2"/>
    <x v="2"/>
    <n v="2440.2966694490819"/>
    <x v="4"/>
    <n v="1653.56"/>
    <x v="2"/>
    <n v="1818.9160000000002"/>
    <n v="1819"/>
    <n v="1819"/>
    <n v="1818"/>
    <x v="1"/>
    <x v="1"/>
    <s v="Jan-2023"/>
    <s v="ADULTS"/>
  </r>
  <r>
    <x v="88"/>
    <s v="P1014"/>
    <n v="20"/>
    <x v="1"/>
    <x v="7"/>
    <x v="0"/>
    <n v="2503.6022787783868"/>
    <x v="4"/>
    <n v="289.44"/>
    <x v="1"/>
    <n v="318.38400000000001"/>
    <n v="318"/>
    <n v="319"/>
    <n v="318"/>
    <x v="0"/>
    <x v="5"/>
    <s v="Mar-2022"/>
    <s v="ADULTS"/>
  </r>
  <r>
    <x v="574"/>
    <s v="P3621"/>
    <n v="58"/>
    <x v="2"/>
    <x v="7"/>
    <x v="3"/>
    <n v="2496.7676064257025"/>
    <x v="4"/>
    <n v="4440.95"/>
    <x v="0"/>
    <n v="4885.0450000000001"/>
    <n v="4885"/>
    <n v="4886"/>
    <n v="4885"/>
    <x v="1"/>
    <x v="0"/>
    <s v="Dec-2023"/>
    <s v="ADULTS"/>
  </r>
  <r>
    <x v="448"/>
    <s v="P3945"/>
    <n v="1"/>
    <x v="1"/>
    <x v="4"/>
    <x v="2"/>
    <n v="2440.2966694490819"/>
    <x v="1"/>
    <n v="1789.71"/>
    <x v="3"/>
    <n v="1968.6810000000003"/>
    <n v="1969"/>
    <n v="1969"/>
    <n v="1968"/>
    <x v="0"/>
    <x v="0"/>
    <s v="Dec-2022"/>
    <s v="CHILDREN"/>
  </r>
  <r>
    <x v="575"/>
    <s v="P2190"/>
    <n v="96"/>
    <x v="2"/>
    <x v="5"/>
    <x v="3"/>
    <n v="2496.7676064257025"/>
    <x v="1"/>
    <n v="344.19"/>
    <x v="2"/>
    <n v="378.60900000000004"/>
    <n v="379"/>
    <n v="379"/>
    <n v="378"/>
    <x v="0"/>
    <x v="0"/>
    <s v="Dec-2022"/>
    <s v="ADULTS"/>
  </r>
  <r>
    <x v="310"/>
    <s v="P1715"/>
    <n v="57"/>
    <x v="2"/>
    <x v="2"/>
    <x v="1"/>
    <n v="2509.1716796874998"/>
    <x v="1"/>
    <n v="120.06"/>
    <x v="0"/>
    <n v="132.066"/>
    <n v="132"/>
    <n v="133"/>
    <n v="132"/>
    <x v="1"/>
    <x v="7"/>
    <s v="Aug-2023"/>
    <s v="ADULTS"/>
  </r>
  <r>
    <x v="576"/>
    <s v="P2925"/>
    <n v="49"/>
    <x v="1"/>
    <x v="4"/>
    <x v="2"/>
    <n v="2440.2966694490819"/>
    <x v="4"/>
    <n v="1078.1500000000001"/>
    <x v="0"/>
    <n v="1185.9650000000001"/>
    <n v="1186"/>
    <n v="1186"/>
    <n v="1185"/>
    <x v="1"/>
    <x v="0"/>
    <s v="Dec-2023"/>
    <s v="ADULTS"/>
  </r>
  <r>
    <x v="310"/>
    <s v="P3650"/>
    <n v="36"/>
    <x v="0"/>
    <x v="3"/>
    <x v="1"/>
    <n v="2509.1716796874998"/>
    <x v="2"/>
    <n v="4060.08"/>
    <x v="1"/>
    <n v="4466.0880000000006"/>
    <n v="4466"/>
    <n v="4467"/>
    <n v="4466"/>
    <x v="1"/>
    <x v="7"/>
    <s v="Aug-2023"/>
    <s v="ADULTS"/>
  </r>
  <r>
    <x v="577"/>
    <s v="P329"/>
    <n v="18"/>
    <x v="0"/>
    <x v="2"/>
    <x v="1"/>
    <n v="2509.1716796874998"/>
    <x v="1"/>
    <n v="2764.75"/>
    <x v="1"/>
    <n v="3041.2250000000004"/>
    <n v="3041"/>
    <n v="3042"/>
    <n v="3041"/>
    <x v="1"/>
    <x v="6"/>
    <s v="Sep-2023"/>
    <s v="ADULTS"/>
  </r>
  <r>
    <x v="578"/>
    <s v="P153"/>
    <n v="1"/>
    <x v="0"/>
    <x v="7"/>
    <x v="0"/>
    <n v="2503.6022787783868"/>
    <x v="1"/>
    <n v="4874.1099999999997"/>
    <x v="3"/>
    <n v="5361.5209999999997"/>
    <n v="5362"/>
    <n v="5362"/>
    <n v="5361"/>
    <x v="0"/>
    <x v="9"/>
    <s v="Feb-2022"/>
    <s v="CHILDREN"/>
  </r>
  <r>
    <x v="579"/>
    <s v="P2574"/>
    <n v="73"/>
    <x v="1"/>
    <x v="2"/>
    <x v="1"/>
    <n v="2509.1716796874998"/>
    <x v="1"/>
    <n v="650.71"/>
    <x v="2"/>
    <n v="715.78100000000006"/>
    <n v="716"/>
    <n v="716"/>
    <n v="715"/>
    <x v="0"/>
    <x v="1"/>
    <s v="Jan-2022"/>
    <s v="ADULTS"/>
  </r>
  <r>
    <x v="245"/>
    <s v="P4051"/>
    <n v="90"/>
    <x v="1"/>
    <x v="2"/>
    <x v="0"/>
    <n v="2503.6022787783868"/>
    <x v="0"/>
    <n v="1347.31"/>
    <x v="2"/>
    <n v="1482.0410000000002"/>
    <n v="1482"/>
    <n v="1483"/>
    <n v="1482"/>
    <x v="0"/>
    <x v="10"/>
    <s v="Oct-2022"/>
    <s v="ADULTS"/>
  </r>
  <r>
    <x v="74"/>
    <s v="P3242"/>
    <n v="21"/>
    <x v="2"/>
    <x v="2"/>
    <x v="0"/>
    <n v="2503.6022787783868"/>
    <x v="3"/>
    <n v="3693.89"/>
    <x v="1"/>
    <n v="4063.279"/>
    <n v="4063"/>
    <n v="4064"/>
    <n v="4063"/>
    <x v="1"/>
    <x v="10"/>
    <s v="Oct-2023"/>
    <s v="ADULTS"/>
  </r>
  <r>
    <x v="460"/>
    <s v="P4692"/>
    <n v="70"/>
    <x v="0"/>
    <x v="1"/>
    <x v="1"/>
    <n v="2509.1716796874998"/>
    <x v="1"/>
    <n v="3101.76"/>
    <x v="2"/>
    <n v="3411.9360000000006"/>
    <n v="3412"/>
    <n v="3412"/>
    <n v="3411"/>
    <x v="0"/>
    <x v="2"/>
    <s v="Apr-2022"/>
    <s v="ADULTS"/>
  </r>
  <r>
    <x v="580"/>
    <s v="P4462"/>
    <n v="3"/>
    <x v="0"/>
    <x v="4"/>
    <x v="1"/>
    <n v="2509.1716796874998"/>
    <x v="0"/>
    <n v="1693.86"/>
    <x v="3"/>
    <n v="1863.2460000000001"/>
    <n v="1863"/>
    <n v="1864"/>
    <n v="1863"/>
    <x v="1"/>
    <x v="3"/>
    <s v="Nov-2023"/>
    <s v="CHILDREN"/>
  </r>
  <r>
    <x v="146"/>
    <s v="P453"/>
    <n v="5"/>
    <x v="1"/>
    <x v="2"/>
    <x v="3"/>
    <n v="2496.7676064257025"/>
    <x v="5"/>
    <n v="3910.86"/>
    <x v="3"/>
    <n v="4301.9460000000008"/>
    <n v="4302"/>
    <n v="4302"/>
    <n v="4301"/>
    <x v="1"/>
    <x v="8"/>
    <s v="Jul-2023"/>
    <s v="CHILDREN"/>
  </r>
  <r>
    <x v="40"/>
    <s v="P2591"/>
    <n v="62"/>
    <x v="1"/>
    <x v="3"/>
    <x v="1"/>
    <n v="2509.1716796874998"/>
    <x v="3"/>
    <n v="741.86"/>
    <x v="2"/>
    <n v="816.04600000000005"/>
    <n v="816"/>
    <n v="817"/>
    <n v="816"/>
    <x v="1"/>
    <x v="5"/>
    <s v="Mar-2023"/>
    <s v="ADULTS"/>
  </r>
  <r>
    <x v="581"/>
    <s v="P4349"/>
    <n v="54"/>
    <x v="0"/>
    <x v="1"/>
    <x v="1"/>
    <n v="2509.1716796874998"/>
    <x v="3"/>
    <n v="4898.03"/>
    <x v="0"/>
    <n v="5387.8330000000005"/>
    <n v="5388"/>
    <n v="5388"/>
    <n v="5387"/>
    <x v="1"/>
    <x v="6"/>
    <s v="Sep-2023"/>
    <s v="ADULTS"/>
  </r>
  <r>
    <x v="582"/>
    <s v="P3700"/>
    <n v="41"/>
    <x v="0"/>
    <x v="4"/>
    <x v="0"/>
    <n v="2503.6022787783868"/>
    <x v="4"/>
    <n v="262.39999999999998"/>
    <x v="0"/>
    <n v="288.64"/>
    <n v="289"/>
    <n v="289"/>
    <n v="288"/>
    <x v="1"/>
    <x v="8"/>
    <s v="Jul-2023"/>
    <s v="ADULTS"/>
  </r>
  <r>
    <x v="106"/>
    <s v="P3631"/>
    <n v="3"/>
    <x v="0"/>
    <x v="7"/>
    <x v="0"/>
    <n v="2503.6022787783868"/>
    <x v="4"/>
    <n v="890.68"/>
    <x v="3"/>
    <n v="979.74800000000005"/>
    <n v="980"/>
    <n v="980"/>
    <n v="979"/>
    <x v="0"/>
    <x v="3"/>
    <s v="Nov-2022"/>
    <s v="CHILDREN"/>
  </r>
  <r>
    <x v="323"/>
    <s v="P1194"/>
    <n v="68"/>
    <x v="0"/>
    <x v="1"/>
    <x v="3"/>
    <n v="2496.7676064257025"/>
    <x v="1"/>
    <n v="3644.28"/>
    <x v="2"/>
    <n v="4008.7080000000005"/>
    <n v="4009"/>
    <n v="4009"/>
    <n v="4008"/>
    <x v="1"/>
    <x v="1"/>
    <s v="Jan-2023"/>
    <s v="ADULTS"/>
  </r>
  <r>
    <x v="294"/>
    <s v="P2926"/>
    <n v="47"/>
    <x v="1"/>
    <x v="4"/>
    <x v="3"/>
    <n v="2496.7676064257025"/>
    <x v="4"/>
    <n v="2587.64"/>
    <x v="0"/>
    <n v="2846.404"/>
    <n v="2846"/>
    <n v="2847"/>
    <n v="2846"/>
    <x v="1"/>
    <x v="4"/>
    <s v="Jun-2023"/>
    <s v="ADULTS"/>
  </r>
  <r>
    <x v="67"/>
    <s v="P1797"/>
    <n v="0"/>
    <x v="1"/>
    <x v="4"/>
    <x v="3"/>
    <n v="2496.7676064257025"/>
    <x v="0"/>
    <n v="820.57"/>
    <x v="3"/>
    <n v="902.62700000000018"/>
    <n v="903"/>
    <n v="903"/>
    <n v="902"/>
    <x v="0"/>
    <x v="4"/>
    <s v="Jun-2022"/>
    <s v="CHILDREN"/>
  </r>
  <r>
    <x v="128"/>
    <s v="P4859"/>
    <n v="50"/>
    <x v="2"/>
    <x v="5"/>
    <x v="1"/>
    <n v="2509.1716796874998"/>
    <x v="4"/>
    <n v="366.59"/>
    <x v="0"/>
    <n v="403.24900000000002"/>
    <n v="403"/>
    <n v="404"/>
    <n v="403"/>
    <x v="0"/>
    <x v="9"/>
    <s v="Feb-2022"/>
    <s v="ADULTS"/>
  </r>
  <r>
    <x v="306"/>
    <s v="P4720"/>
    <n v="48"/>
    <x v="1"/>
    <x v="3"/>
    <x v="0"/>
    <n v="2503.6022787783868"/>
    <x v="4"/>
    <n v="849.58"/>
    <x v="0"/>
    <n v="934.53800000000012"/>
    <n v="935"/>
    <n v="935"/>
    <n v="934"/>
    <x v="1"/>
    <x v="9"/>
    <s v="Feb-2023"/>
    <s v="ADULTS"/>
  </r>
  <r>
    <x v="215"/>
    <s v="P3220"/>
    <n v="90"/>
    <x v="0"/>
    <x v="3"/>
    <x v="3"/>
    <n v="2496.7676064257025"/>
    <x v="0"/>
    <n v="166.67"/>
    <x v="2"/>
    <n v="183.33699999999999"/>
    <n v="183"/>
    <n v="184"/>
    <n v="183"/>
    <x v="0"/>
    <x v="3"/>
    <s v="Nov-2022"/>
    <s v="ADULTS"/>
  </r>
  <r>
    <x v="186"/>
    <s v="P1528"/>
    <n v="30"/>
    <x v="0"/>
    <x v="2"/>
    <x v="1"/>
    <n v="2509.1716796874998"/>
    <x v="2"/>
    <n v="4406.87"/>
    <x v="1"/>
    <n v="4847.5570000000007"/>
    <n v="4848"/>
    <n v="4848"/>
    <n v="4847"/>
    <x v="1"/>
    <x v="9"/>
    <s v="Feb-2023"/>
    <s v="ADULTS"/>
  </r>
  <r>
    <x v="293"/>
    <s v="P1127"/>
    <n v="34"/>
    <x v="0"/>
    <x v="5"/>
    <x v="2"/>
    <n v="2440.2966694490819"/>
    <x v="0"/>
    <n v="118.89"/>
    <x v="1"/>
    <n v="130.77900000000002"/>
    <n v="131"/>
    <n v="131"/>
    <n v="130"/>
    <x v="0"/>
    <x v="11"/>
    <s v="May-2022"/>
    <s v="ADULTS"/>
  </r>
  <r>
    <x v="521"/>
    <s v="P1542"/>
    <n v="36"/>
    <x v="0"/>
    <x v="1"/>
    <x v="2"/>
    <n v="2440.2966694490819"/>
    <x v="1"/>
    <n v="80.28"/>
    <x v="1"/>
    <n v="88.308000000000007"/>
    <n v="88"/>
    <n v="89"/>
    <n v="88"/>
    <x v="0"/>
    <x v="6"/>
    <s v="Sep-2022"/>
    <s v="ADULTS"/>
  </r>
  <r>
    <x v="543"/>
    <s v="P3009"/>
    <n v="51"/>
    <x v="0"/>
    <x v="4"/>
    <x v="3"/>
    <n v="2496.7676064257025"/>
    <x v="2"/>
    <n v="3073.22"/>
    <x v="0"/>
    <n v="3380.5419999999999"/>
    <n v="3381"/>
    <n v="3381"/>
    <n v="3380"/>
    <x v="0"/>
    <x v="2"/>
    <s v="Apr-2022"/>
    <s v="ADULTS"/>
  </r>
  <r>
    <x v="220"/>
    <s v="P4955"/>
    <n v="44"/>
    <x v="2"/>
    <x v="1"/>
    <x v="2"/>
    <n v="2440.2966694490819"/>
    <x v="2"/>
    <n v="3315.78"/>
    <x v="0"/>
    <n v="3647.3580000000006"/>
    <n v="3647"/>
    <n v="3648"/>
    <n v="3647"/>
    <x v="1"/>
    <x v="2"/>
    <s v="Apr-2023"/>
    <s v="ADULTS"/>
  </r>
  <r>
    <x v="243"/>
    <s v="P2214"/>
    <n v="79"/>
    <x v="1"/>
    <x v="6"/>
    <x v="1"/>
    <n v="2509.1716796874998"/>
    <x v="0"/>
    <n v="646.41999999999996"/>
    <x v="2"/>
    <n v="711.06200000000001"/>
    <n v="711"/>
    <n v="712"/>
    <n v="711"/>
    <x v="1"/>
    <x v="5"/>
    <s v="Mar-2023"/>
    <s v="ADULTS"/>
  </r>
  <r>
    <x v="212"/>
    <s v="P1032"/>
    <n v="46"/>
    <x v="2"/>
    <x v="3"/>
    <x v="3"/>
    <n v="2496.7676064257025"/>
    <x v="2"/>
    <n v="2175.02"/>
    <x v="0"/>
    <n v="2392.5220000000004"/>
    <n v="2393"/>
    <n v="2393"/>
    <n v="2392"/>
    <x v="0"/>
    <x v="2"/>
    <s v="Apr-2022"/>
    <s v="ADULTS"/>
  </r>
  <r>
    <x v="351"/>
    <s v="P4322"/>
    <n v="95"/>
    <x v="1"/>
    <x v="5"/>
    <x v="3"/>
    <n v="2496.7676064257025"/>
    <x v="3"/>
    <n v="2873.85"/>
    <x v="2"/>
    <n v="3161.2350000000001"/>
    <n v="3161"/>
    <n v="3162"/>
    <n v="3161"/>
    <x v="0"/>
    <x v="5"/>
    <s v="Mar-2022"/>
    <s v="ADULTS"/>
  </r>
  <r>
    <x v="411"/>
    <s v="P1064"/>
    <n v="48"/>
    <x v="0"/>
    <x v="4"/>
    <x v="3"/>
    <n v="2496.7676064257025"/>
    <x v="1"/>
    <n v="4732.6400000000003"/>
    <x v="0"/>
    <n v="5205.9040000000005"/>
    <n v="5206"/>
    <n v="5206"/>
    <n v="5205"/>
    <x v="1"/>
    <x v="6"/>
    <s v="Sep-2023"/>
    <s v="ADULTS"/>
  </r>
  <r>
    <x v="322"/>
    <s v="P1495"/>
    <n v="73"/>
    <x v="2"/>
    <x v="3"/>
    <x v="2"/>
    <n v="2440.2966694490819"/>
    <x v="1"/>
    <n v="1896.52"/>
    <x v="2"/>
    <n v="2086.172"/>
    <n v="2086"/>
    <n v="2087"/>
    <n v="2086"/>
    <x v="0"/>
    <x v="6"/>
    <s v="Sep-2022"/>
    <s v="ADULTS"/>
  </r>
  <r>
    <x v="473"/>
    <s v="P186"/>
    <n v="13"/>
    <x v="2"/>
    <x v="2"/>
    <x v="1"/>
    <n v="2509.1716796874998"/>
    <x v="4"/>
    <n v="1978.06"/>
    <x v="3"/>
    <n v="2175.866"/>
    <n v="2176"/>
    <n v="2176"/>
    <n v="2175"/>
    <x v="1"/>
    <x v="6"/>
    <s v="Sep-2023"/>
    <s v="CHILDREN"/>
  </r>
  <r>
    <x v="583"/>
    <s v="P3669"/>
    <n v="91"/>
    <x v="1"/>
    <x v="5"/>
    <x v="2"/>
    <n v="2440.2966694490819"/>
    <x v="4"/>
    <n v="3053.52"/>
    <x v="2"/>
    <n v="3358.8720000000003"/>
    <n v="3359"/>
    <n v="3359"/>
    <n v="3358"/>
    <x v="1"/>
    <x v="11"/>
    <s v="May-2023"/>
    <s v="ADULTS"/>
  </r>
  <r>
    <x v="374"/>
    <s v="P1405"/>
    <n v="91"/>
    <x v="1"/>
    <x v="1"/>
    <x v="2"/>
    <n v="2440.2966694490819"/>
    <x v="3"/>
    <n v="4847.34"/>
    <x v="2"/>
    <n v="5332.0740000000005"/>
    <n v="5332"/>
    <n v="5333"/>
    <n v="5332"/>
    <x v="0"/>
    <x v="4"/>
    <s v="Jun-2022"/>
    <s v="ADULTS"/>
  </r>
  <r>
    <x v="541"/>
    <s v="P2894"/>
    <n v="45"/>
    <x v="0"/>
    <x v="0"/>
    <x v="3"/>
    <n v="2496.7676064257025"/>
    <x v="5"/>
    <n v="717.85"/>
    <x v="0"/>
    <n v="789.6350000000001"/>
    <n v="790"/>
    <n v="790"/>
    <n v="789"/>
    <x v="0"/>
    <x v="11"/>
    <s v="May-2022"/>
    <s v="ADULTS"/>
  </r>
  <r>
    <x v="346"/>
    <s v="P1079"/>
    <n v="63"/>
    <x v="2"/>
    <x v="0"/>
    <x v="1"/>
    <n v="2509.1716796874998"/>
    <x v="4"/>
    <n v="2627.6"/>
    <x v="2"/>
    <n v="2890.36"/>
    <n v="2890"/>
    <n v="2891"/>
    <n v="2890"/>
    <x v="1"/>
    <x v="8"/>
    <s v="Jul-2023"/>
    <s v="ADULTS"/>
  </r>
  <r>
    <x v="376"/>
    <s v="P429"/>
    <n v="39"/>
    <x v="2"/>
    <x v="3"/>
    <x v="1"/>
    <n v="2509.1716796874998"/>
    <x v="3"/>
    <n v="3600.21"/>
    <x v="1"/>
    <n v="3960.2310000000002"/>
    <n v="3960"/>
    <n v="3961"/>
    <n v="3960"/>
    <x v="0"/>
    <x v="4"/>
    <s v="Jun-2022"/>
    <s v="ADULTS"/>
  </r>
  <r>
    <x v="478"/>
    <s v="P4431"/>
    <n v="56"/>
    <x v="0"/>
    <x v="3"/>
    <x v="1"/>
    <n v="2509.1716796874998"/>
    <x v="4"/>
    <n v="2573.58"/>
    <x v="0"/>
    <n v="2830.9380000000001"/>
    <n v="2831"/>
    <n v="2831"/>
    <n v="2830"/>
    <x v="1"/>
    <x v="9"/>
    <s v="Feb-2023"/>
    <s v="ADULTS"/>
  </r>
  <r>
    <x v="371"/>
    <s v="P2879"/>
    <n v="98"/>
    <x v="1"/>
    <x v="1"/>
    <x v="3"/>
    <n v="2496.7676064257025"/>
    <x v="3"/>
    <n v="679.97"/>
    <x v="2"/>
    <n v="747.9670000000001"/>
    <n v="748"/>
    <n v="748"/>
    <n v="747"/>
    <x v="1"/>
    <x v="11"/>
    <s v="May-2023"/>
    <s v="ADULTS"/>
  </r>
  <r>
    <x v="391"/>
    <s v="P4275"/>
    <n v="80"/>
    <x v="1"/>
    <x v="2"/>
    <x v="2"/>
    <n v="2440.2966694490819"/>
    <x v="0"/>
    <n v="3695.54"/>
    <x v="2"/>
    <n v="4065.0940000000005"/>
    <n v="4065"/>
    <n v="4066"/>
    <n v="4065"/>
    <x v="0"/>
    <x v="7"/>
    <s v="Aug-2022"/>
    <s v="ADULTS"/>
  </r>
  <r>
    <x v="584"/>
    <s v="P89"/>
    <n v="83"/>
    <x v="1"/>
    <x v="6"/>
    <x v="1"/>
    <n v="2509.1716796874998"/>
    <x v="0"/>
    <n v="4520.53"/>
    <x v="2"/>
    <n v="4972.5830000000005"/>
    <n v="4973"/>
    <n v="4973"/>
    <n v="4972"/>
    <x v="1"/>
    <x v="4"/>
    <s v="Jun-2023"/>
    <s v="ADULTS"/>
  </r>
  <r>
    <x v="585"/>
    <s v="P4042"/>
    <n v="34"/>
    <x v="1"/>
    <x v="6"/>
    <x v="3"/>
    <n v="2496.7676064257025"/>
    <x v="2"/>
    <n v="2910.49"/>
    <x v="1"/>
    <n v="3201.5390000000002"/>
    <n v="3202"/>
    <n v="3202"/>
    <n v="3201"/>
    <x v="1"/>
    <x v="2"/>
    <s v="Apr-2023"/>
    <s v="ADULTS"/>
  </r>
  <r>
    <x v="313"/>
    <s v="P1645"/>
    <n v="51"/>
    <x v="2"/>
    <x v="4"/>
    <x v="3"/>
    <n v="2496.7676064257025"/>
    <x v="0"/>
    <n v="3421.72"/>
    <x v="0"/>
    <n v="3763.8920000000003"/>
    <n v="3764"/>
    <n v="3764"/>
    <n v="3763"/>
    <x v="1"/>
    <x v="10"/>
    <s v="Oct-2023"/>
    <s v="ADULTS"/>
  </r>
  <r>
    <x v="223"/>
    <s v="P985"/>
    <n v="45"/>
    <x v="0"/>
    <x v="7"/>
    <x v="3"/>
    <n v="2496.7676064257025"/>
    <x v="4"/>
    <n v="3472.24"/>
    <x v="0"/>
    <n v="3819.4639999999999"/>
    <n v="3819"/>
    <n v="3820"/>
    <n v="3819"/>
    <x v="1"/>
    <x v="2"/>
    <s v="Apr-2023"/>
    <s v="ADULTS"/>
  </r>
  <r>
    <x v="417"/>
    <s v="P3837"/>
    <n v="48"/>
    <x v="2"/>
    <x v="2"/>
    <x v="3"/>
    <n v="2496.7676064257025"/>
    <x v="2"/>
    <n v="3755.36"/>
    <x v="0"/>
    <n v="4130.8960000000006"/>
    <n v="4131"/>
    <n v="4131"/>
    <n v="4130"/>
    <x v="0"/>
    <x v="3"/>
    <s v="Nov-2022"/>
    <s v="ADULTS"/>
  </r>
  <r>
    <x v="125"/>
    <s v="P4134"/>
    <n v="92"/>
    <x v="0"/>
    <x v="1"/>
    <x v="3"/>
    <n v="2496.7676064257025"/>
    <x v="0"/>
    <n v="3430.62"/>
    <x v="2"/>
    <n v="3773.6820000000002"/>
    <n v="3774"/>
    <n v="3774"/>
    <n v="3773"/>
    <x v="1"/>
    <x v="0"/>
    <s v="Dec-2023"/>
    <s v="ADULTS"/>
  </r>
  <r>
    <x v="174"/>
    <s v="P4434"/>
    <n v="55"/>
    <x v="2"/>
    <x v="7"/>
    <x v="2"/>
    <n v="2440.2966694490819"/>
    <x v="1"/>
    <n v="4834.32"/>
    <x v="0"/>
    <n v="5317.7520000000004"/>
    <n v="5318"/>
    <n v="5318"/>
    <n v="5317"/>
    <x v="1"/>
    <x v="4"/>
    <s v="Jun-2023"/>
    <s v="ADULTS"/>
  </r>
  <r>
    <x v="513"/>
    <s v="P12"/>
    <n v="48"/>
    <x v="2"/>
    <x v="1"/>
    <x v="0"/>
    <n v="2503.6022787783868"/>
    <x v="1"/>
    <n v="20.23"/>
    <x v="0"/>
    <n v="22.253000000000004"/>
    <n v="22"/>
    <n v="23"/>
    <n v="22"/>
    <x v="1"/>
    <x v="10"/>
    <s v="Oct-2023"/>
    <s v="ADULTS"/>
  </r>
  <r>
    <x v="586"/>
    <s v="P4930"/>
    <n v="81"/>
    <x v="2"/>
    <x v="0"/>
    <x v="1"/>
    <n v="2509.1716796874998"/>
    <x v="2"/>
    <n v="4125.72"/>
    <x v="2"/>
    <n v="4538.2920000000004"/>
    <n v="4538"/>
    <n v="4539"/>
    <n v="4538"/>
    <x v="0"/>
    <x v="1"/>
    <s v="Jan-2022"/>
    <s v="ADULTS"/>
  </r>
  <r>
    <x v="517"/>
    <s v="P3151"/>
    <n v="65"/>
    <x v="0"/>
    <x v="7"/>
    <x v="0"/>
    <n v="2503.6022787783868"/>
    <x v="3"/>
    <n v="1106.2"/>
    <x v="2"/>
    <n v="1216.8200000000002"/>
    <n v="1217"/>
    <n v="1217"/>
    <n v="1216"/>
    <x v="0"/>
    <x v="0"/>
    <s v="Dec-2022"/>
    <s v="ADULTS"/>
  </r>
  <r>
    <x v="587"/>
    <s v="P3889"/>
    <n v="56"/>
    <x v="1"/>
    <x v="1"/>
    <x v="1"/>
    <n v="2509.1716796874998"/>
    <x v="1"/>
    <n v="205.93"/>
    <x v="0"/>
    <n v="226.52300000000002"/>
    <n v="227"/>
    <n v="227"/>
    <n v="226"/>
    <x v="0"/>
    <x v="8"/>
    <s v="Jul-2022"/>
    <s v="ADULTS"/>
  </r>
  <r>
    <x v="103"/>
    <s v="P1492"/>
    <n v="49"/>
    <x v="1"/>
    <x v="2"/>
    <x v="3"/>
    <n v="2496.7676064257025"/>
    <x v="3"/>
    <n v="3485.08"/>
    <x v="0"/>
    <n v="3833.5880000000002"/>
    <n v="3834"/>
    <n v="3834"/>
    <n v="3833"/>
    <x v="1"/>
    <x v="7"/>
    <s v="Aug-2023"/>
    <s v="ADULTS"/>
  </r>
  <r>
    <x v="588"/>
    <s v="P599"/>
    <n v="51"/>
    <x v="0"/>
    <x v="5"/>
    <x v="0"/>
    <n v="2503.6022787783868"/>
    <x v="0"/>
    <n v="1935.36"/>
    <x v="0"/>
    <n v="2128.8960000000002"/>
    <n v="2129"/>
    <n v="2129"/>
    <n v="2128"/>
    <x v="0"/>
    <x v="11"/>
    <s v="May-2022"/>
    <s v="ADULTS"/>
  </r>
  <r>
    <x v="123"/>
    <s v="P2012"/>
    <n v="15"/>
    <x v="2"/>
    <x v="5"/>
    <x v="0"/>
    <n v="2503.6022787783868"/>
    <x v="3"/>
    <n v="4040.72"/>
    <x v="3"/>
    <n v="4444.7920000000004"/>
    <n v="4445"/>
    <n v="4445"/>
    <n v="4444"/>
    <x v="0"/>
    <x v="2"/>
    <s v="Apr-2022"/>
    <s v="CHILDREN"/>
  </r>
  <r>
    <x v="505"/>
    <s v="P2088"/>
    <n v="20"/>
    <x v="0"/>
    <x v="7"/>
    <x v="2"/>
    <n v="2440.2966694490819"/>
    <x v="4"/>
    <n v="4736.42"/>
    <x v="1"/>
    <n v="5210.0620000000008"/>
    <n v="5210"/>
    <n v="5211"/>
    <n v="5210"/>
    <x v="0"/>
    <x v="7"/>
    <s v="Aug-2022"/>
    <s v="ADULTS"/>
  </r>
  <r>
    <x v="300"/>
    <s v="P315"/>
    <n v="74"/>
    <x v="2"/>
    <x v="0"/>
    <x v="0"/>
    <n v="2503.6022787783868"/>
    <x v="1"/>
    <n v="1941.51"/>
    <x v="2"/>
    <n v="2135.6610000000001"/>
    <n v="2136"/>
    <n v="2136"/>
    <n v="2135"/>
    <x v="1"/>
    <x v="7"/>
    <s v="Aug-2023"/>
    <s v="ADULTS"/>
  </r>
  <r>
    <x v="314"/>
    <s v="P718"/>
    <n v="36"/>
    <x v="0"/>
    <x v="4"/>
    <x v="3"/>
    <n v="2496.7676064257025"/>
    <x v="4"/>
    <n v="1610.77"/>
    <x v="1"/>
    <n v="1771.8470000000002"/>
    <n v="1772"/>
    <n v="1772"/>
    <n v="1771"/>
    <x v="1"/>
    <x v="10"/>
    <s v="Oct-2023"/>
    <s v="ADULTS"/>
  </r>
  <r>
    <x v="332"/>
    <s v="P4573"/>
    <n v="81"/>
    <x v="2"/>
    <x v="6"/>
    <x v="2"/>
    <n v="2440.2966694490819"/>
    <x v="0"/>
    <n v="4841.1400000000003"/>
    <x v="2"/>
    <n v="5325.2540000000008"/>
    <n v="5325"/>
    <n v="5326"/>
    <n v="5325"/>
    <x v="1"/>
    <x v="5"/>
    <s v="Mar-2023"/>
    <s v="ADULTS"/>
  </r>
  <r>
    <x v="60"/>
    <s v="P4417"/>
    <n v="59"/>
    <x v="2"/>
    <x v="2"/>
    <x v="2"/>
    <n v="2440.2966694490819"/>
    <x v="4"/>
    <n v="3203.99"/>
    <x v="0"/>
    <n v="3524.3890000000001"/>
    <n v="3524"/>
    <n v="3525"/>
    <n v="3524"/>
    <x v="0"/>
    <x v="9"/>
    <s v="Feb-2022"/>
    <s v="ADULTS"/>
  </r>
  <r>
    <x v="285"/>
    <s v="P4475"/>
    <n v="46"/>
    <x v="0"/>
    <x v="2"/>
    <x v="2"/>
    <n v="2440.2966694490819"/>
    <x v="4"/>
    <n v="106.73"/>
    <x v="0"/>
    <n v="117.40300000000002"/>
    <n v="117"/>
    <n v="118"/>
    <n v="117"/>
    <x v="0"/>
    <x v="10"/>
    <s v="Oct-2022"/>
    <s v="ADULTS"/>
  </r>
  <r>
    <x v="156"/>
    <s v="P2038"/>
    <n v="85"/>
    <x v="2"/>
    <x v="7"/>
    <x v="2"/>
    <n v="2440.2966694490819"/>
    <x v="3"/>
    <n v="2908.2"/>
    <x v="2"/>
    <n v="3199.02"/>
    <n v="3199"/>
    <n v="3200"/>
    <n v="3199"/>
    <x v="1"/>
    <x v="0"/>
    <s v="Dec-2023"/>
    <s v="ADULTS"/>
  </r>
  <r>
    <x v="265"/>
    <s v="P2450"/>
    <n v="90"/>
    <x v="0"/>
    <x v="2"/>
    <x v="0"/>
    <n v="2503.6022787783868"/>
    <x v="2"/>
    <n v="3070.74"/>
    <x v="2"/>
    <n v="3377.8139999999999"/>
    <n v="3378"/>
    <n v="3378"/>
    <n v="3377"/>
    <x v="0"/>
    <x v="9"/>
    <s v="Feb-2022"/>
    <s v="ADULTS"/>
  </r>
  <r>
    <x v="589"/>
    <s v="P3222"/>
    <n v="66"/>
    <x v="1"/>
    <x v="3"/>
    <x v="0"/>
    <n v="2503.6022787783868"/>
    <x v="5"/>
    <n v="3367.13"/>
    <x v="2"/>
    <n v="3703.8430000000003"/>
    <n v="3704"/>
    <n v="3704"/>
    <n v="3703"/>
    <x v="1"/>
    <x v="7"/>
    <s v="Aug-2023"/>
    <s v="ADULTS"/>
  </r>
  <r>
    <x v="6"/>
    <s v="P2615"/>
    <n v="18"/>
    <x v="0"/>
    <x v="2"/>
    <x v="0"/>
    <n v="2503.6022787783868"/>
    <x v="2"/>
    <n v="2539.79"/>
    <x v="1"/>
    <n v="2793.7690000000002"/>
    <n v="2794"/>
    <n v="2794"/>
    <n v="2793"/>
    <x v="1"/>
    <x v="5"/>
    <s v="Mar-2023"/>
    <s v="ADULTS"/>
  </r>
  <r>
    <x v="260"/>
    <s v="P1915"/>
    <n v="16"/>
    <x v="0"/>
    <x v="2"/>
    <x v="2"/>
    <n v="2440.2966694490819"/>
    <x v="1"/>
    <n v="1679.51"/>
    <x v="3"/>
    <n v="1847.4610000000002"/>
    <n v="1847"/>
    <n v="1848"/>
    <n v="1847"/>
    <x v="1"/>
    <x v="4"/>
    <s v="Jun-2023"/>
    <s v="CHILDREN"/>
  </r>
  <r>
    <x v="590"/>
    <s v="P3015"/>
    <n v="18"/>
    <x v="0"/>
    <x v="2"/>
    <x v="3"/>
    <n v="2496.7676064257025"/>
    <x v="1"/>
    <n v="235.52"/>
    <x v="1"/>
    <n v="259.07200000000006"/>
    <n v="259"/>
    <n v="260"/>
    <n v="259"/>
    <x v="1"/>
    <x v="1"/>
    <s v="Jan-2023"/>
    <s v="ADULTS"/>
  </r>
  <r>
    <x v="591"/>
    <s v="P2733"/>
    <n v="56"/>
    <x v="0"/>
    <x v="7"/>
    <x v="2"/>
    <n v="2440.2966694490819"/>
    <x v="4"/>
    <n v="2022.01"/>
    <x v="0"/>
    <n v="2224.2110000000002"/>
    <n v="2224"/>
    <n v="2225"/>
    <n v="2224"/>
    <x v="1"/>
    <x v="3"/>
    <s v="Nov-2023"/>
    <s v="ADULTS"/>
  </r>
  <r>
    <x v="101"/>
    <s v="P1471"/>
    <n v="68"/>
    <x v="1"/>
    <x v="6"/>
    <x v="3"/>
    <n v="2496.7676064257025"/>
    <x v="0"/>
    <n v="2587.58"/>
    <x v="2"/>
    <n v="2846.3380000000002"/>
    <n v="2846"/>
    <n v="2847"/>
    <n v="2846"/>
    <x v="1"/>
    <x v="0"/>
    <s v="Dec-2023"/>
    <s v="ADULTS"/>
  </r>
  <r>
    <x v="592"/>
    <s v="P1338"/>
    <n v="31"/>
    <x v="2"/>
    <x v="7"/>
    <x v="0"/>
    <n v="2503.6022787783868"/>
    <x v="4"/>
    <n v="3482.94"/>
    <x v="1"/>
    <n v="3831.2340000000004"/>
    <n v="3831"/>
    <n v="3832"/>
    <n v="3831"/>
    <x v="0"/>
    <x v="2"/>
    <s v="Apr-2022"/>
    <s v="ADULTS"/>
  </r>
  <r>
    <x v="128"/>
    <s v="P4929"/>
    <n v="49"/>
    <x v="0"/>
    <x v="2"/>
    <x v="3"/>
    <n v="2496.7676064257025"/>
    <x v="4"/>
    <n v="536.04"/>
    <x v="0"/>
    <n v="589.64400000000001"/>
    <n v="590"/>
    <n v="590"/>
    <n v="589"/>
    <x v="0"/>
    <x v="9"/>
    <s v="Feb-2022"/>
    <s v="ADULTS"/>
  </r>
  <r>
    <x v="215"/>
    <s v="P2836"/>
    <n v="14"/>
    <x v="2"/>
    <x v="1"/>
    <x v="0"/>
    <n v="2503.6022787783868"/>
    <x v="0"/>
    <n v="2372.58"/>
    <x v="3"/>
    <n v="2609.8380000000002"/>
    <n v="2610"/>
    <n v="2610"/>
    <n v="2609"/>
    <x v="0"/>
    <x v="3"/>
    <s v="Nov-2022"/>
    <s v="CHILDREN"/>
  </r>
  <r>
    <x v="101"/>
    <s v="P481"/>
    <n v="86"/>
    <x v="2"/>
    <x v="3"/>
    <x v="2"/>
    <n v="2440.2966694490819"/>
    <x v="0"/>
    <n v="4772.83"/>
    <x v="2"/>
    <n v="5250.1130000000003"/>
    <n v="5250"/>
    <n v="5251"/>
    <n v="5250"/>
    <x v="1"/>
    <x v="0"/>
    <s v="Dec-2023"/>
    <s v="ADULTS"/>
  </r>
  <r>
    <x v="415"/>
    <s v="P3168"/>
    <n v="29"/>
    <x v="0"/>
    <x v="2"/>
    <x v="2"/>
    <n v="2440.2966694490819"/>
    <x v="4"/>
    <n v="3873.2"/>
    <x v="1"/>
    <n v="4260.5200000000004"/>
    <n v="4261"/>
    <n v="4261"/>
    <n v="4260"/>
    <x v="0"/>
    <x v="9"/>
    <s v="Feb-2022"/>
    <s v="ADULTS"/>
  </r>
  <r>
    <x v="560"/>
    <s v="P3797"/>
    <n v="89"/>
    <x v="2"/>
    <x v="0"/>
    <x v="0"/>
    <n v="2503.6022787783868"/>
    <x v="3"/>
    <n v="3888.52"/>
    <x v="2"/>
    <n v="4277.3720000000003"/>
    <n v="4277"/>
    <n v="4278"/>
    <n v="4277"/>
    <x v="0"/>
    <x v="0"/>
    <s v="Dec-2022"/>
    <s v="ADULTS"/>
  </r>
  <r>
    <x v="575"/>
    <s v="P2195"/>
    <n v="44"/>
    <x v="2"/>
    <x v="2"/>
    <x v="1"/>
    <n v="2509.1716796874998"/>
    <x v="4"/>
    <n v="1634.56"/>
    <x v="0"/>
    <n v="1798.0160000000001"/>
    <n v="1798"/>
    <n v="1799"/>
    <n v="1798"/>
    <x v="0"/>
    <x v="0"/>
    <s v="Dec-2022"/>
    <s v="ADULTS"/>
  </r>
  <r>
    <x v="593"/>
    <s v="P2729"/>
    <n v="15"/>
    <x v="0"/>
    <x v="6"/>
    <x v="1"/>
    <n v="2509.1716796874998"/>
    <x v="2"/>
    <n v="1015.8"/>
    <x v="3"/>
    <n v="1117.3800000000001"/>
    <n v="1117"/>
    <n v="1118"/>
    <n v="1117"/>
    <x v="0"/>
    <x v="4"/>
    <s v="Jun-2022"/>
    <s v="CHILDREN"/>
  </r>
  <r>
    <x v="97"/>
    <s v="P4921"/>
    <n v="45"/>
    <x v="0"/>
    <x v="2"/>
    <x v="0"/>
    <n v="2503.6022787783868"/>
    <x v="1"/>
    <n v="205.33"/>
    <x v="0"/>
    <n v="225.86300000000003"/>
    <n v="226"/>
    <n v="226"/>
    <n v="225"/>
    <x v="1"/>
    <x v="8"/>
    <s v="Jul-2023"/>
    <s v="ADULTS"/>
  </r>
  <r>
    <x v="577"/>
    <s v="P4081"/>
    <n v="28"/>
    <x v="1"/>
    <x v="6"/>
    <x v="0"/>
    <n v="2503.6022787783868"/>
    <x v="4"/>
    <n v="3933.85"/>
    <x v="1"/>
    <n v="4327.2350000000006"/>
    <n v="4327"/>
    <n v="4328"/>
    <n v="4327"/>
    <x v="1"/>
    <x v="6"/>
    <s v="Sep-2023"/>
    <s v="ADULTS"/>
  </r>
  <r>
    <x v="422"/>
    <s v="P3346"/>
    <n v="39"/>
    <x v="1"/>
    <x v="6"/>
    <x v="2"/>
    <n v="2440.2966694490819"/>
    <x v="0"/>
    <n v="1452.16"/>
    <x v="1"/>
    <n v="1597.3760000000002"/>
    <n v="1597"/>
    <n v="1598"/>
    <n v="1597"/>
    <x v="0"/>
    <x v="10"/>
    <s v="Oct-2022"/>
    <s v="ADULTS"/>
  </r>
  <r>
    <x v="190"/>
    <s v="P267"/>
    <n v="35"/>
    <x v="0"/>
    <x v="1"/>
    <x v="0"/>
    <n v="2503.6022787783868"/>
    <x v="4"/>
    <n v="1570.45"/>
    <x v="1"/>
    <n v="1727.4950000000001"/>
    <n v="1727"/>
    <n v="1728"/>
    <n v="1727"/>
    <x v="0"/>
    <x v="9"/>
    <s v="Feb-2022"/>
    <s v="ADULTS"/>
  </r>
  <r>
    <x v="533"/>
    <s v="P2179"/>
    <n v="39"/>
    <x v="1"/>
    <x v="1"/>
    <x v="1"/>
    <n v="2509.1716796874998"/>
    <x v="3"/>
    <n v="1036.75"/>
    <x v="1"/>
    <n v="1140.4250000000002"/>
    <n v="1140"/>
    <n v="1141"/>
    <n v="1140"/>
    <x v="0"/>
    <x v="4"/>
    <s v="Jun-2022"/>
    <s v="ADULTS"/>
  </r>
  <r>
    <x v="594"/>
    <s v="P468"/>
    <n v="42"/>
    <x v="0"/>
    <x v="0"/>
    <x v="1"/>
    <n v="2509.1716796874998"/>
    <x v="5"/>
    <n v="4822.05"/>
    <x v="0"/>
    <n v="5304.255000000001"/>
    <n v="5304"/>
    <n v="5305"/>
    <n v="5304"/>
    <x v="0"/>
    <x v="11"/>
    <s v="May-2022"/>
    <s v="ADULTS"/>
  </r>
  <r>
    <x v="261"/>
    <s v="P2755"/>
    <n v="85"/>
    <x v="1"/>
    <x v="7"/>
    <x v="3"/>
    <n v="2496.7676064257025"/>
    <x v="0"/>
    <n v="177.86"/>
    <x v="2"/>
    <n v="195.64600000000004"/>
    <n v="196"/>
    <n v="196"/>
    <n v="195"/>
    <x v="0"/>
    <x v="11"/>
    <s v="May-2022"/>
    <s v="ADULTS"/>
  </r>
  <r>
    <x v="536"/>
    <s v="P4565"/>
    <n v="36"/>
    <x v="1"/>
    <x v="2"/>
    <x v="0"/>
    <n v="2503.6022787783868"/>
    <x v="3"/>
    <n v="2238.2199999999998"/>
    <x v="1"/>
    <n v="2462.0419999999999"/>
    <n v="2462"/>
    <n v="2463"/>
    <n v="2462"/>
    <x v="0"/>
    <x v="0"/>
    <s v="Dec-2022"/>
    <s v="ADULTS"/>
  </r>
  <r>
    <x v="314"/>
    <s v="P1678"/>
    <n v="52"/>
    <x v="0"/>
    <x v="6"/>
    <x v="0"/>
    <n v="2503.6022787783868"/>
    <x v="0"/>
    <n v="4354.82"/>
    <x v="0"/>
    <n v="4790.3019999999997"/>
    <n v="4790"/>
    <n v="4791"/>
    <n v="4790"/>
    <x v="1"/>
    <x v="10"/>
    <s v="Oct-2023"/>
    <s v="ADULTS"/>
  </r>
  <r>
    <x v="595"/>
    <s v="P1445"/>
    <n v="95"/>
    <x v="0"/>
    <x v="1"/>
    <x v="0"/>
    <n v="2503.6022787783868"/>
    <x v="1"/>
    <n v="1430.81"/>
    <x v="2"/>
    <n v="1573.8910000000001"/>
    <n v="1574"/>
    <n v="1574"/>
    <n v="1573"/>
    <x v="0"/>
    <x v="6"/>
    <s v="Sep-2022"/>
    <s v="ADULTS"/>
  </r>
  <r>
    <x v="596"/>
    <s v="P3576"/>
    <n v="79"/>
    <x v="0"/>
    <x v="7"/>
    <x v="3"/>
    <n v="2496.7676064257025"/>
    <x v="3"/>
    <n v="3188.62"/>
    <x v="2"/>
    <n v="3507.482"/>
    <n v="3507"/>
    <n v="3508"/>
    <n v="3507"/>
    <x v="0"/>
    <x v="6"/>
    <s v="Sep-2022"/>
    <s v="ADULTS"/>
  </r>
  <r>
    <x v="439"/>
    <s v="P4232"/>
    <n v="19"/>
    <x v="0"/>
    <x v="2"/>
    <x v="1"/>
    <n v="2509.1716796874998"/>
    <x v="2"/>
    <n v="1247.32"/>
    <x v="1"/>
    <n v="1372.0520000000001"/>
    <n v="1372"/>
    <n v="1373"/>
    <n v="1372"/>
    <x v="1"/>
    <x v="7"/>
    <s v="Aug-2023"/>
    <s v="ADULTS"/>
  </r>
  <r>
    <x v="294"/>
    <s v="P1927"/>
    <n v="79"/>
    <x v="0"/>
    <x v="5"/>
    <x v="1"/>
    <n v="2509.1716796874998"/>
    <x v="2"/>
    <n v="575.13"/>
    <x v="2"/>
    <n v="632.64300000000003"/>
    <n v="633"/>
    <n v="633"/>
    <n v="632"/>
    <x v="1"/>
    <x v="4"/>
    <s v="Jun-2023"/>
    <s v="ADULTS"/>
  </r>
  <r>
    <x v="255"/>
    <s v="P3329"/>
    <n v="17"/>
    <x v="2"/>
    <x v="3"/>
    <x v="2"/>
    <n v="2440.2966694490819"/>
    <x v="2"/>
    <n v="4059.45"/>
    <x v="3"/>
    <n v="4465.3950000000004"/>
    <n v="4465"/>
    <n v="4466"/>
    <n v="4465"/>
    <x v="1"/>
    <x v="6"/>
    <s v="Sep-2023"/>
    <s v="CHILDREN"/>
  </r>
  <r>
    <x v="85"/>
    <s v="P4830"/>
    <n v="46"/>
    <x v="2"/>
    <x v="2"/>
    <x v="0"/>
    <n v="2503.6022787783868"/>
    <x v="1"/>
    <n v="822.2"/>
    <x v="0"/>
    <n v="904.42000000000007"/>
    <n v="904"/>
    <n v="905"/>
    <n v="904"/>
    <x v="1"/>
    <x v="3"/>
    <s v="Nov-2023"/>
    <s v="ADULTS"/>
  </r>
  <r>
    <x v="523"/>
    <s v="P4818"/>
    <n v="74"/>
    <x v="2"/>
    <x v="0"/>
    <x v="0"/>
    <n v="2503.6022787783868"/>
    <x v="3"/>
    <n v="4413.6099999999997"/>
    <x v="2"/>
    <n v="4854.9710000000005"/>
    <n v="4855"/>
    <n v="4855"/>
    <n v="4854"/>
    <x v="0"/>
    <x v="5"/>
    <s v="Mar-2022"/>
    <s v="ADULTS"/>
  </r>
  <r>
    <x v="367"/>
    <s v="P3988"/>
    <n v="96"/>
    <x v="1"/>
    <x v="6"/>
    <x v="2"/>
    <n v="2440.2966694490819"/>
    <x v="2"/>
    <n v="1174.0999999999999"/>
    <x v="2"/>
    <n v="1291.51"/>
    <n v="1292"/>
    <n v="1292"/>
    <n v="1291"/>
    <x v="0"/>
    <x v="6"/>
    <s v="Sep-2022"/>
    <s v="ADULTS"/>
  </r>
  <r>
    <x v="207"/>
    <s v="P2153"/>
    <n v="91"/>
    <x v="0"/>
    <x v="5"/>
    <x v="2"/>
    <n v="2440.2966694490819"/>
    <x v="4"/>
    <n v="4681.84"/>
    <x v="2"/>
    <n v="5150.0240000000003"/>
    <n v="5150"/>
    <n v="5151"/>
    <n v="5150"/>
    <x v="1"/>
    <x v="10"/>
    <s v="Oct-2023"/>
    <s v="ADULTS"/>
  </r>
  <r>
    <x v="234"/>
    <s v="P2134"/>
    <n v="18"/>
    <x v="1"/>
    <x v="2"/>
    <x v="3"/>
    <n v="2496.7676064257025"/>
    <x v="2"/>
    <n v="3793.64"/>
    <x v="1"/>
    <n v="4173.0039999999999"/>
    <n v="4173"/>
    <n v="4174"/>
    <n v="4173"/>
    <x v="1"/>
    <x v="2"/>
    <s v="Apr-2023"/>
    <s v="ADULTS"/>
  </r>
  <r>
    <x v="465"/>
    <s v="P4856"/>
    <n v="81"/>
    <x v="0"/>
    <x v="4"/>
    <x v="1"/>
    <n v="2509.1716796874998"/>
    <x v="4"/>
    <n v="2703.11"/>
    <x v="2"/>
    <n v="2973.4210000000003"/>
    <n v="2973"/>
    <n v="2974"/>
    <n v="2973"/>
    <x v="1"/>
    <x v="8"/>
    <s v="Jul-2023"/>
    <s v="ADULTS"/>
  </r>
  <r>
    <x v="597"/>
    <s v="P293"/>
    <n v="41"/>
    <x v="2"/>
    <x v="3"/>
    <x v="2"/>
    <n v="2440.2966694490819"/>
    <x v="0"/>
    <n v="4473.32"/>
    <x v="0"/>
    <n v="4920.652"/>
    <n v="4921"/>
    <n v="4921"/>
    <n v="4920"/>
    <x v="0"/>
    <x v="10"/>
    <s v="Oct-2022"/>
    <s v="ADULTS"/>
  </r>
  <r>
    <x v="598"/>
    <s v="P3125"/>
    <n v="13"/>
    <x v="1"/>
    <x v="6"/>
    <x v="2"/>
    <n v="2440.2966694490819"/>
    <x v="0"/>
    <n v="180.3"/>
    <x v="3"/>
    <n v="198.33000000000004"/>
    <n v="198"/>
    <n v="199"/>
    <n v="198"/>
    <x v="1"/>
    <x v="6"/>
    <s v="Sep-2023"/>
    <s v="CHILDREN"/>
  </r>
  <r>
    <x v="356"/>
    <s v="P1941"/>
    <n v="42"/>
    <x v="0"/>
    <x v="7"/>
    <x v="0"/>
    <n v="2503.6022787783868"/>
    <x v="4"/>
    <n v="2762.37"/>
    <x v="0"/>
    <n v="3038.607"/>
    <n v="3039"/>
    <n v="3039"/>
    <n v="3038"/>
    <x v="0"/>
    <x v="4"/>
    <s v="Jun-2022"/>
    <s v="ADULTS"/>
  </r>
  <r>
    <x v="470"/>
    <s v="P1239"/>
    <n v="87"/>
    <x v="1"/>
    <x v="3"/>
    <x v="2"/>
    <n v="2440.2966694490819"/>
    <x v="1"/>
    <n v="4833.55"/>
    <x v="2"/>
    <n v="5316.9050000000007"/>
    <n v="5317"/>
    <n v="5317"/>
    <n v="5316"/>
    <x v="1"/>
    <x v="3"/>
    <s v="Nov-2023"/>
    <s v="ADULTS"/>
  </r>
  <r>
    <x v="439"/>
    <s v="P3263"/>
    <n v="46"/>
    <x v="0"/>
    <x v="3"/>
    <x v="0"/>
    <n v="2503.6022787783868"/>
    <x v="2"/>
    <n v="3740.42"/>
    <x v="0"/>
    <n v="4114.4620000000004"/>
    <n v="4114"/>
    <n v="4115"/>
    <n v="4114"/>
    <x v="1"/>
    <x v="7"/>
    <s v="Aug-2023"/>
    <s v="ADULTS"/>
  </r>
  <r>
    <x v="438"/>
    <s v="P3735"/>
    <n v="44"/>
    <x v="1"/>
    <x v="1"/>
    <x v="2"/>
    <n v="2440.2966694490819"/>
    <x v="5"/>
    <n v="3022.08"/>
    <x v="0"/>
    <n v="3324.288"/>
    <n v="3324"/>
    <n v="3325"/>
    <n v="3324"/>
    <x v="0"/>
    <x v="10"/>
    <s v="Oct-2022"/>
    <s v="ADULTS"/>
  </r>
  <r>
    <x v="322"/>
    <s v="P4035"/>
    <n v="84"/>
    <x v="2"/>
    <x v="3"/>
    <x v="2"/>
    <n v="2440.2966694490819"/>
    <x v="2"/>
    <n v="4219.2700000000004"/>
    <x v="2"/>
    <n v="4641.197000000001"/>
    <n v="4641"/>
    <n v="4642"/>
    <n v="4641"/>
    <x v="0"/>
    <x v="6"/>
    <s v="Sep-2022"/>
    <s v="ADULTS"/>
  </r>
  <r>
    <x v="538"/>
    <s v="P3791"/>
    <n v="43"/>
    <x v="2"/>
    <x v="1"/>
    <x v="2"/>
    <n v="2440.2966694490819"/>
    <x v="0"/>
    <n v="21.51"/>
    <x v="0"/>
    <n v="23.661000000000005"/>
    <n v="24"/>
    <n v="24"/>
    <n v="23"/>
    <x v="0"/>
    <x v="4"/>
    <s v="Jun-2022"/>
    <s v="ADULTS"/>
  </r>
  <r>
    <x v="531"/>
    <s v="P1076"/>
    <n v="37"/>
    <x v="0"/>
    <x v="3"/>
    <x v="1"/>
    <n v="2509.1716796874998"/>
    <x v="1"/>
    <n v="3654.72"/>
    <x v="1"/>
    <n v="4020.192"/>
    <n v="4020"/>
    <n v="4021"/>
    <n v="4020"/>
    <x v="1"/>
    <x v="6"/>
    <s v="Sep-2023"/>
    <s v="ADULTS"/>
  </r>
  <r>
    <x v="335"/>
    <s v="P319"/>
    <n v="25"/>
    <x v="2"/>
    <x v="5"/>
    <x v="2"/>
    <n v="2440.2966694490819"/>
    <x v="4"/>
    <n v="599.48"/>
    <x v="1"/>
    <n v="659.42800000000011"/>
    <n v="659"/>
    <n v="660"/>
    <n v="659"/>
    <x v="1"/>
    <x v="11"/>
    <s v="May-2023"/>
    <s v="ADULTS"/>
  </r>
  <r>
    <x v="155"/>
    <s v="P1883"/>
    <n v="32"/>
    <x v="0"/>
    <x v="1"/>
    <x v="1"/>
    <n v="2509.1716796874998"/>
    <x v="2"/>
    <n v="64.459999999999994"/>
    <x v="1"/>
    <n v="70.906000000000006"/>
    <n v="71"/>
    <n v="71"/>
    <n v="70"/>
    <x v="1"/>
    <x v="1"/>
    <s v="Jan-2023"/>
    <s v="ADULTS"/>
  </r>
  <r>
    <x v="174"/>
    <s v="P2830"/>
    <n v="1"/>
    <x v="1"/>
    <x v="6"/>
    <x v="2"/>
    <n v="2440.2966694490819"/>
    <x v="3"/>
    <n v="2727.47"/>
    <x v="3"/>
    <n v="3000.2170000000001"/>
    <n v="3000"/>
    <n v="3001"/>
    <n v="3000"/>
    <x v="1"/>
    <x v="4"/>
    <s v="Jun-2023"/>
    <s v="CHILDREN"/>
  </r>
  <r>
    <x v="160"/>
    <s v="P3187"/>
    <n v="18"/>
    <x v="1"/>
    <x v="4"/>
    <x v="1"/>
    <n v="2509.1716796874998"/>
    <x v="4"/>
    <n v="3015.71"/>
    <x v="1"/>
    <n v="3317.2810000000004"/>
    <n v="3317"/>
    <n v="3318"/>
    <n v="3317"/>
    <x v="1"/>
    <x v="11"/>
    <s v="May-2023"/>
    <s v="ADULTS"/>
  </r>
  <r>
    <x v="299"/>
    <s v="P1849"/>
    <n v="7"/>
    <x v="1"/>
    <x v="3"/>
    <x v="1"/>
    <n v="2509.1716796874998"/>
    <x v="0"/>
    <n v="4272.1099999999997"/>
    <x v="3"/>
    <n v="4699.3209999999999"/>
    <n v="4699"/>
    <n v="4700"/>
    <n v="4699"/>
    <x v="1"/>
    <x v="7"/>
    <s v="Aug-2023"/>
    <s v="CHILDREN"/>
  </r>
  <r>
    <x v="336"/>
    <s v="P4213"/>
    <n v="71"/>
    <x v="1"/>
    <x v="0"/>
    <x v="2"/>
    <n v="2440.2966694490819"/>
    <x v="4"/>
    <n v="4033.82"/>
    <x v="2"/>
    <n v="4437.2020000000002"/>
    <n v="4437"/>
    <n v="4438"/>
    <n v="4437"/>
    <x v="1"/>
    <x v="1"/>
    <s v="Jan-2023"/>
    <s v="ADULTS"/>
  </r>
  <r>
    <x v="552"/>
    <s v="P2630"/>
    <n v="83"/>
    <x v="0"/>
    <x v="7"/>
    <x v="0"/>
    <n v="2503.6022787783868"/>
    <x v="0"/>
    <n v="3718.12"/>
    <x v="2"/>
    <n v="4089.9320000000002"/>
    <n v="4090"/>
    <n v="4090"/>
    <n v="4089"/>
    <x v="0"/>
    <x v="0"/>
    <s v="Dec-2022"/>
    <s v="ADULTS"/>
  </r>
  <r>
    <x v="405"/>
    <s v="P4297"/>
    <n v="30"/>
    <x v="0"/>
    <x v="6"/>
    <x v="1"/>
    <n v="2509.1716796874998"/>
    <x v="3"/>
    <n v="4746.13"/>
    <x v="1"/>
    <n v="5220.7430000000004"/>
    <n v="5221"/>
    <n v="5221"/>
    <n v="5220"/>
    <x v="1"/>
    <x v="1"/>
    <s v="Jan-2023"/>
    <s v="ADULTS"/>
  </r>
  <r>
    <x v="57"/>
    <s v="P3080"/>
    <n v="86"/>
    <x v="1"/>
    <x v="3"/>
    <x v="0"/>
    <n v="2503.6022787783868"/>
    <x v="2"/>
    <n v="375.29"/>
    <x v="2"/>
    <n v="412.81900000000007"/>
    <n v="413"/>
    <n v="413"/>
    <n v="412"/>
    <x v="1"/>
    <x v="2"/>
    <s v="Apr-2023"/>
    <s v="ADULTS"/>
  </r>
  <r>
    <x v="587"/>
    <s v="P3416"/>
    <n v="56"/>
    <x v="2"/>
    <x v="1"/>
    <x v="0"/>
    <n v="2503.6022787783868"/>
    <x v="5"/>
    <n v="3608.36"/>
    <x v="0"/>
    <n v="3969.1960000000004"/>
    <n v="3969"/>
    <n v="3970"/>
    <n v="3969"/>
    <x v="0"/>
    <x v="8"/>
    <s v="Jul-2022"/>
    <s v="ADULTS"/>
  </r>
  <r>
    <x v="396"/>
    <s v="P1356"/>
    <n v="59"/>
    <x v="2"/>
    <x v="0"/>
    <x v="2"/>
    <n v="2440.2966694490819"/>
    <x v="2"/>
    <n v="835.71"/>
    <x v="0"/>
    <n v="919.28100000000006"/>
    <n v="919"/>
    <n v="920"/>
    <n v="919"/>
    <x v="0"/>
    <x v="1"/>
    <s v="Jan-2022"/>
    <s v="ADULTS"/>
  </r>
  <r>
    <x v="339"/>
    <s v="P683"/>
    <n v="87"/>
    <x v="2"/>
    <x v="1"/>
    <x v="2"/>
    <n v="2440.2966694490819"/>
    <x v="4"/>
    <n v="3441.45"/>
    <x v="2"/>
    <n v="3785.5950000000003"/>
    <n v="3786"/>
    <n v="3786"/>
    <n v="3785"/>
    <x v="0"/>
    <x v="6"/>
    <s v="Sep-2022"/>
    <s v="ADULTS"/>
  </r>
  <r>
    <x v="591"/>
    <s v="P1572"/>
    <n v="92"/>
    <x v="0"/>
    <x v="7"/>
    <x v="3"/>
    <n v="2496.7676064257025"/>
    <x v="4"/>
    <n v="1969.92"/>
    <x v="2"/>
    <n v="2166.9120000000003"/>
    <n v="2167"/>
    <n v="2167"/>
    <n v="2166"/>
    <x v="1"/>
    <x v="3"/>
    <s v="Nov-2023"/>
    <s v="ADULTS"/>
  </r>
  <r>
    <x v="522"/>
    <s v="P1848"/>
    <n v="57"/>
    <x v="1"/>
    <x v="7"/>
    <x v="1"/>
    <n v="2509.1716796874998"/>
    <x v="0"/>
    <n v="2448.96"/>
    <x v="0"/>
    <n v="2693.8560000000002"/>
    <n v="2694"/>
    <n v="2694"/>
    <n v="2693"/>
    <x v="1"/>
    <x v="1"/>
    <s v="Jan-2023"/>
    <s v="ADULTS"/>
  </r>
  <r>
    <x v="583"/>
    <s v="P1866"/>
    <n v="43"/>
    <x v="1"/>
    <x v="4"/>
    <x v="0"/>
    <n v="2503.6022787783868"/>
    <x v="4"/>
    <n v="4415.08"/>
    <x v="0"/>
    <n v="4856.5880000000006"/>
    <n v="4857"/>
    <n v="4857"/>
    <n v="4856"/>
    <x v="1"/>
    <x v="11"/>
    <s v="May-2023"/>
    <s v="ADULTS"/>
  </r>
  <r>
    <x v="434"/>
    <s v="P405"/>
    <n v="19"/>
    <x v="0"/>
    <x v="6"/>
    <x v="0"/>
    <n v="2503.6022787783868"/>
    <x v="1"/>
    <n v="3452.81"/>
    <x v="1"/>
    <n v="3798.0910000000003"/>
    <n v="3798"/>
    <n v="3799"/>
    <n v="3798"/>
    <x v="1"/>
    <x v="2"/>
    <s v="Apr-2023"/>
    <s v="ADULTS"/>
  </r>
  <r>
    <x v="500"/>
    <s v="P3429"/>
    <n v="50"/>
    <x v="1"/>
    <x v="3"/>
    <x v="1"/>
    <n v="2509.1716796874998"/>
    <x v="0"/>
    <n v="3111.46"/>
    <x v="0"/>
    <n v="3422.6060000000002"/>
    <n v="3423"/>
    <n v="3423"/>
    <n v="3422"/>
    <x v="0"/>
    <x v="4"/>
    <s v="Jun-2022"/>
    <s v="ADULTS"/>
  </r>
  <r>
    <x v="3"/>
    <s v="P45"/>
    <n v="42"/>
    <x v="2"/>
    <x v="0"/>
    <x v="1"/>
    <n v="2509.1716796874998"/>
    <x v="0"/>
    <n v="4262.6000000000004"/>
    <x v="0"/>
    <n v="4688.8600000000006"/>
    <n v="4689"/>
    <n v="4689"/>
    <n v="4688"/>
    <x v="1"/>
    <x v="2"/>
    <s v="Apr-2023"/>
    <s v="ADULTS"/>
  </r>
  <r>
    <x v="229"/>
    <s v="P523"/>
    <n v="30"/>
    <x v="2"/>
    <x v="3"/>
    <x v="0"/>
    <n v="2503.6022787783868"/>
    <x v="3"/>
    <n v="2985.61"/>
    <x v="1"/>
    <n v="3284.1710000000003"/>
    <n v="3284"/>
    <n v="3285"/>
    <n v="3284"/>
    <x v="0"/>
    <x v="3"/>
    <s v="Nov-2022"/>
    <s v="ADULTS"/>
  </r>
  <r>
    <x v="599"/>
    <s v="P2437"/>
    <n v="51"/>
    <x v="0"/>
    <x v="4"/>
    <x v="0"/>
    <n v="2503.6022787783868"/>
    <x v="0"/>
    <n v="2511.4"/>
    <x v="0"/>
    <n v="2762.5400000000004"/>
    <n v="2763"/>
    <n v="2763"/>
    <n v="2762"/>
    <x v="0"/>
    <x v="1"/>
    <s v="Jan-2022"/>
    <s v="ADULTS"/>
  </r>
  <r>
    <x v="386"/>
    <s v="P1834"/>
    <n v="94"/>
    <x v="2"/>
    <x v="2"/>
    <x v="1"/>
    <n v="2509.1716796874998"/>
    <x v="3"/>
    <n v="1194.3900000000001"/>
    <x v="2"/>
    <n v="1313.8290000000002"/>
    <n v="1314"/>
    <n v="1314"/>
    <n v="1313"/>
    <x v="0"/>
    <x v="8"/>
    <s v="Jul-2022"/>
    <s v="ADULTS"/>
  </r>
  <r>
    <x v="215"/>
    <s v="P3721"/>
    <n v="86"/>
    <x v="1"/>
    <x v="0"/>
    <x v="3"/>
    <n v="2496.7676064257025"/>
    <x v="4"/>
    <n v="3346.02"/>
    <x v="2"/>
    <n v="3680.6220000000003"/>
    <n v="3681"/>
    <n v="3681"/>
    <n v="3680"/>
    <x v="0"/>
    <x v="3"/>
    <s v="Nov-2022"/>
    <s v="ADULTS"/>
  </r>
  <r>
    <x v="80"/>
    <s v="P2796"/>
    <n v="9"/>
    <x v="1"/>
    <x v="2"/>
    <x v="1"/>
    <n v="2509.1716796874998"/>
    <x v="2"/>
    <n v="1522.42"/>
    <x v="3"/>
    <n v="1674.6620000000003"/>
    <n v="1675"/>
    <n v="1675"/>
    <n v="1674"/>
    <x v="1"/>
    <x v="1"/>
    <s v="Jan-2023"/>
    <s v="CHILDREN"/>
  </r>
  <r>
    <x v="73"/>
    <s v="P1995"/>
    <n v="25"/>
    <x v="0"/>
    <x v="3"/>
    <x v="2"/>
    <n v="2440.2966694490819"/>
    <x v="4"/>
    <n v="3985.78"/>
    <x v="1"/>
    <n v="4384.3580000000002"/>
    <n v="4384"/>
    <n v="4385"/>
    <n v="4384"/>
    <x v="1"/>
    <x v="11"/>
    <s v="May-2023"/>
    <s v="ADULTS"/>
  </r>
  <r>
    <x v="213"/>
    <s v="P3784"/>
    <n v="98"/>
    <x v="0"/>
    <x v="2"/>
    <x v="1"/>
    <n v="2509.1716796874998"/>
    <x v="1"/>
    <n v="91.81"/>
    <x v="2"/>
    <n v="100.99100000000001"/>
    <n v="101"/>
    <n v="101"/>
    <n v="100"/>
    <x v="0"/>
    <x v="6"/>
    <s v="Sep-2022"/>
    <s v="ADULTS"/>
  </r>
  <r>
    <x v="155"/>
    <s v="P3900"/>
    <n v="10"/>
    <x v="0"/>
    <x v="1"/>
    <x v="0"/>
    <n v="2503.6022787783868"/>
    <x v="4"/>
    <n v="3970.38"/>
    <x v="3"/>
    <n v="4367.4180000000006"/>
    <n v="4367"/>
    <n v="4368"/>
    <n v="4367"/>
    <x v="1"/>
    <x v="1"/>
    <s v="Jan-2023"/>
    <s v="CHILDREN"/>
  </r>
  <r>
    <x v="28"/>
    <s v="P2281"/>
    <n v="50"/>
    <x v="1"/>
    <x v="0"/>
    <x v="0"/>
    <n v="2503.6022787783868"/>
    <x v="3"/>
    <n v="315.92"/>
    <x v="0"/>
    <n v="347.51200000000006"/>
    <n v="348"/>
    <n v="348"/>
    <n v="347"/>
    <x v="0"/>
    <x v="8"/>
    <s v="Jul-2022"/>
    <s v="ADULTS"/>
  </r>
  <r>
    <x v="353"/>
    <s v="P3228"/>
    <n v="59"/>
    <x v="0"/>
    <x v="7"/>
    <x v="3"/>
    <n v="2496.7676064257025"/>
    <x v="1"/>
    <n v="1315.1"/>
    <x v="0"/>
    <n v="1446.6100000000001"/>
    <n v="1447"/>
    <n v="1447"/>
    <n v="1446"/>
    <x v="1"/>
    <x v="7"/>
    <s v="Aug-2023"/>
    <s v="ADULTS"/>
  </r>
  <r>
    <x v="148"/>
    <s v="P4109"/>
    <n v="95"/>
    <x v="2"/>
    <x v="3"/>
    <x v="3"/>
    <n v="2496.7676064257025"/>
    <x v="4"/>
    <n v="2153.9699999999998"/>
    <x v="2"/>
    <n v="2369.3670000000002"/>
    <n v="2369"/>
    <n v="2370"/>
    <n v="2369"/>
    <x v="0"/>
    <x v="10"/>
    <s v="Oct-2022"/>
    <s v="ADULTS"/>
  </r>
  <r>
    <x v="355"/>
    <s v="P1677"/>
    <n v="4"/>
    <x v="0"/>
    <x v="2"/>
    <x v="0"/>
    <n v="2503.6022787783868"/>
    <x v="0"/>
    <n v="2177.37"/>
    <x v="3"/>
    <n v="2395.107"/>
    <n v="2395"/>
    <n v="2396"/>
    <n v="2395"/>
    <x v="1"/>
    <x v="0"/>
    <s v="Dec-2023"/>
    <s v="CHILDREN"/>
  </r>
  <r>
    <x v="128"/>
    <s v="P3579"/>
    <n v="26"/>
    <x v="1"/>
    <x v="1"/>
    <x v="3"/>
    <n v="2496.7676064257025"/>
    <x v="5"/>
    <n v="1771.03"/>
    <x v="1"/>
    <n v="1948.133"/>
    <n v="1948"/>
    <n v="1949"/>
    <n v="1948"/>
    <x v="0"/>
    <x v="9"/>
    <s v="Feb-2022"/>
    <s v="ADULTS"/>
  </r>
  <r>
    <x v="600"/>
    <s v="P3250"/>
    <n v="91"/>
    <x v="0"/>
    <x v="7"/>
    <x v="0"/>
    <n v="2503.6022787783868"/>
    <x v="1"/>
    <n v="629.38"/>
    <x v="2"/>
    <n v="692.3180000000001"/>
    <n v="692"/>
    <n v="693"/>
    <n v="692"/>
    <x v="1"/>
    <x v="4"/>
    <s v="Jun-2023"/>
    <s v="ADULTS"/>
  </r>
  <r>
    <x v="295"/>
    <s v="P448"/>
    <n v="48"/>
    <x v="0"/>
    <x v="3"/>
    <x v="2"/>
    <n v="2440.2966694490819"/>
    <x v="0"/>
    <n v="3907.46"/>
    <x v="0"/>
    <n v="4298.2060000000001"/>
    <n v="4298"/>
    <n v="4299"/>
    <n v="4298"/>
    <x v="1"/>
    <x v="2"/>
    <s v="Apr-2023"/>
    <s v="ADULTS"/>
  </r>
  <r>
    <x v="319"/>
    <s v="P2184"/>
    <n v="87"/>
    <x v="1"/>
    <x v="3"/>
    <x v="1"/>
    <n v="2509.1716796874998"/>
    <x v="2"/>
    <n v="292.60000000000002"/>
    <x v="2"/>
    <n v="321.86000000000007"/>
    <n v="322"/>
    <n v="322"/>
    <n v="321"/>
    <x v="1"/>
    <x v="1"/>
    <s v="Jan-2023"/>
    <s v="ADULTS"/>
  </r>
  <r>
    <x v="536"/>
    <s v="P2491"/>
    <n v="33"/>
    <x v="2"/>
    <x v="0"/>
    <x v="1"/>
    <n v="2509.1716796874998"/>
    <x v="5"/>
    <n v="1878.08"/>
    <x v="1"/>
    <n v="2065.8879999999999"/>
    <n v="2066"/>
    <n v="2066"/>
    <n v="2065"/>
    <x v="0"/>
    <x v="0"/>
    <s v="Dec-2022"/>
    <s v="ADULTS"/>
  </r>
  <r>
    <x v="573"/>
    <s v="P912"/>
    <n v="42"/>
    <x v="0"/>
    <x v="4"/>
    <x v="1"/>
    <n v="2509.1716796874998"/>
    <x v="2"/>
    <n v="1367.77"/>
    <x v="0"/>
    <n v="1504.547"/>
    <n v="1505"/>
    <n v="1505"/>
    <n v="1504"/>
    <x v="1"/>
    <x v="1"/>
    <s v="Jan-2023"/>
    <s v="ADULTS"/>
  </r>
  <r>
    <x v="583"/>
    <s v="P1946"/>
    <n v="83"/>
    <x v="2"/>
    <x v="3"/>
    <x v="2"/>
    <n v="2440.2966694490819"/>
    <x v="0"/>
    <n v="2694.9"/>
    <x v="2"/>
    <n v="2964.3900000000003"/>
    <n v="2964"/>
    <n v="2965"/>
    <n v="2964"/>
    <x v="1"/>
    <x v="11"/>
    <s v="May-2023"/>
    <s v="ADULTS"/>
  </r>
  <r>
    <x v="12"/>
    <s v="P1487"/>
    <n v="27"/>
    <x v="2"/>
    <x v="4"/>
    <x v="2"/>
    <n v="2440.2966694490819"/>
    <x v="4"/>
    <n v="2732.12"/>
    <x v="1"/>
    <n v="3005.3320000000003"/>
    <n v="3005"/>
    <n v="3006"/>
    <n v="3005"/>
    <x v="0"/>
    <x v="7"/>
    <s v="Aug-2022"/>
    <s v="ADULTS"/>
  </r>
  <r>
    <x v="584"/>
    <s v="P139"/>
    <n v="8"/>
    <x v="0"/>
    <x v="2"/>
    <x v="2"/>
    <n v="2440.2966694490819"/>
    <x v="3"/>
    <n v="2294.77"/>
    <x v="3"/>
    <n v="2524.2470000000003"/>
    <n v="2524"/>
    <n v="2525"/>
    <n v="2524"/>
    <x v="1"/>
    <x v="4"/>
    <s v="Jun-2023"/>
    <s v="CHILDREN"/>
  </r>
  <r>
    <x v="441"/>
    <s v="P1532"/>
    <n v="73"/>
    <x v="0"/>
    <x v="0"/>
    <x v="3"/>
    <n v="2496.7676064257025"/>
    <x v="4"/>
    <n v="326.99"/>
    <x v="2"/>
    <n v="359.68900000000002"/>
    <n v="360"/>
    <n v="360"/>
    <n v="359"/>
    <x v="0"/>
    <x v="3"/>
    <s v="Nov-2022"/>
    <s v="ADULTS"/>
  </r>
  <r>
    <x v="206"/>
    <s v="P2684"/>
    <n v="43"/>
    <x v="0"/>
    <x v="3"/>
    <x v="1"/>
    <n v="2509.1716796874998"/>
    <x v="2"/>
    <n v="1292.93"/>
    <x v="0"/>
    <n v="1422.2230000000002"/>
    <n v="1422"/>
    <n v="1423"/>
    <n v="1422"/>
    <x v="0"/>
    <x v="5"/>
    <s v="Mar-2022"/>
    <s v="ADULTS"/>
  </r>
  <r>
    <x v="601"/>
    <s v="P2070"/>
    <n v="78"/>
    <x v="0"/>
    <x v="6"/>
    <x v="3"/>
    <n v="2496.7676064257025"/>
    <x v="1"/>
    <n v="3412.76"/>
    <x v="2"/>
    <n v="3754.0360000000005"/>
    <n v="3754"/>
    <n v="3755"/>
    <n v="3754"/>
    <x v="1"/>
    <x v="11"/>
    <s v="May-2023"/>
    <s v="ADULTS"/>
  </r>
  <r>
    <x v="189"/>
    <s v="P2589"/>
    <n v="11"/>
    <x v="1"/>
    <x v="3"/>
    <x v="3"/>
    <n v="2496.7676064257025"/>
    <x v="4"/>
    <n v="2050.88"/>
    <x v="3"/>
    <n v="2255.9680000000003"/>
    <n v="2256"/>
    <n v="2256"/>
    <n v="2255"/>
    <x v="1"/>
    <x v="5"/>
    <s v="Mar-2023"/>
    <s v="CHILDREN"/>
  </r>
  <r>
    <x v="485"/>
    <s v="P924"/>
    <n v="2"/>
    <x v="2"/>
    <x v="3"/>
    <x v="3"/>
    <n v="2496.7676064257025"/>
    <x v="1"/>
    <n v="551.57000000000005"/>
    <x v="3"/>
    <n v="606.72700000000009"/>
    <n v="607"/>
    <n v="607"/>
    <n v="606"/>
    <x v="0"/>
    <x v="11"/>
    <s v="May-2022"/>
    <s v="CHILDREN"/>
  </r>
  <r>
    <x v="435"/>
    <s v="P1548"/>
    <n v="31"/>
    <x v="2"/>
    <x v="4"/>
    <x v="1"/>
    <n v="2509.1716796874998"/>
    <x v="3"/>
    <n v="538.07000000000005"/>
    <x v="1"/>
    <n v="591.87700000000007"/>
    <n v="592"/>
    <n v="592"/>
    <n v="591"/>
    <x v="1"/>
    <x v="11"/>
    <s v="May-2023"/>
    <s v="ADULTS"/>
  </r>
  <r>
    <x v="109"/>
    <s v="P2383"/>
    <n v="36"/>
    <x v="2"/>
    <x v="4"/>
    <x v="2"/>
    <n v="2440.2966694490819"/>
    <x v="3"/>
    <n v="2131.4"/>
    <x v="1"/>
    <n v="2344.5400000000004"/>
    <n v="2345"/>
    <n v="2345"/>
    <n v="2344"/>
    <x v="0"/>
    <x v="6"/>
    <s v="Sep-2022"/>
    <s v="ADULTS"/>
  </r>
  <r>
    <x v="571"/>
    <s v="P4876"/>
    <n v="53"/>
    <x v="0"/>
    <x v="4"/>
    <x v="3"/>
    <n v="2496.7676064257025"/>
    <x v="1"/>
    <n v="601.69000000000005"/>
    <x v="0"/>
    <n v="661.85900000000015"/>
    <n v="662"/>
    <n v="662"/>
    <n v="661"/>
    <x v="0"/>
    <x v="1"/>
    <s v="Jan-2022"/>
    <s v="ADULTS"/>
  </r>
  <r>
    <x v="592"/>
    <s v="P3600"/>
    <n v="36"/>
    <x v="1"/>
    <x v="4"/>
    <x v="2"/>
    <n v="2440.2966694490819"/>
    <x v="0"/>
    <n v="2332.9"/>
    <x v="1"/>
    <n v="2566.1900000000005"/>
    <n v="2566"/>
    <n v="2567"/>
    <n v="2566"/>
    <x v="0"/>
    <x v="2"/>
    <s v="Apr-2022"/>
    <s v="ADULTS"/>
  </r>
  <r>
    <x v="488"/>
    <s v="P4950"/>
    <n v="76"/>
    <x v="2"/>
    <x v="1"/>
    <x v="2"/>
    <n v="2440.2966694490819"/>
    <x v="2"/>
    <n v="2543.4899999999998"/>
    <x v="2"/>
    <n v="2797.8389999999999"/>
    <n v="2798"/>
    <n v="2798"/>
    <n v="2797"/>
    <x v="0"/>
    <x v="2"/>
    <s v="Apr-2022"/>
    <s v="ADULTS"/>
  </r>
  <r>
    <x v="602"/>
    <s v="P1540"/>
    <n v="22"/>
    <x v="1"/>
    <x v="7"/>
    <x v="0"/>
    <n v="2503.6022787783868"/>
    <x v="3"/>
    <n v="1725.83"/>
    <x v="1"/>
    <n v="1898.413"/>
    <n v="1898"/>
    <n v="1899"/>
    <n v="1898"/>
    <x v="0"/>
    <x v="11"/>
    <s v="May-2022"/>
    <s v="ADULTS"/>
  </r>
  <r>
    <x v="127"/>
    <s v="P3143"/>
    <n v="92"/>
    <x v="0"/>
    <x v="2"/>
    <x v="3"/>
    <n v="2496.7676064257025"/>
    <x v="0"/>
    <n v="1920.86"/>
    <x v="2"/>
    <n v="2112.9459999999999"/>
    <n v="2113"/>
    <n v="2113"/>
    <n v="2112"/>
    <x v="0"/>
    <x v="3"/>
    <s v="Nov-2022"/>
    <s v="ADULTS"/>
  </r>
  <r>
    <x v="54"/>
    <s v="P584"/>
    <n v="38"/>
    <x v="0"/>
    <x v="6"/>
    <x v="3"/>
    <n v="2496.7676064257025"/>
    <x v="0"/>
    <n v="3581.83"/>
    <x v="1"/>
    <n v="3940.0130000000004"/>
    <n v="3940"/>
    <n v="3941"/>
    <n v="3940"/>
    <x v="0"/>
    <x v="0"/>
    <s v="Dec-2022"/>
    <s v="ADULTS"/>
  </r>
  <r>
    <x v="603"/>
    <s v="P3524"/>
    <n v="44"/>
    <x v="2"/>
    <x v="0"/>
    <x v="3"/>
    <n v="2496.7676064257025"/>
    <x v="4"/>
    <n v="2744.88"/>
    <x v="0"/>
    <n v="3019.3680000000004"/>
    <n v="3019"/>
    <n v="3020"/>
    <n v="3019"/>
    <x v="1"/>
    <x v="4"/>
    <s v="Jun-2023"/>
    <s v="ADULTS"/>
  </r>
  <r>
    <x v="518"/>
    <s v="P256"/>
    <n v="59"/>
    <x v="0"/>
    <x v="7"/>
    <x v="3"/>
    <n v="2496.7676064257025"/>
    <x v="2"/>
    <n v="658.4"/>
    <x v="0"/>
    <n v="724.24"/>
    <n v="724"/>
    <n v="725"/>
    <n v="724"/>
    <x v="0"/>
    <x v="6"/>
    <s v="Sep-2022"/>
    <s v="ADULTS"/>
  </r>
  <r>
    <x v="262"/>
    <s v="P2193"/>
    <n v="54"/>
    <x v="2"/>
    <x v="2"/>
    <x v="2"/>
    <n v="2440.2966694490819"/>
    <x v="4"/>
    <n v="4276.6499999999996"/>
    <x v="0"/>
    <n v="4704.3149999999996"/>
    <n v="4704"/>
    <n v="4705"/>
    <n v="4704"/>
    <x v="0"/>
    <x v="6"/>
    <s v="Sep-2022"/>
    <s v="ADULTS"/>
  </r>
  <r>
    <x v="253"/>
    <s v="P2811"/>
    <n v="18"/>
    <x v="0"/>
    <x v="4"/>
    <x v="1"/>
    <n v="2509.1716796874998"/>
    <x v="1"/>
    <n v="1036.5"/>
    <x v="1"/>
    <n v="1140.1500000000001"/>
    <n v="1140"/>
    <n v="1141"/>
    <n v="1140"/>
    <x v="0"/>
    <x v="2"/>
    <s v="Apr-2022"/>
    <s v="ADULTS"/>
  </r>
  <r>
    <x v="415"/>
    <s v="P2787"/>
    <n v="4"/>
    <x v="2"/>
    <x v="4"/>
    <x v="1"/>
    <n v="2509.1716796874998"/>
    <x v="0"/>
    <n v="2560.25"/>
    <x v="3"/>
    <n v="2816.2750000000001"/>
    <n v="2816"/>
    <n v="2817"/>
    <n v="2816"/>
    <x v="0"/>
    <x v="9"/>
    <s v="Feb-2022"/>
    <s v="CHILDREN"/>
  </r>
  <r>
    <x v="585"/>
    <s v="P2076"/>
    <n v="45"/>
    <x v="1"/>
    <x v="0"/>
    <x v="2"/>
    <n v="2440.2966694490819"/>
    <x v="3"/>
    <n v="3266.23"/>
    <x v="0"/>
    <n v="3592.8530000000005"/>
    <n v="3593"/>
    <n v="3593"/>
    <n v="3592"/>
    <x v="1"/>
    <x v="2"/>
    <s v="Apr-2023"/>
    <s v="ADULTS"/>
  </r>
  <r>
    <x v="466"/>
    <s v="P3436"/>
    <n v="73"/>
    <x v="2"/>
    <x v="7"/>
    <x v="3"/>
    <n v="2496.7676064257025"/>
    <x v="2"/>
    <n v="1250.6600000000001"/>
    <x v="2"/>
    <n v="1375.7260000000001"/>
    <n v="1376"/>
    <n v="1376"/>
    <n v="1375"/>
    <x v="0"/>
    <x v="6"/>
    <s v="Sep-2022"/>
    <s v="ADULTS"/>
  </r>
  <r>
    <x v="296"/>
    <s v="P4637"/>
    <n v="59"/>
    <x v="0"/>
    <x v="2"/>
    <x v="1"/>
    <n v="2509.1716796874998"/>
    <x v="2"/>
    <n v="4891.47"/>
    <x v="0"/>
    <n v="5380.6170000000011"/>
    <n v="5381"/>
    <n v="5381"/>
    <n v="5380"/>
    <x v="1"/>
    <x v="2"/>
    <s v="Apr-2023"/>
    <s v="ADULTS"/>
  </r>
  <r>
    <x v="219"/>
    <s v="P3209"/>
    <n v="34"/>
    <x v="0"/>
    <x v="2"/>
    <x v="3"/>
    <n v="2496.7676064257025"/>
    <x v="0"/>
    <n v="2784.02"/>
    <x v="1"/>
    <n v="3062.422"/>
    <n v="3062"/>
    <n v="3063"/>
    <n v="3062"/>
    <x v="0"/>
    <x v="5"/>
    <s v="Mar-2022"/>
    <s v="ADULTS"/>
  </r>
  <r>
    <x v="319"/>
    <s v="P2727"/>
    <n v="20"/>
    <x v="2"/>
    <x v="7"/>
    <x v="2"/>
    <n v="2440.2966694490819"/>
    <x v="2"/>
    <n v="4660.43"/>
    <x v="1"/>
    <n v="5126.4730000000009"/>
    <n v="5126"/>
    <n v="5127"/>
    <n v="5126"/>
    <x v="1"/>
    <x v="1"/>
    <s v="Jan-2023"/>
    <s v="ADULTS"/>
  </r>
  <r>
    <x v="41"/>
    <s v="P3172"/>
    <n v="55"/>
    <x v="2"/>
    <x v="6"/>
    <x v="2"/>
    <n v="2440.2966694490819"/>
    <x v="4"/>
    <n v="1009.6"/>
    <x v="0"/>
    <n v="1110.5600000000002"/>
    <n v="1111"/>
    <n v="1111"/>
    <n v="1110"/>
    <x v="0"/>
    <x v="5"/>
    <s v="Mar-2022"/>
    <s v="ADULTS"/>
  </r>
  <r>
    <x v="354"/>
    <s v="P4381"/>
    <n v="9"/>
    <x v="2"/>
    <x v="6"/>
    <x v="1"/>
    <n v="2509.1716796874998"/>
    <x v="3"/>
    <n v="1708.35"/>
    <x v="3"/>
    <n v="1879.1849999999999"/>
    <n v="1879"/>
    <n v="1880"/>
    <n v="1879"/>
    <x v="0"/>
    <x v="2"/>
    <s v="Apr-2022"/>
    <s v="CHILDREN"/>
  </r>
  <r>
    <x v="185"/>
    <s v="P3511"/>
    <n v="63"/>
    <x v="1"/>
    <x v="4"/>
    <x v="3"/>
    <n v="2496.7676064257025"/>
    <x v="1"/>
    <n v="2969.76"/>
    <x v="2"/>
    <n v="3266.7360000000003"/>
    <n v="3267"/>
    <n v="3267"/>
    <n v="3266"/>
    <x v="0"/>
    <x v="0"/>
    <s v="Dec-2022"/>
    <s v="ADULTS"/>
  </r>
  <r>
    <x v="604"/>
    <s v="P4864"/>
    <n v="59"/>
    <x v="2"/>
    <x v="3"/>
    <x v="1"/>
    <n v="2509.1716796874998"/>
    <x v="1"/>
    <n v="1672.26"/>
    <x v="0"/>
    <n v="1839.4860000000001"/>
    <n v="1839"/>
    <n v="1840"/>
    <n v="1839"/>
    <x v="1"/>
    <x v="8"/>
    <s v="Jul-2023"/>
    <s v="ADULTS"/>
  </r>
  <r>
    <x v="380"/>
    <s v="P1007"/>
    <n v="78"/>
    <x v="0"/>
    <x v="4"/>
    <x v="2"/>
    <n v="2440.2966694490819"/>
    <x v="4"/>
    <n v="1625.42"/>
    <x v="2"/>
    <n v="1787.9620000000002"/>
    <n v="1788"/>
    <n v="1788"/>
    <n v="1787"/>
    <x v="1"/>
    <x v="4"/>
    <s v="Jun-2023"/>
    <s v="ADULTS"/>
  </r>
  <r>
    <x v="428"/>
    <s v="P2316"/>
    <n v="82"/>
    <x v="2"/>
    <x v="7"/>
    <x v="1"/>
    <n v="2509.1716796874998"/>
    <x v="2"/>
    <n v="3375.11"/>
    <x v="2"/>
    <n v="3712.6210000000005"/>
    <n v="3713"/>
    <n v="3713"/>
    <n v="3712"/>
    <x v="1"/>
    <x v="4"/>
    <s v="Jun-2023"/>
    <s v="ADULTS"/>
  </r>
  <r>
    <x v="155"/>
    <s v="P1521"/>
    <n v="72"/>
    <x v="2"/>
    <x v="1"/>
    <x v="3"/>
    <n v="2496.7676064257025"/>
    <x v="2"/>
    <n v="3454.3"/>
    <x v="2"/>
    <n v="3799.7300000000005"/>
    <n v="3800"/>
    <n v="3800"/>
    <n v="3799"/>
    <x v="1"/>
    <x v="1"/>
    <s v="Jan-2023"/>
    <s v="ADULTS"/>
  </r>
  <r>
    <x v="366"/>
    <s v="P4676"/>
    <n v="65"/>
    <x v="1"/>
    <x v="1"/>
    <x v="1"/>
    <n v="2509.1716796874998"/>
    <x v="0"/>
    <n v="2246.7600000000002"/>
    <x v="2"/>
    <n v="2471.4360000000006"/>
    <n v="2471"/>
    <n v="2472"/>
    <n v="2471"/>
    <x v="1"/>
    <x v="5"/>
    <s v="Mar-2023"/>
    <s v="ADULTS"/>
  </r>
  <r>
    <x v="424"/>
    <s v="P4680"/>
    <n v="7"/>
    <x v="0"/>
    <x v="6"/>
    <x v="3"/>
    <n v="2496.7676064257025"/>
    <x v="1"/>
    <n v="4548.2"/>
    <x v="3"/>
    <n v="5003.0200000000004"/>
    <n v="5003"/>
    <n v="5004"/>
    <n v="5003"/>
    <x v="1"/>
    <x v="6"/>
    <s v="Sep-2023"/>
    <s v="CHILDREN"/>
  </r>
  <r>
    <x v="189"/>
    <s v="P4458"/>
    <n v="37"/>
    <x v="0"/>
    <x v="0"/>
    <x v="3"/>
    <n v="2496.7676064257025"/>
    <x v="2"/>
    <n v="2035.82"/>
    <x v="1"/>
    <n v="2239.402"/>
    <n v="2239"/>
    <n v="2240"/>
    <n v="2239"/>
    <x v="1"/>
    <x v="5"/>
    <s v="Mar-2023"/>
    <s v="ADULTS"/>
  </r>
  <r>
    <x v="375"/>
    <s v="P2919"/>
    <n v="86"/>
    <x v="0"/>
    <x v="2"/>
    <x v="3"/>
    <n v="2496.7676064257025"/>
    <x v="0"/>
    <n v="3289.53"/>
    <x v="2"/>
    <n v="3618.4830000000006"/>
    <n v="3618"/>
    <n v="3619"/>
    <n v="3618"/>
    <x v="0"/>
    <x v="9"/>
    <s v="Feb-2022"/>
    <s v="ADULTS"/>
  </r>
  <r>
    <x v="380"/>
    <s v="P3767"/>
    <n v="21"/>
    <x v="1"/>
    <x v="5"/>
    <x v="0"/>
    <n v="2503.6022787783868"/>
    <x v="1"/>
    <n v="1034.0899999999999"/>
    <x v="1"/>
    <n v="1137.499"/>
    <n v="1137"/>
    <n v="1138"/>
    <n v="1137"/>
    <x v="1"/>
    <x v="4"/>
    <s v="Jun-2023"/>
    <s v="ADULTS"/>
  </r>
  <r>
    <x v="317"/>
    <s v="P3244"/>
    <n v="23"/>
    <x v="0"/>
    <x v="2"/>
    <x v="0"/>
    <n v="2503.6022787783868"/>
    <x v="1"/>
    <n v="4753.3500000000004"/>
    <x v="1"/>
    <n v="5228.6850000000004"/>
    <n v="5229"/>
    <n v="5229"/>
    <n v="5228"/>
    <x v="1"/>
    <x v="7"/>
    <s v="Aug-2023"/>
    <s v="ADULTS"/>
  </r>
  <r>
    <x v="535"/>
    <s v="P2864"/>
    <n v="37"/>
    <x v="0"/>
    <x v="5"/>
    <x v="2"/>
    <n v="2440.2966694490819"/>
    <x v="3"/>
    <n v="2820.53"/>
    <x v="1"/>
    <n v="3102.5830000000005"/>
    <n v="3103"/>
    <n v="3103"/>
    <n v="3102"/>
    <x v="0"/>
    <x v="8"/>
    <s v="Jul-2022"/>
    <s v="ADULTS"/>
  </r>
  <r>
    <x v="338"/>
    <s v="P1501"/>
    <n v="59"/>
    <x v="2"/>
    <x v="1"/>
    <x v="3"/>
    <n v="2496.7676064257025"/>
    <x v="3"/>
    <n v="4856.3500000000004"/>
    <x v="0"/>
    <n v="5341.9850000000006"/>
    <n v="5342"/>
    <n v="5342"/>
    <n v="5341"/>
    <x v="0"/>
    <x v="3"/>
    <s v="Nov-2022"/>
    <s v="ADULTS"/>
  </r>
  <r>
    <x v="358"/>
    <s v="P4693"/>
    <n v="93"/>
    <x v="2"/>
    <x v="2"/>
    <x v="1"/>
    <n v="2509.1716796874998"/>
    <x v="2"/>
    <n v="4272.0600000000004"/>
    <x v="2"/>
    <n v="4699.2660000000005"/>
    <n v="4699"/>
    <n v="4700"/>
    <n v="4699"/>
    <x v="0"/>
    <x v="6"/>
    <s v="Sep-2022"/>
    <s v="ADULTS"/>
  </r>
  <r>
    <x v="255"/>
    <s v="P801"/>
    <n v="80"/>
    <x v="2"/>
    <x v="2"/>
    <x v="1"/>
    <n v="2509.1716796874998"/>
    <x v="4"/>
    <n v="4681.34"/>
    <x v="2"/>
    <n v="5149.4740000000002"/>
    <n v="5149"/>
    <n v="5150"/>
    <n v="5149"/>
    <x v="1"/>
    <x v="6"/>
    <s v="Sep-2023"/>
    <s v="ADULTS"/>
  </r>
  <r>
    <x v="483"/>
    <s v="P4875"/>
    <n v="6"/>
    <x v="1"/>
    <x v="1"/>
    <x v="0"/>
    <n v="2503.6022787783868"/>
    <x v="3"/>
    <n v="2559.79"/>
    <x v="3"/>
    <n v="2815.7690000000002"/>
    <n v="2816"/>
    <n v="2816"/>
    <n v="2815"/>
    <x v="1"/>
    <x v="10"/>
    <s v="Oct-2023"/>
    <s v="CHILDREN"/>
  </r>
  <r>
    <x v="370"/>
    <s v="P3802"/>
    <n v="29"/>
    <x v="2"/>
    <x v="7"/>
    <x v="1"/>
    <n v="2509.1716796874998"/>
    <x v="1"/>
    <n v="1405.01"/>
    <x v="1"/>
    <n v="1545.5110000000002"/>
    <n v="1546"/>
    <n v="1546"/>
    <n v="1545"/>
    <x v="0"/>
    <x v="2"/>
    <s v="Apr-2022"/>
    <s v="ADULTS"/>
  </r>
  <r>
    <x v="494"/>
    <s v="P142"/>
    <n v="71"/>
    <x v="0"/>
    <x v="6"/>
    <x v="3"/>
    <n v="2496.7676064257025"/>
    <x v="4"/>
    <n v="683.61"/>
    <x v="2"/>
    <n v="751.97100000000012"/>
    <n v="752"/>
    <n v="752"/>
    <n v="751"/>
    <x v="0"/>
    <x v="5"/>
    <s v="Mar-2022"/>
    <s v="ADULTS"/>
  </r>
  <r>
    <x v="605"/>
    <s v="P4159"/>
    <n v="68"/>
    <x v="2"/>
    <x v="3"/>
    <x v="0"/>
    <n v="2503.6022787783868"/>
    <x v="3"/>
    <n v="4643.42"/>
    <x v="2"/>
    <n v="5107.7620000000006"/>
    <n v="5108"/>
    <n v="5108"/>
    <n v="5107"/>
    <x v="1"/>
    <x v="9"/>
    <s v="Feb-2023"/>
    <s v="ADULTS"/>
  </r>
  <r>
    <x v="473"/>
    <s v="P2803"/>
    <n v="84"/>
    <x v="0"/>
    <x v="3"/>
    <x v="0"/>
    <n v="2503.6022787783868"/>
    <x v="2"/>
    <n v="4521.8100000000004"/>
    <x v="2"/>
    <n v="4973.9910000000009"/>
    <n v="4974"/>
    <n v="4974"/>
    <n v="4973"/>
    <x v="1"/>
    <x v="6"/>
    <s v="Sep-2023"/>
    <s v="ADULTS"/>
  </r>
  <r>
    <x v="33"/>
    <s v="P857"/>
    <n v="93"/>
    <x v="1"/>
    <x v="4"/>
    <x v="1"/>
    <n v="2509.1716796874998"/>
    <x v="4"/>
    <n v="3031.71"/>
    <x v="2"/>
    <n v="3334.8810000000003"/>
    <n v="3335"/>
    <n v="3335"/>
    <n v="3334"/>
    <x v="0"/>
    <x v="4"/>
    <s v="Jun-2022"/>
    <s v="ADULTS"/>
  </r>
  <r>
    <x v="569"/>
    <s v="P3265"/>
    <n v="0"/>
    <x v="1"/>
    <x v="3"/>
    <x v="3"/>
    <n v="2496.7676064257025"/>
    <x v="0"/>
    <n v="3449.92"/>
    <x v="3"/>
    <n v="3794.9120000000003"/>
    <n v="3795"/>
    <n v="3795"/>
    <n v="3794"/>
    <x v="1"/>
    <x v="7"/>
    <s v="Aug-2023"/>
    <s v="CHILDREN"/>
  </r>
  <r>
    <x v="606"/>
    <s v="P2056"/>
    <n v="62"/>
    <x v="2"/>
    <x v="5"/>
    <x v="3"/>
    <n v="2496.7676064257025"/>
    <x v="0"/>
    <n v="4382.93"/>
    <x v="2"/>
    <n v="4821.2230000000009"/>
    <n v="4821"/>
    <n v="4822"/>
    <n v="4821"/>
    <x v="0"/>
    <x v="3"/>
    <s v="Nov-2022"/>
    <s v="ADULTS"/>
  </r>
  <r>
    <x v="24"/>
    <s v="P2022"/>
    <n v="47"/>
    <x v="2"/>
    <x v="3"/>
    <x v="2"/>
    <n v="2440.2966694490819"/>
    <x v="0"/>
    <n v="3275.51"/>
    <x v="0"/>
    <n v="3603.0610000000006"/>
    <n v="3603"/>
    <n v="3604"/>
    <n v="3603"/>
    <x v="1"/>
    <x v="9"/>
    <s v="Feb-2023"/>
    <s v="ADULTS"/>
  </r>
  <r>
    <x v="344"/>
    <s v="P4212"/>
    <n v="45"/>
    <x v="2"/>
    <x v="0"/>
    <x v="1"/>
    <n v="2509.1716796874998"/>
    <x v="1"/>
    <n v="3337.58"/>
    <x v="0"/>
    <n v="3671.3380000000002"/>
    <n v="3671"/>
    <n v="3672"/>
    <n v="3671"/>
    <x v="1"/>
    <x v="1"/>
    <s v="Jan-2023"/>
    <s v="ADULTS"/>
  </r>
  <r>
    <x v="222"/>
    <s v="P4369"/>
    <n v="11"/>
    <x v="0"/>
    <x v="3"/>
    <x v="3"/>
    <n v="2496.7676064257025"/>
    <x v="3"/>
    <n v="3517.51"/>
    <x v="3"/>
    <n v="3869.2610000000004"/>
    <n v="3869"/>
    <n v="3870"/>
    <n v="3869"/>
    <x v="1"/>
    <x v="3"/>
    <s v="Nov-2023"/>
    <s v="CHILDREN"/>
  </r>
  <r>
    <x v="130"/>
    <s v="P1158"/>
    <n v="88"/>
    <x v="1"/>
    <x v="6"/>
    <x v="2"/>
    <n v="2440.2966694490819"/>
    <x v="1"/>
    <n v="2188.62"/>
    <x v="2"/>
    <n v="2407.482"/>
    <n v="2407"/>
    <n v="2408"/>
    <n v="2407"/>
    <x v="1"/>
    <x v="7"/>
    <s v="Aug-2023"/>
    <s v="ADULTS"/>
  </r>
  <r>
    <x v="130"/>
    <s v="P1370"/>
    <n v="80"/>
    <x v="0"/>
    <x v="3"/>
    <x v="3"/>
    <n v="2496.7676064257025"/>
    <x v="4"/>
    <n v="205.93"/>
    <x v="2"/>
    <n v="226.52300000000002"/>
    <n v="227"/>
    <n v="227"/>
    <n v="226"/>
    <x v="1"/>
    <x v="7"/>
    <s v="Aug-2023"/>
    <s v="ADULTS"/>
  </r>
  <r>
    <x v="379"/>
    <s v="P3716"/>
    <n v="94"/>
    <x v="0"/>
    <x v="5"/>
    <x v="3"/>
    <n v="2496.7676064257025"/>
    <x v="1"/>
    <n v="2792.18"/>
    <x v="2"/>
    <n v="3071.3980000000001"/>
    <n v="3071"/>
    <n v="3072"/>
    <n v="3071"/>
    <x v="0"/>
    <x v="7"/>
    <s v="Aug-2022"/>
    <s v="ADULTS"/>
  </r>
  <r>
    <x v="443"/>
    <s v="P1604"/>
    <n v="49"/>
    <x v="2"/>
    <x v="4"/>
    <x v="3"/>
    <n v="2496.7676064257025"/>
    <x v="2"/>
    <n v="3047.06"/>
    <x v="0"/>
    <n v="3351.7660000000001"/>
    <n v="3352"/>
    <n v="3352"/>
    <n v="3351"/>
    <x v="0"/>
    <x v="8"/>
    <s v="Jul-2022"/>
    <s v="ADULTS"/>
  </r>
  <r>
    <x v="187"/>
    <s v="P3353"/>
    <n v="41"/>
    <x v="2"/>
    <x v="2"/>
    <x v="2"/>
    <n v="2440.2966694490819"/>
    <x v="4"/>
    <n v="1721.45"/>
    <x v="0"/>
    <n v="1893.5950000000003"/>
    <n v="1894"/>
    <n v="1894"/>
    <n v="1893"/>
    <x v="1"/>
    <x v="4"/>
    <s v="Jun-2023"/>
    <s v="ADULTS"/>
  </r>
  <r>
    <x v="555"/>
    <s v="P2909"/>
    <n v="52"/>
    <x v="0"/>
    <x v="7"/>
    <x v="0"/>
    <n v="2503.6022787783868"/>
    <x v="0"/>
    <n v="2770.12"/>
    <x v="0"/>
    <n v="3047.1320000000001"/>
    <n v="3047"/>
    <n v="3048"/>
    <n v="3047"/>
    <x v="1"/>
    <x v="4"/>
    <s v="Jun-2023"/>
    <s v="ADULTS"/>
  </r>
  <r>
    <x v="228"/>
    <s v="P792"/>
    <n v="82"/>
    <x v="2"/>
    <x v="4"/>
    <x v="1"/>
    <n v="2509.1716796874998"/>
    <x v="1"/>
    <n v="4064.66"/>
    <x v="2"/>
    <n v="4471.1260000000002"/>
    <n v="4471"/>
    <n v="4472"/>
    <n v="4471"/>
    <x v="0"/>
    <x v="8"/>
    <s v="Jul-2022"/>
    <s v="ADULTS"/>
  </r>
  <r>
    <x v="292"/>
    <s v="P4553"/>
    <n v="50"/>
    <x v="0"/>
    <x v="4"/>
    <x v="3"/>
    <n v="2496.7676064257025"/>
    <x v="3"/>
    <n v="745.26"/>
    <x v="0"/>
    <n v="819.78600000000006"/>
    <n v="820"/>
    <n v="820"/>
    <n v="819"/>
    <x v="1"/>
    <x v="5"/>
    <s v="Mar-2023"/>
    <s v="ADULTS"/>
  </r>
  <r>
    <x v="36"/>
    <s v="P3381"/>
    <n v="36"/>
    <x v="2"/>
    <x v="4"/>
    <x v="3"/>
    <n v="2496.7676064257025"/>
    <x v="1"/>
    <n v="1207.03"/>
    <x v="1"/>
    <n v="1327.7330000000002"/>
    <n v="1328"/>
    <n v="1328"/>
    <n v="1327"/>
    <x v="0"/>
    <x v="8"/>
    <s v="Jul-2022"/>
    <s v="ADULTS"/>
  </r>
  <r>
    <x v="460"/>
    <s v="P2601"/>
    <n v="10"/>
    <x v="0"/>
    <x v="7"/>
    <x v="1"/>
    <n v="2509.1716796874998"/>
    <x v="0"/>
    <n v="4943.4399999999996"/>
    <x v="3"/>
    <n v="5437.7839999999997"/>
    <n v="5438"/>
    <n v="5438"/>
    <n v="5437"/>
    <x v="0"/>
    <x v="2"/>
    <s v="Apr-2022"/>
    <s v="CHILDREN"/>
  </r>
  <r>
    <x v="361"/>
    <s v="P3360"/>
    <n v="18"/>
    <x v="1"/>
    <x v="5"/>
    <x v="2"/>
    <n v="2440.2966694490819"/>
    <x v="4"/>
    <n v="3813.25"/>
    <x v="1"/>
    <n v="4194.5750000000007"/>
    <n v="4195"/>
    <n v="4195"/>
    <n v="4194"/>
    <x v="0"/>
    <x v="6"/>
    <s v="Sep-2022"/>
    <s v="ADULTS"/>
  </r>
  <r>
    <x v="66"/>
    <s v="P3963"/>
    <n v="88"/>
    <x v="1"/>
    <x v="2"/>
    <x v="2"/>
    <n v="2440.2966694490819"/>
    <x v="4"/>
    <n v="2909.55"/>
    <x v="2"/>
    <n v="3200.5050000000006"/>
    <n v="3201"/>
    <n v="3201"/>
    <n v="3200"/>
    <x v="0"/>
    <x v="7"/>
    <s v="Aug-2022"/>
    <s v="ADULTS"/>
  </r>
  <r>
    <x v="607"/>
    <s v="P2757"/>
    <n v="70"/>
    <x v="0"/>
    <x v="0"/>
    <x v="0"/>
    <n v="2503.6022787783868"/>
    <x v="0"/>
    <n v="4113.71"/>
    <x v="2"/>
    <n v="4525.0810000000001"/>
    <n v="4525"/>
    <n v="4526"/>
    <n v="4525"/>
    <x v="0"/>
    <x v="5"/>
    <s v="Mar-2022"/>
    <s v="ADULTS"/>
  </r>
  <r>
    <x v="182"/>
    <s v="P2146"/>
    <n v="76"/>
    <x v="1"/>
    <x v="3"/>
    <x v="3"/>
    <n v="2496.7676064257025"/>
    <x v="3"/>
    <n v="2976.86"/>
    <x v="2"/>
    <n v="3274.5460000000003"/>
    <n v="3275"/>
    <n v="3275"/>
    <n v="3274"/>
    <x v="1"/>
    <x v="0"/>
    <s v="Dec-2023"/>
    <s v="ADULTS"/>
  </r>
  <r>
    <x v="608"/>
    <s v="P3203"/>
    <n v="52"/>
    <x v="1"/>
    <x v="0"/>
    <x v="3"/>
    <n v="2496.7676064257025"/>
    <x v="2"/>
    <n v="1205.25"/>
    <x v="0"/>
    <n v="1325.7750000000001"/>
    <n v="1326"/>
    <n v="1326"/>
    <n v="1325"/>
    <x v="1"/>
    <x v="9"/>
    <s v="Feb-2023"/>
    <s v="ADULTS"/>
  </r>
  <r>
    <x v="19"/>
    <s v="P820"/>
    <n v="32"/>
    <x v="1"/>
    <x v="3"/>
    <x v="1"/>
    <n v="2509.1716796874998"/>
    <x v="3"/>
    <n v="2892.33"/>
    <x v="1"/>
    <n v="3181.5630000000001"/>
    <n v="3182"/>
    <n v="3182"/>
    <n v="3181"/>
    <x v="0"/>
    <x v="2"/>
    <s v="Apr-2022"/>
    <s v="ADULTS"/>
  </r>
  <r>
    <x v="40"/>
    <s v="P3288"/>
    <n v="79"/>
    <x v="0"/>
    <x v="0"/>
    <x v="0"/>
    <n v="2503.6022787783868"/>
    <x v="0"/>
    <n v="1249.93"/>
    <x v="2"/>
    <n v="1374.9230000000002"/>
    <n v="1375"/>
    <n v="1375"/>
    <n v="1374"/>
    <x v="1"/>
    <x v="5"/>
    <s v="Mar-2023"/>
    <s v="ADULTS"/>
  </r>
  <r>
    <x v="105"/>
    <s v="P2286"/>
    <n v="37"/>
    <x v="1"/>
    <x v="6"/>
    <x v="0"/>
    <n v="2503.6022787783868"/>
    <x v="2"/>
    <n v="3433.32"/>
    <x v="1"/>
    <n v="3776.6520000000005"/>
    <n v="3777"/>
    <n v="3777"/>
    <n v="3776"/>
    <x v="0"/>
    <x v="10"/>
    <s v="Oct-2022"/>
    <s v="ADULTS"/>
  </r>
  <r>
    <x v="10"/>
    <s v="P3018"/>
    <n v="96"/>
    <x v="0"/>
    <x v="6"/>
    <x v="2"/>
    <n v="2440.2966694490819"/>
    <x v="1"/>
    <n v="429.83"/>
    <x v="2"/>
    <n v="472.81300000000005"/>
    <n v="473"/>
    <n v="473"/>
    <n v="472"/>
    <x v="0"/>
    <x v="3"/>
    <s v="Nov-2022"/>
    <s v="ADULTS"/>
  </r>
  <r>
    <x v="254"/>
    <s v="P1700"/>
    <n v="96"/>
    <x v="1"/>
    <x v="3"/>
    <x v="3"/>
    <n v="2496.7676064257025"/>
    <x v="2"/>
    <n v="3051.04"/>
    <x v="2"/>
    <n v="3356.1440000000002"/>
    <n v="3356"/>
    <n v="3357"/>
    <n v="3356"/>
    <x v="0"/>
    <x v="9"/>
    <s v="Feb-2022"/>
    <s v="ADULTS"/>
  </r>
  <r>
    <x v="86"/>
    <s v="P245"/>
    <n v="77"/>
    <x v="2"/>
    <x v="1"/>
    <x v="0"/>
    <n v="2503.6022787783868"/>
    <x v="0"/>
    <n v="2195.02"/>
    <x v="2"/>
    <n v="2414.5220000000004"/>
    <n v="2415"/>
    <n v="2415"/>
    <n v="2414"/>
    <x v="0"/>
    <x v="5"/>
    <s v="Mar-2022"/>
    <s v="ADULTS"/>
  </r>
  <r>
    <x v="583"/>
    <s v="P1638"/>
    <n v="94"/>
    <x v="1"/>
    <x v="1"/>
    <x v="3"/>
    <n v="2496.7676064257025"/>
    <x v="0"/>
    <n v="3848.83"/>
    <x v="2"/>
    <n v="4233.7130000000006"/>
    <n v="4234"/>
    <n v="4234"/>
    <n v="4233"/>
    <x v="1"/>
    <x v="11"/>
    <s v="May-2023"/>
    <s v="ADULTS"/>
  </r>
  <r>
    <x v="463"/>
    <s v="P3140"/>
    <n v="56"/>
    <x v="2"/>
    <x v="2"/>
    <x v="1"/>
    <n v="2509.1716796874998"/>
    <x v="4"/>
    <n v="784.6"/>
    <x v="0"/>
    <n v="863.06000000000006"/>
    <n v="863"/>
    <n v="864"/>
    <n v="863"/>
    <x v="0"/>
    <x v="11"/>
    <s v="May-2022"/>
    <s v="ADULTS"/>
  </r>
  <r>
    <x v="230"/>
    <s v="P4505"/>
    <n v="78"/>
    <x v="2"/>
    <x v="4"/>
    <x v="0"/>
    <n v="2503.6022787783868"/>
    <x v="3"/>
    <n v="1765.31"/>
    <x v="2"/>
    <n v="1941.8410000000001"/>
    <n v="1942"/>
    <n v="1942"/>
    <n v="1941"/>
    <x v="1"/>
    <x v="9"/>
    <s v="Feb-2023"/>
    <s v="ADULTS"/>
  </r>
  <r>
    <x v="178"/>
    <s v="P1069"/>
    <n v="10"/>
    <x v="0"/>
    <x v="2"/>
    <x v="3"/>
    <n v="2496.7676064257025"/>
    <x v="4"/>
    <n v="2046.67"/>
    <x v="3"/>
    <n v="2251.3370000000004"/>
    <n v="2251"/>
    <n v="2252"/>
    <n v="2251"/>
    <x v="1"/>
    <x v="8"/>
    <s v="Jul-2023"/>
    <s v="CHILDREN"/>
  </r>
  <r>
    <x v="525"/>
    <s v="P4613"/>
    <n v="93"/>
    <x v="0"/>
    <x v="7"/>
    <x v="1"/>
    <n v="2509.1716796874998"/>
    <x v="4"/>
    <n v="4101.79"/>
    <x v="2"/>
    <n v="4511.9690000000001"/>
    <n v="4512"/>
    <n v="4512"/>
    <n v="4511"/>
    <x v="1"/>
    <x v="9"/>
    <s v="Feb-2023"/>
    <s v="ADULTS"/>
  </r>
  <r>
    <x v="529"/>
    <s v="P4156"/>
    <n v="46"/>
    <x v="2"/>
    <x v="0"/>
    <x v="1"/>
    <n v="2509.1716796874998"/>
    <x v="4"/>
    <n v="1894.37"/>
    <x v="0"/>
    <n v="2083.8070000000002"/>
    <n v="2084"/>
    <n v="2084"/>
    <n v="2083"/>
    <x v="0"/>
    <x v="0"/>
    <s v="Dec-2022"/>
    <s v="ADULTS"/>
  </r>
  <r>
    <x v="67"/>
    <s v="P2181"/>
    <n v="80"/>
    <x v="0"/>
    <x v="0"/>
    <x v="0"/>
    <n v="2503.6022787783868"/>
    <x v="0"/>
    <n v="530.14"/>
    <x v="2"/>
    <n v="583.154"/>
    <n v="583"/>
    <n v="584"/>
    <n v="583"/>
    <x v="0"/>
    <x v="4"/>
    <s v="Jun-2022"/>
    <s v="ADULTS"/>
  </r>
  <r>
    <x v="304"/>
    <s v="P4055"/>
    <n v="20"/>
    <x v="0"/>
    <x v="4"/>
    <x v="0"/>
    <n v="2503.6022787783868"/>
    <x v="0"/>
    <n v="3194.3"/>
    <x v="1"/>
    <n v="3513.7300000000005"/>
    <n v="3514"/>
    <n v="3514"/>
    <n v="3513"/>
    <x v="0"/>
    <x v="5"/>
    <s v="Mar-2022"/>
    <s v="ADULTS"/>
  </r>
  <r>
    <x v="403"/>
    <s v="P2517"/>
    <n v="77"/>
    <x v="0"/>
    <x v="7"/>
    <x v="0"/>
    <n v="2503.6022787783868"/>
    <x v="4"/>
    <n v="2115.64"/>
    <x v="2"/>
    <n v="2327.2040000000002"/>
    <n v="2327"/>
    <n v="2328"/>
    <n v="2327"/>
    <x v="0"/>
    <x v="1"/>
    <s v="Jan-2022"/>
    <s v="ADULTS"/>
  </r>
  <r>
    <x v="499"/>
    <s v="P3025"/>
    <n v="3"/>
    <x v="0"/>
    <x v="2"/>
    <x v="3"/>
    <n v="2496.7676064257025"/>
    <x v="4"/>
    <n v="2918.5"/>
    <x v="3"/>
    <n v="3210.3500000000004"/>
    <n v="3210"/>
    <n v="3211"/>
    <n v="3210"/>
    <x v="0"/>
    <x v="5"/>
    <s v="Mar-2022"/>
    <s v="CHILDREN"/>
  </r>
  <r>
    <x v="370"/>
    <s v="P114"/>
    <n v="59"/>
    <x v="2"/>
    <x v="5"/>
    <x v="2"/>
    <n v="2440.2966694490819"/>
    <x v="0"/>
    <n v="4809.3999999999996"/>
    <x v="0"/>
    <n v="5290.34"/>
    <n v="5290"/>
    <n v="5291"/>
    <n v="5290"/>
    <x v="0"/>
    <x v="2"/>
    <s v="Apr-2022"/>
    <s v="ADULTS"/>
  </r>
  <r>
    <x v="237"/>
    <s v="P3683"/>
    <n v="3"/>
    <x v="0"/>
    <x v="4"/>
    <x v="3"/>
    <n v="2496.7676064257025"/>
    <x v="1"/>
    <n v="2361.94"/>
    <x v="3"/>
    <n v="2598.1340000000005"/>
    <n v="2598"/>
    <n v="2599"/>
    <n v="2598"/>
    <x v="0"/>
    <x v="1"/>
    <s v="Jan-2022"/>
    <s v="CHILDREN"/>
  </r>
  <r>
    <x v="315"/>
    <s v="P2381"/>
    <n v="13"/>
    <x v="1"/>
    <x v="2"/>
    <x v="2"/>
    <n v="2440.2966694490819"/>
    <x v="3"/>
    <n v="3141.99"/>
    <x v="3"/>
    <n v="3456.1889999999999"/>
    <n v="3456"/>
    <n v="3457"/>
    <n v="3456"/>
    <x v="0"/>
    <x v="11"/>
    <s v="May-2022"/>
    <s v="CHILDREN"/>
  </r>
  <r>
    <x v="67"/>
    <s v="P389"/>
    <n v="74"/>
    <x v="2"/>
    <x v="4"/>
    <x v="2"/>
    <n v="2440.2966694490819"/>
    <x v="4"/>
    <n v="3734.02"/>
    <x v="2"/>
    <n v="4107.4220000000005"/>
    <n v="4107"/>
    <n v="4108"/>
    <n v="4107"/>
    <x v="0"/>
    <x v="4"/>
    <s v="Jun-2022"/>
    <s v="ADULTS"/>
  </r>
  <r>
    <x v="266"/>
    <s v="P2880"/>
    <n v="50"/>
    <x v="2"/>
    <x v="5"/>
    <x v="2"/>
    <n v="2440.2966694490819"/>
    <x v="4"/>
    <n v="487.9"/>
    <x v="0"/>
    <n v="536.69000000000005"/>
    <n v="537"/>
    <n v="537"/>
    <n v="536"/>
    <x v="1"/>
    <x v="5"/>
    <s v="Mar-2023"/>
    <s v="ADULTS"/>
  </r>
  <r>
    <x v="153"/>
    <s v="P2827"/>
    <n v="12"/>
    <x v="1"/>
    <x v="0"/>
    <x v="0"/>
    <n v="2503.6022787783868"/>
    <x v="2"/>
    <n v="3268.31"/>
    <x v="3"/>
    <n v="3595.1410000000001"/>
    <n v="3595"/>
    <n v="3596"/>
    <n v="3595"/>
    <x v="1"/>
    <x v="1"/>
    <s v="Jan-2023"/>
    <s v="CHILDREN"/>
  </r>
  <r>
    <x v="192"/>
    <s v="P4110"/>
    <n v="28"/>
    <x v="2"/>
    <x v="6"/>
    <x v="1"/>
    <n v="2509.1716796874998"/>
    <x v="2"/>
    <n v="4354.25"/>
    <x v="1"/>
    <n v="4789.6750000000002"/>
    <n v="4790"/>
    <n v="4790"/>
    <n v="4789"/>
    <x v="0"/>
    <x v="4"/>
    <s v="Jun-2022"/>
    <s v="ADULTS"/>
  </r>
  <r>
    <x v="548"/>
    <s v="P4039"/>
    <n v="89"/>
    <x v="1"/>
    <x v="6"/>
    <x v="3"/>
    <n v="2496.7676064257025"/>
    <x v="1"/>
    <n v="2482.36"/>
    <x v="2"/>
    <n v="2730.5960000000005"/>
    <n v="2731"/>
    <n v="2731"/>
    <n v="2730"/>
    <x v="0"/>
    <x v="5"/>
    <s v="Mar-2022"/>
    <s v="ADULTS"/>
  </r>
  <r>
    <x v="400"/>
    <s v="P643"/>
    <n v="79"/>
    <x v="2"/>
    <x v="4"/>
    <x v="3"/>
    <n v="2496.7676064257025"/>
    <x v="4"/>
    <n v="1614.51"/>
    <x v="2"/>
    <n v="1775.9610000000002"/>
    <n v="1776"/>
    <n v="1776"/>
    <n v="1775"/>
    <x v="1"/>
    <x v="7"/>
    <s v="Aug-2023"/>
    <s v="ADULTS"/>
  </r>
  <r>
    <x v="37"/>
    <s v="P3954"/>
    <n v="15"/>
    <x v="2"/>
    <x v="7"/>
    <x v="2"/>
    <n v="2440.2966694490819"/>
    <x v="1"/>
    <n v="2756.32"/>
    <x v="3"/>
    <n v="3031.9520000000002"/>
    <n v="3032"/>
    <n v="3032"/>
    <n v="3031"/>
    <x v="1"/>
    <x v="2"/>
    <s v="Apr-2023"/>
    <s v="CHILDREN"/>
  </r>
  <r>
    <x v="605"/>
    <s v="P269"/>
    <n v="35"/>
    <x v="0"/>
    <x v="2"/>
    <x v="2"/>
    <n v="2440.2966694490819"/>
    <x v="2"/>
    <n v="3752.59"/>
    <x v="1"/>
    <n v="4127.8490000000002"/>
    <n v="4128"/>
    <n v="4128"/>
    <n v="4127"/>
    <x v="1"/>
    <x v="9"/>
    <s v="Feb-2023"/>
    <s v="ADULTS"/>
  </r>
  <r>
    <x v="603"/>
    <s v="P2725"/>
    <n v="87"/>
    <x v="1"/>
    <x v="2"/>
    <x v="1"/>
    <n v="2509.1716796874998"/>
    <x v="0"/>
    <n v="1812.73"/>
    <x v="2"/>
    <n v="1994.0030000000002"/>
    <n v="1994"/>
    <n v="1995"/>
    <n v="1994"/>
    <x v="1"/>
    <x v="4"/>
    <s v="Jun-2023"/>
    <s v="ADULTS"/>
  </r>
  <r>
    <x v="41"/>
    <s v="P1115"/>
    <n v="49"/>
    <x v="0"/>
    <x v="1"/>
    <x v="0"/>
    <n v="2503.6022787783868"/>
    <x v="1"/>
    <n v="2470.6799999999998"/>
    <x v="0"/>
    <n v="2717.748"/>
    <n v="2718"/>
    <n v="2718"/>
    <n v="2717"/>
    <x v="0"/>
    <x v="5"/>
    <s v="Mar-2022"/>
    <s v="ADULTS"/>
  </r>
  <r>
    <x v="475"/>
    <s v="P350"/>
    <n v="90"/>
    <x v="2"/>
    <x v="6"/>
    <x v="3"/>
    <n v="2496.7676064257025"/>
    <x v="0"/>
    <n v="2401.89"/>
    <x v="2"/>
    <n v="2642.0790000000002"/>
    <n v="2642"/>
    <n v="2643"/>
    <n v="2642"/>
    <x v="1"/>
    <x v="2"/>
    <s v="Apr-2023"/>
    <s v="ADULTS"/>
  </r>
  <r>
    <x v="291"/>
    <s v="P3694"/>
    <n v="48"/>
    <x v="0"/>
    <x v="0"/>
    <x v="1"/>
    <n v="2509.1716796874998"/>
    <x v="1"/>
    <n v="840.43"/>
    <x v="0"/>
    <n v="924.47300000000007"/>
    <n v="924"/>
    <n v="925"/>
    <n v="924"/>
    <x v="0"/>
    <x v="7"/>
    <s v="Aug-2022"/>
    <s v="ADULTS"/>
  </r>
  <r>
    <x v="497"/>
    <s v="P1925"/>
    <n v="10"/>
    <x v="2"/>
    <x v="4"/>
    <x v="0"/>
    <n v="2503.6022787783868"/>
    <x v="3"/>
    <n v="1696.32"/>
    <x v="3"/>
    <n v="1865.952"/>
    <n v="1866"/>
    <n v="1866"/>
    <n v="1865"/>
    <x v="0"/>
    <x v="10"/>
    <s v="Oct-2022"/>
    <s v="CHILDREN"/>
  </r>
  <r>
    <x v="419"/>
    <s v="P3180"/>
    <n v="43"/>
    <x v="0"/>
    <x v="1"/>
    <x v="3"/>
    <n v="2496.7676064257025"/>
    <x v="0"/>
    <n v="4235.99"/>
    <x v="0"/>
    <n v="4659.5889999999999"/>
    <n v="4660"/>
    <n v="4660"/>
    <n v="4659"/>
    <x v="1"/>
    <x v="3"/>
    <s v="Nov-2023"/>
    <s v="ADULTS"/>
  </r>
  <r>
    <x v="598"/>
    <s v="P238"/>
    <n v="77"/>
    <x v="0"/>
    <x v="7"/>
    <x v="1"/>
    <n v="2509.1716796874998"/>
    <x v="0"/>
    <n v="794.08"/>
    <x v="2"/>
    <n v="873.48800000000017"/>
    <n v="873"/>
    <n v="874"/>
    <n v="873"/>
    <x v="1"/>
    <x v="6"/>
    <s v="Sep-2023"/>
    <s v="ADULTS"/>
  </r>
  <r>
    <x v="371"/>
    <s v="P3415"/>
    <n v="85"/>
    <x v="0"/>
    <x v="5"/>
    <x v="0"/>
    <n v="2503.6022787783868"/>
    <x v="3"/>
    <n v="3207.71"/>
    <x v="2"/>
    <n v="3528.4810000000002"/>
    <n v="3528"/>
    <n v="3529"/>
    <n v="3528"/>
    <x v="1"/>
    <x v="11"/>
    <s v="May-2023"/>
    <s v="ADULTS"/>
  </r>
  <r>
    <x v="591"/>
    <s v="P3508"/>
    <n v="37"/>
    <x v="2"/>
    <x v="7"/>
    <x v="0"/>
    <n v="2503.6022787783868"/>
    <x v="1"/>
    <n v="1401.35"/>
    <x v="1"/>
    <n v="1541.4850000000001"/>
    <n v="1541"/>
    <n v="1542"/>
    <n v="1541"/>
    <x v="1"/>
    <x v="3"/>
    <s v="Nov-2023"/>
    <s v="ADULTS"/>
  </r>
  <r>
    <x v="142"/>
    <s v="P1151"/>
    <n v="80"/>
    <x v="1"/>
    <x v="2"/>
    <x v="1"/>
    <n v="2509.1716796874998"/>
    <x v="5"/>
    <n v="2996.76"/>
    <x v="2"/>
    <n v="3296.4360000000006"/>
    <n v="3296"/>
    <n v="3297"/>
    <n v="3296"/>
    <x v="0"/>
    <x v="7"/>
    <s v="Aug-2022"/>
    <s v="ADULTS"/>
  </r>
  <r>
    <x v="13"/>
    <s v="P1300"/>
    <n v="88"/>
    <x v="2"/>
    <x v="0"/>
    <x v="2"/>
    <n v="2440.2966694490819"/>
    <x v="1"/>
    <n v="4823.8500000000004"/>
    <x v="2"/>
    <n v="5306.2350000000006"/>
    <n v="5306"/>
    <n v="5307"/>
    <n v="5306"/>
    <x v="1"/>
    <x v="3"/>
    <s v="Nov-2023"/>
    <s v="ADULTS"/>
  </r>
  <r>
    <x v="495"/>
    <s v="P3951"/>
    <n v="52"/>
    <x v="1"/>
    <x v="3"/>
    <x v="1"/>
    <n v="2509.1716796874998"/>
    <x v="4"/>
    <n v="4759.47"/>
    <x v="0"/>
    <n v="5235.4170000000004"/>
    <n v="5235"/>
    <n v="5236"/>
    <n v="5235"/>
    <x v="1"/>
    <x v="9"/>
    <s v="Feb-2023"/>
    <s v="ADULTS"/>
  </r>
  <r>
    <x v="548"/>
    <s v="P1811"/>
    <n v="1"/>
    <x v="2"/>
    <x v="1"/>
    <x v="1"/>
    <n v="2509.1716796874998"/>
    <x v="4"/>
    <n v="4960.49"/>
    <x v="3"/>
    <n v="5456.5389999999998"/>
    <n v="5457"/>
    <n v="5457"/>
    <n v="5456"/>
    <x v="0"/>
    <x v="5"/>
    <s v="Mar-2022"/>
    <s v="CHILDREN"/>
  </r>
  <r>
    <x v="287"/>
    <s v="P3744"/>
    <n v="55"/>
    <x v="2"/>
    <x v="7"/>
    <x v="1"/>
    <n v="2509.1716796874998"/>
    <x v="2"/>
    <n v="4074.49"/>
    <x v="0"/>
    <n v="4481.9390000000003"/>
    <n v="4482"/>
    <n v="4482"/>
    <n v="4481"/>
    <x v="0"/>
    <x v="0"/>
    <s v="Dec-2022"/>
    <s v="ADULTS"/>
  </r>
  <r>
    <x v="609"/>
    <s v="P207"/>
    <n v="12"/>
    <x v="1"/>
    <x v="7"/>
    <x v="0"/>
    <n v="2503.6022787783868"/>
    <x v="0"/>
    <n v="3281.67"/>
    <x v="3"/>
    <n v="3609.8370000000004"/>
    <n v="3610"/>
    <n v="3610"/>
    <n v="3609"/>
    <x v="0"/>
    <x v="8"/>
    <s v="Jul-2022"/>
    <s v="CHILDREN"/>
  </r>
  <r>
    <x v="154"/>
    <s v="P4046"/>
    <n v="58"/>
    <x v="2"/>
    <x v="7"/>
    <x v="2"/>
    <n v="2440.2966694490819"/>
    <x v="3"/>
    <n v="2854.4"/>
    <x v="0"/>
    <n v="3139.84"/>
    <n v="3140"/>
    <n v="3140"/>
    <n v="3139"/>
    <x v="0"/>
    <x v="4"/>
    <s v="Jun-2022"/>
    <s v="ADULTS"/>
  </r>
  <r>
    <x v="485"/>
    <s v="P3469"/>
    <n v="66"/>
    <x v="2"/>
    <x v="1"/>
    <x v="3"/>
    <n v="2496.7676064257025"/>
    <x v="0"/>
    <n v="842.17"/>
    <x v="2"/>
    <n v="926.38700000000006"/>
    <n v="926"/>
    <n v="927"/>
    <n v="926"/>
    <x v="0"/>
    <x v="11"/>
    <s v="May-2022"/>
    <s v="ADULTS"/>
  </r>
  <r>
    <x v="610"/>
    <s v="P3949"/>
    <n v="70"/>
    <x v="2"/>
    <x v="4"/>
    <x v="1"/>
    <n v="2509.1716796874998"/>
    <x v="0"/>
    <n v="1066.56"/>
    <x v="2"/>
    <n v="1173.2160000000001"/>
    <n v="1173"/>
    <n v="1174"/>
    <n v="1173"/>
    <x v="0"/>
    <x v="4"/>
    <s v="Jun-2022"/>
    <s v="ADULTS"/>
  </r>
  <r>
    <x v="82"/>
    <s v="P945"/>
    <n v="12"/>
    <x v="0"/>
    <x v="5"/>
    <x v="1"/>
    <n v="2509.1716796874998"/>
    <x v="0"/>
    <n v="2629.12"/>
    <x v="3"/>
    <n v="2892.0320000000002"/>
    <n v="2892"/>
    <n v="2893"/>
    <n v="2892"/>
    <x v="0"/>
    <x v="11"/>
    <s v="May-2022"/>
    <s v="CHILDREN"/>
  </r>
  <r>
    <x v="611"/>
    <s v="P4550"/>
    <n v="15"/>
    <x v="2"/>
    <x v="6"/>
    <x v="3"/>
    <n v="2496.7676064257025"/>
    <x v="3"/>
    <n v="4713.68"/>
    <x v="3"/>
    <n v="5185.0480000000007"/>
    <n v="5185"/>
    <n v="5186"/>
    <n v="5185"/>
    <x v="0"/>
    <x v="2"/>
    <s v="Apr-2022"/>
    <s v="CHILDREN"/>
  </r>
  <r>
    <x v="92"/>
    <s v="P3106"/>
    <n v="24"/>
    <x v="0"/>
    <x v="6"/>
    <x v="2"/>
    <n v="2440.2966694490819"/>
    <x v="2"/>
    <n v="826.95"/>
    <x v="1"/>
    <n v="909.6450000000001"/>
    <n v="910"/>
    <n v="910"/>
    <n v="909"/>
    <x v="0"/>
    <x v="10"/>
    <s v="Oct-2022"/>
    <s v="ADULTS"/>
  </r>
  <r>
    <x v="612"/>
    <s v="P2676"/>
    <n v="39"/>
    <x v="1"/>
    <x v="2"/>
    <x v="0"/>
    <n v="2503.6022787783868"/>
    <x v="3"/>
    <n v="1749.33"/>
    <x v="1"/>
    <n v="1924.2630000000001"/>
    <n v="1924"/>
    <n v="1925"/>
    <n v="1924"/>
    <x v="0"/>
    <x v="8"/>
    <s v="Jul-2022"/>
    <s v="ADULTS"/>
  </r>
  <r>
    <x v="613"/>
    <s v="P4610"/>
    <n v="62"/>
    <x v="1"/>
    <x v="3"/>
    <x v="3"/>
    <n v="2496.7676064257025"/>
    <x v="0"/>
    <n v="2338.8200000000002"/>
    <x v="2"/>
    <n v="2572.7020000000002"/>
    <n v="2573"/>
    <n v="2573"/>
    <n v="2572"/>
    <x v="1"/>
    <x v="7"/>
    <s v="Aug-2023"/>
    <s v="ADULTS"/>
  </r>
  <r>
    <x v="342"/>
    <s v="P3368"/>
    <n v="81"/>
    <x v="1"/>
    <x v="4"/>
    <x v="2"/>
    <n v="2440.2966694490819"/>
    <x v="0"/>
    <n v="1257"/>
    <x v="2"/>
    <n v="1382.7"/>
    <n v="1383"/>
    <n v="1383"/>
    <n v="1382"/>
    <x v="0"/>
    <x v="3"/>
    <s v="Nov-2022"/>
    <s v="ADULTS"/>
  </r>
  <r>
    <x v="614"/>
    <s v="P3061"/>
    <n v="64"/>
    <x v="2"/>
    <x v="6"/>
    <x v="1"/>
    <n v="2509.1716796874998"/>
    <x v="0"/>
    <n v="61.01"/>
    <x v="2"/>
    <n v="67.111000000000004"/>
    <n v="67"/>
    <n v="68"/>
    <n v="67"/>
    <x v="0"/>
    <x v="3"/>
    <s v="Nov-2022"/>
    <s v="ADULTS"/>
  </r>
  <r>
    <x v="213"/>
    <s v="P1053"/>
    <n v="40"/>
    <x v="0"/>
    <x v="0"/>
    <x v="2"/>
    <n v="2440.2966694490819"/>
    <x v="3"/>
    <n v="1876.17"/>
    <x v="0"/>
    <n v="2063.7870000000003"/>
    <n v="2064"/>
    <n v="2064"/>
    <n v="2063"/>
    <x v="0"/>
    <x v="6"/>
    <s v="Sep-2022"/>
    <s v="ADULTS"/>
  </r>
  <r>
    <x v="615"/>
    <s v="P3778"/>
    <n v="13"/>
    <x v="0"/>
    <x v="6"/>
    <x v="1"/>
    <n v="2509.1716796874998"/>
    <x v="3"/>
    <n v="2470.4499999999998"/>
    <x v="3"/>
    <n v="2717.4949999999999"/>
    <n v="2717"/>
    <n v="2718"/>
    <n v="2717"/>
    <x v="1"/>
    <x v="1"/>
    <s v="Jan-2023"/>
    <s v="CHILDREN"/>
  </r>
  <r>
    <x v="357"/>
    <s v="P823"/>
    <n v="63"/>
    <x v="2"/>
    <x v="3"/>
    <x v="2"/>
    <n v="2440.2966694490819"/>
    <x v="1"/>
    <n v="4157.3500000000004"/>
    <x v="2"/>
    <n v="4573.0850000000009"/>
    <n v="4573"/>
    <n v="4574"/>
    <n v="4573"/>
    <x v="1"/>
    <x v="7"/>
    <s v="Aug-2023"/>
    <s v="ADULTS"/>
  </r>
  <r>
    <x v="161"/>
    <s v="P1365"/>
    <n v="65"/>
    <x v="1"/>
    <x v="0"/>
    <x v="3"/>
    <n v="2496.7676064257025"/>
    <x v="0"/>
    <n v="3063.24"/>
    <x v="2"/>
    <n v="3369.5639999999999"/>
    <n v="3370"/>
    <n v="3370"/>
    <n v="3369"/>
    <x v="1"/>
    <x v="0"/>
    <s v="Dec-2023"/>
    <s v="ADULTS"/>
  </r>
  <r>
    <x v="289"/>
    <s v="P2654"/>
    <n v="4"/>
    <x v="2"/>
    <x v="7"/>
    <x v="3"/>
    <n v="2496.7676064257025"/>
    <x v="0"/>
    <n v="101.76"/>
    <x v="3"/>
    <n v="111.93600000000002"/>
    <n v="112"/>
    <n v="112"/>
    <n v="111"/>
    <x v="0"/>
    <x v="8"/>
    <s v="Jul-2022"/>
    <s v="CHILDREN"/>
  </r>
  <r>
    <x v="390"/>
    <s v="P3918"/>
    <n v="54"/>
    <x v="2"/>
    <x v="2"/>
    <x v="0"/>
    <n v="2503.6022787783868"/>
    <x v="0"/>
    <n v="2787"/>
    <x v="0"/>
    <n v="3065.7000000000003"/>
    <n v="3066"/>
    <n v="3066"/>
    <n v="3065"/>
    <x v="1"/>
    <x v="2"/>
    <s v="Apr-2023"/>
    <s v="ADULTS"/>
  </r>
  <r>
    <x v="57"/>
    <s v="P3379"/>
    <n v="9"/>
    <x v="1"/>
    <x v="6"/>
    <x v="3"/>
    <n v="2496.7676064257025"/>
    <x v="0"/>
    <n v="2298.69"/>
    <x v="3"/>
    <n v="2528.5590000000002"/>
    <n v="2529"/>
    <n v="2529"/>
    <n v="2528"/>
    <x v="1"/>
    <x v="2"/>
    <s v="Apr-2023"/>
    <s v="CHILDREN"/>
  </r>
  <r>
    <x v="2"/>
    <s v="P3337"/>
    <n v="87"/>
    <x v="0"/>
    <x v="7"/>
    <x v="0"/>
    <n v="2503.6022787783868"/>
    <x v="4"/>
    <n v="3209.54"/>
    <x v="2"/>
    <n v="3530.4940000000001"/>
    <n v="3530"/>
    <n v="3531"/>
    <n v="3530"/>
    <x v="0"/>
    <x v="2"/>
    <s v="Apr-2022"/>
    <s v="ADULTS"/>
  </r>
  <r>
    <x v="449"/>
    <s v="P3108"/>
    <n v="10"/>
    <x v="0"/>
    <x v="4"/>
    <x v="2"/>
    <n v="2440.2966694490819"/>
    <x v="3"/>
    <n v="4066.28"/>
    <x v="3"/>
    <n v="4472.9080000000004"/>
    <n v="4473"/>
    <n v="4473"/>
    <n v="4472"/>
    <x v="1"/>
    <x v="10"/>
    <s v="Oct-2023"/>
    <s v="CHILDREN"/>
  </r>
  <r>
    <x v="94"/>
    <s v="P868"/>
    <n v="25"/>
    <x v="2"/>
    <x v="0"/>
    <x v="1"/>
    <n v="2509.1716796874998"/>
    <x v="3"/>
    <n v="4700.71"/>
    <x v="1"/>
    <n v="5170.7810000000009"/>
    <n v="5171"/>
    <n v="5171"/>
    <n v="5170"/>
    <x v="0"/>
    <x v="0"/>
    <s v="Dec-2022"/>
    <s v="ADULTS"/>
  </r>
  <r>
    <x v="337"/>
    <s v="P2266"/>
    <n v="33"/>
    <x v="1"/>
    <x v="3"/>
    <x v="0"/>
    <n v="2503.6022787783868"/>
    <x v="4"/>
    <n v="818.18"/>
    <x v="1"/>
    <n v="899.99800000000005"/>
    <n v="900"/>
    <n v="900"/>
    <n v="899"/>
    <x v="1"/>
    <x v="7"/>
    <s v="Aug-2023"/>
    <s v="ADULTS"/>
  </r>
  <r>
    <x v="493"/>
    <s v="P4033"/>
    <n v="26"/>
    <x v="2"/>
    <x v="3"/>
    <x v="3"/>
    <n v="2496.7676064257025"/>
    <x v="1"/>
    <n v="1807.56"/>
    <x v="1"/>
    <n v="1988.316"/>
    <n v="1988"/>
    <n v="1989"/>
    <n v="1988"/>
    <x v="0"/>
    <x v="5"/>
    <s v="Mar-2022"/>
    <s v="ADULTS"/>
  </r>
  <r>
    <x v="415"/>
    <s v="P4247"/>
    <n v="56"/>
    <x v="2"/>
    <x v="4"/>
    <x v="0"/>
    <n v="2503.6022787783868"/>
    <x v="4"/>
    <n v="1592.84"/>
    <x v="0"/>
    <n v="1752.124"/>
    <n v="1752"/>
    <n v="1753"/>
    <n v="1752"/>
    <x v="0"/>
    <x v="9"/>
    <s v="Feb-2022"/>
    <s v="ADULTS"/>
  </r>
  <r>
    <x v="556"/>
    <s v="P3002"/>
    <n v="14"/>
    <x v="2"/>
    <x v="5"/>
    <x v="0"/>
    <n v="2503.6022787783868"/>
    <x v="0"/>
    <n v="4631.6000000000004"/>
    <x v="3"/>
    <n v="5094.7600000000011"/>
    <n v="5095"/>
    <n v="5095"/>
    <n v="5094"/>
    <x v="0"/>
    <x v="11"/>
    <s v="May-2022"/>
    <s v="CHILDREN"/>
  </r>
  <r>
    <x v="148"/>
    <s v="P1404"/>
    <n v="20"/>
    <x v="1"/>
    <x v="3"/>
    <x v="2"/>
    <n v="2440.2966694490819"/>
    <x v="4"/>
    <n v="3204.62"/>
    <x v="1"/>
    <n v="3525.0820000000003"/>
    <n v="3525"/>
    <n v="3526"/>
    <n v="3525"/>
    <x v="0"/>
    <x v="10"/>
    <s v="Oct-2022"/>
    <s v="ADULTS"/>
  </r>
  <r>
    <x v="428"/>
    <s v="P2227"/>
    <n v="74"/>
    <x v="1"/>
    <x v="5"/>
    <x v="3"/>
    <n v="2496.7676064257025"/>
    <x v="5"/>
    <n v="4198"/>
    <x v="2"/>
    <n v="4617.8"/>
    <n v="4618"/>
    <n v="4618"/>
    <n v="4617"/>
    <x v="1"/>
    <x v="4"/>
    <s v="Jun-2023"/>
    <s v="ADULTS"/>
  </r>
  <r>
    <x v="616"/>
    <s v="P3836"/>
    <n v="69"/>
    <x v="0"/>
    <x v="4"/>
    <x v="0"/>
    <n v="2503.6022787783868"/>
    <x v="1"/>
    <n v="442.66"/>
    <x v="2"/>
    <n v="486.92600000000004"/>
    <n v="487"/>
    <n v="487"/>
    <n v="486"/>
    <x v="1"/>
    <x v="8"/>
    <s v="Jul-2023"/>
    <s v="ADULTS"/>
  </r>
  <r>
    <x v="515"/>
    <s v="P2327"/>
    <n v="23"/>
    <x v="1"/>
    <x v="1"/>
    <x v="3"/>
    <n v="2496.7676064257025"/>
    <x v="4"/>
    <n v="1904.25"/>
    <x v="1"/>
    <n v="2094.6750000000002"/>
    <n v="2095"/>
    <n v="2095"/>
    <n v="2094"/>
    <x v="0"/>
    <x v="1"/>
    <s v="Jan-2022"/>
    <s v="ADULTS"/>
  </r>
  <r>
    <x v="614"/>
    <s v="P2344"/>
    <n v="78"/>
    <x v="0"/>
    <x v="3"/>
    <x v="0"/>
    <n v="2503.6022787783868"/>
    <x v="5"/>
    <n v="807.04"/>
    <x v="2"/>
    <n v="887.74400000000003"/>
    <n v="888"/>
    <n v="888"/>
    <n v="887"/>
    <x v="0"/>
    <x v="3"/>
    <s v="Nov-2022"/>
    <s v="ADULTS"/>
  </r>
  <r>
    <x v="575"/>
    <s v="P1118"/>
    <n v="42"/>
    <x v="1"/>
    <x v="0"/>
    <x v="3"/>
    <n v="2496.7676064257025"/>
    <x v="1"/>
    <n v="4152.5200000000004"/>
    <x v="0"/>
    <n v="4567.7720000000008"/>
    <n v="4568"/>
    <n v="4568"/>
    <n v="4567"/>
    <x v="0"/>
    <x v="0"/>
    <s v="Dec-2022"/>
    <s v="ADULTS"/>
  </r>
  <r>
    <x v="414"/>
    <s v="P3710"/>
    <n v="94"/>
    <x v="1"/>
    <x v="6"/>
    <x v="1"/>
    <n v="2509.1716796874998"/>
    <x v="3"/>
    <n v="1902.47"/>
    <x v="2"/>
    <n v="2092.7170000000001"/>
    <n v="2093"/>
    <n v="2093"/>
    <n v="2092"/>
    <x v="0"/>
    <x v="3"/>
    <s v="Nov-2022"/>
    <s v="ADULTS"/>
  </r>
  <r>
    <x v="617"/>
    <s v="P1871"/>
    <n v="36"/>
    <x v="1"/>
    <x v="2"/>
    <x v="0"/>
    <n v="2503.6022787783868"/>
    <x v="2"/>
    <n v="1429.15"/>
    <x v="1"/>
    <n v="1572.0650000000003"/>
    <n v="1572"/>
    <n v="1573"/>
    <n v="1572"/>
    <x v="0"/>
    <x v="9"/>
    <s v="Feb-2022"/>
    <s v="ADULTS"/>
  </r>
  <r>
    <x v="25"/>
    <s v="P3514"/>
    <n v="11"/>
    <x v="2"/>
    <x v="5"/>
    <x v="1"/>
    <n v="2509.1716796874998"/>
    <x v="5"/>
    <n v="4209.43"/>
    <x v="3"/>
    <n v="4630.3730000000005"/>
    <n v="4630"/>
    <n v="4631"/>
    <n v="4630"/>
    <x v="0"/>
    <x v="6"/>
    <s v="Sep-2022"/>
    <s v="CHILDREN"/>
  </r>
  <r>
    <x v="339"/>
    <s v="P3615"/>
    <n v="97"/>
    <x v="0"/>
    <x v="1"/>
    <x v="1"/>
    <n v="2509.1716796874998"/>
    <x v="4"/>
    <n v="2262.2199999999998"/>
    <x v="2"/>
    <n v="2488.442"/>
    <n v="2488"/>
    <n v="2489"/>
    <n v="2488"/>
    <x v="0"/>
    <x v="6"/>
    <s v="Sep-2022"/>
    <s v="ADULTS"/>
  </r>
  <r>
    <x v="214"/>
    <s v="P2572"/>
    <n v="63"/>
    <x v="1"/>
    <x v="7"/>
    <x v="1"/>
    <n v="2509.1716796874998"/>
    <x v="0"/>
    <n v="538.54999999999995"/>
    <x v="2"/>
    <n v="592.40499999999997"/>
    <n v="592"/>
    <n v="593"/>
    <n v="592"/>
    <x v="0"/>
    <x v="3"/>
    <s v="Nov-2022"/>
    <s v="ADULTS"/>
  </r>
  <r>
    <x v="328"/>
    <s v="P2270"/>
    <n v="80"/>
    <x v="1"/>
    <x v="7"/>
    <x v="3"/>
    <n v="2496.7676064257025"/>
    <x v="0"/>
    <n v="551.78"/>
    <x v="2"/>
    <n v="606.95799999999997"/>
    <n v="607"/>
    <n v="607"/>
    <n v="606"/>
    <x v="0"/>
    <x v="6"/>
    <s v="Sep-2022"/>
    <s v="ADULTS"/>
  </r>
  <r>
    <x v="618"/>
    <s v="P3448"/>
    <n v="26"/>
    <x v="0"/>
    <x v="2"/>
    <x v="0"/>
    <n v="2503.6022787783868"/>
    <x v="4"/>
    <n v="145.4"/>
    <x v="1"/>
    <n v="159.94000000000003"/>
    <n v="160"/>
    <n v="160"/>
    <n v="159"/>
    <x v="1"/>
    <x v="7"/>
    <s v="Aug-2023"/>
    <s v="ADULTS"/>
  </r>
  <r>
    <x v="443"/>
    <s v="P4620"/>
    <n v="26"/>
    <x v="1"/>
    <x v="4"/>
    <x v="0"/>
    <n v="2503.6022787783868"/>
    <x v="0"/>
    <n v="2429.52"/>
    <x v="1"/>
    <n v="2672.4720000000002"/>
    <n v="2672"/>
    <n v="2673"/>
    <n v="2672"/>
    <x v="0"/>
    <x v="8"/>
    <s v="Jul-2022"/>
    <s v="ADULTS"/>
  </r>
  <r>
    <x v="160"/>
    <s v="P1622"/>
    <n v="68"/>
    <x v="2"/>
    <x v="7"/>
    <x v="0"/>
    <n v="2503.6022787783868"/>
    <x v="3"/>
    <n v="4632.34"/>
    <x v="2"/>
    <n v="5095.5740000000005"/>
    <n v="5096"/>
    <n v="5096"/>
    <n v="5095"/>
    <x v="1"/>
    <x v="11"/>
    <s v="May-2023"/>
    <s v="ADULTS"/>
  </r>
  <r>
    <x v="139"/>
    <s v="P1845"/>
    <n v="10"/>
    <x v="2"/>
    <x v="6"/>
    <x v="0"/>
    <n v="2503.6022787783868"/>
    <x v="3"/>
    <n v="2215.92"/>
    <x v="3"/>
    <n v="2437.5120000000002"/>
    <n v="2438"/>
    <n v="2438"/>
    <n v="2437"/>
    <x v="0"/>
    <x v="10"/>
    <s v="Oct-2022"/>
    <s v="CHILDREN"/>
  </r>
  <r>
    <x v="494"/>
    <s v="P1108"/>
    <n v="89"/>
    <x v="2"/>
    <x v="4"/>
    <x v="2"/>
    <n v="2440.2966694490819"/>
    <x v="1"/>
    <n v="4010.29"/>
    <x v="2"/>
    <n v="4411.3190000000004"/>
    <n v="4411"/>
    <n v="4412"/>
    <n v="4411"/>
    <x v="0"/>
    <x v="5"/>
    <s v="Mar-2022"/>
    <s v="ADULTS"/>
  </r>
  <r>
    <x v="288"/>
    <s v="P3124"/>
    <n v="80"/>
    <x v="1"/>
    <x v="1"/>
    <x v="2"/>
    <n v="2440.2966694490819"/>
    <x v="0"/>
    <n v="2205.31"/>
    <x v="2"/>
    <n v="2425.8410000000003"/>
    <n v="2426"/>
    <n v="2426"/>
    <n v="2425"/>
    <x v="1"/>
    <x v="10"/>
    <s v="Oct-2023"/>
    <s v="ADULTS"/>
  </r>
  <r>
    <x v="358"/>
    <s v="P3519"/>
    <n v="18"/>
    <x v="2"/>
    <x v="3"/>
    <x v="0"/>
    <n v="2503.6022787783868"/>
    <x v="1"/>
    <n v="3745.38"/>
    <x v="1"/>
    <n v="4119.9180000000006"/>
    <n v="4120"/>
    <n v="4120"/>
    <n v="4119"/>
    <x v="0"/>
    <x v="6"/>
    <s v="Sep-2022"/>
    <s v="ADULTS"/>
  </r>
  <r>
    <x v="407"/>
    <s v="P2711"/>
    <n v="28"/>
    <x v="0"/>
    <x v="3"/>
    <x v="2"/>
    <n v="2440.2966694490819"/>
    <x v="4"/>
    <n v="3539.83"/>
    <x v="1"/>
    <n v="3893.8130000000001"/>
    <n v="3894"/>
    <n v="3894"/>
    <n v="3893"/>
    <x v="1"/>
    <x v="3"/>
    <s v="Nov-2023"/>
    <s v="ADULTS"/>
  </r>
  <r>
    <x v="283"/>
    <s v="P689"/>
    <n v="51"/>
    <x v="2"/>
    <x v="3"/>
    <x v="2"/>
    <n v="2440.2966694490819"/>
    <x v="1"/>
    <n v="2234.62"/>
    <x v="0"/>
    <n v="2458.0819999999999"/>
    <n v="2458"/>
    <n v="2459"/>
    <n v="2458"/>
    <x v="1"/>
    <x v="7"/>
    <s v="Aug-2023"/>
    <s v="ADULTS"/>
  </r>
  <r>
    <x v="270"/>
    <s v="P1002"/>
    <n v="75"/>
    <x v="0"/>
    <x v="3"/>
    <x v="0"/>
    <n v="2503.6022787783868"/>
    <x v="3"/>
    <n v="132.02000000000001"/>
    <x v="2"/>
    <n v="145.22200000000004"/>
    <n v="145"/>
    <n v="146"/>
    <n v="145"/>
    <x v="1"/>
    <x v="10"/>
    <s v="Oct-2023"/>
    <s v="ADULTS"/>
  </r>
  <r>
    <x v="355"/>
    <s v="P4270"/>
    <n v="25"/>
    <x v="2"/>
    <x v="5"/>
    <x v="2"/>
    <n v="2440.2966694490819"/>
    <x v="2"/>
    <n v="1125.6400000000001"/>
    <x v="1"/>
    <n v="1238.2040000000002"/>
    <n v="1238"/>
    <n v="1239"/>
    <n v="1238"/>
    <x v="1"/>
    <x v="0"/>
    <s v="Dec-2023"/>
    <s v="ADULTS"/>
  </r>
  <r>
    <x v="326"/>
    <s v="P793"/>
    <n v="95"/>
    <x v="2"/>
    <x v="0"/>
    <x v="0"/>
    <n v="2503.6022787783868"/>
    <x v="2"/>
    <n v="3338.61"/>
    <x v="2"/>
    <n v="3672.4710000000005"/>
    <n v="3672"/>
    <n v="3673"/>
    <n v="3672"/>
    <x v="1"/>
    <x v="5"/>
    <s v="Mar-2023"/>
    <s v="ADULTS"/>
  </r>
  <r>
    <x v="330"/>
    <s v="P4562"/>
    <n v="72"/>
    <x v="2"/>
    <x v="2"/>
    <x v="3"/>
    <n v="2496.7676064257025"/>
    <x v="1"/>
    <n v="4356.66"/>
    <x v="2"/>
    <n v="4792.326"/>
    <n v="4792"/>
    <n v="4793"/>
    <n v="4792"/>
    <x v="1"/>
    <x v="10"/>
    <s v="Oct-2023"/>
    <s v="ADULTS"/>
  </r>
  <r>
    <x v="408"/>
    <s v="P1459"/>
    <n v="47"/>
    <x v="2"/>
    <x v="4"/>
    <x v="1"/>
    <n v="2509.1716796874998"/>
    <x v="2"/>
    <n v="159.97"/>
    <x v="0"/>
    <n v="175.96700000000001"/>
    <n v="176"/>
    <n v="176"/>
    <n v="175"/>
    <x v="1"/>
    <x v="11"/>
    <s v="May-2023"/>
    <s v="ADULTS"/>
  </r>
  <r>
    <x v="463"/>
    <s v="P3446"/>
    <n v="56"/>
    <x v="0"/>
    <x v="7"/>
    <x v="1"/>
    <n v="2509.1716796874998"/>
    <x v="0"/>
    <n v="4746.38"/>
    <x v="0"/>
    <n v="5221.0180000000009"/>
    <n v="5221"/>
    <n v="5222"/>
    <n v="5221"/>
    <x v="0"/>
    <x v="11"/>
    <s v="May-2022"/>
    <s v="ADULTS"/>
  </r>
  <r>
    <x v="33"/>
    <s v="P1384"/>
    <n v="48"/>
    <x v="1"/>
    <x v="2"/>
    <x v="0"/>
    <n v="2503.6022787783868"/>
    <x v="4"/>
    <n v="3185.56"/>
    <x v="0"/>
    <n v="3504.1160000000004"/>
    <n v="3504"/>
    <n v="3505"/>
    <n v="3504"/>
    <x v="0"/>
    <x v="4"/>
    <s v="Jun-2022"/>
    <s v="ADULTS"/>
  </r>
  <r>
    <x v="548"/>
    <s v="P4964"/>
    <n v="75"/>
    <x v="2"/>
    <x v="7"/>
    <x v="0"/>
    <n v="2503.6022787783868"/>
    <x v="4"/>
    <n v="3730.73"/>
    <x v="2"/>
    <n v="4103.8030000000008"/>
    <n v="4104"/>
    <n v="4104"/>
    <n v="4103"/>
    <x v="0"/>
    <x v="5"/>
    <s v="Mar-2022"/>
    <s v="ADULTS"/>
  </r>
  <r>
    <x v="608"/>
    <s v="P4639"/>
    <n v="33"/>
    <x v="0"/>
    <x v="1"/>
    <x v="3"/>
    <n v="2496.7676064257025"/>
    <x v="1"/>
    <n v="4062.39"/>
    <x v="1"/>
    <n v="4468.6289999999999"/>
    <n v="4469"/>
    <n v="4469"/>
    <n v="4468"/>
    <x v="1"/>
    <x v="9"/>
    <s v="Feb-2023"/>
    <s v="ADULTS"/>
  </r>
  <r>
    <x v="9"/>
    <s v="P299"/>
    <n v="36"/>
    <x v="0"/>
    <x v="3"/>
    <x v="3"/>
    <n v="2496.7676064257025"/>
    <x v="4"/>
    <n v="939.37"/>
    <x v="1"/>
    <n v="1033.307"/>
    <n v="1033"/>
    <n v="1034"/>
    <n v="1033"/>
    <x v="1"/>
    <x v="7"/>
    <s v="Aug-2023"/>
    <s v="ADULTS"/>
  </r>
  <r>
    <x v="137"/>
    <s v="P2374"/>
    <n v="67"/>
    <x v="2"/>
    <x v="3"/>
    <x v="2"/>
    <n v="2440.2966694490819"/>
    <x v="1"/>
    <n v="2892.04"/>
    <x v="2"/>
    <n v="3181.2440000000001"/>
    <n v="3181"/>
    <n v="3182"/>
    <n v="3181"/>
    <x v="0"/>
    <x v="2"/>
    <s v="Apr-2022"/>
    <s v="ADULTS"/>
  </r>
  <r>
    <x v="64"/>
    <s v="P4777"/>
    <n v="6"/>
    <x v="1"/>
    <x v="0"/>
    <x v="3"/>
    <n v="2496.7676064257025"/>
    <x v="0"/>
    <n v="4703.3"/>
    <x v="3"/>
    <n v="5173.630000000001"/>
    <n v="5174"/>
    <n v="5174"/>
    <n v="5173"/>
    <x v="0"/>
    <x v="7"/>
    <s v="Aug-2022"/>
    <s v="CHILDREN"/>
  </r>
  <r>
    <x v="602"/>
    <s v="P3421"/>
    <n v="12"/>
    <x v="1"/>
    <x v="7"/>
    <x v="2"/>
    <n v="2440.2966694490819"/>
    <x v="2"/>
    <n v="758.85"/>
    <x v="3"/>
    <n v="834.73500000000013"/>
    <n v="835"/>
    <n v="835"/>
    <n v="834"/>
    <x v="0"/>
    <x v="11"/>
    <s v="May-2022"/>
    <s v="CHILDREN"/>
  </r>
  <r>
    <x v="22"/>
    <s v="P1766"/>
    <n v="60"/>
    <x v="1"/>
    <x v="6"/>
    <x v="3"/>
    <n v="2496.7676064257025"/>
    <x v="1"/>
    <n v="253.94"/>
    <x v="2"/>
    <n v="279.334"/>
    <n v="279"/>
    <n v="280"/>
    <n v="279"/>
    <x v="0"/>
    <x v="4"/>
    <s v="Jun-2022"/>
    <s v="ADULTS"/>
  </r>
  <r>
    <x v="10"/>
    <s v="P3912"/>
    <n v="14"/>
    <x v="1"/>
    <x v="6"/>
    <x v="2"/>
    <n v="2440.2966694490819"/>
    <x v="0"/>
    <n v="3777.44"/>
    <x v="3"/>
    <n v="4155.1840000000002"/>
    <n v="4155"/>
    <n v="4156"/>
    <n v="4155"/>
    <x v="0"/>
    <x v="3"/>
    <s v="Nov-2022"/>
    <s v="CHILDREN"/>
  </r>
  <r>
    <x v="170"/>
    <s v="P4097"/>
    <n v="89"/>
    <x v="1"/>
    <x v="5"/>
    <x v="3"/>
    <n v="2496.7676064257025"/>
    <x v="1"/>
    <n v="1350.62"/>
    <x v="2"/>
    <n v="1485.682"/>
    <n v="1486"/>
    <n v="1486"/>
    <n v="1485"/>
    <x v="0"/>
    <x v="0"/>
    <s v="Dec-2022"/>
    <s v="ADULTS"/>
  </r>
  <r>
    <x v="404"/>
    <s v="P246"/>
    <n v="25"/>
    <x v="2"/>
    <x v="1"/>
    <x v="0"/>
    <n v="2503.6022787783868"/>
    <x v="3"/>
    <n v="4682.22"/>
    <x v="1"/>
    <n v="5150.4420000000009"/>
    <n v="5150"/>
    <n v="5151"/>
    <n v="5150"/>
    <x v="0"/>
    <x v="2"/>
    <s v="Apr-2022"/>
    <s v="ADULTS"/>
  </r>
  <r>
    <x v="307"/>
    <s v="P2466"/>
    <n v="18"/>
    <x v="2"/>
    <x v="6"/>
    <x v="1"/>
    <n v="2509.1716796874998"/>
    <x v="4"/>
    <n v="280.08999999999997"/>
    <x v="1"/>
    <n v="308.09899999999999"/>
    <n v="308"/>
    <n v="309"/>
    <n v="308"/>
    <x v="0"/>
    <x v="7"/>
    <s v="Aug-2022"/>
    <s v="ADULTS"/>
  </r>
  <r>
    <x v="336"/>
    <s v="P3573"/>
    <n v="14"/>
    <x v="1"/>
    <x v="3"/>
    <x v="1"/>
    <n v="2509.1716796874998"/>
    <x v="0"/>
    <n v="4075.17"/>
    <x v="3"/>
    <n v="4482.6870000000008"/>
    <n v="4483"/>
    <n v="4483"/>
    <n v="4482"/>
    <x v="1"/>
    <x v="1"/>
    <s v="Jan-2023"/>
    <s v="CHILDREN"/>
  </r>
  <r>
    <x v="619"/>
    <s v="P997"/>
    <n v="42"/>
    <x v="2"/>
    <x v="3"/>
    <x v="1"/>
    <n v="2509.1716796874998"/>
    <x v="1"/>
    <n v="3075.44"/>
    <x v="0"/>
    <n v="3382.9840000000004"/>
    <n v="3383"/>
    <n v="3383"/>
    <n v="3382"/>
    <x v="0"/>
    <x v="5"/>
    <s v="Mar-2022"/>
    <s v="ADULTS"/>
  </r>
  <r>
    <x v="575"/>
    <s v="P2570"/>
    <n v="58"/>
    <x v="0"/>
    <x v="0"/>
    <x v="1"/>
    <n v="2509.1716796874998"/>
    <x v="1"/>
    <n v="3796.36"/>
    <x v="0"/>
    <n v="4175.9960000000001"/>
    <n v="4176"/>
    <n v="4176"/>
    <n v="4175"/>
    <x v="0"/>
    <x v="0"/>
    <s v="Dec-2022"/>
    <s v="ADULTS"/>
  </r>
  <r>
    <x v="379"/>
    <s v="P755"/>
    <n v="17"/>
    <x v="2"/>
    <x v="1"/>
    <x v="3"/>
    <n v="2496.7676064257025"/>
    <x v="0"/>
    <n v="3981.34"/>
    <x v="3"/>
    <n v="4379.4740000000002"/>
    <n v="4379"/>
    <n v="4380"/>
    <n v="4379"/>
    <x v="0"/>
    <x v="7"/>
    <s v="Aug-2022"/>
    <s v="CHILDREN"/>
  </r>
  <r>
    <x v="463"/>
    <s v="P3144"/>
    <n v="9"/>
    <x v="1"/>
    <x v="7"/>
    <x v="2"/>
    <n v="2440.2966694490819"/>
    <x v="4"/>
    <n v="1828.72"/>
    <x v="3"/>
    <n v="2011.5920000000001"/>
    <n v="2012"/>
    <n v="2012"/>
    <n v="2011"/>
    <x v="0"/>
    <x v="11"/>
    <s v="May-2022"/>
    <s v="CHILDREN"/>
  </r>
  <r>
    <x v="412"/>
    <s v="P597"/>
    <n v="70"/>
    <x v="0"/>
    <x v="7"/>
    <x v="2"/>
    <n v="2440.2966694490819"/>
    <x v="1"/>
    <n v="4462.1499999999996"/>
    <x v="2"/>
    <n v="4908.3649999999998"/>
    <n v="4908"/>
    <n v="4909"/>
    <n v="4908"/>
    <x v="0"/>
    <x v="1"/>
    <s v="Jan-2022"/>
    <s v="ADULTS"/>
  </r>
  <r>
    <x v="119"/>
    <s v="P1826"/>
    <n v="23"/>
    <x v="1"/>
    <x v="7"/>
    <x v="1"/>
    <n v="2509.1716796874998"/>
    <x v="3"/>
    <n v="4221.66"/>
    <x v="1"/>
    <n v="4643.826"/>
    <n v="4644"/>
    <n v="4644"/>
    <n v="4643"/>
    <x v="0"/>
    <x v="8"/>
    <s v="Jul-2022"/>
    <s v="ADULTS"/>
  </r>
  <r>
    <x v="230"/>
    <s v="P1177"/>
    <n v="9"/>
    <x v="1"/>
    <x v="5"/>
    <x v="0"/>
    <n v="2503.6022787783868"/>
    <x v="0"/>
    <n v="1223.3499999999999"/>
    <x v="3"/>
    <n v="1345.6849999999999"/>
    <n v="1346"/>
    <n v="1346"/>
    <n v="1345"/>
    <x v="1"/>
    <x v="9"/>
    <s v="Feb-2023"/>
    <s v="CHILDREN"/>
  </r>
  <r>
    <x v="500"/>
    <s v="P2622"/>
    <n v="51"/>
    <x v="2"/>
    <x v="1"/>
    <x v="0"/>
    <n v="2503.6022787783868"/>
    <x v="4"/>
    <n v="3523.6"/>
    <x v="0"/>
    <n v="3875.96"/>
    <n v="3876"/>
    <n v="3876"/>
    <n v="3875"/>
    <x v="0"/>
    <x v="4"/>
    <s v="Jun-2022"/>
    <s v="ADULTS"/>
  </r>
  <r>
    <x v="620"/>
    <s v="P845"/>
    <n v="14"/>
    <x v="1"/>
    <x v="2"/>
    <x v="1"/>
    <n v="2509.1716796874998"/>
    <x v="4"/>
    <n v="1192.21"/>
    <x v="3"/>
    <n v="1311.431"/>
    <n v="1311"/>
    <n v="1312"/>
    <n v="1311"/>
    <x v="1"/>
    <x v="11"/>
    <s v="May-2023"/>
    <s v="CHILDREN"/>
  </r>
  <r>
    <x v="114"/>
    <s v="P1382"/>
    <n v="36"/>
    <x v="2"/>
    <x v="4"/>
    <x v="3"/>
    <n v="2496.7676064257025"/>
    <x v="4"/>
    <n v="4607.67"/>
    <x v="1"/>
    <n v="5068.4370000000008"/>
    <n v="5068"/>
    <n v="5069"/>
    <n v="5068"/>
    <x v="0"/>
    <x v="10"/>
    <s v="Oct-2022"/>
    <s v="ADULTS"/>
  </r>
  <r>
    <x v="435"/>
    <s v="P449"/>
    <n v="64"/>
    <x v="2"/>
    <x v="1"/>
    <x v="1"/>
    <n v="2509.1716796874998"/>
    <x v="1"/>
    <n v="2994.66"/>
    <x v="2"/>
    <n v="3294.1260000000002"/>
    <n v="3294"/>
    <n v="3295"/>
    <n v="3294"/>
    <x v="1"/>
    <x v="11"/>
    <s v="May-2023"/>
    <s v="ADULTS"/>
  </r>
  <r>
    <x v="144"/>
    <s v="P2726"/>
    <n v="74"/>
    <x v="1"/>
    <x v="4"/>
    <x v="3"/>
    <n v="2496.7676064257025"/>
    <x v="3"/>
    <n v="1823.52"/>
    <x v="2"/>
    <n v="2005.8720000000001"/>
    <n v="2006"/>
    <n v="2006"/>
    <n v="2005"/>
    <x v="1"/>
    <x v="9"/>
    <s v="Feb-2023"/>
    <s v="ADULTS"/>
  </r>
  <r>
    <x v="217"/>
    <s v="P3883"/>
    <n v="35"/>
    <x v="0"/>
    <x v="3"/>
    <x v="3"/>
    <n v="2496.7676064257025"/>
    <x v="4"/>
    <n v="4639.3500000000004"/>
    <x v="1"/>
    <n v="5103.2850000000008"/>
    <n v="5103"/>
    <n v="5104"/>
    <n v="5103"/>
    <x v="0"/>
    <x v="7"/>
    <s v="Aug-2022"/>
    <s v="ADULTS"/>
  </r>
  <r>
    <x v="411"/>
    <s v="P1990"/>
    <n v="32"/>
    <x v="2"/>
    <x v="4"/>
    <x v="2"/>
    <n v="2440.2966694490819"/>
    <x v="2"/>
    <n v="1540.12"/>
    <x v="1"/>
    <n v="1694.1320000000001"/>
    <n v="1694"/>
    <n v="1695"/>
    <n v="1694"/>
    <x v="1"/>
    <x v="6"/>
    <s v="Sep-2023"/>
    <s v="ADULTS"/>
  </r>
  <r>
    <x v="452"/>
    <s v="P85"/>
    <n v="97"/>
    <x v="1"/>
    <x v="7"/>
    <x v="3"/>
    <n v="2496.7676064257025"/>
    <x v="0"/>
    <n v="3488.23"/>
    <x v="2"/>
    <n v="3837.0530000000003"/>
    <n v="3837"/>
    <n v="3838"/>
    <n v="3837"/>
    <x v="0"/>
    <x v="3"/>
    <s v="Nov-2022"/>
    <s v="ADULTS"/>
  </r>
  <r>
    <x v="8"/>
    <s v="P1653"/>
    <n v="86"/>
    <x v="2"/>
    <x v="0"/>
    <x v="2"/>
    <n v="2440.2966694490819"/>
    <x v="3"/>
    <n v="1735.25"/>
    <x v="2"/>
    <n v="1908.7750000000001"/>
    <n v="1909"/>
    <n v="1909"/>
    <n v="1908"/>
    <x v="0"/>
    <x v="2"/>
    <s v="Apr-2022"/>
    <s v="ADULTS"/>
  </r>
  <r>
    <x v="621"/>
    <s v="P4556"/>
    <n v="78"/>
    <x v="2"/>
    <x v="2"/>
    <x v="1"/>
    <n v="2509.1716796874998"/>
    <x v="2"/>
    <n v="654.41999999999996"/>
    <x v="2"/>
    <n v="719.86199999999997"/>
    <n v="720"/>
    <n v="720"/>
    <n v="719"/>
    <x v="1"/>
    <x v="7"/>
    <s v="Aug-2023"/>
    <s v="ADULTS"/>
  </r>
  <r>
    <x v="617"/>
    <s v="P3886"/>
    <n v="60"/>
    <x v="0"/>
    <x v="1"/>
    <x v="2"/>
    <n v="2440.2966694490819"/>
    <x v="1"/>
    <n v="3015.54"/>
    <x v="2"/>
    <n v="3317.0940000000001"/>
    <n v="3317"/>
    <n v="3318"/>
    <n v="3317"/>
    <x v="0"/>
    <x v="9"/>
    <s v="Feb-2022"/>
    <s v="ADULTS"/>
  </r>
  <r>
    <x v="113"/>
    <s v="P3690"/>
    <n v="53"/>
    <x v="0"/>
    <x v="0"/>
    <x v="3"/>
    <n v="2496.7676064257025"/>
    <x v="4"/>
    <n v="3607.43"/>
    <x v="0"/>
    <n v="3968.1730000000002"/>
    <n v="3968"/>
    <n v="3969"/>
    <n v="3968"/>
    <x v="1"/>
    <x v="0"/>
    <s v="Dec-2023"/>
    <s v="ADULTS"/>
  </r>
  <r>
    <x v="501"/>
    <s v="P3335"/>
    <n v="86"/>
    <x v="1"/>
    <x v="2"/>
    <x v="2"/>
    <n v="2440.2966694490819"/>
    <x v="0"/>
    <n v="1025.25"/>
    <x v="2"/>
    <n v="1127.7750000000001"/>
    <n v="1128"/>
    <n v="1128"/>
    <n v="1127"/>
    <x v="0"/>
    <x v="10"/>
    <s v="Oct-2022"/>
    <s v="ADULTS"/>
  </r>
  <r>
    <x v="364"/>
    <s v="P3875"/>
    <n v="66"/>
    <x v="2"/>
    <x v="0"/>
    <x v="3"/>
    <n v="2496.7676064257025"/>
    <x v="3"/>
    <n v="2486.2600000000002"/>
    <x v="2"/>
    <n v="2734.8860000000004"/>
    <n v="2735"/>
    <n v="2735"/>
    <n v="2734"/>
    <x v="1"/>
    <x v="4"/>
    <s v="Jun-2023"/>
    <s v="ADULTS"/>
  </r>
  <r>
    <x v="132"/>
    <s v="P3239"/>
    <n v="32"/>
    <x v="2"/>
    <x v="2"/>
    <x v="0"/>
    <n v="2503.6022787783868"/>
    <x v="4"/>
    <n v="793.28"/>
    <x v="1"/>
    <n v="872.60800000000006"/>
    <n v="873"/>
    <n v="873"/>
    <n v="872"/>
    <x v="1"/>
    <x v="5"/>
    <s v="Mar-2023"/>
    <s v="ADULTS"/>
  </r>
  <r>
    <x v="622"/>
    <s v="P2495"/>
    <n v="44"/>
    <x v="1"/>
    <x v="6"/>
    <x v="3"/>
    <n v="2496.7676064257025"/>
    <x v="1"/>
    <n v="1764.68"/>
    <x v="0"/>
    <n v="1941.1480000000001"/>
    <n v="1941"/>
    <n v="1942"/>
    <n v="1941"/>
    <x v="0"/>
    <x v="4"/>
    <s v="Jun-2022"/>
    <s v="ADULTS"/>
  </r>
  <r>
    <x v="145"/>
    <s v="P3185"/>
    <n v="64"/>
    <x v="0"/>
    <x v="3"/>
    <x v="0"/>
    <n v="2503.6022787783868"/>
    <x v="2"/>
    <n v="190.43"/>
    <x v="2"/>
    <n v="209.47300000000001"/>
    <n v="209"/>
    <n v="210"/>
    <n v="209"/>
    <x v="1"/>
    <x v="2"/>
    <s v="Apr-2023"/>
    <s v="ADULTS"/>
  </r>
  <r>
    <x v="456"/>
    <s v="P4959"/>
    <n v="2"/>
    <x v="2"/>
    <x v="3"/>
    <x v="1"/>
    <n v="2509.1716796874998"/>
    <x v="1"/>
    <n v="1552.21"/>
    <x v="3"/>
    <n v="1707.4310000000003"/>
    <n v="1707"/>
    <n v="1708"/>
    <n v="1707"/>
    <x v="0"/>
    <x v="5"/>
    <s v="Mar-2022"/>
    <s v="CHILDREN"/>
  </r>
  <r>
    <x v="285"/>
    <s v="P995"/>
    <n v="45"/>
    <x v="2"/>
    <x v="0"/>
    <x v="0"/>
    <n v="2503.6022787783868"/>
    <x v="1"/>
    <n v="3403.35"/>
    <x v="0"/>
    <n v="3743.6850000000004"/>
    <n v="3744"/>
    <n v="3744"/>
    <n v="3743"/>
    <x v="0"/>
    <x v="10"/>
    <s v="Oct-2022"/>
    <s v="ADULTS"/>
  </r>
  <r>
    <x v="449"/>
    <s v="P516"/>
    <n v="52"/>
    <x v="1"/>
    <x v="4"/>
    <x v="2"/>
    <n v="2440.2966694490819"/>
    <x v="3"/>
    <n v="4573.08"/>
    <x v="0"/>
    <n v="5030.3879999999999"/>
    <n v="5030"/>
    <n v="5031"/>
    <n v="5030"/>
    <x v="1"/>
    <x v="10"/>
    <s v="Oct-2023"/>
    <s v="ADULTS"/>
  </r>
  <r>
    <x v="221"/>
    <s v="P3081"/>
    <n v="22"/>
    <x v="1"/>
    <x v="3"/>
    <x v="1"/>
    <n v="2509.1716796874998"/>
    <x v="0"/>
    <n v="4972.6099999999997"/>
    <x v="1"/>
    <n v="5469.8710000000001"/>
    <n v="5470"/>
    <n v="5470"/>
    <n v="5469"/>
    <x v="0"/>
    <x v="7"/>
    <s v="Aug-2022"/>
    <s v="ADULTS"/>
  </r>
  <r>
    <x v="134"/>
    <s v="P1972"/>
    <n v="6"/>
    <x v="0"/>
    <x v="1"/>
    <x v="1"/>
    <n v="2509.1716796874998"/>
    <x v="4"/>
    <n v="4454.8599999999997"/>
    <x v="3"/>
    <n v="4900.3460000000005"/>
    <n v="4900"/>
    <n v="4901"/>
    <n v="4900"/>
    <x v="1"/>
    <x v="5"/>
    <s v="Mar-2023"/>
    <s v="CHILDREN"/>
  </r>
  <r>
    <x v="203"/>
    <s v="P749"/>
    <n v="81"/>
    <x v="2"/>
    <x v="3"/>
    <x v="2"/>
    <n v="2440.2966694490819"/>
    <x v="1"/>
    <n v="4014.97"/>
    <x v="2"/>
    <n v="4416.4670000000006"/>
    <n v="4416"/>
    <n v="4417"/>
    <n v="4416"/>
    <x v="0"/>
    <x v="8"/>
    <s v="Jul-2022"/>
    <s v="ADULTS"/>
  </r>
  <r>
    <x v="179"/>
    <s v="P2120"/>
    <n v="42"/>
    <x v="1"/>
    <x v="2"/>
    <x v="1"/>
    <n v="2509.1716796874998"/>
    <x v="1"/>
    <n v="634.27"/>
    <x v="0"/>
    <n v="697.697"/>
    <n v="698"/>
    <n v="698"/>
    <n v="697"/>
    <x v="0"/>
    <x v="7"/>
    <s v="Aug-2022"/>
    <s v="ADULTS"/>
  </r>
  <r>
    <x v="588"/>
    <s v="P4920"/>
    <n v="19"/>
    <x v="2"/>
    <x v="0"/>
    <x v="1"/>
    <n v="2509.1716796874998"/>
    <x v="0"/>
    <n v="2485.8200000000002"/>
    <x v="1"/>
    <n v="2734.4020000000005"/>
    <n v="2734"/>
    <n v="2735"/>
    <n v="2734"/>
    <x v="0"/>
    <x v="11"/>
    <s v="May-2022"/>
    <s v="ADULTS"/>
  </r>
  <r>
    <x v="177"/>
    <s v="P2568"/>
    <n v="21"/>
    <x v="1"/>
    <x v="0"/>
    <x v="1"/>
    <n v="2509.1716796874998"/>
    <x v="1"/>
    <n v="2205.33"/>
    <x v="1"/>
    <n v="2425.8630000000003"/>
    <n v="2426"/>
    <n v="2426"/>
    <n v="2425"/>
    <x v="1"/>
    <x v="10"/>
    <s v="Oct-2023"/>
    <s v="ADULTS"/>
  </r>
  <r>
    <x v="623"/>
    <s v="P2301"/>
    <n v="56"/>
    <x v="2"/>
    <x v="0"/>
    <x v="3"/>
    <n v="2496.7676064257025"/>
    <x v="1"/>
    <n v="2714.76"/>
    <x v="0"/>
    <n v="2986.2360000000003"/>
    <n v="2986"/>
    <n v="2987"/>
    <n v="2986"/>
    <x v="0"/>
    <x v="10"/>
    <s v="Oct-2022"/>
    <s v="ADULTS"/>
  </r>
  <r>
    <x v="341"/>
    <s v="P930"/>
    <n v="41"/>
    <x v="1"/>
    <x v="4"/>
    <x v="1"/>
    <n v="2509.1716796874998"/>
    <x v="0"/>
    <n v="3964.81"/>
    <x v="0"/>
    <n v="4361.2910000000002"/>
    <n v="4361"/>
    <n v="4362"/>
    <n v="4361"/>
    <x v="1"/>
    <x v="3"/>
    <s v="Nov-2023"/>
    <s v="ADULTS"/>
  </r>
  <r>
    <x v="294"/>
    <s v="P1821"/>
    <n v="50"/>
    <x v="2"/>
    <x v="3"/>
    <x v="0"/>
    <n v="2503.6022787783868"/>
    <x v="4"/>
    <n v="1824.55"/>
    <x v="0"/>
    <n v="2007.0050000000001"/>
    <n v="2007"/>
    <n v="2008"/>
    <n v="2007"/>
    <x v="1"/>
    <x v="4"/>
    <s v="Jun-2023"/>
    <s v="ADULTS"/>
  </r>
  <r>
    <x v="606"/>
    <s v="P2319"/>
    <n v="5"/>
    <x v="0"/>
    <x v="0"/>
    <x v="1"/>
    <n v="2509.1716796874998"/>
    <x v="3"/>
    <n v="4903.5600000000004"/>
    <x v="3"/>
    <n v="5393.9160000000011"/>
    <n v="5394"/>
    <n v="5394"/>
    <n v="5393"/>
    <x v="0"/>
    <x v="3"/>
    <s v="Nov-2022"/>
    <s v="CHILDREN"/>
  </r>
  <r>
    <x v="191"/>
    <s v="P3770"/>
    <n v="30"/>
    <x v="1"/>
    <x v="7"/>
    <x v="0"/>
    <n v="2503.6022787783868"/>
    <x v="4"/>
    <n v="4422.63"/>
    <x v="1"/>
    <n v="4864.8930000000009"/>
    <n v="4865"/>
    <n v="4865"/>
    <n v="4864"/>
    <x v="0"/>
    <x v="7"/>
    <s v="Aug-2022"/>
    <s v="ADULTS"/>
  </r>
  <r>
    <x v="624"/>
    <s v="P1960"/>
    <n v="99"/>
    <x v="1"/>
    <x v="2"/>
    <x v="0"/>
    <n v="2503.6022787783868"/>
    <x v="1"/>
    <n v="1268.2"/>
    <x v="2"/>
    <n v="1395.0200000000002"/>
    <n v="1395"/>
    <n v="1396"/>
    <n v="1395"/>
    <x v="0"/>
    <x v="0"/>
    <s v="Dec-2022"/>
    <s v="ADULTS"/>
  </r>
  <r>
    <x v="415"/>
    <s v="P3977"/>
    <n v="14"/>
    <x v="2"/>
    <x v="4"/>
    <x v="0"/>
    <n v="2503.6022787783868"/>
    <x v="1"/>
    <n v="2927.56"/>
    <x v="3"/>
    <n v="3220.3160000000003"/>
    <n v="3220"/>
    <n v="3221"/>
    <n v="3220"/>
    <x v="0"/>
    <x v="9"/>
    <s v="Feb-2022"/>
    <s v="CHILDREN"/>
  </r>
  <r>
    <x v="435"/>
    <s v="P1406"/>
    <n v="65"/>
    <x v="2"/>
    <x v="0"/>
    <x v="3"/>
    <n v="2496.7676064257025"/>
    <x v="4"/>
    <n v="1490.92"/>
    <x v="2"/>
    <n v="1640.0120000000002"/>
    <n v="1640"/>
    <n v="1641"/>
    <n v="1640"/>
    <x v="1"/>
    <x v="11"/>
    <s v="May-2023"/>
    <s v="ADULTS"/>
  </r>
  <r>
    <x v="438"/>
    <s v="P1200"/>
    <n v="0"/>
    <x v="2"/>
    <x v="5"/>
    <x v="1"/>
    <n v="2509.1716796874998"/>
    <x v="1"/>
    <n v="2972.91"/>
    <x v="3"/>
    <n v="3270.201"/>
    <n v="3270"/>
    <n v="3271"/>
    <n v="3270"/>
    <x v="0"/>
    <x v="10"/>
    <s v="Oct-2022"/>
    <s v="CHILDREN"/>
  </r>
  <r>
    <x v="625"/>
    <s v="P2293"/>
    <n v="60"/>
    <x v="2"/>
    <x v="1"/>
    <x v="1"/>
    <n v="2509.1716796874998"/>
    <x v="3"/>
    <n v="2077.87"/>
    <x v="2"/>
    <n v="2285.6570000000002"/>
    <n v="2286"/>
    <n v="2286"/>
    <n v="2285"/>
    <x v="0"/>
    <x v="3"/>
    <s v="Nov-2022"/>
    <s v="ADULTS"/>
  </r>
  <r>
    <x v="41"/>
    <s v="P3625"/>
    <n v="22"/>
    <x v="2"/>
    <x v="2"/>
    <x v="3"/>
    <n v="2496.7676064257025"/>
    <x v="2"/>
    <n v="998.9"/>
    <x v="1"/>
    <n v="1098.79"/>
    <n v="1099"/>
    <n v="1099"/>
    <n v="1098"/>
    <x v="0"/>
    <x v="5"/>
    <s v="Mar-2022"/>
    <s v="ADULTS"/>
  </r>
  <r>
    <x v="334"/>
    <s v="P2512"/>
    <n v="84"/>
    <x v="1"/>
    <x v="1"/>
    <x v="0"/>
    <n v="2503.6022787783868"/>
    <x v="0"/>
    <n v="4586.92"/>
    <x v="2"/>
    <n v="5045.6120000000001"/>
    <n v="5046"/>
    <n v="5046"/>
    <n v="5045"/>
    <x v="1"/>
    <x v="2"/>
    <s v="Apr-2023"/>
    <s v="ADULTS"/>
  </r>
  <r>
    <x v="341"/>
    <s v="P996"/>
    <n v="20"/>
    <x v="2"/>
    <x v="6"/>
    <x v="0"/>
    <n v="2503.6022787783868"/>
    <x v="1"/>
    <n v="1632.76"/>
    <x v="1"/>
    <n v="1796.0360000000001"/>
    <n v="1796"/>
    <n v="1797"/>
    <n v="1796"/>
    <x v="1"/>
    <x v="3"/>
    <s v="Nov-2023"/>
    <s v="ADULTS"/>
  </r>
  <r>
    <x v="356"/>
    <s v="P1063"/>
    <n v="44"/>
    <x v="2"/>
    <x v="6"/>
    <x v="0"/>
    <n v="2503.6022787783868"/>
    <x v="0"/>
    <n v="3238.98"/>
    <x v="0"/>
    <n v="3562.8780000000002"/>
    <n v="3563"/>
    <n v="3563"/>
    <n v="3562"/>
    <x v="0"/>
    <x v="4"/>
    <s v="Jun-2022"/>
    <s v="ADULTS"/>
  </r>
  <r>
    <x v="375"/>
    <s v="P2548"/>
    <n v="1"/>
    <x v="0"/>
    <x v="7"/>
    <x v="1"/>
    <n v="2509.1716796874998"/>
    <x v="0"/>
    <n v="955.32"/>
    <x v="3"/>
    <n v="1050.8520000000001"/>
    <n v="1051"/>
    <n v="1051"/>
    <n v="1050"/>
    <x v="0"/>
    <x v="9"/>
    <s v="Feb-2022"/>
    <s v="CHILDREN"/>
  </r>
  <r>
    <x v="275"/>
    <s v="P1782"/>
    <n v="6"/>
    <x v="0"/>
    <x v="2"/>
    <x v="3"/>
    <n v="2496.7676064257025"/>
    <x v="3"/>
    <n v="1246.07"/>
    <x v="3"/>
    <n v="1370.6770000000001"/>
    <n v="1371"/>
    <n v="1371"/>
    <n v="1370"/>
    <x v="1"/>
    <x v="0"/>
    <s v="Dec-2023"/>
    <s v="CHILDREN"/>
  </r>
  <r>
    <x v="377"/>
    <s v="P4010"/>
    <n v="34"/>
    <x v="0"/>
    <x v="1"/>
    <x v="3"/>
    <n v="2496.7676064257025"/>
    <x v="4"/>
    <n v="1338.33"/>
    <x v="1"/>
    <n v="1472.163"/>
    <n v="1472"/>
    <n v="1473"/>
    <n v="1472"/>
    <x v="0"/>
    <x v="4"/>
    <s v="Jun-2022"/>
    <s v="ADULTS"/>
  </r>
  <r>
    <x v="126"/>
    <s v="P2956"/>
    <n v="21"/>
    <x v="1"/>
    <x v="3"/>
    <x v="2"/>
    <n v="2440.2966694490819"/>
    <x v="3"/>
    <n v="4461.74"/>
    <x v="1"/>
    <n v="4907.9139999999998"/>
    <n v="4908"/>
    <n v="4908"/>
    <n v="4907"/>
    <x v="1"/>
    <x v="11"/>
    <s v="May-2023"/>
    <s v="ADULTS"/>
  </r>
  <r>
    <x v="107"/>
    <s v="P3328"/>
    <n v="38"/>
    <x v="1"/>
    <x v="4"/>
    <x v="2"/>
    <n v="2440.2966694490819"/>
    <x v="0"/>
    <n v="71.75"/>
    <x v="1"/>
    <n v="78.925000000000011"/>
    <n v="79"/>
    <n v="79"/>
    <n v="78"/>
    <x v="1"/>
    <x v="0"/>
    <s v="Dec-2023"/>
    <s v="ADULTS"/>
  </r>
  <r>
    <x v="498"/>
    <s v="P4958"/>
    <n v="52"/>
    <x v="2"/>
    <x v="4"/>
    <x v="1"/>
    <n v="2509.1716796874998"/>
    <x v="3"/>
    <n v="4860.42"/>
    <x v="0"/>
    <n v="5346.4620000000004"/>
    <n v="5346"/>
    <n v="5347"/>
    <n v="5346"/>
    <x v="0"/>
    <x v="2"/>
    <s v="Apr-2022"/>
    <s v="ADULTS"/>
  </r>
  <r>
    <x v="226"/>
    <s v="P952"/>
    <n v="78"/>
    <x v="2"/>
    <x v="1"/>
    <x v="1"/>
    <n v="2509.1716796874998"/>
    <x v="4"/>
    <n v="3327.55"/>
    <x v="2"/>
    <n v="3660.3050000000003"/>
    <n v="3660"/>
    <n v="3661"/>
    <n v="3660"/>
    <x v="1"/>
    <x v="6"/>
    <s v="Sep-2023"/>
    <s v="ADULTS"/>
  </r>
  <r>
    <x v="607"/>
    <s v="P2091"/>
    <n v="90"/>
    <x v="1"/>
    <x v="4"/>
    <x v="2"/>
    <n v="2440.2966694490819"/>
    <x v="0"/>
    <n v="1645.61"/>
    <x v="2"/>
    <n v="1810.171"/>
    <n v="1810"/>
    <n v="1811"/>
    <n v="1810"/>
    <x v="0"/>
    <x v="5"/>
    <s v="Mar-2022"/>
    <s v="ADULTS"/>
  </r>
  <r>
    <x v="325"/>
    <s v="P2205"/>
    <n v="3"/>
    <x v="1"/>
    <x v="0"/>
    <x v="1"/>
    <n v="2509.1716796874998"/>
    <x v="4"/>
    <n v="2563.64"/>
    <x v="3"/>
    <n v="2820.0039999999999"/>
    <n v="2820"/>
    <n v="2821"/>
    <n v="2820"/>
    <x v="0"/>
    <x v="4"/>
    <s v="Jun-2022"/>
    <s v="CHILDREN"/>
  </r>
  <r>
    <x v="374"/>
    <s v="P2934"/>
    <n v="30"/>
    <x v="1"/>
    <x v="6"/>
    <x v="1"/>
    <n v="2509.1716796874998"/>
    <x v="3"/>
    <n v="4386.9399999999996"/>
    <x v="1"/>
    <n v="4825.634"/>
    <n v="4826"/>
    <n v="4826"/>
    <n v="4825"/>
    <x v="0"/>
    <x v="4"/>
    <s v="Jun-2022"/>
    <s v="ADULTS"/>
  </r>
  <r>
    <x v="266"/>
    <s v="P4612"/>
    <n v="89"/>
    <x v="1"/>
    <x v="1"/>
    <x v="1"/>
    <n v="2509.1716796874998"/>
    <x v="2"/>
    <n v="630.66999999999996"/>
    <x v="2"/>
    <n v="693.73699999999997"/>
    <n v="694"/>
    <n v="694"/>
    <n v="693"/>
    <x v="1"/>
    <x v="5"/>
    <s v="Mar-2023"/>
    <s v="ADULTS"/>
  </r>
  <r>
    <x v="31"/>
    <s v="P4474"/>
    <n v="15"/>
    <x v="2"/>
    <x v="2"/>
    <x v="1"/>
    <n v="2509.1716796874998"/>
    <x v="0"/>
    <n v="1098.44"/>
    <x v="3"/>
    <n v="1208.2840000000001"/>
    <n v="1208"/>
    <n v="1209"/>
    <n v="1208"/>
    <x v="1"/>
    <x v="0"/>
    <s v="Dec-2023"/>
    <s v="CHILDREN"/>
  </r>
  <r>
    <x v="582"/>
    <s v="P1293"/>
    <n v="24"/>
    <x v="0"/>
    <x v="7"/>
    <x v="0"/>
    <n v="2503.6022787783868"/>
    <x v="5"/>
    <n v="2756.69"/>
    <x v="1"/>
    <n v="3032.3590000000004"/>
    <n v="3032"/>
    <n v="3033"/>
    <n v="3032"/>
    <x v="1"/>
    <x v="8"/>
    <s v="Jul-2023"/>
    <s v="ADULTS"/>
  </r>
  <r>
    <x v="540"/>
    <s v="P65"/>
    <n v="65"/>
    <x v="1"/>
    <x v="1"/>
    <x v="0"/>
    <n v="2503.6022787783868"/>
    <x v="4"/>
    <n v="3528.37"/>
    <x v="2"/>
    <n v="3881.2070000000003"/>
    <n v="3881"/>
    <n v="3882"/>
    <n v="3881"/>
    <x v="1"/>
    <x v="9"/>
    <s v="Feb-2023"/>
    <s v="ADULTS"/>
  </r>
  <r>
    <x v="404"/>
    <s v="P1008"/>
    <n v="57"/>
    <x v="1"/>
    <x v="5"/>
    <x v="2"/>
    <n v="2440.2966694490819"/>
    <x v="1"/>
    <n v="2182.5700000000002"/>
    <x v="0"/>
    <n v="2400.8270000000002"/>
    <n v="2401"/>
    <n v="2401"/>
    <n v="2400"/>
    <x v="0"/>
    <x v="2"/>
    <s v="Apr-2022"/>
    <s v="ADULTS"/>
  </r>
  <r>
    <x v="69"/>
    <s v="P4007"/>
    <n v="4"/>
    <x v="1"/>
    <x v="6"/>
    <x v="0"/>
    <n v="2503.6022787783868"/>
    <x v="0"/>
    <n v="1867"/>
    <x v="3"/>
    <n v="2053.7000000000003"/>
    <n v="2054"/>
    <n v="2054"/>
    <n v="2053"/>
    <x v="0"/>
    <x v="3"/>
    <s v="Nov-2022"/>
    <s v="CHILDREN"/>
  </r>
  <r>
    <x v="245"/>
    <s v="P4207"/>
    <n v="14"/>
    <x v="2"/>
    <x v="5"/>
    <x v="1"/>
    <n v="2509.1716796874998"/>
    <x v="1"/>
    <n v="3597.86"/>
    <x v="3"/>
    <n v="3957.6460000000006"/>
    <n v="3958"/>
    <n v="3958"/>
    <n v="3957"/>
    <x v="0"/>
    <x v="10"/>
    <s v="Oct-2022"/>
    <s v="CHILDREN"/>
  </r>
  <r>
    <x v="187"/>
    <s v="P1059"/>
    <n v="32"/>
    <x v="0"/>
    <x v="5"/>
    <x v="0"/>
    <n v="2503.6022787783868"/>
    <x v="1"/>
    <n v="4962.46"/>
    <x v="1"/>
    <n v="5458.7060000000001"/>
    <n v="5459"/>
    <n v="5459"/>
    <n v="5458"/>
    <x v="1"/>
    <x v="4"/>
    <s v="Jun-2023"/>
    <s v="ADULTS"/>
  </r>
  <r>
    <x v="27"/>
    <s v="P2860"/>
    <n v="4"/>
    <x v="2"/>
    <x v="6"/>
    <x v="0"/>
    <n v="2503.6022787783868"/>
    <x v="3"/>
    <n v="2563.06"/>
    <x v="3"/>
    <n v="2819.366"/>
    <n v="2819"/>
    <n v="2820"/>
    <n v="2819"/>
    <x v="1"/>
    <x v="8"/>
    <s v="Jul-2023"/>
    <s v="CHILDREN"/>
  </r>
  <r>
    <x v="367"/>
    <s v="P376"/>
    <n v="76"/>
    <x v="2"/>
    <x v="5"/>
    <x v="2"/>
    <n v="2440.2966694490819"/>
    <x v="3"/>
    <n v="1770.34"/>
    <x v="2"/>
    <n v="1947.374"/>
    <n v="1947"/>
    <n v="1948"/>
    <n v="1947"/>
    <x v="0"/>
    <x v="6"/>
    <s v="Sep-2022"/>
    <s v="ADULTS"/>
  </r>
  <r>
    <x v="626"/>
    <s v="P35"/>
    <n v="70"/>
    <x v="1"/>
    <x v="3"/>
    <x v="2"/>
    <n v="2440.2966694490819"/>
    <x v="2"/>
    <n v="3458.85"/>
    <x v="2"/>
    <n v="3804.7350000000001"/>
    <n v="3805"/>
    <n v="3805"/>
    <n v="3804"/>
    <x v="1"/>
    <x v="7"/>
    <s v="Aug-2023"/>
    <s v="ADULTS"/>
  </r>
  <r>
    <x v="212"/>
    <s v="P2268"/>
    <n v="95"/>
    <x v="1"/>
    <x v="7"/>
    <x v="1"/>
    <n v="2509.1716796874998"/>
    <x v="0"/>
    <n v="1780.88"/>
    <x v="2"/>
    <n v="1958.9680000000003"/>
    <n v="1959"/>
    <n v="1959"/>
    <n v="1958"/>
    <x v="0"/>
    <x v="2"/>
    <s v="Apr-2022"/>
    <s v="ADULTS"/>
  </r>
  <r>
    <x v="627"/>
    <s v="P2515"/>
    <n v="53"/>
    <x v="2"/>
    <x v="0"/>
    <x v="0"/>
    <n v="2503.6022787783868"/>
    <x v="3"/>
    <n v="3925.11"/>
    <x v="0"/>
    <n v="4317.6210000000001"/>
    <n v="4318"/>
    <n v="4318"/>
    <n v="4317"/>
    <x v="1"/>
    <x v="10"/>
    <s v="Oct-2023"/>
    <s v="ADULTS"/>
  </r>
  <r>
    <x v="41"/>
    <s v="P402"/>
    <n v="67"/>
    <x v="1"/>
    <x v="1"/>
    <x v="0"/>
    <n v="2503.6022787783868"/>
    <x v="3"/>
    <n v="2320.06"/>
    <x v="2"/>
    <n v="2552.0660000000003"/>
    <n v="2552"/>
    <n v="2553"/>
    <n v="2552"/>
    <x v="0"/>
    <x v="5"/>
    <s v="Mar-2022"/>
    <s v="ADULTS"/>
  </r>
  <r>
    <x v="90"/>
    <s v="P2096"/>
    <n v="99"/>
    <x v="1"/>
    <x v="3"/>
    <x v="3"/>
    <n v="2496.7676064257025"/>
    <x v="2"/>
    <n v="3300.27"/>
    <x v="2"/>
    <n v="3630.2970000000005"/>
    <n v="3630"/>
    <n v="3631"/>
    <n v="3630"/>
    <x v="0"/>
    <x v="7"/>
    <s v="Aug-2022"/>
    <s v="ADULTS"/>
  </r>
  <r>
    <x v="264"/>
    <s v="P565"/>
    <n v="77"/>
    <x v="2"/>
    <x v="3"/>
    <x v="3"/>
    <n v="2496.7676064257025"/>
    <x v="1"/>
    <n v="4004.75"/>
    <x v="2"/>
    <n v="4405.2250000000004"/>
    <n v="4405"/>
    <n v="4406"/>
    <n v="4405"/>
    <x v="1"/>
    <x v="5"/>
    <s v="Mar-2023"/>
    <s v="ADULTS"/>
  </r>
  <r>
    <x v="522"/>
    <s v="P2758"/>
    <n v="57"/>
    <x v="1"/>
    <x v="2"/>
    <x v="0"/>
    <n v="2503.6022787783868"/>
    <x v="1"/>
    <n v="4766.05"/>
    <x v="0"/>
    <n v="5242.6550000000007"/>
    <n v="5243"/>
    <n v="5243"/>
    <n v="5242"/>
    <x v="1"/>
    <x v="1"/>
    <s v="Jan-2023"/>
    <s v="ADULTS"/>
  </r>
  <r>
    <x v="113"/>
    <s v="P1332"/>
    <n v="79"/>
    <x v="2"/>
    <x v="4"/>
    <x v="0"/>
    <n v="2503.6022787783868"/>
    <x v="2"/>
    <n v="737.4"/>
    <x v="2"/>
    <n v="811.14"/>
    <n v="811"/>
    <n v="812"/>
    <n v="811"/>
    <x v="1"/>
    <x v="0"/>
    <s v="Dec-2023"/>
    <s v="ADULTS"/>
  </r>
  <r>
    <x v="292"/>
    <s v="P938"/>
    <n v="31"/>
    <x v="2"/>
    <x v="0"/>
    <x v="1"/>
    <n v="2509.1716796874998"/>
    <x v="2"/>
    <n v="3743.3"/>
    <x v="1"/>
    <n v="4117.63"/>
    <n v="4118"/>
    <n v="4118"/>
    <n v="4117"/>
    <x v="1"/>
    <x v="5"/>
    <s v="Mar-2023"/>
    <s v="ADULTS"/>
  </r>
  <r>
    <x v="412"/>
    <s v="P877"/>
    <n v="11"/>
    <x v="0"/>
    <x v="4"/>
    <x v="0"/>
    <n v="2503.6022787783868"/>
    <x v="2"/>
    <n v="1849.81"/>
    <x v="3"/>
    <n v="2034.7910000000002"/>
    <n v="2035"/>
    <n v="2035"/>
    <n v="2034"/>
    <x v="0"/>
    <x v="1"/>
    <s v="Jan-2022"/>
    <s v="CHILDREN"/>
  </r>
  <r>
    <x v="628"/>
    <s v="P3277"/>
    <n v="15"/>
    <x v="0"/>
    <x v="0"/>
    <x v="3"/>
    <n v="2496.7676064257025"/>
    <x v="1"/>
    <n v="974.15"/>
    <x v="3"/>
    <n v="1071.5650000000001"/>
    <n v="1072"/>
    <n v="1072"/>
    <n v="1071"/>
    <x v="0"/>
    <x v="0"/>
    <s v="Dec-2022"/>
    <s v="CHILDREN"/>
  </r>
  <r>
    <x v="441"/>
    <s v="P432"/>
    <n v="13"/>
    <x v="0"/>
    <x v="4"/>
    <x v="0"/>
    <n v="2503.6022787783868"/>
    <x v="0"/>
    <n v="3162.48"/>
    <x v="3"/>
    <n v="3478.7280000000005"/>
    <n v="3479"/>
    <n v="3479"/>
    <n v="3478"/>
    <x v="0"/>
    <x v="3"/>
    <s v="Nov-2022"/>
    <s v="CHILDREN"/>
  </r>
  <r>
    <x v="45"/>
    <s v="P838"/>
    <n v="71"/>
    <x v="1"/>
    <x v="6"/>
    <x v="1"/>
    <n v="2509.1716796874998"/>
    <x v="0"/>
    <n v="4752.21"/>
    <x v="2"/>
    <n v="5227.4310000000005"/>
    <n v="5227"/>
    <n v="5228"/>
    <n v="5227"/>
    <x v="1"/>
    <x v="10"/>
    <s v="Oct-2023"/>
    <s v="ADULTS"/>
  </r>
  <r>
    <x v="618"/>
    <s v="P619"/>
    <n v="14"/>
    <x v="1"/>
    <x v="4"/>
    <x v="0"/>
    <n v="2503.6022787783868"/>
    <x v="1"/>
    <n v="4100.3900000000003"/>
    <x v="3"/>
    <n v="4510.429000000001"/>
    <n v="4510"/>
    <n v="4511"/>
    <n v="4510"/>
    <x v="1"/>
    <x v="7"/>
    <s v="Aug-2023"/>
    <s v="CHILDREN"/>
  </r>
  <r>
    <x v="526"/>
    <s v="P1571"/>
    <n v="92"/>
    <x v="1"/>
    <x v="4"/>
    <x v="2"/>
    <n v="2440.2966694490819"/>
    <x v="2"/>
    <n v="183.58"/>
    <x v="2"/>
    <n v="201.93800000000002"/>
    <n v="202"/>
    <n v="202"/>
    <n v="201"/>
    <x v="1"/>
    <x v="8"/>
    <s v="Jul-2023"/>
    <s v="ADULTS"/>
  </r>
  <r>
    <x v="207"/>
    <s v="P61"/>
    <n v="80"/>
    <x v="1"/>
    <x v="6"/>
    <x v="1"/>
    <n v="2509.1716796874998"/>
    <x v="2"/>
    <n v="4897.8"/>
    <x v="2"/>
    <n v="5387.5800000000008"/>
    <n v="5388"/>
    <n v="5388"/>
    <n v="5387"/>
    <x v="1"/>
    <x v="10"/>
    <s v="Oct-2023"/>
    <s v="ADULTS"/>
  </r>
  <r>
    <x v="193"/>
    <s v="P4143"/>
    <n v="96"/>
    <x v="1"/>
    <x v="6"/>
    <x v="0"/>
    <n v="2503.6022787783868"/>
    <x v="0"/>
    <n v="1312.94"/>
    <x v="2"/>
    <n v="1444.2340000000002"/>
    <n v="1444"/>
    <n v="1445"/>
    <n v="1444"/>
    <x v="1"/>
    <x v="6"/>
    <s v="Sep-2023"/>
    <s v="ADULTS"/>
  </r>
  <r>
    <x v="622"/>
    <s v="P2674"/>
    <n v="52"/>
    <x v="1"/>
    <x v="6"/>
    <x v="2"/>
    <n v="2440.2966694490819"/>
    <x v="4"/>
    <n v="4529.43"/>
    <x v="0"/>
    <n v="4982.3730000000005"/>
    <n v="4982"/>
    <n v="4983"/>
    <n v="4982"/>
    <x v="0"/>
    <x v="4"/>
    <s v="Jun-2022"/>
    <s v="ADULTS"/>
  </r>
  <r>
    <x v="2"/>
    <s v="P2484"/>
    <n v="32"/>
    <x v="1"/>
    <x v="2"/>
    <x v="2"/>
    <n v="2440.2966694490819"/>
    <x v="3"/>
    <n v="3162.54"/>
    <x v="1"/>
    <n v="3478.7940000000003"/>
    <n v="3479"/>
    <n v="3479"/>
    <n v="3478"/>
    <x v="0"/>
    <x v="2"/>
    <s v="Apr-2022"/>
    <s v="ADULTS"/>
  </r>
  <r>
    <x v="383"/>
    <s v="P2666"/>
    <n v="13"/>
    <x v="0"/>
    <x v="7"/>
    <x v="0"/>
    <n v="2503.6022787783868"/>
    <x v="0"/>
    <n v="2524.87"/>
    <x v="3"/>
    <n v="2777.357"/>
    <n v="2777"/>
    <n v="2778"/>
    <n v="2777"/>
    <x v="1"/>
    <x v="9"/>
    <s v="Feb-2023"/>
    <s v="CHILDREN"/>
  </r>
  <r>
    <x v="71"/>
    <s v="P3509"/>
    <n v="84"/>
    <x v="2"/>
    <x v="3"/>
    <x v="2"/>
    <n v="2440.2966694490819"/>
    <x v="4"/>
    <n v="1551.68"/>
    <x v="2"/>
    <n v="1706.8480000000002"/>
    <n v="1707"/>
    <n v="1707"/>
    <n v="1706"/>
    <x v="0"/>
    <x v="0"/>
    <s v="Dec-2022"/>
    <s v="ADULTS"/>
  </r>
  <r>
    <x v="506"/>
    <s v="P219"/>
    <n v="55"/>
    <x v="1"/>
    <x v="3"/>
    <x v="2"/>
    <n v="2440.2966694490819"/>
    <x v="0"/>
    <n v="4363.8999999999996"/>
    <x v="0"/>
    <n v="4800.29"/>
    <n v="4800"/>
    <n v="4801"/>
    <n v="4800"/>
    <x v="0"/>
    <x v="11"/>
    <s v="May-2022"/>
    <s v="ADULTS"/>
  </r>
  <r>
    <x v="629"/>
    <s v="P1504"/>
    <n v="21"/>
    <x v="2"/>
    <x v="0"/>
    <x v="2"/>
    <n v="2440.2966694490819"/>
    <x v="2"/>
    <n v="557.03"/>
    <x v="1"/>
    <n v="612.73300000000006"/>
    <n v="613"/>
    <n v="613"/>
    <n v="612"/>
    <x v="1"/>
    <x v="6"/>
    <s v="Sep-2023"/>
    <s v="ADULTS"/>
  </r>
  <r>
    <x v="382"/>
    <s v="P1018"/>
    <n v="6"/>
    <x v="1"/>
    <x v="6"/>
    <x v="1"/>
    <n v="2509.1716796874998"/>
    <x v="3"/>
    <n v="832.14"/>
    <x v="3"/>
    <n v="915.35400000000004"/>
    <n v="915"/>
    <n v="916"/>
    <n v="915"/>
    <x v="1"/>
    <x v="5"/>
    <s v="Mar-2023"/>
    <s v="CHILDREN"/>
  </r>
  <r>
    <x v="449"/>
    <s v="P1549"/>
    <n v="50"/>
    <x v="2"/>
    <x v="6"/>
    <x v="2"/>
    <n v="2440.2966694490819"/>
    <x v="4"/>
    <n v="4480.67"/>
    <x v="0"/>
    <n v="4928.7370000000001"/>
    <n v="4929"/>
    <n v="4929"/>
    <n v="4928"/>
    <x v="1"/>
    <x v="10"/>
    <s v="Oct-2023"/>
    <s v="ADULTS"/>
  </r>
  <r>
    <x v="26"/>
    <s v="P2284"/>
    <n v="89"/>
    <x v="2"/>
    <x v="7"/>
    <x v="1"/>
    <n v="2509.1716796874998"/>
    <x v="1"/>
    <n v="3479.79"/>
    <x v="2"/>
    <n v="3827.7690000000002"/>
    <n v="3828"/>
    <n v="3828"/>
    <n v="3827"/>
    <x v="0"/>
    <x v="0"/>
    <s v="Dec-2022"/>
    <s v="ADULTS"/>
  </r>
  <r>
    <x v="467"/>
    <s v="P4456"/>
    <n v="24"/>
    <x v="1"/>
    <x v="5"/>
    <x v="2"/>
    <n v="2440.2966694490819"/>
    <x v="0"/>
    <n v="4261.66"/>
    <x v="1"/>
    <n v="4687.826"/>
    <n v="4688"/>
    <n v="4688"/>
    <n v="4687"/>
    <x v="0"/>
    <x v="3"/>
    <s v="Nov-2022"/>
    <s v="ADULTS"/>
  </r>
  <r>
    <x v="160"/>
    <s v="P3934"/>
    <n v="24"/>
    <x v="2"/>
    <x v="1"/>
    <x v="3"/>
    <n v="2496.7676064257025"/>
    <x v="3"/>
    <n v="1004.23"/>
    <x v="1"/>
    <n v="1104.653"/>
    <n v="1105"/>
    <n v="1105"/>
    <n v="1104"/>
    <x v="1"/>
    <x v="11"/>
    <s v="May-2023"/>
    <s v="ADULTS"/>
  </r>
  <r>
    <x v="349"/>
    <s v="P1178"/>
    <n v="14"/>
    <x v="1"/>
    <x v="1"/>
    <x v="3"/>
    <n v="2496.7676064257025"/>
    <x v="1"/>
    <n v="565.03"/>
    <x v="3"/>
    <n v="621.53300000000002"/>
    <n v="622"/>
    <n v="622"/>
    <n v="621"/>
    <x v="0"/>
    <x v="1"/>
    <s v="Jan-2022"/>
    <s v="CHILDREN"/>
  </r>
  <r>
    <x v="254"/>
    <s v="P4236"/>
    <n v="90"/>
    <x v="0"/>
    <x v="5"/>
    <x v="1"/>
    <n v="2509.1716796874998"/>
    <x v="1"/>
    <n v="3830.13"/>
    <x v="2"/>
    <n v="4213.143"/>
    <n v="4213"/>
    <n v="4214"/>
    <n v="4213"/>
    <x v="0"/>
    <x v="9"/>
    <s v="Feb-2022"/>
    <s v="ADULTS"/>
  </r>
  <r>
    <x v="451"/>
    <s v="P250"/>
    <n v="82"/>
    <x v="0"/>
    <x v="1"/>
    <x v="3"/>
    <n v="2496.7676064257025"/>
    <x v="2"/>
    <n v="412.54"/>
    <x v="2"/>
    <n v="453.79400000000004"/>
    <n v="454"/>
    <n v="454"/>
    <n v="453"/>
    <x v="0"/>
    <x v="11"/>
    <s v="May-2022"/>
    <s v="ADULTS"/>
  </r>
  <r>
    <x v="219"/>
    <s v="P1066"/>
    <n v="30"/>
    <x v="1"/>
    <x v="4"/>
    <x v="1"/>
    <n v="2509.1716796874998"/>
    <x v="4"/>
    <n v="3945.41"/>
    <x v="1"/>
    <n v="4339.951"/>
    <n v="4340"/>
    <n v="4340"/>
    <n v="4339"/>
    <x v="0"/>
    <x v="5"/>
    <s v="Mar-2022"/>
    <s v="ADULTS"/>
  </r>
  <r>
    <x v="81"/>
    <s v="P1448"/>
    <n v="95"/>
    <x v="1"/>
    <x v="5"/>
    <x v="1"/>
    <n v="2509.1716796874998"/>
    <x v="4"/>
    <n v="2993.15"/>
    <x v="2"/>
    <n v="3292.4650000000001"/>
    <n v="3292"/>
    <n v="3293"/>
    <n v="3292"/>
    <x v="1"/>
    <x v="6"/>
    <s v="Sep-2023"/>
    <s v="ADULTS"/>
  </r>
  <r>
    <x v="630"/>
    <s v="P3388"/>
    <n v="43"/>
    <x v="0"/>
    <x v="4"/>
    <x v="2"/>
    <n v="2440.2966694490819"/>
    <x v="1"/>
    <n v="799.19"/>
    <x v="0"/>
    <n v="879.10900000000015"/>
    <n v="879"/>
    <n v="880"/>
    <n v="879"/>
    <x v="1"/>
    <x v="6"/>
    <s v="Sep-2023"/>
    <s v="ADULTS"/>
  </r>
  <r>
    <x v="220"/>
    <s v="P3213"/>
    <n v="64"/>
    <x v="1"/>
    <x v="4"/>
    <x v="3"/>
    <n v="2496.7676064257025"/>
    <x v="3"/>
    <n v="1188.56"/>
    <x v="2"/>
    <n v="1307.4159999999999"/>
    <n v="1307"/>
    <n v="1308"/>
    <n v="1307"/>
    <x v="1"/>
    <x v="2"/>
    <s v="Apr-2023"/>
    <s v="ADULTS"/>
  </r>
  <r>
    <x v="211"/>
    <s v="P4292"/>
    <n v="50"/>
    <x v="2"/>
    <x v="0"/>
    <x v="2"/>
    <n v="2440.2966694490819"/>
    <x v="1"/>
    <n v="2126.1999999999998"/>
    <x v="0"/>
    <n v="2338.8200000000002"/>
    <n v="2339"/>
    <n v="2339"/>
    <n v="2338"/>
    <x v="0"/>
    <x v="6"/>
    <s v="Sep-2022"/>
    <s v="ADULTS"/>
  </r>
  <r>
    <x v="631"/>
    <s v="P3774"/>
    <n v="1"/>
    <x v="0"/>
    <x v="1"/>
    <x v="0"/>
    <n v="2503.6022787783868"/>
    <x v="3"/>
    <n v="4649.42"/>
    <x v="3"/>
    <n v="5114.3620000000001"/>
    <n v="5114"/>
    <n v="5115"/>
    <n v="5114"/>
    <x v="1"/>
    <x v="0"/>
    <s v="Dec-2023"/>
    <s v="CHILDREN"/>
  </r>
  <r>
    <x v="632"/>
    <s v="P2418"/>
    <n v="6"/>
    <x v="0"/>
    <x v="7"/>
    <x v="2"/>
    <n v="2440.2966694490819"/>
    <x v="1"/>
    <n v="4279.3599999999997"/>
    <x v="3"/>
    <n v="4707.2960000000003"/>
    <n v="4707"/>
    <n v="4708"/>
    <n v="4707"/>
    <x v="1"/>
    <x v="3"/>
    <s v="Nov-2023"/>
    <s v="CHILDREN"/>
  </r>
  <r>
    <x v="59"/>
    <s v="P2400"/>
    <n v="25"/>
    <x v="2"/>
    <x v="4"/>
    <x v="0"/>
    <n v="2503.6022787783868"/>
    <x v="1"/>
    <n v="1984.36"/>
    <x v="1"/>
    <n v="2182.7960000000003"/>
    <n v="2183"/>
    <n v="2183"/>
    <n v="2182"/>
    <x v="1"/>
    <x v="1"/>
    <s v="Jan-2023"/>
    <s v="ADULTS"/>
  </r>
  <r>
    <x v="531"/>
    <s v="P1731"/>
    <n v="93"/>
    <x v="0"/>
    <x v="5"/>
    <x v="3"/>
    <n v="2496.7676064257025"/>
    <x v="2"/>
    <n v="262.58999999999997"/>
    <x v="2"/>
    <n v="288.84899999999999"/>
    <n v="289"/>
    <n v="289"/>
    <n v="288"/>
    <x v="1"/>
    <x v="6"/>
    <s v="Sep-2023"/>
    <s v="ADULTS"/>
  </r>
  <r>
    <x v="214"/>
    <s v="P1169"/>
    <n v="17"/>
    <x v="2"/>
    <x v="2"/>
    <x v="2"/>
    <n v="2440.2966694490819"/>
    <x v="3"/>
    <n v="4187.63"/>
    <x v="3"/>
    <n v="4606.3930000000009"/>
    <n v="4606"/>
    <n v="4607"/>
    <n v="4606"/>
    <x v="0"/>
    <x v="3"/>
    <s v="Nov-2022"/>
    <s v="CHILDREN"/>
  </r>
  <r>
    <x v="254"/>
    <s v="P3136"/>
    <n v="72"/>
    <x v="1"/>
    <x v="4"/>
    <x v="0"/>
    <n v="2503.6022787783868"/>
    <x v="3"/>
    <n v="283.08999999999997"/>
    <x v="2"/>
    <n v="311.399"/>
    <n v="311"/>
    <n v="312"/>
    <n v="311"/>
    <x v="0"/>
    <x v="9"/>
    <s v="Feb-2022"/>
    <s v="ADULTS"/>
  </r>
  <r>
    <x v="395"/>
    <s v="P4091"/>
    <n v="72"/>
    <x v="2"/>
    <x v="6"/>
    <x v="1"/>
    <n v="2509.1716796874998"/>
    <x v="3"/>
    <n v="41.05"/>
    <x v="2"/>
    <n v="45.155000000000001"/>
    <n v="45"/>
    <n v="46"/>
    <n v="45"/>
    <x v="1"/>
    <x v="3"/>
    <s v="Nov-2023"/>
    <s v="ADULTS"/>
  </r>
  <r>
    <x v="530"/>
    <s v="P1484"/>
    <n v="37"/>
    <x v="1"/>
    <x v="1"/>
    <x v="3"/>
    <n v="2496.7676064257025"/>
    <x v="2"/>
    <n v="4358.5"/>
    <x v="1"/>
    <n v="4794.3500000000004"/>
    <n v="4794"/>
    <n v="4795"/>
    <n v="4794"/>
    <x v="0"/>
    <x v="4"/>
    <s v="Jun-2022"/>
    <s v="ADULTS"/>
  </r>
  <r>
    <x v="547"/>
    <s v="P3680"/>
    <n v="7"/>
    <x v="2"/>
    <x v="0"/>
    <x v="3"/>
    <n v="2496.7676064257025"/>
    <x v="4"/>
    <n v="4941.3100000000004"/>
    <x v="3"/>
    <n v="5435.4410000000007"/>
    <n v="5435"/>
    <n v="5436"/>
    <n v="5435"/>
    <x v="1"/>
    <x v="8"/>
    <s v="Jul-2023"/>
    <s v="CHILDREN"/>
  </r>
  <r>
    <x v="546"/>
    <s v="P2690"/>
    <n v="8"/>
    <x v="1"/>
    <x v="3"/>
    <x v="2"/>
    <n v="2440.2966694490819"/>
    <x v="2"/>
    <n v="4963.9399999999996"/>
    <x v="3"/>
    <n v="5460.3339999999998"/>
    <n v="5460"/>
    <n v="5461"/>
    <n v="5460"/>
    <x v="0"/>
    <x v="10"/>
    <s v="Oct-2022"/>
    <s v="CHILDREN"/>
  </r>
  <r>
    <x v="53"/>
    <s v="P2916"/>
    <n v="89"/>
    <x v="2"/>
    <x v="0"/>
    <x v="3"/>
    <n v="2496.7676064257025"/>
    <x v="3"/>
    <n v="2967.42"/>
    <x v="2"/>
    <n v="3264.1620000000003"/>
    <n v="3264"/>
    <n v="3265"/>
    <n v="3264"/>
    <x v="0"/>
    <x v="0"/>
    <s v="Dec-2022"/>
    <s v="ADULTS"/>
  </r>
  <r>
    <x v="633"/>
    <s v="P4714"/>
    <n v="90"/>
    <x v="1"/>
    <x v="6"/>
    <x v="2"/>
    <n v="2440.2966694490819"/>
    <x v="1"/>
    <n v="2487.3000000000002"/>
    <x v="2"/>
    <n v="2736.03"/>
    <n v="2736"/>
    <n v="2737"/>
    <n v="2736"/>
    <x v="0"/>
    <x v="7"/>
    <s v="Aug-2022"/>
    <s v="ADULTS"/>
  </r>
  <r>
    <x v="346"/>
    <s v="P4392"/>
    <n v="42"/>
    <x v="1"/>
    <x v="6"/>
    <x v="2"/>
    <n v="2440.2966694490819"/>
    <x v="4"/>
    <n v="1987.02"/>
    <x v="0"/>
    <n v="2185.7220000000002"/>
    <n v="2186"/>
    <n v="2186"/>
    <n v="2185"/>
    <x v="1"/>
    <x v="8"/>
    <s v="Jul-2023"/>
    <s v="ADULTS"/>
  </r>
  <r>
    <x v="561"/>
    <s v="P4899"/>
    <n v="12"/>
    <x v="2"/>
    <x v="2"/>
    <x v="1"/>
    <n v="2509.1716796874998"/>
    <x v="2"/>
    <n v="4404.59"/>
    <x v="3"/>
    <n v="4845.0490000000009"/>
    <n v="4845"/>
    <n v="4846"/>
    <n v="4845"/>
    <x v="1"/>
    <x v="1"/>
    <s v="Jan-2023"/>
    <s v="CHILDREN"/>
  </r>
  <r>
    <x v="610"/>
    <s v="P2452"/>
    <n v="80"/>
    <x v="0"/>
    <x v="6"/>
    <x v="0"/>
    <n v="2503.6022787783868"/>
    <x v="3"/>
    <n v="1491.71"/>
    <x v="2"/>
    <n v="1640.8810000000001"/>
    <n v="1641"/>
    <n v="1641"/>
    <n v="1640"/>
    <x v="0"/>
    <x v="4"/>
    <s v="Jun-2022"/>
    <s v="ADULTS"/>
  </r>
  <r>
    <x v="357"/>
    <s v="P869"/>
    <n v="30"/>
    <x v="0"/>
    <x v="6"/>
    <x v="0"/>
    <n v="2503.6022787783868"/>
    <x v="1"/>
    <n v="184.4"/>
    <x v="1"/>
    <n v="202.84000000000003"/>
    <n v="203"/>
    <n v="203"/>
    <n v="202"/>
    <x v="1"/>
    <x v="7"/>
    <s v="Aug-2023"/>
    <s v="ADULTS"/>
  </r>
  <r>
    <x v="498"/>
    <s v="P3606"/>
    <n v="32"/>
    <x v="0"/>
    <x v="4"/>
    <x v="1"/>
    <n v="2509.1716796874998"/>
    <x v="1"/>
    <n v="4358.8500000000004"/>
    <x v="1"/>
    <n v="4794.7350000000006"/>
    <n v="4795"/>
    <n v="4795"/>
    <n v="4794"/>
    <x v="0"/>
    <x v="2"/>
    <s v="Apr-2022"/>
    <s v="ADULTS"/>
  </r>
  <r>
    <x v="78"/>
    <s v="P4337"/>
    <n v="36"/>
    <x v="1"/>
    <x v="7"/>
    <x v="2"/>
    <n v="2440.2966694490819"/>
    <x v="0"/>
    <n v="2327.11"/>
    <x v="1"/>
    <n v="2559.8210000000004"/>
    <n v="2560"/>
    <n v="2560"/>
    <n v="2559"/>
    <x v="1"/>
    <x v="11"/>
    <s v="May-2023"/>
    <s v="ADULTS"/>
  </r>
  <r>
    <x v="583"/>
    <s v="P1174"/>
    <n v="72"/>
    <x v="1"/>
    <x v="1"/>
    <x v="2"/>
    <n v="2440.2966694490819"/>
    <x v="4"/>
    <n v="3616.22"/>
    <x v="2"/>
    <n v="3977.8420000000001"/>
    <n v="3978"/>
    <n v="3978"/>
    <n v="3977"/>
    <x v="1"/>
    <x v="11"/>
    <s v="May-2023"/>
    <s v="ADULTS"/>
  </r>
  <r>
    <x v="634"/>
    <s v="P2386"/>
    <n v="37"/>
    <x v="2"/>
    <x v="4"/>
    <x v="0"/>
    <n v="2503.6022787783868"/>
    <x v="2"/>
    <n v="3919.8"/>
    <x v="1"/>
    <n v="4311.7800000000007"/>
    <n v="4312"/>
    <n v="4312"/>
    <n v="4311"/>
    <x v="1"/>
    <x v="7"/>
    <s v="Aug-2023"/>
    <s v="ADULTS"/>
  </r>
  <r>
    <x v="34"/>
    <s v="P4095"/>
    <n v="37"/>
    <x v="0"/>
    <x v="4"/>
    <x v="3"/>
    <n v="2496.7676064257025"/>
    <x v="2"/>
    <n v="3462.93"/>
    <x v="1"/>
    <n v="3809.223"/>
    <n v="3809"/>
    <n v="3810"/>
    <n v="3809"/>
    <x v="0"/>
    <x v="3"/>
    <s v="Nov-2022"/>
    <s v="ADULTS"/>
  </r>
  <r>
    <x v="340"/>
    <s v="P3641"/>
    <n v="89"/>
    <x v="2"/>
    <x v="1"/>
    <x v="2"/>
    <n v="2440.2966694490819"/>
    <x v="1"/>
    <n v="4175.2"/>
    <x v="2"/>
    <n v="4592.72"/>
    <n v="4593"/>
    <n v="4593"/>
    <n v="4592"/>
    <x v="0"/>
    <x v="11"/>
    <s v="May-2022"/>
    <s v="ADULTS"/>
  </r>
  <r>
    <x v="635"/>
    <s v="P3488"/>
    <n v="83"/>
    <x v="1"/>
    <x v="3"/>
    <x v="1"/>
    <n v="2509.1716796874998"/>
    <x v="3"/>
    <n v="2985"/>
    <x v="2"/>
    <n v="3283.5000000000005"/>
    <n v="3284"/>
    <n v="3284"/>
    <n v="3283"/>
    <x v="1"/>
    <x v="10"/>
    <s v="Oct-2023"/>
    <s v="ADULTS"/>
  </r>
  <r>
    <x v="269"/>
    <s v="P1336"/>
    <n v="51"/>
    <x v="2"/>
    <x v="1"/>
    <x v="3"/>
    <n v="2496.7676064257025"/>
    <x v="1"/>
    <n v="1685.69"/>
    <x v="0"/>
    <n v="1854.2590000000002"/>
    <n v="1854"/>
    <n v="1855"/>
    <n v="1854"/>
    <x v="0"/>
    <x v="10"/>
    <s v="Oct-2022"/>
    <s v="ADULTS"/>
  </r>
  <r>
    <x v="75"/>
    <s v="P3471"/>
    <n v="56"/>
    <x v="2"/>
    <x v="2"/>
    <x v="0"/>
    <n v="2503.6022787783868"/>
    <x v="2"/>
    <n v="1212.42"/>
    <x v="0"/>
    <n v="1333.6620000000003"/>
    <n v="1334"/>
    <n v="1334"/>
    <n v="1333"/>
    <x v="1"/>
    <x v="7"/>
    <s v="Aug-2023"/>
    <s v="ADULTS"/>
  </r>
  <r>
    <x v="636"/>
    <s v="P3994"/>
    <n v="1"/>
    <x v="2"/>
    <x v="1"/>
    <x v="0"/>
    <n v="2503.6022787783868"/>
    <x v="4"/>
    <n v="474.02"/>
    <x v="3"/>
    <n v="521.42200000000003"/>
    <n v="521"/>
    <n v="522"/>
    <n v="521"/>
    <x v="0"/>
    <x v="11"/>
    <s v="May-2022"/>
    <s v="CHILDREN"/>
  </r>
  <r>
    <x v="302"/>
    <s v="P3327"/>
    <n v="73"/>
    <x v="2"/>
    <x v="7"/>
    <x v="1"/>
    <n v="2509.1716796874998"/>
    <x v="0"/>
    <n v="360.72"/>
    <x v="2"/>
    <n v="396.79200000000009"/>
    <n v="397"/>
    <n v="397"/>
    <n v="396"/>
    <x v="0"/>
    <x v="3"/>
    <s v="Nov-2022"/>
    <s v="ADULTS"/>
  </r>
  <r>
    <x v="201"/>
    <s v="P4314"/>
    <n v="91"/>
    <x v="1"/>
    <x v="0"/>
    <x v="1"/>
    <n v="2509.1716796874998"/>
    <x v="2"/>
    <n v="4753.83"/>
    <x v="2"/>
    <n v="5229.2130000000006"/>
    <n v="5229"/>
    <n v="5230"/>
    <n v="5229"/>
    <x v="0"/>
    <x v="3"/>
    <s v="Nov-2022"/>
    <s v="ADULTS"/>
  </r>
  <r>
    <x v="226"/>
    <s v="P759"/>
    <n v="19"/>
    <x v="2"/>
    <x v="0"/>
    <x v="1"/>
    <n v="2509.1716796874998"/>
    <x v="0"/>
    <n v="492.84"/>
    <x v="1"/>
    <n v="542.12400000000002"/>
    <n v="542"/>
    <n v="543"/>
    <n v="542"/>
    <x v="1"/>
    <x v="6"/>
    <s v="Sep-2023"/>
    <s v="ADULTS"/>
  </r>
  <r>
    <x v="280"/>
    <s v="P4379"/>
    <n v="4"/>
    <x v="0"/>
    <x v="1"/>
    <x v="2"/>
    <n v="2440.2966694490819"/>
    <x v="3"/>
    <n v="1520.8"/>
    <x v="3"/>
    <n v="1672.88"/>
    <n v="1673"/>
    <n v="1673"/>
    <n v="1672"/>
    <x v="0"/>
    <x v="5"/>
    <s v="Mar-2022"/>
    <s v="CHILDREN"/>
  </r>
  <r>
    <x v="105"/>
    <s v="P1401"/>
    <n v="67"/>
    <x v="1"/>
    <x v="0"/>
    <x v="2"/>
    <n v="2440.2966694490819"/>
    <x v="1"/>
    <n v="2902.81"/>
    <x v="2"/>
    <n v="3193.0910000000003"/>
    <n v="3193"/>
    <n v="3194"/>
    <n v="3193"/>
    <x v="0"/>
    <x v="10"/>
    <s v="Oct-2022"/>
    <s v="ADULTS"/>
  </r>
  <r>
    <x v="314"/>
    <s v="P4825"/>
    <n v="37"/>
    <x v="2"/>
    <x v="6"/>
    <x v="0"/>
    <n v="2503.6022787783868"/>
    <x v="0"/>
    <n v="3521.13"/>
    <x v="1"/>
    <n v="3873.2430000000004"/>
    <n v="3873"/>
    <n v="3874"/>
    <n v="3873"/>
    <x v="1"/>
    <x v="10"/>
    <s v="Oct-2023"/>
    <s v="ADULTS"/>
  </r>
  <r>
    <x v="31"/>
    <s v="P2040"/>
    <n v="8"/>
    <x v="0"/>
    <x v="3"/>
    <x v="3"/>
    <n v="2496.7676064257025"/>
    <x v="2"/>
    <n v="3483.57"/>
    <x v="3"/>
    <n v="3831.9270000000006"/>
    <n v="3832"/>
    <n v="3832"/>
    <n v="3831"/>
    <x v="1"/>
    <x v="0"/>
    <s v="Dec-2023"/>
    <s v="CHILDREN"/>
  </r>
  <r>
    <x v="80"/>
    <s v="P4761"/>
    <n v="65"/>
    <x v="1"/>
    <x v="3"/>
    <x v="1"/>
    <n v="2509.1716796874998"/>
    <x v="0"/>
    <n v="1231.52"/>
    <x v="2"/>
    <n v="1354.672"/>
    <n v="1355"/>
    <n v="1355"/>
    <n v="1354"/>
    <x v="1"/>
    <x v="1"/>
    <s v="Jan-2023"/>
    <s v="ADULTS"/>
  </r>
  <r>
    <x v="348"/>
    <s v="P824"/>
    <n v="77"/>
    <x v="1"/>
    <x v="0"/>
    <x v="2"/>
    <n v="2440.2966694490819"/>
    <x v="0"/>
    <n v="2845.61"/>
    <x v="2"/>
    <n v="3130.1710000000003"/>
    <n v="3130"/>
    <n v="3131"/>
    <n v="3130"/>
    <x v="1"/>
    <x v="9"/>
    <s v="Feb-2023"/>
    <s v="ADULTS"/>
  </r>
  <r>
    <x v="190"/>
    <s v="P489"/>
    <n v="57"/>
    <x v="0"/>
    <x v="1"/>
    <x v="1"/>
    <n v="2509.1716796874998"/>
    <x v="4"/>
    <n v="3790.46"/>
    <x v="0"/>
    <n v="4169.5060000000003"/>
    <n v="4170"/>
    <n v="4170"/>
    <n v="4169"/>
    <x v="0"/>
    <x v="9"/>
    <s v="Feb-2022"/>
    <s v="ADULTS"/>
  </r>
  <r>
    <x v="637"/>
    <s v="P1060"/>
    <n v="38"/>
    <x v="1"/>
    <x v="6"/>
    <x v="1"/>
    <n v="2509.1716796874998"/>
    <x v="1"/>
    <n v="313.7"/>
    <x v="1"/>
    <n v="345.07"/>
    <n v="345"/>
    <n v="346"/>
    <n v="345"/>
    <x v="1"/>
    <x v="6"/>
    <s v="Sep-2023"/>
    <s v="ADULTS"/>
  </r>
  <r>
    <x v="90"/>
    <s v="P3814"/>
    <n v="54"/>
    <x v="2"/>
    <x v="7"/>
    <x v="0"/>
    <n v="2503.6022787783868"/>
    <x v="5"/>
    <n v="1651.86"/>
    <x v="0"/>
    <n v="1817.046"/>
    <n v="1817"/>
    <n v="1818"/>
    <n v="1817"/>
    <x v="0"/>
    <x v="7"/>
    <s v="Aug-2022"/>
    <s v="ADULTS"/>
  </r>
  <r>
    <x v="243"/>
    <s v="P4265"/>
    <n v="82"/>
    <x v="0"/>
    <x v="0"/>
    <x v="0"/>
    <n v="2503.6022787783868"/>
    <x v="2"/>
    <n v="1103.26"/>
    <x v="2"/>
    <n v="1213.586"/>
    <n v="1214"/>
    <n v="1214"/>
    <n v="1213"/>
    <x v="1"/>
    <x v="5"/>
    <s v="Mar-2023"/>
    <s v="ADULTS"/>
  </r>
  <r>
    <x v="61"/>
    <s v="P4712"/>
    <n v="10"/>
    <x v="2"/>
    <x v="3"/>
    <x v="2"/>
    <n v="2440.2966694490819"/>
    <x v="3"/>
    <n v="466.72"/>
    <x v="3"/>
    <n v="513.39200000000005"/>
    <n v="513"/>
    <n v="514"/>
    <n v="513"/>
    <x v="1"/>
    <x v="3"/>
    <s v="Nov-2023"/>
    <s v="CHILDREN"/>
  </r>
  <r>
    <x v="511"/>
    <s v="P301"/>
    <n v="52"/>
    <x v="0"/>
    <x v="0"/>
    <x v="3"/>
    <n v="2496.7676064257025"/>
    <x v="3"/>
    <n v="4672.55"/>
    <x v="0"/>
    <n v="5139.8050000000003"/>
    <n v="5140"/>
    <n v="5140"/>
    <n v="5139"/>
    <x v="0"/>
    <x v="9"/>
    <s v="Feb-2022"/>
    <s v="ADULTS"/>
  </r>
  <r>
    <x v="423"/>
    <s v="P2693"/>
    <n v="41"/>
    <x v="0"/>
    <x v="6"/>
    <x v="0"/>
    <n v="2503.6022787783868"/>
    <x v="4"/>
    <n v="4785.22"/>
    <x v="0"/>
    <n v="5263.7420000000011"/>
    <n v="5264"/>
    <n v="5264"/>
    <n v="5263"/>
    <x v="1"/>
    <x v="10"/>
    <s v="Oct-2023"/>
    <s v="ADULTS"/>
  </r>
  <r>
    <x v="638"/>
    <s v="P3506"/>
    <n v="25"/>
    <x v="2"/>
    <x v="0"/>
    <x v="0"/>
    <n v="2503.6022787783868"/>
    <x v="4"/>
    <n v="3220.96"/>
    <x v="1"/>
    <n v="3543.0560000000005"/>
    <n v="3543"/>
    <n v="3544"/>
    <n v="3543"/>
    <x v="0"/>
    <x v="0"/>
    <s v="Dec-2022"/>
    <s v="ADULTS"/>
  </r>
  <r>
    <x v="35"/>
    <s v="P2799"/>
    <n v="28"/>
    <x v="0"/>
    <x v="3"/>
    <x v="1"/>
    <n v="2509.1716796874998"/>
    <x v="3"/>
    <n v="1775.76"/>
    <x v="1"/>
    <n v="1953.3360000000002"/>
    <n v="1953"/>
    <n v="1954"/>
    <n v="1953"/>
    <x v="0"/>
    <x v="9"/>
    <s v="Feb-2022"/>
    <s v="ADULTS"/>
  </r>
  <r>
    <x v="518"/>
    <s v="P976"/>
    <n v="1"/>
    <x v="0"/>
    <x v="6"/>
    <x v="3"/>
    <n v="2496.7676064257025"/>
    <x v="5"/>
    <n v="232.14"/>
    <x v="3"/>
    <n v="255.35400000000001"/>
    <n v="255"/>
    <n v="256"/>
    <n v="255"/>
    <x v="0"/>
    <x v="6"/>
    <s v="Sep-2022"/>
    <s v="CHILDREN"/>
  </r>
  <r>
    <x v="76"/>
    <s v="P2369"/>
    <n v="55"/>
    <x v="2"/>
    <x v="3"/>
    <x v="0"/>
    <n v="2503.6022787783868"/>
    <x v="2"/>
    <n v="2746.56"/>
    <x v="0"/>
    <n v="3021.2160000000003"/>
    <n v="3021"/>
    <n v="3022"/>
    <n v="3021"/>
    <x v="0"/>
    <x v="4"/>
    <s v="Jun-2022"/>
    <s v="ADULTS"/>
  </r>
  <r>
    <x v="159"/>
    <s v="P4142"/>
    <n v="73"/>
    <x v="2"/>
    <x v="1"/>
    <x v="0"/>
    <n v="2503.6022787783868"/>
    <x v="2"/>
    <n v="717.87"/>
    <x v="2"/>
    <n v="789.65700000000004"/>
    <n v="790"/>
    <n v="790"/>
    <n v="789"/>
    <x v="0"/>
    <x v="5"/>
    <s v="Mar-2022"/>
    <s v="ADULTS"/>
  </r>
  <r>
    <x v="444"/>
    <s v="P4316"/>
    <n v="12"/>
    <x v="1"/>
    <x v="5"/>
    <x v="2"/>
    <n v="2440.2966694490819"/>
    <x v="2"/>
    <n v="2502.1799999999998"/>
    <x v="3"/>
    <n v="2752.3980000000001"/>
    <n v="2752"/>
    <n v="2753"/>
    <n v="2752"/>
    <x v="1"/>
    <x v="0"/>
    <s v="Dec-2023"/>
    <s v="CHILDREN"/>
  </r>
  <r>
    <x v="639"/>
    <s v="P1403"/>
    <n v="96"/>
    <x v="1"/>
    <x v="4"/>
    <x v="2"/>
    <n v="2440.2966694490819"/>
    <x v="0"/>
    <n v="212.8"/>
    <x v="2"/>
    <n v="234.08000000000004"/>
    <n v="234"/>
    <n v="235"/>
    <n v="234"/>
    <x v="0"/>
    <x v="3"/>
    <s v="Nov-2022"/>
    <s v="ADULTS"/>
  </r>
  <r>
    <x v="510"/>
    <s v="P1973"/>
    <n v="59"/>
    <x v="1"/>
    <x v="7"/>
    <x v="0"/>
    <n v="2503.6022787783868"/>
    <x v="3"/>
    <n v="3868.31"/>
    <x v="0"/>
    <n v="4255.1410000000005"/>
    <n v="4255"/>
    <n v="4256"/>
    <n v="4255"/>
    <x v="1"/>
    <x v="10"/>
    <s v="Oct-2023"/>
    <s v="ADULTS"/>
  </r>
  <r>
    <x v="18"/>
    <s v="P1711"/>
    <n v="33"/>
    <x v="1"/>
    <x v="3"/>
    <x v="3"/>
    <n v="2496.7676064257025"/>
    <x v="3"/>
    <n v="3698"/>
    <x v="1"/>
    <n v="4067.8"/>
    <n v="4068"/>
    <n v="4068"/>
    <n v="4067"/>
    <x v="1"/>
    <x v="9"/>
    <s v="Feb-2023"/>
    <s v="ADULTS"/>
  </r>
  <r>
    <x v="442"/>
    <s v="P3772"/>
    <n v="21"/>
    <x v="2"/>
    <x v="4"/>
    <x v="1"/>
    <n v="2509.1716796874998"/>
    <x v="1"/>
    <n v="4517.07"/>
    <x v="1"/>
    <n v="4968.777"/>
    <n v="4969"/>
    <n v="4969"/>
    <n v="4968"/>
    <x v="1"/>
    <x v="2"/>
    <s v="Apr-2023"/>
    <s v="ADULTS"/>
  </r>
  <r>
    <x v="424"/>
    <s v="P903"/>
    <n v="54"/>
    <x v="0"/>
    <x v="5"/>
    <x v="1"/>
    <n v="2509.1716796874998"/>
    <x v="2"/>
    <n v="4242.24"/>
    <x v="0"/>
    <n v="4666.4639999999999"/>
    <n v="4666"/>
    <n v="4667"/>
    <n v="4666"/>
    <x v="1"/>
    <x v="6"/>
    <s v="Sep-2023"/>
    <s v="ADULTS"/>
  </r>
  <r>
    <x v="425"/>
    <s v="P4709"/>
    <n v="81"/>
    <x v="1"/>
    <x v="3"/>
    <x v="0"/>
    <n v="2503.6022787783868"/>
    <x v="4"/>
    <n v="314.95"/>
    <x v="2"/>
    <n v="346.44499999999999"/>
    <n v="346"/>
    <n v="347"/>
    <n v="346"/>
    <x v="1"/>
    <x v="8"/>
    <s v="Jul-2023"/>
    <s v="ADULTS"/>
  </r>
  <r>
    <x v="335"/>
    <s v="P137"/>
    <n v="6"/>
    <x v="1"/>
    <x v="5"/>
    <x v="0"/>
    <n v="2503.6022787783868"/>
    <x v="4"/>
    <n v="1596.6"/>
    <x v="3"/>
    <n v="1756.26"/>
    <n v="1756"/>
    <n v="1757"/>
    <n v="1756"/>
    <x v="1"/>
    <x v="11"/>
    <s v="May-2023"/>
    <s v="CHILDREN"/>
  </r>
  <r>
    <x v="533"/>
    <s v="P1855"/>
    <n v="67"/>
    <x v="0"/>
    <x v="6"/>
    <x v="3"/>
    <n v="2496.7676064257025"/>
    <x v="0"/>
    <n v="1140.0999999999999"/>
    <x v="2"/>
    <n v="1254.1099999999999"/>
    <n v="1254"/>
    <n v="1255"/>
    <n v="1254"/>
    <x v="0"/>
    <x v="4"/>
    <s v="Jun-2022"/>
    <s v="ADULTS"/>
  </r>
  <r>
    <x v="473"/>
    <s v="P2211"/>
    <n v="42"/>
    <x v="2"/>
    <x v="7"/>
    <x v="3"/>
    <n v="2496.7676064257025"/>
    <x v="2"/>
    <n v="2030.32"/>
    <x v="0"/>
    <n v="2233.3520000000003"/>
    <n v="2233"/>
    <n v="2234"/>
    <n v="2233"/>
    <x v="1"/>
    <x v="6"/>
    <s v="Sep-2023"/>
    <s v="ADULTS"/>
  </r>
  <r>
    <x v="153"/>
    <s v="P4099"/>
    <n v="68"/>
    <x v="1"/>
    <x v="3"/>
    <x v="0"/>
    <n v="2503.6022787783868"/>
    <x v="2"/>
    <n v="120.95"/>
    <x v="2"/>
    <n v="133.04500000000002"/>
    <n v="133"/>
    <n v="134"/>
    <n v="133"/>
    <x v="1"/>
    <x v="1"/>
    <s v="Jan-2023"/>
    <s v="ADULTS"/>
  </r>
  <r>
    <x v="640"/>
    <s v="P3266"/>
    <n v="82"/>
    <x v="0"/>
    <x v="5"/>
    <x v="2"/>
    <n v="2440.2966694490819"/>
    <x v="2"/>
    <n v="2364.6"/>
    <x v="2"/>
    <n v="2601.06"/>
    <n v="2601"/>
    <n v="2602"/>
    <n v="2601"/>
    <x v="0"/>
    <x v="1"/>
    <s v="Jan-2022"/>
    <s v="ADULTS"/>
  </r>
  <r>
    <x v="433"/>
    <s v="P1438"/>
    <n v="15"/>
    <x v="0"/>
    <x v="4"/>
    <x v="1"/>
    <n v="2509.1716796874998"/>
    <x v="1"/>
    <n v="1267.82"/>
    <x v="3"/>
    <n v="1394.6020000000001"/>
    <n v="1395"/>
    <n v="1395"/>
    <n v="1394"/>
    <x v="1"/>
    <x v="6"/>
    <s v="Sep-2023"/>
    <s v="CHILDREN"/>
  </r>
  <r>
    <x v="23"/>
    <s v="P4482"/>
    <n v="9"/>
    <x v="0"/>
    <x v="2"/>
    <x v="2"/>
    <n v="2440.2966694490819"/>
    <x v="2"/>
    <n v="1386.43"/>
    <x v="3"/>
    <n v="1525.0730000000001"/>
    <n v="1525"/>
    <n v="1526"/>
    <n v="1525"/>
    <x v="1"/>
    <x v="6"/>
    <s v="Sep-2023"/>
    <s v="CHILDREN"/>
  </r>
  <r>
    <x v="326"/>
    <s v="P205"/>
    <n v="50"/>
    <x v="2"/>
    <x v="5"/>
    <x v="2"/>
    <n v="2440.2966694490819"/>
    <x v="2"/>
    <n v="649.34"/>
    <x v="0"/>
    <n v="714.27400000000011"/>
    <n v="714"/>
    <n v="715"/>
    <n v="714"/>
    <x v="1"/>
    <x v="5"/>
    <s v="Mar-2023"/>
    <s v="ADULTS"/>
  </r>
  <r>
    <x v="97"/>
    <s v="P3206"/>
    <n v="71"/>
    <x v="0"/>
    <x v="2"/>
    <x v="3"/>
    <n v="2496.7676064257025"/>
    <x v="5"/>
    <n v="4194.37"/>
    <x v="2"/>
    <n v="4613.8070000000007"/>
    <n v="4614"/>
    <n v="4614"/>
    <n v="4613"/>
    <x v="1"/>
    <x v="8"/>
    <s v="Jul-2023"/>
    <s v="ADULTS"/>
  </r>
  <r>
    <x v="356"/>
    <s v="P2947"/>
    <n v="54"/>
    <x v="2"/>
    <x v="1"/>
    <x v="0"/>
    <n v="2503.6022787783868"/>
    <x v="0"/>
    <n v="4053.06"/>
    <x v="0"/>
    <n v="4458.366"/>
    <n v="4458"/>
    <n v="4459"/>
    <n v="4458"/>
    <x v="0"/>
    <x v="4"/>
    <s v="Jun-2022"/>
    <s v="ADULTS"/>
  </r>
  <r>
    <x v="235"/>
    <s v="P2307"/>
    <n v="52"/>
    <x v="2"/>
    <x v="1"/>
    <x v="2"/>
    <n v="2440.2966694490819"/>
    <x v="3"/>
    <n v="144.01"/>
    <x v="0"/>
    <n v="158.411"/>
    <n v="158"/>
    <n v="159"/>
    <n v="158"/>
    <x v="1"/>
    <x v="11"/>
    <s v="May-2023"/>
    <s v="ADULTS"/>
  </r>
  <r>
    <x v="531"/>
    <s v="P4917"/>
    <n v="30"/>
    <x v="0"/>
    <x v="2"/>
    <x v="1"/>
    <n v="2509.1716796874998"/>
    <x v="0"/>
    <n v="425.32"/>
    <x v="1"/>
    <n v="467.85200000000003"/>
    <n v="468"/>
    <n v="468"/>
    <n v="467"/>
    <x v="1"/>
    <x v="6"/>
    <s v="Sep-2023"/>
    <s v="ADULTS"/>
  </r>
  <r>
    <x v="569"/>
    <s v="P1126"/>
    <n v="90"/>
    <x v="0"/>
    <x v="5"/>
    <x v="3"/>
    <n v="2496.7676064257025"/>
    <x v="5"/>
    <n v="4134.97"/>
    <x v="2"/>
    <n v="4548.4670000000006"/>
    <n v="4548"/>
    <n v="4549"/>
    <n v="4548"/>
    <x v="1"/>
    <x v="7"/>
    <s v="Aug-2023"/>
    <s v="ADULTS"/>
  </r>
  <r>
    <x v="213"/>
    <s v="P1367"/>
    <n v="50"/>
    <x v="0"/>
    <x v="6"/>
    <x v="2"/>
    <n v="2440.2966694490819"/>
    <x v="1"/>
    <n v="1090.81"/>
    <x v="0"/>
    <n v="1199.8910000000001"/>
    <n v="1200"/>
    <n v="1200"/>
    <n v="1199"/>
    <x v="0"/>
    <x v="6"/>
    <s v="Sep-2022"/>
    <s v="ADULTS"/>
  </r>
  <r>
    <x v="616"/>
    <s v="P1897"/>
    <n v="60"/>
    <x v="1"/>
    <x v="3"/>
    <x v="1"/>
    <n v="2509.1716796874998"/>
    <x v="2"/>
    <n v="3427.93"/>
    <x v="2"/>
    <n v="3770.723"/>
    <n v="3771"/>
    <n v="3771"/>
    <n v="3770"/>
    <x v="1"/>
    <x v="8"/>
    <s v="Jul-2023"/>
    <s v="ADULTS"/>
  </r>
  <r>
    <x v="641"/>
    <s v="P892"/>
    <n v="31"/>
    <x v="2"/>
    <x v="1"/>
    <x v="3"/>
    <n v="2496.7676064257025"/>
    <x v="3"/>
    <n v="217.27"/>
    <x v="1"/>
    <n v="238.99700000000004"/>
    <n v="239"/>
    <n v="239"/>
    <n v="238"/>
    <x v="1"/>
    <x v="6"/>
    <s v="Sep-2023"/>
    <s v="ADULTS"/>
  </r>
  <r>
    <x v="462"/>
    <s v="P159"/>
    <n v="29"/>
    <x v="0"/>
    <x v="0"/>
    <x v="3"/>
    <n v="2496.7676064257025"/>
    <x v="4"/>
    <n v="1387.37"/>
    <x v="1"/>
    <n v="1526.107"/>
    <n v="1526"/>
    <n v="1527"/>
    <n v="1526"/>
    <x v="0"/>
    <x v="1"/>
    <s v="Jan-2022"/>
    <s v="ADULTS"/>
  </r>
  <r>
    <x v="176"/>
    <s v="P3234"/>
    <n v="4"/>
    <x v="1"/>
    <x v="7"/>
    <x v="3"/>
    <n v="2496.7676064257025"/>
    <x v="4"/>
    <n v="1978.06"/>
    <x v="3"/>
    <n v="2175.866"/>
    <n v="2176"/>
    <n v="2176"/>
    <n v="2175"/>
    <x v="0"/>
    <x v="8"/>
    <s v="Jul-2022"/>
    <s v="CHILDREN"/>
  </r>
  <r>
    <x v="642"/>
    <s v="P2540"/>
    <n v="67"/>
    <x v="2"/>
    <x v="0"/>
    <x v="1"/>
    <n v="2509.1716796874998"/>
    <x v="3"/>
    <n v="80.22"/>
    <x v="2"/>
    <n v="88.242000000000004"/>
    <n v="88"/>
    <n v="89"/>
    <n v="88"/>
    <x v="0"/>
    <x v="11"/>
    <s v="May-2022"/>
    <s v="ADULTS"/>
  </r>
  <r>
    <x v="31"/>
    <s v="P668"/>
    <n v="39"/>
    <x v="1"/>
    <x v="3"/>
    <x v="2"/>
    <n v="2440.2966694490819"/>
    <x v="1"/>
    <n v="3303.5"/>
    <x v="1"/>
    <n v="3633.8500000000004"/>
    <n v="3634"/>
    <n v="3634"/>
    <n v="3633"/>
    <x v="1"/>
    <x v="0"/>
    <s v="Dec-2023"/>
    <s v="ADULTS"/>
  </r>
  <r>
    <x v="478"/>
    <s v="P189"/>
    <n v="85"/>
    <x v="2"/>
    <x v="2"/>
    <x v="3"/>
    <n v="2496.7676064257025"/>
    <x v="2"/>
    <n v="3561.95"/>
    <x v="2"/>
    <n v="3918.145"/>
    <n v="3918"/>
    <n v="3919"/>
    <n v="3918"/>
    <x v="1"/>
    <x v="9"/>
    <s v="Feb-2023"/>
    <s v="ADULTS"/>
  </r>
  <r>
    <x v="511"/>
    <s v="P1606"/>
    <n v="48"/>
    <x v="1"/>
    <x v="3"/>
    <x v="0"/>
    <n v="2503.6022787783868"/>
    <x v="0"/>
    <n v="4716.3"/>
    <x v="0"/>
    <n v="5187.93"/>
    <n v="5188"/>
    <n v="5188"/>
    <n v="5187"/>
    <x v="0"/>
    <x v="9"/>
    <s v="Feb-2022"/>
    <s v="ADULTS"/>
  </r>
  <r>
    <x v="453"/>
    <s v="P4267"/>
    <n v="38"/>
    <x v="1"/>
    <x v="2"/>
    <x v="0"/>
    <n v="2503.6022787783868"/>
    <x v="0"/>
    <n v="2859.45"/>
    <x v="1"/>
    <n v="3145.395"/>
    <n v="3145"/>
    <n v="3146"/>
    <n v="3145"/>
    <x v="0"/>
    <x v="3"/>
    <s v="Nov-2022"/>
    <s v="ADULTS"/>
  </r>
  <r>
    <x v="95"/>
    <s v="P4452"/>
    <n v="71"/>
    <x v="1"/>
    <x v="1"/>
    <x v="2"/>
    <n v="2440.2966694490819"/>
    <x v="1"/>
    <n v="4924.46"/>
    <x v="2"/>
    <n v="5416.9060000000009"/>
    <n v="5417"/>
    <n v="5417"/>
    <n v="5416"/>
    <x v="0"/>
    <x v="7"/>
    <s v="Aug-2022"/>
    <s v="ADULTS"/>
  </r>
  <r>
    <x v="69"/>
    <s v="P2713"/>
    <n v="37"/>
    <x v="1"/>
    <x v="7"/>
    <x v="1"/>
    <n v="2509.1716796874998"/>
    <x v="3"/>
    <n v="563.04999999999995"/>
    <x v="1"/>
    <n v="619.35500000000002"/>
    <n v="619"/>
    <n v="620"/>
    <n v="619"/>
    <x v="0"/>
    <x v="3"/>
    <s v="Nov-2022"/>
    <s v="ADULTS"/>
  </r>
  <r>
    <x v="561"/>
    <s v="P1265"/>
    <n v="17"/>
    <x v="1"/>
    <x v="3"/>
    <x v="1"/>
    <n v="2509.1716796874998"/>
    <x v="3"/>
    <n v="4915.8500000000004"/>
    <x v="3"/>
    <n v="5407.4350000000004"/>
    <n v="5407"/>
    <n v="5408"/>
    <n v="5407"/>
    <x v="1"/>
    <x v="1"/>
    <s v="Jan-2023"/>
    <s v="CHILDREN"/>
  </r>
  <r>
    <x v="128"/>
    <s v="P611"/>
    <n v="35"/>
    <x v="1"/>
    <x v="3"/>
    <x v="0"/>
    <n v="2503.6022787783868"/>
    <x v="0"/>
    <n v="4606.91"/>
    <x v="1"/>
    <n v="5067.6010000000006"/>
    <n v="5068"/>
    <n v="5068"/>
    <n v="5067"/>
    <x v="0"/>
    <x v="9"/>
    <s v="Feb-2022"/>
    <s v="ADULTS"/>
  </r>
  <r>
    <x v="643"/>
    <s v="P4430"/>
    <n v="14"/>
    <x v="1"/>
    <x v="4"/>
    <x v="1"/>
    <n v="2509.1716796874998"/>
    <x v="1"/>
    <n v="699.3"/>
    <x v="3"/>
    <n v="769.23"/>
    <n v="769"/>
    <n v="770"/>
    <n v="769"/>
    <x v="1"/>
    <x v="9"/>
    <s v="Feb-2023"/>
    <s v="CHILDREN"/>
  </r>
  <r>
    <x v="644"/>
    <s v="P2297"/>
    <n v="35"/>
    <x v="2"/>
    <x v="4"/>
    <x v="0"/>
    <n v="2503.6022787783868"/>
    <x v="0"/>
    <n v="1480.56"/>
    <x v="1"/>
    <n v="1628.616"/>
    <n v="1629"/>
    <n v="1629"/>
    <n v="1628"/>
    <x v="0"/>
    <x v="4"/>
    <s v="Jun-2022"/>
    <s v="ADULTS"/>
  </r>
  <r>
    <x v="238"/>
    <s v="P2251"/>
    <n v="46"/>
    <x v="1"/>
    <x v="7"/>
    <x v="2"/>
    <n v="2440.2966694490819"/>
    <x v="3"/>
    <n v="2643.52"/>
    <x v="0"/>
    <n v="2907.8720000000003"/>
    <n v="2908"/>
    <n v="2908"/>
    <n v="2907"/>
    <x v="1"/>
    <x v="3"/>
    <s v="Nov-2023"/>
    <s v="ADULTS"/>
  </r>
  <r>
    <x v="210"/>
    <s v="P2117"/>
    <n v="93"/>
    <x v="2"/>
    <x v="7"/>
    <x v="2"/>
    <n v="2440.2966694490819"/>
    <x v="0"/>
    <n v="667.63"/>
    <x v="2"/>
    <n v="734.39300000000003"/>
    <n v="734"/>
    <n v="735"/>
    <n v="734"/>
    <x v="1"/>
    <x v="9"/>
    <s v="Feb-2023"/>
    <s v="ADULTS"/>
  </r>
  <r>
    <x v="230"/>
    <s v="P4419"/>
    <n v="81"/>
    <x v="2"/>
    <x v="0"/>
    <x v="3"/>
    <n v="2496.7676064257025"/>
    <x v="0"/>
    <n v="4151.58"/>
    <x v="2"/>
    <n v="4566.7380000000003"/>
    <n v="4567"/>
    <n v="4567"/>
    <n v="4566"/>
    <x v="1"/>
    <x v="9"/>
    <s v="Feb-2023"/>
    <s v="ADULTS"/>
  </r>
  <r>
    <x v="645"/>
    <s v="P3656"/>
    <n v="67"/>
    <x v="2"/>
    <x v="0"/>
    <x v="2"/>
    <n v="2440.2966694490819"/>
    <x v="1"/>
    <n v="1366.45"/>
    <x v="2"/>
    <n v="1503.0950000000003"/>
    <n v="1503"/>
    <n v="1504"/>
    <n v="1503"/>
    <x v="0"/>
    <x v="1"/>
    <s v="Jan-2022"/>
    <s v="ADULTS"/>
  </r>
  <r>
    <x v="290"/>
    <s v="P2936"/>
    <n v="12"/>
    <x v="1"/>
    <x v="7"/>
    <x v="1"/>
    <n v="2509.1716796874998"/>
    <x v="4"/>
    <n v="206.39"/>
    <x v="3"/>
    <n v="227.029"/>
    <n v="227"/>
    <n v="228"/>
    <n v="227"/>
    <x v="0"/>
    <x v="5"/>
    <s v="Mar-2022"/>
    <s v="CHILDREN"/>
  </r>
  <r>
    <x v="336"/>
    <s v="P4064"/>
    <n v="79"/>
    <x v="1"/>
    <x v="1"/>
    <x v="0"/>
    <n v="2503.6022787783868"/>
    <x v="0"/>
    <n v="4708.78"/>
    <x v="2"/>
    <n v="5179.6580000000004"/>
    <n v="5180"/>
    <n v="5180"/>
    <n v="5179"/>
    <x v="1"/>
    <x v="1"/>
    <s v="Jan-2023"/>
    <s v="ADULTS"/>
  </r>
  <r>
    <x v="503"/>
    <s v="P338"/>
    <n v="23"/>
    <x v="2"/>
    <x v="4"/>
    <x v="3"/>
    <n v="2496.7676064257025"/>
    <x v="2"/>
    <n v="1644.75"/>
    <x v="1"/>
    <n v="1809.2250000000001"/>
    <n v="1809"/>
    <n v="1810"/>
    <n v="1809"/>
    <x v="1"/>
    <x v="10"/>
    <s v="Oct-2023"/>
    <s v="ADULTS"/>
  </r>
  <r>
    <x v="646"/>
    <s v="P1214"/>
    <n v="32"/>
    <x v="0"/>
    <x v="0"/>
    <x v="3"/>
    <n v="2496.7676064257025"/>
    <x v="4"/>
    <n v="835.27"/>
    <x v="1"/>
    <n v="918.79700000000003"/>
    <n v="919"/>
    <n v="919"/>
    <n v="918"/>
    <x v="0"/>
    <x v="8"/>
    <s v="Jul-2022"/>
    <s v="ADULTS"/>
  </r>
  <r>
    <x v="306"/>
    <s v="P147"/>
    <n v="66"/>
    <x v="1"/>
    <x v="2"/>
    <x v="3"/>
    <n v="2496.7676064257025"/>
    <x v="0"/>
    <n v="1667.63"/>
    <x v="2"/>
    <n v="1834.3930000000003"/>
    <n v="1834"/>
    <n v="1835"/>
    <n v="1834"/>
    <x v="1"/>
    <x v="9"/>
    <s v="Feb-2023"/>
    <s v="ADULTS"/>
  </r>
  <r>
    <x v="296"/>
    <s v="P3464"/>
    <n v="83"/>
    <x v="0"/>
    <x v="6"/>
    <x v="0"/>
    <n v="2503.6022787783868"/>
    <x v="2"/>
    <n v="1052.93"/>
    <x v="2"/>
    <n v="1158.2230000000002"/>
    <n v="1158"/>
    <n v="1159"/>
    <n v="1158"/>
    <x v="1"/>
    <x v="2"/>
    <s v="Apr-2023"/>
    <s v="ADULTS"/>
  </r>
  <r>
    <x v="644"/>
    <s v="P3454"/>
    <n v="15"/>
    <x v="2"/>
    <x v="2"/>
    <x v="2"/>
    <n v="2440.2966694490819"/>
    <x v="2"/>
    <n v="254.98"/>
    <x v="3"/>
    <n v="280.47800000000001"/>
    <n v="280"/>
    <n v="281"/>
    <n v="280"/>
    <x v="0"/>
    <x v="4"/>
    <s v="Jun-2022"/>
    <s v="CHILDREN"/>
  </r>
  <r>
    <x v="13"/>
    <s v="P828"/>
    <n v="31"/>
    <x v="0"/>
    <x v="3"/>
    <x v="1"/>
    <n v="2509.1716796874998"/>
    <x v="2"/>
    <n v="2010.87"/>
    <x v="1"/>
    <n v="2211.9569999999999"/>
    <n v="2212"/>
    <n v="2212"/>
    <n v="2211"/>
    <x v="1"/>
    <x v="3"/>
    <s v="Nov-2023"/>
    <s v="ADULTS"/>
  </r>
  <r>
    <x v="146"/>
    <s v="P1876"/>
    <n v="3"/>
    <x v="1"/>
    <x v="1"/>
    <x v="0"/>
    <n v="2503.6022787783868"/>
    <x v="2"/>
    <n v="1382.27"/>
    <x v="3"/>
    <n v="1520.4970000000001"/>
    <n v="1520"/>
    <n v="1521"/>
    <n v="1520"/>
    <x v="1"/>
    <x v="8"/>
    <s v="Jul-2023"/>
    <s v="CHILDREN"/>
  </r>
  <r>
    <x v="354"/>
    <s v="P3177"/>
    <n v="82"/>
    <x v="2"/>
    <x v="7"/>
    <x v="1"/>
    <n v="2509.1716796874998"/>
    <x v="3"/>
    <n v="388.6"/>
    <x v="2"/>
    <n v="427.46000000000004"/>
    <n v="427"/>
    <n v="428"/>
    <n v="427"/>
    <x v="0"/>
    <x v="2"/>
    <s v="Apr-2022"/>
    <s v="ADULTS"/>
  </r>
  <r>
    <x v="388"/>
    <s v="P50"/>
    <n v="77"/>
    <x v="0"/>
    <x v="2"/>
    <x v="0"/>
    <n v="2503.6022787783868"/>
    <x v="0"/>
    <n v="970.96"/>
    <x v="2"/>
    <n v="1068.056"/>
    <n v="1068"/>
    <n v="1069"/>
    <n v="1068"/>
    <x v="1"/>
    <x v="11"/>
    <s v="May-2023"/>
    <s v="ADULTS"/>
  </r>
  <r>
    <x v="184"/>
    <s v="P4116"/>
    <n v="1"/>
    <x v="0"/>
    <x v="7"/>
    <x v="2"/>
    <n v="2440.2966694490819"/>
    <x v="0"/>
    <n v="3353.68"/>
    <x v="3"/>
    <n v="3689.0480000000002"/>
    <n v="3689"/>
    <n v="3690"/>
    <n v="3689"/>
    <x v="1"/>
    <x v="2"/>
    <s v="Apr-2023"/>
    <s v="CHILDREN"/>
  </r>
  <r>
    <x v="596"/>
    <s v="P4892"/>
    <n v="27"/>
    <x v="1"/>
    <x v="0"/>
    <x v="1"/>
    <n v="2509.1716796874998"/>
    <x v="0"/>
    <n v="2495.2800000000002"/>
    <x v="1"/>
    <n v="2744.8080000000004"/>
    <n v="2745"/>
    <n v="2745"/>
    <n v="2744"/>
    <x v="0"/>
    <x v="6"/>
    <s v="Sep-2022"/>
    <s v="ADULTS"/>
  </r>
  <r>
    <x v="105"/>
    <s v="P1290"/>
    <n v="0"/>
    <x v="0"/>
    <x v="7"/>
    <x v="1"/>
    <n v="2509.1716796874998"/>
    <x v="5"/>
    <n v="4558.4799999999996"/>
    <x v="3"/>
    <n v="5014.3279999999995"/>
    <n v="5014"/>
    <n v="5015"/>
    <n v="5014"/>
    <x v="0"/>
    <x v="10"/>
    <s v="Oct-2022"/>
    <s v="CHILDREN"/>
  </r>
  <r>
    <x v="493"/>
    <s v="P344"/>
    <n v="35"/>
    <x v="2"/>
    <x v="5"/>
    <x v="3"/>
    <n v="2496.7676064257025"/>
    <x v="0"/>
    <n v="1819.47"/>
    <x v="1"/>
    <n v="2001.4170000000001"/>
    <n v="2001"/>
    <n v="2002"/>
    <n v="2001"/>
    <x v="0"/>
    <x v="5"/>
    <s v="Mar-2022"/>
    <s v="ADULTS"/>
  </r>
  <r>
    <x v="75"/>
    <s v="P1804"/>
    <n v="26"/>
    <x v="0"/>
    <x v="7"/>
    <x v="1"/>
    <n v="2509.1716796874998"/>
    <x v="3"/>
    <n v="584.79"/>
    <x v="1"/>
    <n v="643.26900000000001"/>
    <n v="643"/>
    <n v="644"/>
    <n v="643"/>
    <x v="1"/>
    <x v="7"/>
    <s v="Aug-2023"/>
    <s v="ADULTS"/>
  </r>
  <r>
    <x v="576"/>
    <s v="P4993"/>
    <n v="70"/>
    <x v="0"/>
    <x v="3"/>
    <x v="3"/>
    <n v="2496.7676064257025"/>
    <x v="3"/>
    <n v="3077.72"/>
    <x v="2"/>
    <n v="3385.4920000000002"/>
    <n v="3385"/>
    <n v="3386"/>
    <n v="3385"/>
    <x v="1"/>
    <x v="0"/>
    <s v="Dec-2023"/>
    <s v="ADULTS"/>
  </r>
  <r>
    <x v="106"/>
    <s v="P4171"/>
    <n v="88"/>
    <x v="2"/>
    <x v="5"/>
    <x v="0"/>
    <n v="2503.6022787783868"/>
    <x v="1"/>
    <n v="4156.3"/>
    <x v="2"/>
    <n v="4571.93"/>
    <n v="4572"/>
    <n v="4572"/>
    <n v="4571"/>
    <x v="0"/>
    <x v="3"/>
    <s v="Nov-2022"/>
    <s v="ADULTS"/>
  </r>
  <r>
    <x v="335"/>
    <s v="P2438"/>
    <n v="21"/>
    <x v="2"/>
    <x v="3"/>
    <x v="1"/>
    <n v="2509.1716796874998"/>
    <x v="2"/>
    <n v="4720.3599999999997"/>
    <x v="1"/>
    <n v="5192.3959999999997"/>
    <n v="5192"/>
    <n v="5193"/>
    <n v="5192"/>
    <x v="1"/>
    <x v="11"/>
    <s v="May-2023"/>
    <s v="ADULTS"/>
  </r>
  <r>
    <x v="350"/>
    <s v="P4229"/>
    <n v="56"/>
    <x v="2"/>
    <x v="0"/>
    <x v="0"/>
    <n v="2503.6022787783868"/>
    <x v="3"/>
    <n v="2811.48"/>
    <x v="0"/>
    <n v="3092.6280000000002"/>
    <n v="3093"/>
    <n v="3093"/>
    <n v="3092"/>
    <x v="0"/>
    <x v="3"/>
    <s v="Nov-2022"/>
    <s v="ADULTS"/>
  </r>
  <r>
    <x v="13"/>
    <s v="P2858"/>
    <n v="46"/>
    <x v="2"/>
    <x v="1"/>
    <x v="3"/>
    <n v="2496.7676064257025"/>
    <x v="3"/>
    <n v="2960.27"/>
    <x v="0"/>
    <n v="3256.297"/>
    <n v="3256"/>
    <n v="3257"/>
    <n v="3256"/>
    <x v="1"/>
    <x v="3"/>
    <s v="Nov-2023"/>
    <s v="ADULTS"/>
  </r>
  <r>
    <x v="647"/>
    <s v="P1993"/>
    <n v="59"/>
    <x v="1"/>
    <x v="1"/>
    <x v="2"/>
    <n v="2440.2966694490819"/>
    <x v="1"/>
    <n v="2943.77"/>
    <x v="0"/>
    <n v="3238.1470000000004"/>
    <n v="3238"/>
    <n v="3239"/>
    <n v="3238"/>
    <x v="1"/>
    <x v="8"/>
    <s v="Jul-2023"/>
    <s v="ADULTS"/>
  </r>
  <r>
    <x v="648"/>
    <s v="P2581"/>
    <n v="77"/>
    <x v="1"/>
    <x v="5"/>
    <x v="0"/>
    <n v="2503.6022787783868"/>
    <x v="4"/>
    <n v="64.040000000000006"/>
    <x v="2"/>
    <n v="70.444000000000017"/>
    <n v="70"/>
    <n v="71"/>
    <n v="70"/>
    <x v="1"/>
    <x v="0"/>
    <s v="Dec-2023"/>
    <s v="ADULTS"/>
  </r>
  <r>
    <x v="389"/>
    <s v="P1616"/>
    <n v="12"/>
    <x v="1"/>
    <x v="3"/>
    <x v="3"/>
    <n v="2496.7676064257025"/>
    <x v="1"/>
    <n v="4878.6499999999996"/>
    <x v="3"/>
    <n v="5366.5150000000003"/>
    <n v="5367"/>
    <n v="5367"/>
    <n v="5366"/>
    <x v="1"/>
    <x v="9"/>
    <s v="Feb-2023"/>
    <s v="CHILDREN"/>
  </r>
  <r>
    <x v="413"/>
    <s v="P3987"/>
    <n v="35"/>
    <x v="2"/>
    <x v="0"/>
    <x v="0"/>
    <n v="2503.6022787783868"/>
    <x v="0"/>
    <n v="369.89"/>
    <x v="1"/>
    <n v="406.87900000000002"/>
    <n v="407"/>
    <n v="407"/>
    <n v="406"/>
    <x v="0"/>
    <x v="7"/>
    <s v="Aug-2022"/>
    <s v="ADULTS"/>
  </r>
  <r>
    <x v="74"/>
    <s v="P4845"/>
    <n v="23"/>
    <x v="2"/>
    <x v="7"/>
    <x v="1"/>
    <n v="2509.1716796874998"/>
    <x v="0"/>
    <n v="995.75"/>
    <x v="1"/>
    <n v="1095.325"/>
    <n v="1095"/>
    <n v="1096"/>
    <n v="1095"/>
    <x v="1"/>
    <x v="10"/>
    <s v="Oct-2023"/>
    <s v="ADULTS"/>
  </r>
  <r>
    <x v="91"/>
    <s v="P2427"/>
    <n v="57"/>
    <x v="0"/>
    <x v="3"/>
    <x v="0"/>
    <n v="2503.6022787783868"/>
    <x v="3"/>
    <n v="1877.4"/>
    <x v="0"/>
    <n v="2065.1400000000003"/>
    <n v="2065"/>
    <n v="2066"/>
    <n v="2065"/>
    <x v="0"/>
    <x v="11"/>
    <s v="May-2022"/>
    <s v="ADULTS"/>
  </r>
  <r>
    <x v="616"/>
    <s v="P2505"/>
    <n v="23"/>
    <x v="1"/>
    <x v="6"/>
    <x v="3"/>
    <n v="2496.7676064257025"/>
    <x v="2"/>
    <n v="2873.57"/>
    <x v="1"/>
    <n v="3160.9270000000006"/>
    <n v="3161"/>
    <n v="3161"/>
    <n v="3160"/>
    <x v="1"/>
    <x v="8"/>
    <s v="Jul-2023"/>
    <s v="ADULTS"/>
  </r>
  <r>
    <x v="243"/>
    <s v="P2959"/>
    <n v="49"/>
    <x v="2"/>
    <x v="1"/>
    <x v="2"/>
    <n v="2440.2966694490819"/>
    <x v="4"/>
    <n v="896.41"/>
    <x v="0"/>
    <n v="986.05100000000004"/>
    <n v="986"/>
    <n v="987"/>
    <n v="986"/>
    <x v="1"/>
    <x v="5"/>
    <s v="Mar-2023"/>
    <s v="ADULTS"/>
  </r>
  <r>
    <x v="649"/>
    <s v="P744"/>
    <n v="70"/>
    <x v="2"/>
    <x v="6"/>
    <x v="3"/>
    <n v="2496.7676064257025"/>
    <x v="4"/>
    <n v="430.67"/>
    <x v="2"/>
    <n v="473.73700000000008"/>
    <n v="474"/>
    <n v="474"/>
    <n v="473"/>
    <x v="0"/>
    <x v="6"/>
    <s v="Sep-2022"/>
    <s v="ADULTS"/>
  </r>
  <r>
    <x v="119"/>
    <s v="P1068"/>
    <n v="27"/>
    <x v="2"/>
    <x v="7"/>
    <x v="0"/>
    <n v="2503.6022787783868"/>
    <x v="5"/>
    <n v="2137.85"/>
    <x v="1"/>
    <n v="2351.6350000000002"/>
    <n v="2352"/>
    <n v="2352"/>
    <n v="2351"/>
    <x v="0"/>
    <x v="8"/>
    <s v="Jul-2022"/>
    <s v="ADULTS"/>
  </r>
  <r>
    <x v="650"/>
    <s v="P2475"/>
    <n v="28"/>
    <x v="1"/>
    <x v="3"/>
    <x v="0"/>
    <n v="2503.6022787783868"/>
    <x v="4"/>
    <n v="2593.73"/>
    <x v="1"/>
    <n v="2853.1030000000001"/>
    <n v="2853"/>
    <n v="2854"/>
    <n v="2853"/>
    <x v="1"/>
    <x v="4"/>
    <s v="Jun-2023"/>
    <s v="ADULTS"/>
  </r>
  <r>
    <x v="280"/>
    <s v="P4473"/>
    <n v="11"/>
    <x v="2"/>
    <x v="0"/>
    <x v="0"/>
    <n v="2503.6022787783868"/>
    <x v="1"/>
    <n v="1015.47"/>
    <x v="3"/>
    <n v="1117.0170000000001"/>
    <n v="1117"/>
    <n v="1118"/>
    <n v="1117"/>
    <x v="0"/>
    <x v="5"/>
    <s v="Mar-2022"/>
    <s v="CHILDREN"/>
  </r>
  <r>
    <x v="122"/>
    <s v="P169"/>
    <n v="24"/>
    <x v="1"/>
    <x v="7"/>
    <x v="2"/>
    <n v="2440.2966694490819"/>
    <x v="3"/>
    <n v="186.97"/>
    <x v="1"/>
    <n v="205.667"/>
    <n v="206"/>
    <n v="206"/>
    <n v="205"/>
    <x v="0"/>
    <x v="7"/>
    <s v="Aug-2022"/>
    <s v="ADULTS"/>
  </r>
  <r>
    <x v="465"/>
    <s v="P2077"/>
    <n v="26"/>
    <x v="0"/>
    <x v="4"/>
    <x v="2"/>
    <n v="2440.2966694490819"/>
    <x v="3"/>
    <n v="990.43"/>
    <x v="1"/>
    <n v="1089.473"/>
    <n v="1089"/>
    <n v="1090"/>
    <n v="1089"/>
    <x v="1"/>
    <x v="8"/>
    <s v="Jul-2023"/>
    <s v="ADULTS"/>
  </r>
  <r>
    <x v="523"/>
    <s v="P1498"/>
    <n v="28"/>
    <x v="1"/>
    <x v="7"/>
    <x v="2"/>
    <n v="2440.2966694490819"/>
    <x v="4"/>
    <n v="1034.56"/>
    <x v="1"/>
    <n v="1138.0160000000001"/>
    <n v="1138"/>
    <n v="1139"/>
    <n v="1138"/>
    <x v="0"/>
    <x v="5"/>
    <s v="Mar-2022"/>
    <s v="ADULTS"/>
  </r>
  <r>
    <x v="2"/>
    <s v="P833"/>
    <n v="50"/>
    <x v="1"/>
    <x v="4"/>
    <x v="0"/>
    <n v="2503.6022787783868"/>
    <x v="1"/>
    <n v="3250.43"/>
    <x v="0"/>
    <n v="3575.473"/>
    <n v="3575"/>
    <n v="3576"/>
    <n v="3575"/>
    <x v="0"/>
    <x v="2"/>
    <s v="Apr-2022"/>
    <s v="ADULTS"/>
  </r>
  <r>
    <x v="294"/>
    <s v="P185"/>
    <n v="52"/>
    <x v="1"/>
    <x v="2"/>
    <x v="2"/>
    <n v="2440.2966694490819"/>
    <x v="3"/>
    <n v="4103.4399999999996"/>
    <x v="0"/>
    <n v="4513.7839999999997"/>
    <n v="4514"/>
    <n v="4514"/>
    <n v="4513"/>
    <x v="1"/>
    <x v="4"/>
    <s v="Jun-2023"/>
    <s v="ADULTS"/>
  </r>
  <r>
    <x v="647"/>
    <s v="P4530"/>
    <n v="23"/>
    <x v="1"/>
    <x v="3"/>
    <x v="2"/>
    <n v="2440.2966694490819"/>
    <x v="3"/>
    <n v="2213.67"/>
    <x v="1"/>
    <n v="2435.0370000000003"/>
    <n v="2435"/>
    <n v="2436"/>
    <n v="2435"/>
    <x v="1"/>
    <x v="8"/>
    <s v="Jul-2023"/>
    <s v="ADULTS"/>
  </r>
  <r>
    <x v="30"/>
    <s v="P3583"/>
    <n v="79"/>
    <x v="2"/>
    <x v="2"/>
    <x v="2"/>
    <n v="2440.2966694490819"/>
    <x v="3"/>
    <n v="333.89"/>
    <x v="2"/>
    <n v="367.279"/>
    <n v="367"/>
    <n v="368"/>
    <n v="367"/>
    <x v="1"/>
    <x v="2"/>
    <s v="Apr-2023"/>
    <s v="ADULTS"/>
  </r>
  <r>
    <x v="100"/>
    <s v="P2421"/>
    <n v="60"/>
    <x v="2"/>
    <x v="6"/>
    <x v="1"/>
    <n v="2509.1716796874998"/>
    <x v="3"/>
    <n v="3981.78"/>
    <x v="2"/>
    <n v="4379.9580000000005"/>
    <n v="4380"/>
    <n v="4380"/>
    <n v="4379"/>
    <x v="1"/>
    <x v="8"/>
    <s v="Jul-2023"/>
    <s v="ADULTS"/>
  </r>
  <r>
    <x v="161"/>
    <s v="P2446"/>
    <n v="11"/>
    <x v="1"/>
    <x v="2"/>
    <x v="1"/>
    <n v="2509.1716796874998"/>
    <x v="0"/>
    <n v="975.53"/>
    <x v="3"/>
    <n v="1073.0830000000001"/>
    <n v="1073"/>
    <n v="1074"/>
    <n v="1073"/>
    <x v="1"/>
    <x v="0"/>
    <s v="Dec-2023"/>
    <s v="CHILDREN"/>
  </r>
  <r>
    <x v="165"/>
    <s v="P3313"/>
    <n v="74"/>
    <x v="2"/>
    <x v="4"/>
    <x v="2"/>
    <n v="2440.2966694490819"/>
    <x v="1"/>
    <n v="1338.79"/>
    <x v="2"/>
    <n v="1472.6690000000001"/>
    <n v="1473"/>
    <n v="1473"/>
    <n v="1472"/>
    <x v="0"/>
    <x v="9"/>
    <s v="Feb-2022"/>
    <s v="ADULTS"/>
  </r>
  <r>
    <x v="307"/>
    <s v="P3667"/>
    <n v="87"/>
    <x v="2"/>
    <x v="1"/>
    <x v="1"/>
    <n v="2509.1716796874998"/>
    <x v="1"/>
    <n v="190.54"/>
    <x v="2"/>
    <n v="209.59399999999999"/>
    <n v="210"/>
    <n v="210"/>
    <n v="209"/>
    <x v="0"/>
    <x v="7"/>
    <s v="Aug-2022"/>
    <s v="ADULTS"/>
  </r>
  <r>
    <x v="136"/>
    <s v="P3764"/>
    <n v="52"/>
    <x v="2"/>
    <x v="4"/>
    <x v="0"/>
    <n v="2503.6022787783868"/>
    <x v="0"/>
    <n v="435.89"/>
    <x v="0"/>
    <n v="479.47900000000004"/>
    <n v="479"/>
    <n v="480"/>
    <n v="479"/>
    <x v="1"/>
    <x v="8"/>
    <s v="Jul-2023"/>
    <s v="ADULTS"/>
  </r>
  <r>
    <x v="549"/>
    <s v="P1699"/>
    <n v="24"/>
    <x v="2"/>
    <x v="2"/>
    <x v="0"/>
    <n v="2503.6022787783868"/>
    <x v="3"/>
    <n v="2635.99"/>
    <x v="1"/>
    <n v="2899.5889999999999"/>
    <n v="2900"/>
    <n v="2900"/>
    <n v="2899"/>
    <x v="0"/>
    <x v="3"/>
    <s v="Nov-2022"/>
    <s v="ADULTS"/>
  </r>
  <r>
    <x v="618"/>
    <s v="P1730"/>
    <n v="46"/>
    <x v="0"/>
    <x v="6"/>
    <x v="2"/>
    <n v="2440.2966694490819"/>
    <x v="4"/>
    <n v="3462.37"/>
    <x v="0"/>
    <n v="3808.607"/>
    <n v="3809"/>
    <n v="3809"/>
    <n v="3808"/>
    <x v="1"/>
    <x v="7"/>
    <s v="Aug-2023"/>
    <s v="ADULTS"/>
  </r>
  <r>
    <x v="320"/>
    <s v="P3035"/>
    <n v="83"/>
    <x v="1"/>
    <x v="4"/>
    <x v="0"/>
    <n v="2503.6022787783868"/>
    <x v="2"/>
    <n v="3165.83"/>
    <x v="2"/>
    <n v="3482.413"/>
    <n v="3482"/>
    <n v="3483"/>
    <n v="3482"/>
    <x v="1"/>
    <x v="8"/>
    <s v="Jul-2023"/>
    <s v="ADULTS"/>
  </r>
  <r>
    <x v="107"/>
    <s v="P257"/>
    <n v="18"/>
    <x v="1"/>
    <x v="2"/>
    <x v="3"/>
    <n v="2496.7676064257025"/>
    <x v="5"/>
    <n v="3946.51"/>
    <x v="1"/>
    <n v="4341.161000000001"/>
    <n v="4341"/>
    <n v="4342"/>
    <n v="4341"/>
    <x v="1"/>
    <x v="0"/>
    <s v="Dec-2023"/>
    <s v="ADULTS"/>
  </r>
  <r>
    <x v="69"/>
    <s v="P4183"/>
    <n v="48"/>
    <x v="0"/>
    <x v="7"/>
    <x v="1"/>
    <n v="2509.1716796874998"/>
    <x v="0"/>
    <n v="3384.1"/>
    <x v="0"/>
    <n v="3722.51"/>
    <n v="3723"/>
    <n v="3723"/>
    <n v="3722"/>
    <x v="0"/>
    <x v="3"/>
    <s v="Nov-2022"/>
    <s v="ADULTS"/>
  </r>
  <r>
    <x v="447"/>
    <s v="P2080"/>
    <n v="77"/>
    <x v="2"/>
    <x v="2"/>
    <x v="3"/>
    <n v="2496.7676064257025"/>
    <x v="2"/>
    <n v="470.52"/>
    <x v="2"/>
    <n v="517.572"/>
    <n v="518"/>
    <n v="518"/>
    <n v="517"/>
    <x v="0"/>
    <x v="1"/>
    <s v="Jan-2022"/>
    <s v="ADULTS"/>
  </r>
  <r>
    <x v="559"/>
    <s v="P2005"/>
    <n v="32"/>
    <x v="2"/>
    <x v="4"/>
    <x v="2"/>
    <n v="2440.2966694490819"/>
    <x v="2"/>
    <n v="451.14"/>
    <x v="1"/>
    <n v="496.25400000000002"/>
    <n v="496"/>
    <n v="497"/>
    <n v="496"/>
    <x v="1"/>
    <x v="6"/>
    <s v="Sep-2023"/>
    <s v="ADULTS"/>
  </r>
  <r>
    <x v="518"/>
    <s v="P4984"/>
    <n v="67"/>
    <x v="2"/>
    <x v="5"/>
    <x v="0"/>
    <n v="2503.6022787783868"/>
    <x v="4"/>
    <n v="3082.74"/>
    <x v="2"/>
    <n v="3391.0140000000001"/>
    <n v="3391"/>
    <n v="3392"/>
    <n v="3391"/>
    <x v="0"/>
    <x v="6"/>
    <s v="Sep-2022"/>
    <s v="ADULTS"/>
  </r>
  <r>
    <x v="651"/>
    <s v="P62"/>
    <n v="71"/>
    <x v="2"/>
    <x v="3"/>
    <x v="1"/>
    <n v="2509.1716796874998"/>
    <x v="1"/>
    <n v="2707.98"/>
    <x v="2"/>
    <n v="2978.7780000000002"/>
    <n v="2979"/>
    <n v="2979"/>
    <n v="2978"/>
    <x v="0"/>
    <x v="10"/>
    <s v="Oct-2022"/>
    <s v="ADULTS"/>
  </r>
  <r>
    <x v="627"/>
    <s v="P2808"/>
    <n v="17"/>
    <x v="1"/>
    <x v="7"/>
    <x v="2"/>
    <n v="2440.2966694490819"/>
    <x v="0"/>
    <n v="3874.82"/>
    <x v="3"/>
    <n v="4262.3020000000006"/>
    <n v="4262"/>
    <n v="4263"/>
    <n v="4262"/>
    <x v="1"/>
    <x v="10"/>
    <s v="Oct-2023"/>
    <s v="CHILDREN"/>
  </r>
  <r>
    <x v="333"/>
    <s v="P1193"/>
    <n v="72"/>
    <x v="0"/>
    <x v="3"/>
    <x v="3"/>
    <n v="2496.7676064257025"/>
    <x v="0"/>
    <n v="776.37"/>
    <x v="2"/>
    <n v="854.00700000000006"/>
    <n v="854"/>
    <n v="855"/>
    <n v="854"/>
    <x v="1"/>
    <x v="7"/>
    <s v="Aug-2023"/>
    <s v="ADULTS"/>
  </r>
  <r>
    <x v="372"/>
    <s v="P2514"/>
    <n v="17"/>
    <x v="1"/>
    <x v="4"/>
    <x v="3"/>
    <n v="2496.7676064257025"/>
    <x v="0"/>
    <n v="43.26"/>
    <x v="3"/>
    <n v="47.585999999999999"/>
    <n v="48"/>
    <n v="48"/>
    <n v="47"/>
    <x v="0"/>
    <x v="9"/>
    <s v="Feb-2022"/>
    <s v="CHILDREN"/>
  </r>
  <r>
    <x v="300"/>
    <s v="P4428"/>
    <n v="82"/>
    <x v="0"/>
    <x v="3"/>
    <x v="3"/>
    <n v="2496.7676064257025"/>
    <x v="1"/>
    <n v="4379.83"/>
    <x v="2"/>
    <n v="4817.8130000000001"/>
    <n v="4818"/>
    <n v="4818"/>
    <n v="4817"/>
    <x v="1"/>
    <x v="7"/>
    <s v="Aug-2023"/>
    <s v="ADULTS"/>
  </r>
  <r>
    <x v="383"/>
    <s v="P4003"/>
    <n v="95"/>
    <x v="1"/>
    <x v="2"/>
    <x v="2"/>
    <n v="2440.2966694490819"/>
    <x v="4"/>
    <n v="3027.41"/>
    <x v="2"/>
    <n v="3330.1510000000003"/>
    <n v="3330"/>
    <n v="3331"/>
    <n v="3330"/>
    <x v="1"/>
    <x v="9"/>
    <s v="Feb-2023"/>
    <s v="ADULTS"/>
  </r>
  <r>
    <x v="123"/>
    <s v="P3472"/>
    <n v="75"/>
    <x v="1"/>
    <x v="7"/>
    <x v="3"/>
    <n v="2496.7676064257025"/>
    <x v="4"/>
    <n v="3583.55"/>
    <x v="2"/>
    <n v="3941.9050000000007"/>
    <n v="3942"/>
    <n v="3942"/>
    <n v="3941"/>
    <x v="0"/>
    <x v="2"/>
    <s v="Apr-2022"/>
    <s v="ADULTS"/>
  </r>
  <r>
    <x v="214"/>
    <s v="P1034"/>
    <n v="86"/>
    <x v="1"/>
    <x v="7"/>
    <x v="1"/>
    <n v="2509.1716796874998"/>
    <x v="1"/>
    <n v="4569.58"/>
    <x v="2"/>
    <n v="5026.5380000000005"/>
    <n v="5027"/>
    <n v="5027"/>
    <n v="5026"/>
    <x v="0"/>
    <x v="3"/>
    <s v="Nov-2022"/>
    <s v="ADULTS"/>
  </r>
  <r>
    <x v="443"/>
    <s v="P2658"/>
    <n v="14"/>
    <x v="1"/>
    <x v="7"/>
    <x v="1"/>
    <n v="2509.1716796874998"/>
    <x v="4"/>
    <n v="2031.74"/>
    <x v="3"/>
    <n v="2234.9140000000002"/>
    <n v="2235"/>
    <n v="2235"/>
    <n v="2234"/>
    <x v="0"/>
    <x v="8"/>
    <s v="Jul-2022"/>
    <s v="CHILDREN"/>
  </r>
  <r>
    <x v="207"/>
    <s v="P1203"/>
    <n v="67"/>
    <x v="0"/>
    <x v="6"/>
    <x v="1"/>
    <n v="2509.1716796874998"/>
    <x v="0"/>
    <n v="169.28"/>
    <x v="2"/>
    <n v="186.20800000000003"/>
    <n v="186"/>
    <n v="187"/>
    <n v="186"/>
    <x v="1"/>
    <x v="10"/>
    <s v="Oct-2023"/>
    <s v="ADULTS"/>
  </r>
  <r>
    <x v="462"/>
    <s v="P4470"/>
    <n v="36"/>
    <x v="0"/>
    <x v="3"/>
    <x v="1"/>
    <n v="2509.1716796874998"/>
    <x v="3"/>
    <n v="2478.5"/>
    <x v="1"/>
    <n v="2726.3500000000004"/>
    <n v="2726"/>
    <n v="2727"/>
    <n v="2726"/>
    <x v="0"/>
    <x v="1"/>
    <s v="Jan-2022"/>
    <s v="ADULTS"/>
  </r>
  <r>
    <x v="530"/>
    <s v="P1458"/>
    <n v="75"/>
    <x v="2"/>
    <x v="7"/>
    <x v="2"/>
    <n v="2440.2966694490819"/>
    <x v="0"/>
    <n v="4917.0200000000004"/>
    <x v="2"/>
    <n v="5408.7220000000007"/>
    <n v="5409"/>
    <n v="5409"/>
    <n v="5408"/>
    <x v="0"/>
    <x v="4"/>
    <s v="Jun-2022"/>
    <s v="ADULTS"/>
  </r>
  <r>
    <x v="199"/>
    <s v="P4256"/>
    <n v="34"/>
    <x v="2"/>
    <x v="1"/>
    <x v="3"/>
    <n v="2496.7676064257025"/>
    <x v="4"/>
    <n v="4125.22"/>
    <x v="1"/>
    <n v="4537.7420000000011"/>
    <n v="4538"/>
    <n v="4538"/>
    <n v="4537"/>
    <x v="1"/>
    <x v="7"/>
    <s v="Aug-2023"/>
    <s v="ADULTS"/>
  </r>
  <r>
    <x v="112"/>
    <s v="P3357"/>
    <n v="42"/>
    <x v="2"/>
    <x v="7"/>
    <x v="2"/>
    <n v="2440.2966694490819"/>
    <x v="3"/>
    <n v="2692.66"/>
    <x v="0"/>
    <n v="2961.9259999999999"/>
    <n v="2962"/>
    <n v="2962"/>
    <n v="2961"/>
    <x v="0"/>
    <x v="8"/>
    <s v="Jul-2022"/>
    <s v="ADULTS"/>
  </r>
  <r>
    <x v="569"/>
    <s v="P3304"/>
    <n v="52"/>
    <x v="2"/>
    <x v="1"/>
    <x v="0"/>
    <n v="2503.6022787783868"/>
    <x v="3"/>
    <n v="4143.3599999999997"/>
    <x v="0"/>
    <n v="4557.6959999999999"/>
    <n v="4558"/>
    <n v="4558"/>
    <n v="4557"/>
    <x v="1"/>
    <x v="7"/>
    <s v="Aug-2023"/>
    <s v="ADULTS"/>
  </r>
  <r>
    <x v="141"/>
    <s v="P4884"/>
    <n v="68"/>
    <x v="2"/>
    <x v="6"/>
    <x v="1"/>
    <n v="2509.1716796874998"/>
    <x v="2"/>
    <n v="2240.63"/>
    <x v="2"/>
    <n v="2464.6930000000002"/>
    <n v="2465"/>
    <n v="2465"/>
    <n v="2464"/>
    <x v="0"/>
    <x v="8"/>
    <s v="Jul-2022"/>
    <s v="ADULTS"/>
  </r>
  <r>
    <x v="253"/>
    <s v="P652"/>
    <n v="86"/>
    <x v="1"/>
    <x v="7"/>
    <x v="2"/>
    <n v="2440.2966694490819"/>
    <x v="2"/>
    <n v="691.32"/>
    <x v="2"/>
    <n v="760.45200000000011"/>
    <n v="760"/>
    <n v="761"/>
    <n v="760"/>
    <x v="0"/>
    <x v="2"/>
    <s v="Apr-2022"/>
    <s v="ADULTS"/>
  </r>
  <r>
    <x v="0"/>
    <s v="P4751"/>
    <n v="84"/>
    <x v="0"/>
    <x v="1"/>
    <x v="3"/>
    <n v="2496.7676064257025"/>
    <x v="3"/>
    <n v="620.96"/>
    <x v="2"/>
    <n v="683.05600000000004"/>
    <n v="683"/>
    <n v="684"/>
    <n v="683"/>
    <x v="0"/>
    <x v="0"/>
    <s v="Dec-2022"/>
    <s v="ADULTS"/>
  </r>
  <r>
    <x v="368"/>
    <s v="P343"/>
    <n v="27"/>
    <x v="0"/>
    <x v="6"/>
    <x v="0"/>
    <n v="2503.6022787783868"/>
    <x v="2"/>
    <n v="3782.98"/>
    <x v="1"/>
    <n v="4161.2780000000002"/>
    <n v="4161"/>
    <n v="4162"/>
    <n v="4161"/>
    <x v="0"/>
    <x v="5"/>
    <s v="Mar-2022"/>
    <s v="ADULTS"/>
  </r>
  <r>
    <x v="633"/>
    <s v="P2544"/>
    <n v="10"/>
    <x v="0"/>
    <x v="3"/>
    <x v="2"/>
    <n v="2440.2966694490819"/>
    <x v="3"/>
    <n v="4371.3900000000003"/>
    <x v="3"/>
    <n v="4808.5290000000005"/>
    <n v="4809"/>
    <n v="4809"/>
    <n v="4808"/>
    <x v="0"/>
    <x v="7"/>
    <s v="Aug-2022"/>
    <s v="CHILDREN"/>
  </r>
  <r>
    <x v="291"/>
    <s v="P1536"/>
    <n v="34"/>
    <x v="2"/>
    <x v="3"/>
    <x v="1"/>
    <n v="2509.1716796874998"/>
    <x v="1"/>
    <n v="4425.46"/>
    <x v="1"/>
    <n v="4868.0060000000003"/>
    <n v="4868"/>
    <n v="4869"/>
    <n v="4868"/>
    <x v="0"/>
    <x v="7"/>
    <s v="Aug-2022"/>
    <s v="ADULTS"/>
  </r>
  <r>
    <x v="473"/>
    <s v="P1624"/>
    <n v="96"/>
    <x v="2"/>
    <x v="2"/>
    <x v="1"/>
    <n v="2509.1716796874998"/>
    <x v="1"/>
    <n v="2141.69"/>
    <x v="2"/>
    <n v="2355.8590000000004"/>
    <n v="2356"/>
    <n v="2356"/>
    <n v="2355"/>
    <x v="1"/>
    <x v="6"/>
    <s v="Sep-2023"/>
    <s v="ADULTS"/>
  </r>
  <r>
    <x v="652"/>
    <s v="P3964"/>
    <n v="60"/>
    <x v="2"/>
    <x v="1"/>
    <x v="3"/>
    <n v="2496.7676064257025"/>
    <x v="3"/>
    <n v="942.76"/>
    <x v="2"/>
    <n v="1037.0360000000001"/>
    <n v="1037"/>
    <n v="1038"/>
    <n v="1037"/>
    <x v="1"/>
    <x v="2"/>
    <s v="Apr-2023"/>
    <s v="ADULTS"/>
  </r>
  <r>
    <x v="136"/>
    <s v="P42"/>
    <n v="36"/>
    <x v="2"/>
    <x v="1"/>
    <x v="1"/>
    <n v="2509.1716796874998"/>
    <x v="2"/>
    <n v="4113.7"/>
    <x v="1"/>
    <n v="4525.0700000000006"/>
    <n v="4525"/>
    <n v="4526"/>
    <n v="4525"/>
    <x v="1"/>
    <x v="8"/>
    <s v="Jul-2023"/>
    <s v="ADULTS"/>
  </r>
  <r>
    <x v="471"/>
    <s v="P2621"/>
    <n v="69"/>
    <x v="0"/>
    <x v="3"/>
    <x v="0"/>
    <n v="2503.6022787783868"/>
    <x v="4"/>
    <n v="409"/>
    <x v="2"/>
    <n v="449.90000000000003"/>
    <n v="450"/>
    <n v="450"/>
    <n v="449"/>
    <x v="1"/>
    <x v="9"/>
    <s v="Feb-2023"/>
    <s v="ADULTS"/>
  </r>
  <r>
    <x v="653"/>
    <s v="P3347"/>
    <n v="68"/>
    <x v="2"/>
    <x v="6"/>
    <x v="0"/>
    <n v="2503.6022787783868"/>
    <x v="0"/>
    <n v="2282.88"/>
    <x v="2"/>
    <n v="2511.1680000000001"/>
    <n v="2511"/>
    <n v="2512"/>
    <n v="2511"/>
    <x v="1"/>
    <x v="1"/>
    <s v="Jan-2023"/>
    <s v="ADULTS"/>
  </r>
  <r>
    <x v="541"/>
    <s v="P415"/>
    <n v="87"/>
    <x v="0"/>
    <x v="2"/>
    <x v="1"/>
    <n v="2509.1716796874998"/>
    <x v="4"/>
    <n v="3738.92"/>
    <x v="2"/>
    <n v="4112.8120000000008"/>
    <n v="4113"/>
    <n v="4113"/>
    <n v="4112"/>
    <x v="0"/>
    <x v="11"/>
    <s v="May-2022"/>
    <s v="ADULTS"/>
  </r>
  <r>
    <x v="552"/>
    <s v="P3373"/>
    <n v="38"/>
    <x v="0"/>
    <x v="0"/>
    <x v="1"/>
    <n v="2509.1716796874998"/>
    <x v="4"/>
    <n v="4650.1899999999996"/>
    <x v="1"/>
    <n v="5115.2089999999998"/>
    <n v="5115"/>
    <n v="5116"/>
    <n v="5115"/>
    <x v="0"/>
    <x v="0"/>
    <s v="Dec-2022"/>
    <s v="ADULTS"/>
  </r>
  <r>
    <x v="424"/>
    <s v="P4494"/>
    <n v="32"/>
    <x v="0"/>
    <x v="7"/>
    <x v="0"/>
    <n v="2503.6022787783868"/>
    <x v="5"/>
    <n v="2126.1799999999998"/>
    <x v="1"/>
    <n v="2338.7980000000002"/>
    <n v="2339"/>
    <n v="2339"/>
    <n v="2338"/>
    <x v="1"/>
    <x v="6"/>
    <s v="Sep-2023"/>
    <s v="ADULTS"/>
  </r>
  <r>
    <x v="182"/>
    <s v="P2686"/>
    <n v="68"/>
    <x v="1"/>
    <x v="2"/>
    <x v="0"/>
    <n v="2503.6022787783868"/>
    <x v="3"/>
    <n v="4868.6400000000003"/>
    <x v="2"/>
    <n v="5355.5040000000008"/>
    <n v="5356"/>
    <n v="5356"/>
    <n v="5355"/>
    <x v="1"/>
    <x v="0"/>
    <s v="Dec-2023"/>
    <s v="ADULTS"/>
  </r>
  <r>
    <x v="242"/>
    <s v="P993"/>
    <n v="40"/>
    <x v="2"/>
    <x v="4"/>
    <x v="2"/>
    <n v="2440.2966694490819"/>
    <x v="1"/>
    <n v="668.11"/>
    <x v="0"/>
    <n v="734.92100000000005"/>
    <n v="735"/>
    <n v="735"/>
    <n v="734"/>
    <x v="1"/>
    <x v="0"/>
    <s v="Dec-2023"/>
    <s v="ADULTS"/>
  </r>
  <r>
    <x v="457"/>
    <s v="P1237"/>
    <n v="5"/>
    <x v="2"/>
    <x v="3"/>
    <x v="3"/>
    <n v="2496.7676064257025"/>
    <x v="3"/>
    <n v="3191.03"/>
    <x v="3"/>
    <n v="3510.1330000000007"/>
    <n v="3510"/>
    <n v="3511"/>
    <n v="3510"/>
    <x v="1"/>
    <x v="10"/>
    <s v="Oct-2023"/>
    <s v="CHILDREN"/>
  </r>
  <r>
    <x v="371"/>
    <s v="P1075"/>
    <n v="34"/>
    <x v="1"/>
    <x v="4"/>
    <x v="3"/>
    <n v="2496.7676064257025"/>
    <x v="0"/>
    <n v="4917.12"/>
    <x v="1"/>
    <n v="5408.8320000000003"/>
    <n v="5409"/>
    <n v="5409"/>
    <n v="5408"/>
    <x v="1"/>
    <x v="11"/>
    <s v="May-2023"/>
    <s v="ADULTS"/>
  </r>
  <r>
    <x v="300"/>
    <s v="P339"/>
    <n v="96"/>
    <x v="0"/>
    <x v="3"/>
    <x v="3"/>
    <n v="2496.7676064257025"/>
    <x v="1"/>
    <n v="1147.24"/>
    <x v="2"/>
    <n v="1261.9640000000002"/>
    <n v="1262"/>
    <n v="1262"/>
    <n v="1261"/>
    <x v="1"/>
    <x v="7"/>
    <s v="Aug-2023"/>
    <s v="ADULTS"/>
  </r>
  <r>
    <x v="4"/>
    <s v="P2296"/>
    <n v="50"/>
    <x v="0"/>
    <x v="1"/>
    <x v="3"/>
    <n v="2496.7676064257025"/>
    <x v="4"/>
    <n v="1922.11"/>
    <x v="0"/>
    <n v="2114.3209999999999"/>
    <n v="2114"/>
    <n v="2115"/>
    <n v="2114"/>
    <x v="1"/>
    <x v="3"/>
    <s v="Nov-2023"/>
    <s v="ADULTS"/>
  </r>
  <r>
    <x v="464"/>
    <s v="P1992"/>
    <n v="7"/>
    <x v="1"/>
    <x v="2"/>
    <x v="0"/>
    <n v="2503.6022787783868"/>
    <x v="4"/>
    <n v="410.92"/>
    <x v="3"/>
    <n v="452.01200000000006"/>
    <n v="452"/>
    <n v="453"/>
    <n v="452"/>
    <x v="1"/>
    <x v="5"/>
    <s v="Mar-2023"/>
    <s v="CHILDREN"/>
  </r>
  <r>
    <x v="202"/>
    <s v="P1937"/>
    <n v="19"/>
    <x v="1"/>
    <x v="6"/>
    <x v="1"/>
    <n v="2509.1716796874998"/>
    <x v="0"/>
    <n v="1776.64"/>
    <x v="1"/>
    <n v="1954.3040000000003"/>
    <n v="1954"/>
    <n v="1955"/>
    <n v="1954"/>
    <x v="1"/>
    <x v="11"/>
    <s v="May-2023"/>
    <s v="ADULTS"/>
  </r>
  <r>
    <x v="326"/>
    <s v="P2524"/>
    <n v="6"/>
    <x v="1"/>
    <x v="6"/>
    <x v="1"/>
    <n v="2509.1716796874998"/>
    <x v="1"/>
    <n v="3090.37"/>
    <x v="3"/>
    <n v="3399.4070000000002"/>
    <n v="3399"/>
    <n v="3400"/>
    <n v="3399"/>
    <x v="1"/>
    <x v="5"/>
    <s v="Mar-2023"/>
    <s v="CHILDREN"/>
  </r>
  <r>
    <x v="412"/>
    <s v="P913"/>
    <n v="8"/>
    <x v="1"/>
    <x v="3"/>
    <x v="1"/>
    <n v="2509.1716796874998"/>
    <x v="4"/>
    <n v="2881.34"/>
    <x v="3"/>
    <n v="3169.4740000000006"/>
    <n v="3169"/>
    <n v="3170"/>
    <n v="3169"/>
    <x v="0"/>
    <x v="1"/>
    <s v="Jan-2022"/>
    <s v="CHILDREN"/>
  </r>
  <r>
    <x v="448"/>
    <s v="P1920"/>
    <n v="89"/>
    <x v="1"/>
    <x v="4"/>
    <x v="3"/>
    <n v="2496.7676064257025"/>
    <x v="4"/>
    <n v="2767.1"/>
    <x v="2"/>
    <n v="3043.81"/>
    <n v="3044"/>
    <n v="3044"/>
    <n v="3043"/>
    <x v="0"/>
    <x v="0"/>
    <s v="Dec-2022"/>
    <s v="ADULTS"/>
  </r>
  <r>
    <x v="479"/>
    <s v="P2669"/>
    <n v="52"/>
    <x v="1"/>
    <x v="6"/>
    <x v="3"/>
    <n v="2496.7676064257025"/>
    <x v="4"/>
    <n v="2685.94"/>
    <x v="0"/>
    <n v="2954.5340000000001"/>
    <n v="2955"/>
    <n v="2955"/>
    <n v="2954"/>
    <x v="1"/>
    <x v="0"/>
    <s v="Dec-2023"/>
    <s v="ADULTS"/>
  </r>
  <r>
    <x v="419"/>
    <s v="P3742"/>
    <n v="45"/>
    <x v="0"/>
    <x v="0"/>
    <x v="1"/>
    <n v="2509.1716796874998"/>
    <x v="2"/>
    <n v="1653.1"/>
    <x v="0"/>
    <n v="1818.41"/>
    <n v="1818"/>
    <n v="1819"/>
    <n v="1818"/>
    <x v="1"/>
    <x v="3"/>
    <s v="Nov-2023"/>
    <s v="ADULTS"/>
  </r>
  <r>
    <x v="259"/>
    <s v="P2968"/>
    <n v="61"/>
    <x v="2"/>
    <x v="7"/>
    <x v="3"/>
    <n v="2496.7676064257025"/>
    <x v="0"/>
    <n v="924.06"/>
    <x v="2"/>
    <n v="1016.466"/>
    <n v="1016"/>
    <n v="1017"/>
    <n v="1016"/>
    <x v="0"/>
    <x v="10"/>
    <s v="Oct-2022"/>
    <s v="ADULTS"/>
  </r>
  <r>
    <x v="313"/>
    <s v="P4368"/>
    <n v="65"/>
    <x v="2"/>
    <x v="0"/>
    <x v="1"/>
    <n v="2509.1716796874998"/>
    <x v="2"/>
    <n v="4221.68"/>
    <x v="2"/>
    <n v="4643.8480000000009"/>
    <n v="4644"/>
    <n v="4644"/>
    <n v="4643"/>
    <x v="1"/>
    <x v="10"/>
    <s v="Oct-2023"/>
    <s v="ADULTS"/>
  </r>
  <r>
    <x v="636"/>
    <s v="P1478"/>
    <n v="95"/>
    <x v="2"/>
    <x v="5"/>
    <x v="1"/>
    <n v="2509.1716796874998"/>
    <x v="5"/>
    <n v="3826.97"/>
    <x v="2"/>
    <n v="4209.6670000000004"/>
    <n v="4210"/>
    <n v="4210"/>
    <n v="4209"/>
    <x v="0"/>
    <x v="11"/>
    <s v="May-2022"/>
    <s v="ADULTS"/>
  </r>
  <r>
    <x v="598"/>
    <s v="P2194"/>
    <n v="73"/>
    <x v="2"/>
    <x v="7"/>
    <x v="1"/>
    <n v="2509.1716796874998"/>
    <x v="3"/>
    <n v="474.99"/>
    <x v="2"/>
    <n v="522.48900000000003"/>
    <n v="522"/>
    <n v="523"/>
    <n v="522"/>
    <x v="1"/>
    <x v="6"/>
    <s v="Sep-2023"/>
    <s v="ADULTS"/>
  </r>
  <r>
    <x v="62"/>
    <s v="P969"/>
    <n v="10"/>
    <x v="1"/>
    <x v="3"/>
    <x v="2"/>
    <n v="2440.2966694490819"/>
    <x v="3"/>
    <n v="662.07"/>
    <x v="3"/>
    <n v="728.27700000000016"/>
    <n v="728"/>
    <n v="729"/>
    <n v="728"/>
    <x v="1"/>
    <x v="4"/>
    <s v="Jun-2023"/>
    <s v="CHILDREN"/>
  </r>
  <r>
    <x v="502"/>
    <s v="P1027"/>
    <n v="6"/>
    <x v="2"/>
    <x v="5"/>
    <x v="3"/>
    <n v="2496.7676064257025"/>
    <x v="0"/>
    <n v="743.67"/>
    <x v="3"/>
    <n v="818.03700000000003"/>
    <n v="818"/>
    <n v="819"/>
    <n v="818"/>
    <x v="1"/>
    <x v="6"/>
    <s v="Sep-2023"/>
    <s v="CHILDREN"/>
  </r>
  <r>
    <x v="572"/>
    <s v="P91"/>
    <n v="55"/>
    <x v="1"/>
    <x v="3"/>
    <x v="2"/>
    <n v="2440.2966694490819"/>
    <x v="1"/>
    <n v="1061.3800000000001"/>
    <x v="0"/>
    <n v="1167.5180000000003"/>
    <n v="1168"/>
    <n v="1168"/>
    <n v="1167"/>
    <x v="0"/>
    <x v="0"/>
    <s v="Dec-2022"/>
    <s v="ADULTS"/>
  </r>
  <r>
    <x v="12"/>
    <s v="P1527"/>
    <n v="18"/>
    <x v="2"/>
    <x v="1"/>
    <x v="1"/>
    <n v="2509.1716796874998"/>
    <x v="0"/>
    <n v="953.42"/>
    <x v="1"/>
    <n v="1048.7619999999999"/>
    <n v="1049"/>
    <n v="1049"/>
    <n v="1048"/>
    <x v="0"/>
    <x v="7"/>
    <s v="Aug-2022"/>
    <s v="ADULTS"/>
  </r>
  <r>
    <x v="654"/>
    <s v="P2263"/>
    <n v="71"/>
    <x v="1"/>
    <x v="4"/>
    <x v="0"/>
    <n v="2503.6022787783868"/>
    <x v="3"/>
    <n v="1300.52"/>
    <x v="2"/>
    <n v="1430.5720000000001"/>
    <n v="1431"/>
    <n v="1431"/>
    <n v="1430"/>
    <x v="0"/>
    <x v="6"/>
    <s v="Sep-2022"/>
    <s v="ADULTS"/>
  </r>
  <r>
    <x v="94"/>
    <s v="P2420"/>
    <n v="13"/>
    <x v="1"/>
    <x v="2"/>
    <x v="3"/>
    <n v="2496.7676064257025"/>
    <x v="2"/>
    <n v="2527.23"/>
    <x v="3"/>
    <n v="2779.9530000000004"/>
    <n v="2780"/>
    <n v="2780"/>
    <n v="2779"/>
    <x v="0"/>
    <x v="0"/>
    <s v="Dec-2022"/>
    <s v="CHILDREN"/>
  </r>
  <r>
    <x v="567"/>
    <s v="P1255"/>
    <n v="92"/>
    <x v="1"/>
    <x v="7"/>
    <x v="2"/>
    <n v="2440.2966694490819"/>
    <x v="3"/>
    <n v="4232.03"/>
    <x v="2"/>
    <n v="4655.2330000000002"/>
    <n v="4655"/>
    <n v="4656"/>
    <n v="4655"/>
    <x v="1"/>
    <x v="9"/>
    <s v="Feb-2023"/>
    <s v="ADULTS"/>
  </r>
  <r>
    <x v="508"/>
    <s v="P39"/>
    <n v="45"/>
    <x v="2"/>
    <x v="7"/>
    <x v="0"/>
    <n v="2503.6022787783868"/>
    <x v="0"/>
    <n v="1000.35"/>
    <x v="0"/>
    <n v="1100.3850000000002"/>
    <n v="1100"/>
    <n v="1101"/>
    <n v="1100"/>
    <x v="1"/>
    <x v="10"/>
    <s v="Oct-2023"/>
    <s v="ADULTS"/>
  </r>
  <r>
    <x v="361"/>
    <s v="P2412"/>
    <n v="12"/>
    <x v="1"/>
    <x v="0"/>
    <x v="3"/>
    <n v="2496.7676064257025"/>
    <x v="0"/>
    <n v="3933.33"/>
    <x v="3"/>
    <n v="4326.6630000000005"/>
    <n v="4327"/>
    <n v="4327"/>
    <n v="4326"/>
    <x v="0"/>
    <x v="6"/>
    <s v="Sep-2022"/>
    <s v="CHILDREN"/>
  </r>
  <r>
    <x v="115"/>
    <s v="P1965"/>
    <n v="28"/>
    <x v="1"/>
    <x v="7"/>
    <x v="2"/>
    <n v="2440.2966694490819"/>
    <x v="4"/>
    <n v="2452.7399999999998"/>
    <x v="1"/>
    <n v="2698.0140000000001"/>
    <n v="2698"/>
    <n v="2699"/>
    <n v="2698"/>
    <x v="1"/>
    <x v="3"/>
    <s v="Nov-2023"/>
    <s v="ADULTS"/>
  </r>
  <r>
    <x v="540"/>
    <s v="P3998"/>
    <n v="55"/>
    <x v="1"/>
    <x v="4"/>
    <x v="2"/>
    <n v="2440.2966694490819"/>
    <x v="2"/>
    <n v="2963.58"/>
    <x v="0"/>
    <n v="3259.9380000000001"/>
    <n v="3260"/>
    <n v="3260"/>
    <n v="3259"/>
    <x v="1"/>
    <x v="9"/>
    <s v="Feb-2023"/>
    <s v="ADULTS"/>
  </r>
  <r>
    <x v="325"/>
    <s v="P2259"/>
    <n v="7"/>
    <x v="1"/>
    <x v="1"/>
    <x v="2"/>
    <n v="2440.2966694490819"/>
    <x v="0"/>
    <n v="3911.17"/>
    <x v="3"/>
    <n v="4302.2870000000003"/>
    <n v="4302"/>
    <n v="4303"/>
    <n v="4302"/>
    <x v="0"/>
    <x v="4"/>
    <s v="Jun-2022"/>
    <s v="CHILDREN"/>
  </r>
  <r>
    <x v="215"/>
    <s v="P1335"/>
    <n v="94"/>
    <x v="1"/>
    <x v="7"/>
    <x v="0"/>
    <n v="2503.6022787783868"/>
    <x v="4"/>
    <n v="1946.18"/>
    <x v="2"/>
    <n v="2140.7980000000002"/>
    <n v="2141"/>
    <n v="2141"/>
    <n v="2140"/>
    <x v="0"/>
    <x v="3"/>
    <s v="Nov-2022"/>
    <s v="ADULTS"/>
  </r>
  <r>
    <x v="655"/>
    <s v="P3474"/>
    <n v="91"/>
    <x v="2"/>
    <x v="3"/>
    <x v="0"/>
    <n v="2503.6022787783868"/>
    <x v="0"/>
    <n v="779.71"/>
    <x v="2"/>
    <n v="857.68100000000015"/>
    <n v="858"/>
    <n v="858"/>
    <n v="857"/>
    <x v="0"/>
    <x v="10"/>
    <s v="Oct-2022"/>
    <s v="ADULTS"/>
  </r>
  <r>
    <x v="656"/>
    <s v="P915"/>
    <n v="85"/>
    <x v="0"/>
    <x v="6"/>
    <x v="0"/>
    <n v="2503.6022787783868"/>
    <x v="4"/>
    <n v="1269.1199999999999"/>
    <x v="2"/>
    <n v="1396.0319999999999"/>
    <n v="1396"/>
    <n v="1397"/>
    <n v="1396"/>
    <x v="1"/>
    <x v="10"/>
    <s v="Oct-2023"/>
    <s v="ADULTS"/>
  </r>
  <r>
    <x v="24"/>
    <s v="P1641"/>
    <n v="17"/>
    <x v="0"/>
    <x v="6"/>
    <x v="0"/>
    <n v="2503.6022787783868"/>
    <x v="1"/>
    <n v="845.64"/>
    <x v="3"/>
    <n v="930.20400000000006"/>
    <n v="930"/>
    <n v="931"/>
    <n v="930"/>
    <x v="1"/>
    <x v="9"/>
    <s v="Feb-2023"/>
    <s v="CHILDREN"/>
  </r>
  <r>
    <x v="319"/>
    <s v="P364"/>
    <n v="8"/>
    <x v="1"/>
    <x v="5"/>
    <x v="3"/>
    <n v="2496.7676064257025"/>
    <x v="0"/>
    <n v="888.44"/>
    <x v="3"/>
    <n v="977.28400000000011"/>
    <n v="977"/>
    <n v="978"/>
    <n v="977"/>
    <x v="1"/>
    <x v="1"/>
    <s v="Jan-2023"/>
    <s v="CHILDREN"/>
  </r>
  <r>
    <x v="657"/>
    <s v="P1979"/>
    <n v="35"/>
    <x v="0"/>
    <x v="7"/>
    <x v="2"/>
    <n v="2440.2966694490819"/>
    <x v="5"/>
    <n v="1082.97"/>
    <x v="1"/>
    <n v="1191.2670000000001"/>
    <n v="1191"/>
    <n v="1192"/>
    <n v="1191"/>
    <x v="0"/>
    <x v="9"/>
    <s v="Feb-2022"/>
    <s v="ADULTS"/>
  </r>
  <r>
    <x v="393"/>
    <s v="P2804"/>
    <n v="71"/>
    <x v="1"/>
    <x v="7"/>
    <x v="1"/>
    <n v="2509.1716796874998"/>
    <x v="4"/>
    <n v="3540.71"/>
    <x v="2"/>
    <n v="3894.7810000000004"/>
    <n v="3895"/>
    <n v="3895"/>
    <n v="3894"/>
    <x v="0"/>
    <x v="9"/>
    <s v="Feb-2022"/>
    <s v="ADULTS"/>
  </r>
  <r>
    <x v="119"/>
    <s v="P2736"/>
    <n v="42"/>
    <x v="2"/>
    <x v="2"/>
    <x v="2"/>
    <n v="2440.2966694490819"/>
    <x v="1"/>
    <n v="3336.14"/>
    <x v="0"/>
    <n v="3669.7540000000004"/>
    <n v="3670"/>
    <n v="3670"/>
    <n v="3669"/>
    <x v="0"/>
    <x v="8"/>
    <s v="Jul-2022"/>
    <s v="ADULTS"/>
  </r>
  <r>
    <x v="348"/>
    <s v="P3527"/>
    <n v="40"/>
    <x v="1"/>
    <x v="2"/>
    <x v="1"/>
    <n v="2509.1716796874998"/>
    <x v="3"/>
    <n v="4667.1899999999996"/>
    <x v="0"/>
    <n v="5133.9089999999997"/>
    <n v="5134"/>
    <n v="5134"/>
    <n v="5133"/>
    <x v="1"/>
    <x v="9"/>
    <s v="Feb-2023"/>
    <s v="ADULTS"/>
  </r>
  <r>
    <x v="617"/>
    <s v="P2409"/>
    <n v="59"/>
    <x v="2"/>
    <x v="3"/>
    <x v="1"/>
    <n v="2509.1716796874998"/>
    <x v="4"/>
    <n v="2517.0300000000002"/>
    <x v="0"/>
    <n v="2768.7330000000006"/>
    <n v="2769"/>
    <n v="2769"/>
    <n v="2768"/>
    <x v="0"/>
    <x v="9"/>
    <s v="Feb-2022"/>
    <s v="ADULTS"/>
  </r>
  <r>
    <x v="27"/>
    <s v="P4934"/>
    <n v="76"/>
    <x v="0"/>
    <x v="5"/>
    <x v="3"/>
    <n v="2496.7676064257025"/>
    <x v="2"/>
    <n v="3858.04"/>
    <x v="2"/>
    <n v="4243.8440000000001"/>
    <n v="4244"/>
    <n v="4244"/>
    <n v="4243"/>
    <x v="1"/>
    <x v="8"/>
    <s v="Jul-2023"/>
    <s v="ADULTS"/>
  </r>
  <r>
    <x v="372"/>
    <s v="P3102"/>
    <n v="98"/>
    <x v="1"/>
    <x v="5"/>
    <x v="0"/>
    <n v="2503.6022787783868"/>
    <x v="2"/>
    <n v="1461.52"/>
    <x v="2"/>
    <n v="1607.672"/>
    <n v="1608"/>
    <n v="1608"/>
    <n v="1607"/>
    <x v="0"/>
    <x v="9"/>
    <s v="Feb-2022"/>
    <s v="ADULTS"/>
  </r>
  <r>
    <x v="146"/>
    <s v="P2889"/>
    <n v="1"/>
    <x v="1"/>
    <x v="2"/>
    <x v="0"/>
    <n v="2503.6022787783868"/>
    <x v="4"/>
    <n v="3956.81"/>
    <x v="3"/>
    <n v="4352.491"/>
    <n v="4352"/>
    <n v="4353"/>
    <n v="4352"/>
    <x v="1"/>
    <x v="8"/>
    <s v="Jul-2023"/>
    <s v="CHILDREN"/>
  </r>
  <r>
    <x v="92"/>
    <s v="P4209"/>
    <n v="6"/>
    <x v="1"/>
    <x v="5"/>
    <x v="1"/>
    <n v="2509.1716796874998"/>
    <x v="3"/>
    <n v="1375.87"/>
    <x v="3"/>
    <n v="1513.4570000000001"/>
    <n v="1513"/>
    <n v="1514"/>
    <n v="1513"/>
    <x v="0"/>
    <x v="10"/>
    <s v="Oct-2022"/>
    <s v="CHILDREN"/>
  </r>
  <r>
    <x v="464"/>
    <s v="P2072"/>
    <n v="52"/>
    <x v="2"/>
    <x v="6"/>
    <x v="2"/>
    <n v="2440.2966694490819"/>
    <x v="0"/>
    <n v="4629.12"/>
    <x v="0"/>
    <n v="5092.0320000000002"/>
    <n v="5092"/>
    <n v="5093"/>
    <n v="5092"/>
    <x v="1"/>
    <x v="5"/>
    <s v="Mar-2023"/>
    <s v="ADULTS"/>
  </r>
  <r>
    <x v="359"/>
    <s v="P4836"/>
    <n v="91"/>
    <x v="1"/>
    <x v="6"/>
    <x v="0"/>
    <n v="2503.6022787783868"/>
    <x v="1"/>
    <n v="3433.56"/>
    <x v="2"/>
    <n v="3776.9160000000002"/>
    <n v="3777"/>
    <n v="3777"/>
    <n v="3776"/>
    <x v="1"/>
    <x v="4"/>
    <s v="Jun-2023"/>
    <s v="ADULTS"/>
  </r>
  <r>
    <x v="349"/>
    <s v="P2820"/>
    <n v="91"/>
    <x v="1"/>
    <x v="5"/>
    <x v="3"/>
    <n v="2496.7676064257025"/>
    <x v="0"/>
    <n v="2328.0700000000002"/>
    <x v="2"/>
    <n v="2560.8770000000004"/>
    <n v="2561"/>
    <n v="2561"/>
    <n v="2560"/>
    <x v="0"/>
    <x v="1"/>
    <s v="Jan-2022"/>
    <s v="ADULTS"/>
  </r>
  <r>
    <x v="344"/>
    <s v="P1195"/>
    <n v="78"/>
    <x v="0"/>
    <x v="4"/>
    <x v="3"/>
    <n v="2496.7676064257025"/>
    <x v="2"/>
    <n v="789.19"/>
    <x v="2"/>
    <n v="868.10900000000015"/>
    <n v="868"/>
    <n v="869"/>
    <n v="868"/>
    <x v="1"/>
    <x v="1"/>
    <s v="Jan-2023"/>
    <s v="ADULTS"/>
  </r>
  <r>
    <x v="507"/>
    <s v="P3119"/>
    <n v="63"/>
    <x v="2"/>
    <x v="5"/>
    <x v="2"/>
    <n v="2440.2966694490819"/>
    <x v="3"/>
    <n v="189.91"/>
    <x v="2"/>
    <n v="208.90100000000001"/>
    <n v="209"/>
    <n v="209"/>
    <n v="208"/>
    <x v="0"/>
    <x v="1"/>
    <s v="Jan-2022"/>
    <s v="ADULTS"/>
  </r>
  <r>
    <x v="479"/>
    <s v="P478"/>
    <n v="22"/>
    <x v="1"/>
    <x v="3"/>
    <x v="0"/>
    <n v="2503.6022787783868"/>
    <x v="2"/>
    <n v="3205.77"/>
    <x v="1"/>
    <n v="3526.3470000000002"/>
    <n v="3526"/>
    <n v="3527"/>
    <n v="3526"/>
    <x v="1"/>
    <x v="0"/>
    <s v="Dec-2023"/>
    <s v="ADULTS"/>
  </r>
  <r>
    <x v="83"/>
    <s v="P3355"/>
    <n v="63"/>
    <x v="2"/>
    <x v="4"/>
    <x v="2"/>
    <n v="2440.2966694490819"/>
    <x v="1"/>
    <n v="4233.1000000000004"/>
    <x v="2"/>
    <n v="4656.4100000000008"/>
    <n v="4656"/>
    <n v="4657"/>
    <n v="4656"/>
    <x v="1"/>
    <x v="8"/>
    <s v="Jul-2023"/>
    <s v="ADULTS"/>
  </r>
  <r>
    <x v="306"/>
    <s v="P4418"/>
    <n v="42"/>
    <x v="1"/>
    <x v="4"/>
    <x v="0"/>
    <n v="2503.6022787783868"/>
    <x v="2"/>
    <n v="2822.45"/>
    <x v="0"/>
    <n v="3104.6950000000002"/>
    <n v="3105"/>
    <n v="3105"/>
    <n v="3104"/>
    <x v="1"/>
    <x v="9"/>
    <s v="Feb-2023"/>
    <s v="ADULTS"/>
  </r>
  <r>
    <x v="583"/>
    <s v="P2546"/>
    <n v="69"/>
    <x v="2"/>
    <x v="3"/>
    <x v="3"/>
    <n v="2496.7676064257025"/>
    <x v="3"/>
    <n v="742.93"/>
    <x v="2"/>
    <n v="817.22299999999996"/>
    <n v="817"/>
    <n v="818"/>
    <n v="817"/>
    <x v="1"/>
    <x v="11"/>
    <s v="May-2023"/>
    <s v="ADULTS"/>
  </r>
  <r>
    <x v="598"/>
    <s v="P3868"/>
    <n v="28"/>
    <x v="0"/>
    <x v="4"/>
    <x v="3"/>
    <n v="2496.7676064257025"/>
    <x v="2"/>
    <n v="1233.9000000000001"/>
    <x v="1"/>
    <n v="1357.2900000000002"/>
    <n v="1357"/>
    <n v="1358"/>
    <n v="1357"/>
    <x v="1"/>
    <x v="6"/>
    <s v="Sep-2023"/>
    <s v="ADULTS"/>
  </r>
  <r>
    <x v="97"/>
    <s v="P3666"/>
    <n v="60"/>
    <x v="1"/>
    <x v="4"/>
    <x v="1"/>
    <n v="2509.1716796874998"/>
    <x v="3"/>
    <n v="2398.06"/>
    <x v="2"/>
    <n v="2637.866"/>
    <n v="2638"/>
    <n v="2638"/>
    <n v="2637"/>
    <x v="1"/>
    <x v="8"/>
    <s v="Jul-2023"/>
    <s v="ADULTS"/>
  </r>
  <r>
    <x v="475"/>
    <s v="P774"/>
    <n v="38"/>
    <x v="2"/>
    <x v="6"/>
    <x v="1"/>
    <n v="2509.1716796874998"/>
    <x v="2"/>
    <n v="4377"/>
    <x v="1"/>
    <n v="4814.7000000000007"/>
    <n v="4815"/>
    <n v="4815"/>
    <n v="4814"/>
    <x v="1"/>
    <x v="2"/>
    <s v="Apr-2023"/>
    <s v="ADULTS"/>
  </r>
  <r>
    <x v="58"/>
    <s v="P578"/>
    <n v="1"/>
    <x v="1"/>
    <x v="2"/>
    <x v="1"/>
    <n v="2509.1716796874998"/>
    <x v="4"/>
    <n v="3500.16"/>
    <x v="3"/>
    <n v="3850.1759999999999"/>
    <n v="3850"/>
    <n v="3851"/>
    <n v="3850"/>
    <x v="0"/>
    <x v="9"/>
    <s v="Feb-2022"/>
    <s v="CHILDREN"/>
  </r>
  <r>
    <x v="658"/>
    <s v="P2969"/>
    <n v="0"/>
    <x v="1"/>
    <x v="4"/>
    <x v="3"/>
    <n v="2496.7676064257025"/>
    <x v="5"/>
    <n v="4094.31"/>
    <x v="3"/>
    <n v="4503.741"/>
    <n v="4504"/>
    <n v="4504"/>
    <n v="4503"/>
    <x v="1"/>
    <x v="11"/>
    <s v="May-2023"/>
    <s v="CHILDREN"/>
  </r>
  <r>
    <x v="43"/>
    <s v="P479"/>
    <n v="80"/>
    <x v="1"/>
    <x v="2"/>
    <x v="0"/>
    <n v="2503.6022787783868"/>
    <x v="4"/>
    <n v="3624.94"/>
    <x v="2"/>
    <n v="3987.4340000000002"/>
    <n v="3987"/>
    <n v="3988"/>
    <n v="3987"/>
    <x v="0"/>
    <x v="10"/>
    <s v="Oct-2022"/>
    <s v="ADULTS"/>
  </r>
  <r>
    <x v="208"/>
    <s v="P1349"/>
    <n v="76"/>
    <x v="2"/>
    <x v="0"/>
    <x v="2"/>
    <n v="2440.2966694490819"/>
    <x v="0"/>
    <n v="4290.8100000000004"/>
    <x v="2"/>
    <n v="4719.8910000000005"/>
    <n v="4720"/>
    <n v="4720"/>
    <n v="4719"/>
    <x v="1"/>
    <x v="10"/>
    <s v="Oct-2023"/>
    <s v="ADULTS"/>
  </r>
  <r>
    <x v="619"/>
    <s v="P3748"/>
    <n v="40"/>
    <x v="1"/>
    <x v="4"/>
    <x v="3"/>
    <n v="2496.7676064257025"/>
    <x v="3"/>
    <n v="3420.27"/>
    <x v="0"/>
    <n v="3762.2970000000005"/>
    <n v="3762"/>
    <n v="3763"/>
    <n v="3762"/>
    <x v="0"/>
    <x v="5"/>
    <s v="Mar-2022"/>
    <s v="ADULTS"/>
  </r>
  <r>
    <x v="34"/>
    <s v="P1220"/>
    <n v="62"/>
    <x v="1"/>
    <x v="2"/>
    <x v="1"/>
    <n v="2509.1716796874998"/>
    <x v="4"/>
    <n v="2021.84"/>
    <x v="2"/>
    <n v="2224.0239999999999"/>
    <n v="2224"/>
    <n v="2225"/>
    <n v="2224"/>
    <x v="0"/>
    <x v="3"/>
    <s v="Nov-2022"/>
    <s v="ADULTS"/>
  </r>
  <r>
    <x v="64"/>
    <s v="P2353"/>
    <n v="91"/>
    <x v="0"/>
    <x v="1"/>
    <x v="1"/>
    <n v="2509.1716796874998"/>
    <x v="3"/>
    <n v="232.94"/>
    <x v="2"/>
    <n v="256.23400000000004"/>
    <n v="256"/>
    <n v="257"/>
    <n v="256"/>
    <x v="0"/>
    <x v="7"/>
    <s v="Aug-2022"/>
    <s v="ADULTS"/>
  </r>
  <r>
    <x v="517"/>
    <s v="P1545"/>
    <n v="5"/>
    <x v="0"/>
    <x v="5"/>
    <x v="2"/>
    <n v="2440.2966694490819"/>
    <x v="0"/>
    <n v="3986.02"/>
    <x v="3"/>
    <n v="4384.6220000000003"/>
    <n v="4385"/>
    <n v="4385"/>
    <n v="4384"/>
    <x v="0"/>
    <x v="0"/>
    <s v="Dec-2022"/>
    <s v="CHILDREN"/>
  </r>
  <r>
    <x v="139"/>
    <s v="P3064"/>
    <n v="95"/>
    <x v="1"/>
    <x v="6"/>
    <x v="1"/>
    <n v="2509.1716796874998"/>
    <x v="1"/>
    <n v="2972"/>
    <x v="2"/>
    <n v="3269.2000000000003"/>
    <n v="3269"/>
    <n v="3270"/>
    <n v="3269"/>
    <x v="0"/>
    <x v="10"/>
    <s v="Oct-2022"/>
    <s v="ADULTS"/>
  </r>
  <r>
    <x v="436"/>
    <s v="P1280"/>
    <n v="1"/>
    <x v="1"/>
    <x v="3"/>
    <x v="3"/>
    <n v="2496.7676064257025"/>
    <x v="0"/>
    <n v="1447.89"/>
    <x v="3"/>
    <n v="1592.6790000000003"/>
    <n v="1593"/>
    <n v="1593"/>
    <n v="1592"/>
    <x v="0"/>
    <x v="2"/>
    <s v="Apr-2022"/>
    <s v="CHILDREN"/>
  </r>
  <r>
    <x v="587"/>
    <s v="P1013"/>
    <n v="78"/>
    <x v="1"/>
    <x v="3"/>
    <x v="1"/>
    <n v="2509.1716796874998"/>
    <x v="0"/>
    <n v="2631.23"/>
    <x v="2"/>
    <n v="2894.3530000000001"/>
    <n v="2894"/>
    <n v="2895"/>
    <n v="2894"/>
    <x v="0"/>
    <x v="8"/>
    <s v="Jul-2022"/>
    <s v="ADULTS"/>
  </r>
  <r>
    <x v="70"/>
    <s v="P1593"/>
    <n v="60"/>
    <x v="0"/>
    <x v="6"/>
    <x v="2"/>
    <n v="2440.2966694490819"/>
    <x v="3"/>
    <n v="937.48"/>
    <x v="2"/>
    <n v="1031.2280000000001"/>
    <n v="1031"/>
    <n v="1032"/>
    <n v="1031"/>
    <x v="1"/>
    <x v="4"/>
    <s v="Jun-2023"/>
    <s v="ADULTS"/>
  </r>
  <r>
    <x v="447"/>
    <s v="P1685"/>
    <n v="73"/>
    <x v="2"/>
    <x v="5"/>
    <x v="1"/>
    <n v="2509.1716796874998"/>
    <x v="1"/>
    <n v="3108.83"/>
    <x v="2"/>
    <n v="3419.7130000000002"/>
    <n v="3420"/>
    <n v="3420"/>
    <n v="3419"/>
    <x v="0"/>
    <x v="1"/>
    <s v="Jan-2022"/>
    <s v="ADULTS"/>
  </r>
  <r>
    <x v="659"/>
    <s v="P3736"/>
    <n v="67"/>
    <x v="2"/>
    <x v="6"/>
    <x v="2"/>
    <n v="2440.2966694490819"/>
    <x v="5"/>
    <n v="2730.67"/>
    <x v="2"/>
    <n v="3003.7370000000005"/>
    <n v="3004"/>
    <n v="3004"/>
    <n v="3003"/>
    <x v="1"/>
    <x v="0"/>
    <s v="Dec-2023"/>
    <s v="ADULTS"/>
  </r>
  <r>
    <x v="484"/>
    <s v="P4809"/>
    <n v="34"/>
    <x v="2"/>
    <x v="7"/>
    <x v="1"/>
    <n v="2509.1716796874998"/>
    <x v="1"/>
    <n v="3603.7"/>
    <x v="1"/>
    <n v="3964.07"/>
    <n v="3964"/>
    <n v="3965"/>
    <n v="3964"/>
    <x v="1"/>
    <x v="2"/>
    <s v="Apr-2023"/>
    <s v="ADULTS"/>
  </r>
  <r>
    <x v="94"/>
    <s v="P2403"/>
    <n v="56"/>
    <x v="1"/>
    <x v="0"/>
    <x v="3"/>
    <n v="2496.7676064257025"/>
    <x v="4"/>
    <n v="1714.18"/>
    <x v="0"/>
    <n v="1885.5980000000002"/>
    <n v="1886"/>
    <n v="1886"/>
    <n v="1885"/>
    <x v="0"/>
    <x v="0"/>
    <s v="Dec-2022"/>
    <s v="ADULTS"/>
  </r>
  <r>
    <x v="639"/>
    <s v="P9"/>
    <n v="66"/>
    <x v="2"/>
    <x v="7"/>
    <x v="0"/>
    <n v="2503.6022787783868"/>
    <x v="3"/>
    <n v="28.52"/>
    <x v="2"/>
    <n v="31.372000000000003"/>
    <n v="31"/>
    <n v="32"/>
    <n v="31"/>
    <x v="0"/>
    <x v="3"/>
    <s v="Nov-2022"/>
    <s v="ADULTS"/>
  </r>
  <r>
    <x v="660"/>
    <s v="P1103"/>
    <n v="24"/>
    <x v="1"/>
    <x v="6"/>
    <x v="2"/>
    <n v="2440.2966694490819"/>
    <x v="1"/>
    <n v="99.17"/>
    <x v="1"/>
    <n v="109.08700000000002"/>
    <n v="109"/>
    <n v="110"/>
    <n v="109"/>
    <x v="0"/>
    <x v="8"/>
    <s v="Jul-2022"/>
    <s v="ADULTS"/>
  </r>
  <r>
    <x v="237"/>
    <s v="P4437"/>
    <n v="2"/>
    <x v="2"/>
    <x v="7"/>
    <x v="2"/>
    <n v="2440.2966694490819"/>
    <x v="4"/>
    <n v="2041.87"/>
    <x v="3"/>
    <n v="2246.0570000000002"/>
    <n v="2246"/>
    <n v="2247"/>
    <n v="2246"/>
    <x v="0"/>
    <x v="1"/>
    <s v="Jan-2022"/>
    <s v="CHILDREN"/>
  </r>
  <r>
    <x v="276"/>
    <s v="P2547"/>
    <n v="33"/>
    <x v="0"/>
    <x v="1"/>
    <x v="0"/>
    <n v="2503.6022787783868"/>
    <x v="4"/>
    <n v="729.02"/>
    <x v="1"/>
    <n v="801.92200000000003"/>
    <n v="802"/>
    <n v="802"/>
    <n v="801"/>
    <x v="1"/>
    <x v="6"/>
    <s v="Sep-2023"/>
    <s v="ADULTS"/>
  </r>
  <r>
    <x v="398"/>
    <s v="P3697"/>
    <n v="87"/>
    <x v="1"/>
    <x v="7"/>
    <x v="0"/>
    <n v="2503.6022787783868"/>
    <x v="0"/>
    <n v="915.99"/>
    <x v="2"/>
    <n v="1007.5890000000001"/>
    <n v="1008"/>
    <n v="1008"/>
    <n v="1007"/>
    <x v="1"/>
    <x v="0"/>
    <s v="Dec-2023"/>
    <s v="ADULTS"/>
  </r>
  <r>
    <x v="661"/>
    <s v="P3127"/>
    <n v="52"/>
    <x v="2"/>
    <x v="0"/>
    <x v="1"/>
    <n v="2509.1716796874998"/>
    <x v="4"/>
    <n v="2393.21"/>
    <x v="0"/>
    <n v="2632.5310000000004"/>
    <n v="2633"/>
    <n v="2633"/>
    <n v="2632"/>
    <x v="1"/>
    <x v="8"/>
    <s v="Jul-2023"/>
    <s v="ADULTS"/>
  </r>
  <r>
    <x v="623"/>
    <s v="P764"/>
    <n v="2"/>
    <x v="1"/>
    <x v="0"/>
    <x v="3"/>
    <n v="2496.7676064257025"/>
    <x v="2"/>
    <n v="1103.68"/>
    <x v="3"/>
    <n v="1214.0480000000002"/>
    <n v="1214"/>
    <n v="1215"/>
    <n v="1214"/>
    <x v="0"/>
    <x v="10"/>
    <s v="Oct-2022"/>
    <s v="CHILDREN"/>
  </r>
  <r>
    <x v="488"/>
    <s v="P3096"/>
    <n v="65"/>
    <x v="2"/>
    <x v="3"/>
    <x v="3"/>
    <n v="2496.7676064257025"/>
    <x v="0"/>
    <n v="1116.0999999999999"/>
    <x v="2"/>
    <n v="1227.71"/>
    <n v="1228"/>
    <n v="1228"/>
    <n v="1227"/>
    <x v="0"/>
    <x v="2"/>
    <s v="Apr-2022"/>
    <s v="ADULTS"/>
  </r>
  <r>
    <x v="465"/>
    <s v="P4001"/>
    <n v="79"/>
    <x v="0"/>
    <x v="2"/>
    <x v="3"/>
    <n v="2496.7676064257025"/>
    <x v="3"/>
    <n v="3200.77"/>
    <x v="2"/>
    <n v="3520.8470000000002"/>
    <n v="3521"/>
    <n v="3521"/>
    <n v="3520"/>
    <x v="1"/>
    <x v="8"/>
    <s v="Jul-2023"/>
    <s v="ADULTS"/>
  </r>
  <r>
    <x v="546"/>
    <s v="P4023"/>
    <n v="83"/>
    <x v="0"/>
    <x v="6"/>
    <x v="1"/>
    <n v="2509.1716796874998"/>
    <x v="0"/>
    <n v="923.2"/>
    <x v="2"/>
    <n v="1015.5200000000001"/>
    <n v="1016"/>
    <n v="1016"/>
    <n v="1015"/>
    <x v="0"/>
    <x v="10"/>
    <s v="Oct-2022"/>
    <s v="ADULTS"/>
  </r>
  <r>
    <x v="54"/>
    <s v="P4503"/>
    <n v="59"/>
    <x v="0"/>
    <x v="0"/>
    <x v="2"/>
    <n v="2440.2966694490819"/>
    <x v="1"/>
    <n v="1732.78"/>
    <x v="0"/>
    <n v="1906.0580000000002"/>
    <n v="1906"/>
    <n v="1907"/>
    <n v="1906"/>
    <x v="0"/>
    <x v="0"/>
    <s v="Dec-2022"/>
    <s v="ADULTS"/>
  </r>
  <r>
    <x v="652"/>
    <s v="P1358"/>
    <n v="17"/>
    <x v="1"/>
    <x v="5"/>
    <x v="3"/>
    <n v="2496.7676064257025"/>
    <x v="4"/>
    <n v="2548.8200000000002"/>
    <x v="3"/>
    <n v="2803.7020000000002"/>
    <n v="2804"/>
    <n v="2804"/>
    <n v="2803"/>
    <x v="1"/>
    <x v="2"/>
    <s v="Apr-2023"/>
    <s v="CHILDREN"/>
  </r>
  <r>
    <x v="402"/>
    <s v="P371"/>
    <n v="71"/>
    <x v="1"/>
    <x v="7"/>
    <x v="0"/>
    <n v="2503.6022787783868"/>
    <x v="4"/>
    <n v="4358.91"/>
    <x v="2"/>
    <n v="4794.8010000000004"/>
    <n v="4795"/>
    <n v="4795"/>
    <n v="4794"/>
    <x v="0"/>
    <x v="11"/>
    <s v="May-2022"/>
    <s v="ADULTS"/>
  </r>
  <r>
    <x v="248"/>
    <s v="P3796"/>
    <n v="72"/>
    <x v="0"/>
    <x v="3"/>
    <x v="1"/>
    <n v="2509.1716796874998"/>
    <x v="2"/>
    <n v="4236.1499999999996"/>
    <x v="2"/>
    <n v="4659.7650000000003"/>
    <n v="4660"/>
    <n v="4660"/>
    <n v="4659"/>
    <x v="0"/>
    <x v="2"/>
    <s v="Apr-2022"/>
    <s v="ADULTS"/>
  </r>
  <r>
    <x v="426"/>
    <s v="P1140"/>
    <n v="92"/>
    <x v="1"/>
    <x v="7"/>
    <x v="1"/>
    <n v="2509.1716796874998"/>
    <x v="2"/>
    <n v="4354.53"/>
    <x v="2"/>
    <n v="4789.9830000000002"/>
    <n v="4790"/>
    <n v="4790"/>
    <n v="4789"/>
    <x v="1"/>
    <x v="0"/>
    <s v="Dec-2023"/>
    <s v="ADULTS"/>
  </r>
  <r>
    <x v="51"/>
    <s v="P3385"/>
    <n v="73"/>
    <x v="0"/>
    <x v="2"/>
    <x v="1"/>
    <n v="2509.1716796874998"/>
    <x v="1"/>
    <n v="966.27"/>
    <x v="2"/>
    <n v="1062.8970000000002"/>
    <n v="1063"/>
    <n v="1063"/>
    <n v="1062"/>
    <x v="1"/>
    <x v="3"/>
    <s v="Nov-2023"/>
    <s v="ADULTS"/>
  </r>
  <r>
    <x v="616"/>
    <s v="P141"/>
    <n v="49"/>
    <x v="0"/>
    <x v="1"/>
    <x v="3"/>
    <n v="2496.7676064257025"/>
    <x v="4"/>
    <n v="129.59"/>
    <x v="0"/>
    <n v="142.54900000000001"/>
    <n v="143"/>
    <n v="143"/>
    <n v="142"/>
    <x v="1"/>
    <x v="8"/>
    <s v="Jul-2023"/>
    <s v="ADULTS"/>
  </r>
  <r>
    <x v="424"/>
    <s v="P4806"/>
    <n v="9"/>
    <x v="0"/>
    <x v="2"/>
    <x v="3"/>
    <n v="2496.7676064257025"/>
    <x v="2"/>
    <n v="3618.36"/>
    <x v="3"/>
    <n v="3980.1960000000004"/>
    <n v="3980"/>
    <n v="3981"/>
    <n v="3980"/>
    <x v="1"/>
    <x v="6"/>
    <s v="Sep-2023"/>
    <s v="CHILDREN"/>
  </r>
  <r>
    <x v="175"/>
    <s v="P727"/>
    <n v="46"/>
    <x v="1"/>
    <x v="4"/>
    <x v="1"/>
    <n v="2509.1716796874998"/>
    <x v="4"/>
    <n v="4727.32"/>
    <x v="0"/>
    <n v="5200.0519999999997"/>
    <n v="5200"/>
    <n v="5201"/>
    <n v="5200"/>
    <x v="0"/>
    <x v="5"/>
    <s v="Mar-2022"/>
    <s v="ADULTS"/>
  </r>
  <r>
    <x v="36"/>
    <s v="P4548"/>
    <n v="84"/>
    <x v="2"/>
    <x v="4"/>
    <x v="1"/>
    <n v="2509.1716796874998"/>
    <x v="4"/>
    <n v="4166.3599999999997"/>
    <x v="2"/>
    <n v="4582.9960000000001"/>
    <n v="4583"/>
    <n v="4583"/>
    <n v="4582"/>
    <x v="0"/>
    <x v="8"/>
    <s v="Jul-2022"/>
    <s v="ADULTS"/>
  </r>
  <r>
    <x v="463"/>
    <s v="P3520"/>
    <n v="51"/>
    <x v="0"/>
    <x v="5"/>
    <x v="1"/>
    <n v="2509.1716796874998"/>
    <x v="0"/>
    <n v="2647.18"/>
    <x v="0"/>
    <n v="2911.8980000000001"/>
    <n v="2912"/>
    <n v="2912"/>
    <n v="2911"/>
    <x v="0"/>
    <x v="11"/>
    <s v="May-2022"/>
    <s v="ADULTS"/>
  </r>
  <r>
    <x v="194"/>
    <s v="P1810"/>
    <n v="92"/>
    <x v="0"/>
    <x v="7"/>
    <x v="0"/>
    <n v="2503.6022787783868"/>
    <x v="0"/>
    <n v="2042.87"/>
    <x v="2"/>
    <n v="2247.1570000000002"/>
    <n v="2247"/>
    <n v="2248"/>
    <n v="2247"/>
    <x v="0"/>
    <x v="1"/>
    <s v="Jan-2022"/>
    <s v="ADULTS"/>
  </r>
  <r>
    <x v="506"/>
    <s v="P4455"/>
    <n v="48"/>
    <x v="0"/>
    <x v="4"/>
    <x v="2"/>
    <n v="2440.2966694490819"/>
    <x v="1"/>
    <n v="1386.42"/>
    <x v="0"/>
    <n v="1525.0620000000001"/>
    <n v="1525"/>
    <n v="1526"/>
    <n v="1525"/>
    <x v="0"/>
    <x v="11"/>
    <s v="May-2022"/>
    <s v="ADULTS"/>
  </r>
  <r>
    <x v="589"/>
    <s v="P1083"/>
    <n v="61"/>
    <x v="2"/>
    <x v="3"/>
    <x v="3"/>
    <n v="2496.7676064257025"/>
    <x v="3"/>
    <n v="740.31"/>
    <x v="2"/>
    <n v="814.34100000000001"/>
    <n v="814"/>
    <n v="815"/>
    <n v="814"/>
    <x v="1"/>
    <x v="7"/>
    <s v="Aug-2023"/>
    <s v="ADULTS"/>
  </r>
  <r>
    <x v="30"/>
    <s v="P2731"/>
    <n v="82"/>
    <x v="1"/>
    <x v="2"/>
    <x v="3"/>
    <n v="2496.7676064257025"/>
    <x v="0"/>
    <n v="4270.3900000000003"/>
    <x v="2"/>
    <n v="4697.429000000001"/>
    <n v="4697"/>
    <n v="4698"/>
    <n v="4697"/>
    <x v="1"/>
    <x v="2"/>
    <s v="Apr-2023"/>
    <s v="ADULTS"/>
  </r>
  <r>
    <x v="623"/>
    <s v="P4072"/>
    <n v="21"/>
    <x v="2"/>
    <x v="7"/>
    <x v="0"/>
    <n v="2503.6022787783868"/>
    <x v="4"/>
    <n v="4118.8500000000004"/>
    <x v="1"/>
    <n v="4530.7350000000006"/>
    <n v="4531"/>
    <n v="4531"/>
    <n v="4530"/>
    <x v="0"/>
    <x v="10"/>
    <s v="Oct-2022"/>
    <s v="ADULTS"/>
  </r>
  <r>
    <x v="384"/>
    <s v="P603"/>
    <n v="54"/>
    <x v="0"/>
    <x v="1"/>
    <x v="3"/>
    <n v="2496.7676064257025"/>
    <x v="4"/>
    <n v="1572.56"/>
    <x v="0"/>
    <n v="1729.816"/>
    <n v="1730"/>
    <n v="1730"/>
    <n v="1729"/>
    <x v="1"/>
    <x v="11"/>
    <s v="May-2023"/>
    <s v="ADULTS"/>
  </r>
  <r>
    <x v="662"/>
    <s v="P202"/>
    <n v="80"/>
    <x v="2"/>
    <x v="4"/>
    <x v="1"/>
    <n v="2509.1716796874998"/>
    <x v="4"/>
    <n v="3922.38"/>
    <x v="2"/>
    <n v="4314.6180000000004"/>
    <n v="4315"/>
    <n v="4315"/>
    <n v="4314"/>
    <x v="1"/>
    <x v="11"/>
    <s v="May-2023"/>
    <s v="ADULTS"/>
  </r>
  <r>
    <x v="208"/>
    <s v="P3419"/>
    <n v="83"/>
    <x v="2"/>
    <x v="3"/>
    <x v="2"/>
    <n v="2440.2966694490819"/>
    <x v="2"/>
    <n v="4399.09"/>
    <x v="2"/>
    <n v="4838.9990000000007"/>
    <n v="4839"/>
    <n v="4839"/>
    <n v="4838"/>
    <x v="1"/>
    <x v="10"/>
    <s v="Oct-2023"/>
    <s v="ADULTS"/>
  </r>
  <r>
    <x v="663"/>
    <s v="P4695"/>
    <n v="67"/>
    <x v="1"/>
    <x v="7"/>
    <x v="1"/>
    <n v="2509.1716796874998"/>
    <x v="2"/>
    <n v="4346.63"/>
    <x v="2"/>
    <n v="4781.2930000000006"/>
    <n v="4781"/>
    <n v="4782"/>
    <n v="4781"/>
    <x v="1"/>
    <x v="2"/>
    <s v="Apr-2023"/>
    <s v="ADULTS"/>
  </r>
  <r>
    <x v="484"/>
    <s v="P352"/>
    <n v="40"/>
    <x v="1"/>
    <x v="7"/>
    <x v="0"/>
    <n v="2503.6022787783868"/>
    <x v="2"/>
    <n v="2175.7600000000002"/>
    <x v="0"/>
    <n v="2393.3360000000002"/>
    <n v="2393"/>
    <n v="2394"/>
    <n v="2393"/>
    <x v="1"/>
    <x v="2"/>
    <s v="Apr-2023"/>
    <s v="ADULTS"/>
  </r>
  <r>
    <x v="289"/>
    <s v="P3109"/>
    <n v="12"/>
    <x v="2"/>
    <x v="2"/>
    <x v="0"/>
    <n v="2503.6022787783868"/>
    <x v="0"/>
    <n v="1923.84"/>
    <x v="3"/>
    <n v="2116.2240000000002"/>
    <n v="2116"/>
    <n v="2117"/>
    <n v="2116"/>
    <x v="0"/>
    <x v="8"/>
    <s v="Jul-2022"/>
    <s v="CHILDREN"/>
  </r>
  <r>
    <x v="5"/>
    <s v="P775"/>
    <n v="44"/>
    <x v="2"/>
    <x v="3"/>
    <x v="0"/>
    <n v="2503.6022787783868"/>
    <x v="1"/>
    <n v="1624.87"/>
    <x v="0"/>
    <n v="1787.357"/>
    <n v="1787"/>
    <n v="1788"/>
    <n v="1787"/>
    <x v="1"/>
    <x v="4"/>
    <s v="Jun-2023"/>
    <s v="ADULTS"/>
  </r>
  <r>
    <x v="532"/>
    <s v="P297"/>
    <n v="48"/>
    <x v="2"/>
    <x v="0"/>
    <x v="0"/>
    <n v="2503.6022787783868"/>
    <x v="4"/>
    <n v="2233.91"/>
    <x v="0"/>
    <n v="2457.3009999999999"/>
    <n v="2457"/>
    <n v="2458"/>
    <n v="2457"/>
    <x v="0"/>
    <x v="5"/>
    <s v="Mar-2022"/>
    <s v="ADULTS"/>
  </r>
  <r>
    <x v="590"/>
    <s v="P521"/>
    <n v="44"/>
    <x v="2"/>
    <x v="6"/>
    <x v="3"/>
    <n v="2496.7676064257025"/>
    <x v="2"/>
    <n v="4947.3999999999996"/>
    <x v="0"/>
    <n v="5442.14"/>
    <n v="5442"/>
    <n v="5443"/>
    <n v="5442"/>
    <x v="1"/>
    <x v="1"/>
    <s v="Jan-2023"/>
    <s v="ADULTS"/>
  </r>
  <r>
    <x v="310"/>
    <s v="P2612"/>
    <n v="10"/>
    <x v="0"/>
    <x v="1"/>
    <x v="2"/>
    <n v="2440.2966694490819"/>
    <x v="0"/>
    <n v="1821.93"/>
    <x v="3"/>
    <n v="2004.1230000000003"/>
    <n v="2004"/>
    <n v="2005"/>
    <n v="2004"/>
    <x v="1"/>
    <x v="7"/>
    <s v="Aug-2023"/>
    <s v="CHILDREN"/>
  </r>
  <r>
    <x v="560"/>
    <s v="P1397"/>
    <n v="71"/>
    <x v="1"/>
    <x v="1"/>
    <x v="0"/>
    <n v="2503.6022787783868"/>
    <x v="0"/>
    <n v="3406.59"/>
    <x v="2"/>
    <n v="3747.2490000000003"/>
    <n v="3747"/>
    <n v="3748"/>
    <n v="3747"/>
    <x v="0"/>
    <x v="0"/>
    <s v="Dec-2022"/>
    <s v="ADULTS"/>
  </r>
  <r>
    <x v="664"/>
    <s v="P2282"/>
    <n v="45"/>
    <x v="0"/>
    <x v="2"/>
    <x v="2"/>
    <n v="2440.2966694490819"/>
    <x v="3"/>
    <n v="4818.9399999999996"/>
    <x v="0"/>
    <n v="5300.8339999999998"/>
    <n v="5301"/>
    <n v="5301"/>
    <n v="5300"/>
    <x v="1"/>
    <x v="6"/>
    <s v="Sep-2023"/>
    <s v="ADULTS"/>
  </r>
  <r>
    <x v="580"/>
    <s v="P4579"/>
    <n v="76"/>
    <x v="0"/>
    <x v="7"/>
    <x v="3"/>
    <n v="2496.7676064257025"/>
    <x v="1"/>
    <n v="2431.15"/>
    <x v="2"/>
    <n v="2674.2650000000003"/>
    <n v="2674"/>
    <n v="2675"/>
    <n v="2674"/>
    <x v="1"/>
    <x v="3"/>
    <s v="Nov-2023"/>
    <s v="ADULTS"/>
  </r>
  <r>
    <x v="215"/>
    <s v="P2634"/>
    <n v="13"/>
    <x v="0"/>
    <x v="0"/>
    <x v="2"/>
    <n v="2440.2966694490819"/>
    <x v="1"/>
    <n v="4464.22"/>
    <x v="3"/>
    <n v="4910.6420000000007"/>
    <n v="4911"/>
    <n v="4911"/>
    <n v="4910"/>
    <x v="0"/>
    <x v="3"/>
    <s v="Nov-2022"/>
    <s v="CHILDREN"/>
  </r>
  <r>
    <x v="426"/>
    <s v="P1850"/>
    <n v="56"/>
    <x v="0"/>
    <x v="6"/>
    <x v="3"/>
    <n v="2496.7676064257025"/>
    <x v="4"/>
    <n v="3802.09"/>
    <x v="0"/>
    <n v="4182.2990000000009"/>
    <n v="4182"/>
    <n v="4183"/>
    <n v="4182"/>
    <x v="1"/>
    <x v="0"/>
    <s v="Dec-2023"/>
    <s v="ADULTS"/>
  </r>
  <r>
    <x v="445"/>
    <s v="P4896"/>
    <n v="29"/>
    <x v="2"/>
    <x v="3"/>
    <x v="2"/>
    <n v="2440.2966694490819"/>
    <x v="0"/>
    <n v="589.37"/>
    <x v="1"/>
    <n v="648.30700000000002"/>
    <n v="648"/>
    <n v="649"/>
    <n v="648"/>
    <x v="1"/>
    <x v="6"/>
    <s v="Sep-2023"/>
    <s v="ADULTS"/>
  </r>
  <r>
    <x v="296"/>
    <s v="P3441"/>
    <n v="3"/>
    <x v="1"/>
    <x v="3"/>
    <x v="1"/>
    <n v="2509.1716796874998"/>
    <x v="3"/>
    <n v="123.97"/>
    <x v="3"/>
    <n v="136.36700000000002"/>
    <n v="136"/>
    <n v="137"/>
    <n v="136"/>
    <x v="1"/>
    <x v="2"/>
    <s v="Apr-2023"/>
    <s v="CHILDREN"/>
  </r>
  <r>
    <x v="117"/>
    <s v="P1371"/>
    <n v="20"/>
    <x v="0"/>
    <x v="3"/>
    <x v="2"/>
    <n v="2440.2966694490819"/>
    <x v="5"/>
    <n v="461.81"/>
    <x v="1"/>
    <n v="507.99100000000004"/>
    <n v="508"/>
    <n v="508"/>
    <n v="507"/>
    <x v="0"/>
    <x v="1"/>
    <s v="Jan-2022"/>
    <s v="ADULTS"/>
  </r>
  <r>
    <x v="465"/>
    <s v="P1233"/>
    <n v="70"/>
    <x v="2"/>
    <x v="7"/>
    <x v="2"/>
    <n v="2440.2966694490819"/>
    <x v="0"/>
    <n v="931.75"/>
    <x v="2"/>
    <n v="1024.9250000000002"/>
    <n v="1025"/>
    <n v="1025"/>
    <n v="1024"/>
    <x v="1"/>
    <x v="8"/>
    <s v="Jul-2023"/>
    <s v="ADULTS"/>
  </r>
  <r>
    <x v="304"/>
    <s v="P4054"/>
    <n v="92"/>
    <x v="0"/>
    <x v="1"/>
    <x v="0"/>
    <n v="2503.6022787783868"/>
    <x v="5"/>
    <n v="1499.29"/>
    <x v="2"/>
    <n v="1649.2190000000001"/>
    <n v="1649"/>
    <n v="1650"/>
    <n v="1649"/>
    <x v="0"/>
    <x v="5"/>
    <s v="Mar-2022"/>
    <s v="ADULTS"/>
  </r>
  <r>
    <x v="148"/>
    <s v="P3754"/>
    <n v="25"/>
    <x v="1"/>
    <x v="0"/>
    <x v="2"/>
    <n v="2440.2966694490819"/>
    <x v="1"/>
    <n v="4486.8900000000003"/>
    <x v="1"/>
    <n v="4935.5790000000006"/>
    <n v="4936"/>
    <n v="4936"/>
    <n v="4935"/>
    <x v="0"/>
    <x v="10"/>
    <s v="Oct-2022"/>
    <s v="ADULTS"/>
  </r>
  <r>
    <x v="537"/>
    <s v="P2105"/>
    <n v="97"/>
    <x v="0"/>
    <x v="4"/>
    <x v="3"/>
    <n v="2496.7676064257025"/>
    <x v="3"/>
    <n v="3067.86"/>
    <x v="2"/>
    <n v="3374.6460000000002"/>
    <n v="3375"/>
    <n v="3375"/>
    <n v="3374"/>
    <x v="0"/>
    <x v="4"/>
    <s v="Jun-2022"/>
    <s v="ADULTS"/>
  </r>
  <r>
    <x v="412"/>
    <s v="P575"/>
    <n v="76"/>
    <x v="1"/>
    <x v="7"/>
    <x v="2"/>
    <n v="2440.2966694490819"/>
    <x v="1"/>
    <n v="3092.53"/>
    <x v="2"/>
    <n v="3401.7830000000004"/>
    <n v="3402"/>
    <n v="3402"/>
    <n v="3401"/>
    <x v="0"/>
    <x v="1"/>
    <s v="Jan-2022"/>
    <s v="ADULTS"/>
  </r>
  <r>
    <x v="353"/>
    <s v="P3358"/>
    <n v="32"/>
    <x v="0"/>
    <x v="4"/>
    <x v="3"/>
    <n v="2496.7676064257025"/>
    <x v="4"/>
    <n v="936.67"/>
    <x v="1"/>
    <n v="1030.337"/>
    <n v="1030"/>
    <n v="1031"/>
    <n v="1030"/>
    <x v="1"/>
    <x v="7"/>
    <s v="Aug-2023"/>
    <s v="ADULTS"/>
  </r>
  <r>
    <x v="509"/>
    <s v="P3635"/>
    <n v="91"/>
    <x v="1"/>
    <x v="7"/>
    <x v="1"/>
    <n v="2509.1716796874998"/>
    <x v="2"/>
    <n v="4504.24"/>
    <x v="2"/>
    <n v="4954.6639999999998"/>
    <n v="4955"/>
    <n v="4955"/>
    <n v="4954"/>
    <x v="1"/>
    <x v="6"/>
    <s v="Sep-2023"/>
    <s v="ADULTS"/>
  </r>
  <r>
    <x v="664"/>
    <s v="P1839"/>
    <n v="94"/>
    <x v="1"/>
    <x v="3"/>
    <x v="0"/>
    <n v="2503.6022787783868"/>
    <x v="0"/>
    <n v="109.42"/>
    <x v="2"/>
    <n v="120.36200000000001"/>
    <n v="120"/>
    <n v="121"/>
    <n v="120"/>
    <x v="1"/>
    <x v="6"/>
    <s v="Sep-2023"/>
    <s v="ADULTS"/>
  </r>
  <r>
    <x v="80"/>
    <s v="P3565"/>
    <n v="32"/>
    <x v="1"/>
    <x v="5"/>
    <x v="3"/>
    <n v="2496.7676064257025"/>
    <x v="1"/>
    <n v="2646.41"/>
    <x v="1"/>
    <n v="2911.0509999999999"/>
    <n v="2911"/>
    <n v="2912"/>
    <n v="2911"/>
    <x v="1"/>
    <x v="1"/>
    <s v="Jan-2023"/>
    <s v="ADULTS"/>
  </r>
  <r>
    <x v="631"/>
    <s v="P2154"/>
    <n v="35"/>
    <x v="0"/>
    <x v="6"/>
    <x v="0"/>
    <n v="2503.6022787783868"/>
    <x v="2"/>
    <n v="3570.39"/>
    <x v="1"/>
    <n v="3927.4290000000001"/>
    <n v="3927"/>
    <n v="3928"/>
    <n v="3927"/>
    <x v="1"/>
    <x v="0"/>
    <s v="Dec-2023"/>
    <s v="ADULTS"/>
  </r>
  <r>
    <x v="648"/>
    <s v="P4269"/>
    <n v="75"/>
    <x v="1"/>
    <x v="7"/>
    <x v="3"/>
    <n v="2496.7676064257025"/>
    <x v="3"/>
    <n v="1645.35"/>
    <x v="2"/>
    <n v="1809.885"/>
    <n v="1810"/>
    <n v="1810"/>
    <n v="1809"/>
    <x v="1"/>
    <x v="0"/>
    <s v="Dec-2023"/>
    <s v="ADULTS"/>
  </r>
  <r>
    <x v="514"/>
    <s v="P2775"/>
    <n v="8"/>
    <x v="2"/>
    <x v="7"/>
    <x v="1"/>
    <n v="2509.1716796874998"/>
    <x v="3"/>
    <n v="1714.36"/>
    <x v="3"/>
    <n v="1885.796"/>
    <n v="1886"/>
    <n v="1886"/>
    <n v="1885"/>
    <x v="1"/>
    <x v="2"/>
    <s v="Apr-2023"/>
    <s v="CHILDREN"/>
  </r>
  <r>
    <x v="665"/>
    <s v="P616"/>
    <n v="15"/>
    <x v="1"/>
    <x v="3"/>
    <x v="1"/>
    <n v="2509.1716796874998"/>
    <x v="0"/>
    <n v="1537.94"/>
    <x v="3"/>
    <n v="1691.7340000000002"/>
    <n v="1692"/>
    <n v="1692"/>
    <n v="1691"/>
    <x v="0"/>
    <x v="7"/>
    <s v="Aug-2022"/>
    <s v="CHILDREN"/>
  </r>
  <r>
    <x v="372"/>
    <s v="P487"/>
    <n v="51"/>
    <x v="0"/>
    <x v="4"/>
    <x v="1"/>
    <n v="2509.1716796874998"/>
    <x v="5"/>
    <n v="116.33"/>
    <x v="0"/>
    <n v="127.96300000000001"/>
    <n v="128"/>
    <n v="128"/>
    <n v="127"/>
    <x v="0"/>
    <x v="9"/>
    <s v="Feb-2022"/>
    <s v="ADULTS"/>
  </r>
  <r>
    <x v="389"/>
    <s v="P4330"/>
    <n v="72"/>
    <x v="0"/>
    <x v="2"/>
    <x v="3"/>
    <n v="2496.7676064257025"/>
    <x v="2"/>
    <n v="2871.12"/>
    <x v="2"/>
    <n v="3158.232"/>
    <n v="3158"/>
    <n v="3159"/>
    <n v="3158"/>
    <x v="1"/>
    <x v="9"/>
    <s v="Feb-2023"/>
    <s v="ADULTS"/>
  </r>
  <r>
    <x v="223"/>
    <s v="P3049"/>
    <n v="51"/>
    <x v="1"/>
    <x v="4"/>
    <x v="3"/>
    <n v="2496.7676064257025"/>
    <x v="1"/>
    <n v="722.76"/>
    <x v="0"/>
    <n v="795.03600000000006"/>
    <n v="795"/>
    <n v="796"/>
    <n v="795"/>
    <x v="1"/>
    <x v="2"/>
    <s v="Apr-2023"/>
    <s v="ADULTS"/>
  </r>
  <r>
    <x v="194"/>
    <s v="P4774"/>
    <n v="74"/>
    <x v="0"/>
    <x v="7"/>
    <x v="1"/>
    <n v="2509.1716796874998"/>
    <x v="3"/>
    <n v="4878.3100000000004"/>
    <x v="2"/>
    <n v="5366.1410000000005"/>
    <n v="5366"/>
    <n v="5367"/>
    <n v="5366"/>
    <x v="0"/>
    <x v="1"/>
    <s v="Jan-2022"/>
    <s v="ADULTS"/>
  </r>
  <r>
    <x v="666"/>
    <s v="P1632"/>
    <n v="50"/>
    <x v="1"/>
    <x v="3"/>
    <x v="1"/>
    <n v="2509.1716796874998"/>
    <x v="0"/>
    <n v="1527.78"/>
    <x v="0"/>
    <n v="1680.558"/>
    <n v="1681"/>
    <n v="1681"/>
    <n v="1680"/>
    <x v="1"/>
    <x v="2"/>
    <s v="Apr-2023"/>
    <s v="ADULTS"/>
  </r>
  <r>
    <x v="345"/>
    <s v="P4170"/>
    <n v="10"/>
    <x v="2"/>
    <x v="0"/>
    <x v="3"/>
    <n v="2496.7676064257025"/>
    <x v="0"/>
    <n v="355.75"/>
    <x v="3"/>
    <n v="391.32500000000005"/>
    <n v="391"/>
    <n v="392"/>
    <n v="391"/>
    <x v="1"/>
    <x v="11"/>
    <s v="May-2023"/>
    <s v="CHILDREN"/>
  </r>
  <r>
    <x v="152"/>
    <s v="P249"/>
    <n v="87"/>
    <x v="1"/>
    <x v="2"/>
    <x v="0"/>
    <n v="2503.6022787783868"/>
    <x v="0"/>
    <n v="4181.63"/>
    <x v="2"/>
    <n v="4599.7930000000006"/>
    <n v="4600"/>
    <n v="4600"/>
    <n v="4599"/>
    <x v="1"/>
    <x v="10"/>
    <s v="Oct-2023"/>
    <s v="ADULTS"/>
  </r>
  <r>
    <x v="54"/>
    <s v="P4092"/>
    <n v="68"/>
    <x v="1"/>
    <x v="4"/>
    <x v="1"/>
    <n v="2509.1716796874998"/>
    <x v="0"/>
    <n v="3261.93"/>
    <x v="2"/>
    <n v="3588.123"/>
    <n v="3588"/>
    <n v="3589"/>
    <n v="3588"/>
    <x v="0"/>
    <x v="0"/>
    <s v="Dec-2022"/>
    <s v="ADULTS"/>
  </r>
  <r>
    <x v="292"/>
    <s v="P480"/>
    <n v="13"/>
    <x v="2"/>
    <x v="1"/>
    <x v="1"/>
    <n v="2509.1716796874998"/>
    <x v="1"/>
    <n v="2448.69"/>
    <x v="3"/>
    <n v="2693.5590000000002"/>
    <n v="2694"/>
    <n v="2694"/>
    <n v="2693"/>
    <x v="1"/>
    <x v="5"/>
    <s v="Mar-2023"/>
    <s v="CHILDREN"/>
  </r>
  <r>
    <x v="234"/>
    <s v="P2367"/>
    <n v="87"/>
    <x v="2"/>
    <x v="3"/>
    <x v="1"/>
    <n v="2509.1716796874998"/>
    <x v="4"/>
    <n v="1390.13"/>
    <x v="2"/>
    <n v="1529.1430000000003"/>
    <n v="1529"/>
    <n v="1530"/>
    <n v="1529"/>
    <x v="1"/>
    <x v="2"/>
    <s v="Apr-2023"/>
    <s v="ADULTS"/>
  </r>
  <r>
    <x v="154"/>
    <s v="P2399"/>
    <n v="22"/>
    <x v="2"/>
    <x v="7"/>
    <x v="0"/>
    <n v="2503.6022787783868"/>
    <x v="1"/>
    <n v="1103.98"/>
    <x v="1"/>
    <n v="1214.3780000000002"/>
    <n v="1214"/>
    <n v="1215"/>
    <n v="1214"/>
    <x v="0"/>
    <x v="4"/>
    <s v="Jun-2022"/>
    <s v="ADULTS"/>
  </r>
  <r>
    <x v="483"/>
    <s v="P4317"/>
    <n v="54"/>
    <x v="0"/>
    <x v="7"/>
    <x v="2"/>
    <n v="2440.2966694490819"/>
    <x v="0"/>
    <n v="3198.38"/>
    <x v="0"/>
    <n v="3518.2180000000003"/>
    <n v="3518"/>
    <n v="3519"/>
    <n v="3518"/>
    <x v="1"/>
    <x v="10"/>
    <s v="Oct-2023"/>
    <s v="ADULTS"/>
  </r>
  <r>
    <x v="243"/>
    <s v="P3246"/>
    <n v="21"/>
    <x v="0"/>
    <x v="0"/>
    <x v="1"/>
    <n v="2509.1716796874998"/>
    <x v="3"/>
    <n v="818.87"/>
    <x v="1"/>
    <n v="900.75700000000006"/>
    <n v="901"/>
    <n v="901"/>
    <n v="900"/>
    <x v="1"/>
    <x v="5"/>
    <s v="Mar-2023"/>
    <s v="ADULTS"/>
  </r>
  <r>
    <x v="221"/>
    <s v="P2111"/>
    <n v="63"/>
    <x v="1"/>
    <x v="2"/>
    <x v="3"/>
    <n v="2496.7676064257025"/>
    <x v="5"/>
    <n v="1304.97"/>
    <x v="2"/>
    <n v="1435.4670000000001"/>
    <n v="1435"/>
    <n v="1436"/>
    <n v="1435"/>
    <x v="0"/>
    <x v="7"/>
    <s v="Aug-2022"/>
    <s v="ADULTS"/>
  </r>
  <r>
    <x v="443"/>
    <s v="P4163"/>
    <n v="68"/>
    <x v="1"/>
    <x v="2"/>
    <x v="2"/>
    <n v="2440.2966694490819"/>
    <x v="3"/>
    <n v="159.22999999999999"/>
    <x v="2"/>
    <n v="175.15299999999999"/>
    <n v="175"/>
    <n v="176"/>
    <n v="175"/>
    <x v="0"/>
    <x v="8"/>
    <s v="Jul-2022"/>
    <s v="ADULTS"/>
  </r>
  <r>
    <x v="343"/>
    <s v="P2109"/>
    <n v="86"/>
    <x v="1"/>
    <x v="3"/>
    <x v="1"/>
    <n v="2509.1716796874998"/>
    <x v="3"/>
    <n v="4961.74"/>
    <x v="2"/>
    <n v="5457.9139999999998"/>
    <n v="5458"/>
    <n v="5458"/>
    <n v="5457"/>
    <x v="1"/>
    <x v="4"/>
    <s v="Jun-2023"/>
    <s v="ADULTS"/>
  </r>
  <r>
    <x v="42"/>
    <s v="P3813"/>
    <n v="34"/>
    <x v="2"/>
    <x v="2"/>
    <x v="2"/>
    <n v="2440.2966694490819"/>
    <x v="2"/>
    <n v="623.52"/>
    <x v="1"/>
    <n v="685.87200000000007"/>
    <n v="686"/>
    <n v="686"/>
    <n v="685"/>
    <x v="0"/>
    <x v="10"/>
    <s v="Oct-2022"/>
    <s v="ADULTS"/>
  </r>
  <r>
    <x v="36"/>
    <s v="P2060"/>
    <n v="68"/>
    <x v="2"/>
    <x v="4"/>
    <x v="0"/>
    <n v="2503.6022787783868"/>
    <x v="1"/>
    <n v="4289.93"/>
    <x v="2"/>
    <n v="4718.9230000000007"/>
    <n v="4719"/>
    <n v="4719"/>
    <n v="4718"/>
    <x v="0"/>
    <x v="8"/>
    <s v="Jul-2022"/>
    <s v="ADULTS"/>
  </r>
  <r>
    <x v="163"/>
    <s v="P1595"/>
    <n v="78"/>
    <x v="1"/>
    <x v="7"/>
    <x v="0"/>
    <n v="2503.6022787783868"/>
    <x v="2"/>
    <n v="3154.27"/>
    <x v="2"/>
    <n v="3469.6970000000001"/>
    <n v="3470"/>
    <n v="3470"/>
    <n v="3469"/>
    <x v="1"/>
    <x v="11"/>
    <s v="May-2023"/>
    <s v="ADULTS"/>
  </r>
  <r>
    <x v="89"/>
    <s v="P1154"/>
    <n v="42"/>
    <x v="0"/>
    <x v="7"/>
    <x v="1"/>
    <n v="2509.1716796874998"/>
    <x v="2"/>
    <n v="3280.84"/>
    <x v="0"/>
    <n v="3608.9240000000004"/>
    <n v="3609"/>
    <n v="3609"/>
    <n v="3608"/>
    <x v="0"/>
    <x v="8"/>
    <s v="Jul-2022"/>
    <s v="ADULTS"/>
  </r>
  <r>
    <x v="210"/>
    <s v="P4932"/>
    <n v="64"/>
    <x v="2"/>
    <x v="3"/>
    <x v="1"/>
    <n v="2509.1716796874998"/>
    <x v="0"/>
    <n v="1191.93"/>
    <x v="2"/>
    <n v="1311.1230000000003"/>
    <n v="1311"/>
    <n v="1312"/>
    <n v="1311"/>
    <x v="1"/>
    <x v="9"/>
    <s v="Feb-2023"/>
    <s v="ADULTS"/>
  </r>
  <r>
    <x v="160"/>
    <s v="P4973"/>
    <n v="23"/>
    <x v="1"/>
    <x v="4"/>
    <x v="1"/>
    <n v="2509.1716796874998"/>
    <x v="1"/>
    <n v="4481.66"/>
    <x v="1"/>
    <n v="4929.826"/>
    <n v="4930"/>
    <n v="4930"/>
    <n v="4929"/>
    <x v="1"/>
    <x v="11"/>
    <s v="May-2023"/>
    <s v="ADULTS"/>
  </r>
  <r>
    <x v="234"/>
    <s v="P4400"/>
    <n v="55"/>
    <x v="2"/>
    <x v="0"/>
    <x v="1"/>
    <n v="2509.1716796874998"/>
    <x v="4"/>
    <n v="556.84"/>
    <x v="0"/>
    <n v="612.52400000000011"/>
    <n v="613"/>
    <n v="613"/>
    <n v="612"/>
    <x v="1"/>
    <x v="2"/>
    <s v="Apr-2023"/>
    <s v="ADULTS"/>
  </r>
  <r>
    <x v="39"/>
    <s v="P1355"/>
    <n v="40"/>
    <x v="1"/>
    <x v="7"/>
    <x v="1"/>
    <n v="2509.1716796874998"/>
    <x v="4"/>
    <n v="3661.59"/>
    <x v="0"/>
    <n v="4027.7490000000007"/>
    <n v="4028"/>
    <n v="4028"/>
    <n v="4027"/>
    <x v="0"/>
    <x v="5"/>
    <s v="Mar-2022"/>
    <s v="ADULTS"/>
  </r>
  <r>
    <x v="578"/>
    <s v="P4294"/>
    <n v="73"/>
    <x v="1"/>
    <x v="5"/>
    <x v="3"/>
    <n v="2496.7676064257025"/>
    <x v="1"/>
    <n v="668.52"/>
    <x v="2"/>
    <n v="735.37200000000007"/>
    <n v="735"/>
    <n v="736"/>
    <n v="735"/>
    <x v="0"/>
    <x v="9"/>
    <s v="Feb-2022"/>
    <s v="ADULTS"/>
  </r>
  <r>
    <x v="435"/>
    <s v="P948"/>
    <n v="97"/>
    <x v="0"/>
    <x v="3"/>
    <x v="1"/>
    <n v="2509.1716796874998"/>
    <x v="2"/>
    <n v="4336.05"/>
    <x v="2"/>
    <n v="4769.6550000000007"/>
    <n v="4770"/>
    <n v="4770"/>
    <n v="4769"/>
    <x v="1"/>
    <x v="11"/>
    <s v="May-2023"/>
    <s v="ADULTS"/>
  </r>
  <r>
    <x v="23"/>
    <s v="P3158"/>
    <n v="34"/>
    <x v="0"/>
    <x v="5"/>
    <x v="2"/>
    <n v="2440.2966694490819"/>
    <x v="0"/>
    <n v="4521.2"/>
    <x v="1"/>
    <n v="4973.3200000000006"/>
    <n v="4973"/>
    <n v="4974"/>
    <n v="4973"/>
    <x v="1"/>
    <x v="6"/>
    <s v="Sep-2023"/>
    <s v="ADULTS"/>
  </r>
  <r>
    <x v="254"/>
    <s v="P791"/>
    <n v="36"/>
    <x v="0"/>
    <x v="2"/>
    <x v="0"/>
    <n v="2503.6022787783868"/>
    <x v="2"/>
    <n v="3299.44"/>
    <x v="1"/>
    <n v="3629.3840000000005"/>
    <n v="3629"/>
    <n v="3630"/>
    <n v="3629"/>
    <x v="0"/>
    <x v="9"/>
    <s v="Feb-2022"/>
    <s v="ADULTS"/>
  </r>
  <r>
    <x v="116"/>
    <s v="P4498"/>
    <n v="2"/>
    <x v="2"/>
    <x v="7"/>
    <x v="2"/>
    <n v="2440.2966694490819"/>
    <x v="0"/>
    <n v="334.43"/>
    <x v="3"/>
    <n v="367.87300000000005"/>
    <n v="368"/>
    <n v="368"/>
    <n v="367"/>
    <x v="0"/>
    <x v="4"/>
    <s v="Jun-2022"/>
    <s v="CHILDREN"/>
  </r>
  <r>
    <x v="667"/>
    <s v="P1562"/>
    <n v="86"/>
    <x v="2"/>
    <x v="6"/>
    <x v="2"/>
    <n v="2440.2966694490819"/>
    <x v="2"/>
    <n v="2599.17"/>
    <x v="2"/>
    <n v="2859.0870000000004"/>
    <n v="2859"/>
    <n v="2860"/>
    <n v="2859"/>
    <x v="1"/>
    <x v="5"/>
    <s v="Mar-2023"/>
    <s v="ADULTS"/>
  </r>
  <r>
    <x v="667"/>
    <s v="P4273"/>
    <n v="56"/>
    <x v="0"/>
    <x v="2"/>
    <x v="2"/>
    <n v="2440.2966694490819"/>
    <x v="1"/>
    <n v="2080.0100000000002"/>
    <x v="0"/>
    <n v="2288.0110000000004"/>
    <n v="2288"/>
    <n v="2289"/>
    <n v="2288"/>
    <x v="1"/>
    <x v="5"/>
    <s v="Mar-2023"/>
    <s v="ADULTS"/>
  </r>
  <r>
    <x v="485"/>
    <s v="P3838"/>
    <n v="70"/>
    <x v="2"/>
    <x v="2"/>
    <x v="2"/>
    <n v="2440.2966694490819"/>
    <x v="2"/>
    <n v="2494.4299999999998"/>
    <x v="2"/>
    <n v="2743.873"/>
    <n v="2744"/>
    <n v="2744"/>
    <n v="2743"/>
    <x v="0"/>
    <x v="11"/>
    <s v="May-2022"/>
    <s v="ADULTS"/>
  </r>
  <r>
    <x v="396"/>
    <s v="P2221"/>
    <n v="93"/>
    <x v="1"/>
    <x v="1"/>
    <x v="0"/>
    <n v="2503.6022787783868"/>
    <x v="1"/>
    <n v="4799.51"/>
    <x v="2"/>
    <n v="5279.4610000000002"/>
    <n v="5279"/>
    <n v="5280"/>
    <n v="5279"/>
    <x v="0"/>
    <x v="1"/>
    <s v="Jan-2022"/>
    <s v="ADULTS"/>
  </r>
  <r>
    <x v="668"/>
    <s v="P519"/>
    <n v="42"/>
    <x v="2"/>
    <x v="1"/>
    <x v="3"/>
    <n v="2496.7676064257025"/>
    <x v="0"/>
    <n v="2096.5500000000002"/>
    <x v="0"/>
    <n v="2306.2050000000004"/>
    <n v="2306"/>
    <n v="2307"/>
    <n v="2306"/>
    <x v="0"/>
    <x v="0"/>
    <s v="Dec-2022"/>
    <s v="ADULTS"/>
  </r>
  <r>
    <x v="368"/>
    <s v="P3985"/>
    <n v="77"/>
    <x v="2"/>
    <x v="3"/>
    <x v="2"/>
    <n v="2440.2966694490819"/>
    <x v="3"/>
    <n v="282.79000000000002"/>
    <x v="2"/>
    <n v="311.06900000000007"/>
    <n v="311"/>
    <n v="312"/>
    <n v="311"/>
    <x v="0"/>
    <x v="5"/>
    <s v="Mar-2022"/>
    <s v="ADULTS"/>
  </r>
  <r>
    <x v="669"/>
    <s v="P2857"/>
    <n v="42"/>
    <x v="0"/>
    <x v="1"/>
    <x v="1"/>
    <n v="2509.1716796874998"/>
    <x v="0"/>
    <n v="994.09"/>
    <x v="0"/>
    <n v="1093.499"/>
    <n v="1093"/>
    <n v="1094"/>
    <n v="1093"/>
    <x v="0"/>
    <x v="9"/>
    <s v="Feb-2022"/>
    <s v="ADULTS"/>
  </r>
  <r>
    <x v="516"/>
    <s v="P1460"/>
    <n v="78"/>
    <x v="0"/>
    <x v="7"/>
    <x v="1"/>
    <n v="2509.1716796874998"/>
    <x v="4"/>
    <n v="1207.98"/>
    <x v="2"/>
    <n v="1328.778"/>
    <n v="1329"/>
    <n v="1329"/>
    <n v="1328"/>
    <x v="0"/>
    <x v="7"/>
    <s v="Aug-2022"/>
    <s v="ADULTS"/>
  </r>
  <r>
    <x v="339"/>
    <s v="P3723"/>
    <n v="87"/>
    <x v="1"/>
    <x v="1"/>
    <x v="3"/>
    <n v="2496.7676064257025"/>
    <x v="0"/>
    <n v="470.47"/>
    <x v="2"/>
    <n v="517.51700000000005"/>
    <n v="518"/>
    <n v="518"/>
    <n v="517"/>
    <x v="0"/>
    <x v="6"/>
    <s v="Sep-2022"/>
    <s v="ADULTS"/>
  </r>
  <r>
    <x v="171"/>
    <s v="P2650"/>
    <n v="85"/>
    <x v="1"/>
    <x v="0"/>
    <x v="1"/>
    <n v="2509.1716796874998"/>
    <x v="3"/>
    <n v="4866.6099999999997"/>
    <x v="2"/>
    <n v="5353.2709999999997"/>
    <n v="5353"/>
    <n v="5354"/>
    <n v="5353"/>
    <x v="1"/>
    <x v="3"/>
    <s v="Nov-2023"/>
    <s v="ADULTS"/>
  </r>
  <r>
    <x v="147"/>
    <s v="P2168"/>
    <n v="53"/>
    <x v="1"/>
    <x v="2"/>
    <x v="1"/>
    <n v="2509.1716796874998"/>
    <x v="3"/>
    <n v="4903.3599999999997"/>
    <x v="0"/>
    <n v="5393.6959999999999"/>
    <n v="5394"/>
    <n v="5394"/>
    <n v="5393"/>
    <x v="1"/>
    <x v="1"/>
    <s v="Jan-2023"/>
    <s v="ADULTS"/>
  </r>
  <r>
    <x v="240"/>
    <s v="P2761"/>
    <n v="82"/>
    <x v="2"/>
    <x v="2"/>
    <x v="1"/>
    <n v="2509.1716796874998"/>
    <x v="1"/>
    <n v="2310.16"/>
    <x v="2"/>
    <n v="2541.1759999999999"/>
    <n v="2541"/>
    <n v="2542"/>
    <n v="2541"/>
    <x v="0"/>
    <x v="4"/>
    <s v="Jun-2022"/>
    <s v="ADULTS"/>
  </r>
  <r>
    <x v="245"/>
    <s v="P2679"/>
    <n v="97"/>
    <x v="2"/>
    <x v="4"/>
    <x v="0"/>
    <n v="2503.6022787783868"/>
    <x v="1"/>
    <n v="2386.3200000000002"/>
    <x v="2"/>
    <n v="2624.9520000000002"/>
    <n v="2625"/>
    <n v="2625"/>
    <n v="2624"/>
    <x v="0"/>
    <x v="10"/>
    <s v="Oct-2022"/>
    <s v="ADULTS"/>
  </r>
  <r>
    <x v="272"/>
    <s v="P4681"/>
    <n v="98"/>
    <x v="0"/>
    <x v="4"/>
    <x v="0"/>
    <n v="2503.6022787783868"/>
    <x v="3"/>
    <n v="1417.48"/>
    <x v="2"/>
    <n v="1559.2280000000001"/>
    <n v="1559"/>
    <n v="1560"/>
    <n v="1559"/>
    <x v="0"/>
    <x v="1"/>
    <s v="Jan-2022"/>
    <s v="ADULTS"/>
  </r>
  <r>
    <x v="670"/>
    <s v="P1450"/>
    <n v="16"/>
    <x v="2"/>
    <x v="7"/>
    <x v="3"/>
    <n v="2496.7676064257025"/>
    <x v="3"/>
    <n v="191.59"/>
    <x v="3"/>
    <n v="210.74900000000002"/>
    <n v="211"/>
    <n v="211"/>
    <n v="210"/>
    <x v="0"/>
    <x v="11"/>
    <s v="May-2022"/>
    <s v="CHILDREN"/>
  </r>
  <r>
    <x v="671"/>
    <s v="P2349"/>
    <n v="33"/>
    <x v="2"/>
    <x v="2"/>
    <x v="0"/>
    <n v="2503.6022787783868"/>
    <x v="0"/>
    <n v="592.05999999999995"/>
    <x v="1"/>
    <n v="651.26599999999996"/>
    <n v="651"/>
    <n v="652"/>
    <n v="651"/>
    <x v="0"/>
    <x v="11"/>
    <s v="May-2022"/>
    <s v="ADULTS"/>
  </r>
  <r>
    <x v="120"/>
    <s v="P3060"/>
    <n v="26"/>
    <x v="0"/>
    <x v="2"/>
    <x v="1"/>
    <n v="2509.1716796874998"/>
    <x v="3"/>
    <n v="2006.38"/>
    <x v="1"/>
    <n v="2207.0180000000005"/>
    <n v="2207"/>
    <n v="2208"/>
    <n v="2207"/>
    <x v="0"/>
    <x v="1"/>
    <s v="Jan-2022"/>
    <s v="ADULTS"/>
  </r>
  <r>
    <x v="651"/>
    <s v="P4102"/>
    <n v="20"/>
    <x v="1"/>
    <x v="1"/>
    <x v="2"/>
    <n v="2440.2966694490819"/>
    <x v="2"/>
    <n v="3973.11"/>
    <x v="1"/>
    <n v="4370.4210000000003"/>
    <n v="4370"/>
    <n v="4371"/>
    <n v="4370"/>
    <x v="0"/>
    <x v="10"/>
    <s v="Oct-2022"/>
    <s v="ADULTS"/>
  </r>
  <r>
    <x v="672"/>
    <s v="P1589"/>
    <n v="93"/>
    <x v="1"/>
    <x v="7"/>
    <x v="2"/>
    <n v="2440.2966694490819"/>
    <x v="4"/>
    <n v="4567.53"/>
    <x v="2"/>
    <n v="5024.2830000000004"/>
    <n v="5024"/>
    <n v="5025"/>
    <n v="5024"/>
    <x v="0"/>
    <x v="11"/>
    <s v="May-2022"/>
    <s v="ADULTS"/>
  </r>
  <r>
    <x v="95"/>
    <s v="P587"/>
    <n v="12"/>
    <x v="0"/>
    <x v="1"/>
    <x v="1"/>
    <n v="2509.1716796874998"/>
    <x v="3"/>
    <n v="3486.6"/>
    <x v="3"/>
    <n v="3835.26"/>
    <n v="3835"/>
    <n v="3836"/>
    <n v="3835"/>
    <x v="0"/>
    <x v="7"/>
    <s v="Aug-2022"/>
    <s v="CHILDREN"/>
  </r>
  <r>
    <x v="39"/>
    <s v="P328"/>
    <n v="77"/>
    <x v="0"/>
    <x v="0"/>
    <x v="0"/>
    <n v="2503.6022787783868"/>
    <x v="2"/>
    <n v="4673.33"/>
    <x v="2"/>
    <n v="5140.6630000000005"/>
    <n v="5141"/>
    <n v="5141"/>
    <n v="5140"/>
    <x v="0"/>
    <x v="5"/>
    <s v="Mar-2022"/>
    <s v="ADULTS"/>
  </r>
  <r>
    <x v="163"/>
    <s v="P3"/>
    <n v="14"/>
    <x v="0"/>
    <x v="4"/>
    <x v="1"/>
    <n v="2509.1716796874998"/>
    <x v="3"/>
    <n v="1621.03"/>
    <x v="3"/>
    <n v="1783.133"/>
    <n v="1783"/>
    <n v="1784"/>
    <n v="1783"/>
    <x v="1"/>
    <x v="11"/>
    <s v="May-2023"/>
    <s v="CHILDREN"/>
  </r>
  <r>
    <x v="626"/>
    <s v="P2321"/>
    <n v="51"/>
    <x v="2"/>
    <x v="2"/>
    <x v="2"/>
    <n v="2440.2966694490819"/>
    <x v="1"/>
    <n v="1203.93"/>
    <x v="0"/>
    <n v="1324.3230000000001"/>
    <n v="1324"/>
    <n v="1325"/>
    <n v="1324"/>
    <x v="1"/>
    <x v="7"/>
    <s v="Aug-2023"/>
    <s v="ADULTS"/>
  </r>
  <r>
    <x v="591"/>
    <s v="P200"/>
    <n v="60"/>
    <x v="0"/>
    <x v="6"/>
    <x v="1"/>
    <n v="2509.1716796874998"/>
    <x v="3"/>
    <n v="607.96"/>
    <x v="2"/>
    <n v="668.75600000000009"/>
    <n v="669"/>
    <n v="669"/>
    <n v="668"/>
    <x v="1"/>
    <x v="3"/>
    <s v="Nov-2023"/>
    <s v="ADULTS"/>
  </r>
  <r>
    <x v="499"/>
    <s v="P1380"/>
    <n v="2"/>
    <x v="0"/>
    <x v="7"/>
    <x v="2"/>
    <n v="2440.2966694490819"/>
    <x v="3"/>
    <n v="4762.53"/>
    <x v="3"/>
    <n v="5238.7830000000004"/>
    <n v="5239"/>
    <n v="5239"/>
    <n v="5238"/>
    <x v="0"/>
    <x v="5"/>
    <s v="Mar-2022"/>
    <s v="CHILDREN"/>
  </r>
  <r>
    <x v="241"/>
    <s v="P2806"/>
    <n v="35"/>
    <x v="2"/>
    <x v="2"/>
    <x v="2"/>
    <n v="2440.2966694490819"/>
    <x v="1"/>
    <n v="3450.45"/>
    <x v="1"/>
    <n v="3795.4949999999999"/>
    <n v="3795"/>
    <n v="3796"/>
    <n v="3795"/>
    <x v="0"/>
    <x v="2"/>
    <s v="Apr-2022"/>
    <s v="ADULTS"/>
  </r>
  <r>
    <x v="109"/>
    <s v="P1123"/>
    <n v="88"/>
    <x v="0"/>
    <x v="3"/>
    <x v="3"/>
    <n v="2496.7676064257025"/>
    <x v="2"/>
    <n v="4911.8999999999996"/>
    <x v="2"/>
    <n v="5403.09"/>
    <n v="5403"/>
    <n v="5404"/>
    <n v="5403"/>
    <x v="0"/>
    <x v="6"/>
    <s v="Sep-2022"/>
    <s v="ADULTS"/>
  </r>
  <r>
    <x v="673"/>
    <s v="P3588"/>
    <n v="44"/>
    <x v="1"/>
    <x v="5"/>
    <x v="2"/>
    <n v="2440.2966694490819"/>
    <x v="1"/>
    <n v="3087.42"/>
    <x v="0"/>
    <n v="3396.1620000000003"/>
    <n v="3396"/>
    <n v="3397"/>
    <n v="3396"/>
    <x v="0"/>
    <x v="8"/>
    <s v="Jul-2022"/>
    <s v="ADULTS"/>
  </r>
  <r>
    <x v="649"/>
    <s v="P1884"/>
    <n v="75"/>
    <x v="1"/>
    <x v="0"/>
    <x v="3"/>
    <n v="2496.7676064257025"/>
    <x v="3"/>
    <n v="2275.6"/>
    <x v="2"/>
    <n v="2503.1600000000003"/>
    <n v="2503"/>
    <n v="2504"/>
    <n v="2503"/>
    <x v="0"/>
    <x v="6"/>
    <s v="Sep-2022"/>
    <s v="ADULTS"/>
  </r>
  <r>
    <x v="457"/>
    <s v="P3500"/>
    <n v="59"/>
    <x v="1"/>
    <x v="1"/>
    <x v="3"/>
    <n v="2496.7676064257025"/>
    <x v="2"/>
    <n v="2544.75"/>
    <x v="0"/>
    <n v="2799.2250000000004"/>
    <n v="2799"/>
    <n v="2800"/>
    <n v="2799"/>
    <x v="1"/>
    <x v="10"/>
    <s v="Oct-2023"/>
    <s v="ADULTS"/>
  </r>
  <r>
    <x v="65"/>
    <s v="P2585"/>
    <n v="67"/>
    <x v="1"/>
    <x v="3"/>
    <x v="1"/>
    <n v="2509.1716796874998"/>
    <x v="4"/>
    <n v="2457.91"/>
    <x v="2"/>
    <n v="2703.701"/>
    <n v="2704"/>
    <n v="2704"/>
    <n v="2703"/>
    <x v="0"/>
    <x v="2"/>
    <s v="Apr-2022"/>
    <s v="ADULTS"/>
  </r>
  <r>
    <x v="532"/>
    <s v="P2930"/>
    <n v="52"/>
    <x v="1"/>
    <x v="2"/>
    <x v="0"/>
    <n v="2503.6022787783868"/>
    <x v="4"/>
    <n v="2876.91"/>
    <x v="0"/>
    <n v="3164.6010000000001"/>
    <n v="3165"/>
    <n v="3165"/>
    <n v="3164"/>
    <x v="0"/>
    <x v="5"/>
    <s v="Mar-2022"/>
    <s v="ADULTS"/>
  </r>
  <r>
    <x v="527"/>
    <s v="P2457"/>
    <n v="66"/>
    <x v="2"/>
    <x v="2"/>
    <x v="0"/>
    <n v="2503.6022787783868"/>
    <x v="1"/>
    <n v="111.86"/>
    <x v="2"/>
    <n v="123.04600000000001"/>
    <n v="123"/>
    <n v="124"/>
    <n v="123"/>
    <x v="0"/>
    <x v="0"/>
    <s v="Dec-2022"/>
    <s v="ADULTS"/>
  </r>
  <r>
    <x v="408"/>
    <s v="P4750"/>
    <n v="88"/>
    <x v="0"/>
    <x v="4"/>
    <x v="0"/>
    <n v="2503.6022787783868"/>
    <x v="1"/>
    <n v="4413.04"/>
    <x v="2"/>
    <n v="4854.3440000000001"/>
    <n v="4854"/>
    <n v="4855"/>
    <n v="4854"/>
    <x v="1"/>
    <x v="11"/>
    <s v="May-2023"/>
    <s v="ADULTS"/>
  </r>
  <r>
    <x v="540"/>
    <s v="P2593"/>
    <n v="25"/>
    <x v="0"/>
    <x v="4"/>
    <x v="2"/>
    <n v="2440.2966694490819"/>
    <x v="2"/>
    <n v="1952.65"/>
    <x v="1"/>
    <n v="2147.9150000000004"/>
    <n v="2148"/>
    <n v="2148"/>
    <n v="2147"/>
    <x v="1"/>
    <x v="9"/>
    <s v="Feb-2023"/>
    <s v="ADULTS"/>
  </r>
  <r>
    <x v="285"/>
    <s v="P1943"/>
    <n v="96"/>
    <x v="1"/>
    <x v="5"/>
    <x v="0"/>
    <n v="2503.6022787783868"/>
    <x v="1"/>
    <n v="42.02"/>
    <x v="2"/>
    <n v="46.222000000000008"/>
    <n v="46"/>
    <n v="47"/>
    <n v="46"/>
    <x v="0"/>
    <x v="10"/>
    <s v="Oct-2022"/>
    <s v="ADULTS"/>
  </r>
  <r>
    <x v="263"/>
    <s v="P4902"/>
    <n v="14"/>
    <x v="0"/>
    <x v="3"/>
    <x v="2"/>
    <n v="2440.2966694490819"/>
    <x v="1"/>
    <n v="1414.32"/>
    <x v="3"/>
    <n v="1555.752"/>
    <n v="1556"/>
    <n v="1556"/>
    <n v="1555"/>
    <x v="0"/>
    <x v="10"/>
    <s v="Oct-2022"/>
    <s v="CHILDREN"/>
  </r>
  <r>
    <x v="561"/>
    <s v="P864"/>
    <n v="89"/>
    <x v="2"/>
    <x v="0"/>
    <x v="1"/>
    <n v="2509.1716796874998"/>
    <x v="2"/>
    <n v="640.54999999999995"/>
    <x v="2"/>
    <n v="704.60500000000002"/>
    <n v="705"/>
    <n v="705"/>
    <n v="704"/>
    <x v="1"/>
    <x v="1"/>
    <s v="Jan-2023"/>
    <s v="ADULTS"/>
  </r>
  <r>
    <x v="96"/>
    <s v="P2350"/>
    <n v="89"/>
    <x v="2"/>
    <x v="2"/>
    <x v="2"/>
    <n v="2440.2966694490819"/>
    <x v="0"/>
    <n v="3444.43"/>
    <x v="2"/>
    <n v="3788.873"/>
    <n v="3789"/>
    <n v="3789"/>
    <n v="3788"/>
    <x v="1"/>
    <x v="10"/>
    <s v="Oct-2023"/>
    <s v="ADULTS"/>
  </r>
  <r>
    <x v="44"/>
    <s v="P411"/>
    <n v="70"/>
    <x v="1"/>
    <x v="0"/>
    <x v="1"/>
    <n v="2509.1716796874998"/>
    <x v="1"/>
    <n v="4521.29"/>
    <x v="2"/>
    <n v="4973.4190000000008"/>
    <n v="4973"/>
    <n v="4974"/>
    <n v="4973"/>
    <x v="1"/>
    <x v="5"/>
    <s v="Mar-2023"/>
    <s v="ADULTS"/>
  </r>
  <r>
    <x v="100"/>
    <s v="P4094"/>
    <n v="65"/>
    <x v="1"/>
    <x v="5"/>
    <x v="2"/>
    <n v="2440.2966694490819"/>
    <x v="4"/>
    <n v="2338.0700000000002"/>
    <x v="2"/>
    <n v="2571.8770000000004"/>
    <n v="2572"/>
    <n v="2572"/>
    <n v="2571"/>
    <x v="1"/>
    <x v="8"/>
    <s v="Jul-2023"/>
    <s v="ADULTS"/>
  </r>
  <r>
    <x v="78"/>
    <s v="P1028"/>
    <n v="46"/>
    <x v="1"/>
    <x v="5"/>
    <x v="0"/>
    <n v="2503.6022787783868"/>
    <x v="3"/>
    <n v="3124.86"/>
    <x v="0"/>
    <n v="3437.3460000000005"/>
    <n v="3437"/>
    <n v="3438"/>
    <n v="3437"/>
    <x v="1"/>
    <x v="11"/>
    <s v="May-2023"/>
    <s v="ADULTS"/>
  </r>
  <r>
    <x v="441"/>
    <s v="P919"/>
    <n v="5"/>
    <x v="2"/>
    <x v="3"/>
    <x v="0"/>
    <n v="2503.6022787783868"/>
    <x v="1"/>
    <n v="1410.73"/>
    <x v="3"/>
    <n v="1551.8030000000001"/>
    <n v="1552"/>
    <n v="1552"/>
    <n v="1551"/>
    <x v="0"/>
    <x v="3"/>
    <s v="Nov-2022"/>
    <s v="CHILDREN"/>
  </r>
  <r>
    <x v="227"/>
    <s v="P3444"/>
    <n v="47"/>
    <x v="0"/>
    <x v="2"/>
    <x v="0"/>
    <n v="2503.6022787783868"/>
    <x v="3"/>
    <n v="1290.4100000000001"/>
    <x v="0"/>
    <n v="1419.4510000000002"/>
    <n v="1419"/>
    <n v="1420"/>
    <n v="1419"/>
    <x v="1"/>
    <x v="11"/>
    <s v="May-2023"/>
    <s v="ADULTS"/>
  </r>
  <r>
    <x v="475"/>
    <s v="P3173"/>
    <n v="34"/>
    <x v="2"/>
    <x v="1"/>
    <x v="2"/>
    <n v="2440.2966694490819"/>
    <x v="2"/>
    <n v="1682.31"/>
    <x v="1"/>
    <n v="1850.5410000000002"/>
    <n v="1851"/>
    <n v="1851"/>
    <n v="1850"/>
    <x v="1"/>
    <x v="2"/>
    <s v="Apr-2023"/>
    <s v="ADULTS"/>
  </r>
  <r>
    <x v="595"/>
    <s v="P2150"/>
    <n v="52"/>
    <x v="0"/>
    <x v="2"/>
    <x v="2"/>
    <n v="2440.2966694490819"/>
    <x v="1"/>
    <n v="583.67999999999995"/>
    <x v="0"/>
    <n v="642.048"/>
    <n v="642"/>
    <n v="643"/>
    <n v="642"/>
    <x v="0"/>
    <x v="6"/>
    <s v="Sep-2022"/>
    <s v="ADULTS"/>
  </r>
  <r>
    <x v="278"/>
    <s v="P4022"/>
    <n v="0"/>
    <x v="1"/>
    <x v="3"/>
    <x v="2"/>
    <n v="2440.2966694490819"/>
    <x v="2"/>
    <n v="1659.97"/>
    <x v="3"/>
    <n v="1825.9670000000001"/>
    <n v="1826"/>
    <n v="1826"/>
    <n v="1825"/>
    <x v="1"/>
    <x v="3"/>
    <s v="Nov-2023"/>
    <s v="CHILDREN"/>
  </r>
  <r>
    <x v="86"/>
    <s v="P4589"/>
    <n v="51"/>
    <x v="1"/>
    <x v="7"/>
    <x v="3"/>
    <n v="2496.7676064257025"/>
    <x v="0"/>
    <n v="1189.1300000000001"/>
    <x v="0"/>
    <n v="1308.0430000000001"/>
    <n v="1308"/>
    <n v="1309"/>
    <n v="1308"/>
    <x v="0"/>
    <x v="5"/>
    <s v="Mar-2022"/>
    <s v="ADULTS"/>
  </r>
  <r>
    <x v="372"/>
    <s v="P2201"/>
    <n v="3"/>
    <x v="1"/>
    <x v="1"/>
    <x v="0"/>
    <n v="2503.6022787783868"/>
    <x v="1"/>
    <n v="2326.8000000000002"/>
    <x v="3"/>
    <n v="2559.4800000000005"/>
    <n v="2559"/>
    <n v="2560"/>
    <n v="2559"/>
    <x v="0"/>
    <x v="9"/>
    <s v="Feb-2022"/>
    <s v="CHILDREN"/>
  </r>
  <r>
    <x v="358"/>
    <s v="P2846"/>
    <n v="55"/>
    <x v="2"/>
    <x v="3"/>
    <x v="3"/>
    <n v="2496.7676064257025"/>
    <x v="4"/>
    <n v="4198.51"/>
    <x v="0"/>
    <n v="4618.3610000000008"/>
    <n v="4618"/>
    <n v="4619"/>
    <n v="4618"/>
    <x v="0"/>
    <x v="6"/>
    <s v="Sep-2022"/>
    <s v="ADULTS"/>
  </r>
  <r>
    <x v="369"/>
    <s v="P3129"/>
    <n v="72"/>
    <x v="2"/>
    <x v="1"/>
    <x v="3"/>
    <n v="2496.7676064257025"/>
    <x v="2"/>
    <n v="4562.34"/>
    <x v="2"/>
    <n v="5018.5740000000005"/>
    <n v="5019"/>
    <n v="5019"/>
    <n v="5018"/>
    <x v="1"/>
    <x v="9"/>
    <s v="Feb-2023"/>
    <s v="ADULTS"/>
  </r>
  <r>
    <x v="585"/>
    <s v="P819"/>
    <n v="48"/>
    <x v="2"/>
    <x v="3"/>
    <x v="0"/>
    <n v="2503.6022787783868"/>
    <x v="1"/>
    <n v="104.57"/>
    <x v="0"/>
    <n v="115.027"/>
    <n v="115"/>
    <n v="116"/>
    <n v="115"/>
    <x v="1"/>
    <x v="2"/>
    <s v="Apr-2023"/>
    <s v="ADULTS"/>
  </r>
  <r>
    <x v="174"/>
    <s v="P1248"/>
    <n v="43"/>
    <x v="1"/>
    <x v="0"/>
    <x v="3"/>
    <n v="2496.7676064257025"/>
    <x v="4"/>
    <n v="1043.96"/>
    <x v="0"/>
    <n v="1148.3560000000002"/>
    <n v="1148"/>
    <n v="1149"/>
    <n v="1148"/>
    <x v="1"/>
    <x v="4"/>
    <s v="Jun-2023"/>
    <s v="ADULTS"/>
  </r>
  <r>
    <x v="11"/>
    <s v="P122"/>
    <n v="12"/>
    <x v="1"/>
    <x v="7"/>
    <x v="2"/>
    <n v="2440.2966694490819"/>
    <x v="0"/>
    <n v="4244.6099999999997"/>
    <x v="3"/>
    <n v="4669.0709999999999"/>
    <n v="4669"/>
    <n v="4670"/>
    <n v="4669"/>
    <x v="1"/>
    <x v="8"/>
    <s v="Jul-2023"/>
    <s v="CHILDREN"/>
  </r>
  <r>
    <x v="295"/>
    <s v="P3174"/>
    <n v="92"/>
    <x v="0"/>
    <x v="0"/>
    <x v="0"/>
    <n v="2503.6022787783868"/>
    <x v="2"/>
    <n v="4677.8500000000004"/>
    <x v="2"/>
    <n v="5145.6350000000011"/>
    <n v="5146"/>
    <n v="5146"/>
    <n v="5145"/>
    <x v="1"/>
    <x v="2"/>
    <s v="Apr-2023"/>
    <s v="ADULTS"/>
  </r>
  <r>
    <x v="513"/>
    <s v="P1887"/>
    <n v="5"/>
    <x v="1"/>
    <x v="1"/>
    <x v="1"/>
    <n v="2509.1716796874998"/>
    <x v="2"/>
    <n v="881.05"/>
    <x v="3"/>
    <n v="969.15499999999997"/>
    <n v="969"/>
    <n v="970"/>
    <n v="969"/>
    <x v="1"/>
    <x v="10"/>
    <s v="Oct-2023"/>
    <s v="CHILDREN"/>
  </r>
  <r>
    <x v="347"/>
    <s v="P4891"/>
    <n v="80"/>
    <x v="2"/>
    <x v="2"/>
    <x v="0"/>
    <n v="2503.6022787783868"/>
    <x v="1"/>
    <n v="4246.42"/>
    <x v="2"/>
    <n v="4671.0620000000008"/>
    <n v="4671"/>
    <n v="4672"/>
    <n v="4671"/>
    <x v="1"/>
    <x v="8"/>
    <s v="Jul-2023"/>
    <s v="ADULTS"/>
  </r>
  <r>
    <x v="525"/>
    <s v="P4361"/>
    <n v="81"/>
    <x v="0"/>
    <x v="2"/>
    <x v="1"/>
    <n v="2509.1716796874998"/>
    <x v="3"/>
    <n v="2597.6"/>
    <x v="2"/>
    <n v="2857.36"/>
    <n v="2857"/>
    <n v="2858"/>
    <n v="2857"/>
    <x v="1"/>
    <x v="9"/>
    <s v="Feb-2023"/>
    <s v="ADULTS"/>
  </r>
  <r>
    <x v="622"/>
    <s v="P1728"/>
    <n v="58"/>
    <x v="1"/>
    <x v="5"/>
    <x v="3"/>
    <n v="2496.7676064257025"/>
    <x v="3"/>
    <n v="384.27"/>
    <x v="0"/>
    <n v="422.697"/>
    <n v="423"/>
    <n v="423"/>
    <n v="422"/>
    <x v="0"/>
    <x v="4"/>
    <s v="Jun-2022"/>
    <s v="ADULTS"/>
  </r>
  <r>
    <x v="145"/>
    <s v="P2016"/>
    <n v="99"/>
    <x v="2"/>
    <x v="2"/>
    <x v="2"/>
    <n v="2440.2966694490819"/>
    <x v="0"/>
    <n v="4312.71"/>
    <x v="2"/>
    <n v="4743.9810000000007"/>
    <n v="4744"/>
    <n v="4744"/>
    <n v="4743"/>
    <x v="1"/>
    <x v="2"/>
    <s v="Apr-2023"/>
    <s v="ADULTS"/>
  </r>
  <r>
    <x v="237"/>
    <s v="P962"/>
    <n v="64"/>
    <x v="1"/>
    <x v="5"/>
    <x v="0"/>
    <n v="2503.6022787783868"/>
    <x v="0"/>
    <n v="3571.39"/>
    <x v="2"/>
    <n v="3928.529"/>
    <n v="3929"/>
    <n v="3929"/>
    <n v="3928"/>
    <x v="0"/>
    <x v="1"/>
    <s v="Jan-2022"/>
    <s v="ADULTS"/>
  </r>
  <r>
    <x v="561"/>
    <s v="P1444"/>
    <n v="86"/>
    <x v="1"/>
    <x v="6"/>
    <x v="2"/>
    <n v="2440.2966694490819"/>
    <x v="0"/>
    <n v="1888.64"/>
    <x v="2"/>
    <n v="2077.5040000000004"/>
    <n v="2078"/>
    <n v="2078"/>
    <n v="2077"/>
    <x v="1"/>
    <x v="1"/>
    <s v="Jan-2023"/>
    <s v="ADULTS"/>
  </r>
  <r>
    <x v="518"/>
    <s v="P2062"/>
    <n v="22"/>
    <x v="0"/>
    <x v="6"/>
    <x v="2"/>
    <n v="2440.2966694490819"/>
    <x v="2"/>
    <n v="3510.88"/>
    <x v="1"/>
    <n v="3861.9680000000003"/>
    <n v="3862"/>
    <n v="3862"/>
    <n v="3861"/>
    <x v="0"/>
    <x v="6"/>
    <s v="Sep-2022"/>
    <s v="ADULTS"/>
  </r>
  <r>
    <x v="172"/>
    <s v="P545"/>
    <n v="25"/>
    <x v="2"/>
    <x v="0"/>
    <x v="0"/>
    <n v="2503.6022787783868"/>
    <x v="5"/>
    <n v="1777.45"/>
    <x v="1"/>
    <n v="1955.1950000000002"/>
    <n v="1955"/>
    <n v="1956"/>
    <n v="1955"/>
    <x v="0"/>
    <x v="7"/>
    <s v="Aug-2022"/>
    <s v="ADULTS"/>
  </r>
  <r>
    <x v="362"/>
    <s v="P3685"/>
    <n v="76"/>
    <x v="2"/>
    <x v="2"/>
    <x v="2"/>
    <n v="2440.2966694490819"/>
    <x v="0"/>
    <n v="4004.48"/>
    <x v="2"/>
    <n v="4404.9280000000008"/>
    <n v="4405"/>
    <n v="4405"/>
    <n v="4404"/>
    <x v="0"/>
    <x v="8"/>
    <s v="Jul-2022"/>
    <s v="ADULTS"/>
  </r>
  <r>
    <x v="83"/>
    <s v="P4919"/>
    <n v="34"/>
    <x v="1"/>
    <x v="6"/>
    <x v="0"/>
    <n v="2503.6022787783868"/>
    <x v="0"/>
    <n v="3592.63"/>
    <x v="1"/>
    <n v="3951.8930000000005"/>
    <n v="3952"/>
    <n v="3952"/>
    <n v="3951"/>
    <x v="1"/>
    <x v="8"/>
    <s v="Jul-2023"/>
    <s v="ADULTS"/>
  </r>
  <r>
    <x v="55"/>
    <s v="P2788"/>
    <n v="80"/>
    <x v="1"/>
    <x v="1"/>
    <x v="2"/>
    <n v="2440.2966694490819"/>
    <x v="2"/>
    <n v="2438.3200000000002"/>
    <x v="2"/>
    <n v="2682.1520000000005"/>
    <n v="2682"/>
    <n v="2683"/>
    <n v="2682"/>
    <x v="0"/>
    <x v="5"/>
    <s v="Mar-2022"/>
    <s v="ADULTS"/>
  </r>
  <r>
    <x v="628"/>
    <s v="P4874"/>
    <n v="82"/>
    <x v="0"/>
    <x v="3"/>
    <x v="3"/>
    <n v="2496.7676064257025"/>
    <x v="1"/>
    <n v="1256.52"/>
    <x v="2"/>
    <n v="1382.172"/>
    <n v="1382"/>
    <n v="1383"/>
    <n v="1382"/>
    <x v="0"/>
    <x v="0"/>
    <s v="Dec-2022"/>
    <s v="ADULTS"/>
  </r>
  <r>
    <x v="402"/>
    <s v="P4424"/>
    <n v="79"/>
    <x v="0"/>
    <x v="1"/>
    <x v="3"/>
    <n v="2496.7676064257025"/>
    <x v="2"/>
    <n v="3742.67"/>
    <x v="2"/>
    <n v="4116.9370000000008"/>
    <n v="4117"/>
    <n v="4117"/>
    <n v="4116"/>
    <x v="0"/>
    <x v="11"/>
    <s v="May-2022"/>
    <s v="ADULTS"/>
  </r>
  <r>
    <x v="128"/>
    <s v="P928"/>
    <n v="84"/>
    <x v="1"/>
    <x v="3"/>
    <x v="1"/>
    <n v="2509.1716796874998"/>
    <x v="2"/>
    <n v="2804.68"/>
    <x v="2"/>
    <n v="3085.1480000000001"/>
    <n v="3085"/>
    <n v="3086"/>
    <n v="3085"/>
    <x v="0"/>
    <x v="9"/>
    <s v="Feb-2022"/>
    <s v="ADULTS"/>
  </r>
  <r>
    <x v="291"/>
    <s v="P2835"/>
    <n v="53"/>
    <x v="2"/>
    <x v="1"/>
    <x v="0"/>
    <n v="2503.6022787783868"/>
    <x v="4"/>
    <n v="3870.24"/>
    <x v="0"/>
    <n v="4257.2640000000001"/>
    <n v="4257"/>
    <n v="4258"/>
    <n v="4257"/>
    <x v="0"/>
    <x v="7"/>
    <s v="Aug-2022"/>
    <s v="ADULTS"/>
  </r>
  <r>
    <x v="281"/>
    <s v="P270"/>
    <n v="89"/>
    <x v="1"/>
    <x v="4"/>
    <x v="1"/>
    <n v="2509.1716796874998"/>
    <x v="4"/>
    <n v="4374.58"/>
    <x v="2"/>
    <n v="4812.0380000000005"/>
    <n v="4812"/>
    <n v="4813"/>
    <n v="4812"/>
    <x v="1"/>
    <x v="0"/>
    <s v="Dec-2023"/>
    <s v="ADULTS"/>
  </r>
  <r>
    <x v="82"/>
    <s v="P2998"/>
    <n v="14"/>
    <x v="0"/>
    <x v="1"/>
    <x v="2"/>
    <n v="2440.2966694490819"/>
    <x v="2"/>
    <n v="2930"/>
    <x v="3"/>
    <n v="3223.0000000000005"/>
    <n v="3223"/>
    <n v="3223"/>
    <n v="3223"/>
    <x v="0"/>
    <x v="11"/>
    <s v="May-2022"/>
    <s v="CHILDREN"/>
  </r>
  <r>
    <x v="144"/>
    <s v="P2765"/>
    <n v="72"/>
    <x v="2"/>
    <x v="4"/>
    <x v="0"/>
    <n v="2503.6022787783868"/>
    <x v="1"/>
    <n v="311.89"/>
    <x v="2"/>
    <n v="343.07900000000001"/>
    <n v="343"/>
    <n v="344"/>
    <n v="343"/>
    <x v="1"/>
    <x v="9"/>
    <s v="Feb-2023"/>
    <s v="ADULTS"/>
  </r>
  <r>
    <x v="258"/>
    <s v="P2362"/>
    <n v="13"/>
    <x v="0"/>
    <x v="5"/>
    <x v="1"/>
    <n v="2509.1716796874998"/>
    <x v="4"/>
    <n v="3142.61"/>
    <x v="3"/>
    <n v="3456.8710000000005"/>
    <n v="3457"/>
    <n v="3457"/>
    <n v="3456"/>
    <x v="0"/>
    <x v="11"/>
    <s v="May-2022"/>
    <s v="CHILDREN"/>
  </r>
  <r>
    <x v="555"/>
    <s v="P2422"/>
    <n v="23"/>
    <x v="0"/>
    <x v="7"/>
    <x v="1"/>
    <n v="2509.1716796874998"/>
    <x v="3"/>
    <n v="114.4"/>
    <x v="1"/>
    <n v="125.84000000000002"/>
    <n v="126"/>
    <n v="126"/>
    <n v="125"/>
    <x v="1"/>
    <x v="4"/>
    <s v="Jun-2023"/>
    <s v="ADULTS"/>
  </r>
  <r>
    <x v="184"/>
    <s v="P3915"/>
    <n v="50"/>
    <x v="0"/>
    <x v="1"/>
    <x v="3"/>
    <n v="2496.7676064257025"/>
    <x v="1"/>
    <n v="4167.1400000000003"/>
    <x v="0"/>
    <n v="4583.8540000000012"/>
    <n v="4584"/>
    <n v="4584"/>
    <n v="4583"/>
    <x v="1"/>
    <x v="2"/>
    <s v="Apr-2023"/>
    <s v="ADULTS"/>
  </r>
  <r>
    <x v="674"/>
    <s v="P1934"/>
    <n v="84"/>
    <x v="2"/>
    <x v="6"/>
    <x v="0"/>
    <n v="2503.6022787783868"/>
    <x v="0"/>
    <n v="4721.6899999999996"/>
    <x v="2"/>
    <n v="5193.8590000000004"/>
    <n v="5194"/>
    <n v="5194"/>
    <n v="5193"/>
    <x v="0"/>
    <x v="2"/>
    <s v="Apr-2022"/>
    <s v="ADULTS"/>
  </r>
  <r>
    <x v="423"/>
    <s v="P4636"/>
    <n v="98"/>
    <x v="2"/>
    <x v="0"/>
    <x v="1"/>
    <n v="2509.1716796874998"/>
    <x v="2"/>
    <n v="4243.9399999999996"/>
    <x v="2"/>
    <n v="4668.3339999999998"/>
    <n v="4668"/>
    <n v="4669"/>
    <n v="4668"/>
    <x v="1"/>
    <x v="10"/>
    <s v="Oct-2023"/>
    <s v="ADULTS"/>
  </r>
  <r>
    <x v="559"/>
    <s v="P1146"/>
    <n v="14"/>
    <x v="2"/>
    <x v="3"/>
    <x v="1"/>
    <n v="2509.1716796874998"/>
    <x v="2"/>
    <n v="1860.32"/>
    <x v="3"/>
    <n v="2046.3520000000001"/>
    <n v="2046"/>
    <n v="2047"/>
    <n v="2046"/>
    <x v="1"/>
    <x v="6"/>
    <s v="Sep-2023"/>
    <s v="CHILDREN"/>
  </r>
  <r>
    <x v="58"/>
    <s v="P4147"/>
    <n v="91"/>
    <x v="1"/>
    <x v="4"/>
    <x v="3"/>
    <n v="2496.7676064257025"/>
    <x v="2"/>
    <n v="2643.06"/>
    <x v="2"/>
    <n v="2907.366"/>
    <n v="2907"/>
    <n v="2908"/>
    <n v="2907"/>
    <x v="0"/>
    <x v="9"/>
    <s v="Feb-2022"/>
    <s v="ADULTS"/>
  </r>
  <r>
    <x v="523"/>
    <s v="P2629"/>
    <n v="35"/>
    <x v="1"/>
    <x v="2"/>
    <x v="0"/>
    <n v="2503.6022787783868"/>
    <x v="1"/>
    <n v="4150.12"/>
    <x v="1"/>
    <n v="4565.1320000000005"/>
    <n v="4565"/>
    <n v="4566"/>
    <n v="4565"/>
    <x v="0"/>
    <x v="5"/>
    <s v="Mar-2022"/>
    <s v="ADULTS"/>
  </r>
  <r>
    <x v="426"/>
    <s v="P1451"/>
    <n v="42"/>
    <x v="1"/>
    <x v="1"/>
    <x v="1"/>
    <n v="2509.1716796874998"/>
    <x v="2"/>
    <n v="794.69"/>
    <x v="0"/>
    <n v="874.15900000000011"/>
    <n v="874"/>
    <n v="875"/>
    <n v="874"/>
    <x v="1"/>
    <x v="0"/>
    <s v="Dec-2023"/>
    <s v="ADULTS"/>
  </r>
  <r>
    <x v="275"/>
    <s v="P3029"/>
    <n v="99"/>
    <x v="1"/>
    <x v="7"/>
    <x v="0"/>
    <n v="2503.6022787783868"/>
    <x v="1"/>
    <n v="779.37"/>
    <x v="2"/>
    <n v="857.30700000000013"/>
    <n v="857"/>
    <n v="858"/>
    <n v="857"/>
    <x v="1"/>
    <x v="0"/>
    <s v="Dec-2023"/>
    <s v="ADULTS"/>
  </r>
  <r>
    <x v="440"/>
    <s v="P4259"/>
    <n v="43"/>
    <x v="0"/>
    <x v="2"/>
    <x v="0"/>
    <n v="2503.6022787783868"/>
    <x v="3"/>
    <n v="4588.24"/>
    <x v="0"/>
    <n v="5047.0640000000003"/>
    <n v="5047"/>
    <n v="5048"/>
    <n v="5047"/>
    <x v="1"/>
    <x v="7"/>
    <s v="Aug-2023"/>
    <s v="ADULTS"/>
  </r>
  <r>
    <x v="406"/>
    <s v="P1000"/>
    <n v="39"/>
    <x v="1"/>
    <x v="1"/>
    <x v="1"/>
    <n v="2509.1716796874998"/>
    <x v="2"/>
    <n v="4152.51"/>
    <x v="1"/>
    <n v="4567.7610000000004"/>
    <n v="4568"/>
    <n v="4568"/>
    <n v="4567"/>
    <x v="0"/>
    <x v="6"/>
    <s v="Sep-2022"/>
    <s v="ADULTS"/>
  </r>
  <r>
    <x v="319"/>
    <s v="P4649"/>
    <n v="81"/>
    <x v="1"/>
    <x v="3"/>
    <x v="0"/>
    <n v="2503.6022787783868"/>
    <x v="0"/>
    <n v="4629.24"/>
    <x v="2"/>
    <n v="5092.1639999999998"/>
    <n v="5092"/>
    <n v="5093"/>
    <n v="5092"/>
    <x v="1"/>
    <x v="1"/>
    <s v="Jan-2023"/>
    <s v="ADULTS"/>
  </r>
  <r>
    <x v="331"/>
    <s v="P1149"/>
    <n v="43"/>
    <x v="2"/>
    <x v="7"/>
    <x v="2"/>
    <n v="2440.2966694490819"/>
    <x v="5"/>
    <n v="4396.46"/>
    <x v="0"/>
    <n v="4836.1060000000007"/>
    <n v="4836"/>
    <n v="4837"/>
    <n v="4836"/>
    <x v="0"/>
    <x v="0"/>
    <s v="Dec-2022"/>
    <s v="ADULTS"/>
  </r>
  <r>
    <x v="252"/>
    <s v="P25"/>
    <n v="0"/>
    <x v="1"/>
    <x v="2"/>
    <x v="0"/>
    <n v="2503.6022787783868"/>
    <x v="2"/>
    <n v="1699.18"/>
    <x v="3"/>
    <n v="1869.0980000000002"/>
    <n v="1869"/>
    <n v="1870"/>
    <n v="1869"/>
    <x v="1"/>
    <x v="7"/>
    <s v="Aug-2023"/>
    <s v="CHILDREN"/>
  </r>
  <r>
    <x v="75"/>
    <s v="P3056"/>
    <n v="74"/>
    <x v="2"/>
    <x v="7"/>
    <x v="0"/>
    <n v="2503.6022787783868"/>
    <x v="0"/>
    <n v="1442.46"/>
    <x v="2"/>
    <n v="1586.7060000000001"/>
    <n v="1587"/>
    <n v="1587"/>
    <n v="1586"/>
    <x v="1"/>
    <x v="7"/>
    <s v="Aug-2023"/>
    <s v="ADULTS"/>
  </r>
  <r>
    <x v="273"/>
    <s v="P2501"/>
    <n v="78"/>
    <x v="0"/>
    <x v="7"/>
    <x v="3"/>
    <n v="2496.7676064257025"/>
    <x v="0"/>
    <n v="197.78"/>
    <x v="2"/>
    <n v="217.55800000000002"/>
    <n v="218"/>
    <n v="218"/>
    <n v="217"/>
    <x v="1"/>
    <x v="2"/>
    <s v="Apr-2023"/>
    <s v="ADULTS"/>
  </r>
  <r>
    <x v="127"/>
    <s v="P2398"/>
    <n v="10"/>
    <x v="1"/>
    <x v="1"/>
    <x v="2"/>
    <n v="2440.2966694490819"/>
    <x v="5"/>
    <n v="2372.88"/>
    <x v="3"/>
    <n v="2610.1680000000001"/>
    <n v="2610"/>
    <n v="2611"/>
    <n v="2610"/>
    <x v="0"/>
    <x v="3"/>
    <s v="Nov-2022"/>
    <s v="CHILDREN"/>
  </r>
  <r>
    <x v="83"/>
    <s v="P3923"/>
    <n v="57"/>
    <x v="1"/>
    <x v="4"/>
    <x v="2"/>
    <n v="2440.2966694490819"/>
    <x v="2"/>
    <n v="3054.42"/>
    <x v="0"/>
    <n v="3359.8620000000005"/>
    <n v="3360"/>
    <n v="3360"/>
    <n v="3359"/>
    <x v="1"/>
    <x v="8"/>
    <s v="Jul-2023"/>
    <s v="ADULTS"/>
  </r>
  <r>
    <x v="675"/>
    <s v="P4075"/>
    <n v="42"/>
    <x v="0"/>
    <x v="0"/>
    <x v="0"/>
    <n v="2503.6022787783868"/>
    <x v="4"/>
    <n v="4257.28"/>
    <x v="0"/>
    <n v="4683.0079999999998"/>
    <n v="4683"/>
    <n v="4684"/>
    <n v="4683"/>
    <x v="1"/>
    <x v="2"/>
    <s v="Apr-2023"/>
    <s v="ADULTS"/>
  </r>
  <r>
    <x v="558"/>
    <s v="P1477"/>
    <n v="35"/>
    <x v="1"/>
    <x v="5"/>
    <x v="1"/>
    <n v="2509.1716796874998"/>
    <x v="0"/>
    <n v="960.31"/>
    <x v="1"/>
    <n v="1056.3410000000001"/>
    <n v="1056"/>
    <n v="1057"/>
    <n v="1056"/>
    <x v="1"/>
    <x v="7"/>
    <s v="Aug-2023"/>
    <s v="ADULTS"/>
  </r>
  <r>
    <x v="202"/>
    <s v="P975"/>
    <n v="29"/>
    <x v="1"/>
    <x v="0"/>
    <x v="1"/>
    <n v="2509.1716796874998"/>
    <x v="1"/>
    <n v="4771.28"/>
    <x v="1"/>
    <n v="5248.4080000000004"/>
    <n v="5248"/>
    <n v="5249"/>
    <n v="5248"/>
    <x v="1"/>
    <x v="11"/>
    <s v="May-2023"/>
    <s v="ADULTS"/>
  </r>
  <r>
    <x v="327"/>
    <s v="P3578"/>
    <n v="20"/>
    <x v="2"/>
    <x v="2"/>
    <x v="0"/>
    <n v="2503.6022787783868"/>
    <x v="1"/>
    <n v="2011.33"/>
    <x v="1"/>
    <n v="2212.4630000000002"/>
    <n v="2212"/>
    <n v="2213"/>
    <n v="2212"/>
    <x v="0"/>
    <x v="9"/>
    <s v="Feb-2022"/>
    <s v="ADULTS"/>
  </r>
  <r>
    <x v="365"/>
    <s v="P4002"/>
    <n v="88"/>
    <x v="1"/>
    <x v="1"/>
    <x v="3"/>
    <n v="2496.7676064257025"/>
    <x v="2"/>
    <n v="2193.4499999999998"/>
    <x v="2"/>
    <n v="2412.7950000000001"/>
    <n v="2413"/>
    <n v="2413"/>
    <n v="2412"/>
    <x v="1"/>
    <x v="5"/>
    <s v="Mar-2023"/>
    <s v="ADULTS"/>
  </r>
  <r>
    <x v="577"/>
    <s v="P707"/>
    <n v="72"/>
    <x v="0"/>
    <x v="3"/>
    <x v="1"/>
    <n v="2509.1716796874998"/>
    <x v="2"/>
    <n v="3184.32"/>
    <x v="2"/>
    <n v="3502.7520000000004"/>
    <n v="3503"/>
    <n v="3503"/>
    <n v="3502"/>
    <x v="1"/>
    <x v="6"/>
    <s v="Sep-2023"/>
    <s v="ADULTS"/>
  </r>
  <r>
    <x v="91"/>
    <s v="P354"/>
    <n v="89"/>
    <x v="2"/>
    <x v="7"/>
    <x v="2"/>
    <n v="2440.2966694490819"/>
    <x v="0"/>
    <n v="2672.79"/>
    <x v="2"/>
    <n v="2940.0690000000004"/>
    <n v="2940"/>
    <n v="2941"/>
    <n v="2940"/>
    <x v="0"/>
    <x v="11"/>
    <s v="May-2022"/>
    <s v="ADULTS"/>
  </r>
  <r>
    <x v="676"/>
    <s v="P3092"/>
    <n v="34"/>
    <x v="1"/>
    <x v="1"/>
    <x v="1"/>
    <n v="2509.1716796874998"/>
    <x v="2"/>
    <n v="1869.7"/>
    <x v="1"/>
    <n v="2056.67"/>
    <n v="2057"/>
    <n v="2057"/>
    <n v="2056"/>
    <x v="0"/>
    <x v="3"/>
    <s v="Nov-2022"/>
    <s v="ADULTS"/>
  </r>
  <r>
    <x v="58"/>
    <s v="P3032"/>
    <n v="63"/>
    <x v="2"/>
    <x v="2"/>
    <x v="3"/>
    <n v="2496.7676064257025"/>
    <x v="1"/>
    <n v="1362.34"/>
    <x v="2"/>
    <n v="1498.5740000000001"/>
    <n v="1499"/>
    <n v="1499"/>
    <n v="1498"/>
    <x v="0"/>
    <x v="9"/>
    <s v="Feb-2022"/>
    <s v="ADULTS"/>
  </r>
  <r>
    <x v="335"/>
    <s v="P733"/>
    <n v="21"/>
    <x v="2"/>
    <x v="2"/>
    <x v="3"/>
    <n v="2496.7676064257025"/>
    <x v="4"/>
    <n v="1309.46"/>
    <x v="1"/>
    <n v="1440.4060000000002"/>
    <n v="1440"/>
    <n v="1441"/>
    <n v="1440"/>
    <x v="1"/>
    <x v="11"/>
    <s v="May-2023"/>
    <s v="ADULTS"/>
  </r>
  <r>
    <x v="116"/>
    <s v="P2426"/>
    <n v="85"/>
    <x v="2"/>
    <x v="3"/>
    <x v="0"/>
    <n v="2503.6022787783868"/>
    <x v="4"/>
    <n v="991.9"/>
    <x v="2"/>
    <n v="1091.0900000000001"/>
    <n v="1091"/>
    <n v="1092"/>
    <n v="1091"/>
    <x v="0"/>
    <x v="4"/>
    <s v="Jun-2022"/>
    <s v="ADULTS"/>
  </r>
  <r>
    <x v="70"/>
    <s v="P4585"/>
    <n v="84"/>
    <x v="2"/>
    <x v="7"/>
    <x v="3"/>
    <n v="2496.7676064257025"/>
    <x v="4"/>
    <n v="4530.8900000000003"/>
    <x v="2"/>
    <n v="4983.9790000000012"/>
    <n v="4984"/>
    <n v="4984"/>
    <n v="4983"/>
    <x v="1"/>
    <x v="4"/>
    <s v="Jun-2023"/>
    <s v="ADULTS"/>
  </r>
  <r>
    <x v="530"/>
    <s v="P504"/>
    <n v="48"/>
    <x v="1"/>
    <x v="7"/>
    <x v="0"/>
    <n v="2503.6022787783868"/>
    <x v="2"/>
    <n v="866.61"/>
    <x v="0"/>
    <n v="953.27100000000007"/>
    <n v="953"/>
    <n v="954"/>
    <n v="953"/>
    <x v="0"/>
    <x v="4"/>
    <s v="Jun-2022"/>
    <s v="ADULTS"/>
  </r>
  <r>
    <x v="300"/>
    <s v="P2308"/>
    <n v="17"/>
    <x v="1"/>
    <x v="0"/>
    <x v="1"/>
    <n v="2509.1716796874998"/>
    <x v="1"/>
    <n v="2317.79"/>
    <x v="3"/>
    <n v="2549.569"/>
    <n v="2550"/>
    <n v="2550"/>
    <n v="2549"/>
    <x v="1"/>
    <x v="7"/>
    <s v="Aug-2023"/>
    <s v="CHILDREN"/>
  </r>
  <r>
    <x v="660"/>
    <s v="P4214"/>
    <n v="47"/>
    <x v="2"/>
    <x v="1"/>
    <x v="1"/>
    <n v="2509.1716796874998"/>
    <x v="1"/>
    <n v="3037.14"/>
    <x v="0"/>
    <n v="3340.8540000000003"/>
    <n v="3341"/>
    <n v="3341"/>
    <n v="3340"/>
    <x v="0"/>
    <x v="8"/>
    <s v="Jul-2022"/>
    <s v="ADULTS"/>
  </r>
  <r>
    <x v="125"/>
    <s v="P2651"/>
    <n v="39"/>
    <x v="0"/>
    <x v="7"/>
    <x v="3"/>
    <n v="2496.7676064257025"/>
    <x v="0"/>
    <n v="3115.58"/>
    <x v="1"/>
    <n v="3427.1380000000004"/>
    <n v="3427"/>
    <n v="3428"/>
    <n v="3427"/>
    <x v="1"/>
    <x v="0"/>
    <s v="Dec-2023"/>
    <s v="ADULTS"/>
  </r>
  <r>
    <x v="446"/>
    <s v="P2963"/>
    <n v="85"/>
    <x v="2"/>
    <x v="2"/>
    <x v="3"/>
    <n v="2496.7676064257025"/>
    <x v="0"/>
    <n v="3517.33"/>
    <x v="2"/>
    <n v="3869.0630000000001"/>
    <n v="3869"/>
    <n v="3870"/>
    <n v="3869"/>
    <x v="0"/>
    <x v="6"/>
    <s v="Sep-2022"/>
    <s v="ADULTS"/>
  </r>
  <r>
    <x v="629"/>
    <s v="P1535"/>
    <n v="7"/>
    <x v="1"/>
    <x v="0"/>
    <x v="3"/>
    <n v="2496.7676064257025"/>
    <x v="3"/>
    <n v="2861.66"/>
    <x v="3"/>
    <n v="3147.826"/>
    <n v="3148"/>
    <n v="3148"/>
    <n v="3147"/>
    <x v="1"/>
    <x v="6"/>
    <s v="Sep-2023"/>
    <s v="CHILDREN"/>
  </r>
  <r>
    <x v="368"/>
    <s v="P3845"/>
    <n v="77"/>
    <x v="0"/>
    <x v="1"/>
    <x v="0"/>
    <n v="2503.6022787783868"/>
    <x v="0"/>
    <n v="2873.39"/>
    <x v="2"/>
    <n v="3160.7290000000003"/>
    <n v="3161"/>
    <n v="3161"/>
    <n v="3160"/>
    <x v="0"/>
    <x v="5"/>
    <s v="Mar-2022"/>
    <s v="ADULTS"/>
  </r>
  <r>
    <x v="511"/>
    <s v="P2962"/>
    <n v="9"/>
    <x v="1"/>
    <x v="4"/>
    <x v="0"/>
    <n v="2503.6022787783868"/>
    <x v="2"/>
    <n v="860.49"/>
    <x v="3"/>
    <n v="946.5390000000001"/>
    <n v="947"/>
    <n v="947"/>
    <n v="946"/>
    <x v="0"/>
    <x v="9"/>
    <s v="Feb-2022"/>
    <s v="CHILDREN"/>
  </r>
  <r>
    <x v="677"/>
    <s v="P2614"/>
    <n v="88"/>
    <x v="2"/>
    <x v="4"/>
    <x v="3"/>
    <n v="2496.7676064257025"/>
    <x v="3"/>
    <n v="2595.56"/>
    <x v="2"/>
    <n v="2855.116"/>
    <n v="2855"/>
    <n v="2856"/>
    <n v="2855"/>
    <x v="1"/>
    <x v="3"/>
    <s v="Nov-2023"/>
    <s v="ADULTS"/>
  </r>
  <r>
    <x v="310"/>
    <s v="P2522"/>
    <n v="32"/>
    <x v="0"/>
    <x v="6"/>
    <x v="1"/>
    <n v="2509.1716796874998"/>
    <x v="4"/>
    <n v="799.02"/>
    <x v="1"/>
    <n v="878.92200000000003"/>
    <n v="879"/>
    <n v="879"/>
    <n v="878"/>
    <x v="1"/>
    <x v="7"/>
    <s v="Aug-2023"/>
    <s v="ADULTS"/>
  </r>
  <r>
    <x v="176"/>
    <s v="P1929"/>
    <n v="57"/>
    <x v="0"/>
    <x v="0"/>
    <x v="3"/>
    <n v="2496.7676064257025"/>
    <x v="0"/>
    <n v="4505.67"/>
    <x v="0"/>
    <n v="4956.2370000000001"/>
    <n v="4956"/>
    <n v="4957"/>
    <n v="4956"/>
    <x v="0"/>
    <x v="8"/>
    <s v="Jul-2022"/>
    <s v="ADULTS"/>
  </r>
  <r>
    <x v="123"/>
    <s v="P4484"/>
    <n v="79"/>
    <x v="2"/>
    <x v="7"/>
    <x v="2"/>
    <n v="2440.2966694490819"/>
    <x v="4"/>
    <n v="2496.19"/>
    <x v="2"/>
    <n v="2745.8090000000002"/>
    <n v="2746"/>
    <n v="2746"/>
    <n v="2745"/>
    <x v="0"/>
    <x v="2"/>
    <s v="Apr-2022"/>
    <s v="ADULTS"/>
  </r>
  <r>
    <x v="643"/>
    <s v="P3306"/>
    <n v="44"/>
    <x v="0"/>
    <x v="0"/>
    <x v="2"/>
    <n v="2440.2966694490819"/>
    <x v="0"/>
    <n v="2928.62"/>
    <x v="0"/>
    <n v="3221.482"/>
    <n v="3221"/>
    <n v="3222"/>
    <n v="3221"/>
    <x v="1"/>
    <x v="9"/>
    <s v="Feb-2023"/>
    <s v="ADULTS"/>
  </r>
  <r>
    <x v="634"/>
    <s v="P4030"/>
    <n v="38"/>
    <x v="0"/>
    <x v="7"/>
    <x v="3"/>
    <n v="2496.7676064257025"/>
    <x v="4"/>
    <n v="1068.5899999999999"/>
    <x v="1"/>
    <n v="1175.4490000000001"/>
    <n v="1175"/>
    <n v="1176"/>
    <n v="1175"/>
    <x v="1"/>
    <x v="7"/>
    <s v="Aug-2023"/>
    <s v="ADULTS"/>
  </r>
  <r>
    <x v="678"/>
    <s v="P1344"/>
    <n v="29"/>
    <x v="1"/>
    <x v="7"/>
    <x v="0"/>
    <n v="2503.6022787783868"/>
    <x v="4"/>
    <n v="1344.03"/>
    <x v="1"/>
    <n v="1478.433"/>
    <n v="1478"/>
    <n v="1479"/>
    <n v="1478"/>
    <x v="1"/>
    <x v="11"/>
    <s v="May-2023"/>
    <s v="ADULTS"/>
  </r>
  <r>
    <x v="486"/>
    <s v="P4089"/>
    <n v="39"/>
    <x v="1"/>
    <x v="5"/>
    <x v="1"/>
    <n v="2509.1716796874998"/>
    <x v="4"/>
    <n v="883.42"/>
    <x v="1"/>
    <n v="971.76200000000006"/>
    <n v="972"/>
    <n v="972"/>
    <n v="971"/>
    <x v="1"/>
    <x v="8"/>
    <s v="Jul-2023"/>
    <s v="ADULTS"/>
  </r>
  <r>
    <x v="543"/>
    <s v="P4131"/>
    <n v="95"/>
    <x v="2"/>
    <x v="4"/>
    <x v="1"/>
    <n v="2509.1716796874998"/>
    <x v="4"/>
    <n v="3769.91"/>
    <x v="2"/>
    <n v="4146.9009999999998"/>
    <n v="4147"/>
    <n v="4147"/>
    <n v="4146"/>
    <x v="0"/>
    <x v="2"/>
    <s v="Apr-2022"/>
    <s v="ADULTS"/>
  </r>
  <r>
    <x v="93"/>
    <s v="P2149"/>
    <n v="92"/>
    <x v="2"/>
    <x v="0"/>
    <x v="1"/>
    <n v="2509.1716796874998"/>
    <x v="4"/>
    <n v="2557.17"/>
    <x v="2"/>
    <n v="2812.8870000000002"/>
    <n v="2813"/>
    <n v="2813"/>
    <n v="2812"/>
    <x v="1"/>
    <x v="1"/>
    <s v="Jan-2023"/>
    <s v="ADULTS"/>
  </r>
  <r>
    <x v="679"/>
    <s v="P95"/>
    <n v="90"/>
    <x v="1"/>
    <x v="6"/>
    <x v="3"/>
    <n v="2496.7676064257025"/>
    <x v="0"/>
    <n v="812.56"/>
    <x v="2"/>
    <n v="893.81600000000003"/>
    <n v="894"/>
    <n v="894"/>
    <n v="893"/>
    <x v="0"/>
    <x v="9"/>
    <s v="Feb-2022"/>
    <s v="ADULTS"/>
  </r>
  <r>
    <x v="391"/>
    <s v="P1944"/>
    <n v="58"/>
    <x v="2"/>
    <x v="0"/>
    <x v="1"/>
    <n v="2509.1716796874998"/>
    <x v="0"/>
    <n v="2463.5100000000002"/>
    <x v="0"/>
    <n v="2709.8610000000003"/>
    <n v="2710"/>
    <n v="2710"/>
    <n v="2709"/>
    <x v="0"/>
    <x v="7"/>
    <s v="Aug-2022"/>
    <s v="ADULTS"/>
  </r>
  <r>
    <x v="300"/>
    <s v="P1088"/>
    <n v="6"/>
    <x v="1"/>
    <x v="0"/>
    <x v="1"/>
    <n v="2509.1716796874998"/>
    <x v="3"/>
    <n v="3398.46"/>
    <x v="3"/>
    <n v="3738.3060000000005"/>
    <n v="3738"/>
    <n v="3739"/>
    <n v="3738"/>
    <x v="1"/>
    <x v="7"/>
    <s v="Aug-2023"/>
    <s v="CHILDREN"/>
  </r>
  <r>
    <x v="531"/>
    <s v="P211"/>
    <n v="86"/>
    <x v="0"/>
    <x v="0"/>
    <x v="0"/>
    <n v="2503.6022787783868"/>
    <x v="3"/>
    <n v="705.32"/>
    <x v="2"/>
    <n v="775.85200000000009"/>
    <n v="776"/>
    <n v="776"/>
    <n v="775"/>
    <x v="1"/>
    <x v="6"/>
    <s v="Sep-2023"/>
    <s v="ADULTS"/>
  </r>
  <r>
    <x v="507"/>
    <s v="P3078"/>
    <n v="88"/>
    <x v="0"/>
    <x v="7"/>
    <x v="2"/>
    <n v="2440.2966694490819"/>
    <x v="1"/>
    <n v="1375.73"/>
    <x v="2"/>
    <n v="1513.3030000000001"/>
    <n v="1513"/>
    <n v="1514"/>
    <n v="1513"/>
    <x v="0"/>
    <x v="1"/>
    <s v="Jan-2022"/>
    <s v="ADULTS"/>
  </r>
  <r>
    <x v="404"/>
    <s v="P239"/>
    <n v="80"/>
    <x v="1"/>
    <x v="6"/>
    <x v="3"/>
    <n v="2496.7676064257025"/>
    <x v="0"/>
    <n v="4648.28"/>
    <x v="2"/>
    <n v="5113.1080000000002"/>
    <n v="5113"/>
    <n v="5114"/>
    <n v="5113"/>
    <x v="0"/>
    <x v="2"/>
    <s v="Apr-2022"/>
    <s v="ADULTS"/>
  </r>
  <r>
    <x v="93"/>
    <s v="P2272"/>
    <n v="83"/>
    <x v="1"/>
    <x v="7"/>
    <x v="0"/>
    <n v="2503.6022787783868"/>
    <x v="4"/>
    <n v="4911.99"/>
    <x v="2"/>
    <n v="5403.1890000000003"/>
    <n v="5403"/>
    <n v="5404"/>
    <n v="5403"/>
    <x v="1"/>
    <x v="1"/>
    <s v="Jan-2023"/>
    <s v="ADULTS"/>
  </r>
  <r>
    <x v="680"/>
    <s v="P1286"/>
    <n v="43"/>
    <x v="1"/>
    <x v="2"/>
    <x v="3"/>
    <n v="2496.7676064257025"/>
    <x v="0"/>
    <n v="4362.6899999999996"/>
    <x v="0"/>
    <n v="4798.9589999999998"/>
    <n v="4799"/>
    <n v="4799"/>
    <n v="4798"/>
    <x v="1"/>
    <x v="5"/>
    <s v="Mar-2023"/>
    <s v="ADULTS"/>
  </r>
  <r>
    <x v="594"/>
    <s v="P1247"/>
    <n v="94"/>
    <x v="2"/>
    <x v="0"/>
    <x v="3"/>
    <n v="2496.7676064257025"/>
    <x v="1"/>
    <n v="2078.9299999999998"/>
    <x v="2"/>
    <n v="2286.8229999999999"/>
    <n v="2287"/>
    <n v="2287"/>
    <n v="2286"/>
    <x v="0"/>
    <x v="11"/>
    <s v="May-2022"/>
    <s v="ADULTS"/>
  </r>
  <r>
    <x v="95"/>
    <s v="P3523"/>
    <n v="38"/>
    <x v="1"/>
    <x v="6"/>
    <x v="2"/>
    <n v="2440.2966694490819"/>
    <x v="1"/>
    <n v="4974.0600000000004"/>
    <x v="1"/>
    <n v="5471.4660000000013"/>
    <n v="5471"/>
    <n v="5472"/>
    <n v="5471"/>
    <x v="0"/>
    <x v="7"/>
    <s v="Aug-2022"/>
    <s v="ADULTS"/>
  </r>
  <r>
    <x v="5"/>
    <s v="P4227"/>
    <n v="20"/>
    <x v="0"/>
    <x v="1"/>
    <x v="3"/>
    <n v="2496.7676064257025"/>
    <x v="2"/>
    <n v="679.49"/>
    <x v="1"/>
    <n v="747.43900000000008"/>
    <n v="747"/>
    <n v="748"/>
    <n v="747"/>
    <x v="1"/>
    <x v="4"/>
    <s v="Jun-2023"/>
    <s v="ADULTS"/>
  </r>
  <r>
    <x v="253"/>
    <s v="P2025"/>
    <n v="13"/>
    <x v="2"/>
    <x v="6"/>
    <x v="0"/>
    <n v="2503.6022787783868"/>
    <x v="3"/>
    <n v="1954.35"/>
    <x v="3"/>
    <n v="2149.7849999999999"/>
    <n v="2150"/>
    <n v="2150"/>
    <n v="2149"/>
    <x v="0"/>
    <x v="2"/>
    <s v="Apr-2022"/>
    <s v="CHILDREN"/>
  </r>
  <r>
    <x v="440"/>
    <s v="P507"/>
    <n v="70"/>
    <x v="1"/>
    <x v="7"/>
    <x v="1"/>
    <n v="2509.1716796874998"/>
    <x v="3"/>
    <n v="188.23"/>
    <x v="2"/>
    <n v="207.053"/>
    <n v="207"/>
    <n v="208"/>
    <n v="207"/>
    <x v="1"/>
    <x v="7"/>
    <s v="Aug-2023"/>
    <s v="ADULTS"/>
  </r>
  <r>
    <x v="216"/>
    <s v="P4661"/>
    <n v="78"/>
    <x v="1"/>
    <x v="7"/>
    <x v="0"/>
    <n v="2503.6022787783868"/>
    <x v="3"/>
    <n v="3662.77"/>
    <x v="2"/>
    <n v="4029.0470000000005"/>
    <n v="4029"/>
    <n v="4030"/>
    <n v="4029"/>
    <x v="0"/>
    <x v="1"/>
    <s v="Jan-2022"/>
    <s v="ADULTS"/>
  </r>
  <r>
    <x v="213"/>
    <s v="P2465"/>
    <n v="46"/>
    <x v="2"/>
    <x v="2"/>
    <x v="2"/>
    <n v="2440.2966694490819"/>
    <x v="4"/>
    <n v="4428.6000000000004"/>
    <x v="0"/>
    <n v="4871.4600000000009"/>
    <n v="4871"/>
    <n v="4872"/>
    <n v="4871"/>
    <x v="0"/>
    <x v="6"/>
    <s v="Sep-2022"/>
    <s v="ADULTS"/>
  </r>
  <r>
    <x v="219"/>
    <s v="P4244"/>
    <n v="1"/>
    <x v="0"/>
    <x v="4"/>
    <x v="0"/>
    <n v="2503.6022787783868"/>
    <x v="0"/>
    <n v="1519.46"/>
    <x v="3"/>
    <n v="1671.4060000000002"/>
    <n v="1671"/>
    <n v="1672"/>
    <n v="1671"/>
    <x v="0"/>
    <x v="5"/>
    <s v="Mar-2022"/>
    <s v="CHILDREN"/>
  </r>
  <r>
    <x v="427"/>
    <s v="P2992"/>
    <n v="81"/>
    <x v="1"/>
    <x v="5"/>
    <x v="3"/>
    <n v="2496.7676064257025"/>
    <x v="1"/>
    <n v="4554.13"/>
    <x v="2"/>
    <n v="5009.5430000000006"/>
    <n v="5010"/>
    <n v="5010"/>
    <n v="5009"/>
    <x v="1"/>
    <x v="9"/>
    <s v="Feb-2023"/>
    <s v="ADULTS"/>
  </r>
  <r>
    <x v="208"/>
    <s v="P3396"/>
    <n v="33"/>
    <x v="0"/>
    <x v="7"/>
    <x v="3"/>
    <n v="2496.7676064257025"/>
    <x v="0"/>
    <n v="780.57"/>
    <x v="1"/>
    <n v="858.62700000000018"/>
    <n v="859"/>
    <n v="859"/>
    <n v="858"/>
    <x v="1"/>
    <x v="10"/>
    <s v="Oct-2023"/>
    <s v="ADULTS"/>
  </r>
  <r>
    <x v="449"/>
    <s v="P2715"/>
    <n v="89"/>
    <x v="1"/>
    <x v="2"/>
    <x v="0"/>
    <n v="2503.6022787783868"/>
    <x v="2"/>
    <n v="2024.36"/>
    <x v="2"/>
    <n v="2226.7960000000003"/>
    <n v="2227"/>
    <n v="2227"/>
    <n v="2226"/>
    <x v="1"/>
    <x v="10"/>
    <s v="Oct-2023"/>
    <s v="ADULTS"/>
  </r>
  <r>
    <x v="681"/>
    <s v="P2812"/>
    <n v="31"/>
    <x v="0"/>
    <x v="5"/>
    <x v="3"/>
    <n v="2496.7676064257025"/>
    <x v="0"/>
    <n v="4644.7299999999996"/>
    <x v="1"/>
    <n v="5109.2029999999995"/>
    <n v="5109"/>
    <n v="5110"/>
    <n v="5109"/>
    <x v="1"/>
    <x v="10"/>
    <s v="Oct-2023"/>
    <s v="ADULTS"/>
  </r>
  <r>
    <x v="281"/>
    <s v="P807"/>
    <n v="19"/>
    <x v="1"/>
    <x v="7"/>
    <x v="0"/>
    <n v="2503.6022787783868"/>
    <x v="1"/>
    <n v="4356.95"/>
    <x v="1"/>
    <n v="4792.6450000000004"/>
    <n v="4793"/>
    <n v="4793"/>
    <n v="4792"/>
    <x v="1"/>
    <x v="0"/>
    <s v="Dec-2023"/>
    <s v="ADULTS"/>
  </r>
  <r>
    <x v="682"/>
    <s v="P1788"/>
    <n v="10"/>
    <x v="2"/>
    <x v="0"/>
    <x v="1"/>
    <n v="2509.1716796874998"/>
    <x v="2"/>
    <n v="1871.9"/>
    <x v="3"/>
    <n v="2059.09"/>
    <n v="2059"/>
    <n v="2060"/>
    <n v="2059"/>
    <x v="0"/>
    <x v="3"/>
    <s v="Nov-2022"/>
    <s v="CHILDREN"/>
  </r>
  <r>
    <x v="450"/>
    <s v="P1740"/>
    <n v="33"/>
    <x v="2"/>
    <x v="3"/>
    <x v="1"/>
    <n v="2509.1716796874998"/>
    <x v="3"/>
    <n v="1815.12"/>
    <x v="1"/>
    <n v="1996.6320000000001"/>
    <n v="1997"/>
    <n v="1997"/>
    <n v="1996"/>
    <x v="0"/>
    <x v="2"/>
    <s v="Apr-2022"/>
    <s v="ADULTS"/>
  </r>
  <r>
    <x v="580"/>
    <s v="P815"/>
    <n v="80"/>
    <x v="2"/>
    <x v="2"/>
    <x v="2"/>
    <n v="2440.2966694490819"/>
    <x v="1"/>
    <n v="807.51"/>
    <x v="2"/>
    <n v="888.26100000000008"/>
    <n v="888"/>
    <n v="889"/>
    <n v="888"/>
    <x v="1"/>
    <x v="3"/>
    <s v="Nov-2023"/>
    <s v="ADULTS"/>
  </r>
  <r>
    <x v="52"/>
    <s v="P4020"/>
    <n v="80"/>
    <x v="0"/>
    <x v="0"/>
    <x v="0"/>
    <n v="2503.6022787783868"/>
    <x v="2"/>
    <n v="826.46"/>
    <x v="2"/>
    <n v="909.10600000000011"/>
    <n v="909"/>
    <n v="910"/>
    <n v="909"/>
    <x v="0"/>
    <x v="6"/>
    <s v="Sep-2022"/>
    <s v="ADULTS"/>
  </r>
  <r>
    <x v="683"/>
    <s v="P310"/>
    <n v="59"/>
    <x v="2"/>
    <x v="5"/>
    <x v="1"/>
    <n v="2509.1716796874998"/>
    <x v="4"/>
    <n v="2020.34"/>
    <x v="0"/>
    <n v="2222.3740000000003"/>
    <n v="2222"/>
    <n v="2223"/>
    <n v="2222"/>
    <x v="0"/>
    <x v="0"/>
    <s v="Dec-2022"/>
    <s v="ADULTS"/>
  </r>
  <r>
    <x v="611"/>
    <s v="P174"/>
    <n v="51"/>
    <x v="1"/>
    <x v="0"/>
    <x v="0"/>
    <n v="2503.6022787783868"/>
    <x v="2"/>
    <n v="486.94"/>
    <x v="0"/>
    <n v="535.63400000000001"/>
    <n v="536"/>
    <n v="536"/>
    <n v="535"/>
    <x v="0"/>
    <x v="2"/>
    <s v="Apr-2022"/>
    <s v="ADULTS"/>
  </r>
  <r>
    <x v="285"/>
    <s v="P3377"/>
    <n v="80"/>
    <x v="0"/>
    <x v="5"/>
    <x v="3"/>
    <n v="2496.7676064257025"/>
    <x v="0"/>
    <n v="1271.6500000000001"/>
    <x v="2"/>
    <n v="1398.8150000000003"/>
    <n v="1399"/>
    <n v="1399"/>
    <n v="1398"/>
    <x v="0"/>
    <x v="10"/>
    <s v="Oct-2022"/>
    <s v="ADULTS"/>
  </r>
  <r>
    <x v="290"/>
    <s v="P431"/>
    <n v="26"/>
    <x v="2"/>
    <x v="7"/>
    <x v="3"/>
    <n v="2496.7676064257025"/>
    <x v="3"/>
    <n v="3729.92"/>
    <x v="1"/>
    <n v="4102.9120000000003"/>
    <n v="4103"/>
    <n v="4103"/>
    <n v="4102"/>
    <x v="0"/>
    <x v="5"/>
    <s v="Mar-2022"/>
    <s v="ADULTS"/>
  </r>
  <r>
    <x v="533"/>
    <s v="P2140"/>
    <n v="68"/>
    <x v="0"/>
    <x v="2"/>
    <x v="3"/>
    <n v="2496.7676064257025"/>
    <x v="3"/>
    <n v="3019.99"/>
    <x v="2"/>
    <n v="3321.989"/>
    <n v="3322"/>
    <n v="3322"/>
    <n v="3321"/>
    <x v="0"/>
    <x v="4"/>
    <s v="Jun-2022"/>
    <s v="ADULTS"/>
  </r>
  <r>
    <x v="262"/>
    <s v="P1392"/>
    <n v="20"/>
    <x v="1"/>
    <x v="1"/>
    <x v="0"/>
    <n v="2503.6022787783868"/>
    <x v="2"/>
    <n v="2541.77"/>
    <x v="1"/>
    <n v="2795.9470000000001"/>
    <n v="2796"/>
    <n v="2796"/>
    <n v="2795"/>
    <x v="0"/>
    <x v="6"/>
    <s v="Sep-2022"/>
    <s v="ADULTS"/>
  </r>
  <r>
    <x v="524"/>
    <s v="P2794"/>
    <n v="41"/>
    <x v="2"/>
    <x v="0"/>
    <x v="0"/>
    <n v="2503.6022787783868"/>
    <x v="4"/>
    <n v="2878.32"/>
    <x v="0"/>
    <n v="3166.1520000000005"/>
    <n v="3166"/>
    <n v="3167"/>
    <n v="3166"/>
    <x v="0"/>
    <x v="7"/>
    <s v="Aug-2022"/>
    <s v="ADULTS"/>
  </r>
  <r>
    <x v="470"/>
    <s v="P3217"/>
    <n v="62"/>
    <x v="2"/>
    <x v="0"/>
    <x v="1"/>
    <n v="2509.1716796874998"/>
    <x v="2"/>
    <n v="3781.38"/>
    <x v="2"/>
    <n v="4159.518"/>
    <n v="4160"/>
    <n v="4160"/>
    <n v="4159"/>
    <x v="1"/>
    <x v="3"/>
    <s v="Nov-2023"/>
    <s v="ADULTS"/>
  </r>
  <r>
    <x v="238"/>
    <s v="P3956"/>
    <n v="1"/>
    <x v="2"/>
    <x v="4"/>
    <x v="1"/>
    <n v="2509.1716796874998"/>
    <x v="2"/>
    <n v="4173.68"/>
    <x v="3"/>
    <n v="4591.0480000000007"/>
    <n v="4591"/>
    <n v="4592"/>
    <n v="4591"/>
    <x v="1"/>
    <x v="3"/>
    <s v="Nov-2023"/>
    <s v="CHILDREN"/>
  </r>
  <r>
    <x v="526"/>
    <s v="P2277"/>
    <n v="73"/>
    <x v="1"/>
    <x v="4"/>
    <x v="3"/>
    <n v="2496.7676064257025"/>
    <x v="4"/>
    <n v="622.21"/>
    <x v="2"/>
    <n v="684.43100000000004"/>
    <n v="684"/>
    <n v="685"/>
    <n v="684"/>
    <x v="1"/>
    <x v="8"/>
    <s v="Jul-2023"/>
    <s v="ADULTS"/>
  </r>
  <r>
    <x v="173"/>
    <s v="P380"/>
    <n v="24"/>
    <x v="2"/>
    <x v="1"/>
    <x v="3"/>
    <n v="2496.7676064257025"/>
    <x v="2"/>
    <n v="4984.55"/>
    <x v="1"/>
    <n v="5483.005000000001"/>
    <n v="5483"/>
    <n v="5484"/>
    <n v="5483"/>
    <x v="0"/>
    <x v="7"/>
    <s v="Aug-2022"/>
    <s v="ADULTS"/>
  </r>
  <r>
    <x v="331"/>
    <s v="P2198"/>
    <n v="8"/>
    <x v="2"/>
    <x v="6"/>
    <x v="1"/>
    <n v="2509.1716796874998"/>
    <x v="2"/>
    <n v="2625.82"/>
    <x v="3"/>
    <n v="2888.4020000000005"/>
    <n v="2888"/>
    <n v="2889"/>
    <n v="2888"/>
    <x v="0"/>
    <x v="0"/>
    <s v="Dec-2022"/>
    <s v="CHILDREN"/>
  </r>
  <r>
    <x v="531"/>
    <s v="P2952"/>
    <n v="17"/>
    <x v="0"/>
    <x v="6"/>
    <x v="3"/>
    <n v="2496.7676064257025"/>
    <x v="2"/>
    <n v="4818.54"/>
    <x v="3"/>
    <n v="5300.3940000000002"/>
    <n v="5300"/>
    <n v="5301"/>
    <n v="5300"/>
    <x v="1"/>
    <x v="6"/>
    <s v="Sep-2023"/>
    <s v="CHILDREN"/>
  </r>
  <r>
    <x v="384"/>
    <s v="P2074"/>
    <n v="11"/>
    <x v="1"/>
    <x v="2"/>
    <x v="3"/>
    <n v="2496.7676064257025"/>
    <x v="3"/>
    <n v="1057.1400000000001"/>
    <x v="3"/>
    <n v="1162.8540000000003"/>
    <n v="1163"/>
    <n v="1163"/>
    <n v="1162"/>
    <x v="1"/>
    <x v="11"/>
    <s v="May-2023"/>
    <s v="CHILDREN"/>
  </r>
  <r>
    <x v="184"/>
    <s v="P1577"/>
    <n v="68"/>
    <x v="1"/>
    <x v="1"/>
    <x v="3"/>
    <n v="2496.7676064257025"/>
    <x v="1"/>
    <n v="578.22"/>
    <x v="2"/>
    <n v="636.04200000000003"/>
    <n v="636"/>
    <n v="637"/>
    <n v="636"/>
    <x v="1"/>
    <x v="2"/>
    <s v="Apr-2023"/>
    <s v="ADULTS"/>
  </r>
  <r>
    <x v="433"/>
    <s v="P4863"/>
    <n v="86"/>
    <x v="2"/>
    <x v="0"/>
    <x v="3"/>
    <n v="2496.7676064257025"/>
    <x v="2"/>
    <n v="4773.34"/>
    <x v="2"/>
    <n v="5250.6740000000009"/>
    <n v="5251"/>
    <n v="5251"/>
    <n v="5250"/>
    <x v="1"/>
    <x v="6"/>
    <s v="Sep-2023"/>
    <s v="ADULTS"/>
  </r>
  <r>
    <x v="188"/>
    <s v="P3905"/>
    <n v="25"/>
    <x v="0"/>
    <x v="7"/>
    <x v="1"/>
    <n v="2509.1716796874998"/>
    <x v="5"/>
    <n v="1899.19"/>
    <x v="1"/>
    <n v="2089.1090000000004"/>
    <n v="2089"/>
    <n v="2090"/>
    <n v="2089"/>
    <x v="1"/>
    <x v="6"/>
    <s v="Sep-2023"/>
    <s v="ADULTS"/>
  </r>
  <r>
    <x v="577"/>
    <s v="P768"/>
    <n v="15"/>
    <x v="2"/>
    <x v="3"/>
    <x v="0"/>
    <n v="2503.6022787783868"/>
    <x v="4"/>
    <n v="2997.33"/>
    <x v="3"/>
    <n v="3297.0630000000001"/>
    <n v="3297"/>
    <n v="3298"/>
    <n v="3297"/>
    <x v="1"/>
    <x v="6"/>
    <s v="Sep-2023"/>
    <s v="CHILDREN"/>
  </r>
  <r>
    <x v="684"/>
    <s v="P3051"/>
    <n v="47"/>
    <x v="2"/>
    <x v="7"/>
    <x v="2"/>
    <n v="2440.2966694490819"/>
    <x v="2"/>
    <n v="2622.2"/>
    <x v="0"/>
    <n v="2884.42"/>
    <n v="2884"/>
    <n v="2885"/>
    <n v="2884"/>
    <x v="1"/>
    <x v="3"/>
    <s v="Nov-2023"/>
    <s v="ADULTS"/>
  </r>
  <r>
    <x v="437"/>
    <s v="P3826"/>
    <n v="19"/>
    <x v="1"/>
    <x v="3"/>
    <x v="0"/>
    <n v="2503.6022787783868"/>
    <x v="2"/>
    <n v="1585.44"/>
    <x v="1"/>
    <n v="1743.9840000000002"/>
    <n v="1744"/>
    <n v="1744"/>
    <n v="1743"/>
    <x v="0"/>
    <x v="10"/>
    <s v="Oct-2022"/>
    <s v="ADULTS"/>
  </r>
  <r>
    <x v="685"/>
    <s v="P3195"/>
    <n v="53"/>
    <x v="0"/>
    <x v="0"/>
    <x v="1"/>
    <n v="2509.1716796874998"/>
    <x v="4"/>
    <n v="681.55"/>
    <x v="0"/>
    <n v="749.70500000000004"/>
    <n v="750"/>
    <n v="750"/>
    <n v="749"/>
    <x v="0"/>
    <x v="10"/>
    <s v="Oct-2022"/>
    <s v="ADULTS"/>
  </r>
  <r>
    <x v="43"/>
    <s v="P2915"/>
    <n v="12"/>
    <x v="0"/>
    <x v="1"/>
    <x v="2"/>
    <n v="2440.2966694490819"/>
    <x v="0"/>
    <n v="2345.37"/>
    <x v="3"/>
    <n v="2579.9070000000002"/>
    <n v="2580"/>
    <n v="2580"/>
    <n v="2579"/>
    <x v="0"/>
    <x v="10"/>
    <s v="Oct-2022"/>
    <s v="CHILDREN"/>
  </r>
  <r>
    <x v="174"/>
    <s v="P1543"/>
    <n v="23"/>
    <x v="1"/>
    <x v="7"/>
    <x v="3"/>
    <n v="2496.7676064257025"/>
    <x v="2"/>
    <n v="3483.07"/>
    <x v="1"/>
    <n v="3831.3770000000004"/>
    <n v="3831"/>
    <n v="3832"/>
    <n v="3831"/>
    <x v="1"/>
    <x v="4"/>
    <s v="Jun-2023"/>
    <s v="ADULTS"/>
  </r>
  <r>
    <x v="533"/>
    <s v="P3338"/>
    <n v="39"/>
    <x v="0"/>
    <x v="1"/>
    <x v="3"/>
    <n v="2496.7676064257025"/>
    <x v="3"/>
    <n v="4455.6899999999996"/>
    <x v="1"/>
    <n v="4901.259"/>
    <n v="4901"/>
    <n v="4902"/>
    <n v="4901"/>
    <x v="0"/>
    <x v="4"/>
    <s v="Jun-2022"/>
    <s v="ADULTS"/>
  </r>
  <r>
    <x v="365"/>
    <s v="P134"/>
    <n v="34"/>
    <x v="2"/>
    <x v="2"/>
    <x v="3"/>
    <n v="2496.7676064257025"/>
    <x v="1"/>
    <n v="4807.87"/>
    <x v="1"/>
    <n v="5288.6570000000002"/>
    <n v="5289"/>
    <n v="5289"/>
    <n v="5288"/>
    <x v="1"/>
    <x v="5"/>
    <s v="Mar-2023"/>
    <s v="ADULTS"/>
  </r>
  <r>
    <x v="488"/>
    <s v="P3216"/>
    <n v="75"/>
    <x v="0"/>
    <x v="3"/>
    <x v="0"/>
    <n v="2503.6022787783868"/>
    <x v="2"/>
    <n v="2614.7399999999998"/>
    <x v="2"/>
    <n v="2876.2139999999999"/>
    <n v="2876"/>
    <n v="2877"/>
    <n v="2876"/>
    <x v="0"/>
    <x v="2"/>
    <s v="Apr-2022"/>
    <s v="ADULTS"/>
  </r>
  <r>
    <x v="413"/>
    <s v="P3075"/>
    <n v="72"/>
    <x v="2"/>
    <x v="2"/>
    <x v="3"/>
    <n v="2496.7676064257025"/>
    <x v="1"/>
    <n v="4289.57"/>
    <x v="2"/>
    <n v="4718.527"/>
    <n v="4719"/>
    <n v="4719"/>
    <n v="4718"/>
    <x v="0"/>
    <x v="7"/>
    <s v="Aug-2022"/>
    <s v="ADULTS"/>
  </r>
  <r>
    <x v="240"/>
    <s v="P4201"/>
    <n v="26"/>
    <x v="0"/>
    <x v="6"/>
    <x v="3"/>
    <n v="2496.7676064257025"/>
    <x v="2"/>
    <n v="2258.9899999999998"/>
    <x v="1"/>
    <n v="2484.8890000000001"/>
    <n v="2485"/>
    <n v="2485"/>
    <n v="2484"/>
    <x v="0"/>
    <x v="4"/>
    <s v="Jun-2022"/>
    <s v="ADULTS"/>
  </r>
  <r>
    <x v="562"/>
    <s v="P662"/>
    <n v="54"/>
    <x v="0"/>
    <x v="0"/>
    <x v="1"/>
    <n v="2509.1716796874998"/>
    <x v="4"/>
    <n v="4046.2"/>
    <x v="0"/>
    <n v="4450.82"/>
    <n v="4451"/>
    <n v="4451"/>
    <n v="4450"/>
    <x v="0"/>
    <x v="6"/>
    <s v="Sep-2022"/>
    <s v="ADULTS"/>
  </r>
  <r>
    <x v="495"/>
    <s v="P3581"/>
    <n v="53"/>
    <x v="0"/>
    <x v="0"/>
    <x v="1"/>
    <n v="2509.1716796874998"/>
    <x v="1"/>
    <n v="1843.73"/>
    <x v="0"/>
    <n v="2028.1030000000003"/>
    <n v="2028"/>
    <n v="2029"/>
    <n v="2028"/>
    <x v="1"/>
    <x v="9"/>
    <s v="Feb-2023"/>
    <s v="ADULTS"/>
  </r>
  <r>
    <x v="220"/>
    <s v="P212"/>
    <n v="71"/>
    <x v="1"/>
    <x v="2"/>
    <x v="1"/>
    <n v="2509.1716796874998"/>
    <x v="1"/>
    <n v="4933.1400000000003"/>
    <x v="2"/>
    <n v="5426.4540000000006"/>
    <n v="5426"/>
    <n v="5427"/>
    <n v="5426"/>
    <x v="1"/>
    <x v="2"/>
    <s v="Apr-2023"/>
    <s v="ADULTS"/>
  </r>
  <r>
    <x v="503"/>
    <s v="P2737"/>
    <n v="18"/>
    <x v="2"/>
    <x v="3"/>
    <x v="2"/>
    <n v="2440.2966694490819"/>
    <x v="3"/>
    <n v="358.71"/>
    <x v="1"/>
    <n v="394.58100000000002"/>
    <n v="395"/>
    <n v="395"/>
    <n v="394"/>
    <x v="1"/>
    <x v="10"/>
    <s v="Oct-2023"/>
    <s v="ADULTS"/>
  </r>
  <r>
    <x v="359"/>
    <s v="P4729"/>
    <n v="99"/>
    <x v="1"/>
    <x v="6"/>
    <x v="0"/>
    <n v="2503.6022787783868"/>
    <x v="5"/>
    <n v="3030.52"/>
    <x v="2"/>
    <n v="3333.5720000000001"/>
    <n v="3334"/>
    <n v="3334"/>
    <n v="3333"/>
    <x v="1"/>
    <x v="4"/>
    <s v="Jun-2023"/>
    <s v="ADULTS"/>
  </r>
  <r>
    <x v="18"/>
    <s v="P3405"/>
    <n v="73"/>
    <x v="0"/>
    <x v="1"/>
    <x v="1"/>
    <n v="2509.1716796874998"/>
    <x v="3"/>
    <n v="1868.43"/>
    <x v="2"/>
    <n v="2055.2730000000001"/>
    <n v="2055"/>
    <n v="2056"/>
    <n v="2055"/>
    <x v="1"/>
    <x v="9"/>
    <s v="Feb-2023"/>
    <s v="ADULTS"/>
  </r>
  <r>
    <x v="70"/>
    <s v="P4202"/>
    <n v="18"/>
    <x v="0"/>
    <x v="2"/>
    <x v="2"/>
    <n v="2440.2966694490819"/>
    <x v="4"/>
    <n v="290.02"/>
    <x v="1"/>
    <n v="319.02199999999999"/>
    <n v="319"/>
    <n v="320"/>
    <n v="319"/>
    <x v="1"/>
    <x v="4"/>
    <s v="Jun-2023"/>
    <s v="ADULTS"/>
  </r>
  <r>
    <x v="496"/>
    <s v="P217"/>
    <n v="96"/>
    <x v="1"/>
    <x v="1"/>
    <x v="0"/>
    <n v="2503.6022787783868"/>
    <x v="3"/>
    <n v="40.479999999999997"/>
    <x v="2"/>
    <n v="44.527999999999999"/>
    <n v="45"/>
    <n v="45"/>
    <n v="44"/>
    <x v="1"/>
    <x v="4"/>
    <s v="Jun-2023"/>
    <s v="ADULTS"/>
  </r>
  <r>
    <x v="303"/>
    <s v="P2118"/>
    <n v="37"/>
    <x v="1"/>
    <x v="7"/>
    <x v="1"/>
    <n v="2509.1716796874998"/>
    <x v="4"/>
    <n v="992.57"/>
    <x v="1"/>
    <n v="1091.8270000000002"/>
    <n v="1092"/>
    <n v="1092"/>
    <n v="1091"/>
    <x v="1"/>
    <x v="8"/>
    <s v="Jul-2023"/>
    <s v="ADULTS"/>
  </r>
  <r>
    <x v="136"/>
    <s v="P4618"/>
    <n v="25"/>
    <x v="1"/>
    <x v="0"/>
    <x v="2"/>
    <n v="2440.2966694490819"/>
    <x v="0"/>
    <n v="2059.16"/>
    <x v="1"/>
    <n v="2265.076"/>
    <n v="2265"/>
    <n v="2266"/>
    <n v="2265"/>
    <x v="1"/>
    <x v="8"/>
    <s v="Jul-2023"/>
    <s v="ADULTS"/>
  </r>
  <r>
    <x v="662"/>
    <s v="P4853"/>
    <n v="47"/>
    <x v="2"/>
    <x v="4"/>
    <x v="3"/>
    <n v="2496.7676064257025"/>
    <x v="2"/>
    <n v="692.96"/>
    <x v="0"/>
    <n v="762.25600000000009"/>
    <n v="762"/>
    <n v="763"/>
    <n v="762"/>
    <x v="1"/>
    <x v="11"/>
    <s v="May-2023"/>
    <s v="ADULTS"/>
  </r>
  <r>
    <x v="559"/>
    <s v="P4329"/>
    <n v="37"/>
    <x v="0"/>
    <x v="4"/>
    <x v="3"/>
    <n v="2496.7676064257025"/>
    <x v="2"/>
    <n v="4303.57"/>
    <x v="1"/>
    <n v="4733.9269999999997"/>
    <n v="4734"/>
    <n v="4734"/>
    <n v="4733"/>
    <x v="1"/>
    <x v="6"/>
    <s v="Sep-2023"/>
    <s v="ADULTS"/>
  </r>
  <r>
    <x v="466"/>
    <s v="P1085"/>
    <n v="67"/>
    <x v="2"/>
    <x v="7"/>
    <x v="1"/>
    <n v="2509.1716796874998"/>
    <x v="3"/>
    <n v="4319.0200000000004"/>
    <x v="2"/>
    <n v="4750.9220000000005"/>
    <n v="4751"/>
    <n v="4751"/>
    <n v="4750"/>
    <x v="0"/>
    <x v="6"/>
    <s v="Sep-2022"/>
    <s v="ADULTS"/>
  </r>
  <r>
    <x v="522"/>
    <s v="P1875"/>
    <n v="48"/>
    <x v="2"/>
    <x v="1"/>
    <x v="0"/>
    <n v="2503.6022787783868"/>
    <x v="2"/>
    <n v="3738.09"/>
    <x v="0"/>
    <n v="4111.8990000000003"/>
    <n v="4112"/>
    <n v="4112"/>
    <n v="4111"/>
    <x v="1"/>
    <x v="1"/>
    <s v="Jan-2023"/>
    <s v="ADULTS"/>
  </r>
  <r>
    <x v="517"/>
    <s v="P2343"/>
    <n v="94"/>
    <x v="0"/>
    <x v="1"/>
    <x v="3"/>
    <n v="2496.7676064257025"/>
    <x v="3"/>
    <n v="1885.83"/>
    <x v="2"/>
    <n v="2074.413"/>
    <n v="2074"/>
    <n v="2075"/>
    <n v="2074"/>
    <x v="0"/>
    <x v="0"/>
    <s v="Dec-2022"/>
    <s v="ADULTS"/>
  </r>
  <r>
    <x v="637"/>
    <s v="P4047"/>
    <n v="95"/>
    <x v="1"/>
    <x v="5"/>
    <x v="0"/>
    <n v="2503.6022787783868"/>
    <x v="3"/>
    <n v="1262.8800000000001"/>
    <x v="2"/>
    <n v="1389.1680000000001"/>
    <n v="1389"/>
    <n v="1390"/>
    <n v="1389"/>
    <x v="1"/>
    <x v="6"/>
    <s v="Sep-2023"/>
    <s v="ADULTS"/>
  </r>
  <r>
    <x v="178"/>
    <s v="P2994"/>
    <n v="10"/>
    <x v="2"/>
    <x v="0"/>
    <x v="3"/>
    <n v="2496.7676064257025"/>
    <x v="5"/>
    <n v="4000.32"/>
    <x v="3"/>
    <n v="4400.3520000000008"/>
    <n v="4400"/>
    <n v="4401"/>
    <n v="4400"/>
    <x v="1"/>
    <x v="8"/>
    <s v="Jul-2023"/>
    <s v="CHILDREN"/>
  </r>
  <r>
    <x v="366"/>
    <s v="P4822"/>
    <n v="27"/>
    <x v="0"/>
    <x v="6"/>
    <x v="0"/>
    <n v="2503.6022787783868"/>
    <x v="3"/>
    <n v="2784.14"/>
    <x v="1"/>
    <n v="3062.5540000000001"/>
    <n v="3063"/>
    <n v="3063"/>
    <n v="3062"/>
    <x v="1"/>
    <x v="5"/>
    <s v="Mar-2023"/>
    <s v="ADULTS"/>
  </r>
  <r>
    <x v="48"/>
    <s v="P2946"/>
    <n v="97"/>
    <x v="2"/>
    <x v="7"/>
    <x v="3"/>
    <n v="2496.7676064257025"/>
    <x v="1"/>
    <n v="2273.96"/>
    <x v="2"/>
    <n v="2501.3560000000002"/>
    <n v="2501"/>
    <n v="2502"/>
    <n v="2501"/>
    <x v="0"/>
    <x v="2"/>
    <s v="Apr-2022"/>
    <s v="ADULTS"/>
  </r>
  <r>
    <x v="142"/>
    <s v="P4706"/>
    <n v="72"/>
    <x v="2"/>
    <x v="6"/>
    <x v="2"/>
    <n v="2440.2966694490819"/>
    <x v="4"/>
    <n v="2011"/>
    <x v="2"/>
    <n v="2212.1000000000004"/>
    <n v="2212"/>
    <n v="2213"/>
    <n v="2212"/>
    <x v="0"/>
    <x v="7"/>
    <s v="Aug-2022"/>
    <s v="ADULTS"/>
  </r>
  <r>
    <x v="480"/>
    <s v="P2363"/>
    <n v="97"/>
    <x v="1"/>
    <x v="4"/>
    <x v="2"/>
    <n v="2440.2966694490819"/>
    <x v="4"/>
    <n v="1389.4"/>
    <x v="2"/>
    <n v="1528.3400000000001"/>
    <n v="1528"/>
    <n v="1529"/>
    <n v="1528"/>
    <x v="1"/>
    <x v="1"/>
    <s v="Jan-2023"/>
    <s v="ADULTS"/>
  </r>
  <r>
    <x v="686"/>
    <s v="P4582"/>
    <n v="6"/>
    <x v="0"/>
    <x v="0"/>
    <x v="3"/>
    <n v="2496.7676064257025"/>
    <x v="1"/>
    <n v="860.42"/>
    <x v="3"/>
    <n v="946.46199999999999"/>
    <n v="946"/>
    <n v="947"/>
    <n v="946"/>
    <x v="0"/>
    <x v="3"/>
    <s v="Nov-2022"/>
    <s v="CHILDREN"/>
  </r>
  <r>
    <x v="376"/>
    <s v="P899"/>
    <n v="23"/>
    <x v="1"/>
    <x v="3"/>
    <x v="0"/>
    <n v="2503.6022787783868"/>
    <x v="0"/>
    <n v="3701.08"/>
    <x v="1"/>
    <n v="4071.1880000000001"/>
    <n v="4071"/>
    <n v="4072"/>
    <n v="4071"/>
    <x v="0"/>
    <x v="4"/>
    <s v="Jun-2022"/>
    <s v="ADULTS"/>
  </r>
  <r>
    <x v="477"/>
    <s v="P3230"/>
    <n v="26"/>
    <x v="0"/>
    <x v="3"/>
    <x v="3"/>
    <n v="2496.7676064257025"/>
    <x v="0"/>
    <n v="853.38"/>
    <x v="1"/>
    <n v="938.71800000000007"/>
    <n v="939"/>
    <n v="939"/>
    <n v="938"/>
    <x v="1"/>
    <x v="11"/>
    <s v="May-2023"/>
    <s v="ADULTS"/>
  </r>
  <r>
    <x v="596"/>
    <s v="P2974"/>
    <n v="55"/>
    <x v="1"/>
    <x v="6"/>
    <x v="1"/>
    <n v="2509.1716796874998"/>
    <x v="0"/>
    <n v="2041.73"/>
    <x v="0"/>
    <n v="2245.9030000000002"/>
    <n v="2246"/>
    <n v="2246"/>
    <n v="2245"/>
    <x v="0"/>
    <x v="6"/>
    <s v="Sep-2022"/>
    <s v="ADULTS"/>
  </r>
  <r>
    <x v="23"/>
    <s v="P4918"/>
    <n v="34"/>
    <x v="0"/>
    <x v="5"/>
    <x v="3"/>
    <n v="2496.7676064257025"/>
    <x v="3"/>
    <n v="4277.5"/>
    <x v="1"/>
    <n v="4705.25"/>
    <n v="4705"/>
    <n v="4706"/>
    <n v="4705"/>
    <x v="1"/>
    <x v="6"/>
    <s v="Sep-2023"/>
    <s v="ADULTS"/>
  </r>
  <r>
    <x v="326"/>
    <s v="P4866"/>
    <n v="75"/>
    <x v="1"/>
    <x v="1"/>
    <x v="3"/>
    <n v="2496.7676064257025"/>
    <x v="3"/>
    <n v="2144.85"/>
    <x v="2"/>
    <n v="2359.335"/>
    <n v="2359"/>
    <n v="2360"/>
    <n v="2359"/>
    <x v="1"/>
    <x v="5"/>
    <s v="Mar-2023"/>
    <s v="ADULTS"/>
  </r>
  <r>
    <x v="23"/>
    <s v="P3673"/>
    <n v="71"/>
    <x v="0"/>
    <x v="2"/>
    <x v="2"/>
    <n v="2440.2966694490819"/>
    <x v="0"/>
    <n v="952.63"/>
    <x v="2"/>
    <n v="1047.893"/>
    <n v="1048"/>
    <n v="1048"/>
    <n v="1047"/>
    <x v="1"/>
    <x v="6"/>
    <s v="Sep-2023"/>
    <s v="ADULTS"/>
  </r>
  <r>
    <x v="240"/>
    <s v="P3835"/>
    <n v="74"/>
    <x v="2"/>
    <x v="3"/>
    <x v="1"/>
    <n v="2509.1716796874998"/>
    <x v="3"/>
    <n v="4372.1000000000004"/>
    <x v="2"/>
    <n v="4809.3100000000004"/>
    <n v="4809"/>
    <n v="4810"/>
    <n v="4809"/>
    <x v="0"/>
    <x v="4"/>
    <s v="Jun-2022"/>
    <s v="ADULTS"/>
  </r>
  <r>
    <x v="563"/>
    <s v="P1579"/>
    <n v="75"/>
    <x v="0"/>
    <x v="1"/>
    <x v="1"/>
    <n v="2509.1716796874998"/>
    <x v="1"/>
    <n v="619.95000000000005"/>
    <x v="2"/>
    <n v="681.94500000000005"/>
    <n v="682"/>
    <n v="682"/>
    <n v="681"/>
    <x v="0"/>
    <x v="4"/>
    <s v="Jun-2022"/>
    <s v="ADULTS"/>
  </r>
  <r>
    <x v="194"/>
    <s v="P1467"/>
    <n v="53"/>
    <x v="0"/>
    <x v="5"/>
    <x v="3"/>
    <n v="2496.7676064257025"/>
    <x v="3"/>
    <n v="525.55999999999995"/>
    <x v="0"/>
    <n v="578.11599999999999"/>
    <n v="578"/>
    <n v="579"/>
    <n v="578"/>
    <x v="0"/>
    <x v="1"/>
    <s v="Jan-2022"/>
    <s v="ADULTS"/>
  </r>
  <r>
    <x v="663"/>
    <s v="P2821"/>
    <n v="62"/>
    <x v="0"/>
    <x v="6"/>
    <x v="2"/>
    <n v="2440.2966694490819"/>
    <x v="1"/>
    <n v="3738.94"/>
    <x v="2"/>
    <n v="4112.8340000000007"/>
    <n v="4113"/>
    <n v="4113"/>
    <n v="4112"/>
    <x v="1"/>
    <x v="2"/>
    <s v="Apr-2023"/>
    <s v="ADULTS"/>
  </r>
  <r>
    <x v="4"/>
    <s v="P3079"/>
    <n v="72"/>
    <x v="1"/>
    <x v="2"/>
    <x v="0"/>
    <n v="2503.6022787783868"/>
    <x v="4"/>
    <n v="4216.22"/>
    <x v="2"/>
    <n v="4637.8420000000006"/>
    <n v="4638"/>
    <n v="4638"/>
    <n v="4637"/>
    <x v="1"/>
    <x v="3"/>
    <s v="Nov-2023"/>
    <s v="ADULTS"/>
  </r>
  <r>
    <x v="628"/>
    <s v="P628"/>
    <n v="72"/>
    <x v="1"/>
    <x v="6"/>
    <x v="3"/>
    <n v="2496.7676064257025"/>
    <x v="0"/>
    <n v="3105.9"/>
    <x v="2"/>
    <n v="3416.4900000000002"/>
    <n v="3416"/>
    <n v="3417"/>
    <n v="3416"/>
    <x v="0"/>
    <x v="0"/>
    <s v="Dec-2022"/>
    <s v="ADULTS"/>
  </r>
  <r>
    <x v="189"/>
    <s v="P4218"/>
    <n v="69"/>
    <x v="0"/>
    <x v="0"/>
    <x v="2"/>
    <n v="2440.2966694490819"/>
    <x v="4"/>
    <n v="3516.48"/>
    <x v="2"/>
    <n v="3868.1280000000002"/>
    <n v="3868"/>
    <n v="3869"/>
    <n v="3868"/>
    <x v="1"/>
    <x v="5"/>
    <s v="Mar-2023"/>
    <s v="ADULTS"/>
  </r>
  <r>
    <x v="687"/>
    <s v="P1750"/>
    <n v="3"/>
    <x v="1"/>
    <x v="6"/>
    <x v="2"/>
    <n v="2440.2966694490819"/>
    <x v="1"/>
    <n v="204.53"/>
    <x v="3"/>
    <n v="224.98300000000003"/>
    <n v="225"/>
    <n v="225"/>
    <n v="224"/>
    <x v="1"/>
    <x v="1"/>
    <s v="Jan-2023"/>
    <s v="CHILDREN"/>
  </r>
  <r>
    <x v="610"/>
    <s v="P1361"/>
    <n v="23"/>
    <x v="2"/>
    <x v="7"/>
    <x v="0"/>
    <n v="2503.6022787783868"/>
    <x v="4"/>
    <n v="461.69"/>
    <x v="1"/>
    <n v="507.85900000000004"/>
    <n v="508"/>
    <n v="508"/>
    <n v="507"/>
    <x v="0"/>
    <x v="4"/>
    <s v="Jun-2022"/>
    <s v="ADULTS"/>
  </r>
  <r>
    <x v="236"/>
    <s v="P2941"/>
    <n v="70"/>
    <x v="2"/>
    <x v="3"/>
    <x v="1"/>
    <n v="2509.1716796874998"/>
    <x v="1"/>
    <n v="3294.75"/>
    <x v="2"/>
    <n v="3624.2250000000004"/>
    <n v="3624"/>
    <n v="3625"/>
    <n v="3624"/>
    <x v="1"/>
    <x v="1"/>
    <s v="Jan-2023"/>
    <s v="ADULTS"/>
  </r>
  <r>
    <x v="191"/>
    <s v="P3426"/>
    <n v="51"/>
    <x v="1"/>
    <x v="4"/>
    <x v="2"/>
    <n v="2440.2966694490819"/>
    <x v="2"/>
    <n v="884.19"/>
    <x v="0"/>
    <n v="972.60900000000015"/>
    <n v="973"/>
    <n v="973"/>
    <n v="972"/>
    <x v="0"/>
    <x v="7"/>
    <s v="Aug-2022"/>
    <s v="ADULTS"/>
  </r>
  <r>
    <x v="385"/>
    <s v="P851"/>
    <n v="8"/>
    <x v="0"/>
    <x v="7"/>
    <x v="3"/>
    <n v="2496.7676064257025"/>
    <x v="3"/>
    <n v="4545.54"/>
    <x v="3"/>
    <n v="5000.0940000000001"/>
    <n v="5000"/>
    <n v="5001"/>
    <n v="5000"/>
    <x v="1"/>
    <x v="10"/>
    <s v="Oct-2023"/>
    <s v="CHILDREN"/>
  </r>
  <r>
    <x v="384"/>
    <s v="P4174"/>
    <n v="45"/>
    <x v="2"/>
    <x v="0"/>
    <x v="0"/>
    <n v="2503.6022787783868"/>
    <x v="4"/>
    <n v="2440.94"/>
    <x v="0"/>
    <n v="2685.0340000000001"/>
    <n v="2685"/>
    <n v="2686"/>
    <n v="2685"/>
    <x v="1"/>
    <x v="11"/>
    <s v="May-2023"/>
    <s v="ADULTS"/>
  </r>
  <r>
    <x v="456"/>
    <s v="P1251"/>
    <n v="96"/>
    <x v="1"/>
    <x v="3"/>
    <x v="0"/>
    <n v="2503.6022787783868"/>
    <x v="3"/>
    <n v="835.47"/>
    <x v="2"/>
    <n v="919.01700000000005"/>
    <n v="919"/>
    <n v="920"/>
    <n v="919"/>
    <x v="0"/>
    <x v="5"/>
    <s v="Mar-2022"/>
    <s v="ADULTS"/>
  </r>
  <r>
    <x v="48"/>
    <s v="P4782"/>
    <n v="54"/>
    <x v="2"/>
    <x v="3"/>
    <x v="1"/>
    <n v="2509.1716796874998"/>
    <x v="4"/>
    <n v="3437"/>
    <x v="0"/>
    <n v="3780.7000000000003"/>
    <n v="3781"/>
    <n v="3781"/>
    <n v="3780"/>
    <x v="0"/>
    <x v="2"/>
    <s v="Apr-2022"/>
    <s v="ADULTS"/>
  </r>
  <r>
    <x v="609"/>
    <s v="P2561"/>
    <n v="98"/>
    <x v="1"/>
    <x v="3"/>
    <x v="0"/>
    <n v="2503.6022787783868"/>
    <x v="5"/>
    <n v="4433.8900000000003"/>
    <x v="2"/>
    <n v="4877.2790000000005"/>
    <n v="4877"/>
    <n v="4878"/>
    <n v="4877"/>
    <x v="0"/>
    <x v="8"/>
    <s v="Jul-2022"/>
    <s v="ADULTS"/>
  </r>
  <r>
    <x v="625"/>
    <s v="P1020"/>
    <n v="75"/>
    <x v="2"/>
    <x v="7"/>
    <x v="2"/>
    <n v="2440.2966694490819"/>
    <x v="2"/>
    <n v="2795.22"/>
    <x v="2"/>
    <n v="3074.7420000000002"/>
    <n v="3075"/>
    <n v="3075"/>
    <n v="3074"/>
    <x v="0"/>
    <x v="3"/>
    <s v="Nov-2022"/>
    <s v="ADULTS"/>
  </r>
  <r>
    <x v="660"/>
    <s v="P66"/>
    <n v="31"/>
    <x v="1"/>
    <x v="1"/>
    <x v="1"/>
    <n v="2509.1716796874998"/>
    <x v="4"/>
    <n v="2282.61"/>
    <x v="1"/>
    <n v="2510.8710000000005"/>
    <n v="2511"/>
    <n v="2511"/>
    <n v="2510"/>
    <x v="0"/>
    <x v="8"/>
    <s v="Jul-2022"/>
    <s v="ADULTS"/>
  </r>
  <r>
    <x v="605"/>
    <s v="P1360"/>
    <n v="98"/>
    <x v="1"/>
    <x v="1"/>
    <x v="3"/>
    <n v="2496.7676064257025"/>
    <x v="4"/>
    <n v="742.85"/>
    <x v="2"/>
    <n v="817.1350000000001"/>
    <n v="817"/>
    <n v="818"/>
    <n v="817"/>
    <x v="1"/>
    <x v="9"/>
    <s v="Feb-2023"/>
    <s v="ADULTS"/>
  </r>
  <r>
    <x v="86"/>
    <s v="P4453"/>
    <n v="51"/>
    <x v="2"/>
    <x v="1"/>
    <x v="1"/>
    <n v="2509.1716796874998"/>
    <x v="3"/>
    <n v="38.04"/>
    <x v="0"/>
    <n v="41.844000000000001"/>
    <n v="42"/>
    <n v="42"/>
    <n v="41"/>
    <x v="0"/>
    <x v="5"/>
    <s v="Mar-2022"/>
    <s v="ADULTS"/>
  </r>
  <r>
    <x v="530"/>
    <s v="P765"/>
    <n v="40"/>
    <x v="2"/>
    <x v="6"/>
    <x v="1"/>
    <n v="2509.1716796874998"/>
    <x v="0"/>
    <n v="1763.43"/>
    <x v="0"/>
    <n v="1939.7730000000001"/>
    <n v="1940"/>
    <n v="1940"/>
    <n v="1939"/>
    <x v="0"/>
    <x v="4"/>
    <s v="Jun-2022"/>
    <s v="ADULTS"/>
  </r>
  <r>
    <x v="624"/>
    <s v="P849"/>
    <n v="3"/>
    <x v="2"/>
    <x v="1"/>
    <x v="3"/>
    <n v="2496.7676064257025"/>
    <x v="4"/>
    <n v="4154.1400000000003"/>
    <x v="3"/>
    <n v="4569.554000000001"/>
    <n v="4570"/>
    <n v="4570"/>
    <n v="4569"/>
    <x v="0"/>
    <x v="0"/>
    <s v="Dec-2022"/>
    <s v="CHILDREN"/>
  </r>
  <r>
    <x v="512"/>
    <s v="P3585"/>
    <n v="63"/>
    <x v="1"/>
    <x v="4"/>
    <x v="2"/>
    <n v="2440.2966694490819"/>
    <x v="4"/>
    <n v="2029.94"/>
    <x v="2"/>
    <n v="2232.9340000000002"/>
    <n v="2233"/>
    <n v="2233"/>
    <n v="2232"/>
    <x v="1"/>
    <x v="4"/>
    <s v="Jun-2023"/>
    <s v="ADULTS"/>
  </r>
  <r>
    <x v="359"/>
    <s v="P957"/>
    <n v="73"/>
    <x v="0"/>
    <x v="6"/>
    <x v="1"/>
    <n v="2509.1716796874998"/>
    <x v="4"/>
    <n v="1350.29"/>
    <x v="2"/>
    <n v="1485.3190000000002"/>
    <n v="1485"/>
    <n v="1486"/>
    <n v="1485"/>
    <x v="1"/>
    <x v="4"/>
    <s v="Jun-2023"/>
    <s v="ADULTS"/>
  </r>
  <r>
    <x v="644"/>
    <s v="P2424"/>
    <n v="0"/>
    <x v="1"/>
    <x v="3"/>
    <x v="1"/>
    <n v="2509.1716796874998"/>
    <x v="0"/>
    <n v="2905.25"/>
    <x v="3"/>
    <n v="3195.7750000000001"/>
    <n v="3196"/>
    <n v="3196"/>
    <n v="3195"/>
    <x v="0"/>
    <x v="4"/>
    <s v="Jun-2022"/>
    <s v="CHILDREN"/>
  </r>
  <r>
    <x v="659"/>
    <s v="P3605"/>
    <n v="98"/>
    <x v="2"/>
    <x v="2"/>
    <x v="0"/>
    <n v="2503.6022787783868"/>
    <x v="3"/>
    <n v="2462.7800000000002"/>
    <x v="2"/>
    <n v="2709.0580000000004"/>
    <n v="2709"/>
    <n v="2710"/>
    <n v="2709"/>
    <x v="1"/>
    <x v="0"/>
    <s v="Dec-2023"/>
    <s v="ADULTS"/>
  </r>
  <r>
    <x v="280"/>
    <s v="P1030"/>
    <n v="71"/>
    <x v="0"/>
    <x v="3"/>
    <x v="3"/>
    <n v="2496.7676064257025"/>
    <x v="1"/>
    <n v="1205.02"/>
    <x v="2"/>
    <n v="1325.5220000000002"/>
    <n v="1326"/>
    <n v="1326"/>
    <n v="1325"/>
    <x v="0"/>
    <x v="5"/>
    <s v="Mar-2022"/>
    <s v="ADULTS"/>
  </r>
  <r>
    <x v="613"/>
    <s v="P2028"/>
    <n v="50"/>
    <x v="2"/>
    <x v="0"/>
    <x v="3"/>
    <n v="2496.7676064257025"/>
    <x v="1"/>
    <n v="4811.46"/>
    <x v="0"/>
    <n v="5292.6060000000007"/>
    <n v="5293"/>
    <n v="5293"/>
    <n v="5292"/>
    <x v="1"/>
    <x v="7"/>
    <s v="Aug-2023"/>
    <s v="ADULTS"/>
  </r>
  <r>
    <x v="301"/>
    <s v="P216"/>
    <n v="41"/>
    <x v="2"/>
    <x v="4"/>
    <x v="1"/>
    <n v="2509.1716796874998"/>
    <x v="3"/>
    <n v="1912.9"/>
    <x v="0"/>
    <n v="2104.19"/>
    <n v="2104"/>
    <n v="2105"/>
    <n v="2104"/>
    <x v="0"/>
    <x v="10"/>
    <s v="Oct-2022"/>
    <s v="ADULTS"/>
  </r>
  <r>
    <x v="604"/>
    <s v="P3316"/>
    <n v="49"/>
    <x v="2"/>
    <x v="6"/>
    <x v="0"/>
    <n v="2503.6022787783868"/>
    <x v="0"/>
    <n v="577.20000000000005"/>
    <x v="0"/>
    <n v="634.92000000000007"/>
    <n v="635"/>
    <n v="635"/>
    <n v="634"/>
    <x v="1"/>
    <x v="8"/>
    <s v="Jul-2023"/>
    <s v="ADULTS"/>
  </r>
  <r>
    <x v="584"/>
    <s v="P410"/>
    <n v="41"/>
    <x v="0"/>
    <x v="4"/>
    <x v="3"/>
    <n v="2496.7676064257025"/>
    <x v="3"/>
    <n v="3329.55"/>
    <x v="0"/>
    <n v="3662.5050000000006"/>
    <n v="3663"/>
    <n v="3663"/>
    <n v="3662"/>
    <x v="1"/>
    <x v="4"/>
    <s v="Jun-2023"/>
    <s v="ADULTS"/>
  </r>
  <r>
    <x v="393"/>
    <s v="P3860"/>
    <n v="91"/>
    <x v="0"/>
    <x v="4"/>
    <x v="0"/>
    <n v="2503.6022787783868"/>
    <x v="4"/>
    <n v="499.77"/>
    <x v="2"/>
    <n v="549.74700000000007"/>
    <n v="550"/>
    <n v="550"/>
    <n v="549"/>
    <x v="0"/>
    <x v="9"/>
    <s v="Feb-2022"/>
    <s v="ADULTS"/>
  </r>
  <r>
    <x v="305"/>
    <s v="P853"/>
    <n v="57"/>
    <x v="0"/>
    <x v="6"/>
    <x v="0"/>
    <n v="2503.6022787783868"/>
    <x v="0"/>
    <n v="4962.59"/>
    <x v="0"/>
    <n v="5458.8490000000002"/>
    <n v="5459"/>
    <n v="5459"/>
    <n v="5458"/>
    <x v="1"/>
    <x v="10"/>
    <s v="Oct-2023"/>
    <s v="ADULTS"/>
  </r>
  <r>
    <x v="68"/>
    <s v="P645"/>
    <n v="68"/>
    <x v="2"/>
    <x v="1"/>
    <x v="3"/>
    <n v="2496.7676064257025"/>
    <x v="3"/>
    <n v="791.68"/>
    <x v="2"/>
    <n v="870.84800000000007"/>
    <n v="871"/>
    <n v="871"/>
    <n v="870"/>
    <x v="0"/>
    <x v="2"/>
    <s v="Apr-2022"/>
    <s v="ADULTS"/>
  </r>
  <r>
    <x v="12"/>
    <s v="P2204"/>
    <n v="0"/>
    <x v="2"/>
    <x v="1"/>
    <x v="2"/>
    <n v="2440.2966694490819"/>
    <x v="2"/>
    <n v="2163.58"/>
    <x v="3"/>
    <n v="2379.9380000000001"/>
    <n v="2380"/>
    <n v="2380"/>
    <n v="2379"/>
    <x v="0"/>
    <x v="7"/>
    <s v="Aug-2022"/>
    <s v="CHILDREN"/>
  </r>
  <r>
    <x v="224"/>
    <s v="P2605"/>
    <n v="26"/>
    <x v="2"/>
    <x v="4"/>
    <x v="3"/>
    <n v="2496.7676064257025"/>
    <x v="2"/>
    <n v="918.04"/>
    <x v="1"/>
    <n v="1009.8440000000001"/>
    <n v="1010"/>
    <n v="1010"/>
    <n v="1009"/>
    <x v="0"/>
    <x v="6"/>
    <s v="Sep-2022"/>
    <s v="ADULTS"/>
  </r>
  <r>
    <x v="609"/>
    <s v="P1292"/>
    <n v="82"/>
    <x v="1"/>
    <x v="6"/>
    <x v="2"/>
    <n v="2440.2966694490819"/>
    <x v="0"/>
    <n v="2462.0700000000002"/>
    <x v="2"/>
    <n v="2708.2770000000005"/>
    <n v="2708"/>
    <n v="2709"/>
    <n v="2708"/>
    <x v="0"/>
    <x v="8"/>
    <s v="Jul-2022"/>
    <s v="ADULTS"/>
  </r>
  <r>
    <x v="20"/>
    <s v="P4852"/>
    <n v="72"/>
    <x v="0"/>
    <x v="6"/>
    <x v="0"/>
    <n v="2503.6022787783868"/>
    <x v="1"/>
    <n v="331.96"/>
    <x v="2"/>
    <n v="365.15600000000001"/>
    <n v="365"/>
    <n v="366"/>
    <n v="365"/>
    <x v="1"/>
    <x v="9"/>
    <s v="Feb-2023"/>
    <s v="ADULTS"/>
  </r>
  <r>
    <x v="277"/>
    <s v="P4154"/>
    <n v="92"/>
    <x v="0"/>
    <x v="3"/>
    <x v="2"/>
    <n v="2440.2966694490819"/>
    <x v="2"/>
    <n v="1674.57"/>
    <x v="2"/>
    <n v="1842.027"/>
    <n v="1842"/>
    <n v="1843"/>
    <n v="1842"/>
    <x v="0"/>
    <x v="11"/>
    <s v="May-2022"/>
    <s v="ADULTS"/>
  </r>
  <r>
    <x v="658"/>
    <s v="P4386"/>
    <n v="37"/>
    <x v="0"/>
    <x v="3"/>
    <x v="0"/>
    <n v="2503.6022787783868"/>
    <x v="2"/>
    <n v="966.01"/>
    <x v="1"/>
    <n v="1062.6110000000001"/>
    <n v="1063"/>
    <n v="1063"/>
    <n v="1062"/>
    <x v="1"/>
    <x v="11"/>
    <s v="May-2023"/>
    <s v="ADULTS"/>
  </r>
  <r>
    <x v="621"/>
    <s v="P860"/>
    <n v="65"/>
    <x v="0"/>
    <x v="7"/>
    <x v="3"/>
    <n v="2496.7676064257025"/>
    <x v="4"/>
    <n v="3243.25"/>
    <x v="2"/>
    <n v="3567.5750000000003"/>
    <n v="3568"/>
    <n v="3568"/>
    <n v="3567"/>
    <x v="1"/>
    <x v="7"/>
    <s v="Aug-2023"/>
    <s v="ADULTS"/>
  </r>
  <r>
    <x v="230"/>
    <s v="P2878"/>
    <n v="12"/>
    <x v="1"/>
    <x v="3"/>
    <x v="1"/>
    <n v="2509.1716796874998"/>
    <x v="3"/>
    <n v="2096.5300000000002"/>
    <x v="3"/>
    <n v="2306.1830000000004"/>
    <n v="2306"/>
    <n v="2307"/>
    <n v="2306"/>
    <x v="1"/>
    <x v="9"/>
    <s v="Feb-2023"/>
    <s v="CHILDREN"/>
  </r>
  <r>
    <x v="328"/>
    <s v="P2352"/>
    <n v="9"/>
    <x v="1"/>
    <x v="4"/>
    <x v="0"/>
    <n v="2503.6022787783868"/>
    <x v="4"/>
    <n v="27.29"/>
    <x v="3"/>
    <n v="30.019000000000002"/>
    <n v="30"/>
    <n v="31"/>
    <n v="30"/>
    <x v="0"/>
    <x v="6"/>
    <s v="Sep-2022"/>
    <s v="CHILDREN"/>
  </r>
  <r>
    <x v="573"/>
    <s v="P4082"/>
    <n v="47"/>
    <x v="1"/>
    <x v="5"/>
    <x v="2"/>
    <n v="2440.2966694490819"/>
    <x v="0"/>
    <n v="2006.12"/>
    <x v="0"/>
    <n v="2206.732"/>
    <n v="2207"/>
    <n v="2207"/>
    <n v="2206"/>
    <x v="1"/>
    <x v="1"/>
    <s v="Jan-2023"/>
    <s v="ADULTS"/>
  </r>
  <r>
    <x v="145"/>
    <s v="P2034"/>
    <n v="71"/>
    <x v="2"/>
    <x v="3"/>
    <x v="3"/>
    <n v="2496.7676064257025"/>
    <x v="3"/>
    <n v="4268.51"/>
    <x v="2"/>
    <n v="4695.3610000000008"/>
    <n v="4695"/>
    <n v="4696"/>
    <n v="4695"/>
    <x v="1"/>
    <x v="2"/>
    <s v="Apr-2023"/>
    <s v="ADULTS"/>
  </r>
  <r>
    <x v="651"/>
    <s v="P3529"/>
    <n v="67"/>
    <x v="0"/>
    <x v="1"/>
    <x v="3"/>
    <n v="2496.7676064257025"/>
    <x v="2"/>
    <n v="2307.5100000000002"/>
    <x v="2"/>
    <n v="2538.2610000000004"/>
    <n v="2538"/>
    <n v="2539"/>
    <n v="2538"/>
    <x v="0"/>
    <x v="10"/>
    <s v="Oct-2022"/>
    <s v="ADULTS"/>
  </r>
  <r>
    <x v="645"/>
    <s v="P3943"/>
    <n v="41"/>
    <x v="2"/>
    <x v="4"/>
    <x v="1"/>
    <n v="2509.1716796874998"/>
    <x v="2"/>
    <n v="4126.9399999999996"/>
    <x v="0"/>
    <n v="4539.634"/>
    <n v="4540"/>
    <n v="4540"/>
    <n v="4539"/>
    <x v="0"/>
    <x v="1"/>
    <s v="Jan-2022"/>
    <s v="ADULTS"/>
  </r>
  <r>
    <x v="185"/>
    <s v="P1316"/>
    <n v="98"/>
    <x v="2"/>
    <x v="0"/>
    <x v="3"/>
    <n v="2496.7676064257025"/>
    <x v="4"/>
    <n v="1703.4"/>
    <x v="2"/>
    <n v="1873.7400000000002"/>
    <n v="1874"/>
    <n v="1874"/>
    <n v="1873"/>
    <x v="0"/>
    <x v="0"/>
    <s v="Dec-2022"/>
    <s v="ADULTS"/>
  </r>
  <r>
    <x v="327"/>
    <s v="P2199"/>
    <n v="64"/>
    <x v="2"/>
    <x v="0"/>
    <x v="0"/>
    <n v="2503.6022787783868"/>
    <x v="3"/>
    <n v="429.32"/>
    <x v="2"/>
    <n v="472.25200000000001"/>
    <n v="472"/>
    <n v="473"/>
    <n v="472"/>
    <x v="0"/>
    <x v="9"/>
    <s v="Feb-2022"/>
    <s v="ADULTS"/>
  </r>
  <r>
    <x v="83"/>
    <s v="P3380"/>
    <n v="56"/>
    <x v="1"/>
    <x v="3"/>
    <x v="2"/>
    <n v="2440.2966694490819"/>
    <x v="0"/>
    <n v="3546.38"/>
    <x v="0"/>
    <n v="3901.0180000000005"/>
    <n v="3901"/>
    <n v="3902"/>
    <n v="3901"/>
    <x v="1"/>
    <x v="8"/>
    <s v="Jul-2023"/>
    <s v="ADULTS"/>
  </r>
  <r>
    <x v="282"/>
    <s v="P3893"/>
    <n v="2"/>
    <x v="0"/>
    <x v="0"/>
    <x v="2"/>
    <n v="2440.2966694490819"/>
    <x v="3"/>
    <n v="2484.44"/>
    <x v="3"/>
    <n v="2732.8840000000005"/>
    <n v="2733"/>
    <n v="2733"/>
    <n v="2732"/>
    <x v="1"/>
    <x v="7"/>
    <s v="Aug-2023"/>
    <s v="CHILDREN"/>
  </r>
  <r>
    <x v="150"/>
    <s v="P3428"/>
    <n v="13"/>
    <x v="0"/>
    <x v="7"/>
    <x v="2"/>
    <n v="2440.2966694490819"/>
    <x v="1"/>
    <n v="4643.84"/>
    <x v="3"/>
    <n v="5108.2240000000002"/>
    <n v="5108"/>
    <n v="5109"/>
    <n v="5108"/>
    <x v="0"/>
    <x v="4"/>
    <s v="Jun-2022"/>
    <s v="CHILDREN"/>
  </r>
  <r>
    <x v="97"/>
    <s v="P1822"/>
    <n v="66"/>
    <x v="0"/>
    <x v="4"/>
    <x v="2"/>
    <n v="2440.2966694490819"/>
    <x v="1"/>
    <n v="2273.96"/>
    <x v="2"/>
    <n v="2501.3560000000002"/>
    <n v="2501"/>
    <n v="2502"/>
    <n v="2501"/>
    <x v="1"/>
    <x v="8"/>
    <s v="Jul-2023"/>
    <s v="ADULTS"/>
  </r>
  <r>
    <x v="20"/>
    <s v="P2683"/>
    <n v="95"/>
    <x v="0"/>
    <x v="2"/>
    <x v="1"/>
    <n v="2509.1716796874998"/>
    <x v="1"/>
    <n v="1469.25"/>
    <x v="2"/>
    <n v="1616.1750000000002"/>
    <n v="1616"/>
    <n v="1617"/>
    <n v="1616"/>
    <x v="1"/>
    <x v="9"/>
    <s v="Feb-2023"/>
    <s v="ADULTS"/>
  </r>
  <r>
    <x v="605"/>
    <s v="P3663"/>
    <n v="64"/>
    <x v="1"/>
    <x v="2"/>
    <x v="1"/>
    <n v="2509.1716796874998"/>
    <x v="2"/>
    <n v="2589.92"/>
    <x v="2"/>
    <n v="2848.9120000000003"/>
    <n v="2849"/>
    <n v="2849"/>
    <n v="2848"/>
    <x v="1"/>
    <x v="9"/>
    <s v="Feb-2023"/>
    <s v="ADULTS"/>
  </r>
  <r>
    <x v="688"/>
    <s v="P607"/>
    <n v="70"/>
    <x v="2"/>
    <x v="0"/>
    <x v="0"/>
    <n v="2503.6022787783868"/>
    <x v="4"/>
    <n v="1773.62"/>
    <x v="2"/>
    <n v="1950.982"/>
    <n v="1951"/>
    <n v="1951"/>
    <n v="1950"/>
    <x v="0"/>
    <x v="8"/>
    <s v="Jul-2022"/>
    <s v="ADULTS"/>
  </r>
  <r>
    <x v="241"/>
    <s v="P171"/>
    <n v="63"/>
    <x v="0"/>
    <x v="6"/>
    <x v="1"/>
    <n v="2509.1716796874998"/>
    <x v="1"/>
    <n v="4702.41"/>
    <x v="2"/>
    <n v="5172.6509999999998"/>
    <n v="5173"/>
    <n v="5173"/>
    <n v="5172"/>
    <x v="0"/>
    <x v="2"/>
    <s v="Apr-2022"/>
    <s v="ADULTS"/>
  </r>
  <r>
    <x v="129"/>
    <s v="P4208"/>
    <n v="26"/>
    <x v="1"/>
    <x v="4"/>
    <x v="2"/>
    <n v="2440.2966694490819"/>
    <x v="4"/>
    <n v="1207.8399999999999"/>
    <x v="1"/>
    <n v="1328.624"/>
    <n v="1329"/>
    <n v="1329"/>
    <n v="1328"/>
    <x v="1"/>
    <x v="2"/>
    <s v="Apr-2023"/>
    <s v="ADULTS"/>
  </r>
  <r>
    <x v="495"/>
    <s v="P3071"/>
    <n v="66"/>
    <x v="0"/>
    <x v="6"/>
    <x v="1"/>
    <n v="2509.1716796874998"/>
    <x v="2"/>
    <n v="1969.07"/>
    <x v="2"/>
    <n v="2165.9770000000003"/>
    <n v="2166"/>
    <n v="2166"/>
    <n v="2165"/>
    <x v="1"/>
    <x v="9"/>
    <s v="Feb-2023"/>
    <s v="ADULTS"/>
  </r>
  <r>
    <x v="339"/>
    <s v="P1124"/>
    <n v="32"/>
    <x v="2"/>
    <x v="6"/>
    <x v="1"/>
    <n v="2509.1716796874998"/>
    <x v="0"/>
    <n v="4783.96"/>
    <x v="1"/>
    <n v="5262.3560000000007"/>
    <n v="5262"/>
    <n v="5263"/>
    <n v="5262"/>
    <x v="0"/>
    <x v="6"/>
    <s v="Sep-2022"/>
    <s v="ADULTS"/>
  </r>
  <r>
    <x v="263"/>
    <s v="P3530"/>
    <n v="97"/>
    <x v="2"/>
    <x v="4"/>
    <x v="3"/>
    <n v="2496.7676064257025"/>
    <x v="2"/>
    <n v="3404.65"/>
    <x v="2"/>
    <n v="3745.1150000000002"/>
    <n v="3745"/>
    <n v="3746"/>
    <n v="3745"/>
    <x v="0"/>
    <x v="10"/>
    <s v="Oct-2022"/>
    <s v="ADULTS"/>
  </r>
  <r>
    <x v="544"/>
    <s v="P2351"/>
    <n v="8"/>
    <x v="0"/>
    <x v="7"/>
    <x v="3"/>
    <n v="2496.7676064257025"/>
    <x v="2"/>
    <n v="1305.72"/>
    <x v="3"/>
    <n v="1436.2920000000001"/>
    <n v="1436"/>
    <n v="1437"/>
    <n v="1436"/>
    <x v="1"/>
    <x v="11"/>
    <s v="May-2023"/>
    <s v="CHILDREN"/>
  </r>
  <r>
    <x v="683"/>
    <s v="P796"/>
    <n v="66"/>
    <x v="2"/>
    <x v="3"/>
    <x v="1"/>
    <n v="2509.1716796874998"/>
    <x v="5"/>
    <n v="4223.45"/>
    <x v="2"/>
    <n v="4645.7950000000001"/>
    <n v="4646"/>
    <n v="4646"/>
    <n v="4645"/>
    <x v="0"/>
    <x v="0"/>
    <s v="Dec-2022"/>
    <s v="ADULTS"/>
  </r>
  <r>
    <x v="187"/>
    <s v="P4956"/>
    <n v="67"/>
    <x v="2"/>
    <x v="7"/>
    <x v="2"/>
    <n v="2440.2966694490819"/>
    <x v="4"/>
    <n v="3344.87"/>
    <x v="2"/>
    <n v="3679.357"/>
    <n v="3679"/>
    <n v="3680"/>
    <n v="3679"/>
    <x v="1"/>
    <x v="4"/>
    <s v="Jun-2023"/>
    <s v="ADULTS"/>
  </r>
  <r>
    <x v="194"/>
    <s v="P3931"/>
    <n v="74"/>
    <x v="2"/>
    <x v="2"/>
    <x v="3"/>
    <n v="2496.7676064257025"/>
    <x v="4"/>
    <n v="4613.46"/>
    <x v="2"/>
    <n v="5074.8060000000005"/>
    <n v="5075"/>
    <n v="5075"/>
    <n v="5074"/>
    <x v="0"/>
    <x v="1"/>
    <s v="Jan-2022"/>
    <s v="ADULTS"/>
  </r>
  <r>
    <x v="681"/>
    <s v="P1684"/>
    <n v="54"/>
    <x v="2"/>
    <x v="0"/>
    <x v="3"/>
    <n v="2496.7676064257025"/>
    <x v="2"/>
    <n v="1156.04"/>
    <x v="0"/>
    <n v="1271.644"/>
    <n v="1272"/>
    <n v="1272"/>
    <n v="1271"/>
    <x v="1"/>
    <x v="10"/>
    <s v="Oct-2023"/>
    <s v="ADULTS"/>
  </r>
  <r>
    <x v="185"/>
    <s v="P805"/>
    <n v="43"/>
    <x v="2"/>
    <x v="4"/>
    <x v="0"/>
    <n v="2503.6022787783868"/>
    <x v="2"/>
    <n v="4161.01"/>
    <x v="0"/>
    <n v="4577.1110000000008"/>
    <n v="4577"/>
    <n v="4578"/>
    <n v="4577"/>
    <x v="0"/>
    <x v="0"/>
    <s v="Dec-2022"/>
    <s v="ADULTS"/>
  </r>
  <r>
    <x v="525"/>
    <s v="P2499"/>
    <n v="87"/>
    <x v="0"/>
    <x v="3"/>
    <x v="1"/>
    <n v="2509.1716796874998"/>
    <x v="0"/>
    <n v="1642.82"/>
    <x v="2"/>
    <n v="1807.1020000000001"/>
    <n v="1807"/>
    <n v="1808"/>
    <n v="1807"/>
    <x v="1"/>
    <x v="9"/>
    <s v="Feb-2023"/>
    <s v="ADULTS"/>
  </r>
  <r>
    <x v="8"/>
    <s v="P2735"/>
    <n v="4"/>
    <x v="0"/>
    <x v="2"/>
    <x v="3"/>
    <n v="2496.7676064257025"/>
    <x v="1"/>
    <n v="4224.92"/>
    <x v="3"/>
    <n v="4647.4120000000003"/>
    <n v="4647"/>
    <n v="4648"/>
    <n v="4647"/>
    <x v="0"/>
    <x v="2"/>
    <s v="Apr-2022"/>
    <s v="CHILDREN"/>
  </r>
  <r>
    <x v="412"/>
    <s v="P2210"/>
    <n v="10"/>
    <x v="0"/>
    <x v="7"/>
    <x v="0"/>
    <n v="2503.6022787783868"/>
    <x v="0"/>
    <n v="1125.8399999999999"/>
    <x v="3"/>
    <n v="1238.424"/>
    <n v="1238"/>
    <n v="1239"/>
    <n v="1238"/>
    <x v="0"/>
    <x v="1"/>
    <s v="Jan-2022"/>
    <s v="CHILDREN"/>
  </r>
  <r>
    <x v="687"/>
    <s v="P2233"/>
    <n v="94"/>
    <x v="2"/>
    <x v="6"/>
    <x v="3"/>
    <n v="2496.7676064257025"/>
    <x v="4"/>
    <n v="1244.8900000000001"/>
    <x v="2"/>
    <n v="1369.3790000000001"/>
    <n v="1369"/>
    <n v="1370"/>
    <n v="1369"/>
    <x v="1"/>
    <x v="1"/>
    <s v="Jan-2023"/>
    <s v="ADULTS"/>
  </r>
  <r>
    <x v="199"/>
    <s v="P1166"/>
    <n v="51"/>
    <x v="1"/>
    <x v="1"/>
    <x v="3"/>
    <n v="2496.7676064257025"/>
    <x v="3"/>
    <n v="213.32"/>
    <x v="0"/>
    <n v="234.65200000000002"/>
    <n v="235"/>
    <n v="235"/>
    <n v="234"/>
    <x v="1"/>
    <x v="7"/>
    <s v="Aug-2023"/>
    <s v="ADULTS"/>
  </r>
  <r>
    <x v="21"/>
    <s v="P3921"/>
    <n v="62"/>
    <x v="1"/>
    <x v="1"/>
    <x v="2"/>
    <n v="2440.2966694490819"/>
    <x v="0"/>
    <n v="714.7"/>
    <x v="2"/>
    <n v="786.17000000000007"/>
    <n v="786"/>
    <n v="787"/>
    <n v="786"/>
    <x v="0"/>
    <x v="0"/>
    <s v="Dec-2022"/>
    <s v="ADULTS"/>
  </r>
  <r>
    <x v="574"/>
    <s v="P1162"/>
    <n v="48"/>
    <x v="1"/>
    <x v="7"/>
    <x v="0"/>
    <n v="2503.6022787783868"/>
    <x v="0"/>
    <n v="4965.5600000000004"/>
    <x v="0"/>
    <n v="5462.1160000000009"/>
    <n v="5462"/>
    <n v="5463"/>
    <n v="5462"/>
    <x v="1"/>
    <x v="0"/>
    <s v="Dec-2023"/>
    <s v="ADULTS"/>
  </r>
  <r>
    <x v="93"/>
    <s v="P2862"/>
    <n v="40"/>
    <x v="1"/>
    <x v="3"/>
    <x v="0"/>
    <n v="2503.6022787783868"/>
    <x v="3"/>
    <n v="4392.3599999999997"/>
    <x v="0"/>
    <n v="4831.5960000000005"/>
    <n v="4832"/>
    <n v="4832"/>
    <n v="4831"/>
    <x v="1"/>
    <x v="1"/>
    <s v="Jan-2023"/>
    <s v="ADULTS"/>
  </r>
  <r>
    <x v="41"/>
    <s v="P641"/>
    <n v="91"/>
    <x v="2"/>
    <x v="6"/>
    <x v="1"/>
    <n v="2509.1716796874998"/>
    <x v="2"/>
    <n v="2872.43"/>
    <x v="2"/>
    <n v="3159.6730000000002"/>
    <n v="3160"/>
    <n v="3160"/>
    <n v="3159"/>
    <x v="0"/>
    <x v="5"/>
    <s v="Mar-2022"/>
    <s v="ADULTS"/>
  </r>
  <r>
    <x v="168"/>
    <s v="P1254"/>
    <n v="27"/>
    <x v="2"/>
    <x v="3"/>
    <x v="2"/>
    <n v="2440.2966694490819"/>
    <x v="0"/>
    <n v="3460.32"/>
    <x v="1"/>
    <n v="3806.3520000000003"/>
    <n v="3806"/>
    <n v="3807"/>
    <n v="3806"/>
    <x v="1"/>
    <x v="5"/>
    <s v="Mar-2023"/>
    <s v="ADULTS"/>
  </r>
  <r>
    <x v="689"/>
    <s v="P3879"/>
    <n v="17"/>
    <x v="2"/>
    <x v="6"/>
    <x v="1"/>
    <n v="2509.1716796874998"/>
    <x v="1"/>
    <n v="4853.9799999999996"/>
    <x v="3"/>
    <n v="5339.3779999999997"/>
    <n v="5339"/>
    <n v="5340"/>
    <n v="5339"/>
    <x v="0"/>
    <x v="2"/>
    <s v="Apr-2022"/>
    <s v="CHILDREN"/>
  </r>
  <r>
    <x v="185"/>
    <s v="P2716"/>
    <n v="49"/>
    <x v="2"/>
    <x v="4"/>
    <x v="2"/>
    <n v="2440.2966694490819"/>
    <x v="1"/>
    <n v="2693.63"/>
    <x v="0"/>
    <n v="2962.9930000000004"/>
    <n v="2963"/>
    <n v="2963"/>
    <n v="2962"/>
    <x v="0"/>
    <x v="0"/>
    <s v="Dec-2022"/>
    <s v="ADULTS"/>
  </r>
  <r>
    <x v="436"/>
    <s v="P3395"/>
    <n v="56"/>
    <x v="0"/>
    <x v="4"/>
    <x v="1"/>
    <n v="2509.1716796874998"/>
    <x v="1"/>
    <n v="3461.27"/>
    <x v="0"/>
    <n v="3807.3970000000004"/>
    <n v="3807"/>
    <n v="3808"/>
    <n v="3807"/>
    <x v="0"/>
    <x v="2"/>
    <s v="Apr-2022"/>
    <s v="ADULTS"/>
  </r>
  <r>
    <x v="439"/>
    <s v="P2141"/>
    <n v="3"/>
    <x v="2"/>
    <x v="3"/>
    <x v="0"/>
    <n v="2503.6022787783868"/>
    <x v="1"/>
    <n v="640.51"/>
    <x v="3"/>
    <n v="704.56100000000004"/>
    <n v="705"/>
    <n v="705"/>
    <n v="704"/>
    <x v="1"/>
    <x v="7"/>
    <s v="Aug-2023"/>
    <s v="CHILDREN"/>
  </r>
  <r>
    <x v="498"/>
    <s v="P786"/>
    <n v="55"/>
    <x v="2"/>
    <x v="6"/>
    <x v="0"/>
    <n v="2503.6022787783868"/>
    <x v="3"/>
    <n v="985.06"/>
    <x v="0"/>
    <n v="1083.566"/>
    <n v="1084"/>
    <n v="1084"/>
    <n v="1083"/>
    <x v="0"/>
    <x v="2"/>
    <s v="Apr-2022"/>
    <s v="ADULTS"/>
  </r>
  <r>
    <x v="194"/>
    <s v="P2949"/>
    <n v="17"/>
    <x v="2"/>
    <x v="0"/>
    <x v="1"/>
    <n v="2509.1716796874998"/>
    <x v="1"/>
    <n v="1785.6"/>
    <x v="3"/>
    <n v="1964.16"/>
    <n v="1964"/>
    <n v="1965"/>
    <n v="1964"/>
    <x v="0"/>
    <x v="1"/>
    <s v="Jan-2022"/>
    <s v="CHILDREN"/>
  </r>
  <r>
    <x v="33"/>
    <s v="P2885"/>
    <n v="92"/>
    <x v="1"/>
    <x v="0"/>
    <x v="0"/>
    <n v="2503.6022787783868"/>
    <x v="4"/>
    <n v="4678.1899999999996"/>
    <x v="2"/>
    <n v="5146.009"/>
    <n v="5146"/>
    <n v="5147"/>
    <n v="5146"/>
    <x v="0"/>
    <x v="4"/>
    <s v="Jun-2022"/>
    <s v="ADULTS"/>
  </r>
  <r>
    <x v="590"/>
    <s v="P4048"/>
    <n v="19"/>
    <x v="0"/>
    <x v="6"/>
    <x v="3"/>
    <n v="2496.7676064257025"/>
    <x v="3"/>
    <n v="2835.14"/>
    <x v="1"/>
    <n v="3118.654"/>
    <n v="3119"/>
    <n v="3119"/>
    <n v="3118"/>
    <x v="1"/>
    <x v="1"/>
    <s v="Jan-2023"/>
    <s v="ADULTS"/>
  </r>
  <r>
    <x v="59"/>
    <s v="P1389"/>
    <n v="3"/>
    <x v="0"/>
    <x v="3"/>
    <x v="3"/>
    <n v="2496.7676064257025"/>
    <x v="3"/>
    <n v="4107.79"/>
    <x v="3"/>
    <n v="4518.5690000000004"/>
    <n v="4519"/>
    <n v="4519"/>
    <n v="4518"/>
    <x v="1"/>
    <x v="1"/>
    <s v="Jan-2023"/>
    <s v="CHILDREN"/>
  </r>
  <r>
    <x v="476"/>
    <s v="P4347"/>
    <n v="58"/>
    <x v="2"/>
    <x v="2"/>
    <x v="1"/>
    <n v="2509.1716796874998"/>
    <x v="3"/>
    <n v="1322.02"/>
    <x v="0"/>
    <n v="1454.2220000000002"/>
    <n v="1454"/>
    <n v="1455"/>
    <n v="1454"/>
    <x v="0"/>
    <x v="10"/>
    <s v="Oct-2022"/>
    <s v="ADULTS"/>
  </r>
  <r>
    <x v="459"/>
    <s v="P2996"/>
    <n v="95"/>
    <x v="1"/>
    <x v="0"/>
    <x v="3"/>
    <n v="2496.7676064257025"/>
    <x v="1"/>
    <n v="3014.36"/>
    <x v="2"/>
    <n v="3315.7960000000003"/>
    <n v="3316"/>
    <n v="3316"/>
    <n v="3315"/>
    <x v="1"/>
    <x v="8"/>
    <s v="Jul-2023"/>
    <s v="ADULTS"/>
  </r>
  <r>
    <x v="498"/>
    <s v="P302"/>
    <n v="94"/>
    <x v="1"/>
    <x v="5"/>
    <x v="2"/>
    <n v="2440.2966694490819"/>
    <x v="1"/>
    <n v="343.1"/>
    <x v="2"/>
    <n v="377.41000000000008"/>
    <n v="377"/>
    <n v="378"/>
    <n v="377"/>
    <x v="0"/>
    <x v="2"/>
    <s v="Apr-2022"/>
    <s v="ADULTS"/>
  </r>
  <r>
    <x v="86"/>
    <s v="P2219"/>
    <n v="22"/>
    <x v="2"/>
    <x v="1"/>
    <x v="0"/>
    <n v="2503.6022787783868"/>
    <x v="1"/>
    <n v="3625.28"/>
    <x v="1"/>
    <n v="3987.8080000000004"/>
    <n v="3988"/>
    <n v="3988"/>
    <n v="3987"/>
    <x v="0"/>
    <x v="5"/>
    <s v="Mar-2022"/>
    <s v="ADULTS"/>
  </r>
  <r>
    <x v="540"/>
    <s v="P632"/>
    <n v="3"/>
    <x v="0"/>
    <x v="1"/>
    <x v="2"/>
    <n v="2440.2966694490819"/>
    <x v="4"/>
    <n v="625.99"/>
    <x v="3"/>
    <n v="688.58900000000006"/>
    <n v="689"/>
    <n v="689"/>
    <n v="688"/>
    <x v="1"/>
    <x v="9"/>
    <s v="Feb-2023"/>
    <s v="CHILDREN"/>
  </r>
  <r>
    <x v="78"/>
    <s v="P4383"/>
    <n v="27"/>
    <x v="2"/>
    <x v="2"/>
    <x v="0"/>
    <n v="2503.6022787783868"/>
    <x v="0"/>
    <n v="3766.07"/>
    <x v="1"/>
    <n v="4142.6770000000006"/>
    <n v="4143"/>
    <n v="4143"/>
    <n v="4142"/>
    <x v="1"/>
    <x v="11"/>
    <s v="May-2023"/>
    <s v="ADULTS"/>
  </r>
  <r>
    <x v="311"/>
    <s v="P4107"/>
    <n v="58"/>
    <x v="0"/>
    <x v="2"/>
    <x v="1"/>
    <n v="2509.1716796874998"/>
    <x v="4"/>
    <n v="4743.5200000000004"/>
    <x v="0"/>
    <n v="5217.8720000000012"/>
    <n v="5218"/>
    <n v="5218"/>
    <n v="5217"/>
    <x v="0"/>
    <x v="8"/>
    <s v="Jul-2022"/>
    <s v="ADULTS"/>
  </r>
  <r>
    <x v="161"/>
    <s v="P3499"/>
    <n v="21"/>
    <x v="0"/>
    <x v="1"/>
    <x v="3"/>
    <n v="2496.7676064257025"/>
    <x v="5"/>
    <n v="3680.73"/>
    <x v="1"/>
    <n v="4048.8030000000003"/>
    <n v="4049"/>
    <n v="4049"/>
    <n v="4048"/>
    <x v="1"/>
    <x v="0"/>
    <s v="Dec-2023"/>
    <s v="ADULTS"/>
  </r>
  <r>
    <x v="427"/>
    <s v="P3830"/>
    <n v="49"/>
    <x v="0"/>
    <x v="7"/>
    <x v="2"/>
    <n v="2440.2966694490819"/>
    <x v="1"/>
    <n v="1181.8800000000001"/>
    <x v="0"/>
    <n v="1300.0680000000002"/>
    <n v="1300"/>
    <n v="1301"/>
    <n v="1300"/>
    <x v="1"/>
    <x v="9"/>
    <s v="Feb-2023"/>
    <s v="ADULTS"/>
  </r>
  <r>
    <x v="297"/>
    <s v="P518"/>
    <n v="1"/>
    <x v="0"/>
    <x v="6"/>
    <x v="3"/>
    <n v="2496.7676064257025"/>
    <x v="1"/>
    <n v="1859.75"/>
    <x v="3"/>
    <n v="2045.7250000000001"/>
    <n v="2046"/>
    <n v="2046"/>
    <n v="2045"/>
    <x v="0"/>
    <x v="10"/>
    <s v="Oct-2022"/>
    <s v="CHILDREN"/>
  </r>
  <r>
    <x v="242"/>
    <s v="P3307"/>
    <n v="9"/>
    <x v="2"/>
    <x v="2"/>
    <x v="3"/>
    <n v="2496.7676064257025"/>
    <x v="4"/>
    <n v="1239.27"/>
    <x v="3"/>
    <n v="1363.1970000000001"/>
    <n v="1363"/>
    <n v="1364"/>
    <n v="1363"/>
    <x v="1"/>
    <x v="0"/>
    <s v="Dec-2023"/>
    <s v="CHILDREN"/>
  </r>
  <r>
    <x v="196"/>
    <s v="P4510"/>
    <n v="3"/>
    <x v="1"/>
    <x v="4"/>
    <x v="3"/>
    <n v="2496.7676064257025"/>
    <x v="3"/>
    <n v="2773.86"/>
    <x v="3"/>
    <n v="3051.2460000000005"/>
    <n v="3051"/>
    <n v="3052"/>
    <n v="3051"/>
    <x v="1"/>
    <x v="10"/>
    <s v="Oct-2023"/>
    <s v="CHILDREN"/>
  </r>
  <r>
    <x v="16"/>
    <s v="P2672"/>
    <n v="52"/>
    <x v="2"/>
    <x v="7"/>
    <x v="1"/>
    <n v="2509.1716796874998"/>
    <x v="0"/>
    <n v="3560.01"/>
    <x v="0"/>
    <n v="3916.0110000000004"/>
    <n v="3916"/>
    <n v="3917"/>
    <n v="3916"/>
    <x v="1"/>
    <x v="0"/>
    <s v="Dec-2023"/>
    <s v="ADULTS"/>
  </r>
  <r>
    <x v="327"/>
    <s v="P4395"/>
    <n v="38"/>
    <x v="0"/>
    <x v="4"/>
    <x v="3"/>
    <n v="2496.7676064257025"/>
    <x v="0"/>
    <n v="1760.32"/>
    <x v="1"/>
    <n v="1936.3520000000001"/>
    <n v="1936"/>
    <n v="1937"/>
    <n v="1936"/>
    <x v="0"/>
    <x v="9"/>
    <s v="Feb-2022"/>
    <s v="ADULTS"/>
  </r>
  <r>
    <x v="387"/>
    <s v="P539"/>
    <n v="80"/>
    <x v="0"/>
    <x v="5"/>
    <x v="2"/>
    <n v="2440.2966694490819"/>
    <x v="3"/>
    <n v="2051.96"/>
    <x v="2"/>
    <n v="2257.1560000000004"/>
    <n v="2257"/>
    <n v="2258"/>
    <n v="2257"/>
    <x v="1"/>
    <x v="3"/>
    <s v="Nov-2023"/>
    <s v="ADULTS"/>
  </r>
  <r>
    <x v="150"/>
    <s v="P3706"/>
    <n v="29"/>
    <x v="2"/>
    <x v="4"/>
    <x v="2"/>
    <n v="2440.2966694490819"/>
    <x v="1"/>
    <n v="4261.84"/>
    <x v="1"/>
    <n v="4688.0240000000003"/>
    <n v="4688"/>
    <n v="4689"/>
    <n v="4688"/>
    <x v="0"/>
    <x v="4"/>
    <s v="Jun-2022"/>
    <s v="ADULTS"/>
  </r>
  <r>
    <x v="234"/>
    <s v="P716"/>
    <n v="78"/>
    <x v="2"/>
    <x v="6"/>
    <x v="3"/>
    <n v="2496.7676064257025"/>
    <x v="2"/>
    <n v="1514.41"/>
    <x v="2"/>
    <n v="1665.8510000000001"/>
    <n v="1666"/>
    <n v="1666"/>
    <n v="1665"/>
    <x v="1"/>
    <x v="2"/>
    <s v="Apr-2023"/>
    <s v="ADULTS"/>
  </r>
  <r>
    <x v="83"/>
    <s v="P3157"/>
    <n v="2"/>
    <x v="1"/>
    <x v="6"/>
    <x v="1"/>
    <n v="2509.1716796874998"/>
    <x v="2"/>
    <n v="4195.72"/>
    <x v="3"/>
    <n v="4615.2920000000004"/>
    <n v="4615"/>
    <n v="4616"/>
    <n v="4615"/>
    <x v="1"/>
    <x v="8"/>
    <s v="Jul-2023"/>
    <s v="CHILDREN"/>
  </r>
  <r>
    <x v="596"/>
    <s v="P473"/>
    <n v="81"/>
    <x v="1"/>
    <x v="7"/>
    <x v="1"/>
    <n v="2509.1716796874998"/>
    <x v="2"/>
    <n v="1491.26"/>
    <x v="2"/>
    <n v="1640.3860000000002"/>
    <n v="1640"/>
    <n v="1641"/>
    <n v="1640"/>
    <x v="0"/>
    <x v="6"/>
    <s v="Sep-2022"/>
    <s v="ADULTS"/>
  </r>
  <r>
    <x v="10"/>
    <s v="P511"/>
    <n v="53"/>
    <x v="1"/>
    <x v="5"/>
    <x v="1"/>
    <n v="2509.1716796874998"/>
    <x v="2"/>
    <n v="4344.24"/>
    <x v="0"/>
    <n v="4778.6639999999998"/>
    <n v="4779"/>
    <n v="4779"/>
    <n v="4778"/>
    <x v="0"/>
    <x v="3"/>
    <s v="Nov-2022"/>
    <s v="ADULTS"/>
  </r>
  <r>
    <x v="312"/>
    <s v="P843"/>
    <n v="73"/>
    <x v="1"/>
    <x v="1"/>
    <x v="2"/>
    <n v="2440.2966694490819"/>
    <x v="3"/>
    <n v="1503.28"/>
    <x v="2"/>
    <n v="1653.6080000000002"/>
    <n v="1654"/>
    <n v="1654"/>
    <n v="1653"/>
    <x v="0"/>
    <x v="5"/>
    <s v="Mar-2022"/>
    <s v="ADULTS"/>
  </r>
  <r>
    <x v="673"/>
    <s v="P1348"/>
    <n v="30"/>
    <x v="1"/>
    <x v="0"/>
    <x v="2"/>
    <n v="2440.2966694490819"/>
    <x v="3"/>
    <n v="753.81"/>
    <x v="1"/>
    <n v="829.19100000000003"/>
    <n v="829"/>
    <n v="830"/>
    <n v="829"/>
    <x v="0"/>
    <x v="8"/>
    <s v="Jul-2022"/>
    <s v="ADULTS"/>
  </r>
  <r>
    <x v="218"/>
    <s v="P884"/>
    <n v="24"/>
    <x v="2"/>
    <x v="0"/>
    <x v="3"/>
    <n v="2496.7676064257025"/>
    <x v="4"/>
    <n v="2037.31"/>
    <x v="1"/>
    <n v="2241.0410000000002"/>
    <n v="2241"/>
    <n v="2242"/>
    <n v="2241"/>
    <x v="0"/>
    <x v="1"/>
    <s v="Jan-2022"/>
    <s v="ADULTS"/>
  </r>
  <r>
    <x v="119"/>
    <s v="P2948"/>
    <n v="79"/>
    <x v="1"/>
    <x v="0"/>
    <x v="1"/>
    <n v="2509.1716796874998"/>
    <x v="4"/>
    <n v="3256.65"/>
    <x v="2"/>
    <n v="3582.3150000000005"/>
    <n v="3582"/>
    <n v="3583"/>
    <n v="3582"/>
    <x v="0"/>
    <x v="8"/>
    <s v="Jul-2022"/>
    <s v="ADULTS"/>
  </r>
  <r>
    <x v="562"/>
    <s v="P2530"/>
    <n v="75"/>
    <x v="2"/>
    <x v="2"/>
    <x v="1"/>
    <n v="2509.1716796874998"/>
    <x v="0"/>
    <n v="4419.71"/>
    <x v="2"/>
    <n v="4861.6810000000005"/>
    <n v="4862"/>
    <n v="4862"/>
    <n v="4861"/>
    <x v="0"/>
    <x v="6"/>
    <s v="Sep-2022"/>
    <s v="ADULTS"/>
  </r>
  <r>
    <x v="219"/>
    <s v="P4490"/>
    <n v="72"/>
    <x v="2"/>
    <x v="1"/>
    <x v="1"/>
    <n v="2509.1716796874998"/>
    <x v="4"/>
    <n v="312.37"/>
    <x v="2"/>
    <n v="343.60700000000003"/>
    <n v="344"/>
    <n v="344"/>
    <n v="343"/>
    <x v="0"/>
    <x v="5"/>
    <s v="Mar-2022"/>
    <s v="ADULTS"/>
  </r>
  <r>
    <x v="479"/>
    <s v="P2419"/>
    <n v="46"/>
    <x v="1"/>
    <x v="6"/>
    <x v="0"/>
    <n v="2503.6022787783868"/>
    <x v="4"/>
    <n v="3378.9"/>
    <x v="0"/>
    <n v="3716.7900000000004"/>
    <n v="3717"/>
    <n v="3717"/>
    <n v="3716"/>
    <x v="1"/>
    <x v="0"/>
    <s v="Dec-2023"/>
    <s v="ADULTS"/>
  </r>
  <r>
    <x v="645"/>
    <s v="P708"/>
    <n v="4"/>
    <x v="1"/>
    <x v="0"/>
    <x v="1"/>
    <n v="2509.1716796874998"/>
    <x v="2"/>
    <n v="49.55"/>
    <x v="3"/>
    <n v="54.505000000000003"/>
    <n v="55"/>
    <n v="55"/>
    <n v="54"/>
    <x v="0"/>
    <x v="1"/>
    <s v="Jan-2022"/>
    <s v="CHILDREN"/>
  </r>
  <r>
    <x v="249"/>
    <s v="P3031"/>
    <n v="41"/>
    <x v="0"/>
    <x v="4"/>
    <x v="2"/>
    <n v="2440.2966694490819"/>
    <x v="3"/>
    <n v="1733.08"/>
    <x v="0"/>
    <n v="1906.3880000000001"/>
    <n v="1906"/>
    <n v="1907"/>
    <n v="1906"/>
    <x v="0"/>
    <x v="6"/>
    <s v="Sep-2022"/>
    <s v="ADULTS"/>
  </r>
  <r>
    <x v="269"/>
    <s v="P1263"/>
    <n v="59"/>
    <x v="1"/>
    <x v="6"/>
    <x v="1"/>
    <n v="2509.1716796874998"/>
    <x v="4"/>
    <n v="4466.78"/>
    <x v="0"/>
    <n v="4913.4580000000005"/>
    <n v="4913"/>
    <n v="4914"/>
    <n v="4913"/>
    <x v="0"/>
    <x v="10"/>
    <s v="Oct-2022"/>
    <s v="ADULTS"/>
  </r>
  <r>
    <x v="471"/>
    <s v="P3145"/>
    <n v="92"/>
    <x v="0"/>
    <x v="2"/>
    <x v="0"/>
    <n v="2503.6022787783868"/>
    <x v="2"/>
    <n v="4805.59"/>
    <x v="2"/>
    <n v="5286.1490000000003"/>
    <n v="5286"/>
    <n v="5287"/>
    <n v="5286"/>
    <x v="1"/>
    <x v="9"/>
    <s v="Feb-2023"/>
    <s v="ADULTS"/>
  </r>
  <r>
    <x v="590"/>
    <s v="P3440"/>
    <n v="47"/>
    <x v="0"/>
    <x v="2"/>
    <x v="0"/>
    <n v="2503.6022787783868"/>
    <x v="3"/>
    <n v="1325.35"/>
    <x v="0"/>
    <n v="1457.885"/>
    <n v="1458"/>
    <n v="1458"/>
    <n v="1457"/>
    <x v="1"/>
    <x v="1"/>
    <s v="Jan-2023"/>
    <s v="ADULTS"/>
  </r>
  <r>
    <x v="38"/>
    <s v="P3349"/>
    <n v="90"/>
    <x v="0"/>
    <x v="1"/>
    <x v="3"/>
    <n v="2496.7676064257025"/>
    <x v="3"/>
    <n v="3265.73"/>
    <x v="2"/>
    <n v="3592.3030000000003"/>
    <n v="3592"/>
    <n v="3593"/>
    <n v="3592"/>
    <x v="0"/>
    <x v="0"/>
    <s v="Dec-2022"/>
    <s v="ADULTS"/>
  </r>
  <r>
    <x v="678"/>
    <s v="P1526"/>
    <n v="73"/>
    <x v="0"/>
    <x v="6"/>
    <x v="0"/>
    <n v="2503.6022787783868"/>
    <x v="0"/>
    <n v="286.22000000000003"/>
    <x v="2"/>
    <n v="314.84200000000004"/>
    <n v="315"/>
    <n v="315"/>
    <n v="314"/>
    <x v="1"/>
    <x v="11"/>
    <s v="May-2023"/>
    <s v="ADULTS"/>
  </r>
  <r>
    <x v="64"/>
    <s v="P1182"/>
    <n v="29"/>
    <x v="1"/>
    <x v="3"/>
    <x v="3"/>
    <n v="2496.7676064257025"/>
    <x v="0"/>
    <n v="1030.93"/>
    <x v="1"/>
    <n v="1134.0230000000001"/>
    <n v="1134"/>
    <n v="1135"/>
    <n v="1134"/>
    <x v="0"/>
    <x v="7"/>
    <s v="Aug-2022"/>
    <s v="ADULTS"/>
  </r>
  <r>
    <x v="690"/>
    <s v="P3877"/>
    <n v="67"/>
    <x v="0"/>
    <x v="1"/>
    <x v="1"/>
    <n v="2509.1716796874998"/>
    <x v="2"/>
    <n v="392.8"/>
    <x v="2"/>
    <n v="432.08000000000004"/>
    <n v="432"/>
    <n v="433"/>
    <n v="432"/>
    <x v="1"/>
    <x v="0"/>
    <s v="Dec-2023"/>
    <s v="ADULTS"/>
  </r>
  <r>
    <x v="631"/>
    <s v="P4766"/>
    <n v="32"/>
    <x v="0"/>
    <x v="1"/>
    <x v="0"/>
    <n v="2503.6022787783868"/>
    <x v="3"/>
    <n v="222.97"/>
    <x v="1"/>
    <n v="245.26700000000002"/>
    <n v="245"/>
    <n v="246"/>
    <n v="245"/>
    <x v="1"/>
    <x v="0"/>
    <s v="Dec-2023"/>
    <s v="ADULTS"/>
  </r>
  <r>
    <x v="159"/>
    <s v="P637"/>
    <n v="23"/>
    <x v="1"/>
    <x v="0"/>
    <x v="1"/>
    <n v="2509.1716796874998"/>
    <x v="0"/>
    <n v="584.54999999999995"/>
    <x v="1"/>
    <n v="643.005"/>
    <n v="643"/>
    <n v="644"/>
    <n v="643"/>
    <x v="0"/>
    <x v="5"/>
    <s v="Mar-2022"/>
    <s v="ADULTS"/>
  </r>
  <r>
    <x v="538"/>
    <s v="P488"/>
    <n v="84"/>
    <x v="2"/>
    <x v="0"/>
    <x v="1"/>
    <n v="2509.1716796874998"/>
    <x v="3"/>
    <n v="4909.88"/>
    <x v="2"/>
    <n v="5400.8680000000004"/>
    <n v="5401"/>
    <n v="5401"/>
    <n v="5400"/>
    <x v="0"/>
    <x v="4"/>
    <s v="Jun-2022"/>
    <s v="ADULTS"/>
  </r>
  <r>
    <x v="410"/>
    <s v="P694"/>
    <n v="74"/>
    <x v="0"/>
    <x v="6"/>
    <x v="1"/>
    <n v="2509.1716796874998"/>
    <x v="0"/>
    <n v="3185.3"/>
    <x v="2"/>
    <n v="3503.8300000000004"/>
    <n v="3504"/>
    <n v="3504"/>
    <n v="3503"/>
    <x v="1"/>
    <x v="4"/>
    <s v="Jun-2023"/>
    <s v="ADULTS"/>
  </r>
  <r>
    <x v="578"/>
    <s v="P4112"/>
    <n v="53"/>
    <x v="1"/>
    <x v="6"/>
    <x v="2"/>
    <n v="2440.2966694490819"/>
    <x v="1"/>
    <n v="1247.1600000000001"/>
    <x v="0"/>
    <n v="1371.8760000000002"/>
    <n v="1372"/>
    <n v="1372"/>
    <n v="1371"/>
    <x v="0"/>
    <x v="9"/>
    <s v="Feb-2022"/>
    <s v="ADULTS"/>
  </r>
  <r>
    <x v="655"/>
    <s v="P681"/>
    <n v="42"/>
    <x v="0"/>
    <x v="6"/>
    <x v="2"/>
    <n v="2440.2966694490819"/>
    <x v="0"/>
    <n v="4914.41"/>
    <x v="0"/>
    <n v="5405.8510000000006"/>
    <n v="5406"/>
    <n v="5406"/>
    <n v="5405"/>
    <x v="0"/>
    <x v="10"/>
    <s v="Oct-2022"/>
    <s v="ADULTS"/>
  </r>
  <r>
    <x v="47"/>
    <s v="P1980"/>
    <n v="24"/>
    <x v="0"/>
    <x v="5"/>
    <x v="1"/>
    <n v="2509.1716796874998"/>
    <x v="4"/>
    <n v="1331.06"/>
    <x v="1"/>
    <n v="1464.1660000000002"/>
    <n v="1464"/>
    <n v="1465"/>
    <n v="1464"/>
    <x v="1"/>
    <x v="11"/>
    <s v="May-2023"/>
    <s v="ADULTS"/>
  </r>
  <r>
    <x v="245"/>
    <s v="P2020"/>
    <n v="18"/>
    <x v="0"/>
    <x v="4"/>
    <x v="3"/>
    <n v="2496.7676064257025"/>
    <x v="4"/>
    <n v="1979.1"/>
    <x v="1"/>
    <n v="2177.0100000000002"/>
    <n v="2177"/>
    <n v="2178"/>
    <n v="2177"/>
    <x v="0"/>
    <x v="10"/>
    <s v="Oct-2022"/>
    <s v="ADULTS"/>
  </r>
  <r>
    <x v="271"/>
    <s v="P1805"/>
    <n v="35"/>
    <x v="1"/>
    <x v="4"/>
    <x v="1"/>
    <n v="2509.1716796874998"/>
    <x v="1"/>
    <n v="4477.12"/>
    <x v="1"/>
    <n v="4924.8320000000003"/>
    <n v="4925"/>
    <n v="4925"/>
    <n v="4924"/>
    <x v="1"/>
    <x v="0"/>
    <s v="Dec-2023"/>
    <s v="ADULTS"/>
  </r>
  <r>
    <x v="264"/>
    <s v="P4829"/>
    <n v="58"/>
    <x v="1"/>
    <x v="0"/>
    <x v="0"/>
    <n v="2503.6022787783868"/>
    <x v="2"/>
    <n v="3752.98"/>
    <x v="0"/>
    <n v="4128.2780000000002"/>
    <n v="4128"/>
    <n v="4129"/>
    <n v="4128"/>
    <x v="1"/>
    <x v="5"/>
    <s v="Mar-2023"/>
    <s v="ADULTS"/>
  </r>
  <r>
    <x v="451"/>
    <s v="P1512"/>
    <n v="47"/>
    <x v="0"/>
    <x v="6"/>
    <x v="1"/>
    <n v="2509.1716796874998"/>
    <x v="0"/>
    <n v="599.87"/>
    <x v="0"/>
    <n v="659.85700000000008"/>
    <n v="660"/>
    <n v="660"/>
    <n v="659"/>
    <x v="0"/>
    <x v="11"/>
    <s v="May-2022"/>
    <s v="ADULTS"/>
  </r>
  <r>
    <x v="220"/>
    <s v="P4466"/>
    <n v="62"/>
    <x v="2"/>
    <x v="4"/>
    <x v="0"/>
    <n v="2503.6022787783868"/>
    <x v="1"/>
    <n v="913.23"/>
    <x v="2"/>
    <n v="1004.5530000000001"/>
    <n v="1005"/>
    <n v="1005"/>
    <n v="1004"/>
    <x v="1"/>
    <x v="2"/>
    <s v="Apr-2023"/>
    <s v="ADULTS"/>
  </r>
  <r>
    <x v="611"/>
    <s v="P34"/>
    <n v="51"/>
    <x v="1"/>
    <x v="6"/>
    <x v="1"/>
    <n v="2509.1716796874998"/>
    <x v="1"/>
    <n v="2663.14"/>
    <x v="0"/>
    <n v="2929.4540000000002"/>
    <n v="2929"/>
    <n v="2930"/>
    <n v="2929"/>
    <x v="0"/>
    <x v="2"/>
    <s v="Apr-2022"/>
    <s v="ADULTS"/>
  </r>
  <r>
    <x v="321"/>
    <s v="P3407"/>
    <n v="14"/>
    <x v="1"/>
    <x v="4"/>
    <x v="1"/>
    <n v="2509.1716796874998"/>
    <x v="2"/>
    <n v="586.92999999999995"/>
    <x v="3"/>
    <n v="645.62300000000005"/>
    <n v="646"/>
    <n v="646"/>
    <n v="645"/>
    <x v="1"/>
    <x v="11"/>
    <s v="May-2023"/>
    <s v="CHILDREN"/>
  </r>
  <r>
    <x v="691"/>
    <s v="P2961"/>
    <n v="62"/>
    <x v="1"/>
    <x v="0"/>
    <x v="3"/>
    <n v="2496.7676064257025"/>
    <x v="4"/>
    <n v="4545.55"/>
    <x v="2"/>
    <n v="5000.1050000000005"/>
    <n v="5000"/>
    <n v="5001"/>
    <n v="5000"/>
    <x v="0"/>
    <x v="8"/>
    <s v="Jul-2022"/>
    <s v="ADULTS"/>
  </r>
  <r>
    <x v="621"/>
    <s v="P4487"/>
    <n v="97"/>
    <x v="0"/>
    <x v="1"/>
    <x v="2"/>
    <n v="2440.2966694490819"/>
    <x v="3"/>
    <n v="701.15"/>
    <x v="2"/>
    <n v="771.26499999999999"/>
    <n v="771"/>
    <n v="772"/>
    <n v="771"/>
    <x v="1"/>
    <x v="7"/>
    <s v="Aug-2023"/>
    <s v="ADULTS"/>
  </r>
  <r>
    <x v="653"/>
    <s v="P4855"/>
    <n v="36"/>
    <x v="2"/>
    <x v="3"/>
    <x v="3"/>
    <n v="2496.7676064257025"/>
    <x v="1"/>
    <n v="4025.23"/>
    <x v="1"/>
    <n v="4427.7530000000006"/>
    <n v="4428"/>
    <n v="4428"/>
    <n v="4427"/>
    <x v="1"/>
    <x v="1"/>
    <s v="Jan-2023"/>
    <s v="ADULTS"/>
  </r>
  <r>
    <x v="407"/>
    <s v="P830"/>
    <n v="81"/>
    <x v="1"/>
    <x v="0"/>
    <x v="0"/>
    <n v="2503.6022787783868"/>
    <x v="2"/>
    <n v="1585.07"/>
    <x v="2"/>
    <n v="1743.577"/>
    <n v="1744"/>
    <n v="1744"/>
    <n v="1743"/>
    <x v="1"/>
    <x v="3"/>
    <s v="Nov-2023"/>
    <s v="ADULTS"/>
  </r>
  <r>
    <x v="130"/>
    <s v="P4224"/>
    <n v="18"/>
    <x v="2"/>
    <x v="2"/>
    <x v="3"/>
    <n v="2496.7676064257025"/>
    <x v="4"/>
    <n v="4075.59"/>
    <x v="1"/>
    <n v="4483.1490000000003"/>
    <n v="4483"/>
    <n v="4484"/>
    <n v="4483"/>
    <x v="1"/>
    <x v="7"/>
    <s v="Aug-2023"/>
    <s v="ADULTS"/>
  </r>
  <r>
    <x v="455"/>
    <s v="P4086"/>
    <n v="69"/>
    <x v="0"/>
    <x v="2"/>
    <x v="3"/>
    <n v="2496.7676064257025"/>
    <x v="1"/>
    <n v="1864.07"/>
    <x v="2"/>
    <n v="2050.4770000000003"/>
    <n v="2050"/>
    <n v="2051"/>
    <n v="2050"/>
    <x v="0"/>
    <x v="4"/>
    <s v="Jun-2022"/>
    <s v="ADULTS"/>
  </r>
  <r>
    <x v="590"/>
    <s v="P4696"/>
    <n v="87"/>
    <x v="0"/>
    <x v="1"/>
    <x v="3"/>
    <n v="2496.7676064257025"/>
    <x v="1"/>
    <n v="1898.94"/>
    <x v="2"/>
    <n v="2088.8340000000003"/>
    <n v="2089"/>
    <n v="2089"/>
    <n v="2088"/>
    <x v="1"/>
    <x v="1"/>
    <s v="Jan-2023"/>
    <s v="ADULTS"/>
  </r>
  <r>
    <x v="639"/>
    <s v="P1398"/>
    <n v="45"/>
    <x v="0"/>
    <x v="4"/>
    <x v="2"/>
    <n v="2440.2966694490819"/>
    <x v="5"/>
    <n v="3538.41"/>
    <x v="0"/>
    <n v="3892.2510000000002"/>
    <n v="3892"/>
    <n v="3893"/>
    <n v="3892"/>
    <x v="0"/>
    <x v="3"/>
    <s v="Nov-2022"/>
    <s v="ADULTS"/>
  </r>
  <r>
    <x v="603"/>
    <s v="P3638"/>
    <n v="66"/>
    <x v="1"/>
    <x v="7"/>
    <x v="0"/>
    <n v="2503.6022787783868"/>
    <x v="2"/>
    <n v="2532.75"/>
    <x v="2"/>
    <n v="2786.0250000000001"/>
    <n v="2786"/>
    <n v="2787"/>
    <n v="2786"/>
    <x v="1"/>
    <x v="4"/>
    <s v="Jun-2023"/>
    <s v="ADULTS"/>
  </r>
  <r>
    <x v="334"/>
    <s v="P2267"/>
    <n v="91"/>
    <x v="1"/>
    <x v="5"/>
    <x v="3"/>
    <n v="2496.7676064257025"/>
    <x v="4"/>
    <n v="1697.61"/>
    <x v="2"/>
    <n v="1867.3710000000001"/>
    <n v="1867"/>
    <n v="1868"/>
    <n v="1867"/>
    <x v="1"/>
    <x v="2"/>
    <s v="Apr-2023"/>
    <s v="ADULTS"/>
  </r>
  <r>
    <x v="335"/>
    <s v="P4522"/>
    <n v="66"/>
    <x v="0"/>
    <x v="0"/>
    <x v="2"/>
    <n v="2440.2966694490819"/>
    <x v="1"/>
    <n v="3765.96"/>
    <x v="2"/>
    <n v="4142.5560000000005"/>
    <n v="4143"/>
    <n v="4143"/>
    <n v="4142"/>
    <x v="1"/>
    <x v="11"/>
    <s v="May-2023"/>
    <s v="ADULTS"/>
  </r>
  <r>
    <x v="690"/>
    <s v="P872"/>
    <n v="77"/>
    <x v="2"/>
    <x v="3"/>
    <x v="2"/>
    <n v="2440.2966694490819"/>
    <x v="3"/>
    <n v="3391.84"/>
    <x v="2"/>
    <n v="3731.0240000000003"/>
    <n v="3731"/>
    <n v="3732"/>
    <n v="3731"/>
    <x v="1"/>
    <x v="0"/>
    <s v="Dec-2023"/>
    <s v="ADULTS"/>
  </r>
  <r>
    <x v="124"/>
    <s v="P3023"/>
    <n v="40"/>
    <x v="2"/>
    <x v="3"/>
    <x v="3"/>
    <n v="2496.7676064257025"/>
    <x v="1"/>
    <n v="361.56"/>
    <x v="0"/>
    <n v="397.71600000000001"/>
    <n v="398"/>
    <n v="398"/>
    <n v="397"/>
    <x v="1"/>
    <x v="8"/>
    <s v="Jul-2023"/>
    <s v="ADULTS"/>
  </r>
  <r>
    <x v="620"/>
    <s v="P1772"/>
    <n v="27"/>
    <x v="1"/>
    <x v="5"/>
    <x v="2"/>
    <n v="2440.2966694490819"/>
    <x v="4"/>
    <n v="2235.73"/>
    <x v="1"/>
    <n v="2459.3030000000003"/>
    <n v="2459"/>
    <n v="2460"/>
    <n v="2459"/>
    <x v="1"/>
    <x v="11"/>
    <s v="May-2023"/>
    <s v="ADULTS"/>
  </r>
  <r>
    <x v="595"/>
    <s v="P3864"/>
    <n v="52"/>
    <x v="1"/>
    <x v="1"/>
    <x v="1"/>
    <n v="2509.1716796874998"/>
    <x v="1"/>
    <n v="4015.57"/>
    <x v="0"/>
    <n v="4417.1270000000004"/>
    <n v="4417"/>
    <n v="4418"/>
    <n v="4417"/>
    <x v="0"/>
    <x v="6"/>
    <s v="Sep-2022"/>
    <s v="ADULTS"/>
  </r>
  <r>
    <x v="174"/>
    <s v="P2037"/>
    <n v="35"/>
    <x v="0"/>
    <x v="7"/>
    <x v="3"/>
    <n v="2496.7676064257025"/>
    <x v="2"/>
    <n v="4393.66"/>
    <x v="1"/>
    <n v="4833.0259999999998"/>
    <n v="4833"/>
    <n v="4834"/>
    <n v="4833"/>
    <x v="1"/>
    <x v="4"/>
    <s v="Jun-2023"/>
    <s v="ADULTS"/>
  </r>
  <r>
    <x v="589"/>
    <s v="P3484"/>
    <n v="98"/>
    <x v="0"/>
    <x v="3"/>
    <x v="1"/>
    <n v="2509.1716796874998"/>
    <x v="0"/>
    <n v="3111.39"/>
    <x v="2"/>
    <n v="3422.529"/>
    <n v="3423"/>
    <n v="3423"/>
    <n v="3422"/>
    <x v="1"/>
    <x v="7"/>
    <s v="Aug-2023"/>
    <s v="ADULTS"/>
  </r>
  <r>
    <x v="88"/>
    <s v="P2053"/>
    <n v="93"/>
    <x v="1"/>
    <x v="3"/>
    <x v="3"/>
    <n v="2496.7676064257025"/>
    <x v="1"/>
    <n v="4175.42"/>
    <x v="2"/>
    <n v="4592.9620000000004"/>
    <n v="4593"/>
    <n v="4593"/>
    <n v="4592"/>
    <x v="0"/>
    <x v="5"/>
    <s v="Mar-2022"/>
    <s v="ADULTS"/>
  </r>
  <r>
    <x v="671"/>
    <s v="P2334"/>
    <n v="99"/>
    <x v="2"/>
    <x v="3"/>
    <x v="0"/>
    <n v="2503.6022787783868"/>
    <x v="3"/>
    <n v="4391.26"/>
    <x v="2"/>
    <n v="4830.3860000000004"/>
    <n v="4830"/>
    <n v="4831"/>
    <n v="4830"/>
    <x v="0"/>
    <x v="11"/>
    <s v="May-2022"/>
    <s v="ADULTS"/>
  </r>
  <r>
    <x v="215"/>
    <s v="P1388"/>
    <n v="40"/>
    <x v="2"/>
    <x v="2"/>
    <x v="0"/>
    <n v="2503.6022787783868"/>
    <x v="0"/>
    <n v="4097.96"/>
    <x v="0"/>
    <n v="4507.7560000000003"/>
    <n v="4508"/>
    <n v="4508"/>
    <n v="4507"/>
    <x v="0"/>
    <x v="3"/>
    <s v="Nov-2022"/>
    <s v="ADULTS"/>
  </r>
  <r>
    <x v="389"/>
    <s v="P1429"/>
    <n v="84"/>
    <x v="2"/>
    <x v="3"/>
    <x v="2"/>
    <n v="2440.2966694490819"/>
    <x v="3"/>
    <n v="372.23"/>
    <x v="2"/>
    <n v="409.45300000000003"/>
    <n v="409"/>
    <n v="410"/>
    <n v="409"/>
    <x v="1"/>
    <x v="9"/>
    <s v="Feb-2023"/>
    <s v="ADULTS"/>
  </r>
  <r>
    <x v="202"/>
    <s v="P2162"/>
    <n v="85"/>
    <x v="2"/>
    <x v="7"/>
    <x v="3"/>
    <n v="2496.7676064257025"/>
    <x v="3"/>
    <n v="3498.67"/>
    <x v="2"/>
    <n v="3848.5370000000003"/>
    <n v="3849"/>
    <n v="3849"/>
    <n v="3848"/>
    <x v="1"/>
    <x v="11"/>
    <s v="May-2023"/>
    <s v="ADULTS"/>
  </r>
  <r>
    <x v="243"/>
    <s v="P374"/>
    <n v="81"/>
    <x v="2"/>
    <x v="0"/>
    <x v="3"/>
    <n v="2496.7676064257025"/>
    <x v="2"/>
    <n v="3377.44"/>
    <x v="2"/>
    <n v="3715.1840000000002"/>
    <n v="3715"/>
    <n v="3716"/>
    <n v="3715"/>
    <x v="1"/>
    <x v="5"/>
    <s v="Mar-2023"/>
    <s v="ADULTS"/>
  </r>
  <r>
    <x v="140"/>
    <s v="P4721"/>
    <n v="90"/>
    <x v="1"/>
    <x v="1"/>
    <x v="1"/>
    <n v="2509.1716796874998"/>
    <x v="0"/>
    <n v="4397.2"/>
    <x v="2"/>
    <n v="4836.92"/>
    <n v="4837"/>
    <n v="4837"/>
    <n v="4836"/>
    <x v="0"/>
    <x v="7"/>
    <s v="Aug-2022"/>
    <s v="ADULTS"/>
  </r>
  <r>
    <x v="110"/>
    <s v="P4770"/>
    <n v="28"/>
    <x v="2"/>
    <x v="5"/>
    <x v="3"/>
    <n v="2496.7676064257025"/>
    <x v="5"/>
    <n v="4141.2299999999996"/>
    <x v="1"/>
    <n v="4555.3530000000001"/>
    <n v="4555"/>
    <n v="4556"/>
    <n v="4555"/>
    <x v="0"/>
    <x v="8"/>
    <s v="Jul-2022"/>
    <s v="ADULTS"/>
  </r>
  <r>
    <x v="184"/>
    <s v="P4121"/>
    <n v="78"/>
    <x v="0"/>
    <x v="7"/>
    <x v="0"/>
    <n v="2503.6022787783868"/>
    <x v="0"/>
    <n v="3298.24"/>
    <x v="2"/>
    <n v="3628.0639999999999"/>
    <n v="3628"/>
    <n v="3629"/>
    <n v="3628"/>
    <x v="1"/>
    <x v="2"/>
    <s v="Apr-2023"/>
    <s v="ADULTS"/>
  </r>
  <r>
    <x v="134"/>
    <s v="P4146"/>
    <n v="28"/>
    <x v="1"/>
    <x v="0"/>
    <x v="3"/>
    <n v="2496.7676064257025"/>
    <x v="4"/>
    <n v="4013.76"/>
    <x v="1"/>
    <n v="4415.1360000000004"/>
    <n v="4415"/>
    <n v="4416"/>
    <n v="4415"/>
    <x v="1"/>
    <x v="5"/>
    <s v="Mar-2023"/>
    <s v="ADULTS"/>
  </r>
  <r>
    <x v="504"/>
    <s v="P2249"/>
    <n v="24"/>
    <x v="0"/>
    <x v="6"/>
    <x v="2"/>
    <n v="2440.2966694490819"/>
    <x v="0"/>
    <n v="4415.12"/>
    <x v="1"/>
    <n v="4856.6320000000005"/>
    <n v="4857"/>
    <n v="4857"/>
    <n v="4856"/>
    <x v="0"/>
    <x v="11"/>
    <s v="May-2022"/>
    <s v="ADULTS"/>
  </r>
  <r>
    <x v="664"/>
    <s v="P3882"/>
    <n v="54"/>
    <x v="1"/>
    <x v="0"/>
    <x v="1"/>
    <n v="2509.1716796874998"/>
    <x v="0"/>
    <n v="1122.3699999999999"/>
    <x v="0"/>
    <n v="1234.607"/>
    <n v="1235"/>
    <n v="1235"/>
    <n v="1234"/>
    <x v="1"/>
    <x v="6"/>
    <s v="Sep-2023"/>
    <s v="ADULTS"/>
  </r>
  <r>
    <x v="147"/>
    <s v="P3202"/>
    <n v="20"/>
    <x v="2"/>
    <x v="3"/>
    <x v="1"/>
    <n v="2509.1716796874998"/>
    <x v="3"/>
    <n v="4058.54"/>
    <x v="1"/>
    <n v="4464.3940000000002"/>
    <n v="4464"/>
    <n v="4465"/>
    <n v="4464"/>
    <x v="1"/>
    <x v="1"/>
    <s v="Jan-2023"/>
    <s v="ADULTS"/>
  </r>
  <r>
    <x v="478"/>
    <s v="P1751"/>
    <n v="25"/>
    <x v="0"/>
    <x v="3"/>
    <x v="2"/>
    <n v="2440.2966694490819"/>
    <x v="4"/>
    <n v="1912.22"/>
    <x v="1"/>
    <n v="2103.442"/>
    <n v="2103"/>
    <n v="2104"/>
    <n v="2103"/>
    <x v="1"/>
    <x v="9"/>
    <s v="Feb-2023"/>
    <s v="ADULTS"/>
  </r>
  <r>
    <x v="368"/>
    <s v="P2073"/>
    <n v="15"/>
    <x v="2"/>
    <x v="0"/>
    <x v="0"/>
    <n v="2503.6022787783868"/>
    <x v="3"/>
    <n v="3921.06"/>
    <x v="3"/>
    <n v="4313.1660000000002"/>
    <n v="4313"/>
    <n v="4314"/>
    <n v="4313"/>
    <x v="0"/>
    <x v="5"/>
    <s v="Mar-2022"/>
    <s v="CHILDREN"/>
  </r>
  <r>
    <x v="459"/>
    <s v="P3480"/>
    <n v="56"/>
    <x v="2"/>
    <x v="3"/>
    <x v="0"/>
    <n v="2503.6022787783868"/>
    <x v="0"/>
    <n v="1728.65"/>
    <x v="0"/>
    <n v="1901.5150000000003"/>
    <n v="1902"/>
    <n v="1902"/>
    <n v="1901"/>
    <x v="1"/>
    <x v="8"/>
    <s v="Jul-2023"/>
    <s v="ADULTS"/>
  </r>
  <r>
    <x v="115"/>
    <s v="P2361"/>
    <n v="16"/>
    <x v="1"/>
    <x v="7"/>
    <x v="3"/>
    <n v="2496.7676064257025"/>
    <x v="3"/>
    <n v="4052.34"/>
    <x v="3"/>
    <n v="4457.5740000000005"/>
    <n v="4458"/>
    <n v="4458"/>
    <n v="4457"/>
    <x v="1"/>
    <x v="3"/>
    <s v="Nov-2023"/>
    <s v="CHILDREN"/>
  </r>
  <r>
    <x v="91"/>
    <s v="P3839"/>
    <n v="11"/>
    <x v="1"/>
    <x v="6"/>
    <x v="0"/>
    <n v="2503.6022787783868"/>
    <x v="4"/>
    <n v="853.06"/>
    <x v="3"/>
    <n v="938.36599999999999"/>
    <n v="938"/>
    <n v="939"/>
    <n v="938"/>
    <x v="0"/>
    <x v="11"/>
    <s v="May-2022"/>
    <s v="CHILDREN"/>
  </r>
  <r>
    <x v="252"/>
    <s v="P4838"/>
    <n v="52"/>
    <x v="0"/>
    <x v="7"/>
    <x v="0"/>
    <n v="2503.6022787783868"/>
    <x v="1"/>
    <n v="2129.08"/>
    <x v="0"/>
    <n v="2341.9880000000003"/>
    <n v="2342"/>
    <n v="2342"/>
    <n v="2341"/>
    <x v="1"/>
    <x v="7"/>
    <s v="Aug-2023"/>
    <s v="ADULTS"/>
  </r>
  <r>
    <x v="256"/>
    <s v="P458"/>
    <n v="68"/>
    <x v="2"/>
    <x v="3"/>
    <x v="1"/>
    <n v="2509.1716796874998"/>
    <x v="4"/>
    <n v="615.32000000000005"/>
    <x v="2"/>
    <n v="676.85200000000009"/>
    <n v="677"/>
    <n v="677"/>
    <n v="676"/>
    <x v="0"/>
    <x v="7"/>
    <s v="Aug-2022"/>
    <s v="ADULTS"/>
  </r>
  <r>
    <x v="379"/>
    <s v="P4691"/>
    <n v="48"/>
    <x v="1"/>
    <x v="2"/>
    <x v="2"/>
    <n v="2440.2966694490819"/>
    <x v="0"/>
    <n v="2432.89"/>
    <x v="0"/>
    <n v="2676.1790000000001"/>
    <n v="2676"/>
    <n v="2677"/>
    <n v="2676"/>
    <x v="0"/>
    <x v="7"/>
    <s v="Aug-2022"/>
    <s v="ADULTS"/>
  </r>
  <r>
    <x v="473"/>
    <s v="P2064"/>
    <n v="99"/>
    <x v="0"/>
    <x v="7"/>
    <x v="3"/>
    <n v="2496.7676064257025"/>
    <x v="0"/>
    <n v="996.34"/>
    <x v="2"/>
    <n v="1095.9740000000002"/>
    <n v="1096"/>
    <n v="1096"/>
    <n v="1095"/>
    <x v="1"/>
    <x v="6"/>
    <s v="Sep-2023"/>
    <s v="ADULTS"/>
  </r>
  <r>
    <x v="481"/>
    <s v="P2594"/>
    <n v="94"/>
    <x v="0"/>
    <x v="7"/>
    <x v="0"/>
    <n v="2503.6022787783868"/>
    <x v="4"/>
    <n v="540.63"/>
    <x v="2"/>
    <n v="594.6930000000001"/>
    <n v="595"/>
    <n v="595"/>
    <n v="594"/>
    <x v="1"/>
    <x v="1"/>
    <s v="Jan-2023"/>
    <s v="ADULTS"/>
  </r>
  <r>
    <x v="304"/>
    <s v="P417"/>
    <n v="8"/>
    <x v="0"/>
    <x v="4"/>
    <x v="3"/>
    <n v="2496.7676064257025"/>
    <x v="0"/>
    <n v="3712.32"/>
    <x v="3"/>
    <n v="4083.5520000000006"/>
    <n v="4084"/>
    <n v="4084"/>
    <n v="4083"/>
    <x v="0"/>
    <x v="5"/>
    <s v="Mar-2022"/>
    <s v="CHILDREN"/>
  </r>
  <r>
    <x v="642"/>
    <s v="P4849"/>
    <n v="47"/>
    <x v="0"/>
    <x v="3"/>
    <x v="3"/>
    <n v="2496.7676064257025"/>
    <x v="4"/>
    <n v="470.55"/>
    <x v="0"/>
    <n v="517.60500000000002"/>
    <n v="518"/>
    <n v="518"/>
    <n v="517"/>
    <x v="0"/>
    <x v="11"/>
    <s v="May-2022"/>
    <s v="ADULTS"/>
  </r>
  <r>
    <x v="320"/>
    <s v="P485"/>
    <n v="16"/>
    <x v="1"/>
    <x v="2"/>
    <x v="1"/>
    <n v="2509.1716796874998"/>
    <x v="3"/>
    <n v="1286.21"/>
    <x v="3"/>
    <n v="1414.8310000000001"/>
    <n v="1415"/>
    <n v="1415"/>
    <n v="1414"/>
    <x v="1"/>
    <x v="8"/>
    <s v="Jul-2023"/>
    <s v="CHILDREN"/>
  </r>
  <r>
    <x v="29"/>
    <s v="P154"/>
    <n v="71"/>
    <x v="0"/>
    <x v="2"/>
    <x v="2"/>
    <n v="2440.2966694490819"/>
    <x v="4"/>
    <n v="3826.4"/>
    <x v="2"/>
    <n v="4209.0400000000009"/>
    <n v="4209"/>
    <n v="4210"/>
    <n v="4209"/>
    <x v="0"/>
    <x v="1"/>
    <s v="Jan-2022"/>
    <s v="ADULTS"/>
  </r>
  <r>
    <x v="543"/>
    <s v="P4769"/>
    <n v="35"/>
    <x v="0"/>
    <x v="4"/>
    <x v="1"/>
    <n v="2509.1716796874998"/>
    <x v="0"/>
    <n v="3710.47"/>
    <x v="1"/>
    <n v="4081.5170000000003"/>
    <n v="4082"/>
    <n v="4082"/>
    <n v="4081"/>
    <x v="0"/>
    <x v="2"/>
    <s v="Apr-2022"/>
    <s v="ADULTS"/>
  </r>
  <r>
    <x v="196"/>
    <s v="P2364"/>
    <n v="95"/>
    <x v="0"/>
    <x v="6"/>
    <x v="1"/>
    <n v="2509.1716796874998"/>
    <x v="4"/>
    <n v="3646.65"/>
    <x v="2"/>
    <n v="4011.3150000000005"/>
    <n v="4011"/>
    <n v="4012"/>
    <n v="4011"/>
    <x v="1"/>
    <x v="10"/>
    <s v="Oct-2023"/>
    <s v="ADULTS"/>
  </r>
  <r>
    <x v="219"/>
    <s v="P2112"/>
    <n v="2"/>
    <x v="0"/>
    <x v="6"/>
    <x v="0"/>
    <n v="2503.6022787783868"/>
    <x v="2"/>
    <n v="1178.68"/>
    <x v="3"/>
    <n v="1296.5480000000002"/>
    <n v="1297"/>
    <n v="1297"/>
    <n v="1296"/>
    <x v="0"/>
    <x v="5"/>
    <s v="Mar-2022"/>
    <s v="CHILDREN"/>
  </r>
  <r>
    <x v="59"/>
    <s v="P60"/>
    <n v="37"/>
    <x v="0"/>
    <x v="5"/>
    <x v="0"/>
    <n v="2503.6022787783868"/>
    <x v="2"/>
    <n v="153.22"/>
    <x v="1"/>
    <n v="168.542"/>
    <n v="169"/>
    <n v="169"/>
    <n v="168"/>
    <x v="1"/>
    <x v="1"/>
    <s v="Jan-2023"/>
    <s v="ADULTS"/>
  </r>
  <r>
    <x v="266"/>
    <s v="P1757"/>
    <n v="98"/>
    <x v="0"/>
    <x v="6"/>
    <x v="0"/>
    <n v="2503.6022787783868"/>
    <x v="4"/>
    <n v="3336.13"/>
    <x v="2"/>
    <n v="3669.7430000000004"/>
    <n v="3670"/>
    <n v="3670"/>
    <n v="3669"/>
    <x v="1"/>
    <x v="5"/>
    <s v="Mar-2023"/>
    <s v="ADULTS"/>
  </r>
  <r>
    <x v="355"/>
    <s v="P3540"/>
    <n v="79"/>
    <x v="2"/>
    <x v="3"/>
    <x v="1"/>
    <n v="2509.1716796874998"/>
    <x v="2"/>
    <n v="1256.18"/>
    <x v="2"/>
    <n v="1381.7980000000002"/>
    <n v="1382"/>
    <n v="1382"/>
    <n v="1381"/>
    <x v="1"/>
    <x v="0"/>
    <s v="Dec-2023"/>
    <s v="ADULTS"/>
  </r>
  <r>
    <x v="273"/>
    <s v="P237"/>
    <n v="43"/>
    <x v="0"/>
    <x v="5"/>
    <x v="0"/>
    <n v="2503.6022787783868"/>
    <x v="2"/>
    <n v="2467.5"/>
    <x v="0"/>
    <n v="2714.25"/>
    <n v="2714"/>
    <n v="2715"/>
    <n v="2714"/>
    <x v="1"/>
    <x v="2"/>
    <s v="Apr-2023"/>
    <s v="ADULTS"/>
  </r>
  <r>
    <x v="164"/>
    <s v="P4485"/>
    <n v="43"/>
    <x v="2"/>
    <x v="5"/>
    <x v="3"/>
    <n v="2496.7676064257025"/>
    <x v="3"/>
    <n v="1553.04"/>
    <x v="0"/>
    <n v="1708.3440000000001"/>
    <n v="1708"/>
    <n v="1709"/>
    <n v="1708"/>
    <x v="0"/>
    <x v="6"/>
    <s v="Sep-2022"/>
    <s v="ADULTS"/>
  </r>
  <r>
    <x v="543"/>
    <s v="P3091"/>
    <n v="80"/>
    <x v="2"/>
    <x v="1"/>
    <x v="3"/>
    <n v="2496.7676064257025"/>
    <x v="3"/>
    <n v="2850.12"/>
    <x v="2"/>
    <n v="3135.1320000000001"/>
    <n v="3135"/>
    <n v="3136"/>
    <n v="3135"/>
    <x v="0"/>
    <x v="2"/>
    <s v="Apr-2022"/>
    <s v="ADULTS"/>
  </r>
  <r>
    <x v="602"/>
    <s v="P1244"/>
    <n v="60"/>
    <x v="1"/>
    <x v="0"/>
    <x v="2"/>
    <n v="2440.2966694490819"/>
    <x v="1"/>
    <n v="4892.9399999999996"/>
    <x v="2"/>
    <n v="5382.2340000000004"/>
    <n v="5382"/>
    <n v="5383"/>
    <n v="5382"/>
    <x v="0"/>
    <x v="11"/>
    <s v="May-2022"/>
    <s v="ADULTS"/>
  </r>
  <r>
    <x v="680"/>
    <s v="P373"/>
    <n v="37"/>
    <x v="1"/>
    <x v="0"/>
    <x v="0"/>
    <n v="2503.6022787783868"/>
    <x v="0"/>
    <n v="4300.7"/>
    <x v="1"/>
    <n v="4730.7700000000004"/>
    <n v="4731"/>
    <n v="4731"/>
    <n v="4730"/>
    <x v="1"/>
    <x v="5"/>
    <s v="Mar-2023"/>
    <s v="ADULTS"/>
  </r>
  <r>
    <x v="577"/>
    <s v="P3908"/>
    <n v="27"/>
    <x v="0"/>
    <x v="1"/>
    <x v="0"/>
    <n v="2503.6022787783868"/>
    <x v="2"/>
    <n v="892.6"/>
    <x v="1"/>
    <n v="981.86000000000013"/>
    <n v="982"/>
    <n v="982"/>
    <n v="981"/>
    <x v="1"/>
    <x v="6"/>
    <s v="Sep-2023"/>
    <s v="ADULTS"/>
  </r>
  <r>
    <x v="692"/>
    <s v="P3692"/>
    <n v="89"/>
    <x v="2"/>
    <x v="4"/>
    <x v="2"/>
    <n v="2440.2966694490819"/>
    <x v="0"/>
    <n v="3004.57"/>
    <x v="2"/>
    <n v="3305.0270000000005"/>
    <n v="3305"/>
    <n v="3306"/>
    <n v="3305"/>
    <x v="1"/>
    <x v="5"/>
    <s v="Mar-2023"/>
    <s v="ADULTS"/>
  </r>
  <r>
    <x v="128"/>
    <s v="P674"/>
    <n v="70"/>
    <x v="0"/>
    <x v="5"/>
    <x v="2"/>
    <n v="2440.2966694490819"/>
    <x v="3"/>
    <n v="3341.15"/>
    <x v="2"/>
    <n v="3675.2650000000003"/>
    <n v="3675"/>
    <n v="3676"/>
    <n v="3675"/>
    <x v="0"/>
    <x v="9"/>
    <s v="Feb-2022"/>
    <s v="ADULTS"/>
  </r>
  <r>
    <x v="543"/>
    <s v="P2766"/>
    <n v="66"/>
    <x v="2"/>
    <x v="6"/>
    <x v="3"/>
    <n v="2496.7676064257025"/>
    <x v="4"/>
    <n v="4242.8"/>
    <x v="2"/>
    <n v="4667.0800000000008"/>
    <n v="4667"/>
    <n v="4668"/>
    <n v="4667"/>
    <x v="0"/>
    <x v="2"/>
    <s v="Apr-2022"/>
    <s v="ADULTS"/>
  </r>
  <r>
    <x v="117"/>
    <s v="P2929"/>
    <n v="35"/>
    <x v="2"/>
    <x v="2"/>
    <x v="2"/>
    <n v="2440.2966694490819"/>
    <x v="4"/>
    <n v="4468.53"/>
    <x v="1"/>
    <n v="4915.3829999999998"/>
    <n v="4915"/>
    <n v="4916"/>
    <n v="4915"/>
    <x v="0"/>
    <x v="1"/>
    <s v="Jan-2022"/>
    <s v="ADULTS"/>
  </r>
  <r>
    <x v="435"/>
    <s v="P4015"/>
    <n v="45"/>
    <x v="2"/>
    <x v="7"/>
    <x v="0"/>
    <n v="2503.6022787783868"/>
    <x v="1"/>
    <n v="4836.37"/>
    <x v="0"/>
    <n v="5320.0070000000005"/>
    <n v="5320"/>
    <n v="5321"/>
    <n v="5320"/>
    <x v="1"/>
    <x v="11"/>
    <s v="May-2023"/>
    <s v="ADULTS"/>
  </r>
  <r>
    <x v="634"/>
    <s v="P3842"/>
    <n v="94"/>
    <x v="0"/>
    <x v="4"/>
    <x v="1"/>
    <n v="2509.1716796874998"/>
    <x v="4"/>
    <n v="3956.42"/>
    <x v="2"/>
    <n v="4352.0620000000008"/>
    <n v="4352"/>
    <n v="4353"/>
    <n v="4352"/>
    <x v="1"/>
    <x v="7"/>
    <s v="Aug-2023"/>
    <s v="ADULTS"/>
  </r>
  <r>
    <x v="606"/>
    <s v="P3580"/>
    <n v="16"/>
    <x v="2"/>
    <x v="5"/>
    <x v="3"/>
    <n v="2496.7676064257025"/>
    <x v="1"/>
    <n v="4641.88"/>
    <x v="3"/>
    <n v="5106.0680000000002"/>
    <n v="5106"/>
    <n v="5107"/>
    <n v="5106"/>
    <x v="0"/>
    <x v="3"/>
    <s v="Nov-2022"/>
    <s v="CHILDREN"/>
  </r>
  <r>
    <x v="298"/>
    <s v="P1608"/>
    <n v="74"/>
    <x v="1"/>
    <x v="6"/>
    <x v="1"/>
    <n v="2509.1716796874998"/>
    <x v="4"/>
    <n v="4499.3900000000003"/>
    <x v="2"/>
    <n v="4949.3290000000006"/>
    <n v="4949"/>
    <n v="4950"/>
    <n v="4949"/>
    <x v="0"/>
    <x v="7"/>
    <s v="Aug-2022"/>
    <s v="ADULTS"/>
  </r>
  <r>
    <x v="193"/>
    <s v="P1206"/>
    <n v="76"/>
    <x v="2"/>
    <x v="6"/>
    <x v="1"/>
    <n v="2509.1716796874998"/>
    <x v="4"/>
    <n v="21.05"/>
    <x v="2"/>
    <n v="23.155000000000001"/>
    <n v="23"/>
    <n v="24"/>
    <n v="23"/>
    <x v="1"/>
    <x v="6"/>
    <s v="Sep-2023"/>
    <s v="ADULTS"/>
  </r>
  <r>
    <x v="108"/>
    <s v="P2397"/>
    <n v="5"/>
    <x v="1"/>
    <x v="7"/>
    <x v="3"/>
    <n v="2496.7676064257025"/>
    <x v="4"/>
    <n v="2262.5700000000002"/>
    <x v="3"/>
    <n v="2488.8270000000002"/>
    <n v="2489"/>
    <n v="2489"/>
    <n v="2488"/>
    <x v="0"/>
    <x v="5"/>
    <s v="Mar-2022"/>
    <s v="CHILDREN"/>
  </r>
  <r>
    <x v="300"/>
    <s v="P1339"/>
    <n v="99"/>
    <x v="0"/>
    <x v="1"/>
    <x v="3"/>
    <n v="2496.7676064257025"/>
    <x v="2"/>
    <n v="3286.18"/>
    <x v="2"/>
    <n v="3614.7980000000002"/>
    <n v="3615"/>
    <n v="3615"/>
    <n v="3614"/>
    <x v="1"/>
    <x v="7"/>
    <s v="Aug-2023"/>
    <s v="ADULTS"/>
  </r>
  <r>
    <x v="120"/>
    <s v="P2883"/>
    <n v="97"/>
    <x v="0"/>
    <x v="3"/>
    <x v="2"/>
    <n v="2440.2966694490819"/>
    <x v="3"/>
    <n v="1755.25"/>
    <x v="2"/>
    <n v="1930.7750000000001"/>
    <n v="1931"/>
    <n v="1931"/>
    <n v="1930"/>
    <x v="0"/>
    <x v="1"/>
    <s v="Jan-2022"/>
    <s v="ADULTS"/>
  </r>
  <r>
    <x v="471"/>
    <s v="P4129"/>
    <n v="20"/>
    <x v="1"/>
    <x v="3"/>
    <x v="2"/>
    <n v="2440.2966694490819"/>
    <x v="2"/>
    <n v="827.7"/>
    <x v="1"/>
    <n v="910.47000000000014"/>
    <n v="910"/>
    <n v="911"/>
    <n v="910"/>
    <x v="1"/>
    <x v="9"/>
    <s v="Feb-2023"/>
    <s v="ADULTS"/>
  </r>
  <r>
    <x v="538"/>
    <s v="P2781"/>
    <n v="20"/>
    <x v="0"/>
    <x v="5"/>
    <x v="0"/>
    <n v="2503.6022787783868"/>
    <x v="1"/>
    <n v="786.12"/>
    <x v="1"/>
    <n v="864.73200000000008"/>
    <n v="865"/>
    <n v="865"/>
    <n v="864"/>
    <x v="0"/>
    <x v="4"/>
    <s v="Jun-2022"/>
    <s v="ADULTS"/>
  </r>
  <r>
    <x v="80"/>
    <s v="P4492"/>
    <n v="14"/>
    <x v="2"/>
    <x v="7"/>
    <x v="3"/>
    <n v="2496.7676064257025"/>
    <x v="1"/>
    <n v="101.57"/>
    <x v="3"/>
    <n v="111.727"/>
    <n v="112"/>
    <n v="112"/>
    <n v="111"/>
    <x v="1"/>
    <x v="1"/>
    <s v="Jan-2023"/>
    <s v="CHILDREN"/>
  </r>
  <r>
    <x v="33"/>
    <s v="P2502"/>
    <n v="78"/>
    <x v="1"/>
    <x v="6"/>
    <x v="2"/>
    <n v="2440.2966694490819"/>
    <x v="3"/>
    <n v="27.21"/>
    <x v="2"/>
    <n v="29.931000000000004"/>
    <n v="30"/>
    <n v="30"/>
    <n v="29"/>
    <x v="0"/>
    <x v="4"/>
    <s v="Jun-2022"/>
    <s v="ADULTS"/>
  </r>
  <r>
    <x v="491"/>
    <s v="P2960"/>
    <n v="90"/>
    <x v="1"/>
    <x v="6"/>
    <x v="0"/>
    <n v="2503.6022787783868"/>
    <x v="0"/>
    <n v="4967.6499999999996"/>
    <x v="2"/>
    <n v="5464.415"/>
    <n v="5464"/>
    <n v="5465"/>
    <n v="5464"/>
    <x v="0"/>
    <x v="9"/>
    <s v="Feb-2022"/>
    <s v="ADULTS"/>
  </r>
  <r>
    <x v="693"/>
    <s v="P974"/>
    <n v="68"/>
    <x v="1"/>
    <x v="2"/>
    <x v="2"/>
    <n v="2440.2966694490819"/>
    <x v="4"/>
    <n v="1359"/>
    <x v="2"/>
    <n v="1494.9"/>
    <n v="1495"/>
    <n v="1495"/>
    <n v="1494"/>
    <x v="1"/>
    <x v="3"/>
    <s v="Nov-2023"/>
    <s v="ADULTS"/>
  </r>
  <r>
    <x v="103"/>
    <s v="P4604"/>
    <n v="88"/>
    <x v="0"/>
    <x v="1"/>
    <x v="2"/>
    <n v="2440.2966694490819"/>
    <x v="0"/>
    <n v="4065.85"/>
    <x v="2"/>
    <n v="4472.4350000000004"/>
    <n v="4472"/>
    <n v="4473"/>
    <n v="4472"/>
    <x v="1"/>
    <x v="7"/>
    <s v="Aug-2023"/>
    <s v="ADULTS"/>
  </r>
  <r>
    <x v="680"/>
    <s v="P506"/>
    <n v="44"/>
    <x v="0"/>
    <x v="4"/>
    <x v="2"/>
    <n v="2440.2966694490819"/>
    <x v="2"/>
    <n v="4841.49"/>
    <x v="0"/>
    <n v="5325.6390000000001"/>
    <n v="5326"/>
    <n v="5326"/>
    <n v="5325"/>
    <x v="1"/>
    <x v="5"/>
    <s v="Mar-2023"/>
    <s v="ADULTS"/>
  </r>
  <r>
    <x v="509"/>
    <s v="P4536"/>
    <n v="49"/>
    <x v="2"/>
    <x v="3"/>
    <x v="3"/>
    <n v="2496.7676064257025"/>
    <x v="0"/>
    <n v="3904.82"/>
    <x v="0"/>
    <n v="4295.3020000000006"/>
    <n v="4295"/>
    <n v="4296"/>
    <n v="4295"/>
    <x v="1"/>
    <x v="6"/>
    <s v="Sep-2023"/>
    <s v="ADULTS"/>
  </r>
  <r>
    <x v="230"/>
    <s v="P5000"/>
    <n v="71"/>
    <x v="0"/>
    <x v="4"/>
    <x v="1"/>
    <n v="2509.1716796874998"/>
    <x v="3"/>
    <n v="4981.17"/>
    <x v="2"/>
    <n v="5479.2870000000003"/>
    <n v="5479"/>
    <n v="5480"/>
    <n v="5479"/>
    <x v="1"/>
    <x v="9"/>
    <s v="Feb-2023"/>
    <s v="ADULTS"/>
  </r>
  <r>
    <x v="359"/>
    <s v="P779"/>
    <n v="2"/>
    <x v="0"/>
    <x v="3"/>
    <x v="0"/>
    <n v="2503.6022787783868"/>
    <x v="2"/>
    <n v="356.21"/>
    <x v="3"/>
    <n v="391.83100000000002"/>
    <n v="392"/>
    <n v="392"/>
    <n v="391"/>
    <x v="1"/>
    <x v="4"/>
    <s v="Jun-2023"/>
    <s v="CHILDREN"/>
  </r>
  <r>
    <x v="348"/>
    <s v="P4177"/>
    <n v="98"/>
    <x v="0"/>
    <x v="2"/>
    <x v="1"/>
    <n v="2509.1716796874998"/>
    <x v="3"/>
    <n v="1111.6600000000001"/>
    <x v="2"/>
    <n v="1222.8260000000002"/>
    <n v="1223"/>
    <n v="1223"/>
    <n v="1222"/>
    <x v="1"/>
    <x v="9"/>
    <s v="Feb-2023"/>
    <s v="ADULTS"/>
  </r>
  <r>
    <x v="370"/>
    <s v="P1035"/>
    <n v="84"/>
    <x v="0"/>
    <x v="7"/>
    <x v="3"/>
    <n v="2496.7676064257025"/>
    <x v="4"/>
    <n v="4836.74"/>
    <x v="2"/>
    <n v="5320.4139999999998"/>
    <n v="5320"/>
    <n v="5321"/>
    <n v="5320"/>
    <x v="0"/>
    <x v="2"/>
    <s v="Apr-2022"/>
    <s v="ADULTS"/>
  </r>
  <r>
    <x v="45"/>
    <s v="P2767"/>
    <n v="34"/>
    <x v="1"/>
    <x v="6"/>
    <x v="0"/>
    <n v="2503.6022787783868"/>
    <x v="1"/>
    <n v="126.05"/>
    <x v="1"/>
    <n v="138.655"/>
    <n v="139"/>
    <n v="139"/>
    <n v="138"/>
    <x v="1"/>
    <x v="10"/>
    <s v="Oct-2023"/>
    <s v="ADULTS"/>
  </r>
  <r>
    <x v="663"/>
    <s v="P4603"/>
    <n v="26"/>
    <x v="0"/>
    <x v="7"/>
    <x v="0"/>
    <n v="2503.6022787783868"/>
    <x v="4"/>
    <n v="783.79"/>
    <x v="1"/>
    <n v="862.16899999999998"/>
    <n v="862"/>
    <n v="863"/>
    <n v="862"/>
    <x v="1"/>
    <x v="2"/>
    <s v="Apr-2023"/>
    <s v="ADULTS"/>
  </r>
  <r>
    <x v="573"/>
    <s v="P1386"/>
    <n v="2"/>
    <x v="1"/>
    <x v="4"/>
    <x v="1"/>
    <n v="2509.1716796874998"/>
    <x v="1"/>
    <n v="4867.9799999999996"/>
    <x v="3"/>
    <n v="5354.7780000000002"/>
    <n v="5355"/>
    <n v="5355"/>
    <n v="5354"/>
    <x v="1"/>
    <x v="1"/>
    <s v="Jan-2023"/>
    <s v="CHILDREN"/>
  </r>
  <r>
    <x v="405"/>
    <s v="P1084"/>
    <n v="53"/>
    <x v="1"/>
    <x v="5"/>
    <x v="1"/>
    <n v="2509.1716796874998"/>
    <x v="4"/>
    <n v="556.04"/>
    <x v="0"/>
    <n v="611.64400000000001"/>
    <n v="612"/>
    <n v="612"/>
    <n v="611"/>
    <x v="1"/>
    <x v="1"/>
    <s v="Jan-2023"/>
    <s v="ADULTS"/>
  </r>
  <r>
    <x v="251"/>
    <s v="P2797"/>
    <n v="13"/>
    <x v="0"/>
    <x v="0"/>
    <x v="3"/>
    <n v="2496.7676064257025"/>
    <x v="4"/>
    <n v="4534.84"/>
    <x v="3"/>
    <n v="4988.3240000000005"/>
    <n v="4988"/>
    <n v="4989"/>
    <n v="4988"/>
    <x v="1"/>
    <x v="11"/>
    <s v="May-2023"/>
    <s v="CHILDREN"/>
  </r>
  <r>
    <x v="448"/>
    <s v="P1134"/>
    <n v="26"/>
    <x v="1"/>
    <x v="6"/>
    <x v="3"/>
    <n v="2496.7676064257025"/>
    <x v="1"/>
    <n v="3095.73"/>
    <x v="1"/>
    <n v="3405.3030000000003"/>
    <n v="3405"/>
    <n v="3406"/>
    <n v="3405"/>
    <x v="0"/>
    <x v="0"/>
    <s v="Dec-2022"/>
    <s v="ADULTS"/>
  </r>
  <r>
    <x v="373"/>
    <s v="P2597"/>
    <n v="25"/>
    <x v="2"/>
    <x v="6"/>
    <x v="3"/>
    <n v="2496.7676064257025"/>
    <x v="4"/>
    <n v="3941.34"/>
    <x v="1"/>
    <n v="4335.4740000000002"/>
    <n v="4335"/>
    <n v="4336"/>
    <n v="4335"/>
    <x v="1"/>
    <x v="3"/>
    <s v="Nov-2023"/>
    <s v="ADULTS"/>
  </r>
  <r>
    <x v="399"/>
    <s v="P1475"/>
    <n v="98"/>
    <x v="2"/>
    <x v="2"/>
    <x v="1"/>
    <n v="2509.1716796874998"/>
    <x v="4"/>
    <n v="3386.76"/>
    <x v="2"/>
    <n v="3725.4360000000006"/>
    <n v="3725"/>
    <n v="3726"/>
    <n v="3725"/>
    <x v="1"/>
    <x v="8"/>
    <s v="Jul-2023"/>
    <s v="ADULTS"/>
  </r>
  <r>
    <x v="14"/>
    <s v="P3920"/>
    <n v="53"/>
    <x v="2"/>
    <x v="3"/>
    <x v="1"/>
    <n v="2509.1716796874998"/>
    <x v="1"/>
    <n v="3324"/>
    <x v="0"/>
    <n v="3656.4"/>
    <n v="3656"/>
    <n v="3657"/>
    <n v="3656"/>
    <x v="1"/>
    <x v="6"/>
    <s v="Sep-2023"/>
    <s v="ADULTS"/>
  </r>
  <r>
    <x v="428"/>
    <s v="P1258"/>
    <n v="81"/>
    <x v="2"/>
    <x v="3"/>
    <x v="0"/>
    <n v="2503.6022787783868"/>
    <x v="0"/>
    <n v="1109.1300000000001"/>
    <x v="2"/>
    <n v="1220.0430000000001"/>
    <n v="1220"/>
    <n v="1221"/>
    <n v="1220"/>
    <x v="1"/>
    <x v="4"/>
    <s v="Jun-2023"/>
    <s v="ADULTS"/>
  </r>
  <r>
    <x v="89"/>
    <s v="P784"/>
    <n v="43"/>
    <x v="1"/>
    <x v="1"/>
    <x v="2"/>
    <n v="2440.2966694490819"/>
    <x v="2"/>
    <n v="1363.33"/>
    <x v="0"/>
    <n v="1499.663"/>
    <n v="1500"/>
    <n v="1500"/>
    <n v="1499"/>
    <x v="0"/>
    <x v="8"/>
    <s v="Jul-2022"/>
    <s v="ADULTS"/>
  </r>
  <r>
    <x v="418"/>
    <s v="P556"/>
    <n v="90"/>
    <x v="0"/>
    <x v="1"/>
    <x v="1"/>
    <n v="2509.1716796874998"/>
    <x v="1"/>
    <n v="4578.37"/>
    <x v="2"/>
    <n v="5036.2070000000003"/>
    <n v="5036"/>
    <n v="5037"/>
    <n v="5036"/>
    <x v="0"/>
    <x v="2"/>
    <s v="Apr-2022"/>
    <s v="ADULTS"/>
  </r>
  <r>
    <x v="181"/>
    <s v="P3857"/>
    <n v="24"/>
    <x v="2"/>
    <x v="4"/>
    <x v="0"/>
    <n v="2503.6022787783868"/>
    <x v="4"/>
    <n v="3438.45"/>
    <x v="1"/>
    <n v="3782.2950000000001"/>
    <n v="3782"/>
    <n v="3783"/>
    <n v="3782"/>
    <x v="0"/>
    <x v="10"/>
    <s v="Oct-2022"/>
    <s v="ADULTS"/>
  </r>
  <r>
    <x v="134"/>
    <s v="P1918"/>
    <n v="73"/>
    <x v="0"/>
    <x v="0"/>
    <x v="2"/>
    <n v="2440.2966694490819"/>
    <x v="0"/>
    <n v="3508.24"/>
    <x v="2"/>
    <n v="3859.0639999999999"/>
    <n v="3859"/>
    <n v="3860"/>
    <n v="3859"/>
    <x v="1"/>
    <x v="5"/>
    <s v="Mar-2023"/>
    <s v="ADULTS"/>
  </r>
  <r>
    <x v="694"/>
    <s v="P23"/>
    <n v="44"/>
    <x v="2"/>
    <x v="6"/>
    <x v="3"/>
    <n v="2496.7676064257025"/>
    <x v="4"/>
    <n v="4713.7299999999996"/>
    <x v="0"/>
    <n v="5185.1030000000001"/>
    <n v="5185"/>
    <n v="5186"/>
    <n v="5185"/>
    <x v="1"/>
    <x v="5"/>
    <s v="Mar-2023"/>
    <s v="ADULTS"/>
  </r>
  <r>
    <x v="337"/>
    <s v="P638"/>
    <n v="69"/>
    <x v="0"/>
    <x v="0"/>
    <x v="2"/>
    <n v="2440.2966694490819"/>
    <x v="1"/>
    <n v="962.31"/>
    <x v="2"/>
    <n v="1058.5409999999999"/>
    <n v="1059"/>
    <n v="1059"/>
    <n v="1058"/>
    <x v="1"/>
    <x v="7"/>
    <s v="Aug-2023"/>
    <s v="ADULTS"/>
  </r>
  <r>
    <x v="637"/>
    <s v="P2842"/>
    <n v="11"/>
    <x v="2"/>
    <x v="2"/>
    <x v="0"/>
    <n v="2503.6022787783868"/>
    <x v="1"/>
    <n v="2247.94"/>
    <x v="3"/>
    <n v="2472.7340000000004"/>
    <n v="2473"/>
    <n v="2473"/>
    <n v="2472"/>
    <x v="1"/>
    <x v="6"/>
    <s v="Sep-2023"/>
    <s v="CHILDREN"/>
  </r>
  <r>
    <x v="339"/>
    <s v="P2054"/>
    <n v="20"/>
    <x v="1"/>
    <x v="3"/>
    <x v="3"/>
    <n v="2496.7676064257025"/>
    <x v="3"/>
    <n v="1876.79"/>
    <x v="1"/>
    <n v="2064.4690000000001"/>
    <n v="2064"/>
    <n v="2065"/>
    <n v="2064"/>
    <x v="0"/>
    <x v="6"/>
    <s v="Sep-2022"/>
    <s v="ADULTS"/>
  </r>
  <r>
    <x v="435"/>
    <s v="P4552"/>
    <n v="38"/>
    <x v="0"/>
    <x v="5"/>
    <x v="2"/>
    <n v="2440.2966694490819"/>
    <x v="3"/>
    <n v="1995.66"/>
    <x v="1"/>
    <n v="2195.2260000000001"/>
    <n v="2195"/>
    <n v="2196"/>
    <n v="2195"/>
    <x v="1"/>
    <x v="11"/>
    <s v="May-2023"/>
    <s v="ADULTS"/>
  </r>
  <r>
    <x v="693"/>
    <s v="P307"/>
    <n v="49"/>
    <x v="0"/>
    <x v="4"/>
    <x v="3"/>
    <n v="2496.7676064257025"/>
    <x v="2"/>
    <n v="2662.4"/>
    <x v="0"/>
    <n v="2928.6400000000003"/>
    <n v="2929"/>
    <n v="2929"/>
    <n v="2928"/>
    <x v="1"/>
    <x v="3"/>
    <s v="Nov-2023"/>
    <s v="ADULTS"/>
  </r>
  <r>
    <x v="146"/>
    <s v="P3591"/>
    <n v="67"/>
    <x v="0"/>
    <x v="7"/>
    <x v="1"/>
    <n v="2509.1716796874998"/>
    <x v="3"/>
    <n v="1121.55"/>
    <x v="2"/>
    <n v="1233.7050000000002"/>
    <n v="1234"/>
    <n v="1234"/>
    <n v="1233"/>
    <x v="1"/>
    <x v="8"/>
    <s v="Jul-2023"/>
    <s v="ADULTS"/>
  </r>
  <r>
    <x v="673"/>
    <s v="P1573"/>
    <n v="28"/>
    <x v="2"/>
    <x v="4"/>
    <x v="3"/>
    <n v="2496.7676064257025"/>
    <x v="2"/>
    <n v="2795.04"/>
    <x v="1"/>
    <n v="3074.5440000000003"/>
    <n v="3075"/>
    <n v="3075"/>
    <n v="3074"/>
    <x v="0"/>
    <x v="8"/>
    <s v="Jul-2022"/>
    <s v="ADULTS"/>
  </r>
  <r>
    <x v="314"/>
    <s v="P347"/>
    <n v="97"/>
    <x v="1"/>
    <x v="3"/>
    <x v="1"/>
    <n v="2509.1716796874998"/>
    <x v="3"/>
    <n v="1088.17"/>
    <x v="2"/>
    <n v="1196.9870000000001"/>
    <n v="1197"/>
    <n v="1197"/>
    <n v="1196"/>
    <x v="1"/>
    <x v="10"/>
    <s v="Oct-2023"/>
    <s v="ADULTS"/>
  </r>
  <r>
    <x v="427"/>
    <s v="P1701"/>
    <n v="35"/>
    <x v="0"/>
    <x v="0"/>
    <x v="2"/>
    <n v="2440.2966694490819"/>
    <x v="3"/>
    <n v="1246.67"/>
    <x v="1"/>
    <n v="1371.3370000000002"/>
    <n v="1371"/>
    <n v="1372"/>
    <n v="1371"/>
    <x v="1"/>
    <x v="9"/>
    <s v="Feb-2023"/>
    <s v="ADULTS"/>
  </r>
  <r>
    <x v="403"/>
    <s v="P4180"/>
    <n v="76"/>
    <x v="0"/>
    <x v="1"/>
    <x v="2"/>
    <n v="2440.2966694490819"/>
    <x v="3"/>
    <n v="1701.59"/>
    <x v="2"/>
    <n v="1871.749"/>
    <n v="1872"/>
    <n v="1872"/>
    <n v="1871"/>
    <x v="0"/>
    <x v="1"/>
    <s v="Jan-2022"/>
    <s v="ADULTS"/>
  </r>
  <r>
    <x v="479"/>
    <s v="P31"/>
    <n v="80"/>
    <x v="2"/>
    <x v="5"/>
    <x v="2"/>
    <n v="2440.2966694490819"/>
    <x v="2"/>
    <n v="4447.45"/>
    <x v="2"/>
    <n v="4892.1950000000006"/>
    <n v="4892"/>
    <n v="4893"/>
    <n v="4892"/>
    <x v="1"/>
    <x v="0"/>
    <s v="Dec-2023"/>
    <s v="ADULTS"/>
  </r>
  <r>
    <x v="462"/>
    <s v="P1721"/>
    <n v="48"/>
    <x v="2"/>
    <x v="4"/>
    <x v="0"/>
    <n v="2503.6022787783868"/>
    <x v="2"/>
    <n v="1029.72"/>
    <x v="0"/>
    <n v="1132.6920000000002"/>
    <n v="1133"/>
    <n v="1133"/>
    <n v="1132"/>
    <x v="0"/>
    <x v="1"/>
    <s v="Jan-2022"/>
    <s v="ADULTS"/>
  </r>
  <r>
    <x v="637"/>
    <s v="P4266"/>
    <n v="84"/>
    <x v="1"/>
    <x v="4"/>
    <x v="3"/>
    <n v="2496.7676064257025"/>
    <x v="1"/>
    <n v="1524.01"/>
    <x v="2"/>
    <n v="1676.4110000000001"/>
    <n v="1676"/>
    <n v="1677"/>
    <n v="1676"/>
    <x v="1"/>
    <x v="6"/>
    <s v="Sep-2023"/>
    <s v="ADULTS"/>
  </r>
  <r>
    <x v="19"/>
    <s v="P390"/>
    <n v="62"/>
    <x v="2"/>
    <x v="1"/>
    <x v="1"/>
    <n v="2509.1716796874998"/>
    <x v="5"/>
    <n v="4533.55"/>
    <x v="2"/>
    <n v="4986.9050000000007"/>
    <n v="4987"/>
    <n v="4987"/>
    <n v="4986"/>
    <x v="0"/>
    <x v="2"/>
    <s v="Apr-2022"/>
    <s v="ADULTS"/>
  </r>
  <r>
    <x v="311"/>
    <s v="P1231"/>
    <n v="7"/>
    <x v="2"/>
    <x v="5"/>
    <x v="1"/>
    <n v="2509.1716796874998"/>
    <x v="1"/>
    <n v="1678.42"/>
    <x v="3"/>
    <n v="1846.2620000000002"/>
    <n v="1846"/>
    <n v="1847"/>
    <n v="1846"/>
    <x v="0"/>
    <x v="8"/>
    <s v="Jul-2022"/>
    <s v="CHILDREN"/>
  </r>
  <r>
    <x v="371"/>
    <s v="P4351"/>
    <n v="99"/>
    <x v="2"/>
    <x v="3"/>
    <x v="2"/>
    <n v="2440.2966694490819"/>
    <x v="1"/>
    <n v="1555"/>
    <x v="2"/>
    <n v="1710.5000000000002"/>
    <n v="1711"/>
    <n v="1711"/>
    <n v="1710"/>
    <x v="1"/>
    <x v="11"/>
    <s v="May-2023"/>
    <s v="ADULTS"/>
  </r>
  <r>
    <x v="209"/>
    <s v="P3283"/>
    <n v="25"/>
    <x v="2"/>
    <x v="6"/>
    <x v="1"/>
    <n v="2509.1716796874998"/>
    <x v="0"/>
    <n v="3313.69"/>
    <x v="1"/>
    <n v="3645.0590000000002"/>
    <n v="3645"/>
    <n v="3646"/>
    <n v="3645"/>
    <x v="1"/>
    <x v="4"/>
    <s v="Jun-2023"/>
    <s v="ADULTS"/>
  </r>
  <r>
    <x v="608"/>
    <s v="P3014"/>
    <n v="60"/>
    <x v="0"/>
    <x v="6"/>
    <x v="1"/>
    <n v="2509.1716796874998"/>
    <x v="1"/>
    <n v="1758.2"/>
    <x v="2"/>
    <n v="1934.0200000000002"/>
    <n v="1934"/>
    <n v="1935"/>
    <n v="1934"/>
    <x v="1"/>
    <x v="9"/>
    <s v="Feb-2023"/>
    <s v="ADULTS"/>
  </r>
  <r>
    <x v="490"/>
    <s v="P1125"/>
    <n v="59"/>
    <x v="1"/>
    <x v="6"/>
    <x v="2"/>
    <n v="2440.2966694490819"/>
    <x v="2"/>
    <n v="608.33000000000004"/>
    <x v="0"/>
    <n v="669.16300000000012"/>
    <n v="669"/>
    <n v="670"/>
    <n v="669"/>
    <x v="1"/>
    <x v="1"/>
    <s v="Jan-2023"/>
    <s v="ADULTS"/>
  </r>
  <r>
    <x v="328"/>
    <s v="P826"/>
    <n v="99"/>
    <x v="1"/>
    <x v="3"/>
    <x v="1"/>
    <n v="2509.1716796874998"/>
    <x v="3"/>
    <n v="3932.7"/>
    <x v="2"/>
    <n v="4325.97"/>
    <n v="4326"/>
    <n v="4326"/>
    <n v="4325"/>
    <x v="0"/>
    <x v="6"/>
    <s v="Sep-2022"/>
    <s v="ADULTS"/>
  </r>
  <r>
    <x v="84"/>
    <s v="P1852"/>
    <n v="30"/>
    <x v="0"/>
    <x v="7"/>
    <x v="0"/>
    <n v="2503.6022787783868"/>
    <x v="2"/>
    <n v="751.54"/>
    <x v="1"/>
    <n v="826.69400000000007"/>
    <n v="827"/>
    <n v="827"/>
    <n v="826"/>
    <x v="1"/>
    <x v="2"/>
    <s v="Apr-2023"/>
    <s v="ADULTS"/>
  </r>
  <r>
    <x v="690"/>
    <s v="P2127"/>
    <n v="84"/>
    <x v="2"/>
    <x v="5"/>
    <x v="3"/>
    <n v="2496.7676064257025"/>
    <x v="1"/>
    <n v="4103.62"/>
    <x v="2"/>
    <n v="4513.982"/>
    <n v="4514"/>
    <n v="4514"/>
    <n v="4513"/>
    <x v="1"/>
    <x v="0"/>
    <s v="Dec-2023"/>
    <s v="ADULTS"/>
  </r>
  <r>
    <x v="695"/>
    <s v="P1161"/>
    <n v="76"/>
    <x v="1"/>
    <x v="2"/>
    <x v="1"/>
    <n v="2509.1716796874998"/>
    <x v="1"/>
    <n v="2249.27"/>
    <x v="2"/>
    <n v="2474.1970000000001"/>
    <n v="2474"/>
    <n v="2475"/>
    <n v="2474"/>
    <x v="1"/>
    <x v="3"/>
    <s v="Nov-2023"/>
    <s v="ADULTS"/>
  </r>
  <r>
    <x v="150"/>
    <s v="P2360"/>
    <n v="77"/>
    <x v="2"/>
    <x v="3"/>
    <x v="3"/>
    <n v="2496.7676064257025"/>
    <x v="1"/>
    <n v="2343.33"/>
    <x v="2"/>
    <n v="2577.663"/>
    <n v="2578"/>
    <n v="2578"/>
    <n v="2577"/>
    <x v="0"/>
    <x v="4"/>
    <s v="Jun-2022"/>
    <s v="ADULTS"/>
  </r>
  <r>
    <x v="358"/>
    <s v="P3566"/>
    <n v="50"/>
    <x v="2"/>
    <x v="6"/>
    <x v="0"/>
    <n v="2503.6022787783868"/>
    <x v="3"/>
    <n v="1057.27"/>
    <x v="0"/>
    <n v="1162.9970000000001"/>
    <n v="1163"/>
    <n v="1163"/>
    <n v="1162"/>
    <x v="0"/>
    <x v="6"/>
    <s v="Sep-2022"/>
    <s v="ADULTS"/>
  </r>
  <r>
    <x v="96"/>
    <s v="P2384"/>
    <n v="16"/>
    <x v="0"/>
    <x v="0"/>
    <x v="3"/>
    <n v="2496.7676064257025"/>
    <x v="1"/>
    <n v="1305.06"/>
    <x v="3"/>
    <n v="1435.566"/>
    <n v="1436"/>
    <n v="1436"/>
    <n v="1435"/>
    <x v="1"/>
    <x v="10"/>
    <s v="Oct-2023"/>
    <s v="CHILDREN"/>
  </r>
  <r>
    <x v="283"/>
    <s v="P2701"/>
    <n v="77"/>
    <x v="2"/>
    <x v="2"/>
    <x v="1"/>
    <n v="2509.1716796874998"/>
    <x v="2"/>
    <n v="3191.32"/>
    <x v="2"/>
    <n v="3510.4520000000007"/>
    <n v="3510"/>
    <n v="3511"/>
    <n v="3510"/>
    <x v="1"/>
    <x v="7"/>
    <s v="Aug-2023"/>
    <s v="ADULTS"/>
  </r>
  <r>
    <x v="642"/>
    <s v="P2895"/>
    <n v="58"/>
    <x v="2"/>
    <x v="6"/>
    <x v="0"/>
    <n v="2503.6022787783868"/>
    <x v="5"/>
    <n v="2919.69"/>
    <x v="0"/>
    <n v="3211.6590000000001"/>
    <n v="3212"/>
    <n v="3212"/>
    <n v="3211"/>
    <x v="0"/>
    <x v="11"/>
    <s v="May-2022"/>
    <s v="ADULTS"/>
  </r>
  <r>
    <x v="696"/>
    <s v="P3406"/>
    <n v="55"/>
    <x v="0"/>
    <x v="2"/>
    <x v="1"/>
    <n v="2509.1716796874998"/>
    <x v="4"/>
    <n v="644.97"/>
    <x v="0"/>
    <n v="709.4670000000001"/>
    <n v="709"/>
    <n v="710"/>
    <n v="709"/>
    <x v="0"/>
    <x v="5"/>
    <s v="Mar-2022"/>
    <s v="ADULTS"/>
  </r>
  <r>
    <x v="482"/>
    <s v="P4775"/>
    <n v="56"/>
    <x v="1"/>
    <x v="3"/>
    <x v="2"/>
    <n v="2440.2966694490819"/>
    <x v="2"/>
    <n v="1156.04"/>
    <x v="0"/>
    <n v="1271.644"/>
    <n v="1272"/>
    <n v="1272"/>
    <n v="1271"/>
    <x v="1"/>
    <x v="9"/>
    <s v="Feb-2023"/>
    <s v="ADULTS"/>
  </r>
  <r>
    <x v="567"/>
    <s v="P4438"/>
    <n v="23"/>
    <x v="1"/>
    <x v="1"/>
    <x v="2"/>
    <n v="2440.2966694490819"/>
    <x v="1"/>
    <n v="3477.23"/>
    <x v="1"/>
    <n v="3824.9530000000004"/>
    <n v="3825"/>
    <n v="3825"/>
    <n v="3824"/>
    <x v="1"/>
    <x v="9"/>
    <s v="Feb-2023"/>
    <s v="ADULTS"/>
  </r>
  <r>
    <x v="288"/>
    <s v="P1522"/>
    <n v="83"/>
    <x v="0"/>
    <x v="3"/>
    <x v="1"/>
    <n v="2509.1716796874998"/>
    <x v="1"/>
    <n v="4991.76"/>
    <x v="2"/>
    <n v="5490.9360000000006"/>
    <n v="5491"/>
    <n v="5491"/>
    <n v="5490"/>
    <x v="1"/>
    <x v="10"/>
    <s v="Oct-2023"/>
    <s v="ADULTS"/>
  </r>
  <r>
    <x v="39"/>
    <s v="P4005"/>
    <n v="72"/>
    <x v="2"/>
    <x v="2"/>
    <x v="2"/>
    <n v="2440.2966694490819"/>
    <x v="0"/>
    <n v="1278.22"/>
    <x v="2"/>
    <n v="1406.0420000000001"/>
    <n v="1406"/>
    <n v="1407"/>
    <n v="1406"/>
    <x v="0"/>
    <x v="5"/>
    <s v="Mar-2022"/>
    <s v="ADULTS"/>
  </r>
  <r>
    <x v="170"/>
    <s v="P51"/>
    <n v="16"/>
    <x v="1"/>
    <x v="6"/>
    <x v="1"/>
    <n v="2509.1716796874998"/>
    <x v="4"/>
    <n v="3125.42"/>
    <x v="3"/>
    <n v="3437.9620000000004"/>
    <n v="3438"/>
    <n v="3438"/>
    <n v="3437"/>
    <x v="0"/>
    <x v="0"/>
    <s v="Dec-2022"/>
    <s v="CHILDREN"/>
  </r>
  <r>
    <x v="442"/>
    <s v="P3275"/>
    <n v="49"/>
    <x v="2"/>
    <x v="0"/>
    <x v="3"/>
    <n v="2496.7676064257025"/>
    <x v="1"/>
    <n v="1437.38"/>
    <x v="0"/>
    <n v="1581.1180000000002"/>
    <n v="1581"/>
    <n v="1582"/>
    <n v="1581"/>
    <x v="1"/>
    <x v="2"/>
    <s v="Apr-2023"/>
    <s v="ADULTS"/>
  </r>
  <r>
    <x v="691"/>
    <s v="P2347"/>
    <n v="71"/>
    <x v="1"/>
    <x v="4"/>
    <x v="1"/>
    <n v="2509.1716796874998"/>
    <x v="2"/>
    <n v="3294.05"/>
    <x v="2"/>
    <n v="3623.4550000000004"/>
    <n v="3623"/>
    <n v="3624"/>
    <n v="3623"/>
    <x v="0"/>
    <x v="8"/>
    <s v="Jul-2022"/>
    <s v="ADULTS"/>
  </r>
  <r>
    <x v="320"/>
    <s v="P2850"/>
    <n v="36"/>
    <x v="0"/>
    <x v="1"/>
    <x v="3"/>
    <n v="2496.7676064257025"/>
    <x v="3"/>
    <n v="2737.41"/>
    <x v="1"/>
    <n v="3011.1510000000003"/>
    <n v="3011"/>
    <n v="3012"/>
    <n v="3011"/>
    <x v="1"/>
    <x v="8"/>
    <s v="Jul-2023"/>
    <s v="ADULTS"/>
  </r>
  <r>
    <x v="104"/>
    <s v="P486"/>
    <n v="73"/>
    <x v="2"/>
    <x v="4"/>
    <x v="2"/>
    <n v="2440.2966694490819"/>
    <x v="2"/>
    <n v="2637.38"/>
    <x v="2"/>
    <n v="2901.1180000000004"/>
    <n v="2901"/>
    <n v="2902"/>
    <n v="2901"/>
    <x v="0"/>
    <x v="4"/>
    <s v="Jun-2022"/>
    <s v="ADULTS"/>
  </r>
  <r>
    <x v="399"/>
    <s v="P1466"/>
    <n v="29"/>
    <x v="0"/>
    <x v="0"/>
    <x v="3"/>
    <n v="2496.7676064257025"/>
    <x v="2"/>
    <n v="1497.02"/>
    <x v="1"/>
    <n v="1646.7220000000002"/>
    <n v="1647"/>
    <n v="1647"/>
    <n v="1646"/>
    <x v="1"/>
    <x v="8"/>
    <s v="Jul-2023"/>
    <s v="ADULTS"/>
  </r>
  <r>
    <x v="252"/>
    <s v="P1094"/>
    <n v="1"/>
    <x v="1"/>
    <x v="0"/>
    <x v="3"/>
    <n v="2496.7676064257025"/>
    <x v="3"/>
    <n v="3252.41"/>
    <x v="3"/>
    <n v="3577.6510000000003"/>
    <n v="3578"/>
    <n v="3578"/>
    <n v="3577"/>
    <x v="1"/>
    <x v="7"/>
    <s v="Aug-2023"/>
    <s v="CHILDREN"/>
  </r>
  <r>
    <x v="224"/>
    <s v="P395"/>
    <n v="32"/>
    <x v="0"/>
    <x v="2"/>
    <x v="1"/>
    <n v="2509.1716796874998"/>
    <x v="1"/>
    <n v="4799.0600000000004"/>
    <x v="1"/>
    <n v="5278.9660000000013"/>
    <n v="5279"/>
    <n v="5279"/>
    <n v="5278"/>
    <x v="0"/>
    <x v="6"/>
    <s v="Sep-2022"/>
    <s v="ADULTS"/>
  </r>
  <r>
    <x v="504"/>
    <s v="P2180"/>
    <n v="66"/>
    <x v="2"/>
    <x v="1"/>
    <x v="1"/>
    <n v="2509.1716796874998"/>
    <x v="5"/>
    <n v="249.92"/>
    <x v="2"/>
    <n v="274.91200000000003"/>
    <n v="275"/>
    <n v="275"/>
    <n v="274"/>
    <x v="0"/>
    <x v="11"/>
    <s v="May-2022"/>
    <s v="ADULTS"/>
  </r>
  <r>
    <x v="420"/>
    <s v="P2983"/>
    <n v="94"/>
    <x v="0"/>
    <x v="0"/>
    <x v="2"/>
    <n v="2440.2966694490819"/>
    <x v="4"/>
    <n v="2623.33"/>
    <x v="2"/>
    <n v="2885.663"/>
    <n v="2886"/>
    <n v="2886"/>
    <n v="2885"/>
    <x v="0"/>
    <x v="2"/>
    <s v="Apr-2022"/>
    <s v="ADULTS"/>
  </r>
  <r>
    <x v="655"/>
    <s v="P1734"/>
    <n v="72"/>
    <x v="2"/>
    <x v="6"/>
    <x v="3"/>
    <n v="2496.7676064257025"/>
    <x v="2"/>
    <n v="3453.33"/>
    <x v="2"/>
    <n v="3798.663"/>
    <n v="3799"/>
    <n v="3799"/>
    <n v="3798"/>
    <x v="0"/>
    <x v="10"/>
    <s v="Oct-2022"/>
    <s v="ADULTS"/>
  </r>
  <r>
    <x v="627"/>
    <s v="P166"/>
    <n v="3"/>
    <x v="2"/>
    <x v="0"/>
    <x v="1"/>
    <n v="2509.1716796874998"/>
    <x v="3"/>
    <n v="1486.55"/>
    <x v="3"/>
    <n v="1635.2050000000002"/>
    <n v="1635"/>
    <n v="1636"/>
    <n v="1635"/>
    <x v="1"/>
    <x v="10"/>
    <s v="Oct-2023"/>
    <s v="CHILDREN"/>
  </r>
  <r>
    <x v="363"/>
    <s v="P942"/>
    <n v="61"/>
    <x v="2"/>
    <x v="7"/>
    <x v="2"/>
    <n v="2440.2966694490819"/>
    <x v="0"/>
    <n v="1301.46"/>
    <x v="2"/>
    <n v="1431.6060000000002"/>
    <n v="1432"/>
    <n v="1432"/>
    <n v="1431"/>
    <x v="0"/>
    <x v="11"/>
    <s v="May-2022"/>
    <s v="ADULTS"/>
  </r>
  <r>
    <x v="182"/>
    <s v="P3473"/>
    <n v="4"/>
    <x v="2"/>
    <x v="7"/>
    <x v="2"/>
    <n v="2440.2966694490819"/>
    <x v="1"/>
    <n v="411.59"/>
    <x v="3"/>
    <n v="452.74900000000002"/>
    <n v="453"/>
    <n v="453"/>
    <n v="452"/>
    <x v="1"/>
    <x v="0"/>
    <s v="Dec-2023"/>
    <s v="CHILDREN"/>
  </r>
  <r>
    <x v="512"/>
    <s v="P3371"/>
    <n v="55"/>
    <x v="1"/>
    <x v="4"/>
    <x v="3"/>
    <n v="2496.7676064257025"/>
    <x v="0"/>
    <n v="676.18"/>
    <x v="0"/>
    <n v="743.798"/>
    <n v="744"/>
    <n v="744"/>
    <n v="743"/>
    <x v="1"/>
    <x v="4"/>
    <s v="Jun-2023"/>
    <s v="ADULTS"/>
  </r>
  <r>
    <x v="644"/>
    <s v="P3849"/>
    <n v="17"/>
    <x v="0"/>
    <x v="5"/>
    <x v="2"/>
    <n v="2440.2966694490819"/>
    <x v="3"/>
    <n v="4388.32"/>
    <x v="3"/>
    <n v="4827.152"/>
    <n v="4827"/>
    <n v="4828"/>
    <n v="4827"/>
    <x v="0"/>
    <x v="4"/>
    <s v="Jun-2022"/>
    <s v="CHILDREN"/>
  </r>
  <r>
    <x v="380"/>
    <s v="P2632"/>
    <n v="82"/>
    <x v="0"/>
    <x v="3"/>
    <x v="2"/>
    <n v="2440.2966694490819"/>
    <x v="0"/>
    <n v="950.75"/>
    <x v="2"/>
    <n v="1045.825"/>
    <n v="1046"/>
    <n v="1046"/>
    <n v="1045"/>
    <x v="1"/>
    <x v="4"/>
    <s v="Jun-2023"/>
    <s v="ADULTS"/>
  </r>
  <r>
    <x v="143"/>
    <s v="P1042"/>
    <n v="10"/>
    <x v="0"/>
    <x v="3"/>
    <x v="2"/>
    <n v="2440.2966694490819"/>
    <x v="3"/>
    <n v="1644.39"/>
    <x v="3"/>
    <n v="1808.8290000000002"/>
    <n v="1809"/>
    <n v="1809"/>
    <n v="1808"/>
    <x v="1"/>
    <x v="5"/>
    <s v="Mar-2023"/>
    <s v="CHILDREN"/>
  </r>
  <r>
    <x v="94"/>
    <s v="P1320"/>
    <n v="18"/>
    <x v="0"/>
    <x v="4"/>
    <x v="1"/>
    <n v="2509.1716796874998"/>
    <x v="1"/>
    <n v="1505.27"/>
    <x v="1"/>
    <n v="1655.797"/>
    <n v="1656"/>
    <n v="1656"/>
    <n v="1655"/>
    <x v="0"/>
    <x v="0"/>
    <s v="Dec-2022"/>
    <s v="ADULTS"/>
  </r>
  <r>
    <x v="567"/>
    <s v="P446"/>
    <n v="74"/>
    <x v="1"/>
    <x v="3"/>
    <x v="1"/>
    <n v="2509.1716796874998"/>
    <x v="0"/>
    <n v="2815.39"/>
    <x v="2"/>
    <n v="3096.9290000000001"/>
    <n v="3097"/>
    <n v="3097"/>
    <n v="3096"/>
    <x v="1"/>
    <x v="9"/>
    <s v="Feb-2023"/>
    <s v="ADULTS"/>
  </r>
  <r>
    <x v="510"/>
    <s v="P4881"/>
    <n v="56"/>
    <x v="1"/>
    <x v="0"/>
    <x v="3"/>
    <n v="2496.7676064257025"/>
    <x v="3"/>
    <n v="2145.38"/>
    <x v="0"/>
    <n v="2359.9180000000001"/>
    <n v="2360"/>
    <n v="2360"/>
    <n v="2359"/>
    <x v="1"/>
    <x v="10"/>
    <s v="Oct-2023"/>
    <s v="ADULTS"/>
  </r>
  <r>
    <x v="381"/>
    <s v="P1723"/>
    <n v="92"/>
    <x v="2"/>
    <x v="6"/>
    <x v="1"/>
    <n v="2509.1716796874998"/>
    <x v="1"/>
    <n v="996.7"/>
    <x v="2"/>
    <n v="1096.3700000000001"/>
    <n v="1096"/>
    <n v="1097"/>
    <n v="1096"/>
    <x v="0"/>
    <x v="0"/>
    <s v="Dec-2022"/>
    <s v="ADULTS"/>
  </r>
  <r>
    <x v="647"/>
    <s v="P552"/>
    <n v="40"/>
    <x v="1"/>
    <x v="2"/>
    <x v="1"/>
    <n v="2509.1716796874998"/>
    <x v="3"/>
    <n v="1585.6"/>
    <x v="0"/>
    <n v="1744.16"/>
    <n v="1744"/>
    <n v="1745"/>
    <n v="1744"/>
    <x v="1"/>
    <x v="8"/>
    <s v="Jul-2023"/>
    <s v="ADULTS"/>
  </r>
  <r>
    <x v="21"/>
    <s v="P1322"/>
    <n v="21"/>
    <x v="1"/>
    <x v="1"/>
    <x v="3"/>
    <n v="2496.7676064257025"/>
    <x v="4"/>
    <n v="3031.56"/>
    <x v="1"/>
    <n v="3334.7160000000003"/>
    <n v="3335"/>
    <n v="3335"/>
    <n v="3334"/>
    <x v="0"/>
    <x v="0"/>
    <s v="Dec-2022"/>
    <s v="ADULTS"/>
  </r>
  <r>
    <x v="198"/>
    <s v="P4797"/>
    <n v="91"/>
    <x v="1"/>
    <x v="2"/>
    <x v="2"/>
    <n v="2440.2966694490819"/>
    <x v="1"/>
    <n v="3580.06"/>
    <x v="2"/>
    <n v="3938.0660000000003"/>
    <n v="3938"/>
    <n v="3939"/>
    <n v="3938"/>
    <x v="0"/>
    <x v="0"/>
    <s v="Dec-2022"/>
    <s v="ADULTS"/>
  </r>
  <r>
    <x v="170"/>
    <s v="P748"/>
    <n v="55"/>
    <x v="0"/>
    <x v="5"/>
    <x v="2"/>
    <n v="2440.2966694490819"/>
    <x v="3"/>
    <n v="671.27"/>
    <x v="0"/>
    <n v="738.39700000000005"/>
    <n v="738"/>
    <n v="739"/>
    <n v="738"/>
    <x v="0"/>
    <x v="0"/>
    <s v="Dec-2022"/>
    <s v="ADULTS"/>
  </r>
  <r>
    <x v="440"/>
    <s v="P4534"/>
    <n v="32"/>
    <x v="2"/>
    <x v="0"/>
    <x v="1"/>
    <n v="2509.1716796874998"/>
    <x v="2"/>
    <n v="3659.5"/>
    <x v="1"/>
    <n v="4025.4500000000003"/>
    <n v="4025"/>
    <n v="4026"/>
    <n v="4025"/>
    <x v="1"/>
    <x v="7"/>
    <s v="Aug-2023"/>
    <s v="ADULTS"/>
  </r>
  <r>
    <x v="436"/>
    <s v="P451"/>
    <n v="99"/>
    <x v="1"/>
    <x v="7"/>
    <x v="1"/>
    <n v="2509.1716796874998"/>
    <x v="4"/>
    <n v="1245.45"/>
    <x v="2"/>
    <n v="1369.9950000000001"/>
    <n v="1370"/>
    <n v="1370"/>
    <n v="1369"/>
    <x v="0"/>
    <x v="2"/>
    <s v="Apr-2022"/>
    <s v="ADULTS"/>
  </r>
  <r>
    <x v="198"/>
    <s v="P227"/>
    <n v="23"/>
    <x v="2"/>
    <x v="0"/>
    <x v="0"/>
    <n v="2503.6022787783868"/>
    <x v="3"/>
    <n v="4472.63"/>
    <x v="1"/>
    <n v="4919.8930000000009"/>
    <n v="4920"/>
    <n v="4920"/>
    <n v="4919"/>
    <x v="0"/>
    <x v="0"/>
    <s v="Dec-2022"/>
    <s v="ADULTS"/>
  </r>
  <r>
    <x v="583"/>
    <s v="P298"/>
    <n v="24"/>
    <x v="1"/>
    <x v="2"/>
    <x v="2"/>
    <n v="2440.2966694490819"/>
    <x v="3"/>
    <n v="3427.02"/>
    <x v="1"/>
    <n v="3769.7220000000002"/>
    <n v="3770"/>
    <n v="3770"/>
    <n v="3769"/>
    <x v="1"/>
    <x v="11"/>
    <s v="May-2023"/>
    <s v="ADULTS"/>
  </r>
  <r>
    <x v="40"/>
    <s v="P3534"/>
    <n v="43"/>
    <x v="1"/>
    <x v="6"/>
    <x v="0"/>
    <n v="2503.6022787783868"/>
    <x v="3"/>
    <n v="3153.33"/>
    <x v="0"/>
    <n v="3468.663"/>
    <n v="3469"/>
    <n v="3469"/>
    <n v="3468"/>
    <x v="1"/>
    <x v="5"/>
    <s v="Mar-2023"/>
    <s v="ADULTS"/>
  </r>
  <r>
    <x v="149"/>
    <s v="P3393"/>
    <n v="21"/>
    <x v="2"/>
    <x v="7"/>
    <x v="1"/>
    <n v="2509.1716796874998"/>
    <x v="5"/>
    <n v="2788.07"/>
    <x v="1"/>
    <n v="3066.8770000000004"/>
    <n v="3067"/>
    <n v="3067"/>
    <n v="3066"/>
    <x v="0"/>
    <x v="7"/>
    <s v="Aug-2022"/>
    <s v="ADULTS"/>
  </r>
  <r>
    <x v="34"/>
    <s v="P1858"/>
    <n v="82"/>
    <x v="2"/>
    <x v="4"/>
    <x v="0"/>
    <n v="2503.6022787783868"/>
    <x v="2"/>
    <n v="4538.45"/>
    <x v="2"/>
    <n v="4992.2950000000001"/>
    <n v="4992"/>
    <n v="4993"/>
    <n v="4992"/>
    <x v="0"/>
    <x v="3"/>
    <s v="Nov-2022"/>
    <s v="ADULTS"/>
  </r>
  <r>
    <x v="310"/>
    <s v="P1814"/>
    <n v="12"/>
    <x v="0"/>
    <x v="0"/>
    <x v="1"/>
    <n v="2509.1716796874998"/>
    <x v="0"/>
    <n v="3561.59"/>
    <x v="3"/>
    <n v="3917.7490000000003"/>
    <n v="3918"/>
    <n v="3918"/>
    <n v="3917"/>
    <x v="1"/>
    <x v="7"/>
    <s v="Aug-2023"/>
    <s v="CHILDREN"/>
  </r>
  <r>
    <x v="324"/>
    <s v="P647"/>
    <n v="41"/>
    <x v="0"/>
    <x v="4"/>
    <x v="2"/>
    <n v="2440.2966694490819"/>
    <x v="3"/>
    <n v="1907.18"/>
    <x v="0"/>
    <n v="2097.8980000000001"/>
    <n v="2098"/>
    <n v="2098"/>
    <n v="2097"/>
    <x v="0"/>
    <x v="2"/>
    <s v="Apr-2022"/>
    <s v="ADULTS"/>
  </r>
  <r>
    <x v="76"/>
    <s v="P1713"/>
    <n v="60"/>
    <x v="1"/>
    <x v="1"/>
    <x v="2"/>
    <n v="2440.2966694490819"/>
    <x v="1"/>
    <n v="4518.2299999999996"/>
    <x v="2"/>
    <n v="4970.0529999999999"/>
    <n v="4970"/>
    <n v="4971"/>
    <n v="4970"/>
    <x v="0"/>
    <x v="4"/>
    <s v="Jun-2022"/>
    <s v="ADULTS"/>
  </r>
  <r>
    <x v="298"/>
    <s v="P2125"/>
    <n v="69"/>
    <x v="1"/>
    <x v="0"/>
    <x v="2"/>
    <n v="2440.2966694490819"/>
    <x v="1"/>
    <n v="4777.99"/>
    <x v="2"/>
    <n v="5255.7889999999998"/>
    <n v="5256"/>
    <n v="5256"/>
    <n v="5255"/>
    <x v="0"/>
    <x v="7"/>
    <s v="Aug-2022"/>
    <s v="ADULTS"/>
  </r>
  <r>
    <x v="697"/>
    <s v="P2216"/>
    <n v="67"/>
    <x v="2"/>
    <x v="1"/>
    <x v="1"/>
    <n v="2509.1716796874998"/>
    <x v="4"/>
    <n v="4239.8999999999996"/>
    <x v="2"/>
    <n v="4663.8900000000003"/>
    <n v="4664"/>
    <n v="4664"/>
    <n v="4663"/>
    <x v="0"/>
    <x v="9"/>
    <s v="Feb-2022"/>
    <s v="ADULTS"/>
  </r>
  <r>
    <x v="697"/>
    <s v="P623"/>
    <n v="69"/>
    <x v="1"/>
    <x v="1"/>
    <x v="2"/>
    <n v="2440.2966694490819"/>
    <x v="1"/>
    <n v="960.06"/>
    <x v="2"/>
    <n v="1056.066"/>
    <n v="1056"/>
    <n v="1057"/>
    <n v="1056"/>
    <x v="0"/>
    <x v="9"/>
    <s v="Feb-2022"/>
    <s v="ADULTS"/>
  </r>
  <r>
    <x v="282"/>
    <s v="P2468"/>
    <n v="6"/>
    <x v="0"/>
    <x v="6"/>
    <x v="2"/>
    <n v="2440.2966694490819"/>
    <x v="3"/>
    <n v="1006.53"/>
    <x v="3"/>
    <n v="1107.183"/>
    <n v="1107"/>
    <n v="1108"/>
    <n v="1107"/>
    <x v="1"/>
    <x v="7"/>
    <s v="Aug-2023"/>
    <s v="CHILDREN"/>
  </r>
  <r>
    <x v="192"/>
    <s v="P2330"/>
    <n v="55"/>
    <x v="0"/>
    <x v="6"/>
    <x v="1"/>
    <n v="2509.1716796874998"/>
    <x v="3"/>
    <n v="4080.14"/>
    <x v="0"/>
    <n v="4488.1540000000005"/>
    <n v="4488"/>
    <n v="4489"/>
    <n v="4488"/>
    <x v="0"/>
    <x v="4"/>
    <s v="Jun-2022"/>
    <s v="ADULTS"/>
  </r>
  <r>
    <x v="309"/>
    <s v="P1184"/>
    <n v="29"/>
    <x v="1"/>
    <x v="3"/>
    <x v="3"/>
    <n v="2496.7676064257025"/>
    <x v="0"/>
    <n v="3376.39"/>
    <x v="1"/>
    <n v="3714.029"/>
    <n v="3714"/>
    <n v="3715"/>
    <n v="3714"/>
    <x v="1"/>
    <x v="5"/>
    <s v="Mar-2023"/>
    <s v="ADULTS"/>
  </r>
  <r>
    <x v="364"/>
    <s v="P752"/>
    <n v="37"/>
    <x v="0"/>
    <x v="0"/>
    <x v="3"/>
    <n v="2496.7676064257025"/>
    <x v="2"/>
    <n v="2069.5300000000002"/>
    <x v="1"/>
    <n v="2276.4830000000006"/>
    <n v="2276"/>
    <n v="2277"/>
    <n v="2276"/>
    <x v="1"/>
    <x v="4"/>
    <s v="Jun-2023"/>
    <s v="ADULTS"/>
  </r>
  <r>
    <x v="88"/>
    <s v="P1590"/>
    <n v="83"/>
    <x v="0"/>
    <x v="3"/>
    <x v="1"/>
    <n v="2509.1716796874998"/>
    <x v="4"/>
    <n v="4956.9799999999996"/>
    <x v="2"/>
    <n v="5452.6779999999999"/>
    <n v="5453"/>
    <n v="5453"/>
    <n v="5452"/>
    <x v="0"/>
    <x v="5"/>
    <s v="Mar-2022"/>
    <s v="ADULTS"/>
  </r>
  <r>
    <x v="685"/>
    <s v="P2285"/>
    <n v="45"/>
    <x v="2"/>
    <x v="2"/>
    <x v="1"/>
    <n v="2509.1716796874998"/>
    <x v="1"/>
    <n v="4896.32"/>
    <x v="0"/>
    <n v="5385.9520000000002"/>
    <n v="5386"/>
    <n v="5386"/>
    <n v="5385"/>
    <x v="0"/>
    <x v="10"/>
    <s v="Oct-2022"/>
    <s v="ADULTS"/>
  </r>
  <r>
    <x v="693"/>
    <s v="P1183"/>
    <n v="23"/>
    <x v="2"/>
    <x v="7"/>
    <x v="3"/>
    <n v="2496.7676064257025"/>
    <x v="3"/>
    <n v="445.36"/>
    <x v="1"/>
    <n v="489.89600000000007"/>
    <n v="490"/>
    <n v="490"/>
    <n v="489"/>
    <x v="1"/>
    <x v="3"/>
    <s v="Nov-2023"/>
    <s v="ADULTS"/>
  </r>
  <r>
    <x v="413"/>
    <s v="P143"/>
    <n v="72"/>
    <x v="2"/>
    <x v="7"/>
    <x v="1"/>
    <n v="2509.1716796874998"/>
    <x v="3"/>
    <n v="4294.16"/>
    <x v="2"/>
    <n v="4723.576"/>
    <n v="4724"/>
    <n v="4724"/>
    <n v="4723"/>
    <x v="0"/>
    <x v="7"/>
    <s v="Aug-2022"/>
    <s v="ADULTS"/>
  </r>
  <r>
    <x v="677"/>
    <s v="P916"/>
    <n v="27"/>
    <x v="0"/>
    <x v="4"/>
    <x v="0"/>
    <n v="2503.6022787783868"/>
    <x v="1"/>
    <n v="4611.92"/>
    <x v="1"/>
    <n v="5073.1120000000001"/>
    <n v="5073"/>
    <n v="5074"/>
    <n v="5073"/>
    <x v="1"/>
    <x v="3"/>
    <s v="Nov-2023"/>
    <s v="ADULTS"/>
  </r>
  <r>
    <x v="36"/>
    <s v="P963"/>
    <n v="48"/>
    <x v="0"/>
    <x v="4"/>
    <x v="0"/>
    <n v="2503.6022787783868"/>
    <x v="1"/>
    <n v="439.54"/>
    <x v="0"/>
    <n v="483.49400000000009"/>
    <n v="483"/>
    <n v="484"/>
    <n v="483"/>
    <x v="0"/>
    <x v="8"/>
    <s v="Jul-2022"/>
    <s v="ADULTS"/>
  </r>
  <r>
    <x v="60"/>
    <s v="P772"/>
    <n v="4"/>
    <x v="0"/>
    <x v="2"/>
    <x v="2"/>
    <n v="2440.2966694490819"/>
    <x v="4"/>
    <n v="1871.1"/>
    <x v="3"/>
    <n v="2058.21"/>
    <n v="2058"/>
    <n v="2059"/>
    <n v="2058"/>
    <x v="0"/>
    <x v="9"/>
    <s v="Feb-2022"/>
    <s v="CHILDREN"/>
  </r>
  <r>
    <x v="164"/>
    <s v="P3253"/>
    <n v="66"/>
    <x v="0"/>
    <x v="5"/>
    <x v="0"/>
    <n v="2503.6022787783868"/>
    <x v="2"/>
    <n v="96.28"/>
    <x v="2"/>
    <n v="105.90800000000002"/>
    <n v="106"/>
    <n v="106"/>
    <n v="105"/>
    <x v="0"/>
    <x v="6"/>
    <s v="Sep-2022"/>
    <s v="ADULTS"/>
  </r>
  <r>
    <x v="449"/>
    <s v="P4219"/>
    <n v="69"/>
    <x v="1"/>
    <x v="1"/>
    <x v="1"/>
    <n v="2509.1716796874998"/>
    <x v="3"/>
    <n v="159.25"/>
    <x v="2"/>
    <n v="175.17500000000001"/>
    <n v="175"/>
    <n v="176"/>
    <n v="175"/>
    <x v="1"/>
    <x v="10"/>
    <s v="Oct-2023"/>
    <s v="ADULTS"/>
  </r>
  <r>
    <x v="435"/>
    <s v="P3654"/>
    <n v="81"/>
    <x v="2"/>
    <x v="7"/>
    <x v="1"/>
    <n v="2509.1716796874998"/>
    <x v="1"/>
    <n v="2759.44"/>
    <x v="2"/>
    <n v="3035.3840000000005"/>
    <n v="3035"/>
    <n v="3036"/>
    <n v="3035"/>
    <x v="1"/>
    <x v="11"/>
    <s v="May-2023"/>
    <s v="ADULTS"/>
  </r>
  <r>
    <x v="473"/>
    <s v="P4647"/>
    <n v="30"/>
    <x v="2"/>
    <x v="1"/>
    <x v="1"/>
    <n v="2509.1716796874998"/>
    <x v="1"/>
    <n v="3072.63"/>
    <x v="1"/>
    <n v="3379.8930000000005"/>
    <n v="3380"/>
    <n v="3380"/>
    <n v="3379"/>
    <x v="1"/>
    <x v="6"/>
    <s v="Sep-2023"/>
    <s v="ADULTS"/>
  </r>
  <r>
    <x v="271"/>
    <s v="P3783"/>
    <n v="22"/>
    <x v="1"/>
    <x v="5"/>
    <x v="0"/>
    <n v="2503.6022787783868"/>
    <x v="4"/>
    <n v="1094.21"/>
    <x v="1"/>
    <n v="1203.6310000000001"/>
    <n v="1204"/>
    <n v="1204"/>
    <n v="1203"/>
    <x v="1"/>
    <x v="0"/>
    <s v="Dec-2023"/>
    <s v="ADULTS"/>
  </r>
  <r>
    <x v="36"/>
    <s v="P1672"/>
    <n v="46"/>
    <x v="2"/>
    <x v="0"/>
    <x v="1"/>
    <n v="2509.1716796874998"/>
    <x v="0"/>
    <n v="4382.99"/>
    <x v="0"/>
    <n v="4821.2889999999998"/>
    <n v="4821"/>
    <n v="4822"/>
    <n v="4821"/>
    <x v="0"/>
    <x v="8"/>
    <s v="Jul-2022"/>
    <s v="ADULTS"/>
  </r>
  <r>
    <x v="500"/>
    <s v="P2780"/>
    <n v="11"/>
    <x v="0"/>
    <x v="6"/>
    <x v="3"/>
    <n v="2496.7676064257025"/>
    <x v="4"/>
    <n v="4544.93"/>
    <x v="3"/>
    <n v="4999.4230000000007"/>
    <n v="4999"/>
    <n v="5000"/>
    <n v="4999"/>
    <x v="0"/>
    <x v="4"/>
    <s v="Jun-2022"/>
    <s v="CHILDREN"/>
  </r>
  <r>
    <x v="286"/>
    <s v="P1278"/>
    <n v="90"/>
    <x v="1"/>
    <x v="0"/>
    <x v="3"/>
    <n v="2496.7676064257025"/>
    <x v="4"/>
    <n v="3473.46"/>
    <x v="2"/>
    <n v="3820.8060000000005"/>
    <n v="3821"/>
    <n v="3821"/>
    <n v="3820"/>
    <x v="1"/>
    <x v="7"/>
    <s v="Aug-2023"/>
    <s v="ADULTS"/>
  </r>
  <r>
    <x v="471"/>
    <s v="P931"/>
    <n v="49"/>
    <x v="0"/>
    <x v="1"/>
    <x v="3"/>
    <n v="2496.7676064257025"/>
    <x v="3"/>
    <n v="1834.56"/>
    <x v="0"/>
    <n v="2018.0160000000001"/>
    <n v="2018"/>
    <n v="2019"/>
    <n v="2018"/>
    <x v="1"/>
    <x v="9"/>
    <s v="Feb-2023"/>
    <s v="ADULTS"/>
  </r>
  <r>
    <x v="461"/>
    <s v="P4433"/>
    <n v="43"/>
    <x v="2"/>
    <x v="6"/>
    <x v="3"/>
    <n v="2496.7676064257025"/>
    <x v="1"/>
    <n v="4233.34"/>
    <x v="0"/>
    <n v="4656.6740000000009"/>
    <n v="4657"/>
    <n v="4657"/>
    <n v="4656"/>
    <x v="1"/>
    <x v="0"/>
    <s v="Dec-2023"/>
    <s v="ADULTS"/>
  </r>
  <r>
    <x v="502"/>
    <s v="P4281"/>
    <n v="7"/>
    <x v="2"/>
    <x v="6"/>
    <x v="0"/>
    <n v="2503.6022787783868"/>
    <x v="2"/>
    <n v="2755.45"/>
    <x v="3"/>
    <n v="3030.9949999999999"/>
    <n v="3031"/>
    <n v="3031"/>
    <n v="3030"/>
    <x v="1"/>
    <x v="6"/>
    <s v="Sep-2023"/>
    <s v="CHILDREN"/>
  </r>
  <r>
    <x v="498"/>
    <s v="P4176"/>
    <n v="99"/>
    <x v="0"/>
    <x v="1"/>
    <x v="0"/>
    <n v="2503.6022787783868"/>
    <x v="1"/>
    <n v="112.07"/>
    <x v="2"/>
    <n v="123.277"/>
    <n v="123"/>
    <n v="124"/>
    <n v="123"/>
    <x v="0"/>
    <x v="2"/>
    <s v="Apr-2022"/>
    <s v="ADULTS"/>
  </r>
  <r>
    <x v="35"/>
    <s v="P3047"/>
    <n v="34"/>
    <x v="2"/>
    <x v="3"/>
    <x v="1"/>
    <n v="2509.1716796874998"/>
    <x v="3"/>
    <n v="4012.41"/>
    <x v="1"/>
    <n v="4413.6509999999998"/>
    <n v="4414"/>
    <n v="4414"/>
    <n v="4413"/>
    <x v="0"/>
    <x v="9"/>
    <s v="Feb-2022"/>
    <s v="ADULTS"/>
  </r>
  <r>
    <x v="547"/>
    <s v="P1693"/>
    <n v="34"/>
    <x v="2"/>
    <x v="2"/>
    <x v="1"/>
    <n v="2509.1716796874998"/>
    <x v="0"/>
    <n v="550.92999999999995"/>
    <x v="1"/>
    <n v="606.02300000000002"/>
    <n v="606"/>
    <n v="607"/>
    <n v="606"/>
    <x v="1"/>
    <x v="8"/>
    <s v="Jul-2023"/>
    <s v="ADULTS"/>
  </r>
  <r>
    <x v="549"/>
    <s v="P1296"/>
    <n v="34"/>
    <x v="0"/>
    <x v="6"/>
    <x v="2"/>
    <n v="2440.2966694490819"/>
    <x v="4"/>
    <n v="3511.43"/>
    <x v="1"/>
    <n v="3862.5730000000003"/>
    <n v="3863"/>
    <n v="3863"/>
    <n v="3862"/>
    <x v="0"/>
    <x v="3"/>
    <s v="Nov-2022"/>
    <s v="ADULTS"/>
  </r>
  <r>
    <x v="599"/>
    <s v="P1778"/>
    <n v="63"/>
    <x v="0"/>
    <x v="6"/>
    <x v="0"/>
    <n v="2503.6022787783868"/>
    <x v="0"/>
    <n v="3841.57"/>
    <x v="2"/>
    <n v="4225.7270000000008"/>
    <n v="4226"/>
    <n v="4226"/>
    <n v="4225"/>
    <x v="0"/>
    <x v="1"/>
    <s v="Jan-2022"/>
    <s v="ADULTS"/>
  </r>
  <r>
    <x v="69"/>
    <s v="P4675"/>
    <n v="69"/>
    <x v="2"/>
    <x v="0"/>
    <x v="1"/>
    <n v="2509.1716796874998"/>
    <x v="2"/>
    <n v="638.23"/>
    <x v="2"/>
    <n v="702.05300000000011"/>
    <n v="702"/>
    <n v="703"/>
    <n v="702"/>
    <x v="0"/>
    <x v="3"/>
    <s v="Nov-2022"/>
    <s v="ADULTS"/>
  </r>
  <r>
    <x v="53"/>
    <s v="P2939"/>
    <n v="37"/>
    <x v="2"/>
    <x v="0"/>
    <x v="0"/>
    <n v="2503.6022787783868"/>
    <x v="0"/>
    <n v="4251.2700000000004"/>
    <x v="1"/>
    <n v="4676.3970000000008"/>
    <n v="4676"/>
    <n v="4677"/>
    <n v="4676"/>
    <x v="0"/>
    <x v="0"/>
    <s v="Dec-2022"/>
    <s v="ADULTS"/>
  </r>
  <r>
    <x v="615"/>
    <s v="P3443"/>
    <n v="17"/>
    <x v="1"/>
    <x v="6"/>
    <x v="1"/>
    <n v="2509.1716796874998"/>
    <x v="4"/>
    <n v="2700.31"/>
    <x v="3"/>
    <n v="2970.3410000000003"/>
    <n v="2970"/>
    <n v="2971"/>
    <n v="2970"/>
    <x v="1"/>
    <x v="1"/>
    <s v="Jan-2023"/>
    <s v="CHILDREN"/>
  </r>
  <r>
    <x v="469"/>
    <s v="P3952"/>
    <n v="22"/>
    <x v="2"/>
    <x v="4"/>
    <x v="0"/>
    <n v="2503.6022787783868"/>
    <x v="0"/>
    <n v="3896.59"/>
    <x v="1"/>
    <n v="4286.2490000000007"/>
    <n v="4286"/>
    <n v="4287"/>
    <n v="4286"/>
    <x v="0"/>
    <x v="8"/>
    <s v="Jul-2022"/>
    <s v="ADULTS"/>
  </r>
  <r>
    <x v="375"/>
    <s v="P1243"/>
    <n v="84"/>
    <x v="2"/>
    <x v="0"/>
    <x v="0"/>
    <n v="2503.6022787783868"/>
    <x v="4"/>
    <n v="346.43"/>
    <x v="2"/>
    <n v="381.07300000000004"/>
    <n v="381"/>
    <n v="382"/>
    <n v="381"/>
    <x v="0"/>
    <x v="9"/>
    <s v="Feb-2022"/>
    <s v="ADULTS"/>
  </r>
  <r>
    <x v="391"/>
    <s v="P3870"/>
    <n v="89"/>
    <x v="2"/>
    <x v="7"/>
    <x v="0"/>
    <n v="2503.6022787783868"/>
    <x v="4"/>
    <n v="4275.93"/>
    <x v="2"/>
    <n v="4703.523000000001"/>
    <n v="4704"/>
    <n v="4704"/>
    <n v="4703"/>
    <x v="0"/>
    <x v="7"/>
    <s v="Aug-2022"/>
    <s v="ADULTS"/>
  </r>
  <r>
    <x v="293"/>
    <s v="P2314"/>
    <n v="63"/>
    <x v="0"/>
    <x v="2"/>
    <x v="2"/>
    <n v="2440.2966694490819"/>
    <x v="0"/>
    <n v="1176.5"/>
    <x v="2"/>
    <n v="1294.1500000000001"/>
    <n v="1294"/>
    <n v="1295"/>
    <n v="1294"/>
    <x v="0"/>
    <x v="11"/>
    <s v="May-2022"/>
    <s v="ADULTS"/>
  </r>
  <r>
    <x v="135"/>
    <s v="P260"/>
    <n v="72"/>
    <x v="0"/>
    <x v="3"/>
    <x v="0"/>
    <n v="2503.6022787783868"/>
    <x v="2"/>
    <n v="2014.04"/>
    <x v="2"/>
    <n v="2215.444"/>
    <n v="2215"/>
    <n v="2216"/>
    <n v="2215"/>
    <x v="0"/>
    <x v="6"/>
    <s v="Sep-2022"/>
    <s v="ADULTS"/>
  </r>
  <r>
    <x v="581"/>
    <s v="P3660"/>
    <n v="1"/>
    <x v="0"/>
    <x v="4"/>
    <x v="2"/>
    <n v="2440.2966694490819"/>
    <x v="0"/>
    <n v="2184.0100000000002"/>
    <x v="3"/>
    <n v="2402.4110000000005"/>
    <n v="2402"/>
    <n v="2403"/>
    <n v="2402"/>
    <x v="1"/>
    <x v="6"/>
    <s v="Sep-2023"/>
    <s v="CHILDREN"/>
  </r>
  <r>
    <x v="139"/>
    <s v="P946"/>
    <n v="6"/>
    <x v="0"/>
    <x v="2"/>
    <x v="3"/>
    <n v="2496.7676064257025"/>
    <x v="1"/>
    <n v="2916.12"/>
    <x v="3"/>
    <n v="3207.732"/>
    <n v="3208"/>
    <n v="3208"/>
    <n v="3207"/>
    <x v="0"/>
    <x v="10"/>
    <s v="Oct-2022"/>
    <s v="CHILDREN"/>
  </r>
  <r>
    <x v="355"/>
    <s v="P3990"/>
    <n v="0"/>
    <x v="0"/>
    <x v="4"/>
    <x v="0"/>
    <n v="2503.6022787783868"/>
    <x v="1"/>
    <n v="1619.05"/>
    <x v="3"/>
    <n v="1780.9550000000002"/>
    <n v="1781"/>
    <n v="1781"/>
    <n v="1780"/>
    <x v="1"/>
    <x v="0"/>
    <s v="Dec-2023"/>
    <s v="CHILDREN"/>
  </r>
  <r>
    <x v="358"/>
    <s v="P3498"/>
    <n v="31"/>
    <x v="0"/>
    <x v="5"/>
    <x v="2"/>
    <n v="2440.2966694490819"/>
    <x v="4"/>
    <n v="1107.3599999999999"/>
    <x v="1"/>
    <n v="1218.096"/>
    <n v="1218"/>
    <n v="1219"/>
    <n v="1218"/>
    <x v="0"/>
    <x v="6"/>
    <s v="Sep-2022"/>
    <s v="ADULTS"/>
  </r>
  <r>
    <x v="452"/>
    <s v="P3897"/>
    <n v="33"/>
    <x v="2"/>
    <x v="3"/>
    <x v="2"/>
    <n v="2440.2966694490819"/>
    <x v="1"/>
    <n v="4725.8500000000004"/>
    <x v="1"/>
    <n v="5198.4350000000004"/>
    <n v="5198"/>
    <n v="5199"/>
    <n v="5198"/>
    <x v="0"/>
    <x v="3"/>
    <s v="Nov-2022"/>
    <s v="ADULTS"/>
  </r>
  <r>
    <x v="145"/>
    <s v="P3028"/>
    <n v="74"/>
    <x v="2"/>
    <x v="3"/>
    <x v="3"/>
    <n v="2496.7676064257025"/>
    <x v="3"/>
    <n v="2468.73"/>
    <x v="2"/>
    <n v="2715.6030000000001"/>
    <n v="2716"/>
    <n v="2716"/>
    <n v="2715"/>
    <x v="1"/>
    <x v="2"/>
    <s v="Apr-2023"/>
    <s v="ADULTS"/>
  </r>
  <r>
    <x v="436"/>
    <s v="P1499"/>
    <n v="42"/>
    <x v="0"/>
    <x v="5"/>
    <x v="0"/>
    <n v="2503.6022787783868"/>
    <x v="0"/>
    <n v="4011.91"/>
    <x v="0"/>
    <n v="4413.1010000000006"/>
    <n v="4413"/>
    <n v="4414"/>
    <n v="4413"/>
    <x v="0"/>
    <x v="2"/>
    <s v="Apr-2022"/>
    <s v="ADULTS"/>
  </r>
  <r>
    <x v="238"/>
    <s v="P3916"/>
    <n v="4"/>
    <x v="1"/>
    <x v="5"/>
    <x v="3"/>
    <n v="2496.7676064257025"/>
    <x v="4"/>
    <n v="2915.86"/>
    <x v="3"/>
    <n v="3207.4460000000004"/>
    <n v="3207"/>
    <n v="3208"/>
    <n v="3207"/>
    <x v="1"/>
    <x v="3"/>
    <s v="Nov-2023"/>
    <s v="CHILDREN"/>
  </r>
  <r>
    <x v="117"/>
    <s v="P4725"/>
    <n v="88"/>
    <x v="0"/>
    <x v="7"/>
    <x v="3"/>
    <n v="2496.7676064257025"/>
    <x v="2"/>
    <n v="2306.63"/>
    <x v="2"/>
    <n v="2537.2930000000001"/>
    <n v="2537"/>
    <n v="2538"/>
    <n v="2537"/>
    <x v="0"/>
    <x v="1"/>
    <s v="Jan-2022"/>
    <s v="ADULTS"/>
  </r>
  <r>
    <x v="109"/>
    <s v="P535"/>
    <n v="71"/>
    <x v="1"/>
    <x v="6"/>
    <x v="3"/>
    <n v="2496.7676064257025"/>
    <x v="1"/>
    <n v="4611.95"/>
    <x v="2"/>
    <n v="5073.1450000000004"/>
    <n v="5073"/>
    <n v="5074"/>
    <n v="5073"/>
    <x v="0"/>
    <x v="6"/>
    <s v="Sep-2022"/>
    <s v="ADULTS"/>
  </r>
  <r>
    <x v="114"/>
    <s v="P4450"/>
    <n v="60"/>
    <x v="0"/>
    <x v="0"/>
    <x v="0"/>
    <n v="2503.6022787783868"/>
    <x v="2"/>
    <n v="4095.03"/>
    <x v="2"/>
    <n v="4504.5330000000004"/>
    <n v="4505"/>
    <n v="4505"/>
    <n v="4504"/>
    <x v="0"/>
    <x v="10"/>
    <s v="Oct-2022"/>
    <s v="ADULTS"/>
  </r>
  <r>
    <x v="306"/>
    <s v="P3679"/>
    <n v="79"/>
    <x v="0"/>
    <x v="3"/>
    <x v="2"/>
    <n v="2440.2966694490819"/>
    <x v="2"/>
    <n v="2659.85"/>
    <x v="2"/>
    <n v="2925.835"/>
    <n v="2926"/>
    <n v="2926"/>
    <n v="2925"/>
    <x v="1"/>
    <x v="9"/>
    <s v="Feb-2023"/>
    <s v="ADULTS"/>
  </r>
  <r>
    <x v="458"/>
    <s v="P2838"/>
    <n v="83"/>
    <x v="0"/>
    <x v="1"/>
    <x v="0"/>
    <n v="2503.6022787783868"/>
    <x v="1"/>
    <n v="1449.74"/>
    <x v="2"/>
    <n v="1594.7140000000002"/>
    <n v="1595"/>
    <n v="1595"/>
    <n v="1594"/>
    <x v="1"/>
    <x v="10"/>
    <s v="Oct-2023"/>
    <s v="ADULTS"/>
  </r>
  <r>
    <x v="420"/>
    <s v="P1970"/>
    <n v="32"/>
    <x v="2"/>
    <x v="1"/>
    <x v="0"/>
    <n v="2503.6022787783868"/>
    <x v="0"/>
    <n v="2481.65"/>
    <x v="1"/>
    <n v="2729.8150000000005"/>
    <n v="2730"/>
    <n v="2730"/>
    <n v="2729"/>
    <x v="0"/>
    <x v="2"/>
    <s v="Apr-2022"/>
    <s v="ADULTS"/>
  </r>
  <r>
    <x v="630"/>
    <s v="P1298"/>
    <n v="15"/>
    <x v="1"/>
    <x v="2"/>
    <x v="0"/>
    <n v="2503.6022787783868"/>
    <x v="2"/>
    <n v="917.92"/>
    <x v="3"/>
    <n v="1009.712"/>
    <n v="1010"/>
    <n v="1010"/>
    <n v="1009"/>
    <x v="1"/>
    <x v="6"/>
    <s v="Sep-2023"/>
    <s v="CHILDREN"/>
  </r>
  <r>
    <x v="558"/>
    <s v="P1659"/>
    <n v="95"/>
    <x v="1"/>
    <x v="3"/>
    <x v="2"/>
    <n v="2440.2966694490819"/>
    <x v="4"/>
    <n v="4049.49"/>
    <x v="2"/>
    <n v="4454.4390000000003"/>
    <n v="4454"/>
    <n v="4455"/>
    <n v="4454"/>
    <x v="1"/>
    <x v="7"/>
    <s v="Aug-2023"/>
    <s v="ADULTS"/>
  </r>
  <r>
    <x v="698"/>
    <s v="P2845"/>
    <n v="58"/>
    <x v="2"/>
    <x v="7"/>
    <x v="0"/>
    <n v="2503.6022787783868"/>
    <x v="4"/>
    <n v="2497.2600000000002"/>
    <x v="0"/>
    <n v="2746.9860000000003"/>
    <n v="2747"/>
    <n v="2747"/>
    <n v="2746"/>
    <x v="0"/>
    <x v="9"/>
    <s v="Feb-2022"/>
    <s v="ADULTS"/>
  </r>
  <r>
    <x v="285"/>
    <s v="P59"/>
    <n v="79"/>
    <x v="0"/>
    <x v="6"/>
    <x v="1"/>
    <n v="2509.1716796874998"/>
    <x v="2"/>
    <n v="613.26"/>
    <x v="2"/>
    <n v="674.58600000000001"/>
    <n v="675"/>
    <n v="675"/>
    <n v="674"/>
    <x v="0"/>
    <x v="10"/>
    <s v="Oct-2022"/>
    <s v="ADULTS"/>
  </r>
  <r>
    <x v="199"/>
    <s v="P562"/>
    <n v="26"/>
    <x v="1"/>
    <x v="0"/>
    <x v="3"/>
    <n v="2496.7676064257025"/>
    <x v="3"/>
    <n v="1864.71"/>
    <x v="1"/>
    <n v="2051.181"/>
    <n v="2051"/>
    <n v="2052"/>
    <n v="2051"/>
    <x v="1"/>
    <x v="7"/>
    <s v="Aug-2023"/>
    <s v="ADULTS"/>
  </r>
  <r>
    <x v="659"/>
    <s v="P1775"/>
    <n v="22"/>
    <x v="0"/>
    <x v="0"/>
    <x v="0"/>
    <n v="2503.6022787783868"/>
    <x v="0"/>
    <n v="561.84"/>
    <x v="1"/>
    <n v="618.02400000000011"/>
    <n v="618"/>
    <n v="619"/>
    <n v="618"/>
    <x v="1"/>
    <x v="0"/>
    <s v="Dec-2023"/>
    <s v="ADULTS"/>
  </r>
  <r>
    <x v="160"/>
    <s v="P1913"/>
    <n v="24"/>
    <x v="0"/>
    <x v="2"/>
    <x v="0"/>
    <n v="2503.6022787783868"/>
    <x v="3"/>
    <n v="4305.88"/>
    <x v="1"/>
    <n v="4736.4680000000008"/>
    <n v="4736"/>
    <n v="4737"/>
    <n v="4736"/>
    <x v="1"/>
    <x v="11"/>
    <s v="May-2023"/>
    <s v="ADULTS"/>
  </r>
  <r>
    <x v="47"/>
    <s v="P576"/>
    <n v="69"/>
    <x v="2"/>
    <x v="7"/>
    <x v="0"/>
    <n v="2503.6022787783868"/>
    <x v="1"/>
    <n v="4524.5200000000004"/>
    <x v="2"/>
    <n v="4976.9720000000007"/>
    <n v="4977"/>
    <n v="4977"/>
    <n v="4976"/>
    <x v="1"/>
    <x v="11"/>
    <s v="May-2023"/>
    <s v="ADULTS"/>
  </r>
  <r>
    <x v="50"/>
    <s v="P3470"/>
    <n v="1"/>
    <x v="1"/>
    <x v="7"/>
    <x v="1"/>
    <n v="2509.1716796874998"/>
    <x v="0"/>
    <n v="1114.1400000000001"/>
    <x v="3"/>
    <n v="1225.5540000000003"/>
    <n v="1226"/>
    <n v="1226"/>
    <n v="1225"/>
    <x v="0"/>
    <x v="1"/>
    <s v="Jan-2022"/>
    <s v="CHILDREN"/>
  </r>
  <r>
    <x v="14"/>
    <s v="P1975"/>
    <n v="24"/>
    <x v="0"/>
    <x v="7"/>
    <x v="2"/>
    <n v="2440.2966694490819"/>
    <x v="3"/>
    <n v="670.04"/>
    <x v="1"/>
    <n v="737.04399999999998"/>
    <n v="737"/>
    <n v="738"/>
    <n v="737"/>
    <x v="1"/>
    <x v="6"/>
    <s v="Sep-2023"/>
    <s v="ADULTS"/>
  </r>
  <r>
    <x v="160"/>
    <s v="P642"/>
    <n v="90"/>
    <x v="1"/>
    <x v="4"/>
    <x v="1"/>
    <n v="2509.1716796874998"/>
    <x v="4"/>
    <n v="224.86"/>
    <x v="2"/>
    <n v="247.34600000000003"/>
    <n v="247"/>
    <n v="248"/>
    <n v="247"/>
    <x v="1"/>
    <x v="11"/>
    <s v="May-2023"/>
    <s v="ADULTS"/>
  </r>
  <r>
    <x v="381"/>
    <s v="P4291"/>
    <n v="56"/>
    <x v="0"/>
    <x v="7"/>
    <x v="0"/>
    <n v="2503.6022787783868"/>
    <x v="3"/>
    <n v="1353.94"/>
    <x v="0"/>
    <n v="1489.3340000000003"/>
    <n v="1489"/>
    <n v="1490"/>
    <n v="1489"/>
    <x v="0"/>
    <x v="0"/>
    <s v="Dec-2022"/>
    <s v="ADULTS"/>
  </r>
  <r>
    <x v="323"/>
    <s v="P2732"/>
    <n v="46"/>
    <x v="0"/>
    <x v="0"/>
    <x v="3"/>
    <n v="2496.7676064257025"/>
    <x v="2"/>
    <n v="736.34"/>
    <x v="0"/>
    <n v="809.97400000000005"/>
    <n v="810"/>
    <n v="810"/>
    <n v="809"/>
    <x v="1"/>
    <x v="1"/>
    <s v="Jan-2023"/>
    <s v="ADULTS"/>
  </r>
  <r>
    <x v="533"/>
    <s v="P436"/>
    <n v="21"/>
    <x v="1"/>
    <x v="0"/>
    <x v="2"/>
    <n v="2440.2966694490819"/>
    <x v="1"/>
    <n v="1176.92"/>
    <x v="1"/>
    <n v="1294.6120000000001"/>
    <n v="1295"/>
    <n v="1295"/>
    <n v="1294"/>
    <x v="0"/>
    <x v="4"/>
    <s v="Jun-2022"/>
    <s v="ADULTS"/>
  </r>
  <r>
    <x v="148"/>
    <s v="P2206"/>
    <n v="79"/>
    <x v="1"/>
    <x v="4"/>
    <x v="2"/>
    <n v="2440.2966694490819"/>
    <x v="1"/>
    <n v="2195.9299999999998"/>
    <x v="2"/>
    <n v="2415.5230000000001"/>
    <n v="2416"/>
    <n v="2416"/>
    <n v="2415"/>
    <x v="0"/>
    <x v="10"/>
    <s v="Oct-2022"/>
    <s v="ADULTS"/>
  </r>
  <r>
    <x v="247"/>
    <s v="P1505"/>
    <n v="55"/>
    <x v="1"/>
    <x v="0"/>
    <x v="0"/>
    <n v="2503.6022787783868"/>
    <x v="2"/>
    <n v="1166.44"/>
    <x v="0"/>
    <n v="1283.0840000000001"/>
    <n v="1283"/>
    <n v="1284"/>
    <n v="1283"/>
    <x v="0"/>
    <x v="6"/>
    <s v="Sep-2022"/>
    <s v="ADULTS"/>
  </r>
  <r>
    <x v="689"/>
    <s v="P2273"/>
    <n v="88"/>
    <x v="0"/>
    <x v="4"/>
    <x v="1"/>
    <n v="2509.1716796874998"/>
    <x v="5"/>
    <n v="4687.7700000000004"/>
    <x v="2"/>
    <n v="5156.5470000000005"/>
    <n v="5157"/>
    <n v="5157"/>
    <n v="5156"/>
    <x v="0"/>
    <x v="2"/>
    <s v="Apr-2022"/>
    <s v="ADULTS"/>
  </r>
  <r>
    <x v="106"/>
    <s v="P67"/>
    <n v="95"/>
    <x v="2"/>
    <x v="6"/>
    <x v="0"/>
    <n v="2503.6022787783868"/>
    <x v="3"/>
    <n v="1260"/>
    <x v="2"/>
    <n v="1386"/>
    <n v="1386"/>
    <n v="1386"/>
    <n v="1386"/>
    <x v="0"/>
    <x v="3"/>
    <s v="Nov-2022"/>
    <s v="ADULTS"/>
  </r>
  <r>
    <x v="149"/>
    <s v="P4271"/>
    <n v="45"/>
    <x v="1"/>
    <x v="4"/>
    <x v="3"/>
    <n v="2496.7676064257025"/>
    <x v="0"/>
    <n v="4909.04"/>
    <x v="0"/>
    <n v="5399.9440000000004"/>
    <n v="5400"/>
    <n v="5400"/>
    <n v="5399"/>
    <x v="0"/>
    <x v="7"/>
    <s v="Aug-2022"/>
    <s v="ADULTS"/>
  </r>
  <r>
    <x v="283"/>
    <s v="P3953"/>
    <n v="99"/>
    <x v="1"/>
    <x v="1"/>
    <x v="2"/>
    <n v="2440.2966694490819"/>
    <x v="4"/>
    <n v="3640.99"/>
    <x v="2"/>
    <n v="4005.0889999999999"/>
    <n v="4005"/>
    <n v="4006"/>
    <n v="4005"/>
    <x v="1"/>
    <x v="7"/>
    <s v="Aug-2023"/>
    <s v="ADULTS"/>
  </r>
  <r>
    <x v="210"/>
    <s v="P4445"/>
    <n v="11"/>
    <x v="2"/>
    <x v="6"/>
    <x v="2"/>
    <n v="2440.2966694490819"/>
    <x v="0"/>
    <n v="1240.3699999999999"/>
    <x v="3"/>
    <n v="1364.4069999999999"/>
    <n v="1364"/>
    <n v="1365"/>
    <n v="1364"/>
    <x v="1"/>
    <x v="9"/>
    <s v="Feb-2023"/>
    <s v="CHILDREN"/>
  </r>
  <r>
    <x v="108"/>
    <s v="P3649"/>
    <n v="57"/>
    <x v="0"/>
    <x v="2"/>
    <x v="1"/>
    <n v="2509.1716796874998"/>
    <x v="0"/>
    <n v="2519.0100000000002"/>
    <x v="0"/>
    <n v="2770.9110000000005"/>
    <n v="2771"/>
    <n v="2771"/>
    <n v="2770"/>
    <x v="0"/>
    <x v="5"/>
    <s v="Mar-2022"/>
    <s v="ADULTS"/>
  </r>
  <r>
    <x v="2"/>
    <s v="P3790"/>
    <n v="68"/>
    <x v="0"/>
    <x v="2"/>
    <x v="0"/>
    <n v="2503.6022787783868"/>
    <x v="1"/>
    <n v="3694.49"/>
    <x v="2"/>
    <n v="4063.9390000000003"/>
    <n v="4064"/>
    <n v="4064"/>
    <n v="4063"/>
    <x v="0"/>
    <x v="2"/>
    <s v="Apr-2022"/>
    <s v="ADULTS"/>
  </r>
  <r>
    <x v="183"/>
    <s v="P4768"/>
    <n v="70"/>
    <x v="0"/>
    <x v="7"/>
    <x v="1"/>
    <n v="2509.1716796874998"/>
    <x v="0"/>
    <n v="2888.05"/>
    <x v="2"/>
    <n v="3176.8550000000005"/>
    <n v="3177"/>
    <n v="3177"/>
    <n v="3176"/>
    <x v="0"/>
    <x v="9"/>
    <s v="Feb-2022"/>
    <s v="ADULTS"/>
  </r>
  <r>
    <x v="165"/>
    <s v="P4992"/>
    <n v="38"/>
    <x v="0"/>
    <x v="6"/>
    <x v="1"/>
    <n v="2509.1716796874998"/>
    <x v="0"/>
    <n v="3981.24"/>
    <x v="1"/>
    <n v="4379.3640000000005"/>
    <n v="4379"/>
    <n v="4380"/>
    <n v="4379"/>
    <x v="0"/>
    <x v="9"/>
    <s v="Feb-2022"/>
    <s v="ADULTS"/>
  </r>
  <r>
    <x v="37"/>
    <s v="P4182"/>
    <n v="81"/>
    <x v="2"/>
    <x v="4"/>
    <x v="0"/>
    <n v="2503.6022787783868"/>
    <x v="1"/>
    <n v="905.64"/>
    <x v="2"/>
    <n v="996.20400000000006"/>
    <n v="996"/>
    <n v="997"/>
    <n v="996"/>
    <x v="1"/>
    <x v="2"/>
    <s v="Apr-2023"/>
    <s v="ADULTS"/>
  </r>
  <r>
    <x v="438"/>
    <s v="P3117"/>
    <n v="7"/>
    <x v="0"/>
    <x v="2"/>
    <x v="2"/>
    <n v="2440.2966694490819"/>
    <x v="2"/>
    <n v="717.35"/>
    <x v="3"/>
    <n v="789.08500000000004"/>
    <n v="789"/>
    <n v="790"/>
    <n v="789"/>
    <x v="0"/>
    <x v="10"/>
    <s v="Oct-2022"/>
    <s v="CHILDREN"/>
  </r>
  <r>
    <x v="261"/>
    <s v="P927"/>
    <n v="88"/>
    <x v="2"/>
    <x v="3"/>
    <x v="0"/>
    <n v="2503.6022787783868"/>
    <x v="0"/>
    <n v="3176.8"/>
    <x v="2"/>
    <n v="3494.4800000000005"/>
    <n v="3494"/>
    <n v="3495"/>
    <n v="3494"/>
    <x v="0"/>
    <x v="11"/>
    <s v="May-2022"/>
    <s v="ADULTS"/>
  </r>
  <r>
    <x v="275"/>
    <s v="P4627"/>
    <n v="74"/>
    <x v="1"/>
    <x v="4"/>
    <x v="2"/>
    <n v="2440.2966694490819"/>
    <x v="3"/>
    <n v="1421.35"/>
    <x v="2"/>
    <n v="1563.4850000000001"/>
    <n v="1563"/>
    <n v="1564"/>
    <n v="1563"/>
    <x v="1"/>
    <x v="0"/>
    <s v="Dec-2023"/>
    <s v="ADULTS"/>
  </r>
  <r>
    <x v="400"/>
    <s v="P465"/>
    <n v="35"/>
    <x v="1"/>
    <x v="2"/>
    <x v="1"/>
    <n v="2509.1716796874998"/>
    <x v="0"/>
    <n v="4738.09"/>
    <x v="1"/>
    <n v="5211.8990000000003"/>
    <n v="5212"/>
    <n v="5212"/>
    <n v="5211"/>
    <x v="1"/>
    <x v="7"/>
    <s v="Aug-2023"/>
    <s v="ADULTS"/>
  </r>
  <r>
    <x v="646"/>
    <s v="P3318"/>
    <n v="54"/>
    <x v="0"/>
    <x v="1"/>
    <x v="1"/>
    <n v="2509.1716796874998"/>
    <x v="4"/>
    <n v="2424.66"/>
    <x v="0"/>
    <n v="2667.1260000000002"/>
    <n v="2667"/>
    <n v="2668"/>
    <n v="2667"/>
    <x v="0"/>
    <x v="8"/>
    <s v="Jul-2022"/>
    <s v="ADULTS"/>
  </r>
  <r>
    <x v="559"/>
    <s v="P1099"/>
    <n v="21"/>
    <x v="1"/>
    <x v="7"/>
    <x v="1"/>
    <n v="2509.1716796874998"/>
    <x v="1"/>
    <n v="579.82000000000005"/>
    <x v="1"/>
    <n v="637.80200000000013"/>
    <n v="638"/>
    <n v="638"/>
    <n v="637"/>
    <x v="1"/>
    <x v="6"/>
    <s v="Sep-2023"/>
    <s v="ADULTS"/>
  </r>
  <r>
    <x v="589"/>
    <s v="P2783"/>
    <n v="57"/>
    <x v="2"/>
    <x v="4"/>
    <x v="1"/>
    <n v="2509.1716796874998"/>
    <x v="2"/>
    <n v="4090.59"/>
    <x v="0"/>
    <n v="4499.6490000000003"/>
    <n v="4500"/>
    <n v="4500"/>
    <n v="4499"/>
    <x v="1"/>
    <x v="7"/>
    <s v="Aug-2023"/>
    <s v="ADULTS"/>
  </r>
  <r>
    <x v="313"/>
    <s v="P2790"/>
    <n v="25"/>
    <x v="2"/>
    <x v="3"/>
    <x v="1"/>
    <n v="2509.1716796874998"/>
    <x v="0"/>
    <n v="3742.38"/>
    <x v="1"/>
    <n v="4116.6180000000004"/>
    <n v="4117"/>
    <n v="4117"/>
    <n v="4116"/>
    <x v="1"/>
    <x v="10"/>
    <s v="Oct-2023"/>
    <s v="ADULTS"/>
  </r>
  <r>
    <x v="416"/>
    <s v="P4865"/>
    <n v="46"/>
    <x v="0"/>
    <x v="7"/>
    <x v="2"/>
    <n v="2440.2966694490819"/>
    <x v="2"/>
    <n v="2802.95"/>
    <x v="0"/>
    <n v="3083.2449999999999"/>
    <n v="3083"/>
    <n v="3084"/>
    <n v="3083"/>
    <x v="0"/>
    <x v="6"/>
    <s v="Sep-2022"/>
    <s v="ADULTS"/>
  </r>
  <r>
    <x v="351"/>
    <s v="P3005"/>
    <n v="51"/>
    <x v="2"/>
    <x v="1"/>
    <x v="1"/>
    <n v="2509.1716796874998"/>
    <x v="0"/>
    <n v="1630.69"/>
    <x v="0"/>
    <n v="1793.7590000000002"/>
    <n v="1794"/>
    <n v="1794"/>
    <n v="1793"/>
    <x v="0"/>
    <x v="5"/>
    <s v="Mar-2022"/>
    <s v="ADULTS"/>
  </r>
  <r>
    <x v="699"/>
    <s v="P4331"/>
    <n v="43"/>
    <x v="1"/>
    <x v="2"/>
    <x v="2"/>
    <n v="2440.2966694490819"/>
    <x v="0"/>
    <n v="2741.98"/>
    <x v="0"/>
    <n v="3016.1780000000003"/>
    <n v="3016"/>
    <n v="3017"/>
    <n v="3016"/>
    <x v="1"/>
    <x v="1"/>
    <s v="Jan-2023"/>
    <s v="ADULTS"/>
  </r>
  <r>
    <x v="26"/>
    <s v="P803"/>
    <n v="3"/>
    <x v="0"/>
    <x v="1"/>
    <x v="3"/>
    <n v="2496.7676064257025"/>
    <x v="3"/>
    <n v="1593.4"/>
    <x v="3"/>
    <n v="1752.7400000000002"/>
    <n v="1753"/>
    <n v="1753"/>
    <n v="1752"/>
    <x v="0"/>
    <x v="0"/>
    <s v="Dec-2022"/>
    <s v="CHILDREN"/>
  </r>
  <r>
    <x v="122"/>
    <s v="P4343"/>
    <n v="19"/>
    <x v="1"/>
    <x v="7"/>
    <x v="3"/>
    <n v="2496.7676064257025"/>
    <x v="1"/>
    <n v="4482.5"/>
    <x v="1"/>
    <n v="4930.75"/>
    <n v="4931"/>
    <n v="4931"/>
    <n v="4930"/>
    <x v="0"/>
    <x v="7"/>
    <s v="Aug-2022"/>
    <s v="ADULTS"/>
  </r>
  <r>
    <x v="700"/>
    <s v="P2944"/>
    <n v="27"/>
    <x v="0"/>
    <x v="0"/>
    <x v="0"/>
    <n v="2503.6022787783868"/>
    <x v="0"/>
    <n v="3733.37"/>
    <x v="1"/>
    <n v="4106.7070000000003"/>
    <n v="4107"/>
    <n v="4107"/>
    <n v="4106"/>
    <x v="0"/>
    <x v="11"/>
    <s v="May-2022"/>
    <s v="ADULTS"/>
  </r>
  <r>
    <x v="524"/>
    <s v="P2469"/>
    <n v="44"/>
    <x v="0"/>
    <x v="3"/>
    <x v="0"/>
    <n v="2503.6022787783868"/>
    <x v="2"/>
    <n v="639.41999999999996"/>
    <x v="0"/>
    <n v="703.36199999999997"/>
    <n v="703"/>
    <n v="704"/>
    <n v="703"/>
    <x v="0"/>
    <x v="7"/>
    <s v="Aug-2022"/>
    <s v="ADULTS"/>
  </r>
  <r>
    <x v="499"/>
    <s v="P3753"/>
    <n v="34"/>
    <x v="2"/>
    <x v="2"/>
    <x v="2"/>
    <n v="2440.2966694490819"/>
    <x v="1"/>
    <n v="3264.5"/>
    <x v="1"/>
    <n v="3590.9500000000003"/>
    <n v="3591"/>
    <n v="3591"/>
    <n v="3590"/>
    <x v="0"/>
    <x v="5"/>
    <s v="Mar-2022"/>
    <s v="ADULTS"/>
  </r>
  <r>
    <x v="645"/>
    <s v="P543"/>
    <n v="32"/>
    <x v="2"/>
    <x v="1"/>
    <x v="0"/>
    <n v="2503.6022787783868"/>
    <x v="0"/>
    <n v="2171.25"/>
    <x v="1"/>
    <n v="2388.375"/>
    <n v="2388"/>
    <n v="2389"/>
    <n v="2388"/>
    <x v="0"/>
    <x v="1"/>
    <s v="Jan-2022"/>
    <s v="ADULTS"/>
  </r>
  <r>
    <x v="701"/>
    <s v="P4645"/>
    <n v="84"/>
    <x v="2"/>
    <x v="6"/>
    <x v="2"/>
    <n v="2440.2966694490819"/>
    <x v="5"/>
    <n v="2947.12"/>
    <x v="2"/>
    <n v="3241.8320000000003"/>
    <n v="3242"/>
    <n v="3242"/>
    <n v="3241"/>
    <x v="0"/>
    <x v="3"/>
    <s v="Nov-2022"/>
    <s v="ADULTS"/>
  </r>
  <r>
    <x v="501"/>
    <s v="P2391"/>
    <n v="33"/>
    <x v="0"/>
    <x v="6"/>
    <x v="3"/>
    <n v="2496.7676064257025"/>
    <x v="4"/>
    <n v="2661.05"/>
    <x v="1"/>
    <n v="2927.1550000000007"/>
    <n v="2927"/>
    <n v="2928"/>
    <n v="2927"/>
    <x v="0"/>
    <x v="10"/>
    <s v="Oct-2022"/>
    <s v="ADULTS"/>
  </r>
  <r>
    <x v="495"/>
    <s v="P4805"/>
    <n v="48"/>
    <x v="2"/>
    <x v="3"/>
    <x v="2"/>
    <n v="2440.2966694490819"/>
    <x v="2"/>
    <n v="985.78"/>
    <x v="0"/>
    <n v="1084.3579999999999"/>
    <n v="1084"/>
    <n v="1085"/>
    <n v="1084"/>
    <x v="1"/>
    <x v="9"/>
    <s v="Feb-2023"/>
    <s v="ADULTS"/>
  </r>
  <r>
    <x v="669"/>
    <s v="P33"/>
    <n v="50"/>
    <x v="0"/>
    <x v="0"/>
    <x v="1"/>
    <n v="2509.1716796874998"/>
    <x v="3"/>
    <n v="2339.46"/>
    <x v="0"/>
    <n v="2573.4060000000004"/>
    <n v="2573"/>
    <n v="2574"/>
    <n v="2573"/>
    <x v="0"/>
    <x v="9"/>
    <s v="Feb-2022"/>
    <s v="ADULTS"/>
  </r>
  <r>
    <x v="23"/>
    <s v="P1865"/>
    <n v="35"/>
    <x v="1"/>
    <x v="4"/>
    <x v="0"/>
    <n v="2503.6022787783868"/>
    <x v="4"/>
    <n v="1398.84"/>
    <x v="1"/>
    <n v="1538.7239999999999"/>
    <n v="1539"/>
    <n v="1539"/>
    <n v="1538"/>
    <x v="1"/>
    <x v="6"/>
    <s v="Sep-2023"/>
    <s v="ADULTS"/>
  </r>
  <r>
    <x v="520"/>
    <s v="P2699"/>
    <n v="1"/>
    <x v="2"/>
    <x v="3"/>
    <x v="2"/>
    <n v="2440.2966694490819"/>
    <x v="1"/>
    <n v="3709.55"/>
    <x v="3"/>
    <n v="4080.5050000000006"/>
    <n v="4081"/>
    <n v="4081"/>
    <n v="4080"/>
    <x v="1"/>
    <x v="5"/>
    <s v="Mar-2023"/>
    <s v="CHILDREN"/>
  </r>
  <r>
    <x v="202"/>
    <s v="P1843"/>
    <n v="15"/>
    <x v="1"/>
    <x v="3"/>
    <x v="1"/>
    <n v="2509.1716796874998"/>
    <x v="0"/>
    <n v="3698.26"/>
    <x v="3"/>
    <n v="4068.0860000000007"/>
    <n v="4068"/>
    <n v="4069"/>
    <n v="4068"/>
    <x v="1"/>
    <x v="11"/>
    <s v="May-2023"/>
    <s v="CHILDREN"/>
  </r>
  <r>
    <x v="270"/>
    <s v="P3295"/>
    <n v="40"/>
    <x v="1"/>
    <x v="3"/>
    <x v="2"/>
    <n v="2440.2966694490819"/>
    <x v="4"/>
    <n v="2172.58"/>
    <x v="0"/>
    <n v="2389.8380000000002"/>
    <n v="2390"/>
    <n v="2390"/>
    <n v="2389"/>
    <x v="1"/>
    <x v="10"/>
    <s v="Oct-2023"/>
    <s v="ADULTS"/>
  </r>
  <r>
    <x v="315"/>
    <s v="P3935"/>
    <n v="72"/>
    <x v="2"/>
    <x v="1"/>
    <x v="2"/>
    <n v="2440.2966694490819"/>
    <x v="4"/>
    <n v="2643.52"/>
    <x v="2"/>
    <n v="2907.8720000000003"/>
    <n v="2908"/>
    <n v="2908"/>
    <n v="2907"/>
    <x v="0"/>
    <x v="11"/>
    <s v="May-2022"/>
    <s v="ADULTS"/>
  </r>
  <r>
    <x v="180"/>
    <s v="P4141"/>
    <n v="15"/>
    <x v="1"/>
    <x v="6"/>
    <x v="2"/>
    <n v="2440.2966694490819"/>
    <x v="3"/>
    <n v="742.51"/>
    <x v="3"/>
    <n v="816.76100000000008"/>
    <n v="817"/>
    <n v="817"/>
    <n v="816"/>
    <x v="1"/>
    <x v="4"/>
    <s v="Jun-2023"/>
    <s v="CHILDREN"/>
  </r>
  <r>
    <x v="426"/>
    <s v="P2933"/>
    <n v="67"/>
    <x v="1"/>
    <x v="6"/>
    <x v="2"/>
    <n v="2440.2966694490819"/>
    <x v="0"/>
    <n v="313.56"/>
    <x v="2"/>
    <n v="344.91600000000005"/>
    <n v="345"/>
    <n v="345"/>
    <n v="344"/>
    <x v="1"/>
    <x v="0"/>
    <s v="Dec-2023"/>
    <s v="ADULTS"/>
  </r>
  <r>
    <x v="425"/>
    <s v="P2001"/>
    <n v="79"/>
    <x v="1"/>
    <x v="2"/>
    <x v="1"/>
    <n v="2509.1716796874998"/>
    <x v="1"/>
    <n v="4937.0200000000004"/>
    <x v="2"/>
    <n v="5430.7220000000007"/>
    <n v="5431"/>
    <n v="5431"/>
    <n v="5430"/>
    <x v="1"/>
    <x v="8"/>
    <s v="Jul-2023"/>
    <s v="ADULTS"/>
  </r>
  <r>
    <x v="46"/>
    <s v="P567"/>
    <n v="32"/>
    <x v="1"/>
    <x v="3"/>
    <x v="0"/>
    <n v="2503.6022787783868"/>
    <x v="4"/>
    <n v="4916.0200000000004"/>
    <x v="1"/>
    <n v="5407.6220000000012"/>
    <n v="5408"/>
    <n v="5408"/>
    <n v="5407"/>
    <x v="0"/>
    <x v="9"/>
    <s v="Feb-2022"/>
    <s v="ADULTS"/>
  </r>
  <r>
    <x v="54"/>
    <s v="P2979"/>
    <n v="62"/>
    <x v="2"/>
    <x v="1"/>
    <x v="3"/>
    <n v="2496.7676064257025"/>
    <x v="1"/>
    <n v="2253.64"/>
    <x v="2"/>
    <n v="2479.0039999999999"/>
    <n v="2479"/>
    <n v="2480"/>
    <n v="2479"/>
    <x v="0"/>
    <x v="0"/>
    <s v="Dec-2022"/>
    <s v="ADULTS"/>
  </r>
  <r>
    <x v="280"/>
    <s v="P225"/>
    <n v="8"/>
    <x v="1"/>
    <x v="6"/>
    <x v="2"/>
    <n v="2440.2966694490819"/>
    <x v="3"/>
    <n v="4268.42"/>
    <x v="3"/>
    <n v="4695.2620000000006"/>
    <n v="4695"/>
    <n v="4696"/>
    <n v="4695"/>
    <x v="0"/>
    <x v="5"/>
    <s v="Mar-2022"/>
    <s v="CHILDREN"/>
  </r>
  <r>
    <x v="183"/>
    <s v="P1330"/>
    <n v="33"/>
    <x v="0"/>
    <x v="6"/>
    <x v="2"/>
    <n v="2440.2966694490819"/>
    <x v="1"/>
    <n v="324.8"/>
    <x v="1"/>
    <n v="357.28000000000003"/>
    <n v="357"/>
    <n v="358"/>
    <n v="357"/>
    <x v="0"/>
    <x v="9"/>
    <s v="Feb-2022"/>
    <s v="ADULTS"/>
  </r>
  <r>
    <x v="246"/>
    <s v="P3960"/>
    <n v="62"/>
    <x v="1"/>
    <x v="3"/>
    <x v="0"/>
    <n v="2503.6022787783868"/>
    <x v="4"/>
    <n v="509.47"/>
    <x v="2"/>
    <n v="560.41700000000003"/>
    <n v="560"/>
    <n v="561"/>
    <n v="560"/>
    <x v="1"/>
    <x v="10"/>
    <s v="Oct-2023"/>
    <s v="ADULTS"/>
  </r>
  <r>
    <x v="48"/>
    <s v="P80"/>
    <n v="86"/>
    <x v="1"/>
    <x v="0"/>
    <x v="0"/>
    <n v="2503.6022787783868"/>
    <x v="4"/>
    <n v="2797.71"/>
    <x v="2"/>
    <n v="3077.4810000000002"/>
    <n v="3077"/>
    <n v="3078"/>
    <n v="3077"/>
    <x v="0"/>
    <x v="2"/>
    <s v="Apr-2022"/>
    <s v="ADULTS"/>
  </r>
  <r>
    <x v="210"/>
    <s v="P789"/>
    <n v="11"/>
    <x v="0"/>
    <x v="7"/>
    <x v="0"/>
    <n v="2503.6022787783868"/>
    <x v="2"/>
    <n v="296.11"/>
    <x v="3"/>
    <n v="325.72100000000006"/>
    <n v="326"/>
    <n v="326"/>
    <n v="325"/>
    <x v="1"/>
    <x v="9"/>
    <s v="Feb-2023"/>
    <s v="CHILDREN"/>
  </r>
  <r>
    <x v="611"/>
    <s v="P2746"/>
    <n v="91"/>
    <x v="2"/>
    <x v="2"/>
    <x v="3"/>
    <n v="2496.7676064257025"/>
    <x v="1"/>
    <n v="3414.04"/>
    <x v="2"/>
    <n v="3755.4440000000004"/>
    <n v="3755"/>
    <n v="3756"/>
    <n v="3755"/>
    <x v="0"/>
    <x v="2"/>
    <s v="Apr-2022"/>
    <s v="ADULTS"/>
  </r>
  <r>
    <x v="59"/>
    <s v="P4831"/>
    <n v="12"/>
    <x v="1"/>
    <x v="5"/>
    <x v="0"/>
    <n v="2503.6022787783868"/>
    <x v="2"/>
    <n v="225.42"/>
    <x v="3"/>
    <n v="247.96200000000002"/>
    <n v="248"/>
    <n v="248"/>
    <n v="247"/>
    <x v="1"/>
    <x v="1"/>
    <s v="Jan-2023"/>
    <s v="CHILDREN"/>
  </r>
  <r>
    <x v="244"/>
    <s v="P4442"/>
    <n v="50"/>
    <x v="0"/>
    <x v="1"/>
    <x v="3"/>
    <n v="2496.7676064257025"/>
    <x v="1"/>
    <n v="1038.01"/>
    <x v="0"/>
    <n v="1141.8110000000001"/>
    <n v="1142"/>
    <n v="1142"/>
    <n v="1141"/>
    <x v="1"/>
    <x v="6"/>
    <s v="Sep-2023"/>
    <s v="ADULTS"/>
  </r>
  <r>
    <x v="616"/>
    <s v="P1260"/>
    <n v="19"/>
    <x v="2"/>
    <x v="3"/>
    <x v="0"/>
    <n v="2503.6022787783868"/>
    <x v="0"/>
    <n v="4617.04"/>
    <x v="1"/>
    <n v="5078.7440000000006"/>
    <n v="5079"/>
    <n v="5079"/>
    <n v="5078"/>
    <x v="1"/>
    <x v="8"/>
    <s v="Jul-2023"/>
    <s v="ADULTS"/>
  </r>
  <r>
    <x v="245"/>
    <s v="P4683"/>
    <n v="49"/>
    <x v="0"/>
    <x v="7"/>
    <x v="2"/>
    <n v="2440.2966694490819"/>
    <x v="4"/>
    <n v="1591.68"/>
    <x v="0"/>
    <n v="1750.8480000000002"/>
    <n v="1751"/>
    <n v="1751"/>
    <n v="1750"/>
    <x v="0"/>
    <x v="10"/>
    <s v="Oct-2022"/>
    <s v="ADULTS"/>
  </r>
  <r>
    <x v="189"/>
    <s v="P2527"/>
    <n v="70"/>
    <x v="0"/>
    <x v="0"/>
    <x v="0"/>
    <n v="2503.6022787783868"/>
    <x v="2"/>
    <n v="1206.96"/>
    <x v="2"/>
    <n v="1327.6560000000002"/>
    <n v="1328"/>
    <n v="1328"/>
    <n v="1327"/>
    <x v="1"/>
    <x v="5"/>
    <s v="Mar-2023"/>
    <s v="ADULTS"/>
  </r>
  <r>
    <x v="585"/>
    <s v="P2764"/>
    <n v="13"/>
    <x v="1"/>
    <x v="5"/>
    <x v="0"/>
    <n v="2503.6022787783868"/>
    <x v="0"/>
    <n v="1402.38"/>
    <x v="3"/>
    <n v="1542.6180000000002"/>
    <n v="1543"/>
    <n v="1543"/>
    <n v="1542"/>
    <x v="1"/>
    <x v="2"/>
    <s v="Apr-2023"/>
    <s v="CHILDREN"/>
  </r>
  <r>
    <x v="696"/>
    <s v="P4699"/>
    <n v="45"/>
    <x v="1"/>
    <x v="4"/>
    <x v="2"/>
    <n v="2440.2966694490819"/>
    <x v="4"/>
    <n v="2754.93"/>
    <x v="0"/>
    <n v="3030.4230000000002"/>
    <n v="3030"/>
    <n v="3031"/>
    <n v="3030"/>
    <x v="0"/>
    <x v="5"/>
    <s v="Mar-2022"/>
    <s v="ADULTS"/>
  </r>
  <r>
    <x v="573"/>
    <s v="P840"/>
    <n v="37"/>
    <x v="2"/>
    <x v="6"/>
    <x v="0"/>
    <n v="2503.6022787783868"/>
    <x v="3"/>
    <n v="1957.36"/>
    <x v="1"/>
    <n v="2153.096"/>
    <n v="2153"/>
    <n v="2154"/>
    <n v="2153"/>
    <x v="1"/>
    <x v="1"/>
    <s v="Jan-2023"/>
    <s v="ADULTS"/>
  </r>
  <r>
    <x v="398"/>
    <s v="P3386"/>
    <n v="71"/>
    <x v="1"/>
    <x v="3"/>
    <x v="1"/>
    <n v="2509.1716796874998"/>
    <x v="4"/>
    <n v="4751.6400000000003"/>
    <x v="2"/>
    <n v="5226.804000000001"/>
    <n v="5227"/>
    <n v="5227"/>
    <n v="5226"/>
    <x v="1"/>
    <x v="0"/>
    <s v="Dec-2023"/>
    <s v="ADULTS"/>
  </r>
  <r>
    <x v="595"/>
    <s v="P4326"/>
    <n v="94"/>
    <x v="1"/>
    <x v="5"/>
    <x v="0"/>
    <n v="2503.6022787783868"/>
    <x v="2"/>
    <n v="4239.66"/>
    <x v="2"/>
    <n v="4663.6260000000002"/>
    <n v="4664"/>
    <n v="4664"/>
    <n v="4663"/>
    <x v="0"/>
    <x v="6"/>
    <s v="Sep-2022"/>
    <s v="ADULTS"/>
  </r>
  <r>
    <x v="495"/>
    <s v="P3647"/>
    <n v="9"/>
    <x v="0"/>
    <x v="3"/>
    <x v="3"/>
    <n v="2496.7676064257025"/>
    <x v="1"/>
    <n v="2088.23"/>
    <x v="3"/>
    <n v="2297.0530000000003"/>
    <n v="2297"/>
    <n v="2298"/>
    <n v="2297"/>
    <x v="1"/>
    <x v="9"/>
    <s v="Feb-2023"/>
    <s v="CHILDREN"/>
  </r>
  <r>
    <x v="252"/>
    <s v="P3972"/>
    <n v="81"/>
    <x v="2"/>
    <x v="5"/>
    <x v="3"/>
    <n v="2496.7676064257025"/>
    <x v="1"/>
    <n v="2212.63"/>
    <x v="2"/>
    <n v="2433.8930000000005"/>
    <n v="2434"/>
    <n v="2434"/>
    <n v="2433"/>
    <x v="1"/>
    <x v="7"/>
    <s v="Aug-2023"/>
    <s v="ADULTS"/>
  </r>
  <r>
    <x v="537"/>
    <s v="P2617"/>
    <n v="52"/>
    <x v="0"/>
    <x v="4"/>
    <x v="2"/>
    <n v="2440.2966694490819"/>
    <x v="0"/>
    <n v="1243.52"/>
    <x v="0"/>
    <n v="1367.8720000000001"/>
    <n v="1368"/>
    <n v="1368"/>
    <n v="1367"/>
    <x v="0"/>
    <x v="4"/>
    <s v="Jun-2022"/>
    <s v="ADULTS"/>
  </r>
  <r>
    <x v="592"/>
    <s v="P4990"/>
    <n v="31"/>
    <x v="1"/>
    <x v="0"/>
    <x v="1"/>
    <n v="2509.1716796874998"/>
    <x v="0"/>
    <n v="1342.8"/>
    <x v="1"/>
    <n v="1477.0800000000002"/>
    <n v="1477"/>
    <n v="1478"/>
    <n v="1477"/>
    <x v="0"/>
    <x v="2"/>
    <s v="Apr-2022"/>
    <s v="ADULTS"/>
  </r>
  <r>
    <x v="620"/>
    <s v="P4133"/>
    <n v="93"/>
    <x v="2"/>
    <x v="4"/>
    <x v="2"/>
    <n v="2440.2966694490819"/>
    <x v="4"/>
    <n v="4598.25"/>
    <x v="2"/>
    <n v="5058.0750000000007"/>
    <n v="5058"/>
    <n v="5059"/>
    <n v="5058"/>
    <x v="1"/>
    <x v="11"/>
    <s v="May-2023"/>
    <s v="ADULTS"/>
  </r>
  <r>
    <x v="677"/>
    <s v="P782"/>
    <n v="72"/>
    <x v="0"/>
    <x v="4"/>
    <x v="1"/>
    <n v="2509.1716796874998"/>
    <x v="3"/>
    <n v="1449.75"/>
    <x v="2"/>
    <n v="1594.7250000000001"/>
    <n v="1595"/>
    <n v="1595"/>
    <n v="1594"/>
    <x v="1"/>
    <x v="3"/>
    <s v="Nov-2023"/>
    <s v="ADULTS"/>
  </r>
  <r>
    <x v="595"/>
    <s v="P2031"/>
    <n v="29"/>
    <x v="1"/>
    <x v="2"/>
    <x v="0"/>
    <n v="2503.6022787783868"/>
    <x v="3"/>
    <n v="1663.69"/>
    <x v="1"/>
    <n v="1830.0590000000002"/>
    <n v="1830"/>
    <n v="1831"/>
    <n v="1830"/>
    <x v="0"/>
    <x v="6"/>
    <s v="Sep-2022"/>
    <s v="ADULTS"/>
  </r>
  <r>
    <x v="338"/>
    <s v="P4842"/>
    <n v="63"/>
    <x v="2"/>
    <x v="3"/>
    <x v="0"/>
    <n v="2503.6022787783868"/>
    <x v="3"/>
    <n v="2230.33"/>
    <x v="2"/>
    <n v="2453.3630000000003"/>
    <n v="2453"/>
    <n v="2454"/>
    <n v="2453"/>
    <x v="0"/>
    <x v="3"/>
    <s v="Nov-2022"/>
    <s v="ADULTS"/>
  </r>
  <r>
    <x v="15"/>
    <s v="P2340"/>
    <n v="38"/>
    <x v="0"/>
    <x v="3"/>
    <x v="2"/>
    <n v="2440.2966694490819"/>
    <x v="3"/>
    <n v="2579.5100000000002"/>
    <x v="1"/>
    <n v="2837.4610000000007"/>
    <n v="2837"/>
    <n v="2838"/>
    <n v="2837"/>
    <x v="1"/>
    <x v="4"/>
    <s v="Jun-2023"/>
    <s v="ADULTS"/>
  </r>
  <r>
    <x v="415"/>
    <s v="P1525"/>
    <n v="60"/>
    <x v="2"/>
    <x v="5"/>
    <x v="1"/>
    <n v="2509.1716796874998"/>
    <x v="3"/>
    <n v="525.79"/>
    <x v="2"/>
    <n v="578.36900000000003"/>
    <n v="578"/>
    <n v="579"/>
    <n v="578"/>
    <x v="0"/>
    <x v="9"/>
    <s v="Feb-2022"/>
    <s v="ADULTS"/>
  </r>
  <r>
    <x v="536"/>
    <s v="P1768"/>
    <n v="98"/>
    <x v="2"/>
    <x v="0"/>
    <x v="2"/>
    <n v="2440.2966694490819"/>
    <x v="1"/>
    <n v="1623.23"/>
    <x v="2"/>
    <n v="1785.5530000000001"/>
    <n v="1786"/>
    <n v="1786"/>
    <n v="1785"/>
    <x v="0"/>
    <x v="0"/>
    <s v="Dec-2022"/>
    <s v="ADULTS"/>
  </r>
  <r>
    <x v="40"/>
    <s v="P4191"/>
    <n v="20"/>
    <x v="1"/>
    <x v="0"/>
    <x v="2"/>
    <n v="2440.2966694490819"/>
    <x v="2"/>
    <n v="845.78"/>
    <x v="1"/>
    <n v="930.35800000000006"/>
    <n v="930"/>
    <n v="931"/>
    <n v="930"/>
    <x v="1"/>
    <x v="5"/>
    <s v="Mar-2023"/>
    <s v="ADULTS"/>
  </r>
  <r>
    <x v="178"/>
    <s v="P3493"/>
    <n v="61"/>
    <x v="0"/>
    <x v="0"/>
    <x v="1"/>
    <n v="2509.1716796874998"/>
    <x v="2"/>
    <n v="131.43"/>
    <x v="2"/>
    <n v="144.57300000000001"/>
    <n v="145"/>
    <n v="145"/>
    <n v="144"/>
    <x v="1"/>
    <x v="8"/>
    <s v="Jul-2023"/>
    <s v="ADULTS"/>
  </r>
  <r>
    <x v="702"/>
    <s v="P3142"/>
    <n v="22"/>
    <x v="2"/>
    <x v="0"/>
    <x v="0"/>
    <n v="2503.6022787783868"/>
    <x v="4"/>
    <n v="987.64"/>
    <x v="1"/>
    <n v="1086.404"/>
    <n v="1086"/>
    <n v="1087"/>
    <n v="1086"/>
    <x v="0"/>
    <x v="10"/>
    <s v="Oct-2022"/>
    <s v="ADULTS"/>
  </r>
  <r>
    <x v="113"/>
    <s v="P1902"/>
    <n v="33"/>
    <x v="1"/>
    <x v="0"/>
    <x v="3"/>
    <n v="2496.7676064257025"/>
    <x v="4"/>
    <n v="3154.92"/>
    <x v="1"/>
    <n v="3470.4120000000003"/>
    <n v="3470"/>
    <n v="3471"/>
    <n v="3470"/>
    <x v="1"/>
    <x v="0"/>
    <s v="Dec-2023"/>
    <s v="ADULTS"/>
  </r>
  <r>
    <x v="155"/>
    <s v="P2234"/>
    <n v="56"/>
    <x v="0"/>
    <x v="4"/>
    <x v="3"/>
    <n v="2496.7676064257025"/>
    <x v="2"/>
    <n v="4909.1499999999996"/>
    <x v="0"/>
    <n v="5400.0649999999996"/>
    <n v="5400"/>
    <n v="5401"/>
    <n v="5400"/>
    <x v="1"/>
    <x v="1"/>
    <s v="Jan-2023"/>
    <s v="ADULTS"/>
  </r>
  <r>
    <x v="116"/>
    <s v="P4531"/>
    <n v="56"/>
    <x v="0"/>
    <x v="5"/>
    <x v="2"/>
    <n v="2440.2966694490819"/>
    <x v="2"/>
    <n v="1037.8399999999999"/>
    <x v="0"/>
    <n v="1141.624"/>
    <n v="1142"/>
    <n v="1142"/>
    <n v="1141"/>
    <x v="0"/>
    <x v="4"/>
    <s v="Jun-2022"/>
    <s v="ADULTS"/>
  </r>
  <r>
    <x v="381"/>
    <s v="P2414"/>
    <n v="20"/>
    <x v="1"/>
    <x v="2"/>
    <x v="2"/>
    <n v="2440.2966694490819"/>
    <x v="5"/>
    <n v="2724.03"/>
    <x v="1"/>
    <n v="2996.4330000000004"/>
    <n v="2996"/>
    <n v="2997"/>
    <n v="2996"/>
    <x v="0"/>
    <x v="0"/>
    <s v="Dec-2022"/>
    <s v="ADULTS"/>
  </r>
  <r>
    <x v="662"/>
    <s v="P783"/>
    <n v="36"/>
    <x v="2"/>
    <x v="6"/>
    <x v="3"/>
    <n v="2496.7676064257025"/>
    <x v="2"/>
    <n v="3212.96"/>
    <x v="1"/>
    <n v="3534.2560000000003"/>
    <n v="3534"/>
    <n v="3535"/>
    <n v="3534"/>
    <x v="1"/>
    <x v="11"/>
    <s v="May-2023"/>
    <s v="ADULTS"/>
  </r>
  <r>
    <x v="654"/>
    <s v="P909"/>
    <n v="63"/>
    <x v="2"/>
    <x v="3"/>
    <x v="2"/>
    <n v="2440.2966694490819"/>
    <x v="3"/>
    <n v="434.95"/>
    <x v="2"/>
    <n v="478.44500000000005"/>
    <n v="478"/>
    <n v="479"/>
    <n v="478"/>
    <x v="0"/>
    <x v="6"/>
    <s v="Sep-2022"/>
    <s v="ADULTS"/>
  </r>
  <r>
    <x v="110"/>
    <s v="P3240"/>
    <n v="49"/>
    <x v="1"/>
    <x v="1"/>
    <x v="3"/>
    <n v="2496.7676064257025"/>
    <x v="0"/>
    <n v="1595.7"/>
    <x v="0"/>
    <n v="1755.2700000000002"/>
    <n v="1755"/>
    <n v="1756"/>
    <n v="1755"/>
    <x v="0"/>
    <x v="8"/>
    <s v="Jul-2022"/>
    <s v="ADULTS"/>
  </r>
  <r>
    <x v="516"/>
    <s v="P4169"/>
    <n v="62"/>
    <x v="1"/>
    <x v="5"/>
    <x v="2"/>
    <n v="2440.2966694490819"/>
    <x v="1"/>
    <n v="1371.06"/>
    <x v="2"/>
    <n v="1508.1660000000002"/>
    <n v="1508"/>
    <n v="1509"/>
    <n v="1508"/>
    <x v="0"/>
    <x v="7"/>
    <s v="Aug-2022"/>
    <s v="ADULTS"/>
  </r>
  <r>
    <x v="276"/>
    <s v="P3913"/>
    <n v="94"/>
    <x v="0"/>
    <x v="6"/>
    <x v="3"/>
    <n v="2496.7676064257025"/>
    <x v="1"/>
    <n v="2731.15"/>
    <x v="2"/>
    <n v="3004.2650000000003"/>
    <n v="3004"/>
    <n v="3005"/>
    <n v="3004"/>
    <x v="1"/>
    <x v="6"/>
    <s v="Sep-2023"/>
    <s v="ADULTS"/>
  </r>
  <r>
    <x v="463"/>
    <s v="P3162"/>
    <n v="79"/>
    <x v="2"/>
    <x v="1"/>
    <x v="1"/>
    <n v="2509.1716796874998"/>
    <x v="0"/>
    <n v="4257.03"/>
    <x v="2"/>
    <n v="4682.7330000000002"/>
    <n v="4683"/>
    <n v="4683"/>
    <n v="4682"/>
    <x v="0"/>
    <x v="11"/>
    <s v="May-2022"/>
    <s v="ADULTS"/>
  </r>
  <r>
    <x v="655"/>
    <s v="P2176"/>
    <n v="18"/>
    <x v="2"/>
    <x v="3"/>
    <x v="2"/>
    <n v="2440.2966694490819"/>
    <x v="2"/>
    <n v="1869.11"/>
    <x v="1"/>
    <n v="2056.0210000000002"/>
    <n v="2056"/>
    <n v="2057"/>
    <n v="2056"/>
    <x v="0"/>
    <x v="10"/>
    <s v="Oct-2022"/>
    <s v="ADULTS"/>
  </r>
  <r>
    <x v="63"/>
    <s v="P4499"/>
    <n v="90"/>
    <x v="2"/>
    <x v="7"/>
    <x v="3"/>
    <n v="2496.7676064257025"/>
    <x v="5"/>
    <n v="2298.86"/>
    <x v="2"/>
    <n v="2528.7460000000005"/>
    <n v="2529"/>
    <n v="2529"/>
    <n v="2528"/>
    <x v="1"/>
    <x v="2"/>
    <s v="Apr-2023"/>
    <s v="ADULTS"/>
  </r>
  <r>
    <x v="574"/>
    <s v="P2877"/>
    <n v="81"/>
    <x v="1"/>
    <x v="0"/>
    <x v="0"/>
    <n v="2503.6022787783868"/>
    <x v="0"/>
    <n v="3716.07"/>
    <x v="2"/>
    <n v="4087.6770000000006"/>
    <n v="4088"/>
    <n v="4088"/>
    <n v="4087"/>
    <x v="1"/>
    <x v="0"/>
    <s v="Dec-2023"/>
    <s v="ADULTS"/>
  </r>
  <r>
    <x v="145"/>
    <s v="P2444"/>
    <n v="56"/>
    <x v="2"/>
    <x v="7"/>
    <x v="1"/>
    <n v="2509.1716796874998"/>
    <x v="1"/>
    <n v="3111.78"/>
    <x v="0"/>
    <n v="3422.9580000000005"/>
    <n v="3423"/>
    <n v="3423"/>
    <n v="3422"/>
    <x v="1"/>
    <x v="2"/>
    <s v="Apr-2023"/>
    <s v="ADULTS"/>
  </r>
  <r>
    <x v="614"/>
    <s v="P2685"/>
    <n v="71"/>
    <x v="1"/>
    <x v="0"/>
    <x v="0"/>
    <n v="2503.6022787783868"/>
    <x v="0"/>
    <n v="4697.41"/>
    <x v="2"/>
    <n v="5167.1509999999998"/>
    <n v="5167"/>
    <n v="5168"/>
    <n v="5167"/>
    <x v="0"/>
    <x v="3"/>
    <s v="Nov-2022"/>
    <s v="ADULTS"/>
  </r>
  <r>
    <x v="327"/>
    <s v="P503"/>
    <n v="65"/>
    <x v="0"/>
    <x v="3"/>
    <x v="1"/>
    <n v="2509.1716796874998"/>
    <x v="4"/>
    <n v="1471.72"/>
    <x v="2"/>
    <n v="1618.8920000000001"/>
    <n v="1619"/>
    <n v="1619"/>
    <n v="1618"/>
    <x v="0"/>
    <x v="9"/>
    <s v="Feb-2022"/>
    <s v="ADULTS"/>
  </r>
  <r>
    <x v="152"/>
    <s v="P4893"/>
    <n v="95"/>
    <x v="0"/>
    <x v="7"/>
    <x v="3"/>
    <n v="2496.7676064257025"/>
    <x v="4"/>
    <n v="3789.76"/>
    <x v="2"/>
    <n v="4168.7360000000008"/>
    <n v="4169"/>
    <n v="4169"/>
    <n v="4168"/>
    <x v="1"/>
    <x v="10"/>
    <s v="Oct-2023"/>
    <s v="ADULTS"/>
  </r>
  <r>
    <x v="654"/>
    <s v="P3522"/>
    <n v="52"/>
    <x v="2"/>
    <x v="4"/>
    <x v="1"/>
    <n v="2509.1716796874998"/>
    <x v="3"/>
    <n v="2258.8000000000002"/>
    <x v="0"/>
    <n v="2484.6800000000003"/>
    <n v="2485"/>
    <n v="2485"/>
    <n v="2484"/>
    <x v="0"/>
    <x v="6"/>
    <s v="Sep-2022"/>
    <s v="ADULTS"/>
  </r>
  <r>
    <x v="237"/>
    <s v="P1940"/>
    <n v="82"/>
    <x v="0"/>
    <x v="7"/>
    <x v="2"/>
    <n v="2440.2966694490819"/>
    <x v="0"/>
    <n v="515.11"/>
    <x v="2"/>
    <n v="566.62100000000009"/>
    <n v="567"/>
    <n v="567"/>
    <n v="566"/>
    <x v="0"/>
    <x v="1"/>
    <s v="Jan-2022"/>
    <s v="ADULTS"/>
  </r>
  <r>
    <x v="668"/>
    <s v="P591"/>
    <n v="73"/>
    <x v="0"/>
    <x v="2"/>
    <x v="0"/>
    <n v="2503.6022787783868"/>
    <x v="3"/>
    <n v="857.41"/>
    <x v="2"/>
    <n v="943.15100000000007"/>
    <n v="943"/>
    <n v="944"/>
    <n v="943"/>
    <x v="0"/>
    <x v="0"/>
    <s v="Dec-2022"/>
    <s v="ADULTS"/>
  </r>
  <r>
    <x v="621"/>
    <s v="P4465"/>
    <n v="29"/>
    <x v="0"/>
    <x v="2"/>
    <x v="0"/>
    <n v="2503.6022787783868"/>
    <x v="2"/>
    <n v="4784.1099999999997"/>
    <x v="1"/>
    <n v="5262.5209999999997"/>
    <n v="5263"/>
    <n v="5263"/>
    <n v="5262"/>
    <x v="1"/>
    <x v="7"/>
    <s v="Aug-2023"/>
    <s v="ADULTS"/>
  </r>
  <r>
    <x v="339"/>
    <s v="P4416"/>
    <n v="98"/>
    <x v="1"/>
    <x v="3"/>
    <x v="1"/>
    <n v="2509.1716796874998"/>
    <x v="2"/>
    <n v="1705.46"/>
    <x v="2"/>
    <n v="1876.0060000000001"/>
    <n v="1876"/>
    <n v="1877"/>
    <n v="1876"/>
    <x v="0"/>
    <x v="6"/>
    <s v="Sep-2022"/>
    <s v="ADULTS"/>
  </r>
  <r>
    <x v="650"/>
    <s v="P1588"/>
    <n v="82"/>
    <x v="0"/>
    <x v="7"/>
    <x v="3"/>
    <n v="2496.7676064257025"/>
    <x v="3"/>
    <n v="1630.45"/>
    <x v="2"/>
    <n v="1793.4950000000001"/>
    <n v="1793"/>
    <n v="1794"/>
    <n v="1793"/>
    <x v="1"/>
    <x v="4"/>
    <s v="Jun-2023"/>
    <s v="ADULTS"/>
  </r>
  <r>
    <x v="208"/>
    <s v="P4192"/>
    <n v="29"/>
    <x v="1"/>
    <x v="1"/>
    <x v="2"/>
    <n v="2440.2966694490819"/>
    <x v="0"/>
    <n v="4230.87"/>
    <x v="1"/>
    <n v="4653.9570000000003"/>
    <n v="4654"/>
    <n v="4654"/>
    <n v="4653"/>
    <x v="1"/>
    <x v="10"/>
    <s v="Oct-2023"/>
    <s v="ADULTS"/>
  </r>
  <r>
    <x v="34"/>
    <s v="P3851"/>
    <n v="98"/>
    <x v="2"/>
    <x v="2"/>
    <x v="2"/>
    <n v="2440.2966694490819"/>
    <x v="3"/>
    <n v="479.35"/>
    <x v="2"/>
    <n v="527.28500000000008"/>
    <n v="527"/>
    <n v="528"/>
    <n v="527"/>
    <x v="0"/>
    <x v="3"/>
    <s v="Nov-2022"/>
    <s v="ADULTS"/>
  </r>
  <r>
    <x v="167"/>
    <s v="P621"/>
    <n v="46"/>
    <x v="2"/>
    <x v="3"/>
    <x v="2"/>
    <n v="2440.2966694490819"/>
    <x v="0"/>
    <n v="608.57000000000005"/>
    <x v="0"/>
    <n v="669.42700000000013"/>
    <n v="669"/>
    <n v="670"/>
    <n v="669"/>
    <x v="0"/>
    <x v="0"/>
    <s v="Dec-2022"/>
    <s v="ADULTS"/>
  </r>
  <r>
    <x v="371"/>
    <s v="P4972"/>
    <n v="45"/>
    <x v="1"/>
    <x v="3"/>
    <x v="3"/>
    <n v="2496.7676064257025"/>
    <x v="3"/>
    <n v="3285.48"/>
    <x v="0"/>
    <n v="3614.0280000000002"/>
    <n v="3614"/>
    <n v="3615"/>
    <n v="3614"/>
    <x v="1"/>
    <x v="11"/>
    <s v="May-2023"/>
    <s v="ADULTS"/>
  </r>
  <r>
    <x v="343"/>
    <s v="P4128"/>
    <n v="64"/>
    <x v="1"/>
    <x v="2"/>
    <x v="3"/>
    <n v="2496.7676064257025"/>
    <x v="3"/>
    <n v="4248.8"/>
    <x v="2"/>
    <n v="4673.68"/>
    <n v="4674"/>
    <n v="4674"/>
    <n v="4673"/>
    <x v="1"/>
    <x v="4"/>
    <s v="Jun-2023"/>
    <s v="ADULTS"/>
  </r>
  <r>
    <x v="387"/>
    <s v="P2288"/>
    <n v="68"/>
    <x v="2"/>
    <x v="0"/>
    <x v="1"/>
    <n v="2509.1716796874998"/>
    <x v="3"/>
    <n v="1990.37"/>
    <x v="2"/>
    <n v="2189.4070000000002"/>
    <n v="2189"/>
    <n v="2190"/>
    <n v="2189"/>
    <x v="1"/>
    <x v="3"/>
    <s v="Nov-2023"/>
    <s v="ADULTS"/>
  </r>
  <r>
    <x v="338"/>
    <s v="P2324"/>
    <n v="63"/>
    <x v="1"/>
    <x v="6"/>
    <x v="0"/>
    <n v="2503.6022787783868"/>
    <x v="0"/>
    <n v="4591.93"/>
    <x v="2"/>
    <n v="5051.1230000000005"/>
    <n v="5051"/>
    <n v="5052"/>
    <n v="5051"/>
    <x v="0"/>
    <x v="3"/>
    <s v="Nov-2022"/>
    <s v="ADULTS"/>
  </r>
  <r>
    <x v="574"/>
    <s v="P3714"/>
    <n v="32"/>
    <x v="2"/>
    <x v="3"/>
    <x v="0"/>
    <n v="2503.6022787783868"/>
    <x v="0"/>
    <n v="3632.36"/>
    <x v="1"/>
    <n v="3995.5960000000005"/>
    <n v="3996"/>
    <n v="3996"/>
    <n v="3995"/>
    <x v="1"/>
    <x v="0"/>
    <s v="Dec-2023"/>
    <s v="ADULTS"/>
  </r>
  <r>
    <x v="133"/>
    <s v="P2873"/>
    <n v="2"/>
    <x v="1"/>
    <x v="0"/>
    <x v="0"/>
    <n v="2503.6022787783868"/>
    <x v="0"/>
    <n v="2052.64"/>
    <x v="3"/>
    <n v="2257.904"/>
    <n v="2258"/>
    <n v="2258"/>
    <n v="2257"/>
    <x v="1"/>
    <x v="7"/>
    <s v="Aug-2023"/>
    <s v="CHILDREN"/>
  </r>
  <r>
    <x v="462"/>
    <s v="P2712"/>
    <n v="82"/>
    <x v="0"/>
    <x v="2"/>
    <x v="1"/>
    <n v="2509.1716796874998"/>
    <x v="0"/>
    <n v="4942.68"/>
    <x v="2"/>
    <n v="5436.9480000000003"/>
    <n v="5437"/>
    <n v="5437"/>
    <n v="5436"/>
    <x v="0"/>
    <x v="1"/>
    <s v="Jan-2022"/>
    <s v="ADULTS"/>
  </r>
  <r>
    <x v="399"/>
    <s v="P1988"/>
    <n v="33"/>
    <x v="0"/>
    <x v="5"/>
    <x v="2"/>
    <n v="2440.2966694490819"/>
    <x v="2"/>
    <n v="3036.22"/>
    <x v="1"/>
    <n v="3339.8420000000001"/>
    <n v="3340"/>
    <n v="3340"/>
    <n v="3339"/>
    <x v="1"/>
    <x v="8"/>
    <s v="Jul-2023"/>
    <s v="ADULTS"/>
  </r>
  <r>
    <x v="170"/>
    <s v="P4125"/>
    <n v="25"/>
    <x v="0"/>
    <x v="4"/>
    <x v="1"/>
    <n v="2509.1716796874998"/>
    <x v="5"/>
    <n v="1131.47"/>
    <x v="1"/>
    <n v="1244.6170000000002"/>
    <n v="1245"/>
    <n v="1245"/>
    <n v="1244"/>
    <x v="0"/>
    <x v="0"/>
    <s v="Dec-2022"/>
    <s v="ADULTS"/>
  </r>
  <r>
    <x v="342"/>
    <s v="P4660"/>
    <n v="81"/>
    <x v="1"/>
    <x v="5"/>
    <x v="1"/>
    <n v="2509.1716796874998"/>
    <x v="3"/>
    <n v="1309.69"/>
    <x v="2"/>
    <n v="1440.6590000000001"/>
    <n v="1441"/>
    <n v="1441"/>
    <n v="1440"/>
    <x v="0"/>
    <x v="3"/>
    <s v="Nov-2022"/>
    <s v="ADULTS"/>
  </r>
  <r>
    <x v="543"/>
    <s v="P4857"/>
    <n v="35"/>
    <x v="0"/>
    <x v="3"/>
    <x v="3"/>
    <n v="2496.7676064257025"/>
    <x v="2"/>
    <n v="3808.2"/>
    <x v="1"/>
    <n v="4189.0200000000004"/>
    <n v="4189"/>
    <n v="4190"/>
    <n v="4189"/>
    <x v="0"/>
    <x v="2"/>
    <s v="Apr-2022"/>
    <s v="ADULTS"/>
  </r>
  <r>
    <x v="382"/>
    <s v="P4837"/>
    <n v="69"/>
    <x v="1"/>
    <x v="4"/>
    <x v="0"/>
    <n v="2503.6022787783868"/>
    <x v="2"/>
    <n v="3175.4"/>
    <x v="2"/>
    <n v="3492.9400000000005"/>
    <n v="3493"/>
    <n v="3493"/>
    <n v="3492"/>
    <x v="1"/>
    <x v="5"/>
    <s v="Mar-2023"/>
    <s v="ADULTS"/>
  </r>
  <r>
    <x v="375"/>
    <s v="P1345"/>
    <n v="72"/>
    <x v="2"/>
    <x v="6"/>
    <x v="3"/>
    <n v="2496.7676064257025"/>
    <x v="2"/>
    <n v="4503.87"/>
    <x v="2"/>
    <n v="4954.2570000000005"/>
    <n v="4954"/>
    <n v="4955"/>
    <n v="4954"/>
    <x v="0"/>
    <x v="9"/>
    <s v="Feb-2022"/>
    <s v="ADULTS"/>
  </r>
  <r>
    <x v="554"/>
    <s v="P3214"/>
    <n v="90"/>
    <x v="2"/>
    <x v="6"/>
    <x v="3"/>
    <n v="2496.7676064257025"/>
    <x v="0"/>
    <n v="4431.24"/>
    <x v="2"/>
    <n v="4874.3640000000005"/>
    <n v="4874"/>
    <n v="4875"/>
    <n v="4874"/>
    <x v="0"/>
    <x v="8"/>
    <s v="Jul-2022"/>
    <s v="ADULTS"/>
  </r>
  <r>
    <x v="618"/>
    <s v="P4927"/>
    <n v="71"/>
    <x v="2"/>
    <x v="5"/>
    <x v="2"/>
    <n v="2440.2966694490819"/>
    <x v="4"/>
    <n v="4115.6899999999996"/>
    <x v="2"/>
    <n v="4527.259"/>
    <n v="4527"/>
    <n v="4528"/>
    <n v="4527"/>
    <x v="1"/>
    <x v="7"/>
    <s v="Aug-2023"/>
    <s v="ADULTS"/>
  </r>
  <r>
    <x v="693"/>
    <s v="P574"/>
    <n v="82"/>
    <x v="1"/>
    <x v="7"/>
    <x v="3"/>
    <n v="2496.7676064257025"/>
    <x v="3"/>
    <n v="4377.05"/>
    <x v="2"/>
    <n v="4814.755000000001"/>
    <n v="4815"/>
    <n v="4815"/>
    <n v="4814"/>
    <x v="1"/>
    <x v="3"/>
    <s v="Nov-2023"/>
    <s v="ADULTS"/>
  </r>
  <r>
    <x v="253"/>
    <s v="P4239"/>
    <n v="16"/>
    <x v="0"/>
    <x v="3"/>
    <x v="0"/>
    <n v="2503.6022787783868"/>
    <x v="0"/>
    <n v="1106.43"/>
    <x v="3"/>
    <n v="1217.0730000000001"/>
    <n v="1217"/>
    <n v="1218"/>
    <n v="1217"/>
    <x v="0"/>
    <x v="2"/>
    <s v="Apr-2022"/>
    <s v="CHILDREN"/>
  </r>
  <r>
    <x v="326"/>
    <s v="P4469"/>
    <n v="69"/>
    <x v="1"/>
    <x v="0"/>
    <x v="1"/>
    <n v="2509.1716796874998"/>
    <x v="3"/>
    <n v="4545.96"/>
    <x v="2"/>
    <n v="5000.5560000000005"/>
    <n v="5001"/>
    <n v="5001"/>
    <n v="5000"/>
    <x v="1"/>
    <x v="5"/>
    <s v="Mar-2023"/>
    <s v="ADULTS"/>
  </r>
  <r>
    <x v="392"/>
    <s v="P4144"/>
    <n v="5"/>
    <x v="1"/>
    <x v="0"/>
    <x v="2"/>
    <n v="2440.2966694490819"/>
    <x v="1"/>
    <n v="2491.79"/>
    <x v="3"/>
    <n v="2740.9690000000001"/>
    <n v="2741"/>
    <n v="2741"/>
    <n v="2740"/>
    <x v="1"/>
    <x v="1"/>
    <s v="Jan-2023"/>
    <s v="CHILDREN"/>
  </r>
  <r>
    <x v="140"/>
    <s v="P2471"/>
    <n v="11"/>
    <x v="1"/>
    <x v="7"/>
    <x v="3"/>
    <n v="2496.7676064257025"/>
    <x v="4"/>
    <n v="4839.71"/>
    <x v="3"/>
    <n v="5323.6810000000005"/>
    <n v="5324"/>
    <n v="5324"/>
    <n v="5323"/>
    <x v="0"/>
    <x v="7"/>
    <s v="Aug-2022"/>
    <s v="CHILDREN"/>
  </r>
  <r>
    <x v="279"/>
    <s v="P1374"/>
    <n v="35"/>
    <x v="1"/>
    <x v="0"/>
    <x v="3"/>
    <n v="2496.7676064257025"/>
    <x v="4"/>
    <n v="3855.29"/>
    <x v="1"/>
    <n v="4240.8190000000004"/>
    <n v="4241"/>
    <n v="4241"/>
    <n v="4240"/>
    <x v="1"/>
    <x v="8"/>
    <s v="Jul-2023"/>
    <s v="ADULTS"/>
  </r>
  <r>
    <x v="369"/>
    <s v="P758"/>
    <n v="40"/>
    <x v="0"/>
    <x v="6"/>
    <x v="1"/>
    <n v="2509.1716796874998"/>
    <x v="4"/>
    <n v="4206.66"/>
    <x v="0"/>
    <n v="4627.326"/>
    <n v="4627"/>
    <n v="4628"/>
    <n v="4627"/>
    <x v="1"/>
    <x v="9"/>
    <s v="Feb-2023"/>
    <s v="ADULTS"/>
  </r>
  <r>
    <x v="35"/>
    <s v="P438"/>
    <n v="1"/>
    <x v="2"/>
    <x v="3"/>
    <x v="2"/>
    <n v="2440.2966694490819"/>
    <x v="1"/>
    <n v="1175.25"/>
    <x v="3"/>
    <n v="1292.7750000000001"/>
    <n v="1293"/>
    <n v="1293"/>
    <n v="1292"/>
    <x v="0"/>
    <x v="9"/>
    <s v="Feb-2022"/>
    <s v="CHILDREN"/>
  </r>
  <r>
    <x v="390"/>
    <s v="P4672"/>
    <n v="53"/>
    <x v="1"/>
    <x v="3"/>
    <x v="3"/>
    <n v="2496.7676064257025"/>
    <x v="2"/>
    <n v="795.27"/>
    <x v="0"/>
    <n v="874.79700000000003"/>
    <n v="875"/>
    <n v="875"/>
    <n v="874"/>
    <x v="1"/>
    <x v="2"/>
    <s v="Apr-2023"/>
    <s v="ADULTS"/>
  </r>
  <r>
    <x v="702"/>
    <s v="P1387"/>
    <n v="94"/>
    <x v="2"/>
    <x v="1"/>
    <x v="2"/>
    <n v="2440.2966694490819"/>
    <x v="0"/>
    <n v="4492.95"/>
    <x v="2"/>
    <n v="4942.2449999999999"/>
    <n v="4942"/>
    <n v="4943"/>
    <n v="4942"/>
    <x v="0"/>
    <x v="10"/>
    <s v="Oct-2022"/>
    <s v="ADULTS"/>
  </r>
  <r>
    <x v="86"/>
    <s v="P4327"/>
    <n v="4"/>
    <x v="1"/>
    <x v="2"/>
    <x v="2"/>
    <n v="2440.2966694490819"/>
    <x v="0"/>
    <n v="642.32000000000005"/>
    <x v="3"/>
    <n v="706.55200000000013"/>
    <n v="707"/>
    <n v="707"/>
    <n v="706"/>
    <x v="0"/>
    <x v="5"/>
    <s v="Mar-2022"/>
    <s v="CHILDREN"/>
  </r>
  <r>
    <x v="703"/>
    <s v="P3798"/>
    <n v="67"/>
    <x v="1"/>
    <x v="1"/>
    <x v="3"/>
    <n v="2496.7676064257025"/>
    <x v="4"/>
    <n v="4447.07"/>
    <x v="2"/>
    <n v="4891.777"/>
    <n v="4892"/>
    <n v="4892"/>
    <n v="4891"/>
    <x v="1"/>
    <x v="4"/>
    <s v="Jun-2023"/>
    <s v="ADULTS"/>
  </r>
  <r>
    <x v="32"/>
    <s v="P1190"/>
    <n v="1"/>
    <x v="0"/>
    <x v="6"/>
    <x v="1"/>
    <n v="2509.1716796874998"/>
    <x v="4"/>
    <n v="1233.97"/>
    <x v="3"/>
    <n v="1357.3670000000002"/>
    <n v="1357"/>
    <n v="1358"/>
    <n v="1357"/>
    <x v="1"/>
    <x v="3"/>
    <s v="Nov-2023"/>
    <s v="CHILDREN"/>
  </r>
  <r>
    <x v="197"/>
    <s v="P568"/>
    <n v="77"/>
    <x v="1"/>
    <x v="7"/>
    <x v="0"/>
    <n v="2503.6022787783868"/>
    <x v="3"/>
    <n v="697.52"/>
    <x v="2"/>
    <n v="767.27200000000005"/>
    <n v="767"/>
    <n v="768"/>
    <n v="767"/>
    <x v="1"/>
    <x v="8"/>
    <s v="Jul-2023"/>
    <s v="ADULTS"/>
  </r>
  <r>
    <x v="684"/>
    <s v="P2461"/>
    <n v="85"/>
    <x v="1"/>
    <x v="4"/>
    <x v="2"/>
    <n v="2440.2966694490819"/>
    <x v="4"/>
    <n v="398.39"/>
    <x v="2"/>
    <n v="438.22900000000004"/>
    <n v="438"/>
    <n v="439"/>
    <n v="438"/>
    <x v="1"/>
    <x v="3"/>
    <s v="Nov-2023"/>
    <s v="ADULTS"/>
  </r>
  <r>
    <x v="449"/>
    <s v="P2071"/>
    <n v="53"/>
    <x v="0"/>
    <x v="2"/>
    <x v="0"/>
    <n v="2503.6022787783868"/>
    <x v="3"/>
    <n v="4344.3"/>
    <x v="0"/>
    <n v="4778.7300000000005"/>
    <n v="4779"/>
    <n v="4779"/>
    <n v="4778"/>
    <x v="1"/>
    <x v="10"/>
    <s v="Oct-2023"/>
    <s v="ADULTS"/>
  </r>
  <r>
    <x v="704"/>
    <s v="P4898"/>
    <n v="27"/>
    <x v="2"/>
    <x v="0"/>
    <x v="1"/>
    <n v="2509.1716796874998"/>
    <x v="2"/>
    <n v="317.38"/>
    <x v="1"/>
    <n v="349.11799999999999"/>
    <n v="349"/>
    <n v="350"/>
    <n v="349"/>
    <x v="0"/>
    <x v="1"/>
    <s v="Jan-2022"/>
    <s v="ADULTS"/>
  </r>
  <r>
    <x v="407"/>
    <s v="P196"/>
    <n v="4"/>
    <x v="0"/>
    <x v="0"/>
    <x v="0"/>
    <n v="2503.6022787783868"/>
    <x v="4"/>
    <n v="1274.8800000000001"/>
    <x v="3"/>
    <n v="1402.3680000000002"/>
    <n v="1402"/>
    <n v="1403"/>
    <n v="1402"/>
    <x v="1"/>
    <x v="3"/>
    <s v="Nov-2023"/>
    <s v="CHILDREN"/>
  </r>
  <r>
    <x v="705"/>
    <s v="P2380"/>
    <n v="12"/>
    <x v="0"/>
    <x v="2"/>
    <x v="3"/>
    <n v="2496.7676064257025"/>
    <x v="1"/>
    <n v="526.20000000000005"/>
    <x v="3"/>
    <n v="578.82000000000005"/>
    <n v="579"/>
    <n v="579"/>
    <n v="578"/>
    <x v="0"/>
    <x v="10"/>
    <s v="Oct-2022"/>
    <s v="CHILDREN"/>
  </r>
  <r>
    <x v="647"/>
    <s v="P1039"/>
    <n v="58"/>
    <x v="0"/>
    <x v="2"/>
    <x v="3"/>
    <n v="2496.7676064257025"/>
    <x v="2"/>
    <n v="4085.11"/>
    <x v="0"/>
    <n v="4493.6210000000001"/>
    <n v="4494"/>
    <n v="4494"/>
    <n v="4493"/>
    <x v="1"/>
    <x v="8"/>
    <s v="Jul-2023"/>
    <s v="ADULTS"/>
  </r>
  <r>
    <x v="113"/>
    <s v="P4716"/>
    <n v="80"/>
    <x v="1"/>
    <x v="6"/>
    <x v="0"/>
    <n v="2503.6022787783868"/>
    <x v="2"/>
    <n v="4925.21"/>
    <x v="2"/>
    <n v="5417.7310000000007"/>
    <n v="5418"/>
    <n v="5418"/>
    <n v="5417"/>
    <x v="1"/>
    <x v="0"/>
    <s v="Dec-2023"/>
    <s v="ADULTS"/>
  </r>
  <r>
    <x v="318"/>
    <s v="P760"/>
    <n v="71"/>
    <x v="2"/>
    <x v="0"/>
    <x v="2"/>
    <n v="2440.2966694490819"/>
    <x v="2"/>
    <n v="2913.81"/>
    <x v="2"/>
    <n v="3205.1910000000003"/>
    <n v="3205"/>
    <n v="3206"/>
    <n v="3205"/>
    <x v="1"/>
    <x v="11"/>
    <s v="May-2023"/>
    <s v="ADULTS"/>
  </r>
  <r>
    <x v="101"/>
    <s v="P1163"/>
    <n v="84"/>
    <x v="1"/>
    <x v="0"/>
    <x v="3"/>
    <n v="2496.7676064257025"/>
    <x v="0"/>
    <n v="1388.67"/>
    <x v="2"/>
    <n v="1527.5370000000003"/>
    <n v="1528"/>
    <n v="1528"/>
    <n v="1527"/>
    <x v="1"/>
    <x v="0"/>
    <s v="Dec-2023"/>
    <s v="ADULTS"/>
  </r>
  <r>
    <x v="258"/>
    <s v="P2681"/>
    <n v="8"/>
    <x v="0"/>
    <x v="3"/>
    <x v="2"/>
    <n v="2440.2966694490819"/>
    <x v="4"/>
    <n v="2454.66"/>
    <x v="3"/>
    <n v="2700.1260000000002"/>
    <n v="2700"/>
    <n v="2701"/>
    <n v="2700"/>
    <x v="0"/>
    <x v="11"/>
    <s v="May-2022"/>
    <s v="CHILDREN"/>
  </r>
  <r>
    <x v="63"/>
    <s v="P693"/>
    <n v="79"/>
    <x v="0"/>
    <x v="1"/>
    <x v="2"/>
    <n v="2440.2966694490819"/>
    <x v="2"/>
    <n v="3156.89"/>
    <x v="2"/>
    <n v="3472.5790000000002"/>
    <n v="3473"/>
    <n v="3473"/>
    <n v="3472"/>
    <x v="1"/>
    <x v="2"/>
    <s v="Apr-2023"/>
    <s v="ADULTS"/>
  </r>
  <r>
    <x v="627"/>
    <s v="P3892"/>
    <n v="83"/>
    <x v="0"/>
    <x v="4"/>
    <x v="2"/>
    <n v="2440.2966694490819"/>
    <x v="4"/>
    <n v="289.27999999999997"/>
    <x v="2"/>
    <n v="318.20799999999997"/>
    <n v="318"/>
    <n v="319"/>
    <n v="318"/>
    <x v="1"/>
    <x v="10"/>
    <s v="Oct-2023"/>
    <s v="ADULTS"/>
  </r>
  <r>
    <x v="430"/>
    <s v="P593"/>
    <n v="10"/>
    <x v="1"/>
    <x v="7"/>
    <x v="0"/>
    <n v="2503.6022787783868"/>
    <x v="0"/>
    <n v="3473.56"/>
    <x v="3"/>
    <n v="3820.9160000000002"/>
    <n v="3821"/>
    <n v="3821"/>
    <n v="3820"/>
    <x v="1"/>
    <x v="8"/>
    <s v="Jul-2023"/>
    <s v="CHILDREN"/>
  </r>
  <r>
    <x v="593"/>
    <s v="P700"/>
    <n v="29"/>
    <x v="0"/>
    <x v="3"/>
    <x v="1"/>
    <n v="2509.1716796874998"/>
    <x v="1"/>
    <n v="1523.62"/>
    <x v="1"/>
    <n v="1675.982"/>
    <n v="1676"/>
    <n v="1676"/>
    <n v="1675"/>
    <x v="0"/>
    <x v="4"/>
    <s v="Jun-2022"/>
    <s v="ADULTS"/>
  </r>
  <r>
    <x v="644"/>
    <s v="P1288"/>
    <n v="65"/>
    <x v="2"/>
    <x v="4"/>
    <x v="2"/>
    <n v="2440.2966694490819"/>
    <x v="3"/>
    <n v="3020.59"/>
    <x v="2"/>
    <n v="3322.6490000000003"/>
    <n v="3323"/>
    <n v="3323"/>
    <n v="3322"/>
    <x v="0"/>
    <x v="4"/>
    <s v="Jun-2022"/>
    <s v="ADULTS"/>
  </r>
  <r>
    <x v="557"/>
    <s v="P412"/>
    <n v="53"/>
    <x v="2"/>
    <x v="3"/>
    <x v="3"/>
    <n v="2496.7676064257025"/>
    <x v="2"/>
    <n v="4808.1400000000003"/>
    <x v="0"/>
    <n v="5288.9540000000006"/>
    <n v="5289"/>
    <n v="5289"/>
    <n v="5288"/>
    <x v="1"/>
    <x v="9"/>
    <s v="Feb-2023"/>
    <s v="ADULTS"/>
  </r>
  <r>
    <x v="416"/>
    <s v="P3873"/>
    <n v="26"/>
    <x v="2"/>
    <x v="2"/>
    <x v="3"/>
    <n v="2496.7676064257025"/>
    <x v="2"/>
    <n v="143.91"/>
    <x v="1"/>
    <n v="158.30100000000002"/>
    <n v="158"/>
    <n v="159"/>
    <n v="158"/>
    <x v="0"/>
    <x v="6"/>
    <s v="Sep-2022"/>
    <s v="ADULTS"/>
  </r>
  <r>
    <x v="634"/>
    <s v="P3525"/>
    <n v="92"/>
    <x v="0"/>
    <x v="6"/>
    <x v="1"/>
    <n v="2509.1716796874998"/>
    <x v="2"/>
    <n v="4023.05"/>
    <x v="2"/>
    <n v="4425.3550000000005"/>
    <n v="4425"/>
    <n v="4426"/>
    <n v="4425"/>
    <x v="1"/>
    <x v="7"/>
    <s v="Aug-2023"/>
    <s v="ADULTS"/>
  </r>
  <r>
    <x v="416"/>
    <s v="P4905"/>
    <n v="92"/>
    <x v="1"/>
    <x v="1"/>
    <x v="1"/>
    <n v="2509.1716796874998"/>
    <x v="0"/>
    <n v="3774.84"/>
    <x v="2"/>
    <n v="4152.3240000000005"/>
    <n v="4152"/>
    <n v="4153"/>
    <n v="4152"/>
    <x v="0"/>
    <x v="6"/>
    <s v="Sep-2022"/>
    <s v="ADULTS"/>
  </r>
  <r>
    <x v="659"/>
    <s v="P294"/>
    <n v="87"/>
    <x v="1"/>
    <x v="6"/>
    <x v="0"/>
    <n v="2503.6022787783868"/>
    <x v="2"/>
    <n v="27.08"/>
    <x v="2"/>
    <n v="29.788"/>
    <n v="30"/>
    <n v="30"/>
    <n v="29"/>
    <x v="1"/>
    <x v="0"/>
    <s v="Dec-2023"/>
    <s v="ADULTS"/>
  </r>
  <r>
    <x v="17"/>
    <s v="P686"/>
    <n v="44"/>
    <x v="1"/>
    <x v="4"/>
    <x v="1"/>
    <n v="2509.1716796874998"/>
    <x v="4"/>
    <n v="2844.06"/>
    <x v="0"/>
    <n v="3128.4660000000003"/>
    <n v="3128"/>
    <n v="3129"/>
    <n v="3128"/>
    <x v="0"/>
    <x v="5"/>
    <s v="Mar-2022"/>
    <s v="ADULTS"/>
  </r>
  <r>
    <x v="706"/>
    <s v="P4799"/>
    <n v="94"/>
    <x v="2"/>
    <x v="0"/>
    <x v="1"/>
    <n v="2509.1716796874998"/>
    <x v="3"/>
    <n v="3567.5"/>
    <x v="2"/>
    <n v="3924.2500000000005"/>
    <n v="3924"/>
    <n v="3925"/>
    <n v="3924"/>
    <x v="0"/>
    <x v="2"/>
    <s v="Apr-2022"/>
    <s v="ADULTS"/>
  </r>
  <r>
    <x v="532"/>
    <s v="P3571"/>
    <n v="76"/>
    <x v="2"/>
    <x v="1"/>
    <x v="2"/>
    <n v="2440.2966694490819"/>
    <x v="3"/>
    <n v="1180.72"/>
    <x v="2"/>
    <n v="1298.7920000000001"/>
    <n v="1299"/>
    <n v="1299"/>
    <n v="1298"/>
    <x v="0"/>
    <x v="5"/>
    <s v="Mar-2022"/>
    <s v="ADULTS"/>
  </r>
  <r>
    <x v="198"/>
    <s v="P1983"/>
    <n v="34"/>
    <x v="0"/>
    <x v="2"/>
    <x v="2"/>
    <n v="2440.2966694490819"/>
    <x v="0"/>
    <n v="4191.6000000000004"/>
    <x v="1"/>
    <n v="4610.7600000000011"/>
    <n v="4611"/>
    <n v="4611"/>
    <n v="4610"/>
    <x v="0"/>
    <x v="0"/>
    <s v="Dec-2022"/>
    <s v="ADULTS"/>
  </r>
  <r>
    <x v="278"/>
    <s v="P4103"/>
    <n v="1"/>
    <x v="1"/>
    <x v="4"/>
    <x v="3"/>
    <n v="2496.7676064257025"/>
    <x v="1"/>
    <n v="2875.22"/>
    <x v="3"/>
    <n v="3162.7420000000002"/>
    <n v="3163"/>
    <n v="3163"/>
    <n v="3162"/>
    <x v="1"/>
    <x v="3"/>
    <s v="Nov-2023"/>
    <s v="CHILDREN"/>
  </r>
  <r>
    <x v="333"/>
    <s v="P1155"/>
    <n v="53"/>
    <x v="1"/>
    <x v="0"/>
    <x v="1"/>
    <n v="2509.1716796874998"/>
    <x v="2"/>
    <n v="707.31"/>
    <x v="0"/>
    <n v="778.04100000000005"/>
    <n v="778"/>
    <n v="779"/>
    <n v="778"/>
    <x v="1"/>
    <x v="7"/>
    <s v="Aug-2023"/>
    <s v="ADULTS"/>
  </r>
  <r>
    <x v="102"/>
    <s v="P2155"/>
    <n v="95"/>
    <x v="0"/>
    <x v="1"/>
    <x v="0"/>
    <n v="2503.6022787783868"/>
    <x v="4"/>
    <n v="460.63"/>
    <x v="2"/>
    <n v="506.69300000000004"/>
    <n v="507"/>
    <n v="507"/>
    <n v="506"/>
    <x v="1"/>
    <x v="11"/>
    <s v="May-2023"/>
    <s v="ADULTS"/>
  </r>
  <r>
    <x v="707"/>
    <s v="P4915"/>
    <n v="60"/>
    <x v="0"/>
    <x v="4"/>
    <x v="3"/>
    <n v="2496.7676064257025"/>
    <x v="4"/>
    <n v="1201.43"/>
    <x v="2"/>
    <n v="1321.5730000000001"/>
    <n v="1322"/>
    <n v="1322"/>
    <n v="1321"/>
    <x v="1"/>
    <x v="4"/>
    <s v="Jun-2023"/>
    <s v="ADULTS"/>
  </r>
  <r>
    <x v="305"/>
    <s v="P551"/>
    <n v="51"/>
    <x v="1"/>
    <x v="0"/>
    <x v="1"/>
    <n v="2509.1716796874998"/>
    <x v="1"/>
    <n v="3150.65"/>
    <x v="0"/>
    <n v="3465.7150000000006"/>
    <n v="3466"/>
    <n v="3466"/>
    <n v="3465"/>
    <x v="1"/>
    <x v="10"/>
    <s v="Oct-2023"/>
    <s v="ADULTS"/>
  </r>
  <r>
    <x v="499"/>
    <s v="P4090"/>
    <n v="71"/>
    <x v="2"/>
    <x v="6"/>
    <x v="3"/>
    <n v="2496.7676064257025"/>
    <x v="2"/>
    <n v="2539.61"/>
    <x v="2"/>
    <n v="2793.5710000000004"/>
    <n v="2794"/>
    <n v="2794"/>
    <n v="2793"/>
    <x v="0"/>
    <x v="5"/>
    <s v="Mar-2022"/>
    <s v="ADULTS"/>
  </r>
  <r>
    <x v="597"/>
    <s v="P4792"/>
    <n v="39"/>
    <x v="2"/>
    <x v="7"/>
    <x v="1"/>
    <n v="2509.1716796874998"/>
    <x v="0"/>
    <n v="617.46"/>
    <x v="1"/>
    <n v="679.20600000000013"/>
    <n v="679"/>
    <n v="680"/>
    <n v="679"/>
    <x v="0"/>
    <x v="10"/>
    <s v="Oct-2022"/>
    <s v="ADULTS"/>
  </r>
  <r>
    <x v="400"/>
    <s v="P981"/>
    <n v="90"/>
    <x v="0"/>
    <x v="1"/>
    <x v="2"/>
    <n v="2440.2966694490819"/>
    <x v="1"/>
    <n v="3414.37"/>
    <x v="2"/>
    <n v="3755.8070000000002"/>
    <n v="3756"/>
    <n v="3756"/>
    <n v="3755"/>
    <x v="1"/>
    <x v="7"/>
    <s v="Aug-2023"/>
    <s v="ADULTS"/>
  </r>
  <r>
    <x v="165"/>
    <s v="P811"/>
    <n v="5"/>
    <x v="1"/>
    <x v="3"/>
    <x v="1"/>
    <n v="2509.1716796874998"/>
    <x v="5"/>
    <n v="3986.46"/>
    <x v="3"/>
    <n v="4385.1060000000007"/>
    <n v="4385"/>
    <n v="4386"/>
    <n v="4385"/>
    <x v="0"/>
    <x v="9"/>
    <s v="Feb-2022"/>
    <s v="CHILDREN"/>
  </r>
  <r>
    <x v="567"/>
    <s v="P330"/>
    <n v="32"/>
    <x v="1"/>
    <x v="3"/>
    <x v="1"/>
    <n v="2509.1716796874998"/>
    <x v="5"/>
    <n v="2507.62"/>
    <x v="1"/>
    <n v="2758.3820000000001"/>
    <n v="2758"/>
    <n v="2759"/>
    <n v="2758"/>
    <x v="1"/>
    <x v="9"/>
    <s v="Feb-2023"/>
    <s v="ADULTS"/>
  </r>
  <r>
    <x v="173"/>
    <s v="P881"/>
    <n v="63"/>
    <x v="2"/>
    <x v="7"/>
    <x v="1"/>
    <n v="2509.1716796874998"/>
    <x v="1"/>
    <n v="1916.55"/>
    <x v="2"/>
    <n v="2108.2049999999999"/>
    <n v="2108"/>
    <n v="2109"/>
    <n v="2108"/>
    <x v="0"/>
    <x v="7"/>
    <s v="Aug-2022"/>
    <s v="ADULTS"/>
  </r>
  <r>
    <x v="610"/>
    <s v="P2278"/>
    <n v="2"/>
    <x v="1"/>
    <x v="6"/>
    <x v="0"/>
    <n v="2503.6022787783868"/>
    <x v="1"/>
    <n v="3419.37"/>
    <x v="3"/>
    <n v="3761.3070000000002"/>
    <n v="3761"/>
    <n v="3762"/>
    <n v="3761"/>
    <x v="0"/>
    <x v="4"/>
    <s v="Jun-2022"/>
    <s v="CHILDREN"/>
  </r>
  <r>
    <x v="102"/>
    <s v="P3909"/>
    <n v="93"/>
    <x v="1"/>
    <x v="2"/>
    <x v="1"/>
    <n v="2509.1716796874998"/>
    <x v="2"/>
    <n v="1888.1"/>
    <x v="2"/>
    <n v="2076.91"/>
    <n v="2077"/>
    <n v="2077"/>
    <n v="2076"/>
    <x v="1"/>
    <x v="11"/>
    <s v="May-2023"/>
    <s v="ADULTS"/>
  </r>
  <r>
    <x v="702"/>
    <s v="P4040"/>
    <n v="98"/>
    <x v="1"/>
    <x v="0"/>
    <x v="0"/>
    <n v="2503.6022787783868"/>
    <x v="4"/>
    <n v="2983.02"/>
    <x v="2"/>
    <n v="3281.3220000000001"/>
    <n v="3281"/>
    <n v="3282"/>
    <n v="3281"/>
    <x v="0"/>
    <x v="10"/>
    <s v="Oct-2022"/>
    <s v="ADULTS"/>
  </r>
  <r>
    <x v="583"/>
    <s v="P2114"/>
    <n v="54"/>
    <x v="0"/>
    <x v="4"/>
    <x v="3"/>
    <n v="2496.7676064257025"/>
    <x v="5"/>
    <n v="362.09"/>
    <x v="0"/>
    <n v="398.29899999999998"/>
    <n v="398"/>
    <n v="399"/>
    <n v="398"/>
    <x v="1"/>
    <x v="11"/>
    <s v="May-2023"/>
    <s v="ADULTS"/>
  </r>
  <r>
    <x v="24"/>
    <s v="P1116"/>
    <n v="19"/>
    <x v="1"/>
    <x v="2"/>
    <x v="2"/>
    <n v="2440.2966694490819"/>
    <x v="1"/>
    <n v="1058.4100000000001"/>
    <x v="1"/>
    <n v="1164.2510000000002"/>
    <n v="1164"/>
    <n v="1165"/>
    <n v="1164"/>
    <x v="1"/>
    <x v="9"/>
    <s v="Feb-2023"/>
    <s v="ADULTS"/>
  </r>
  <r>
    <x v="329"/>
    <s v="P4352"/>
    <n v="87"/>
    <x v="1"/>
    <x v="4"/>
    <x v="2"/>
    <n v="2440.2966694490819"/>
    <x v="4"/>
    <n v="4819.6899999999996"/>
    <x v="2"/>
    <n v="5301.6589999999997"/>
    <n v="5302"/>
    <n v="5302"/>
    <n v="5301"/>
    <x v="0"/>
    <x v="5"/>
    <s v="Mar-2022"/>
    <s v="ADULTS"/>
  </r>
  <r>
    <x v="560"/>
    <s v="P2692"/>
    <n v="38"/>
    <x v="1"/>
    <x v="4"/>
    <x v="1"/>
    <n v="2509.1716796874998"/>
    <x v="1"/>
    <n v="2338.11"/>
    <x v="1"/>
    <n v="2571.9210000000003"/>
    <n v="2572"/>
    <n v="2572"/>
    <n v="2571"/>
    <x v="0"/>
    <x v="0"/>
    <s v="Dec-2022"/>
    <s v="ADULTS"/>
  </r>
  <r>
    <x v="619"/>
    <s v="P3688"/>
    <n v="2"/>
    <x v="1"/>
    <x v="0"/>
    <x v="3"/>
    <n v="2496.7676064257025"/>
    <x v="3"/>
    <n v="3963.8"/>
    <x v="3"/>
    <n v="4360.18"/>
    <n v="4360"/>
    <n v="4361"/>
    <n v="4360"/>
    <x v="0"/>
    <x v="5"/>
    <s v="Mar-2022"/>
    <s v="CHILDREN"/>
  </r>
  <r>
    <x v="219"/>
    <s v="P2387"/>
    <n v="46"/>
    <x v="1"/>
    <x v="0"/>
    <x v="0"/>
    <n v="2503.6022787783868"/>
    <x v="3"/>
    <n v="3100.25"/>
    <x v="0"/>
    <n v="3410.2750000000001"/>
    <n v="3410"/>
    <n v="3411"/>
    <n v="3410"/>
    <x v="0"/>
    <x v="5"/>
    <s v="Mar-2022"/>
    <s v="ADULTS"/>
  </r>
  <r>
    <x v="675"/>
    <s v="P2942"/>
    <n v="42"/>
    <x v="2"/>
    <x v="0"/>
    <x v="2"/>
    <n v="2440.2966694490819"/>
    <x v="0"/>
    <n v="3697.02"/>
    <x v="0"/>
    <n v="4066.7220000000002"/>
    <n v="4067"/>
    <n v="4067"/>
    <n v="4066"/>
    <x v="1"/>
    <x v="2"/>
    <s v="Apr-2023"/>
    <s v="ADULTS"/>
  </r>
  <r>
    <x v="418"/>
    <s v="P2730"/>
    <n v="99"/>
    <x v="2"/>
    <x v="0"/>
    <x v="2"/>
    <n v="2440.2966694490819"/>
    <x v="1"/>
    <n v="2668.57"/>
    <x v="2"/>
    <n v="2935.4270000000006"/>
    <n v="2935"/>
    <n v="2936"/>
    <n v="2935"/>
    <x v="0"/>
    <x v="2"/>
    <s v="Apr-2022"/>
    <s v="ADULTS"/>
  </r>
  <r>
    <x v="279"/>
    <s v="P1954"/>
    <n v="11"/>
    <x v="0"/>
    <x v="1"/>
    <x v="0"/>
    <n v="2503.6022787783868"/>
    <x v="4"/>
    <n v="4241.54"/>
    <x v="3"/>
    <n v="4665.6940000000004"/>
    <n v="4666"/>
    <n v="4666"/>
    <n v="4665"/>
    <x v="1"/>
    <x v="8"/>
    <s v="Jul-2023"/>
    <s v="CHILDREN"/>
  </r>
  <r>
    <x v="55"/>
    <s v="P1294"/>
    <n v="82"/>
    <x v="2"/>
    <x v="0"/>
    <x v="3"/>
    <n v="2496.7676064257025"/>
    <x v="2"/>
    <n v="4572.24"/>
    <x v="2"/>
    <n v="5029.4639999999999"/>
    <n v="5029"/>
    <n v="5030"/>
    <n v="5029"/>
    <x v="0"/>
    <x v="5"/>
    <s v="Mar-2022"/>
    <s v="ADULTS"/>
  </r>
  <r>
    <x v="104"/>
    <s v="P572"/>
    <n v="46"/>
    <x v="2"/>
    <x v="0"/>
    <x v="1"/>
    <n v="2509.1716796874998"/>
    <x v="2"/>
    <n v="524.65"/>
    <x v="0"/>
    <n v="577.11500000000001"/>
    <n v="577"/>
    <n v="578"/>
    <n v="577"/>
    <x v="0"/>
    <x v="4"/>
    <s v="Jun-2022"/>
    <s v="ADULTS"/>
  </r>
  <r>
    <x v="562"/>
    <s v="P2487"/>
    <n v="39"/>
    <x v="2"/>
    <x v="2"/>
    <x v="3"/>
    <n v="2496.7676064257025"/>
    <x v="2"/>
    <n v="1776.58"/>
    <x v="1"/>
    <n v="1954.2380000000001"/>
    <n v="1954"/>
    <n v="1955"/>
    <n v="1954"/>
    <x v="0"/>
    <x v="6"/>
    <s v="Sep-2022"/>
    <s v="ADULTS"/>
  </r>
  <r>
    <x v="69"/>
    <s v="P720"/>
    <n v="83"/>
    <x v="0"/>
    <x v="5"/>
    <x v="0"/>
    <n v="2503.6022787783868"/>
    <x v="1"/>
    <n v="3554.46"/>
    <x v="2"/>
    <n v="3909.9060000000004"/>
    <n v="3910"/>
    <n v="3910"/>
    <n v="3909"/>
    <x v="0"/>
    <x v="3"/>
    <s v="Nov-2022"/>
    <s v="ADULTS"/>
  </r>
  <r>
    <x v="29"/>
    <s v="P4460"/>
    <n v="51"/>
    <x v="1"/>
    <x v="0"/>
    <x v="3"/>
    <n v="2496.7676064257025"/>
    <x v="1"/>
    <n v="3536.48"/>
    <x v="0"/>
    <n v="3890.1280000000002"/>
    <n v="3890"/>
    <n v="3891"/>
    <n v="3890"/>
    <x v="0"/>
    <x v="1"/>
    <s v="Jan-2022"/>
    <s v="ADULTS"/>
  </r>
  <r>
    <x v="661"/>
    <s v="P2734"/>
    <n v="53"/>
    <x v="1"/>
    <x v="6"/>
    <x v="3"/>
    <n v="2496.7676064257025"/>
    <x v="0"/>
    <n v="3031.89"/>
    <x v="0"/>
    <n v="3335.0790000000002"/>
    <n v="3335"/>
    <n v="3336"/>
    <n v="3335"/>
    <x v="1"/>
    <x v="8"/>
    <s v="Jul-2023"/>
    <s v="ADULTS"/>
  </r>
  <r>
    <x v="244"/>
    <s v="P2161"/>
    <n v="30"/>
    <x v="0"/>
    <x v="0"/>
    <x v="3"/>
    <n v="2496.7676064257025"/>
    <x v="1"/>
    <n v="4588.8999999999996"/>
    <x v="1"/>
    <n v="5047.79"/>
    <n v="5048"/>
    <n v="5048"/>
    <n v="5047"/>
    <x v="1"/>
    <x v="6"/>
    <s v="Sep-2023"/>
    <s v="ADULTS"/>
  </r>
  <r>
    <x v="576"/>
    <s v="P2786"/>
    <n v="49"/>
    <x v="2"/>
    <x v="3"/>
    <x v="0"/>
    <n v="2503.6022787783868"/>
    <x v="1"/>
    <n v="2551.19"/>
    <x v="0"/>
    <n v="2806.3090000000002"/>
    <n v="2806"/>
    <n v="2807"/>
    <n v="2806"/>
    <x v="1"/>
    <x v="0"/>
    <s v="Dec-2023"/>
    <s v="ADULTS"/>
  </r>
  <r>
    <x v="449"/>
    <s v="P2497"/>
    <n v="69"/>
    <x v="0"/>
    <x v="2"/>
    <x v="0"/>
    <n v="2503.6022787783868"/>
    <x v="4"/>
    <n v="3878.88"/>
    <x v="2"/>
    <n v="4266.768"/>
    <n v="4267"/>
    <n v="4267"/>
    <n v="4266"/>
    <x v="1"/>
    <x v="10"/>
    <s v="Oct-2023"/>
    <s v="ADULTS"/>
  </r>
  <r>
    <x v="603"/>
    <s v="P271"/>
    <n v="7"/>
    <x v="2"/>
    <x v="4"/>
    <x v="2"/>
    <n v="2440.2966694490819"/>
    <x v="2"/>
    <n v="2330.34"/>
    <x v="3"/>
    <n v="2563.3740000000003"/>
    <n v="2563"/>
    <n v="2564"/>
    <n v="2563"/>
    <x v="1"/>
    <x v="4"/>
    <s v="Jun-2023"/>
    <s v="CHILDREN"/>
  </r>
  <r>
    <x v="676"/>
    <s v="P1058"/>
    <n v="33"/>
    <x v="0"/>
    <x v="6"/>
    <x v="2"/>
    <n v="2440.2966694490819"/>
    <x v="0"/>
    <n v="399.49"/>
    <x v="1"/>
    <n v="439.43900000000002"/>
    <n v="439"/>
    <n v="440"/>
    <n v="439"/>
    <x v="0"/>
    <x v="3"/>
    <s v="Nov-2022"/>
    <s v="ADULTS"/>
  </r>
  <r>
    <x v="123"/>
    <s v="P2122"/>
    <n v="15"/>
    <x v="1"/>
    <x v="3"/>
    <x v="0"/>
    <n v="2503.6022787783868"/>
    <x v="2"/>
    <n v="3920.21"/>
    <x v="3"/>
    <n v="4312.2310000000007"/>
    <n v="4312"/>
    <n v="4313"/>
    <n v="4312"/>
    <x v="0"/>
    <x v="2"/>
    <s v="Apr-2022"/>
    <s v="CHILDREN"/>
  </r>
  <r>
    <x v="320"/>
    <s v="P3630"/>
    <n v="73"/>
    <x v="1"/>
    <x v="4"/>
    <x v="1"/>
    <n v="2509.1716796874998"/>
    <x v="3"/>
    <n v="1332.03"/>
    <x v="2"/>
    <n v="1465.2330000000002"/>
    <n v="1465"/>
    <n v="1466"/>
    <n v="1465"/>
    <x v="1"/>
    <x v="8"/>
    <s v="Jul-2023"/>
    <s v="ADULTS"/>
  </r>
  <r>
    <x v="446"/>
    <s v="P3270"/>
    <n v="39"/>
    <x v="1"/>
    <x v="6"/>
    <x v="0"/>
    <n v="2503.6022787783868"/>
    <x v="0"/>
    <n v="1681.74"/>
    <x v="1"/>
    <n v="1849.9140000000002"/>
    <n v="1850"/>
    <n v="1850"/>
    <n v="1849"/>
    <x v="0"/>
    <x v="6"/>
    <s v="Sep-2022"/>
    <s v="ADULTS"/>
  </r>
  <r>
    <x v="630"/>
    <s v="P3413"/>
    <n v="44"/>
    <x v="0"/>
    <x v="0"/>
    <x v="2"/>
    <n v="2440.2966694490819"/>
    <x v="0"/>
    <n v="4059.99"/>
    <x v="0"/>
    <n v="4465.9890000000005"/>
    <n v="4466"/>
    <n v="4466"/>
    <n v="4465"/>
    <x v="1"/>
    <x v="6"/>
    <s v="Sep-2023"/>
    <s v="ADULTS"/>
  </r>
  <r>
    <x v="577"/>
    <s v="P4168"/>
    <n v="83"/>
    <x v="2"/>
    <x v="3"/>
    <x v="1"/>
    <n v="2509.1716796874998"/>
    <x v="3"/>
    <n v="1357.33"/>
    <x v="2"/>
    <n v="1493.0630000000001"/>
    <n v="1493"/>
    <n v="1494"/>
    <n v="1493"/>
    <x v="1"/>
    <x v="6"/>
    <s v="Sep-2023"/>
    <s v="ADULTS"/>
  </r>
  <r>
    <x v="1"/>
    <s v="P4754"/>
    <n v="89"/>
    <x v="0"/>
    <x v="3"/>
    <x v="1"/>
    <n v="2509.1716796874998"/>
    <x v="0"/>
    <n v="853.36"/>
    <x v="2"/>
    <n v="938.69600000000014"/>
    <n v="939"/>
    <n v="939"/>
    <n v="938"/>
    <x v="1"/>
    <x v="1"/>
    <s v="Jan-2023"/>
    <s v="ADULTS"/>
  </r>
  <r>
    <x v="610"/>
    <s v="P3531"/>
    <n v="74"/>
    <x v="2"/>
    <x v="4"/>
    <x v="1"/>
    <n v="2509.1716796874998"/>
    <x v="2"/>
    <n v="1358.85"/>
    <x v="2"/>
    <n v="1494.7350000000001"/>
    <n v="1495"/>
    <n v="1495"/>
    <n v="1494"/>
    <x v="0"/>
    <x v="4"/>
    <s v="Jun-2022"/>
    <s v="ADULTS"/>
  </r>
  <r>
    <x v="703"/>
    <s v="P4106"/>
    <n v="6"/>
    <x v="2"/>
    <x v="3"/>
    <x v="2"/>
    <n v="2440.2966694490819"/>
    <x v="1"/>
    <n v="2375.62"/>
    <x v="3"/>
    <n v="2613.1820000000002"/>
    <n v="2613"/>
    <n v="2614"/>
    <n v="2613"/>
    <x v="1"/>
    <x v="4"/>
    <s v="Jun-2023"/>
    <s v="CHILDREN"/>
  </r>
  <r>
    <x v="556"/>
    <s v="P1859"/>
    <n v="89"/>
    <x v="0"/>
    <x v="2"/>
    <x v="1"/>
    <n v="2509.1716796874998"/>
    <x v="4"/>
    <n v="1013.31"/>
    <x v="2"/>
    <n v="1114.6410000000001"/>
    <n v="1115"/>
    <n v="1115"/>
    <n v="1114"/>
    <x v="0"/>
    <x v="11"/>
    <s v="May-2022"/>
    <s v="ADULTS"/>
  </r>
  <r>
    <x v="700"/>
    <s v="P4727"/>
    <n v="76"/>
    <x v="1"/>
    <x v="6"/>
    <x v="3"/>
    <n v="2496.7676064257025"/>
    <x v="3"/>
    <n v="1098.92"/>
    <x v="2"/>
    <n v="1208.8120000000001"/>
    <n v="1209"/>
    <n v="1209"/>
    <n v="1208"/>
    <x v="0"/>
    <x v="11"/>
    <s v="May-2022"/>
    <s v="ADULTS"/>
  </r>
  <r>
    <x v="401"/>
    <s v="P4925"/>
    <n v="11"/>
    <x v="0"/>
    <x v="7"/>
    <x v="3"/>
    <n v="2496.7676064257025"/>
    <x v="2"/>
    <n v="1386.66"/>
    <x v="3"/>
    <n v="1525.3260000000002"/>
    <n v="1525"/>
    <n v="1526"/>
    <n v="1525"/>
    <x v="1"/>
    <x v="0"/>
    <s v="Dec-2023"/>
    <s v="CHILDREN"/>
  </r>
  <r>
    <x v="16"/>
    <s v="P3775"/>
    <n v="45"/>
    <x v="2"/>
    <x v="2"/>
    <x v="1"/>
    <n v="2509.1716796874998"/>
    <x v="2"/>
    <n v="379.78"/>
    <x v="0"/>
    <n v="417.75799999999998"/>
    <n v="418"/>
    <n v="418"/>
    <n v="417"/>
    <x v="1"/>
    <x v="0"/>
    <s v="Dec-2023"/>
    <s v="ADULTS"/>
  </r>
  <r>
    <x v="259"/>
    <s v="P2244"/>
    <n v="30"/>
    <x v="1"/>
    <x v="7"/>
    <x v="2"/>
    <n v="2440.2966694490819"/>
    <x v="3"/>
    <n v="1865.32"/>
    <x v="1"/>
    <n v="2051.8520000000003"/>
    <n v="2052"/>
    <n v="2052"/>
    <n v="2051"/>
    <x v="0"/>
    <x v="10"/>
    <s v="Oct-2022"/>
    <s v="ADULTS"/>
  </r>
  <r>
    <x v="332"/>
    <s v="P1173"/>
    <n v="70"/>
    <x v="2"/>
    <x v="6"/>
    <x v="3"/>
    <n v="2496.7676064257025"/>
    <x v="1"/>
    <n v="3144.1"/>
    <x v="2"/>
    <n v="3458.51"/>
    <n v="3459"/>
    <n v="3459"/>
    <n v="3458"/>
    <x v="1"/>
    <x v="5"/>
    <s v="Mar-2023"/>
    <s v="ADULTS"/>
  </r>
  <r>
    <x v="150"/>
    <s v="P1111"/>
    <n v="2"/>
    <x v="0"/>
    <x v="4"/>
    <x v="1"/>
    <n v="2509.1716796874998"/>
    <x v="0"/>
    <n v="2020.01"/>
    <x v="3"/>
    <n v="2222.011"/>
    <n v="2222"/>
    <n v="2223"/>
    <n v="2222"/>
    <x v="0"/>
    <x v="4"/>
    <s v="Jun-2022"/>
    <s v="CHILDREN"/>
  </r>
  <r>
    <x v="411"/>
    <s v="P1277"/>
    <n v="36"/>
    <x v="0"/>
    <x v="6"/>
    <x v="0"/>
    <n v="2503.6022787783868"/>
    <x v="1"/>
    <n v="1478.77"/>
    <x v="1"/>
    <n v="1626.6470000000002"/>
    <n v="1627"/>
    <n v="1627"/>
    <n v="1626"/>
    <x v="1"/>
    <x v="6"/>
    <s v="Sep-2023"/>
    <s v="ADULTS"/>
  </r>
  <r>
    <x v="385"/>
    <s v="P3844"/>
    <n v="10"/>
    <x v="1"/>
    <x v="3"/>
    <x v="1"/>
    <n v="2509.1716796874998"/>
    <x v="4"/>
    <n v="501.21"/>
    <x v="3"/>
    <n v="551.33100000000002"/>
    <n v="551"/>
    <n v="552"/>
    <n v="551"/>
    <x v="1"/>
    <x v="10"/>
    <s v="Oct-2023"/>
    <s v="CHILDREN"/>
  </r>
  <r>
    <x v="83"/>
    <s v="P3425"/>
    <n v="53"/>
    <x v="0"/>
    <x v="2"/>
    <x v="0"/>
    <n v="2503.6022787783868"/>
    <x v="0"/>
    <n v="3205.52"/>
    <x v="0"/>
    <n v="3526.0720000000001"/>
    <n v="3526"/>
    <n v="3527"/>
    <n v="3526"/>
    <x v="1"/>
    <x v="8"/>
    <s v="Jul-2023"/>
    <s v="ADULTS"/>
  </r>
  <r>
    <x v="124"/>
    <s v="P3344"/>
    <n v="10"/>
    <x v="1"/>
    <x v="0"/>
    <x v="3"/>
    <n v="2496.7676064257025"/>
    <x v="1"/>
    <n v="4437.08"/>
    <x v="3"/>
    <n v="4880.7880000000005"/>
    <n v="4881"/>
    <n v="4881"/>
    <n v="4880"/>
    <x v="1"/>
    <x v="8"/>
    <s v="Jul-2023"/>
    <s v="CHILDREN"/>
  </r>
  <r>
    <x v="268"/>
    <s v="P3491"/>
    <n v="80"/>
    <x v="2"/>
    <x v="6"/>
    <x v="3"/>
    <n v="2496.7676064257025"/>
    <x v="4"/>
    <n v="2260.9"/>
    <x v="2"/>
    <n v="2486.9900000000002"/>
    <n v="2487"/>
    <n v="2487"/>
    <n v="2486"/>
    <x v="1"/>
    <x v="5"/>
    <s v="Mar-2023"/>
    <s v="ADULTS"/>
  </r>
  <r>
    <x v="158"/>
    <s v="P1303"/>
    <n v="4"/>
    <x v="1"/>
    <x v="0"/>
    <x v="1"/>
    <n v="2509.1716796874998"/>
    <x v="4"/>
    <n v="3500.16"/>
    <x v="3"/>
    <n v="3850.1759999999999"/>
    <n v="3850"/>
    <n v="3851"/>
    <n v="3850"/>
    <x v="0"/>
    <x v="0"/>
    <s v="Dec-2022"/>
    <s v="CHILDREN"/>
  </r>
  <r>
    <x v="337"/>
    <s v="P3854"/>
    <n v="51"/>
    <x v="1"/>
    <x v="0"/>
    <x v="0"/>
    <n v="2503.6022787783868"/>
    <x v="2"/>
    <n v="636.91999999999996"/>
    <x v="0"/>
    <n v="700.61199999999997"/>
    <n v="701"/>
    <n v="701"/>
    <n v="700"/>
    <x v="1"/>
    <x v="7"/>
    <s v="Aug-2023"/>
    <s v="ADULTS"/>
  </r>
  <r>
    <x v="103"/>
    <s v="P3800"/>
    <n v="88"/>
    <x v="0"/>
    <x v="4"/>
    <x v="3"/>
    <n v="2496.7676064257025"/>
    <x v="4"/>
    <n v="1827.29"/>
    <x v="2"/>
    <n v="2010.0190000000002"/>
    <n v="2010"/>
    <n v="2011"/>
    <n v="2010"/>
    <x v="1"/>
    <x v="7"/>
    <s v="Aug-2023"/>
    <s v="ADULTS"/>
  </r>
  <r>
    <x v="487"/>
    <s v="P1485"/>
    <n v="89"/>
    <x v="2"/>
    <x v="0"/>
    <x v="3"/>
    <n v="2496.7676064257025"/>
    <x v="2"/>
    <n v="3019.88"/>
    <x v="2"/>
    <n v="3321.8680000000004"/>
    <n v="3322"/>
    <n v="3322"/>
    <n v="3321"/>
    <x v="0"/>
    <x v="4"/>
    <s v="Jun-2022"/>
    <s v="ADULTS"/>
  </r>
  <r>
    <x v="704"/>
    <s v="P682"/>
    <n v="45"/>
    <x v="1"/>
    <x v="1"/>
    <x v="3"/>
    <n v="2496.7676064257025"/>
    <x v="2"/>
    <n v="2028.76"/>
    <x v="0"/>
    <n v="2231.636"/>
    <n v="2232"/>
    <n v="2232"/>
    <n v="2231"/>
    <x v="0"/>
    <x v="1"/>
    <s v="Jan-2022"/>
    <s v="ADULTS"/>
  </r>
  <r>
    <x v="440"/>
    <s v="P4788"/>
    <n v="31"/>
    <x v="1"/>
    <x v="5"/>
    <x v="2"/>
    <n v="2440.2966694490819"/>
    <x v="3"/>
    <n v="411.32"/>
    <x v="1"/>
    <n v="452.45200000000006"/>
    <n v="452"/>
    <n v="453"/>
    <n v="452"/>
    <x v="1"/>
    <x v="7"/>
    <s v="Aug-2023"/>
    <s v="ADULTS"/>
  </r>
  <r>
    <x v="695"/>
    <s v="P1465"/>
    <n v="41"/>
    <x v="2"/>
    <x v="4"/>
    <x v="3"/>
    <n v="2496.7676064257025"/>
    <x v="2"/>
    <n v="1211.54"/>
    <x v="0"/>
    <n v="1332.694"/>
    <n v="1333"/>
    <n v="1333"/>
    <n v="1332"/>
    <x v="1"/>
    <x v="3"/>
    <s v="Nov-2023"/>
    <s v="ADULTS"/>
  </r>
  <r>
    <x v="708"/>
    <s v="P421"/>
    <n v="21"/>
    <x v="1"/>
    <x v="6"/>
    <x v="1"/>
    <n v="2509.1716796874998"/>
    <x v="4"/>
    <n v="4094.48"/>
    <x v="1"/>
    <n v="4503.9280000000008"/>
    <n v="4504"/>
    <n v="4504"/>
    <n v="4503"/>
    <x v="1"/>
    <x v="11"/>
    <s v="May-2023"/>
    <s v="ADULTS"/>
  </r>
  <r>
    <x v="63"/>
    <s v="P2848"/>
    <n v="25"/>
    <x v="0"/>
    <x v="1"/>
    <x v="0"/>
    <n v="2503.6022787783868"/>
    <x v="2"/>
    <n v="187.71"/>
    <x v="1"/>
    <n v="206.48100000000002"/>
    <n v="206"/>
    <n v="207"/>
    <n v="206"/>
    <x v="1"/>
    <x v="2"/>
    <s v="Apr-2023"/>
    <s v="ADULTS"/>
  </r>
  <r>
    <x v="344"/>
    <s v="P4254"/>
    <n v="36"/>
    <x v="0"/>
    <x v="7"/>
    <x v="2"/>
    <n v="2440.2966694490819"/>
    <x v="1"/>
    <n v="3208.05"/>
    <x v="1"/>
    <n v="3528.8550000000005"/>
    <n v="3529"/>
    <n v="3529"/>
    <n v="3528"/>
    <x v="1"/>
    <x v="1"/>
    <s v="Jan-2023"/>
    <s v="ADULTS"/>
  </r>
  <r>
    <x v="534"/>
    <s v="P396"/>
    <n v="5"/>
    <x v="0"/>
    <x v="4"/>
    <x v="0"/>
    <n v="2503.6022787783868"/>
    <x v="1"/>
    <n v="510.95"/>
    <x v="3"/>
    <n v="562.04500000000007"/>
    <n v="562"/>
    <n v="563"/>
    <n v="562"/>
    <x v="0"/>
    <x v="9"/>
    <s v="Feb-2022"/>
    <s v="CHILDREN"/>
  </r>
  <r>
    <x v="380"/>
    <s v="P788"/>
    <n v="7"/>
    <x v="2"/>
    <x v="7"/>
    <x v="0"/>
    <n v="2503.6022787783868"/>
    <x v="1"/>
    <n v="1677.84"/>
    <x v="3"/>
    <n v="1845.624"/>
    <n v="1846"/>
    <n v="1846"/>
    <n v="1845"/>
    <x v="1"/>
    <x v="4"/>
    <s v="Jun-2023"/>
    <s v="CHILDREN"/>
  </r>
  <r>
    <x v="421"/>
    <s v="P1391"/>
    <n v="24"/>
    <x v="0"/>
    <x v="5"/>
    <x v="0"/>
    <n v="2503.6022787783868"/>
    <x v="0"/>
    <n v="4150.1499999999996"/>
    <x v="1"/>
    <n v="4565.165"/>
    <n v="4565"/>
    <n v="4566"/>
    <n v="4565"/>
    <x v="1"/>
    <x v="2"/>
    <s v="Apr-2023"/>
    <s v="ADULTS"/>
  </r>
  <r>
    <x v="383"/>
    <s v="P2724"/>
    <n v="80"/>
    <x v="2"/>
    <x v="3"/>
    <x v="0"/>
    <n v="2503.6022787783868"/>
    <x v="1"/>
    <n v="3771.47"/>
    <x v="2"/>
    <n v="4148.6170000000002"/>
    <n v="4149"/>
    <n v="4149"/>
    <n v="4148"/>
    <x v="1"/>
    <x v="9"/>
    <s v="Feb-2023"/>
    <s v="ADULTS"/>
  </r>
  <r>
    <x v="673"/>
    <s v="P2169"/>
    <n v="99"/>
    <x v="0"/>
    <x v="1"/>
    <x v="0"/>
    <n v="2503.6022787783868"/>
    <x v="3"/>
    <n v="3934.76"/>
    <x v="2"/>
    <n v="4328.2360000000008"/>
    <n v="4328"/>
    <n v="4329"/>
    <n v="4328"/>
    <x v="0"/>
    <x v="8"/>
    <s v="Jul-2022"/>
    <s v="ADULTS"/>
  </r>
  <r>
    <x v="533"/>
    <s v="P3188"/>
    <n v="87"/>
    <x v="2"/>
    <x v="2"/>
    <x v="1"/>
    <n v="2509.1716796874998"/>
    <x v="0"/>
    <n v="99.11"/>
    <x v="2"/>
    <n v="109.02100000000002"/>
    <n v="109"/>
    <n v="110"/>
    <n v="109"/>
    <x v="0"/>
    <x v="4"/>
    <s v="Jun-2022"/>
    <s v="ADULTS"/>
  </r>
  <r>
    <x v="534"/>
    <s v="P1935"/>
    <n v="27"/>
    <x v="1"/>
    <x v="3"/>
    <x v="3"/>
    <n v="2496.7676064257025"/>
    <x v="4"/>
    <n v="4064.59"/>
    <x v="1"/>
    <n v="4471.0490000000009"/>
    <n v="4471"/>
    <n v="4472"/>
    <n v="4471"/>
    <x v="0"/>
    <x v="9"/>
    <s v="Feb-2022"/>
    <s v="ADULTS"/>
  </r>
  <r>
    <x v="478"/>
    <s v="P3853"/>
    <n v="84"/>
    <x v="0"/>
    <x v="7"/>
    <x v="1"/>
    <n v="2509.1716796874998"/>
    <x v="4"/>
    <n v="4718.8500000000004"/>
    <x v="2"/>
    <n v="5190.7350000000006"/>
    <n v="5191"/>
    <n v="5191"/>
    <n v="5190"/>
    <x v="1"/>
    <x v="9"/>
    <s v="Feb-2023"/>
    <s v="ADULTS"/>
  </r>
  <r>
    <x v="72"/>
    <s v="P4688"/>
    <n v="61"/>
    <x v="2"/>
    <x v="7"/>
    <x v="0"/>
    <n v="2503.6022787783868"/>
    <x v="4"/>
    <n v="2489.81"/>
    <x v="2"/>
    <n v="2738.7910000000002"/>
    <n v="2739"/>
    <n v="2739"/>
    <n v="2738"/>
    <x v="0"/>
    <x v="9"/>
    <s v="Feb-2022"/>
    <s v="ADULTS"/>
  </r>
  <r>
    <x v="672"/>
    <s v="P1343"/>
    <n v="8"/>
    <x v="0"/>
    <x v="3"/>
    <x v="2"/>
    <n v="2440.2966694490819"/>
    <x v="3"/>
    <n v="1732.63"/>
    <x v="3"/>
    <n v="1905.8930000000003"/>
    <n v="1906"/>
    <n v="1906"/>
    <n v="1905"/>
    <x v="0"/>
    <x v="11"/>
    <s v="May-2022"/>
    <s v="CHILDREN"/>
  </r>
  <r>
    <x v="209"/>
    <s v="P1141"/>
    <n v="17"/>
    <x v="1"/>
    <x v="7"/>
    <x v="3"/>
    <n v="2496.7676064257025"/>
    <x v="0"/>
    <n v="234.19"/>
    <x v="3"/>
    <n v="257.60900000000004"/>
    <n v="258"/>
    <n v="258"/>
    <n v="257"/>
    <x v="1"/>
    <x v="4"/>
    <s v="Jun-2023"/>
    <s v="CHILDREN"/>
  </r>
  <r>
    <x v="346"/>
    <s v="P1737"/>
    <n v="47"/>
    <x v="1"/>
    <x v="7"/>
    <x v="2"/>
    <n v="2440.2966694490819"/>
    <x v="3"/>
    <n v="4175.5200000000004"/>
    <x v="0"/>
    <n v="4593.072000000001"/>
    <n v="4593"/>
    <n v="4594"/>
    <n v="4593"/>
    <x v="1"/>
    <x v="8"/>
    <s v="Jul-2023"/>
    <s v="ADULTS"/>
  </r>
  <r>
    <x v="673"/>
    <s v="P4883"/>
    <n v="19"/>
    <x v="1"/>
    <x v="1"/>
    <x v="2"/>
    <n v="2440.2966694490819"/>
    <x v="0"/>
    <n v="2223.0100000000002"/>
    <x v="1"/>
    <n v="2445.3110000000006"/>
    <n v="2445"/>
    <n v="2446"/>
    <n v="2445"/>
    <x v="0"/>
    <x v="8"/>
    <s v="Jul-2022"/>
    <s v="ADULTS"/>
  </r>
  <r>
    <x v="373"/>
    <s v="P3063"/>
    <n v="73"/>
    <x v="1"/>
    <x v="3"/>
    <x v="3"/>
    <n v="2496.7676064257025"/>
    <x v="3"/>
    <n v="1043.1300000000001"/>
    <x v="2"/>
    <n v="1147.4430000000002"/>
    <n v="1147"/>
    <n v="1148"/>
    <n v="1147"/>
    <x v="1"/>
    <x v="3"/>
    <s v="Nov-2023"/>
    <s v="ADULTS"/>
  </r>
  <r>
    <x v="709"/>
    <s v="P3564"/>
    <n v="83"/>
    <x v="2"/>
    <x v="7"/>
    <x v="3"/>
    <n v="2496.7676064257025"/>
    <x v="3"/>
    <n v="1211.1500000000001"/>
    <x v="2"/>
    <n v="1332.2650000000001"/>
    <n v="1332"/>
    <n v="1333"/>
    <n v="1332"/>
    <x v="1"/>
    <x v="7"/>
    <s v="Aug-2023"/>
    <s v="ADULTS"/>
  </r>
  <r>
    <x v="513"/>
    <s v="P3260"/>
    <n v="84"/>
    <x v="1"/>
    <x v="5"/>
    <x v="3"/>
    <n v="2496.7676064257025"/>
    <x v="3"/>
    <n v="329.68"/>
    <x v="2"/>
    <n v="362.64800000000002"/>
    <n v="363"/>
    <n v="363"/>
    <n v="362"/>
    <x v="1"/>
    <x v="10"/>
    <s v="Oct-2023"/>
    <s v="ADULTS"/>
  </r>
  <r>
    <x v="433"/>
    <s v="P5"/>
    <n v="40"/>
    <x v="0"/>
    <x v="1"/>
    <x v="3"/>
    <n v="2496.7676064257025"/>
    <x v="3"/>
    <n v="170.24"/>
    <x v="0"/>
    <n v="187.26400000000004"/>
    <n v="187"/>
    <n v="188"/>
    <n v="187"/>
    <x v="1"/>
    <x v="6"/>
    <s v="Sep-2023"/>
    <s v="ADULTS"/>
  </r>
  <r>
    <x v="91"/>
    <s v="P1580"/>
    <n v="51"/>
    <x v="1"/>
    <x v="0"/>
    <x v="2"/>
    <n v="2440.2966694490819"/>
    <x v="3"/>
    <n v="963.14"/>
    <x v="0"/>
    <n v="1059.4540000000002"/>
    <n v="1059"/>
    <n v="1060"/>
    <n v="1059"/>
    <x v="0"/>
    <x v="11"/>
    <s v="May-2022"/>
    <s v="ADULTS"/>
  </r>
  <r>
    <x v="39"/>
    <s v="P177"/>
    <n v="73"/>
    <x v="1"/>
    <x v="3"/>
    <x v="1"/>
    <n v="2509.1716796874998"/>
    <x v="3"/>
    <n v="1905.88"/>
    <x v="2"/>
    <n v="2096.4680000000003"/>
    <n v="2096"/>
    <n v="2097"/>
    <n v="2096"/>
    <x v="0"/>
    <x v="5"/>
    <s v="Mar-2022"/>
    <s v="ADULTS"/>
  </r>
  <r>
    <x v="361"/>
    <s v="P1414"/>
    <n v="57"/>
    <x v="1"/>
    <x v="7"/>
    <x v="1"/>
    <n v="2509.1716796874998"/>
    <x v="4"/>
    <n v="2316.61"/>
    <x v="0"/>
    <n v="2548.2710000000002"/>
    <n v="2548"/>
    <n v="2549"/>
    <n v="2548"/>
    <x v="0"/>
    <x v="6"/>
    <s v="Sep-2022"/>
    <s v="ADULTS"/>
  </r>
  <r>
    <x v="304"/>
    <s v="P3562"/>
    <n v="62"/>
    <x v="1"/>
    <x v="1"/>
    <x v="3"/>
    <n v="2496.7676064257025"/>
    <x v="3"/>
    <n v="1347.79"/>
    <x v="2"/>
    <n v="1482.5690000000002"/>
    <n v="1483"/>
    <n v="1483"/>
    <n v="1482"/>
    <x v="0"/>
    <x v="5"/>
    <s v="Mar-2022"/>
    <s v="ADULTS"/>
  </r>
  <r>
    <x v="95"/>
    <s v="P2178"/>
    <n v="31"/>
    <x v="1"/>
    <x v="6"/>
    <x v="2"/>
    <n v="2440.2966694490819"/>
    <x v="0"/>
    <n v="2608.9299999999998"/>
    <x v="1"/>
    <n v="2869.8229999999999"/>
    <n v="2870"/>
    <n v="2870"/>
    <n v="2869"/>
    <x v="0"/>
    <x v="7"/>
    <s v="Aug-2022"/>
    <s v="ADULTS"/>
  </r>
  <r>
    <x v="644"/>
    <s v="P3983"/>
    <n v="5"/>
    <x v="2"/>
    <x v="1"/>
    <x v="0"/>
    <n v="2503.6022787783868"/>
    <x v="1"/>
    <n v="2353.02"/>
    <x v="3"/>
    <n v="2588.3220000000001"/>
    <n v="2588"/>
    <n v="2589"/>
    <n v="2588"/>
    <x v="0"/>
    <x v="4"/>
    <s v="Jun-2022"/>
    <s v="CHILDREN"/>
  </r>
  <r>
    <x v="469"/>
    <s v="P4546"/>
    <n v="81"/>
    <x v="2"/>
    <x v="2"/>
    <x v="0"/>
    <n v="2503.6022787783868"/>
    <x v="0"/>
    <n v="1211.29"/>
    <x v="2"/>
    <n v="1332.4190000000001"/>
    <n v="1332"/>
    <n v="1333"/>
    <n v="1332"/>
    <x v="0"/>
    <x v="8"/>
    <s v="Jul-2022"/>
    <s v="ADULTS"/>
  </r>
  <r>
    <x v="189"/>
    <s v="P856"/>
    <n v="12"/>
    <x v="0"/>
    <x v="2"/>
    <x v="1"/>
    <n v="2509.1716796874998"/>
    <x v="1"/>
    <n v="2255.4499999999998"/>
    <x v="3"/>
    <n v="2480.9949999999999"/>
    <n v="2481"/>
    <n v="2481"/>
    <n v="2480"/>
    <x v="1"/>
    <x v="5"/>
    <s v="Mar-2023"/>
    <s v="CHILDREN"/>
  </r>
  <r>
    <x v="224"/>
    <s v="P2980"/>
    <n v="5"/>
    <x v="1"/>
    <x v="5"/>
    <x v="0"/>
    <n v="2503.6022787783868"/>
    <x v="2"/>
    <n v="767.5"/>
    <x v="3"/>
    <n v="844.25000000000011"/>
    <n v="844"/>
    <n v="845"/>
    <n v="844"/>
    <x v="0"/>
    <x v="6"/>
    <s v="Sep-2022"/>
    <s v="CHILDREN"/>
  </r>
  <r>
    <x v="69"/>
    <s v="P4411"/>
    <n v="93"/>
    <x v="2"/>
    <x v="2"/>
    <x v="3"/>
    <n v="2496.7676064257025"/>
    <x v="3"/>
    <n v="2725.38"/>
    <x v="2"/>
    <n v="2997.9180000000006"/>
    <n v="2998"/>
    <n v="2998"/>
    <n v="2997"/>
    <x v="0"/>
    <x v="3"/>
    <s v="Nov-2022"/>
    <s v="ADULTS"/>
  </r>
  <r>
    <x v="246"/>
    <s v="P4520"/>
    <n v="71"/>
    <x v="0"/>
    <x v="6"/>
    <x v="0"/>
    <n v="2503.6022787783868"/>
    <x v="1"/>
    <n v="4863.96"/>
    <x v="2"/>
    <n v="5350.3560000000007"/>
    <n v="5350"/>
    <n v="5351"/>
    <n v="5350"/>
    <x v="1"/>
    <x v="10"/>
    <s v="Oct-2023"/>
    <s v="ADULTS"/>
  </r>
  <r>
    <x v="629"/>
    <s v="P3659"/>
    <n v="78"/>
    <x v="2"/>
    <x v="4"/>
    <x v="0"/>
    <n v="2503.6022787783868"/>
    <x v="0"/>
    <n v="4339.96"/>
    <x v="2"/>
    <n v="4773.9560000000001"/>
    <n v="4774"/>
    <n v="4774"/>
    <n v="4773"/>
    <x v="1"/>
    <x v="6"/>
    <s v="Sep-2023"/>
    <s v="ADULTS"/>
  </r>
  <r>
    <x v="424"/>
    <s v="P918"/>
    <n v="13"/>
    <x v="1"/>
    <x v="6"/>
    <x v="0"/>
    <n v="2503.6022787783868"/>
    <x v="1"/>
    <n v="158.28"/>
    <x v="3"/>
    <n v="174.108"/>
    <n v="174"/>
    <n v="175"/>
    <n v="174"/>
    <x v="1"/>
    <x v="6"/>
    <s v="Sep-2023"/>
    <s v="CHILDREN"/>
  </r>
  <r>
    <x v="531"/>
    <s v="P2261"/>
    <n v="17"/>
    <x v="2"/>
    <x v="6"/>
    <x v="2"/>
    <n v="2440.2966694490819"/>
    <x v="2"/>
    <n v="3046.37"/>
    <x v="3"/>
    <n v="3351.0070000000001"/>
    <n v="3351"/>
    <n v="3352"/>
    <n v="3351"/>
    <x v="1"/>
    <x v="6"/>
    <s v="Sep-2023"/>
    <s v="CHILDREN"/>
  </r>
  <r>
    <x v="187"/>
    <s v="P1135"/>
    <n v="35"/>
    <x v="0"/>
    <x v="3"/>
    <x v="0"/>
    <n v="2503.6022787783868"/>
    <x v="4"/>
    <n v="1120.45"/>
    <x v="1"/>
    <n v="1232.4950000000001"/>
    <n v="1232"/>
    <n v="1233"/>
    <n v="1232"/>
    <x v="1"/>
    <x v="4"/>
    <s v="Jun-2023"/>
    <s v="ADULTS"/>
  </r>
  <r>
    <x v="543"/>
    <s v="P3490"/>
    <n v="82"/>
    <x v="0"/>
    <x v="5"/>
    <x v="1"/>
    <n v="2509.1716796874998"/>
    <x v="1"/>
    <n v="3338.96"/>
    <x v="2"/>
    <n v="3672.8560000000002"/>
    <n v="3673"/>
    <n v="3673"/>
    <n v="3672"/>
    <x v="0"/>
    <x v="2"/>
    <s v="Apr-2022"/>
    <s v="ADULTS"/>
  </r>
  <r>
    <x v="453"/>
    <s v="P4524"/>
    <n v="25"/>
    <x v="0"/>
    <x v="1"/>
    <x v="2"/>
    <n v="2440.2966694490819"/>
    <x v="4"/>
    <n v="451.37"/>
    <x v="1"/>
    <n v="496.50700000000006"/>
    <n v="497"/>
    <n v="497"/>
    <n v="496"/>
    <x v="0"/>
    <x v="3"/>
    <s v="Nov-2022"/>
    <s v="ADULTS"/>
  </r>
  <r>
    <x v="188"/>
    <s v="P3676"/>
    <n v="26"/>
    <x v="0"/>
    <x v="1"/>
    <x v="3"/>
    <n v="2496.7676064257025"/>
    <x v="0"/>
    <n v="4517.82"/>
    <x v="1"/>
    <n v="4969.6019999999999"/>
    <n v="4970"/>
    <n v="4970"/>
    <n v="4969"/>
    <x v="1"/>
    <x v="6"/>
    <s v="Sep-2023"/>
    <s v="ADULTS"/>
  </r>
  <r>
    <x v="97"/>
    <s v="P3689"/>
    <n v="27"/>
    <x v="1"/>
    <x v="0"/>
    <x v="1"/>
    <n v="2509.1716796874998"/>
    <x v="2"/>
    <n v="3163.34"/>
    <x v="1"/>
    <n v="3479.6740000000004"/>
    <n v="3480"/>
    <n v="3480"/>
    <n v="3479"/>
    <x v="1"/>
    <x v="8"/>
    <s v="Jul-2023"/>
    <s v="ADULTS"/>
  </r>
  <r>
    <x v="77"/>
    <s v="P335"/>
    <n v="20"/>
    <x v="2"/>
    <x v="0"/>
    <x v="0"/>
    <n v="2503.6022787783868"/>
    <x v="3"/>
    <n v="4887.2700000000004"/>
    <x v="1"/>
    <n v="5375.9970000000012"/>
    <n v="5376"/>
    <n v="5376"/>
    <n v="5375"/>
    <x v="1"/>
    <x v="2"/>
    <s v="Apr-2023"/>
    <s v="ADULTS"/>
  </r>
  <r>
    <x v="348"/>
    <s v="P1533"/>
    <n v="39"/>
    <x v="0"/>
    <x v="3"/>
    <x v="2"/>
    <n v="2440.2966694490819"/>
    <x v="3"/>
    <n v="1516.73"/>
    <x v="1"/>
    <n v="1668.4030000000002"/>
    <n v="1668"/>
    <n v="1669"/>
    <n v="1668"/>
    <x v="1"/>
    <x v="9"/>
    <s v="Feb-2023"/>
    <s v="ADULTS"/>
  </r>
  <r>
    <x v="622"/>
    <s v="P4811"/>
    <n v="76"/>
    <x v="2"/>
    <x v="0"/>
    <x v="3"/>
    <n v="2496.7676064257025"/>
    <x v="1"/>
    <n v="3828.98"/>
    <x v="2"/>
    <n v="4211.8780000000006"/>
    <n v="4212"/>
    <n v="4212"/>
    <n v="4211"/>
    <x v="0"/>
    <x v="4"/>
    <s v="Jun-2022"/>
    <s v="ADULTS"/>
  </r>
  <r>
    <x v="546"/>
    <s v="P2370"/>
    <n v="27"/>
    <x v="2"/>
    <x v="2"/>
    <x v="2"/>
    <n v="2440.2966694490819"/>
    <x v="3"/>
    <n v="4031.59"/>
    <x v="1"/>
    <n v="4434.7490000000007"/>
    <n v="4435"/>
    <n v="4435"/>
    <n v="4434"/>
    <x v="0"/>
    <x v="10"/>
    <s v="Oct-2022"/>
    <s v="ADULTS"/>
  </r>
  <r>
    <x v="355"/>
    <s v="P4954"/>
    <n v="80"/>
    <x v="2"/>
    <x v="1"/>
    <x v="0"/>
    <n v="2503.6022787783868"/>
    <x v="4"/>
    <n v="591.65"/>
    <x v="2"/>
    <n v="650.81500000000005"/>
    <n v="651"/>
    <n v="651"/>
    <n v="650"/>
    <x v="1"/>
    <x v="0"/>
    <s v="Dec-2023"/>
    <s v="ADULTS"/>
  </r>
  <r>
    <x v="583"/>
    <s v="P4441"/>
    <n v="64"/>
    <x v="1"/>
    <x v="2"/>
    <x v="2"/>
    <n v="2440.2966694490819"/>
    <x v="0"/>
    <n v="4467.68"/>
    <x v="2"/>
    <n v="4914.4480000000003"/>
    <n v="4914"/>
    <n v="4915"/>
    <n v="4914"/>
    <x v="1"/>
    <x v="11"/>
    <s v="May-2023"/>
    <s v="ADULTS"/>
  </r>
  <r>
    <x v="117"/>
    <s v="P3922"/>
    <n v="2"/>
    <x v="2"/>
    <x v="1"/>
    <x v="2"/>
    <n v="2440.2966694490819"/>
    <x v="1"/>
    <n v="4455.75"/>
    <x v="3"/>
    <n v="4901.3250000000007"/>
    <n v="4901"/>
    <n v="4902"/>
    <n v="4901"/>
    <x v="0"/>
    <x v="1"/>
    <s v="Jan-2022"/>
    <s v="CHILDREN"/>
  </r>
  <r>
    <x v="45"/>
    <s v="P910"/>
    <n v="70"/>
    <x v="1"/>
    <x v="2"/>
    <x v="0"/>
    <n v="2503.6022787783868"/>
    <x v="0"/>
    <n v="2882.7"/>
    <x v="2"/>
    <n v="3170.9700000000003"/>
    <n v="3171"/>
    <n v="3171"/>
    <n v="3170"/>
    <x v="1"/>
    <x v="10"/>
    <s v="Oct-2023"/>
    <s v="ADULTS"/>
  </r>
  <r>
    <x v="330"/>
    <s v="P4576"/>
    <n v="29"/>
    <x v="1"/>
    <x v="7"/>
    <x v="3"/>
    <n v="2496.7676064257025"/>
    <x v="3"/>
    <n v="699.92"/>
    <x v="1"/>
    <n v="769.91200000000003"/>
    <n v="770"/>
    <n v="770"/>
    <n v="769"/>
    <x v="1"/>
    <x v="10"/>
    <s v="Oct-2023"/>
    <s v="ADULTS"/>
  </r>
  <r>
    <x v="41"/>
    <s v="P2235"/>
    <n v="85"/>
    <x v="0"/>
    <x v="4"/>
    <x v="2"/>
    <n v="2440.2966694490819"/>
    <x v="0"/>
    <n v="1347.94"/>
    <x v="2"/>
    <n v="1482.7340000000002"/>
    <n v="1483"/>
    <n v="1483"/>
    <n v="1482"/>
    <x v="0"/>
    <x v="5"/>
    <s v="Mar-2022"/>
    <s v="ADULTS"/>
  </r>
  <r>
    <x v="435"/>
    <s v="P4242"/>
    <n v="60"/>
    <x v="0"/>
    <x v="3"/>
    <x v="2"/>
    <n v="2440.2966694490819"/>
    <x v="0"/>
    <n v="4202.33"/>
    <x v="2"/>
    <n v="4622.5630000000001"/>
    <n v="4623"/>
    <n v="4623"/>
    <n v="4622"/>
    <x v="1"/>
    <x v="11"/>
    <s v="May-2023"/>
    <s v="ADULTS"/>
  </r>
  <r>
    <x v="377"/>
    <s v="P2248"/>
    <n v="75"/>
    <x v="0"/>
    <x v="1"/>
    <x v="1"/>
    <n v="2509.1716796874998"/>
    <x v="1"/>
    <n v="2224.46"/>
    <x v="2"/>
    <n v="2446.9060000000004"/>
    <n v="2447"/>
    <n v="2447"/>
    <n v="2446"/>
    <x v="0"/>
    <x v="4"/>
    <s v="Jun-2022"/>
    <s v="ADULTS"/>
  </r>
  <r>
    <x v="201"/>
    <s v="P2413"/>
    <n v="13"/>
    <x v="0"/>
    <x v="5"/>
    <x v="2"/>
    <n v="2440.2966694490819"/>
    <x v="4"/>
    <n v="2301.39"/>
    <x v="3"/>
    <n v="2531.529"/>
    <n v="2532"/>
    <n v="2532"/>
    <n v="2531"/>
    <x v="0"/>
    <x v="3"/>
    <s v="Nov-2022"/>
    <s v="CHILDREN"/>
  </r>
  <r>
    <x v="593"/>
    <s v="P1666"/>
    <n v="95"/>
    <x v="0"/>
    <x v="0"/>
    <x v="0"/>
    <n v="2503.6022787783868"/>
    <x v="4"/>
    <n v="1868.89"/>
    <x v="2"/>
    <n v="2055.7790000000005"/>
    <n v="2056"/>
    <n v="2056"/>
    <n v="2055"/>
    <x v="0"/>
    <x v="4"/>
    <s v="Jun-2022"/>
    <s v="ADULTS"/>
  </r>
  <r>
    <x v="411"/>
    <s v="P1924"/>
    <n v="21"/>
    <x v="2"/>
    <x v="6"/>
    <x v="2"/>
    <n v="2440.2966694490819"/>
    <x v="1"/>
    <n v="4292.9399999999996"/>
    <x v="1"/>
    <n v="4722.2340000000004"/>
    <n v="4722"/>
    <n v="4723"/>
    <n v="4722"/>
    <x v="1"/>
    <x v="6"/>
    <s v="Sep-2023"/>
    <s v="ADULTS"/>
  </r>
  <r>
    <x v="55"/>
    <s v="P30"/>
    <n v="41"/>
    <x v="2"/>
    <x v="5"/>
    <x v="2"/>
    <n v="2440.2966694490819"/>
    <x v="2"/>
    <n v="1320.78"/>
    <x v="0"/>
    <n v="1452.8580000000002"/>
    <n v="1453"/>
    <n v="1453"/>
    <n v="1452"/>
    <x v="0"/>
    <x v="5"/>
    <s v="Mar-2022"/>
    <s v="ADULTS"/>
  </r>
  <r>
    <x v="80"/>
    <s v="P4480"/>
    <n v="51"/>
    <x v="1"/>
    <x v="4"/>
    <x v="3"/>
    <n v="2496.7676064257025"/>
    <x v="1"/>
    <n v="2464.66"/>
    <x v="0"/>
    <n v="2711.1260000000002"/>
    <n v="2711"/>
    <n v="2712"/>
    <n v="2711"/>
    <x v="1"/>
    <x v="1"/>
    <s v="Jan-2023"/>
    <s v="ADULTS"/>
  </r>
  <r>
    <x v="68"/>
    <s v="P692"/>
    <n v="63"/>
    <x v="0"/>
    <x v="2"/>
    <x v="2"/>
    <n v="2440.2966694490819"/>
    <x v="3"/>
    <n v="952.51"/>
    <x v="2"/>
    <n v="1047.761"/>
    <n v="1048"/>
    <n v="1048"/>
    <n v="1047"/>
    <x v="0"/>
    <x v="2"/>
    <s v="Apr-2022"/>
    <s v="ADULTS"/>
  </r>
  <r>
    <x v="242"/>
    <s v="P769"/>
    <n v="22"/>
    <x v="2"/>
    <x v="1"/>
    <x v="2"/>
    <n v="2440.2966694490819"/>
    <x v="3"/>
    <n v="1788.81"/>
    <x v="1"/>
    <n v="1967.691"/>
    <n v="1968"/>
    <n v="1968"/>
    <n v="1967"/>
    <x v="1"/>
    <x v="0"/>
    <s v="Dec-2023"/>
    <s v="ADULTS"/>
  </r>
  <r>
    <x v="584"/>
    <s v="P399"/>
    <n v="63"/>
    <x v="1"/>
    <x v="0"/>
    <x v="0"/>
    <n v="2503.6022787783868"/>
    <x v="2"/>
    <n v="4474.66"/>
    <x v="2"/>
    <n v="4922.1260000000002"/>
    <n v="4922"/>
    <n v="4923"/>
    <n v="4922"/>
    <x v="1"/>
    <x v="4"/>
    <s v="Jun-2023"/>
    <s v="ADULTS"/>
  </r>
  <r>
    <x v="550"/>
    <s v="P2095"/>
    <n v="65"/>
    <x v="1"/>
    <x v="4"/>
    <x v="3"/>
    <n v="2496.7676064257025"/>
    <x v="3"/>
    <n v="3221.86"/>
    <x v="2"/>
    <n v="3544.0460000000003"/>
    <n v="3544"/>
    <n v="3545"/>
    <n v="3544"/>
    <x v="0"/>
    <x v="3"/>
    <s v="Nov-2022"/>
    <s v="ADULTS"/>
  </r>
  <r>
    <x v="396"/>
    <s v="P3121"/>
    <n v="40"/>
    <x v="0"/>
    <x v="0"/>
    <x v="3"/>
    <n v="2496.7676064257025"/>
    <x v="2"/>
    <n v="1137.72"/>
    <x v="0"/>
    <n v="1251.4920000000002"/>
    <n v="1251"/>
    <n v="1252"/>
    <n v="1251"/>
    <x v="0"/>
    <x v="1"/>
    <s v="Jan-2022"/>
    <s v="ADULTS"/>
  </r>
  <r>
    <x v="118"/>
    <s v="P4139"/>
    <n v="80"/>
    <x v="1"/>
    <x v="1"/>
    <x v="1"/>
    <n v="2509.1716796874998"/>
    <x v="4"/>
    <n v="582.70000000000005"/>
    <x v="2"/>
    <n v="640.97000000000014"/>
    <n v="641"/>
    <n v="641"/>
    <n v="640"/>
    <x v="0"/>
    <x v="5"/>
    <s v="Mar-2022"/>
    <s v="ADULTS"/>
  </r>
  <r>
    <x v="300"/>
    <s v="P3225"/>
    <n v="82"/>
    <x v="1"/>
    <x v="0"/>
    <x v="2"/>
    <n v="2440.2966694490819"/>
    <x v="3"/>
    <n v="1771.23"/>
    <x v="2"/>
    <n v="1948.3530000000001"/>
    <n v="1948"/>
    <n v="1949"/>
    <n v="1948"/>
    <x v="1"/>
    <x v="7"/>
    <s v="Aug-2023"/>
    <s v="ADULTS"/>
  </r>
  <r>
    <x v="143"/>
    <s v="P709"/>
    <n v="13"/>
    <x v="1"/>
    <x v="3"/>
    <x v="1"/>
    <n v="2509.1716796874998"/>
    <x v="2"/>
    <n v="786.78"/>
    <x v="3"/>
    <n v="865.45800000000008"/>
    <n v="865"/>
    <n v="866"/>
    <n v="865"/>
    <x v="1"/>
    <x v="5"/>
    <s v="Mar-2023"/>
    <s v="CHILDREN"/>
  </r>
  <r>
    <x v="567"/>
    <s v="P939"/>
    <n v="91"/>
    <x v="0"/>
    <x v="6"/>
    <x v="0"/>
    <n v="2503.6022787783868"/>
    <x v="0"/>
    <n v="2251.58"/>
    <x v="2"/>
    <n v="2476.7380000000003"/>
    <n v="2477"/>
    <n v="2477"/>
    <n v="2476"/>
    <x v="1"/>
    <x v="9"/>
    <s v="Feb-2023"/>
    <s v="ADULTS"/>
  </r>
  <r>
    <x v="94"/>
    <s v="P2506"/>
    <n v="14"/>
    <x v="0"/>
    <x v="4"/>
    <x v="2"/>
    <n v="2440.2966694490819"/>
    <x v="1"/>
    <n v="3775.06"/>
    <x v="3"/>
    <n v="4152.5660000000007"/>
    <n v="4153"/>
    <n v="4153"/>
    <n v="4152"/>
    <x v="0"/>
    <x v="0"/>
    <s v="Dec-2022"/>
    <s v="CHILDREN"/>
  </r>
  <r>
    <x v="258"/>
    <s v="P1230"/>
    <n v="86"/>
    <x v="0"/>
    <x v="1"/>
    <x v="1"/>
    <n v="2509.1716796874998"/>
    <x v="2"/>
    <n v="3445.87"/>
    <x v="2"/>
    <n v="3790.4570000000003"/>
    <n v="3790"/>
    <n v="3791"/>
    <n v="3790"/>
    <x v="0"/>
    <x v="11"/>
    <s v="May-2022"/>
    <s v="ADULTS"/>
  </r>
  <r>
    <x v="326"/>
    <s v="P69"/>
    <n v="31"/>
    <x v="1"/>
    <x v="3"/>
    <x v="0"/>
    <n v="2503.6022787783868"/>
    <x v="2"/>
    <n v="3901.62"/>
    <x v="1"/>
    <n v="4291.7820000000002"/>
    <n v="4292"/>
    <n v="4292"/>
    <n v="4291"/>
    <x v="1"/>
    <x v="5"/>
    <s v="Mar-2023"/>
    <s v="ADULTS"/>
  </r>
  <r>
    <x v="488"/>
    <s v="P4745"/>
    <n v="5"/>
    <x v="2"/>
    <x v="6"/>
    <x v="0"/>
    <n v="2503.6022787783868"/>
    <x v="3"/>
    <n v="4738.5200000000004"/>
    <x v="3"/>
    <n v="5212.3720000000012"/>
    <n v="5212"/>
    <n v="5213"/>
    <n v="5212"/>
    <x v="0"/>
    <x v="2"/>
    <s v="Apr-2022"/>
    <s v="CHILDREN"/>
  </r>
  <r>
    <x v="346"/>
    <s v="P2013"/>
    <n v="86"/>
    <x v="2"/>
    <x v="2"/>
    <x v="2"/>
    <n v="2440.2966694490819"/>
    <x v="1"/>
    <n v="342.59"/>
    <x v="2"/>
    <n v="376.84899999999999"/>
    <n v="377"/>
    <n v="377"/>
    <n v="376"/>
    <x v="1"/>
    <x v="8"/>
    <s v="Jul-2023"/>
    <s v="ADULTS"/>
  </r>
  <r>
    <x v="521"/>
    <s v="P1159"/>
    <n v="23"/>
    <x v="2"/>
    <x v="2"/>
    <x v="3"/>
    <n v="2496.7676064257025"/>
    <x v="2"/>
    <n v="427.95"/>
    <x v="1"/>
    <n v="470.745"/>
    <n v="471"/>
    <n v="471"/>
    <n v="470"/>
    <x v="0"/>
    <x v="6"/>
    <s v="Sep-2022"/>
    <s v="ADULTS"/>
  </r>
  <r>
    <x v="544"/>
    <s v="P923"/>
    <n v="61"/>
    <x v="2"/>
    <x v="2"/>
    <x v="0"/>
    <n v="2503.6022787783868"/>
    <x v="3"/>
    <n v="3520.3"/>
    <x v="2"/>
    <n v="3872.3300000000004"/>
    <n v="3872"/>
    <n v="3873"/>
    <n v="3872"/>
    <x v="1"/>
    <x v="11"/>
    <s v="May-2023"/>
    <s v="ADULTS"/>
  </r>
  <r>
    <x v="335"/>
    <s v="P2315"/>
    <n v="27"/>
    <x v="0"/>
    <x v="0"/>
    <x v="3"/>
    <n v="2496.7676064257025"/>
    <x v="0"/>
    <n v="2513.1999999999998"/>
    <x v="1"/>
    <n v="2764.52"/>
    <n v="2765"/>
    <n v="2765"/>
    <n v="2764"/>
    <x v="1"/>
    <x v="11"/>
    <s v="May-2023"/>
    <s v="ADULTS"/>
  </r>
  <r>
    <x v="465"/>
    <s v="P1378"/>
    <n v="4"/>
    <x v="1"/>
    <x v="3"/>
    <x v="1"/>
    <n v="2509.1716796874998"/>
    <x v="1"/>
    <n v="80.849999999999994"/>
    <x v="3"/>
    <n v="88.935000000000002"/>
    <n v="89"/>
    <n v="89"/>
    <n v="88"/>
    <x v="1"/>
    <x v="8"/>
    <s v="Jul-2023"/>
    <s v="CHILDREN"/>
  </r>
  <r>
    <x v="513"/>
    <s v="P4006"/>
    <n v="35"/>
    <x v="1"/>
    <x v="0"/>
    <x v="2"/>
    <n v="2440.2966694490819"/>
    <x v="2"/>
    <n v="4627.1499999999996"/>
    <x v="1"/>
    <n v="5089.8649999999998"/>
    <n v="5090"/>
    <n v="5090"/>
    <n v="5089"/>
    <x v="1"/>
    <x v="10"/>
    <s v="Oct-2023"/>
    <s v="ADULTS"/>
  </r>
  <r>
    <x v="391"/>
    <s v="P1739"/>
    <n v="77"/>
    <x v="2"/>
    <x v="2"/>
    <x v="3"/>
    <n v="2496.7676064257025"/>
    <x v="3"/>
    <n v="1262.42"/>
    <x v="2"/>
    <n v="1388.6620000000003"/>
    <n v="1389"/>
    <n v="1389"/>
    <n v="1388"/>
    <x v="0"/>
    <x v="7"/>
    <s v="Aug-2022"/>
    <s v="ADULTS"/>
  </r>
  <r>
    <x v="701"/>
    <s v="P1649"/>
    <n v="71"/>
    <x v="0"/>
    <x v="2"/>
    <x v="1"/>
    <n v="2509.1716796874998"/>
    <x v="0"/>
    <n v="4431.1099999999997"/>
    <x v="2"/>
    <n v="4874.2210000000005"/>
    <n v="4874"/>
    <n v="4875"/>
    <n v="4874"/>
    <x v="0"/>
    <x v="3"/>
    <s v="Nov-2022"/>
    <s v="ADULTS"/>
  </r>
  <r>
    <x v="220"/>
    <s v="P4344"/>
    <n v="41"/>
    <x v="2"/>
    <x v="7"/>
    <x v="0"/>
    <n v="2503.6022787783868"/>
    <x v="2"/>
    <n v="2439.58"/>
    <x v="0"/>
    <n v="2683.538"/>
    <n v="2684"/>
    <n v="2684"/>
    <n v="2683"/>
    <x v="1"/>
    <x v="2"/>
    <s v="Apr-2023"/>
    <s v="ADULTS"/>
  </r>
  <r>
    <x v="53"/>
    <s v="P2687"/>
    <n v="70"/>
    <x v="1"/>
    <x v="0"/>
    <x v="1"/>
    <n v="2509.1716796874998"/>
    <x v="2"/>
    <n v="1067.01"/>
    <x v="2"/>
    <n v="1173.711"/>
    <n v="1174"/>
    <n v="1174"/>
    <n v="1173"/>
    <x v="0"/>
    <x v="0"/>
    <s v="Dec-2022"/>
    <s v="ADULTS"/>
  </r>
  <r>
    <x v="467"/>
    <s v="P1409"/>
    <n v="64"/>
    <x v="1"/>
    <x v="4"/>
    <x v="2"/>
    <n v="2440.2966694490819"/>
    <x v="0"/>
    <n v="3270.78"/>
    <x v="2"/>
    <n v="3597.8580000000006"/>
    <n v="3598"/>
    <n v="3598"/>
    <n v="3597"/>
    <x v="0"/>
    <x v="3"/>
    <s v="Nov-2022"/>
    <s v="ADULTS"/>
  </r>
  <r>
    <x v="623"/>
    <s v="P1949"/>
    <n v="52"/>
    <x v="0"/>
    <x v="6"/>
    <x v="1"/>
    <n v="2509.1716796874998"/>
    <x v="4"/>
    <n v="4471.63"/>
    <x v="0"/>
    <n v="4918.7930000000006"/>
    <n v="4919"/>
    <n v="4919"/>
    <n v="4918"/>
    <x v="0"/>
    <x v="10"/>
    <s v="Oct-2022"/>
    <s v="ADULTS"/>
  </r>
  <r>
    <x v="64"/>
    <s v="P3303"/>
    <n v="44"/>
    <x v="2"/>
    <x v="4"/>
    <x v="1"/>
    <n v="2509.1716796874998"/>
    <x v="1"/>
    <n v="2333.4"/>
    <x v="0"/>
    <n v="2566.7400000000002"/>
    <n v="2567"/>
    <n v="2567"/>
    <n v="2566"/>
    <x v="0"/>
    <x v="7"/>
    <s v="Aug-2022"/>
    <s v="ADULTS"/>
  </r>
  <r>
    <x v="638"/>
    <s v="P4728"/>
    <n v="9"/>
    <x v="2"/>
    <x v="0"/>
    <x v="3"/>
    <n v="2496.7676064257025"/>
    <x v="2"/>
    <n v="4644.43"/>
    <x v="3"/>
    <n v="5108.8730000000005"/>
    <n v="5109"/>
    <n v="5109"/>
    <n v="5108"/>
    <x v="0"/>
    <x v="0"/>
    <s v="Dec-2022"/>
    <s v="CHILDREN"/>
  </r>
  <r>
    <x v="150"/>
    <s v="P3114"/>
    <n v="93"/>
    <x v="1"/>
    <x v="0"/>
    <x v="3"/>
    <n v="2496.7676064257025"/>
    <x v="2"/>
    <n v="1902.39"/>
    <x v="2"/>
    <n v="2092.6290000000004"/>
    <n v="2093"/>
    <n v="2093"/>
    <n v="2092"/>
    <x v="0"/>
    <x v="4"/>
    <s v="Jun-2022"/>
    <s v="ADULTS"/>
  </r>
  <r>
    <x v="444"/>
    <s v="P1160"/>
    <n v="66"/>
    <x v="2"/>
    <x v="1"/>
    <x v="2"/>
    <n v="2440.2966694490819"/>
    <x v="4"/>
    <n v="4695.3999999999996"/>
    <x v="2"/>
    <n v="5164.9399999999996"/>
    <n v="5165"/>
    <n v="5165"/>
    <n v="5164"/>
    <x v="1"/>
    <x v="0"/>
    <s v="Dec-2023"/>
    <s v="ADULTS"/>
  </r>
  <r>
    <x v="497"/>
    <s v="P1539"/>
    <n v="16"/>
    <x v="1"/>
    <x v="3"/>
    <x v="1"/>
    <n v="2509.1716796874998"/>
    <x v="0"/>
    <n v="3826.88"/>
    <x v="3"/>
    <n v="4209.5680000000002"/>
    <n v="4210"/>
    <n v="4210"/>
    <n v="4209"/>
    <x v="0"/>
    <x v="10"/>
    <s v="Oct-2022"/>
    <s v="CHILDREN"/>
  </r>
  <r>
    <x v="546"/>
    <s v="P1670"/>
    <n v="44"/>
    <x v="0"/>
    <x v="4"/>
    <x v="1"/>
    <n v="2509.1716796874998"/>
    <x v="1"/>
    <n v="3272.02"/>
    <x v="0"/>
    <n v="3599.2220000000002"/>
    <n v="3599"/>
    <n v="3600"/>
    <n v="3599"/>
    <x v="0"/>
    <x v="10"/>
    <s v="Oct-2022"/>
    <s v="ADULTS"/>
  </r>
  <r>
    <x v="90"/>
    <s v="P1011"/>
    <n v="64"/>
    <x v="2"/>
    <x v="1"/>
    <x v="2"/>
    <n v="2440.2966694490819"/>
    <x v="4"/>
    <n v="3604.51"/>
    <x v="2"/>
    <n v="3964.9610000000007"/>
    <n v="3965"/>
    <n v="3965"/>
    <n v="3964"/>
    <x v="0"/>
    <x v="7"/>
    <s v="Aug-2022"/>
    <s v="ADULTS"/>
  </r>
  <r>
    <x v="229"/>
    <s v="P3022"/>
    <n v="67"/>
    <x v="0"/>
    <x v="1"/>
    <x v="2"/>
    <n v="2440.2966694490819"/>
    <x v="3"/>
    <n v="1653.39"/>
    <x v="2"/>
    <n v="1818.7290000000003"/>
    <n v="1819"/>
    <n v="1819"/>
    <n v="1818"/>
    <x v="0"/>
    <x v="3"/>
    <s v="Nov-2022"/>
    <s v="ADULTS"/>
  </r>
  <r>
    <x v="710"/>
    <s v="P624"/>
    <n v="21"/>
    <x v="2"/>
    <x v="0"/>
    <x v="1"/>
    <n v="2509.1716796874998"/>
    <x v="0"/>
    <n v="2879.91"/>
    <x v="1"/>
    <n v="3167.9010000000003"/>
    <n v="3168"/>
    <n v="3168"/>
    <n v="3167"/>
    <x v="0"/>
    <x v="5"/>
    <s v="Mar-2022"/>
    <s v="ADULTS"/>
  </r>
  <r>
    <x v="196"/>
    <s v="P778"/>
    <n v="54"/>
    <x v="1"/>
    <x v="7"/>
    <x v="1"/>
    <n v="2509.1716796874998"/>
    <x v="2"/>
    <n v="364.27"/>
    <x v="0"/>
    <n v="400.697"/>
    <n v="401"/>
    <n v="401"/>
    <n v="400"/>
    <x v="1"/>
    <x v="10"/>
    <s v="Oct-2023"/>
    <s v="ADULTS"/>
  </r>
  <r>
    <x v="25"/>
    <s v="P1232"/>
    <n v="53"/>
    <x v="0"/>
    <x v="4"/>
    <x v="1"/>
    <n v="2509.1716796874998"/>
    <x v="3"/>
    <n v="3450.03"/>
    <x v="0"/>
    <n v="3795.0330000000004"/>
    <n v="3795"/>
    <n v="3796"/>
    <n v="3795"/>
    <x v="0"/>
    <x v="6"/>
    <s v="Sep-2022"/>
    <s v="ADULTS"/>
  </r>
  <r>
    <x v="89"/>
    <s v="P2416"/>
    <n v="9"/>
    <x v="2"/>
    <x v="3"/>
    <x v="2"/>
    <n v="2440.2966694490819"/>
    <x v="3"/>
    <n v="1750.41"/>
    <x v="3"/>
    <n v="1925.4510000000002"/>
    <n v="1925"/>
    <n v="1926"/>
    <n v="1925"/>
    <x v="0"/>
    <x v="8"/>
    <s v="Jul-2022"/>
    <s v="CHILDREN"/>
  </r>
  <r>
    <x v="709"/>
    <s v="P3437"/>
    <n v="17"/>
    <x v="2"/>
    <x v="0"/>
    <x v="0"/>
    <n v="2503.6022787783868"/>
    <x v="1"/>
    <n v="1014.73"/>
    <x v="3"/>
    <n v="1116.2030000000002"/>
    <n v="1116"/>
    <n v="1117"/>
    <n v="1116"/>
    <x v="1"/>
    <x v="7"/>
    <s v="Aug-2023"/>
    <s v="CHILDREN"/>
  </r>
  <r>
    <x v="232"/>
    <s v="P1767"/>
    <n v="57"/>
    <x v="1"/>
    <x v="3"/>
    <x v="3"/>
    <n v="2496.7676064257025"/>
    <x v="0"/>
    <n v="4675.76"/>
    <x v="0"/>
    <n v="5143.3360000000002"/>
    <n v="5143"/>
    <n v="5144"/>
    <n v="5143"/>
    <x v="1"/>
    <x v="4"/>
    <s v="Jun-2023"/>
    <s v="ADULTS"/>
  </r>
  <r>
    <x v="37"/>
    <s v="P2116"/>
    <n v="54"/>
    <x v="0"/>
    <x v="7"/>
    <x v="3"/>
    <n v="2496.7676064257025"/>
    <x v="4"/>
    <n v="132.54"/>
    <x v="0"/>
    <n v="145.79400000000001"/>
    <n v="146"/>
    <n v="146"/>
    <n v="145"/>
    <x v="1"/>
    <x v="2"/>
    <s v="Apr-2023"/>
    <s v="ADULTS"/>
  </r>
  <r>
    <x v="438"/>
    <s v="P750"/>
    <n v="40"/>
    <x v="2"/>
    <x v="0"/>
    <x v="0"/>
    <n v="2503.6022787783868"/>
    <x v="2"/>
    <n v="376.24"/>
    <x v="0"/>
    <n v="413.86400000000003"/>
    <n v="414"/>
    <n v="414"/>
    <n v="413"/>
    <x v="0"/>
    <x v="10"/>
    <s v="Oct-2022"/>
    <s v="ADULTS"/>
  </r>
  <r>
    <x v="504"/>
    <s v="P1201"/>
    <n v="64"/>
    <x v="2"/>
    <x v="7"/>
    <x v="0"/>
    <n v="2503.6022787783868"/>
    <x v="1"/>
    <n v="1347.97"/>
    <x v="2"/>
    <n v="1482.7670000000001"/>
    <n v="1483"/>
    <n v="1483"/>
    <n v="1482"/>
    <x v="0"/>
    <x v="11"/>
    <s v="May-2022"/>
    <s v="ADULTS"/>
  </r>
  <r>
    <x v="664"/>
    <s v="P4694"/>
    <n v="15"/>
    <x v="1"/>
    <x v="4"/>
    <x v="1"/>
    <n v="2509.1716796874998"/>
    <x v="2"/>
    <n v="3819"/>
    <x v="3"/>
    <n v="4200.9000000000005"/>
    <n v="4201"/>
    <n v="4201"/>
    <n v="4200"/>
    <x v="1"/>
    <x v="6"/>
    <s v="Sep-2023"/>
    <s v="CHILDREN"/>
  </r>
  <r>
    <x v="186"/>
    <s v="P3210"/>
    <n v="87"/>
    <x v="1"/>
    <x v="3"/>
    <x v="3"/>
    <n v="2496.7676064257025"/>
    <x v="0"/>
    <n v="1000.63"/>
    <x v="2"/>
    <n v="1100.693"/>
    <n v="1101"/>
    <n v="1101"/>
    <n v="1100"/>
    <x v="1"/>
    <x v="9"/>
    <s v="Feb-2023"/>
    <s v="ADULTS"/>
  </r>
  <r>
    <x v="711"/>
    <s v="P3095"/>
    <n v="37"/>
    <x v="0"/>
    <x v="1"/>
    <x v="2"/>
    <n v="2440.2966694490819"/>
    <x v="5"/>
    <n v="4954.49"/>
    <x v="1"/>
    <n v="5449.9390000000003"/>
    <n v="5450"/>
    <n v="5450"/>
    <n v="5449"/>
    <x v="1"/>
    <x v="10"/>
    <s v="Oct-2023"/>
    <s v="ADULTS"/>
  </r>
  <r>
    <x v="496"/>
    <s v="P3750"/>
    <n v="33"/>
    <x v="1"/>
    <x v="1"/>
    <x v="2"/>
    <n v="2440.2966694490819"/>
    <x v="4"/>
    <n v="110.87"/>
    <x v="1"/>
    <n v="121.95700000000001"/>
    <n v="122"/>
    <n v="122"/>
    <n v="121"/>
    <x v="1"/>
    <x v="4"/>
    <s v="Jun-2023"/>
    <s v="ADULTS"/>
  </r>
  <r>
    <x v="263"/>
    <s v="P1886"/>
    <n v="74"/>
    <x v="2"/>
    <x v="2"/>
    <x v="1"/>
    <n v="2509.1716796874998"/>
    <x v="0"/>
    <n v="2501.3200000000002"/>
    <x v="2"/>
    <n v="2751.4520000000002"/>
    <n v="2751"/>
    <n v="2752"/>
    <n v="2751"/>
    <x v="0"/>
    <x v="10"/>
    <s v="Oct-2022"/>
    <s v="ADULTS"/>
  </r>
  <r>
    <x v="441"/>
    <s v="P4123"/>
    <n v="75"/>
    <x v="1"/>
    <x v="4"/>
    <x v="3"/>
    <n v="2496.7676064257025"/>
    <x v="2"/>
    <n v="251.63"/>
    <x v="2"/>
    <n v="276.79300000000001"/>
    <n v="277"/>
    <n v="277"/>
    <n v="276"/>
    <x v="0"/>
    <x v="3"/>
    <s v="Nov-2022"/>
    <s v="ADULTS"/>
  </r>
  <r>
    <x v="288"/>
    <s v="P4971"/>
    <n v="13"/>
    <x v="2"/>
    <x v="7"/>
    <x v="1"/>
    <n v="2509.1716796874998"/>
    <x v="3"/>
    <n v="3075.28"/>
    <x v="3"/>
    <n v="3382.8080000000004"/>
    <n v="3383"/>
    <n v="3383"/>
    <n v="3382"/>
    <x v="1"/>
    <x v="10"/>
    <s v="Oct-2023"/>
    <s v="CHILDREN"/>
  </r>
  <r>
    <x v="127"/>
    <s v="P3146"/>
    <n v="99"/>
    <x v="2"/>
    <x v="5"/>
    <x v="2"/>
    <n v="2440.2966694490819"/>
    <x v="2"/>
    <n v="1129.96"/>
    <x v="2"/>
    <n v="1242.9560000000001"/>
    <n v="1243"/>
    <n v="1243"/>
    <n v="1242"/>
    <x v="0"/>
    <x v="3"/>
    <s v="Nov-2022"/>
    <s v="ADULTS"/>
  </r>
  <r>
    <x v="651"/>
    <s v="P730"/>
    <n v="74"/>
    <x v="1"/>
    <x v="3"/>
    <x v="2"/>
    <n v="2440.2966694490819"/>
    <x v="2"/>
    <n v="4331.1000000000004"/>
    <x v="2"/>
    <n v="4764.2100000000009"/>
    <n v="4764"/>
    <n v="4765"/>
    <n v="4764"/>
    <x v="0"/>
    <x v="10"/>
    <s v="Oct-2022"/>
    <s v="ADULTS"/>
  </r>
  <r>
    <x v="377"/>
    <s v="P3612"/>
    <n v="66"/>
    <x v="0"/>
    <x v="0"/>
    <x v="0"/>
    <n v="2503.6022787783868"/>
    <x v="2"/>
    <n v="3380.63"/>
    <x v="2"/>
    <n v="3718.6930000000002"/>
    <n v="3719"/>
    <n v="3719"/>
    <n v="3718"/>
    <x v="0"/>
    <x v="4"/>
    <s v="Jun-2022"/>
    <s v="ADULTS"/>
  </r>
  <r>
    <x v="329"/>
    <s v="P1240"/>
    <n v="14"/>
    <x v="2"/>
    <x v="7"/>
    <x v="3"/>
    <n v="2496.7676064257025"/>
    <x v="3"/>
    <n v="606.1"/>
    <x v="3"/>
    <n v="666.71"/>
    <n v="667"/>
    <n v="667"/>
    <n v="666"/>
    <x v="0"/>
    <x v="5"/>
    <s v="Mar-2022"/>
    <s v="CHILDREN"/>
  </r>
  <r>
    <x v="3"/>
    <s v="P2089"/>
    <n v="40"/>
    <x v="2"/>
    <x v="1"/>
    <x v="1"/>
    <n v="2509.1716796874998"/>
    <x v="4"/>
    <n v="1123.8599999999999"/>
    <x v="0"/>
    <n v="1236.2460000000001"/>
    <n v="1236"/>
    <n v="1237"/>
    <n v="1236"/>
    <x v="1"/>
    <x v="2"/>
    <s v="Apr-2023"/>
    <s v="ADULTS"/>
  </r>
  <r>
    <x v="515"/>
    <s v="P3139"/>
    <n v="36"/>
    <x v="1"/>
    <x v="5"/>
    <x v="0"/>
    <n v="2503.6022787783868"/>
    <x v="1"/>
    <n v="876.73"/>
    <x v="1"/>
    <n v="964.40300000000013"/>
    <n v="964"/>
    <n v="965"/>
    <n v="964"/>
    <x v="0"/>
    <x v="1"/>
    <s v="Jan-2022"/>
    <s v="ADULTS"/>
  </r>
  <r>
    <x v="539"/>
    <s v="P1289"/>
    <n v="49"/>
    <x v="1"/>
    <x v="2"/>
    <x v="0"/>
    <n v="2503.6022787783868"/>
    <x v="1"/>
    <n v="647.74"/>
    <x v="0"/>
    <n v="712.51400000000012"/>
    <n v="713"/>
    <n v="713"/>
    <n v="712"/>
    <x v="1"/>
    <x v="9"/>
    <s v="Feb-2023"/>
    <s v="ADULTS"/>
  </r>
  <r>
    <x v="482"/>
    <s v="P393"/>
    <n v="60"/>
    <x v="2"/>
    <x v="7"/>
    <x v="0"/>
    <n v="2503.6022787783868"/>
    <x v="2"/>
    <n v="3640.15"/>
    <x v="2"/>
    <n v="4004.1650000000004"/>
    <n v="4004"/>
    <n v="4005"/>
    <n v="4004"/>
    <x v="1"/>
    <x v="9"/>
    <s v="Feb-2023"/>
    <s v="ADULTS"/>
  </r>
  <r>
    <x v="482"/>
    <s v="P419"/>
    <n v="66"/>
    <x v="2"/>
    <x v="1"/>
    <x v="2"/>
    <n v="2440.2966694490819"/>
    <x v="0"/>
    <n v="4377.92"/>
    <x v="2"/>
    <n v="4815.7120000000004"/>
    <n v="4816"/>
    <n v="4816"/>
    <n v="4815"/>
    <x v="1"/>
    <x v="9"/>
    <s v="Feb-2023"/>
    <s v="ADULTS"/>
  </r>
  <r>
    <x v="564"/>
    <s v="P2677"/>
    <n v="17"/>
    <x v="2"/>
    <x v="6"/>
    <x v="3"/>
    <n v="2496.7676064257025"/>
    <x v="3"/>
    <n v="4360.95"/>
    <x v="3"/>
    <n v="4797.0450000000001"/>
    <n v="4797"/>
    <n v="4798"/>
    <n v="4797"/>
    <x v="1"/>
    <x v="1"/>
    <s v="Jan-2023"/>
    <s v="CHILDREN"/>
  </r>
  <r>
    <x v="433"/>
    <s v="P3323"/>
    <n v="94"/>
    <x v="1"/>
    <x v="4"/>
    <x v="0"/>
    <n v="2503.6022787783868"/>
    <x v="0"/>
    <n v="4368.37"/>
    <x v="2"/>
    <n v="4805.2070000000003"/>
    <n v="4805"/>
    <n v="4806"/>
    <n v="4805"/>
    <x v="1"/>
    <x v="6"/>
    <s v="Sep-2023"/>
    <s v="ADULTS"/>
  </r>
  <r>
    <x v="187"/>
    <s v="P199"/>
    <n v="0"/>
    <x v="1"/>
    <x v="4"/>
    <x v="1"/>
    <n v="2509.1716796874998"/>
    <x v="4"/>
    <n v="937.26"/>
    <x v="3"/>
    <n v="1030.9860000000001"/>
    <n v="1031"/>
    <n v="1031"/>
    <n v="1030"/>
    <x v="1"/>
    <x v="4"/>
    <s v="Jun-2023"/>
    <s v="CHILDREN"/>
  </r>
  <r>
    <x v="303"/>
    <s v="P1081"/>
    <n v="13"/>
    <x v="1"/>
    <x v="0"/>
    <x v="0"/>
    <n v="2503.6022787783868"/>
    <x v="0"/>
    <n v="2292.5100000000002"/>
    <x v="3"/>
    <n v="2521.7610000000004"/>
    <n v="2522"/>
    <n v="2522"/>
    <n v="2521"/>
    <x v="1"/>
    <x v="8"/>
    <s v="Jul-2023"/>
    <s v="CHILDREN"/>
  </r>
  <r>
    <x v="712"/>
    <s v="P4586"/>
    <n v="51"/>
    <x v="1"/>
    <x v="1"/>
    <x v="0"/>
    <n v="2503.6022787783868"/>
    <x v="4"/>
    <n v="333.45"/>
    <x v="0"/>
    <n v="366.79500000000002"/>
    <n v="367"/>
    <n v="367"/>
    <n v="366"/>
    <x v="1"/>
    <x v="5"/>
    <s v="Mar-2023"/>
    <s v="ADULTS"/>
  </r>
  <r>
    <x v="417"/>
    <s v="P1205"/>
    <n v="6"/>
    <x v="0"/>
    <x v="5"/>
    <x v="1"/>
    <n v="2509.1716796874998"/>
    <x v="0"/>
    <n v="361.74"/>
    <x v="3"/>
    <n v="397.91400000000004"/>
    <n v="398"/>
    <n v="398"/>
    <n v="397"/>
    <x v="0"/>
    <x v="3"/>
    <s v="Nov-2022"/>
    <s v="CHILDREN"/>
  </r>
  <r>
    <x v="684"/>
    <s v="P2245"/>
    <n v="71"/>
    <x v="2"/>
    <x v="5"/>
    <x v="3"/>
    <n v="2496.7676064257025"/>
    <x v="4"/>
    <n v="896.56"/>
    <x v="2"/>
    <n v="986.21600000000001"/>
    <n v="986"/>
    <n v="987"/>
    <n v="986"/>
    <x v="1"/>
    <x v="3"/>
    <s v="Nov-2023"/>
    <s v="ADULTS"/>
  </r>
  <r>
    <x v="495"/>
    <s v="P1273"/>
    <n v="79"/>
    <x v="0"/>
    <x v="4"/>
    <x v="2"/>
    <n v="2440.2966694490819"/>
    <x v="2"/>
    <n v="4258.29"/>
    <x v="2"/>
    <n v="4684.1190000000006"/>
    <n v="4684"/>
    <n v="4685"/>
    <n v="4684"/>
    <x v="1"/>
    <x v="9"/>
    <s v="Feb-2023"/>
    <s v="ADULTS"/>
  </r>
  <r>
    <x v="540"/>
    <s v="P2203"/>
    <n v="16"/>
    <x v="2"/>
    <x v="5"/>
    <x v="0"/>
    <n v="2503.6022787783868"/>
    <x v="3"/>
    <n v="1382.33"/>
    <x v="3"/>
    <n v="1520.5630000000001"/>
    <n v="1521"/>
    <n v="1521"/>
    <n v="1520"/>
    <x v="1"/>
    <x v="9"/>
    <s v="Feb-2023"/>
    <s v="CHILDREN"/>
  </r>
  <r>
    <x v="641"/>
    <s v="P4839"/>
    <n v="44"/>
    <x v="0"/>
    <x v="0"/>
    <x v="1"/>
    <n v="2509.1716796874998"/>
    <x v="3"/>
    <n v="178.46"/>
    <x v="0"/>
    <n v="196.30600000000001"/>
    <n v="196"/>
    <n v="197"/>
    <n v="196"/>
    <x v="1"/>
    <x v="6"/>
    <s v="Sep-2023"/>
    <s v="ADULTS"/>
  </r>
  <r>
    <x v="61"/>
    <s v="P4311"/>
    <n v="32"/>
    <x v="1"/>
    <x v="3"/>
    <x v="3"/>
    <n v="2496.7676064257025"/>
    <x v="2"/>
    <n v="2895.64"/>
    <x v="1"/>
    <n v="3185.2040000000002"/>
    <n v="3185"/>
    <n v="3186"/>
    <n v="3185"/>
    <x v="1"/>
    <x v="3"/>
    <s v="Nov-2023"/>
    <s v="ADULTS"/>
  </r>
  <r>
    <x v="176"/>
    <s v="P1683"/>
    <n v="64"/>
    <x v="1"/>
    <x v="0"/>
    <x v="0"/>
    <n v="2503.6022787783868"/>
    <x v="1"/>
    <n v="2930.56"/>
    <x v="2"/>
    <n v="3223.616"/>
    <n v="3224"/>
    <n v="3224"/>
    <n v="3223"/>
    <x v="0"/>
    <x v="8"/>
    <s v="Jul-2022"/>
    <s v="ADULTS"/>
  </r>
  <r>
    <x v="238"/>
    <s v="P1829"/>
    <n v="4"/>
    <x v="1"/>
    <x v="7"/>
    <x v="2"/>
    <n v="2440.2966694490819"/>
    <x v="4"/>
    <n v="4539.63"/>
    <x v="3"/>
    <n v="4993.5930000000008"/>
    <n v="4994"/>
    <n v="4994"/>
    <n v="4993"/>
    <x v="1"/>
    <x v="3"/>
    <s v="Nov-2023"/>
    <s v="CHILDREN"/>
  </r>
  <r>
    <x v="317"/>
    <s v="P2139"/>
    <n v="10"/>
    <x v="0"/>
    <x v="2"/>
    <x v="3"/>
    <n v="2496.7676064257025"/>
    <x v="2"/>
    <n v="290.44"/>
    <x v="3"/>
    <n v="319.48400000000004"/>
    <n v="319"/>
    <n v="320"/>
    <n v="319"/>
    <x v="1"/>
    <x v="7"/>
    <s v="Aug-2023"/>
    <s v="CHILDREN"/>
  </r>
  <r>
    <x v="380"/>
    <s v="P4181"/>
    <n v="19"/>
    <x v="0"/>
    <x v="3"/>
    <x v="3"/>
    <n v="2496.7676064257025"/>
    <x v="4"/>
    <n v="1103.69"/>
    <x v="1"/>
    <n v="1214.0590000000002"/>
    <n v="1214"/>
    <n v="1215"/>
    <n v="1214"/>
    <x v="1"/>
    <x v="4"/>
    <s v="Jun-2023"/>
    <s v="ADULTS"/>
  </r>
  <r>
    <x v="713"/>
    <s v="P4625"/>
    <n v="47"/>
    <x v="2"/>
    <x v="0"/>
    <x v="0"/>
    <n v="2503.6022787783868"/>
    <x v="2"/>
    <n v="183.03"/>
    <x v="0"/>
    <n v="201.33300000000003"/>
    <n v="201"/>
    <n v="202"/>
    <n v="201"/>
    <x v="0"/>
    <x v="6"/>
    <s v="Sep-2022"/>
    <s v="ADULTS"/>
  </r>
  <r>
    <x v="139"/>
    <s v="P2784"/>
    <n v="57"/>
    <x v="0"/>
    <x v="7"/>
    <x v="1"/>
    <n v="2509.1716796874998"/>
    <x v="1"/>
    <n v="4139.32"/>
    <x v="0"/>
    <n v="4553.2520000000004"/>
    <n v="4553"/>
    <n v="4554"/>
    <n v="4553"/>
    <x v="0"/>
    <x v="10"/>
    <s v="Oct-2022"/>
    <s v="ADULTS"/>
  </r>
  <r>
    <x v="714"/>
    <s v="P2448"/>
    <n v="96"/>
    <x v="1"/>
    <x v="1"/>
    <x v="3"/>
    <n v="2496.7676064257025"/>
    <x v="3"/>
    <n v="2228.48"/>
    <x v="2"/>
    <n v="2451.3280000000004"/>
    <n v="2451"/>
    <n v="2452"/>
    <n v="2451"/>
    <x v="0"/>
    <x v="0"/>
    <s v="Dec-2022"/>
    <s v="ADULTS"/>
  </r>
  <r>
    <x v="458"/>
    <s v="P1966"/>
    <n v="46"/>
    <x v="1"/>
    <x v="2"/>
    <x v="3"/>
    <n v="2496.7676064257025"/>
    <x v="3"/>
    <n v="3566.7"/>
    <x v="0"/>
    <n v="3923.37"/>
    <n v="3923"/>
    <n v="3924"/>
    <n v="3923"/>
    <x v="1"/>
    <x v="10"/>
    <s v="Oct-2023"/>
    <s v="ADULTS"/>
  </r>
  <r>
    <x v="220"/>
    <s v="P4377"/>
    <n v="45"/>
    <x v="1"/>
    <x v="4"/>
    <x v="1"/>
    <n v="2509.1716796874998"/>
    <x v="4"/>
    <n v="879.7"/>
    <x v="0"/>
    <n v="967.67000000000007"/>
    <n v="968"/>
    <n v="968"/>
    <n v="967"/>
    <x v="1"/>
    <x v="2"/>
    <s v="Apr-2023"/>
    <s v="ADULTS"/>
  </r>
  <r>
    <x v="164"/>
    <s v="P4304"/>
    <n v="63"/>
    <x v="0"/>
    <x v="3"/>
    <x v="2"/>
    <n v="2440.2966694490819"/>
    <x v="1"/>
    <n v="152.4"/>
    <x v="2"/>
    <n v="167.64000000000001"/>
    <n v="168"/>
    <n v="168"/>
    <n v="167"/>
    <x v="0"/>
    <x v="6"/>
    <s v="Sep-2022"/>
    <s v="ADULTS"/>
  </r>
  <r>
    <x v="180"/>
    <s v="P181"/>
    <n v="69"/>
    <x v="1"/>
    <x v="7"/>
    <x v="0"/>
    <n v="2503.6022787783868"/>
    <x v="0"/>
    <n v="311.52"/>
    <x v="2"/>
    <n v="342.67200000000003"/>
    <n v="343"/>
    <n v="343"/>
    <n v="342"/>
    <x v="1"/>
    <x v="4"/>
    <s v="Jun-2023"/>
    <s v="ADULTS"/>
  </r>
  <r>
    <x v="641"/>
    <s v="P3765"/>
    <n v="87"/>
    <x v="1"/>
    <x v="3"/>
    <x v="2"/>
    <n v="2440.2966694490819"/>
    <x v="0"/>
    <n v="4699.88"/>
    <x v="2"/>
    <n v="5169.8680000000004"/>
    <n v="5170"/>
    <n v="5170"/>
    <n v="5169"/>
    <x v="1"/>
    <x v="6"/>
    <s v="Sep-2023"/>
    <s v="ADULTS"/>
  </r>
  <r>
    <x v="89"/>
    <s v="P361"/>
    <n v="80"/>
    <x v="2"/>
    <x v="4"/>
    <x v="2"/>
    <n v="2440.2966694490819"/>
    <x v="2"/>
    <n v="1672.14"/>
    <x v="2"/>
    <n v="1839.3540000000003"/>
    <n v="1839"/>
    <n v="1840"/>
    <n v="1839"/>
    <x v="0"/>
    <x v="8"/>
    <s v="Jul-2022"/>
    <s v="ADULTS"/>
  </r>
  <r>
    <x v="390"/>
    <s v="P2689"/>
    <n v="58"/>
    <x v="2"/>
    <x v="3"/>
    <x v="2"/>
    <n v="2440.2966694490819"/>
    <x v="4"/>
    <n v="4667.76"/>
    <x v="0"/>
    <n v="5134.536000000001"/>
    <n v="5135"/>
    <n v="5135"/>
    <n v="5134"/>
    <x v="1"/>
    <x v="2"/>
    <s v="Apr-2023"/>
    <s v="ADULTS"/>
  </r>
  <r>
    <x v="376"/>
    <s v="P1710"/>
    <n v="41"/>
    <x v="0"/>
    <x v="4"/>
    <x v="3"/>
    <n v="2496.7676064257025"/>
    <x v="4"/>
    <n v="2805.91"/>
    <x v="0"/>
    <n v="3086.5010000000002"/>
    <n v="3087"/>
    <n v="3087"/>
    <n v="3086"/>
    <x v="0"/>
    <x v="4"/>
    <s v="Jun-2022"/>
    <s v="ADULTS"/>
  </r>
  <r>
    <x v="681"/>
    <s v="P3171"/>
    <n v="65"/>
    <x v="0"/>
    <x v="7"/>
    <x v="0"/>
    <n v="2503.6022787783868"/>
    <x v="4"/>
    <n v="646.36"/>
    <x v="2"/>
    <n v="710.99600000000009"/>
    <n v="711"/>
    <n v="711"/>
    <n v="710"/>
    <x v="1"/>
    <x v="10"/>
    <s v="Oct-2023"/>
    <s v="ADULTS"/>
  </r>
  <r>
    <x v="571"/>
    <s v="P2559"/>
    <n v="46"/>
    <x v="1"/>
    <x v="2"/>
    <x v="1"/>
    <n v="2509.1716796874998"/>
    <x v="4"/>
    <n v="3363.24"/>
    <x v="0"/>
    <n v="3699.5639999999999"/>
    <n v="3700"/>
    <n v="3700"/>
    <n v="3699"/>
    <x v="0"/>
    <x v="1"/>
    <s v="Jan-2022"/>
    <s v="ADULTS"/>
  </r>
  <r>
    <x v="456"/>
    <s v="P646"/>
    <n v="52"/>
    <x v="2"/>
    <x v="6"/>
    <x v="0"/>
    <n v="2503.6022787783868"/>
    <x v="1"/>
    <n v="4939.47"/>
    <x v="0"/>
    <n v="5433.4170000000004"/>
    <n v="5433"/>
    <n v="5434"/>
    <n v="5433"/>
    <x v="0"/>
    <x v="5"/>
    <s v="Mar-2022"/>
    <s v="ADULTS"/>
  </r>
  <r>
    <x v="642"/>
    <s v="P4653"/>
    <n v="81"/>
    <x v="0"/>
    <x v="7"/>
    <x v="1"/>
    <n v="2509.1716796874998"/>
    <x v="1"/>
    <n v="4304.5600000000004"/>
    <x v="2"/>
    <n v="4735.0160000000005"/>
    <n v="4735"/>
    <n v="4736"/>
    <n v="4735"/>
    <x v="0"/>
    <x v="11"/>
    <s v="May-2022"/>
    <s v="ADULTS"/>
  </r>
  <r>
    <x v="707"/>
    <s v="P639"/>
    <n v="52"/>
    <x v="2"/>
    <x v="6"/>
    <x v="3"/>
    <n v="2496.7676064257025"/>
    <x v="0"/>
    <n v="2359.0500000000002"/>
    <x v="0"/>
    <n v="2594.9550000000004"/>
    <n v="2595"/>
    <n v="2595"/>
    <n v="2594"/>
    <x v="1"/>
    <x v="4"/>
    <s v="Jun-2023"/>
    <s v="ADULTS"/>
  </r>
  <r>
    <x v="85"/>
    <s v="P739"/>
    <n v="32"/>
    <x v="0"/>
    <x v="6"/>
    <x v="0"/>
    <n v="2503.6022787783868"/>
    <x v="2"/>
    <n v="3869.82"/>
    <x v="1"/>
    <n v="4256.8020000000006"/>
    <n v="4257"/>
    <n v="4257"/>
    <n v="4256"/>
    <x v="1"/>
    <x v="3"/>
    <s v="Nov-2023"/>
    <s v="ADULTS"/>
  </r>
  <r>
    <x v="41"/>
    <s v="P2592"/>
    <n v="2"/>
    <x v="1"/>
    <x v="6"/>
    <x v="3"/>
    <n v="2496.7676064257025"/>
    <x v="4"/>
    <n v="2906.4"/>
    <x v="3"/>
    <n v="3197.0400000000004"/>
    <n v="3197"/>
    <n v="3198"/>
    <n v="3197"/>
    <x v="0"/>
    <x v="5"/>
    <s v="Mar-2022"/>
    <s v="CHILDREN"/>
  </r>
  <r>
    <x v="495"/>
    <s v="P3417"/>
    <n v="17"/>
    <x v="1"/>
    <x v="5"/>
    <x v="1"/>
    <n v="2509.1716796874998"/>
    <x v="3"/>
    <n v="251.26"/>
    <x v="3"/>
    <n v="276.38600000000002"/>
    <n v="276"/>
    <n v="277"/>
    <n v="276"/>
    <x v="1"/>
    <x v="9"/>
    <s v="Feb-2023"/>
    <s v="CHILDREN"/>
  </r>
  <r>
    <x v="323"/>
    <s v="P2123"/>
    <n v="24"/>
    <x v="1"/>
    <x v="1"/>
    <x v="3"/>
    <n v="2496.7676064257025"/>
    <x v="0"/>
    <n v="830.61"/>
    <x v="1"/>
    <n v="913.67100000000005"/>
    <n v="914"/>
    <n v="914"/>
    <n v="913"/>
    <x v="1"/>
    <x v="1"/>
    <s v="Jan-2023"/>
    <s v="ADULTS"/>
  </r>
  <r>
    <x v="25"/>
    <s v="P865"/>
    <n v="45"/>
    <x v="0"/>
    <x v="5"/>
    <x v="0"/>
    <n v="2503.6022787783868"/>
    <x v="0"/>
    <n v="3346.23"/>
    <x v="0"/>
    <n v="3680.8530000000005"/>
    <n v="3681"/>
    <n v="3681"/>
    <n v="3680"/>
    <x v="0"/>
    <x v="6"/>
    <s v="Sep-2022"/>
    <s v="ADULTS"/>
  </r>
  <r>
    <x v="269"/>
    <s v="P2886"/>
    <n v="39"/>
    <x v="0"/>
    <x v="7"/>
    <x v="3"/>
    <n v="2496.7676064257025"/>
    <x v="4"/>
    <n v="2460.64"/>
    <x v="1"/>
    <n v="2706.7040000000002"/>
    <n v="2707"/>
    <n v="2707"/>
    <n v="2706"/>
    <x v="0"/>
    <x v="10"/>
    <s v="Oct-2022"/>
    <s v="ADULTS"/>
  </r>
  <r>
    <x v="458"/>
    <s v="P1204"/>
    <n v="77"/>
    <x v="0"/>
    <x v="4"/>
    <x v="1"/>
    <n v="2509.1716796874998"/>
    <x v="0"/>
    <n v="2235.83"/>
    <x v="2"/>
    <n v="2459.413"/>
    <n v="2459"/>
    <n v="2460"/>
    <n v="2459"/>
    <x v="1"/>
    <x v="10"/>
    <s v="Oct-2023"/>
    <s v="ADULTS"/>
  </r>
  <r>
    <x v="407"/>
    <s v="P1198"/>
    <n v="7"/>
    <x v="0"/>
    <x v="3"/>
    <x v="0"/>
    <n v="2503.6022787783868"/>
    <x v="2"/>
    <n v="2513.62"/>
    <x v="3"/>
    <n v="2764.982"/>
    <n v="2765"/>
    <n v="2765"/>
    <n v="2764"/>
    <x v="1"/>
    <x v="3"/>
    <s v="Nov-2023"/>
    <s v="CHILDREN"/>
  </r>
  <r>
    <x v="611"/>
    <s v="P3737"/>
    <n v="88"/>
    <x v="1"/>
    <x v="1"/>
    <x v="2"/>
    <n v="2440.2966694490819"/>
    <x v="1"/>
    <n v="4580.28"/>
    <x v="2"/>
    <n v="5038.308"/>
    <n v="5038"/>
    <n v="5039"/>
    <n v="5038"/>
    <x v="0"/>
    <x v="2"/>
    <s v="Apr-2022"/>
    <s v="ADULTS"/>
  </r>
  <r>
    <x v="439"/>
    <s v="P4231"/>
    <n v="16"/>
    <x v="0"/>
    <x v="1"/>
    <x v="2"/>
    <n v="2440.2966694490819"/>
    <x v="4"/>
    <n v="4303.1099999999997"/>
    <x v="3"/>
    <n v="4733.4210000000003"/>
    <n v="4733"/>
    <n v="4734"/>
    <n v="4733"/>
    <x v="1"/>
    <x v="7"/>
    <s v="Aug-2023"/>
    <s v="CHILDREN"/>
  </r>
  <r>
    <x v="284"/>
    <s v="P4713"/>
    <n v="84"/>
    <x v="1"/>
    <x v="2"/>
    <x v="3"/>
    <n v="2496.7676064257025"/>
    <x v="1"/>
    <n v="3521.16"/>
    <x v="2"/>
    <n v="3873.2760000000003"/>
    <n v="3873"/>
    <n v="3874"/>
    <n v="3873"/>
    <x v="1"/>
    <x v="6"/>
    <s v="Sep-2023"/>
    <s v="ADULTS"/>
  </r>
  <r>
    <x v="342"/>
    <s v="P1790"/>
    <n v="13"/>
    <x v="0"/>
    <x v="2"/>
    <x v="0"/>
    <n v="2503.6022787783868"/>
    <x v="2"/>
    <n v="3456.48"/>
    <x v="3"/>
    <n v="3802.1280000000002"/>
    <n v="3802"/>
    <n v="3803"/>
    <n v="3802"/>
    <x v="0"/>
    <x v="3"/>
    <s v="Nov-2022"/>
    <s v="CHILDREN"/>
  </r>
  <r>
    <x v="685"/>
    <s v="P1515"/>
    <n v="31"/>
    <x v="2"/>
    <x v="2"/>
    <x v="2"/>
    <n v="2440.2966694490819"/>
    <x v="4"/>
    <n v="1286.77"/>
    <x v="1"/>
    <n v="1415.4470000000001"/>
    <n v="1415"/>
    <n v="1416"/>
    <n v="1415"/>
    <x v="0"/>
    <x v="10"/>
    <s v="Oct-2022"/>
    <s v="ADULTS"/>
  </r>
  <r>
    <x v="486"/>
    <s v="P90"/>
    <n v="68"/>
    <x v="0"/>
    <x v="1"/>
    <x v="3"/>
    <n v="2496.7676064257025"/>
    <x v="4"/>
    <n v="2167.98"/>
    <x v="2"/>
    <n v="2384.7780000000002"/>
    <n v="2385"/>
    <n v="2385"/>
    <n v="2384"/>
    <x v="1"/>
    <x v="8"/>
    <s v="Jul-2023"/>
    <s v="ADULTS"/>
  </r>
  <r>
    <x v="183"/>
    <s v="P4756"/>
    <n v="1"/>
    <x v="0"/>
    <x v="1"/>
    <x v="0"/>
    <n v="2503.6022787783868"/>
    <x v="3"/>
    <n v="1060.9000000000001"/>
    <x v="3"/>
    <n v="1166.9900000000002"/>
    <n v="1167"/>
    <n v="1167"/>
    <n v="1166"/>
    <x v="0"/>
    <x v="9"/>
    <s v="Feb-2022"/>
    <s v="CHILDREN"/>
  </r>
  <r>
    <x v="119"/>
    <s v="P3430"/>
    <n v="22"/>
    <x v="1"/>
    <x v="7"/>
    <x v="0"/>
    <n v="2503.6022787783868"/>
    <x v="3"/>
    <n v="3235.22"/>
    <x v="1"/>
    <n v="3558.7420000000002"/>
    <n v="3559"/>
    <n v="3559"/>
    <n v="3558"/>
    <x v="0"/>
    <x v="8"/>
    <s v="Jul-2022"/>
    <s v="ADULTS"/>
  </r>
  <r>
    <x v="228"/>
    <s v="P2039"/>
    <n v="56"/>
    <x v="1"/>
    <x v="6"/>
    <x v="2"/>
    <n v="2440.2966694490819"/>
    <x v="2"/>
    <n v="1407.71"/>
    <x v="0"/>
    <n v="1548.4810000000002"/>
    <n v="1548"/>
    <n v="1549"/>
    <n v="1548"/>
    <x v="0"/>
    <x v="8"/>
    <s v="Jul-2022"/>
    <s v="ADULTS"/>
  </r>
  <r>
    <x v="393"/>
    <s v="P1483"/>
    <n v="2"/>
    <x v="1"/>
    <x v="4"/>
    <x v="2"/>
    <n v="2440.2966694490819"/>
    <x v="0"/>
    <n v="1625.16"/>
    <x v="3"/>
    <n v="1787.6760000000002"/>
    <n v="1788"/>
    <n v="1788"/>
    <n v="1787"/>
    <x v="0"/>
    <x v="9"/>
    <s v="Feb-2022"/>
    <s v="CHILDREN"/>
  </r>
  <r>
    <x v="340"/>
    <s v="P2740"/>
    <n v="71"/>
    <x v="2"/>
    <x v="0"/>
    <x v="2"/>
    <n v="2440.2966694490819"/>
    <x v="3"/>
    <n v="3000.92"/>
    <x v="2"/>
    <n v="3301.0120000000002"/>
    <n v="3301"/>
    <n v="3302"/>
    <n v="3301"/>
    <x v="0"/>
    <x v="11"/>
    <s v="May-2022"/>
    <s v="ADULTS"/>
  </r>
  <r>
    <x v="552"/>
    <s v="P3856"/>
    <n v="30"/>
    <x v="0"/>
    <x v="7"/>
    <x v="1"/>
    <n v="2509.1716796874998"/>
    <x v="0"/>
    <n v="4606.2"/>
    <x v="1"/>
    <n v="5066.8200000000006"/>
    <n v="5067"/>
    <n v="5067"/>
    <n v="5066"/>
    <x v="0"/>
    <x v="0"/>
    <s v="Dec-2022"/>
    <s v="ADULTS"/>
  </r>
  <r>
    <x v="229"/>
    <s v="P274"/>
    <n v="61"/>
    <x v="1"/>
    <x v="7"/>
    <x v="2"/>
    <n v="2440.2966694490819"/>
    <x v="3"/>
    <n v="3754.02"/>
    <x v="2"/>
    <n v="4129.4220000000005"/>
    <n v="4129"/>
    <n v="4130"/>
    <n v="4129"/>
    <x v="0"/>
    <x v="3"/>
    <s v="Nov-2022"/>
    <s v="ADULTS"/>
  </r>
  <r>
    <x v="593"/>
    <s v="P277"/>
    <n v="57"/>
    <x v="0"/>
    <x v="2"/>
    <x v="3"/>
    <n v="2496.7676064257025"/>
    <x v="1"/>
    <n v="1802.45"/>
    <x v="0"/>
    <n v="1982.6950000000002"/>
    <n v="1983"/>
    <n v="1983"/>
    <n v="1982"/>
    <x v="0"/>
    <x v="4"/>
    <s v="Jun-2022"/>
    <s v="ADULTS"/>
  </r>
  <r>
    <x v="715"/>
    <s v="P4138"/>
    <n v="60"/>
    <x v="2"/>
    <x v="6"/>
    <x v="1"/>
    <n v="2509.1716796874998"/>
    <x v="4"/>
    <n v="925.97"/>
    <x v="2"/>
    <n v="1018.5670000000001"/>
    <n v="1019"/>
    <n v="1019"/>
    <n v="1018"/>
    <x v="0"/>
    <x v="8"/>
    <s v="Jul-2022"/>
    <s v="ADULTS"/>
  </r>
  <r>
    <x v="204"/>
    <s v="P4719"/>
    <n v="57"/>
    <x v="2"/>
    <x v="3"/>
    <x v="3"/>
    <n v="2496.7676064257025"/>
    <x v="1"/>
    <n v="2098.46"/>
    <x v="0"/>
    <n v="2308.306"/>
    <n v="2308"/>
    <n v="2309"/>
    <n v="2308"/>
    <x v="1"/>
    <x v="3"/>
    <s v="Nov-2023"/>
    <s v="ADULTS"/>
  </r>
  <r>
    <x v="437"/>
    <s v="P1052"/>
    <n v="89"/>
    <x v="2"/>
    <x v="5"/>
    <x v="0"/>
    <n v="2503.6022787783868"/>
    <x v="1"/>
    <n v="747.65"/>
    <x v="2"/>
    <n v="822.41500000000008"/>
    <n v="822"/>
    <n v="823"/>
    <n v="822"/>
    <x v="0"/>
    <x v="10"/>
    <s v="Oct-2022"/>
    <s v="ADULTS"/>
  </r>
  <r>
    <x v="187"/>
    <s v="P404"/>
    <n v="0"/>
    <x v="0"/>
    <x v="6"/>
    <x v="0"/>
    <n v="2503.6022787783868"/>
    <x v="2"/>
    <n v="88"/>
    <x v="3"/>
    <n v="96.800000000000011"/>
    <n v="97"/>
    <n v="97"/>
    <n v="96"/>
    <x v="1"/>
    <x v="4"/>
    <s v="Jun-2023"/>
    <s v="CHILDREN"/>
  </r>
  <r>
    <x v="195"/>
    <s v="P4808"/>
    <n v="3"/>
    <x v="2"/>
    <x v="7"/>
    <x v="1"/>
    <n v="2509.1716796874998"/>
    <x v="0"/>
    <n v="3428.84"/>
    <x v="3"/>
    <n v="3771.7240000000006"/>
    <n v="3772"/>
    <n v="3772"/>
    <n v="3771"/>
    <x v="1"/>
    <x v="5"/>
    <s v="Mar-2023"/>
    <s v="CHILDREN"/>
  </r>
  <r>
    <x v="638"/>
    <s v="P2537"/>
    <n v="13"/>
    <x v="2"/>
    <x v="4"/>
    <x v="0"/>
    <n v="2503.6022787783868"/>
    <x v="1"/>
    <n v="2722.11"/>
    <x v="3"/>
    <n v="2994.3210000000004"/>
    <n v="2994"/>
    <n v="2995"/>
    <n v="2994"/>
    <x v="0"/>
    <x v="0"/>
    <s v="Dec-2022"/>
    <s v="CHILDREN"/>
  </r>
  <r>
    <x v="495"/>
    <s v="P3871"/>
    <n v="54"/>
    <x v="1"/>
    <x v="2"/>
    <x v="0"/>
    <n v="2503.6022787783868"/>
    <x v="3"/>
    <n v="1509.35"/>
    <x v="0"/>
    <n v="1660.2850000000001"/>
    <n v="1660"/>
    <n v="1661"/>
    <n v="1660"/>
    <x v="1"/>
    <x v="9"/>
    <s v="Feb-2023"/>
    <s v="ADULTS"/>
  </r>
  <r>
    <x v="359"/>
    <s v="P2332"/>
    <n v="33"/>
    <x v="2"/>
    <x v="6"/>
    <x v="1"/>
    <n v="2509.1716796874998"/>
    <x v="0"/>
    <n v="1295.8699999999999"/>
    <x v="1"/>
    <n v="1425.4570000000001"/>
    <n v="1425"/>
    <n v="1426"/>
    <n v="1425"/>
    <x v="1"/>
    <x v="4"/>
    <s v="Jun-2023"/>
    <s v="ADULTS"/>
  </r>
  <r>
    <x v="627"/>
    <s v="P4491"/>
    <n v="72"/>
    <x v="0"/>
    <x v="1"/>
    <x v="1"/>
    <n v="2509.1716796874998"/>
    <x v="0"/>
    <n v="2482.44"/>
    <x v="2"/>
    <n v="2730.6840000000002"/>
    <n v="2731"/>
    <n v="2731"/>
    <n v="2730"/>
    <x v="1"/>
    <x v="10"/>
    <s v="Oct-2023"/>
    <s v="ADULTS"/>
  </r>
  <r>
    <x v="96"/>
    <s v="P517"/>
    <n v="76"/>
    <x v="1"/>
    <x v="3"/>
    <x v="3"/>
    <n v="2496.7676064257025"/>
    <x v="1"/>
    <n v="2962.1"/>
    <x v="2"/>
    <n v="3258.31"/>
    <n v="3258"/>
    <n v="3259"/>
    <n v="3258"/>
    <x v="1"/>
    <x v="10"/>
    <s v="Oct-2023"/>
    <s v="ADULTS"/>
  </r>
  <r>
    <x v="78"/>
    <s v="P880"/>
    <n v="33"/>
    <x v="0"/>
    <x v="7"/>
    <x v="3"/>
    <n v="2496.7676064257025"/>
    <x v="3"/>
    <n v="2510.98"/>
    <x v="1"/>
    <n v="2762.0780000000004"/>
    <n v="2762"/>
    <n v="2763"/>
    <n v="2762"/>
    <x v="1"/>
    <x v="11"/>
    <s v="May-2023"/>
    <s v="ADULTS"/>
  </r>
  <r>
    <x v="370"/>
    <s v="P4037"/>
    <n v="38"/>
    <x v="1"/>
    <x v="4"/>
    <x v="1"/>
    <n v="2509.1716796874998"/>
    <x v="3"/>
    <n v="3989.91"/>
    <x v="1"/>
    <n v="4388.9009999999998"/>
    <n v="4389"/>
    <n v="4389"/>
    <n v="4388"/>
    <x v="0"/>
    <x v="2"/>
    <s v="Apr-2022"/>
    <s v="ADULTS"/>
  </r>
  <r>
    <x v="269"/>
    <s v="P2209"/>
    <n v="57"/>
    <x v="1"/>
    <x v="4"/>
    <x v="0"/>
    <n v="2503.6022787783868"/>
    <x v="4"/>
    <n v="2432.59"/>
    <x v="0"/>
    <n v="2675.8490000000002"/>
    <n v="2676"/>
    <n v="2676"/>
    <n v="2675"/>
    <x v="0"/>
    <x v="10"/>
    <s v="Oct-2022"/>
    <s v="ADULTS"/>
  </r>
  <r>
    <x v="458"/>
    <s v="P4824"/>
    <n v="13"/>
    <x v="2"/>
    <x v="0"/>
    <x v="0"/>
    <n v="2503.6022787783868"/>
    <x v="3"/>
    <n v="4775.3500000000004"/>
    <x v="3"/>
    <n v="5252.8850000000011"/>
    <n v="5253"/>
    <n v="5253"/>
    <n v="5252"/>
    <x v="1"/>
    <x v="10"/>
    <s v="Oct-2023"/>
    <s v="CHILDREN"/>
  </r>
  <r>
    <x v="399"/>
    <s v="P1433"/>
    <n v="53"/>
    <x v="1"/>
    <x v="1"/>
    <x v="2"/>
    <n v="2440.2966694490819"/>
    <x v="3"/>
    <n v="2702.7"/>
    <x v="0"/>
    <n v="2972.9700000000003"/>
    <n v="2973"/>
    <n v="2973"/>
    <n v="2972"/>
    <x v="1"/>
    <x v="8"/>
    <s v="Jul-2023"/>
    <s v="ADULTS"/>
  </r>
  <r>
    <x v="44"/>
    <s v="P8"/>
    <n v="24"/>
    <x v="1"/>
    <x v="6"/>
    <x v="2"/>
    <n v="2440.2966694490819"/>
    <x v="1"/>
    <n v="2095.83"/>
    <x v="1"/>
    <n v="2305.413"/>
    <n v="2305"/>
    <n v="2306"/>
    <n v="2305"/>
    <x v="1"/>
    <x v="5"/>
    <s v="Mar-2023"/>
    <s v="ADULTS"/>
  </r>
  <r>
    <x v="423"/>
    <s v="P3191"/>
    <n v="14"/>
    <x v="1"/>
    <x v="5"/>
    <x v="3"/>
    <n v="2496.7676064257025"/>
    <x v="3"/>
    <n v="823.75"/>
    <x v="3"/>
    <n v="906.12500000000011"/>
    <n v="906"/>
    <n v="907"/>
    <n v="906"/>
    <x v="1"/>
    <x v="10"/>
    <s v="Oct-2023"/>
    <s v="CHILDREN"/>
  </r>
  <r>
    <x v="237"/>
    <s v="P1025"/>
    <n v="57"/>
    <x v="0"/>
    <x v="3"/>
    <x v="2"/>
    <n v="2440.2966694490819"/>
    <x v="1"/>
    <n v="4063.81"/>
    <x v="0"/>
    <n v="4470.1910000000007"/>
    <n v="4470"/>
    <n v="4471"/>
    <n v="4470"/>
    <x v="0"/>
    <x v="1"/>
    <s v="Jan-2022"/>
    <s v="ADULTS"/>
  </r>
  <r>
    <x v="626"/>
    <s v="P1687"/>
    <n v="61"/>
    <x v="0"/>
    <x v="2"/>
    <x v="3"/>
    <n v="2496.7676064257025"/>
    <x v="1"/>
    <n v="3028.41"/>
    <x v="2"/>
    <n v="3331.2510000000002"/>
    <n v="3331"/>
    <n v="3332"/>
    <n v="3331"/>
    <x v="1"/>
    <x v="7"/>
    <s v="Aug-2023"/>
    <s v="ADULTS"/>
  </r>
  <r>
    <x v="180"/>
    <s v="P2908"/>
    <n v="46"/>
    <x v="0"/>
    <x v="3"/>
    <x v="2"/>
    <n v="2440.2966694490819"/>
    <x v="4"/>
    <n v="3224.97"/>
    <x v="0"/>
    <n v="3547.4670000000001"/>
    <n v="3547"/>
    <n v="3548"/>
    <n v="3547"/>
    <x v="1"/>
    <x v="4"/>
    <s v="Jun-2023"/>
    <s v="ADULTS"/>
  </r>
  <r>
    <x v="529"/>
    <s v="P3734"/>
    <n v="15"/>
    <x v="1"/>
    <x v="1"/>
    <x v="1"/>
    <n v="2509.1716796874998"/>
    <x v="3"/>
    <n v="2581.42"/>
    <x v="3"/>
    <n v="2839.5620000000004"/>
    <n v="2840"/>
    <n v="2840"/>
    <n v="2839"/>
    <x v="0"/>
    <x v="0"/>
    <s v="Dec-2022"/>
    <s v="CHILDREN"/>
  </r>
  <r>
    <x v="568"/>
    <s v="P2470"/>
    <n v="81"/>
    <x v="0"/>
    <x v="2"/>
    <x v="1"/>
    <n v="2509.1716796874998"/>
    <x v="3"/>
    <n v="2093.56"/>
    <x v="2"/>
    <n v="2302.9160000000002"/>
    <n v="2303"/>
    <n v="2303"/>
    <n v="2302"/>
    <x v="0"/>
    <x v="3"/>
    <s v="Nov-2022"/>
    <s v="ADULTS"/>
  </r>
  <r>
    <x v="25"/>
    <s v="P4472"/>
    <n v="5"/>
    <x v="1"/>
    <x v="1"/>
    <x v="1"/>
    <n v="2509.1716796874998"/>
    <x v="2"/>
    <n v="2536.69"/>
    <x v="3"/>
    <n v="2790.3590000000004"/>
    <n v="2790"/>
    <n v="2791"/>
    <n v="2790"/>
    <x v="0"/>
    <x v="6"/>
    <s v="Sep-2022"/>
    <s v="CHILDREN"/>
  </r>
  <r>
    <x v="584"/>
    <s v="P455"/>
    <n v="37"/>
    <x v="1"/>
    <x v="5"/>
    <x v="2"/>
    <n v="2440.2966694490819"/>
    <x v="0"/>
    <n v="2193.08"/>
    <x v="1"/>
    <n v="2412.3879999999999"/>
    <n v="2412"/>
    <n v="2413"/>
    <n v="2412"/>
    <x v="1"/>
    <x v="4"/>
    <s v="Jun-2023"/>
    <s v="ADULTS"/>
  </r>
  <r>
    <x v="591"/>
    <s v="P3684"/>
    <n v="60"/>
    <x v="2"/>
    <x v="0"/>
    <x v="2"/>
    <n v="2440.2966694490819"/>
    <x v="3"/>
    <n v="4985.1899999999996"/>
    <x v="2"/>
    <n v="5483.7089999999998"/>
    <n v="5484"/>
    <n v="5484"/>
    <n v="5483"/>
    <x v="1"/>
    <x v="3"/>
    <s v="Nov-2023"/>
    <s v="ADULTS"/>
  </r>
  <r>
    <x v="525"/>
    <s v="P4572"/>
    <n v="79"/>
    <x v="1"/>
    <x v="3"/>
    <x v="2"/>
    <n v="2440.2966694490819"/>
    <x v="1"/>
    <n v="1637.27"/>
    <x v="2"/>
    <n v="1800.9970000000001"/>
    <n v="1801"/>
    <n v="1801"/>
    <n v="1800"/>
    <x v="1"/>
    <x v="9"/>
    <s v="Feb-2023"/>
    <s v="ADULTS"/>
  </r>
  <r>
    <x v="530"/>
    <s v="P3817"/>
    <n v="12"/>
    <x v="2"/>
    <x v="4"/>
    <x v="2"/>
    <n v="2440.2966694490819"/>
    <x v="2"/>
    <n v="4053.45"/>
    <x v="3"/>
    <n v="4458.7950000000001"/>
    <n v="4459"/>
    <n v="4459"/>
    <n v="4458"/>
    <x v="0"/>
    <x v="4"/>
    <s v="Jun-2022"/>
    <s v="CHILDREN"/>
  </r>
  <r>
    <x v="174"/>
    <s v="P1481"/>
    <n v="33"/>
    <x v="0"/>
    <x v="1"/>
    <x v="0"/>
    <n v="2503.6022787783868"/>
    <x v="0"/>
    <n v="454.43"/>
    <x v="1"/>
    <n v="499.87300000000005"/>
    <n v="500"/>
    <n v="500"/>
    <n v="499"/>
    <x v="1"/>
    <x v="4"/>
    <s v="Jun-2023"/>
    <s v="ADULTS"/>
  </r>
  <r>
    <x v="573"/>
    <s v="P2164"/>
    <n v="13"/>
    <x v="2"/>
    <x v="7"/>
    <x v="2"/>
    <n v="2440.2966694490819"/>
    <x v="3"/>
    <n v="2410.63"/>
    <x v="3"/>
    <n v="2651.6930000000002"/>
    <n v="2652"/>
    <n v="2652"/>
    <n v="2651"/>
    <x v="1"/>
    <x v="1"/>
    <s v="Jan-2023"/>
    <s v="CHILDREN"/>
  </r>
  <r>
    <x v="676"/>
    <s v="P161"/>
    <n v="23"/>
    <x v="1"/>
    <x v="6"/>
    <x v="2"/>
    <n v="2440.2966694490819"/>
    <x v="0"/>
    <n v="4959.8"/>
    <x v="1"/>
    <n v="5455.7800000000007"/>
    <n v="5456"/>
    <n v="5456"/>
    <n v="5455"/>
    <x v="0"/>
    <x v="3"/>
    <s v="Nov-2022"/>
    <s v="ADULTS"/>
  </r>
  <r>
    <x v="29"/>
    <s v="P2631"/>
    <n v="73"/>
    <x v="0"/>
    <x v="3"/>
    <x v="2"/>
    <n v="2440.2966694490819"/>
    <x v="4"/>
    <n v="2832.01"/>
    <x v="2"/>
    <n v="3115.2110000000007"/>
    <n v="3115"/>
    <n v="3116"/>
    <n v="3115"/>
    <x v="0"/>
    <x v="1"/>
    <s v="Jan-2022"/>
    <s v="ADULTS"/>
  </r>
  <r>
    <x v="354"/>
    <s v="P3743"/>
    <n v="57"/>
    <x v="0"/>
    <x v="3"/>
    <x v="3"/>
    <n v="2496.7676064257025"/>
    <x v="4"/>
    <n v="2712.49"/>
    <x v="0"/>
    <n v="2983.739"/>
    <n v="2984"/>
    <n v="2984"/>
    <n v="2983"/>
    <x v="0"/>
    <x v="2"/>
    <s v="Apr-2022"/>
    <s v="ADULTS"/>
  </r>
  <r>
    <x v="295"/>
    <s v="P4539"/>
    <n v="98"/>
    <x v="0"/>
    <x v="7"/>
    <x v="2"/>
    <n v="2440.2966694490819"/>
    <x v="2"/>
    <n v="3137.32"/>
    <x v="2"/>
    <n v="3451.0520000000006"/>
    <n v="3451"/>
    <n v="3452"/>
    <n v="3451"/>
    <x v="1"/>
    <x v="2"/>
    <s v="Apr-2023"/>
    <s v="ADULTS"/>
  </r>
  <r>
    <x v="584"/>
    <s v="P4907"/>
    <n v="44"/>
    <x v="0"/>
    <x v="6"/>
    <x v="1"/>
    <n v="2509.1716796874998"/>
    <x v="0"/>
    <n v="4528.38"/>
    <x v="0"/>
    <n v="4981.2180000000008"/>
    <n v="4981"/>
    <n v="4982"/>
    <n v="4981"/>
    <x v="1"/>
    <x v="4"/>
    <s v="Jun-2023"/>
    <s v="ADULTS"/>
  </r>
  <r>
    <x v="618"/>
    <s v="P1270"/>
    <n v="4"/>
    <x v="2"/>
    <x v="4"/>
    <x v="0"/>
    <n v="2503.6022787783868"/>
    <x v="4"/>
    <n v="3097.63"/>
    <x v="3"/>
    <n v="3407.3930000000005"/>
    <n v="3407"/>
    <n v="3408"/>
    <n v="3407"/>
    <x v="1"/>
    <x v="7"/>
    <s v="Aug-2023"/>
    <s v="CHILDREN"/>
  </r>
  <r>
    <x v="291"/>
    <s v="P2532"/>
    <n v="63"/>
    <x v="0"/>
    <x v="4"/>
    <x v="0"/>
    <n v="2503.6022787783868"/>
    <x v="1"/>
    <n v="3198.58"/>
    <x v="2"/>
    <n v="3518.4380000000001"/>
    <n v="3518"/>
    <n v="3519"/>
    <n v="3518"/>
    <x v="0"/>
    <x v="7"/>
    <s v="Aug-2022"/>
    <s v="ADULTS"/>
  </r>
  <r>
    <x v="422"/>
    <s v="P2861"/>
    <n v="17"/>
    <x v="0"/>
    <x v="0"/>
    <x v="2"/>
    <n v="2440.2966694490819"/>
    <x v="1"/>
    <n v="3429.49"/>
    <x v="3"/>
    <n v="3772.4389999999999"/>
    <n v="3772"/>
    <n v="3773"/>
    <n v="3772"/>
    <x v="0"/>
    <x v="10"/>
    <s v="Oct-2022"/>
    <s v="CHILDREN"/>
  </r>
  <r>
    <x v="508"/>
    <s v="P1823"/>
    <n v="2"/>
    <x v="2"/>
    <x v="1"/>
    <x v="0"/>
    <n v="2503.6022787783868"/>
    <x v="4"/>
    <n v="2633.92"/>
    <x v="3"/>
    <n v="2897.3120000000004"/>
    <n v="2897"/>
    <n v="2898"/>
    <n v="2897"/>
    <x v="1"/>
    <x v="10"/>
    <s v="Oct-2023"/>
    <s v="CHILDREN"/>
  </r>
  <r>
    <x v="139"/>
    <s v="P262"/>
    <n v="94"/>
    <x v="1"/>
    <x v="6"/>
    <x v="1"/>
    <n v="2509.1716796874998"/>
    <x v="0"/>
    <n v="3352.42"/>
    <x v="2"/>
    <n v="3687.6620000000003"/>
    <n v="3688"/>
    <n v="3688"/>
    <n v="3687"/>
    <x v="0"/>
    <x v="10"/>
    <s v="Oct-2022"/>
    <s v="ADULTS"/>
  </r>
  <r>
    <x v="341"/>
    <s v="P2738"/>
    <n v="51"/>
    <x v="2"/>
    <x v="0"/>
    <x v="1"/>
    <n v="2509.1716796874998"/>
    <x v="2"/>
    <n v="3914.92"/>
    <x v="0"/>
    <n v="4306.4120000000003"/>
    <n v="4306"/>
    <n v="4307"/>
    <n v="4306"/>
    <x v="1"/>
    <x v="3"/>
    <s v="Nov-2023"/>
    <s v="ADULTS"/>
  </r>
  <r>
    <x v="577"/>
    <s v="P204"/>
    <n v="7"/>
    <x v="0"/>
    <x v="6"/>
    <x v="1"/>
    <n v="2509.1716796874998"/>
    <x v="3"/>
    <n v="3980.82"/>
    <x v="3"/>
    <n v="4378.902000000001"/>
    <n v="4379"/>
    <n v="4379"/>
    <n v="4378"/>
    <x v="1"/>
    <x v="6"/>
    <s v="Sep-2023"/>
    <s v="CHILDREN"/>
  </r>
  <r>
    <x v="640"/>
    <s v="P1702"/>
    <n v="40"/>
    <x v="2"/>
    <x v="2"/>
    <x v="0"/>
    <n v="2503.6022787783868"/>
    <x v="1"/>
    <n v="1926.96"/>
    <x v="0"/>
    <n v="2119.6560000000004"/>
    <n v="2120"/>
    <n v="2120"/>
    <n v="2119"/>
    <x v="0"/>
    <x v="1"/>
    <s v="Jan-2022"/>
    <s v="ADULTS"/>
  </r>
  <r>
    <x v="335"/>
    <s v="P1633"/>
    <n v="16"/>
    <x v="2"/>
    <x v="7"/>
    <x v="1"/>
    <n v="2509.1716796874998"/>
    <x v="2"/>
    <n v="2501.91"/>
    <x v="3"/>
    <n v="2752.1010000000001"/>
    <n v="2752"/>
    <n v="2753"/>
    <n v="2752"/>
    <x v="1"/>
    <x v="11"/>
    <s v="May-2023"/>
    <s v="CHILDREN"/>
  </r>
  <r>
    <x v="5"/>
    <s v="P950"/>
    <n v="46"/>
    <x v="1"/>
    <x v="4"/>
    <x v="3"/>
    <n v="2496.7676064257025"/>
    <x v="0"/>
    <n v="2555.46"/>
    <x v="0"/>
    <n v="2811.0060000000003"/>
    <n v="2811"/>
    <n v="2812"/>
    <n v="2811"/>
    <x v="1"/>
    <x v="4"/>
    <s v="Jun-2023"/>
    <s v="ADULTS"/>
  </r>
  <r>
    <x v="317"/>
    <s v="P1506"/>
    <n v="7"/>
    <x v="0"/>
    <x v="5"/>
    <x v="2"/>
    <n v="2440.2966694490819"/>
    <x v="2"/>
    <n v="878.71"/>
    <x v="3"/>
    <n v="966.58100000000013"/>
    <n v="967"/>
    <n v="967"/>
    <n v="966"/>
    <x v="1"/>
    <x v="7"/>
    <s v="Aug-2023"/>
    <s v="CHILDREN"/>
  </r>
  <r>
    <x v="12"/>
    <s v="P2252"/>
    <n v="22"/>
    <x v="2"/>
    <x v="1"/>
    <x v="1"/>
    <n v="2509.1716796874998"/>
    <x v="2"/>
    <n v="1691.49"/>
    <x v="1"/>
    <n v="1860.6390000000001"/>
    <n v="1861"/>
    <n v="1861"/>
    <n v="1860"/>
    <x v="0"/>
    <x v="7"/>
    <s v="Aug-2022"/>
    <s v="ADULTS"/>
  </r>
  <r>
    <x v="646"/>
    <s v="P4851"/>
    <n v="33"/>
    <x v="2"/>
    <x v="1"/>
    <x v="1"/>
    <n v="2509.1716796874998"/>
    <x v="1"/>
    <n v="80.98"/>
    <x v="1"/>
    <n v="89.078000000000017"/>
    <n v="89"/>
    <n v="90"/>
    <n v="89"/>
    <x v="0"/>
    <x v="8"/>
    <s v="Jul-2022"/>
    <s v="ADULTS"/>
  </r>
  <r>
    <x v="167"/>
    <s v="P1425"/>
    <n v="78"/>
    <x v="1"/>
    <x v="6"/>
    <x v="3"/>
    <n v="2496.7676064257025"/>
    <x v="1"/>
    <n v="1588.42"/>
    <x v="2"/>
    <n v="1747.2620000000002"/>
    <n v="1747"/>
    <n v="1748"/>
    <n v="1747"/>
    <x v="0"/>
    <x v="0"/>
    <s v="Dec-2022"/>
    <s v="ADULTS"/>
  </r>
  <r>
    <x v="259"/>
    <s v="P3262"/>
    <n v="35"/>
    <x v="1"/>
    <x v="1"/>
    <x v="0"/>
    <n v="2503.6022787783868"/>
    <x v="4"/>
    <n v="1575.4"/>
    <x v="1"/>
    <n v="1732.9400000000003"/>
    <n v="1733"/>
    <n v="1733"/>
    <n v="1732"/>
    <x v="0"/>
    <x v="10"/>
    <s v="Oct-2022"/>
    <s v="ADULTS"/>
  </r>
  <r>
    <x v="464"/>
    <s v="P2834"/>
    <n v="13"/>
    <x v="2"/>
    <x v="2"/>
    <x v="2"/>
    <n v="2440.2966694490819"/>
    <x v="2"/>
    <n v="4024.12"/>
    <x v="3"/>
    <n v="4426.5320000000002"/>
    <n v="4427"/>
    <n v="4427"/>
    <n v="4426"/>
    <x v="1"/>
    <x v="5"/>
    <s v="Mar-2023"/>
    <s v="CHILDREN"/>
  </r>
  <r>
    <x v="7"/>
    <s v="P1812"/>
    <n v="3"/>
    <x v="2"/>
    <x v="7"/>
    <x v="0"/>
    <n v="2503.6022787783868"/>
    <x v="0"/>
    <n v="2679.42"/>
    <x v="3"/>
    <n v="2947.3620000000005"/>
    <n v="2947"/>
    <n v="2948"/>
    <n v="2947"/>
    <x v="0"/>
    <x v="6"/>
    <s v="Sep-2022"/>
    <s v="CHILDREN"/>
  </r>
  <r>
    <x v="509"/>
    <s v="P2541"/>
    <n v="36"/>
    <x v="1"/>
    <x v="2"/>
    <x v="1"/>
    <n v="2509.1716796874998"/>
    <x v="0"/>
    <n v="989.79"/>
    <x v="1"/>
    <n v="1088.769"/>
    <n v="1089"/>
    <n v="1089"/>
    <n v="1088"/>
    <x v="1"/>
    <x v="6"/>
    <s v="Sep-2023"/>
    <s v="ADULTS"/>
  </r>
  <r>
    <x v="446"/>
    <s v="P1302"/>
    <n v="46"/>
    <x v="1"/>
    <x v="7"/>
    <x v="0"/>
    <n v="2503.6022787783868"/>
    <x v="2"/>
    <n v="3996.27"/>
    <x v="0"/>
    <n v="4395.8969999999999"/>
    <n v="4396"/>
    <n v="4396"/>
    <n v="4395"/>
    <x v="0"/>
    <x v="6"/>
    <s v="Sep-2022"/>
    <s v="ADULTS"/>
  </r>
  <r>
    <x v="546"/>
    <s v="P684"/>
    <n v="61"/>
    <x v="2"/>
    <x v="5"/>
    <x v="0"/>
    <n v="2503.6022787783868"/>
    <x v="0"/>
    <n v="2048.48"/>
    <x v="2"/>
    <n v="2253.3280000000004"/>
    <n v="2253"/>
    <n v="2254"/>
    <n v="2253"/>
    <x v="0"/>
    <x v="10"/>
    <s v="Oct-2022"/>
    <s v="ADULTS"/>
  </r>
  <r>
    <x v="459"/>
    <s v="P2785"/>
    <n v="95"/>
    <x v="2"/>
    <x v="0"/>
    <x v="1"/>
    <n v="2509.1716796874998"/>
    <x v="2"/>
    <n v="1354.82"/>
    <x v="2"/>
    <n v="1490.3020000000001"/>
    <n v="1490"/>
    <n v="1491"/>
    <n v="1490"/>
    <x v="1"/>
    <x v="8"/>
    <s v="Jul-2023"/>
    <s v="ADULTS"/>
  </r>
  <r>
    <x v="329"/>
    <s v="P3013"/>
    <n v="96"/>
    <x v="1"/>
    <x v="1"/>
    <x v="3"/>
    <n v="2496.7676064257025"/>
    <x v="1"/>
    <n v="3094.54"/>
    <x v="2"/>
    <n v="3403.9940000000001"/>
    <n v="3404"/>
    <n v="3404"/>
    <n v="3403"/>
    <x v="0"/>
    <x v="5"/>
    <s v="Mar-2022"/>
    <s v="ADULTS"/>
  </r>
  <r>
    <x v="186"/>
    <s v="P943"/>
    <n v="69"/>
    <x v="0"/>
    <x v="0"/>
    <x v="2"/>
    <n v="2440.2966694490819"/>
    <x v="2"/>
    <n v="798.35"/>
    <x v="2"/>
    <n v="878.18500000000006"/>
    <n v="878"/>
    <n v="879"/>
    <n v="878"/>
    <x v="1"/>
    <x v="9"/>
    <s v="Feb-2023"/>
    <s v="ADULTS"/>
  </r>
  <r>
    <x v="709"/>
    <s v="P2029"/>
    <n v="30"/>
    <x v="2"/>
    <x v="5"/>
    <x v="3"/>
    <n v="2496.7676064257025"/>
    <x v="2"/>
    <n v="3036.75"/>
    <x v="1"/>
    <n v="3340.4250000000002"/>
    <n v="3340"/>
    <n v="3341"/>
    <n v="3340"/>
    <x v="1"/>
    <x v="7"/>
    <s v="Aug-2023"/>
    <s v="ADULTS"/>
  </r>
  <r>
    <x v="306"/>
    <s v="P4070"/>
    <n v="14"/>
    <x v="0"/>
    <x v="4"/>
    <x v="1"/>
    <n v="2509.1716796874998"/>
    <x v="0"/>
    <n v="4275.66"/>
    <x v="3"/>
    <n v="4703.2260000000006"/>
    <n v="4703"/>
    <n v="4704"/>
    <n v="4703"/>
    <x v="1"/>
    <x v="9"/>
    <s v="Feb-2023"/>
    <s v="CHILDREN"/>
  </r>
  <r>
    <x v="619"/>
    <s v="P3452"/>
    <n v="12"/>
    <x v="1"/>
    <x v="0"/>
    <x v="2"/>
    <n v="2440.2966694490819"/>
    <x v="1"/>
    <n v="1032.23"/>
    <x v="3"/>
    <n v="1135.4530000000002"/>
    <n v="1135"/>
    <n v="1136"/>
    <n v="1135"/>
    <x v="0"/>
    <x v="5"/>
    <s v="Mar-2022"/>
    <s v="CHILDREN"/>
  </r>
  <r>
    <x v="363"/>
    <s v="P4904"/>
    <n v="40"/>
    <x v="0"/>
    <x v="7"/>
    <x v="3"/>
    <n v="2496.7676064257025"/>
    <x v="2"/>
    <n v="2889.37"/>
    <x v="0"/>
    <n v="3178.3070000000002"/>
    <n v="3178"/>
    <n v="3179"/>
    <n v="3178"/>
    <x v="0"/>
    <x v="11"/>
    <s v="May-2022"/>
    <s v="ADULTS"/>
  </r>
  <r>
    <x v="562"/>
    <s v="P3467"/>
    <n v="83"/>
    <x v="2"/>
    <x v="6"/>
    <x v="1"/>
    <n v="2509.1716796874998"/>
    <x v="1"/>
    <n v="323.19"/>
    <x v="2"/>
    <n v="355.50900000000001"/>
    <n v="356"/>
    <n v="356"/>
    <n v="355"/>
    <x v="0"/>
    <x v="6"/>
    <s v="Sep-2022"/>
    <s v="ADULTS"/>
  </r>
  <r>
    <x v="162"/>
    <s v="P1157"/>
    <n v="66"/>
    <x v="0"/>
    <x v="7"/>
    <x v="0"/>
    <n v="2503.6022787783868"/>
    <x v="3"/>
    <n v="442.64"/>
    <x v="2"/>
    <n v="486.904"/>
    <n v="487"/>
    <n v="487"/>
    <n v="486"/>
    <x v="0"/>
    <x v="10"/>
    <s v="Oct-2022"/>
    <s v="ADULTS"/>
  </r>
  <r>
    <x v="350"/>
    <s v="P1994"/>
    <n v="15"/>
    <x v="0"/>
    <x v="0"/>
    <x v="2"/>
    <n v="2440.2966694490819"/>
    <x v="2"/>
    <n v="807.35"/>
    <x v="3"/>
    <n v="888.08500000000015"/>
    <n v="888"/>
    <n v="889"/>
    <n v="888"/>
    <x v="0"/>
    <x v="3"/>
    <s v="Nov-2022"/>
    <s v="CHILDREN"/>
  </r>
  <r>
    <x v="501"/>
    <s v="P2172"/>
    <n v="45"/>
    <x v="1"/>
    <x v="1"/>
    <x v="0"/>
    <n v="2503.6022787783868"/>
    <x v="3"/>
    <n v="1079.8499999999999"/>
    <x v="0"/>
    <n v="1187.835"/>
    <n v="1188"/>
    <n v="1188"/>
    <n v="1187"/>
    <x v="0"/>
    <x v="10"/>
    <s v="Oct-2022"/>
    <s v="ADULTS"/>
  </r>
  <r>
    <x v="485"/>
    <s v="P4621"/>
    <n v="98"/>
    <x v="0"/>
    <x v="4"/>
    <x v="3"/>
    <n v="2496.7676064257025"/>
    <x v="0"/>
    <n v="685.6"/>
    <x v="2"/>
    <n v="754.16000000000008"/>
    <n v="754"/>
    <n v="755"/>
    <n v="754"/>
    <x v="0"/>
    <x v="11"/>
    <s v="May-2022"/>
    <s v="ADULTS"/>
  </r>
  <r>
    <x v="648"/>
    <s v="P688"/>
    <n v="80"/>
    <x v="0"/>
    <x v="0"/>
    <x v="2"/>
    <n v="2440.2966694490819"/>
    <x v="1"/>
    <n v="4515.5600000000004"/>
    <x v="2"/>
    <n v="4967.1160000000009"/>
    <n v="4967"/>
    <n v="4968"/>
    <n v="4967"/>
    <x v="1"/>
    <x v="0"/>
    <s v="Dec-2023"/>
    <s v="ADULTS"/>
  </r>
  <r>
    <x v="12"/>
    <s v="P4518"/>
    <n v="84"/>
    <x v="1"/>
    <x v="0"/>
    <x v="0"/>
    <n v="2503.6022787783868"/>
    <x v="4"/>
    <n v="1266.45"/>
    <x v="2"/>
    <n v="1393.0950000000003"/>
    <n v="1393"/>
    <n v="1394"/>
    <n v="1393"/>
    <x v="0"/>
    <x v="7"/>
    <s v="Aug-2022"/>
    <s v="ADULTS"/>
  </r>
  <r>
    <x v="206"/>
    <s v="P1133"/>
    <n v="86"/>
    <x v="2"/>
    <x v="0"/>
    <x v="0"/>
    <n v="2503.6022787783868"/>
    <x v="4"/>
    <n v="4951.5200000000004"/>
    <x v="2"/>
    <n v="5446.6720000000005"/>
    <n v="5447"/>
    <n v="5447"/>
    <n v="5446"/>
    <x v="0"/>
    <x v="5"/>
    <s v="Mar-2022"/>
    <s v="ADULTS"/>
  </r>
  <r>
    <x v="195"/>
    <s v="P3226"/>
    <n v="67"/>
    <x v="2"/>
    <x v="5"/>
    <x v="0"/>
    <n v="2503.6022787783868"/>
    <x v="3"/>
    <n v="861.54"/>
    <x v="2"/>
    <n v="947.69400000000007"/>
    <n v="948"/>
    <n v="948"/>
    <n v="947"/>
    <x v="1"/>
    <x v="5"/>
    <s v="Mar-2023"/>
    <s v="ADULTS"/>
  </r>
  <r>
    <x v="272"/>
    <s v="P609"/>
    <n v="83"/>
    <x v="2"/>
    <x v="7"/>
    <x v="1"/>
    <n v="2509.1716796874998"/>
    <x v="0"/>
    <n v="2233.5700000000002"/>
    <x v="2"/>
    <n v="2456.9270000000006"/>
    <n v="2457"/>
    <n v="2457"/>
    <n v="2456"/>
    <x v="0"/>
    <x v="1"/>
    <s v="Jan-2022"/>
    <s v="ADULTS"/>
  </r>
  <r>
    <x v="336"/>
    <s v="P4205"/>
    <n v="15"/>
    <x v="0"/>
    <x v="7"/>
    <x v="2"/>
    <n v="2440.2966694490819"/>
    <x v="1"/>
    <n v="4207.34"/>
    <x v="3"/>
    <n v="4628.0740000000005"/>
    <n v="4628"/>
    <n v="4629"/>
    <n v="4628"/>
    <x v="1"/>
    <x v="1"/>
    <s v="Jan-2023"/>
    <s v="CHILDREN"/>
  </r>
  <r>
    <x v="85"/>
    <s v="P3279"/>
    <n v="44"/>
    <x v="1"/>
    <x v="7"/>
    <x v="2"/>
    <n v="2440.2966694490819"/>
    <x v="0"/>
    <n v="3630.9"/>
    <x v="0"/>
    <n v="3993.9900000000002"/>
    <n v="3994"/>
    <n v="3994"/>
    <n v="3993"/>
    <x v="1"/>
    <x v="3"/>
    <s v="Nov-2023"/>
    <s v="ADULTS"/>
  </r>
  <r>
    <x v="716"/>
    <s v="P4165"/>
    <n v="9"/>
    <x v="2"/>
    <x v="6"/>
    <x v="1"/>
    <n v="2509.1716796874998"/>
    <x v="1"/>
    <n v="2513.84"/>
    <x v="3"/>
    <n v="2765.2240000000002"/>
    <n v="2765"/>
    <n v="2766"/>
    <n v="2765"/>
    <x v="1"/>
    <x v="3"/>
    <s v="Nov-2023"/>
    <s v="CHILDREN"/>
  </r>
  <r>
    <x v="49"/>
    <s v="P4057"/>
    <n v="52"/>
    <x v="2"/>
    <x v="7"/>
    <x v="3"/>
    <n v="2496.7676064257025"/>
    <x v="4"/>
    <n v="3622.96"/>
    <x v="0"/>
    <n v="3985.2560000000003"/>
    <n v="3985"/>
    <n v="3986"/>
    <n v="3985"/>
    <x v="1"/>
    <x v="3"/>
    <s v="Nov-2023"/>
    <s v="ADULTS"/>
  </r>
  <r>
    <x v="556"/>
    <s v="P3738"/>
    <n v="94"/>
    <x v="0"/>
    <x v="2"/>
    <x v="2"/>
    <n v="2440.2966694490819"/>
    <x v="0"/>
    <n v="4719.4799999999996"/>
    <x v="2"/>
    <n v="5191.4279999999999"/>
    <n v="5191"/>
    <n v="5192"/>
    <n v="5191"/>
    <x v="0"/>
    <x v="11"/>
    <s v="May-2022"/>
    <s v="ADULTS"/>
  </r>
  <r>
    <x v="168"/>
    <s v="P2935"/>
    <n v="39"/>
    <x v="2"/>
    <x v="3"/>
    <x v="1"/>
    <n v="2509.1716796874998"/>
    <x v="0"/>
    <n v="2126.13"/>
    <x v="1"/>
    <n v="2338.7430000000004"/>
    <n v="2339"/>
    <n v="2339"/>
    <n v="2338"/>
    <x v="1"/>
    <x v="5"/>
    <s v="Mar-2023"/>
    <s v="ADULTS"/>
  </r>
  <r>
    <x v="641"/>
    <s v="P4940"/>
    <n v="94"/>
    <x v="1"/>
    <x v="1"/>
    <x v="3"/>
    <n v="2496.7676064257025"/>
    <x v="1"/>
    <n v="4637.4799999999996"/>
    <x v="2"/>
    <n v="5101.2280000000001"/>
    <n v="5101"/>
    <n v="5102"/>
    <n v="5101"/>
    <x v="1"/>
    <x v="6"/>
    <s v="Sep-2023"/>
    <s v="ADULTS"/>
  </r>
  <r>
    <x v="12"/>
    <s v="P2770"/>
    <n v="67"/>
    <x v="1"/>
    <x v="3"/>
    <x v="3"/>
    <n v="2496.7676064257025"/>
    <x v="5"/>
    <n v="4462.5600000000004"/>
    <x v="2"/>
    <n v="4908.8160000000007"/>
    <n v="4909"/>
    <n v="4909"/>
    <n v="4908"/>
    <x v="0"/>
    <x v="7"/>
    <s v="Aug-2022"/>
    <s v="ADULTS"/>
  </r>
  <r>
    <x v="406"/>
    <s v="P3596"/>
    <n v="96"/>
    <x v="2"/>
    <x v="2"/>
    <x v="0"/>
    <n v="2503.6022787783868"/>
    <x v="4"/>
    <n v="4610.16"/>
    <x v="2"/>
    <n v="5071.1760000000004"/>
    <n v="5071"/>
    <n v="5072"/>
    <n v="5071"/>
    <x v="0"/>
    <x v="6"/>
    <s v="Sep-2022"/>
    <s v="ADULTS"/>
  </r>
  <r>
    <x v="113"/>
    <s v="P2192"/>
    <n v="63"/>
    <x v="0"/>
    <x v="6"/>
    <x v="2"/>
    <n v="2440.2966694490819"/>
    <x v="4"/>
    <n v="609.71"/>
    <x v="2"/>
    <n v="670.68100000000004"/>
    <n v="671"/>
    <n v="671"/>
    <n v="670"/>
    <x v="1"/>
    <x v="0"/>
    <s v="Dec-2023"/>
    <s v="ADULTS"/>
  </r>
  <r>
    <x v="329"/>
    <s v="P3584"/>
    <n v="43"/>
    <x v="1"/>
    <x v="6"/>
    <x v="1"/>
    <n v="2509.1716796874998"/>
    <x v="1"/>
    <n v="768.73"/>
    <x v="0"/>
    <n v="845.60300000000007"/>
    <n v="846"/>
    <n v="846"/>
    <n v="845"/>
    <x v="0"/>
    <x v="5"/>
    <s v="Mar-2022"/>
    <s v="ADULTS"/>
  </r>
  <r>
    <x v="655"/>
    <s v="P1615"/>
    <n v="16"/>
    <x v="0"/>
    <x v="3"/>
    <x v="1"/>
    <n v="2509.1716796874998"/>
    <x v="5"/>
    <n v="1410.47"/>
    <x v="3"/>
    <n v="1551.5170000000001"/>
    <n v="1552"/>
    <n v="1552"/>
    <n v="1551"/>
    <x v="0"/>
    <x v="10"/>
    <s v="Oct-2022"/>
    <s v="CHILDREN"/>
  </r>
  <r>
    <x v="168"/>
    <s v="P4947"/>
    <n v="70"/>
    <x v="2"/>
    <x v="2"/>
    <x v="1"/>
    <n v="2509.1716796874998"/>
    <x v="3"/>
    <n v="4282.2"/>
    <x v="2"/>
    <n v="4710.42"/>
    <n v="4710"/>
    <n v="4711"/>
    <n v="4710"/>
    <x v="1"/>
    <x v="5"/>
    <s v="Mar-2023"/>
    <s v="ADULTS"/>
  </r>
  <r>
    <x v="97"/>
    <s v="P2539"/>
    <n v="61"/>
    <x v="2"/>
    <x v="0"/>
    <x v="3"/>
    <n v="2496.7676064257025"/>
    <x v="2"/>
    <n v="1931.44"/>
    <x v="2"/>
    <n v="2124.5840000000003"/>
    <n v="2125"/>
    <n v="2125"/>
    <n v="2124"/>
    <x v="1"/>
    <x v="8"/>
    <s v="Jul-2023"/>
    <s v="ADULTS"/>
  </r>
  <r>
    <x v="83"/>
    <s v="P1553"/>
    <n v="26"/>
    <x v="0"/>
    <x v="4"/>
    <x v="1"/>
    <n v="2509.1716796874998"/>
    <x v="2"/>
    <n v="2756.05"/>
    <x v="1"/>
    <n v="3031.6550000000007"/>
    <n v="3032"/>
    <n v="3032"/>
    <n v="3031"/>
    <x v="1"/>
    <x v="8"/>
    <s v="Jul-2023"/>
    <s v="ADULTS"/>
  </r>
  <r>
    <x v="395"/>
    <s v="P3309"/>
    <n v="10"/>
    <x v="2"/>
    <x v="6"/>
    <x v="3"/>
    <n v="2496.7676064257025"/>
    <x v="0"/>
    <n v="2056.6"/>
    <x v="3"/>
    <n v="2262.2600000000002"/>
    <n v="2262"/>
    <n v="2263"/>
    <n v="2262"/>
    <x v="1"/>
    <x v="3"/>
    <s v="Nov-2023"/>
    <s v="CHILDREN"/>
  </r>
  <r>
    <x v="448"/>
    <s v="P854"/>
    <n v="88"/>
    <x v="0"/>
    <x v="7"/>
    <x v="2"/>
    <n v="2440.2966694490819"/>
    <x v="0"/>
    <n v="918.93"/>
    <x v="2"/>
    <n v="1010.823"/>
    <n v="1011"/>
    <n v="1011"/>
    <n v="1010"/>
    <x v="0"/>
    <x v="0"/>
    <s v="Dec-2022"/>
    <s v="ADULTS"/>
  </r>
  <r>
    <x v="42"/>
    <s v="P4540"/>
    <n v="14"/>
    <x v="2"/>
    <x v="1"/>
    <x v="0"/>
    <n v="2503.6022787783868"/>
    <x v="2"/>
    <n v="1903.23"/>
    <x v="3"/>
    <n v="2093.5530000000003"/>
    <n v="2094"/>
    <n v="2094"/>
    <n v="2093"/>
    <x v="0"/>
    <x v="10"/>
    <s v="Oct-2022"/>
    <s v="CHILDREN"/>
  </r>
  <r>
    <x v="569"/>
    <s v="P4843"/>
    <n v="39"/>
    <x v="0"/>
    <x v="7"/>
    <x v="1"/>
    <n v="2509.1716796874998"/>
    <x v="1"/>
    <n v="4932.2"/>
    <x v="1"/>
    <n v="5425.42"/>
    <n v="5425"/>
    <n v="5426"/>
    <n v="5425"/>
    <x v="1"/>
    <x v="7"/>
    <s v="Aug-2023"/>
    <s v="ADULTS"/>
  </r>
  <r>
    <x v="294"/>
    <s v="P1065"/>
    <n v="85"/>
    <x v="2"/>
    <x v="5"/>
    <x v="1"/>
    <n v="2509.1716796874998"/>
    <x v="4"/>
    <n v="3043.82"/>
    <x v="2"/>
    <n v="3348.2020000000002"/>
    <n v="3348"/>
    <n v="3349"/>
    <n v="3348"/>
    <x v="1"/>
    <x v="4"/>
    <s v="Jun-2023"/>
    <s v="ADULTS"/>
  </r>
  <r>
    <x v="608"/>
    <s v="P68"/>
    <n v="12"/>
    <x v="0"/>
    <x v="2"/>
    <x v="1"/>
    <n v="2509.1716796874998"/>
    <x v="3"/>
    <n v="3849.37"/>
    <x v="3"/>
    <n v="4234.3069999999998"/>
    <n v="4234"/>
    <n v="4235"/>
    <n v="4234"/>
    <x v="1"/>
    <x v="9"/>
    <s v="Feb-2023"/>
    <s v="CHILDREN"/>
  </r>
  <r>
    <x v="455"/>
    <s v="P4669"/>
    <n v="64"/>
    <x v="1"/>
    <x v="0"/>
    <x v="0"/>
    <n v="2503.6022787783868"/>
    <x v="1"/>
    <n v="4316.6899999999996"/>
    <x v="2"/>
    <n v="4748.3590000000004"/>
    <n v="4748"/>
    <n v="4749"/>
    <n v="4748"/>
    <x v="0"/>
    <x v="4"/>
    <s v="Jun-2022"/>
    <s v="ADULTS"/>
  </r>
  <r>
    <x v="95"/>
    <s v="P1250"/>
    <n v="25"/>
    <x v="1"/>
    <x v="6"/>
    <x v="2"/>
    <n v="2440.2966694490819"/>
    <x v="3"/>
    <n v="4529.8999999999996"/>
    <x v="1"/>
    <n v="4982.8900000000003"/>
    <n v="4983"/>
    <n v="4983"/>
    <n v="4982"/>
    <x v="0"/>
    <x v="7"/>
    <s v="Aug-2022"/>
    <s v="ADULTS"/>
  </r>
  <r>
    <x v="109"/>
    <s v="P2405"/>
    <n v="88"/>
    <x v="0"/>
    <x v="1"/>
    <x v="1"/>
    <n v="2509.1716796874998"/>
    <x v="4"/>
    <n v="4911.1899999999996"/>
    <x v="2"/>
    <n v="5402.3090000000002"/>
    <n v="5402"/>
    <n v="5403"/>
    <n v="5402"/>
    <x v="0"/>
    <x v="6"/>
    <s v="Sep-2022"/>
    <s v="ADULTS"/>
  </r>
  <r>
    <x v="647"/>
    <s v="P4136"/>
    <n v="98"/>
    <x v="1"/>
    <x v="4"/>
    <x v="1"/>
    <n v="2509.1716796874998"/>
    <x v="5"/>
    <n v="184.21"/>
    <x v="2"/>
    <n v="202.63100000000003"/>
    <n v="203"/>
    <n v="203"/>
    <n v="202"/>
    <x v="1"/>
    <x v="8"/>
    <s v="Jul-2023"/>
    <s v="ADULTS"/>
  </r>
  <r>
    <x v="543"/>
    <s v="P164"/>
    <n v="26"/>
    <x v="0"/>
    <x v="0"/>
    <x v="1"/>
    <n v="2509.1716796874998"/>
    <x v="2"/>
    <n v="1778.91"/>
    <x v="1"/>
    <n v="1956.8010000000002"/>
    <n v="1957"/>
    <n v="1957"/>
    <n v="1956"/>
    <x v="0"/>
    <x v="2"/>
    <s v="Apr-2022"/>
    <s v="ADULTS"/>
  </r>
  <r>
    <x v="8"/>
    <s v="P1324"/>
    <n v="13"/>
    <x v="0"/>
    <x v="0"/>
    <x v="0"/>
    <n v="2503.6022787783868"/>
    <x v="3"/>
    <n v="2016.5"/>
    <x v="3"/>
    <n v="2218.15"/>
    <n v="2218"/>
    <n v="2219"/>
    <n v="2218"/>
    <x v="0"/>
    <x v="2"/>
    <s v="Apr-2022"/>
    <s v="CHILDREN"/>
  </r>
  <r>
    <x v="659"/>
    <s v="P695"/>
    <n v="11"/>
    <x v="1"/>
    <x v="7"/>
    <x v="3"/>
    <n v="2496.7676064257025"/>
    <x v="3"/>
    <n v="3922.89"/>
    <x v="3"/>
    <n v="4315.1790000000001"/>
    <n v="4315"/>
    <n v="4316"/>
    <n v="4315"/>
    <x v="1"/>
    <x v="0"/>
    <s v="Dec-2023"/>
    <s v="CHILDREN"/>
  </r>
  <r>
    <x v="240"/>
    <s v="P1456"/>
    <n v="20"/>
    <x v="1"/>
    <x v="2"/>
    <x v="1"/>
    <n v="2509.1716796874998"/>
    <x v="0"/>
    <n v="1027.73"/>
    <x v="1"/>
    <n v="1130.5030000000002"/>
    <n v="1131"/>
    <n v="1131"/>
    <n v="1130"/>
    <x v="0"/>
    <x v="4"/>
    <s v="Jun-2022"/>
    <s v="ADULTS"/>
  </r>
  <r>
    <x v="538"/>
    <s v="P3367"/>
    <n v="58"/>
    <x v="2"/>
    <x v="1"/>
    <x v="0"/>
    <n v="2503.6022787783868"/>
    <x v="3"/>
    <n v="2346.2399999999998"/>
    <x v="0"/>
    <n v="2580.864"/>
    <n v="2581"/>
    <n v="2581"/>
    <n v="2580"/>
    <x v="0"/>
    <x v="4"/>
    <s v="Jun-2022"/>
    <s v="ADULTS"/>
  </r>
  <r>
    <x v="508"/>
    <s v="P734"/>
    <n v="80"/>
    <x v="2"/>
    <x v="2"/>
    <x v="3"/>
    <n v="2496.7676064257025"/>
    <x v="4"/>
    <n v="3441.45"/>
    <x v="2"/>
    <n v="3785.5950000000003"/>
    <n v="3786"/>
    <n v="3786"/>
    <n v="3785"/>
    <x v="1"/>
    <x v="10"/>
    <s v="Oct-2023"/>
    <s v="ADULTS"/>
  </r>
  <r>
    <x v="212"/>
    <s v="P604"/>
    <n v="38"/>
    <x v="0"/>
    <x v="0"/>
    <x v="1"/>
    <n v="2509.1716796874998"/>
    <x v="0"/>
    <n v="2143.04"/>
    <x v="1"/>
    <n v="2357.3440000000001"/>
    <n v="2357"/>
    <n v="2358"/>
    <n v="2357"/>
    <x v="0"/>
    <x v="2"/>
    <s v="Apr-2022"/>
    <s v="ADULTS"/>
  </r>
  <r>
    <x v="433"/>
    <s v="P3497"/>
    <n v="77"/>
    <x v="2"/>
    <x v="4"/>
    <x v="2"/>
    <n v="2440.2966694490819"/>
    <x v="0"/>
    <n v="1475.01"/>
    <x v="2"/>
    <n v="1622.5110000000002"/>
    <n v="1623"/>
    <n v="1623"/>
    <n v="1622"/>
    <x v="1"/>
    <x v="6"/>
    <s v="Sep-2023"/>
    <s v="ADULTS"/>
  </r>
  <r>
    <x v="373"/>
    <s v="P1857"/>
    <n v="20"/>
    <x v="2"/>
    <x v="7"/>
    <x v="2"/>
    <n v="2440.2966694490819"/>
    <x v="2"/>
    <n v="4130.28"/>
    <x v="1"/>
    <n v="4543.308"/>
    <n v="4543"/>
    <n v="4544"/>
    <n v="4543"/>
    <x v="1"/>
    <x v="3"/>
    <s v="Nov-2023"/>
    <s v="ADULTS"/>
  </r>
  <r>
    <x v="169"/>
    <s v="P3902"/>
    <n v="57"/>
    <x v="1"/>
    <x v="2"/>
    <x v="3"/>
    <n v="2496.7676064257025"/>
    <x v="2"/>
    <n v="2215.64"/>
    <x v="0"/>
    <n v="2437.2040000000002"/>
    <n v="2437"/>
    <n v="2438"/>
    <n v="2437"/>
    <x v="1"/>
    <x v="7"/>
    <s v="Aug-2023"/>
    <s v="ADULTS"/>
  </r>
  <r>
    <x v="296"/>
    <s v="P4590"/>
    <n v="76"/>
    <x v="2"/>
    <x v="3"/>
    <x v="1"/>
    <n v="2509.1716796874998"/>
    <x v="3"/>
    <n v="450.44"/>
    <x v="2"/>
    <n v="495.48400000000004"/>
    <n v="495"/>
    <n v="496"/>
    <n v="495"/>
    <x v="1"/>
    <x v="2"/>
    <s v="Apr-2023"/>
    <s v="ADULTS"/>
  </r>
  <r>
    <x v="539"/>
    <s v="P1623"/>
    <n v="69"/>
    <x v="1"/>
    <x v="6"/>
    <x v="0"/>
    <n v="2503.6022787783868"/>
    <x v="0"/>
    <n v="3783.16"/>
    <x v="2"/>
    <n v="4161.4760000000006"/>
    <n v="4161"/>
    <n v="4162"/>
    <n v="4161"/>
    <x v="1"/>
    <x v="9"/>
    <s v="Feb-2023"/>
    <s v="ADULTS"/>
  </r>
  <r>
    <x v="539"/>
    <s v="P4789"/>
    <n v="90"/>
    <x v="1"/>
    <x v="2"/>
    <x v="1"/>
    <n v="2509.1716796874998"/>
    <x v="3"/>
    <n v="2667.37"/>
    <x v="2"/>
    <n v="2934.107"/>
    <n v="2934"/>
    <n v="2935"/>
    <n v="2934"/>
    <x v="1"/>
    <x v="9"/>
    <s v="Feb-2023"/>
    <s v="ADULTS"/>
  </r>
  <r>
    <x v="143"/>
    <s v="P1440"/>
    <n v="67"/>
    <x v="1"/>
    <x v="7"/>
    <x v="2"/>
    <n v="2440.2966694490819"/>
    <x v="0"/>
    <n v="3908.43"/>
    <x v="2"/>
    <n v="4299.2730000000001"/>
    <n v="4299"/>
    <n v="4300"/>
    <n v="4299"/>
    <x v="1"/>
    <x v="5"/>
    <s v="Mar-2023"/>
    <s v="ADULTS"/>
  </r>
  <r>
    <x v="259"/>
    <s v="P2066"/>
    <n v="36"/>
    <x v="1"/>
    <x v="0"/>
    <x v="2"/>
    <n v="2440.2966694490819"/>
    <x v="3"/>
    <n v="4564.59"/>
    <x v="1"/>
    <n v="5021.0490000000009"/>
    <n v="5021"/>
    <n v="5022"/>
    <n v="5021"/>
    <x v="0"/>
    <x v="10"/>
    <s v="Oct-2022"/>
    <s v="ADULTS"/>
  </r>
  <r>
    <x v="497"/>
    <s v="P2922"/>
    <n v="17"/>
    <x v="2"/>
    <x v="2"/>
    <x v="2"/>
    <n v="2440.2966694490819"/>
    <x v="0"/>
    <n v="2354.34"/>
    <x v="3"/>
    <n v="2589.7740000000003"/>
    <n v="2590"/>
    <n v="2590"/>
    <n v="2589"/>
    <x v="0"/>
    <x v="10"/>
    <s v="Oct-2022"/>
    <s v="CHILDREN"/>
  </r>
  <r>
    <x v="6"/>
    <s v="P255"/>
    <n v="37"/>
    <x v="0"/>
    <x v="6"/>
    <x v="1"/>
    <n v="2509.1716796874998"/>
    <x v="0"/>
    <n v="4392.07"/>
    <x v="1"/>
    <n v="4831.277"/>
    <n v="4831"/>
    <n v="4832"/>
    <n v="4831"/>
    <x v="1"/>
    <x v="5"/>
    <s v="Mar-2023"/>
    <s v="ADULTS"/>
  </r>
  <r>
    <x v="351"/>
    <s v="P754"/>
    <n v="78"/>
    <x v="2"/>
    <x v="5"/>
    <x v="3"/>
    <n v="2496.7676064257025"/>
    <x v="0"/>
    <n v="2702.51"/>
    <x v="2"/>
    <n v="2972.7610000000004"/>
    <n v="2973"/>
    <n v="2973"/>
    <n v="2972"/>
    <x v="0"/>
    <x v="5"/>
    <s v="Mar-2022"/>
    <s v="ADULTS"/>
  </r>
  <r>
    <x v="565"/>
    <s v="P863"/>
    <n v="71"/>
    <x v="0"/>
    <x v="2"/>
    <x v="1"/>
    <n v="2509.1716796874998"/>
    <x v="4"/>
    <n v="4433.8900000000003"/>
    <x v="2"/>
    <n v="4877.2790000000005"/>
    <n v="4877"/>
    <n v="4878"/>
    <n v="4877"/>
    <x v="0"/>
    <x v="1"/>
    <s v="Jan-2022"/>
    <s v="ADULTS"/>
  </r>
  <r>
    <x v="149"/>
    <s v="P2337"/>
    <n v="93"/>
    <x v="1"/>
    <x v="2"/>
    <x v="2"/>
    <n v="2440.2966694490819"/>
    <x v="4"/>
    <n v="1286.78"/>
    <x v="2"/>
    <n v="1415.4580000000001"/>
    <n v="1415"/>
    <n v="1416"/>
    <n v="1415"/>
    <x v="0"/>
    <x v="7"/>
    <s v="Aug-2022"/>
    <s v="ADULTS"/>
  </r>
  <r>
    <x v="458"/>
    <s v="P4677"/>
    <n v="7"/>
    <x v="2"/>
    <x v="1"/>
    <x v="0"/>
    <n v="2503.6022787783868"/>
    <x v="3"/>
    <n v="1640.29"/>
    <x v="3"/>
    <n v="1804.3190000000002"/>
    <n v="1804"/>
    <n v="1805"/>
    <n v="1804"/>
    <x v="1"/>
    <x v="10"/>
    <s v="Oct-2023"/>
    <s v="CHILDREN"/>
  </r>
  <r>
    <x v="582"/>
    <s v="P2813"/>
    <n v="25"/>
    <x v="2"/>
    <x v="4"/>
    <x v="0"/>
    <n v="2503.6022787783868"/>
    <x v="1"/>
    <n v="2483.2199999999998"/>
    <x v="1"/>
    <n v="2731.5419999999999"/>
    <n v="2732"/>
    <n v="2732"/>
    <n v="2731"/>
    <x v="1"/>
    <x v="8"/>
    <s v="Jul-2023"/>
    <s v="ADULTS"/>
  </r>
  <r>
    <x v="178"/>
    <s v="P1583"/>
    <n v="31"/>
    <x v="0"/>
    <x v="6"/>
    <x v="0"/>
    <n v="2503.6022787783868"/>
    <x v="0"/>
    <n v="1599.17"/>
    <x v="1"/>
    <n v="1759.0870000000002"/>
    <n v="1759"/>
    <n v="1760"/>
    <n v="1759"/>
    <x v="1"/>
    <x v="8"/>
    <s v="Jul-2023"/>
    <s v="ADULTS"/>
  </r>
  <r>
    <x v="24"/>
    <s v="P4119"/>
    <n v="48"/>
    <x v="0"/>
    <x v="0"/>
    <x v="2"/>
    <n v="2440.2966694490819"/>
    <x v="2"/>
    <n v="457.83"/>
    <x v="0"/>
    <n v="503.613"/>
    <n v="504"/>
    <n v="504"/>
    <n v="503"/>
    <x v="1"/>
    <x v="9"/>
    <s v="Feb-2023"/>
    <s v="ADULTS"/>
  </r>
  <r>
    <x v="416"/>
    <s v="P4360"/>
    <n v="0"/>
    <x v="0"/>
    <x v="3"/>
    <x v="2"/>
    <n v="2440.2966694490819"/>
    <x v="0"/>
    <n v="3572.16"/>
    <x v="3"/>
    <n v="3929.3760000000002"/>
    <n v="3929"/>
    <n v="3930"/>
    <n v="3929"/>
    <x v="0"/>
    <x v="6"/>
    <s v="Sep-2022"/>
    <s v="CHILDREN"/>
  </r>
  <r>
    <x v="426"/>
    <s v="P4358"/>
    <n v="31"/>
    <x v="2"/>
    <x v="0"/>
    <x v="2"/>
    <n v="2440.2966694490819"/>
    <x v="4"/>
    <n v="4203.08"/>
    <x v="1"/>
    <n v="4623.3879999999999"/>
    <n v="4623"/>
    <n v="4624"/>
    <n v="4623"/>
    <x v="1"/>
    <x v="0"/>
    <s v="Dec-2023"/>
    <s v="ADULTS"/>
  </r>
  <r>
    <x v="356"/>
    <s v="P4960"/>
    <n v="23"/>
    <x v="0"/>
    <x v="6"/>
    <x v="1"/>
    <n v="2509.1716796874998"/>
    <x v="0"/>
    <n v="4829.54"/>
    <x v="1"/>
    <n v="5312.4940000000006"/>
    <n v="5312"/>
    <n v="5313"/>
    <n v="5312"/>
    <x v="0"/>
    <x v="4"/>
    <s v="Jun-2022"/>
    <s v="ADULTS"/>
  </r>
  <r>
    <x v="515"/>
    <s v="P247"/>
    <n v="12"/>
    <x v="0"/>
    <x v="1"/>
    <x v="0"/>
    <n v="2503.6022787783868"/>
    <x v="5"/>
    <n v="1100.29"/>
    <x v="3"/>
    <n v="1210.319"/>
    <n v="1210"/>
    <n v="1211"/>
    <n v="1210"/>
    <x v="0"/>
    <x v="1"/>
    <s v="Jan-2022"/>
    <s v="CHILDREN"/>
  </r>
  <r>
    <x v="50"/>
    <s v="P3447"/>
    <n v="78"/>
    <x v="1"/>
    <x v="1"/>
    <x v="1"/>
    <n v="2509.1716796874998"/>
    <x v="1"/>
    <n v="3482.19"/>
    <x v="2"/>
    <n v="3830.4090000000006"/>
    <n v="3830"/>
    <n v="3831"/>
    <n v="3830"/>
    <x v="0"/>
    <x v="1"/>
    <s v="Jan-2022"/>
    <s v="ADULTS"/>
  </r>
  <r>
    <x v="390"/>
    <s v="P1221"/>
    <n v="57"/>
    <x v="2"/>
    <x v="2"/>
    <x v="0"/>
    <n v="2503.6022787783868"/>
    <x v="0"/>
    <n v="2804.78"/>
    <x v="0"/>
    <n v="3085.2580000000003"/>
    <n v="3085"/>
    <n v="3086"/>
    <n v="3085"/>
    <x v="1"/>
    <x v="2"/>
    <s v="Apr-2023"/>
    <s v="ADULTS"/>
  </r>
  <r>
    <x v="275"/>
    <s v="P669"/>
    <n v="28"/>
    <x v="1"/>
    <x v="5"/>
    <x v="3"/>
    <n v="2496.7676064257025"/>
    <x v="1"/>
    <n v="2539.73"/>
    <x v="1"/>
    <n v="2793.7030000000004"/>
    <n v="2794"/>
    <n v="2794"/>
    <n v="2793"/>
    <x v="1"/>
    <x v="0"/>
    <s v="Dec-2023"/>
    <s v="ADULTS"/>
  </r>
  <r>
    <x v="379"/>
    <s v="P1054"/>
    <n v="86"/>
    <x v="0"/>
    <x v="5"/>
    <x v="0"/>
    <n v="2503.6022787783868"/>
    <x v="0"/>
    <n v="1541.42"/>
    <x v="2"/>
    <n v="1695.5620000000001"/>
    <n v="1696"/>
    <n v="1696"/>
    <n v="1695"/>
    <x v="0"/>
    <x v="7"/>
    <s v="Aug-2022"/>
    <s v="ADULTS"/>
  </r>
  <r>
    <x v="670"/>
    <s v="P2993"/>
    <n v="98"/>
    <x v="1"/>
    <x v="4"/>
    <x v="2"/>
    <n v="2440.2966694490819"/>
    <x v="3"/>
    <n v="389.94"/>
    <x v="2"/>
    <n v="428.93400000000003"/>
    <n v="429"/>
    <n v="429"/>
    <n v="428"/>
    <x v="0"/>
    <x v="11"/>
    <s v="May-2022"/>
    <s v="ADULTS"/>
  </r>
  <r>
    <x v="175"/>
    <s v="P4970"/>
    <n v="73"/>
    <x v="1"/>
    <x v="1"/>
    <x v="2"/>
    <n v="2440.2966694490819"/>
    <x v="0"/>
    <n v="164.08"/>
    <x v="2"/>
    <n v="180.48800000000003"/>
    <n v="180"/>
    <n v="181"/>
    <n v="180"/>
    <x v="0"/>
    <x v="5"/>
    <s v="Mar-2022"/>
    <s v="ADULTS"/>
  </r>
  <r>
    <x v="608"/>
    <s v="P3822"/>
    <n v="74"/>
    <x v="2"/>
    <x v="4"/>
    <x v="1"/>
    <n v="2509.1716796874998"/>
    <x v="3"/>
    <n v="3981.71"/>
    <x v="2"/>
    <n v="4379.8810000000003"/>
    <n v="4380"/>
    <n v="4380"/>
    <n v="4379"/>
    <x v="1"/>
    <x v="9"/>
    <s v="Feb-2023"/>
    <s v="ADULTS"/>
  </r>
  <r>
    <x v="32"/>
    <s v="P4867"/>
    <n v="82"/>
    <x v="1"/>
    <x v="3"/>
    <x v="1"/>
    <n v="2509.1716796874998"/>
    <x v="0"/>
    <n v="1690.5"/>
    <x v="2"/>
    <n v="1859.5500000000002"/>
    <n v="1860"/>
    <n v="1860"/>
    <n v="1859"/>
    <x v="1"/>
    <x v="3"/>
    <s v="Nov-2023"/>
    <s v="ADULTS"/>
  </r>
  <r>
    <x v="505"/>
    <s v="P1113"/>
    <n v="57"/>
    <x v="1"/>
    <x v="2"/>
    <x v="3"/>
    <n v="2496.7676064257025"/>
    <x v="3"/>
    <n v="1157.71"/>
    <x v="0"/>
    <n v="1273.4810000000002"/>
    <n v="1273"/>
    <n v="1274"/>
    <n v="1273"/>
    <x v="0"/>
    <x v="7"/>
    <s v="Aug-2022"/>
    <s v="ADULTS"/>
  </r>
  <r>
    <x v="717"/>
    <s v="P1554"/>
    <n v="59"/>
    <x v="0"/>
    <x v="6"/>
    <x v="0"/>
    <n v="2503.6022787783868"/>
    <x v="2"/>
    <n v="3634.21"/>
    <x v="0"/>
    <n v="3997.6310000000003"/>
    <n v="3998"/>
    <n v="3998"/>
    <n v="3997"/>
    <x v="1"/>
    <x v="0"/>
    <s v="Dec-2023"/>
    <s v="ADULTS"/>
  </r>
  <r>
    <x v="481"/>
    <s v="P176"/>
    <n v="74"/>
    <x v="2"/>
    <x v="4"/>
    <x v="2"/>
    <n v="2440.2966694490819"/>
    <x v="2"/>
    <n v="2050.71"/>
    <x v="2"/>
    <n v="2255.7810000000004"/>
    <n v="2256"/>
    <n v="2256"/>
    <n v="2255"/>
    <x v="1"/>
    <x v="1"/>
    <s v="Jan-2023"/>
    <s v="ADULTS"/>
  </r>
  <r>
    <x v="399"/>
    <s v="P1510"/>
    <n v="8"/>
    <x v="1"/>
    <x v="2"/>
    <x v="0"/>
    <n v="2503.6022787783868"/>
    <x v="4"/>
    <n v="3712.41"/>
    <x v="3"/>
    <n v="4083.6510000000003"/>
    <n v="4084"/>
    <n v="4084"/>
    <n v="4083"/>
    <x v="1"/>
    <x v="8"/>
    <s v="Jul-2023"/>
    <s v="CHILDREN"/>
  </r>
  <r>
    <x v="464"/>
    <s v="P3255"/>
    <n v="62"/>
    <x v="0"/>
    <x v="2"/>
    <x v="1"/>
    <n v="2509.1716796874998"/>
    <x v="3"/>
    <n v="3703.87"/>
    <x v="2"/>
    <n v="4074.2570000000001"/>
    <n v="4074"/>
    <n v="4075"/>
    <n v="4074"/>
    <x v="1"/>
    <x v="5"/>
    <s v="Mar-2023"/>
    <s v="ADULTS"/>
  </r>
  <r>
    <x v="326"/>
    <s v="P3535"/>
    <n v="91"/>
    <x v="2"/>
    <x v="6"/>
    <x v="3"/>
    <n v="2496.7676064257025"/>
    <x v="0"/>
    <n v="2298.06"/>
    <x v="2"/>
    <n v="2527.866"/>
    <n v="2528"/>
    <n v="2528"/>
    <n v="2527"/>
    <x v="1"/>
    <x v="5"/>
    <s v="Mar-2023"/>
    <s v="ADULTS"/>
  </r>
  <r>
    <x v="712"/>
    <s v="P4684"/>
    <n v="81"/>
    <x v="0"/>
    <x v="2"/>
    <x v="0"/>
    <n v="2503.6022787783868"/>
    <x v="4"/>
    <n v="2244.77"/>
    <x v="2"/>
    <n v="2469.2470000000003"/>
    <n v="2469"/>
    <n v="2470"/>
    <n v="2469"/>
    <x v="1"/>
    <x v="5"/>
    <s v="Mar-2023"/>
    <s v="ADULTS"/>
  </r>
  <r>
    <x v="238"/>
    <s v="P842"/>
    <n v="28"/>
    <x v="2"/>
    <x v="5"/>
    <x v="0"/>
    <n v="2503.6022787783868"/>
    <x v="0"/>
    <n v="466.09"/>
    <x v="1"/>
    <n v="512.69900000000007"/>
    <n v="513"/>
    <n v="513"/>
    <n v="512"/>
    <x v="1"/>
    <x v="3"/>
    <s v="Nov-2023"/>
    <s v="ADULTS"/>
  </r>
  <r>
    <x v="326"/>
    <s v="P19"/>
    <n v="81"/>
    <x v="2"/>
    <x v="2"/>
    <x v="1"/>
    <n v="2509.1716796874998"/>
    <x v="0"/>
    <n v="4668.9799999999996"/>
    <x v="2"/>
    <n v="5135.8779999999997"/>
    <n v="5136"/>
    <n v="5136"/>
    <n v="5135"/>
    <x v="1"/>
    <x v="5"/>
    <s v="Mar-2023"/>
    <s v="ADULTS"/>
  </r>
  <r>
    <x v="213"/>
    <s v="P4184"/>
    <n v="95"/>
    <x v="1"/>
    <x v="0"/>
    <x v="1"/>
    <n v="2509.1716796874998"/>
    <x v="4"/>
    <n v="3015.03"/>
    <x v="2"/>
    <n v="3316.5330000000004"/>
    <n v="3317"/>
    <n v="3317"/>
    <n v="3316"/>
    <x v="0"/>
    <x v="6"/>
    <s v="Sep-2022"/>
    <s v="ADULTS"/>
  </r>
  <r>
    <x v="714"/>
    <s v="P191"/>
    <n v="47"/>
    <x v="2"/>
    <x v="6"/>
    <x v="1"/>
    <n v="2509.1716796874998"/>
    <x v="3"/>
    <n v="1697.88"/>
    <x v="0"/>
    <n v="1867.6680000000003"/>
    <n v="1868"/>
    <n v="1868"/>
    <n v="1867"/>
    <x v="0"/>
    <x v="0"/>
    <s v="Dec-2022"/>
    <s v="ADULTS"/>
  </r>
  <r>
    <x v="370"/>
    <s v="P4702"/>
    <n v="80"/>
    <x v="2"/>
    <x v="0"/>
    <x v="3"/>
    <n v="2496.7676064257025"/>
    <x v="1"/>
    <n v="4560.8900000000003"/>
    <x v="2"/>
    <n v="5016.9790000000012"/>
    <n v="5017"/>
    <n v="5017"/>
    <n v="5016"/>
    <x v="0"/>
    <x v="2"/>
    <s v="Apr-2022"/>
    <s v="ADULTS"/>
  </r>
  <r>
    <x v="116"/>
    <s v="P165"/>
    <n v="2"/>
    <x v="2"/>
    <x v="4"/>
    <x v="1"/>
    <n v="2509.1716796874998"/>
    <x v="1"/>
    <n v="4226.6099999999997"/>
    <x v="3"/>
    <n v="4649.2709999999997"/>
    <n v="4649"/>
    <n v="4650"/>
    <n v="4649"/>
    <x v="0"/>
    <x v="4"/>
    <s v="Jun-2022"/>
    <s v="CHILDREN"/>
  </r>
  <r>
    <x v="486"/>
    <s v="P4994"/>
    <n v="89"/>
    <x v="0"/>
    <x v="3"/>
    <x v="3"/>
    <n v="2496.7676064257025"/>
    <x v="2"/>
    <n v="4184.6099999999997"/>
    <x v="2"/>
    <n v="4603.0709999999999"/>
    <n v="4603"/>
    <n v="4604"/>
    <n v="4603"/>
    <x v="1"/>
    <x v="8"/>
    <s v="Jul-2023"/>
    <s v="ADULTS"/>
  </r>
  <r>
    <x v="117"/>
    <s v="P2897"/>
    <n v="16"/>
    <x v="1"/>
    <x v="0"/>
    <x v="1"/>
    <n v="2509.1716796874998"/>
    <x v="1"/>
    <n v="4249.1099999999997"/>
    <x v="3"/>
    <n v="4674.0209999999997"/>
    <n v="4674"/>
    <n v="4675"/>
    <n v="4674"/>
    <x v="0"/>
    <x v="1"/>
    <s v="Jan-2022"/>
    <s v="CHILDREN"/>
  </r>
  <r>
    <x v="589"/>
    <s v="P660"/>
    <n v="1"/>
    <x v="1"/>
    <x v="6"/>
    <x v="1"/>
    <n v="2509.1716796874998"/>
    <x v="1"/>
    <n v="378.87"/>
    <x v="3"/>
    <n v="416.75700000000006"/>
    <n v="417"/>
    <n v="417"/>
    <n v="416"/>
    <x v="1"/>
    <x v="7"/>
    <s v="Aug-2023"/>
    <s v="CHILDREN"/>
  </r>
  <r>
    <x v="317"/>
    <s v="P3211"/>
    <n v="36"/>
    <x v="0"/>
    <x v="3"/>
    <x v="3"/>
    <n v="2496.7676064257025"/>
    <x v="1"/>
    <n v="4981.22"/>
    <x v="1"/>
    <n v="5479.3420000000006"/>
    <n v="5479"/>
    <n v="5480"/>
    <n v="5479"/>
    <x v="1"/>
    <x v="7"/>
    <s v="Aug-2023"/>
    <s v="ADULTS"/>
  </r>
  <r>
    <x v="4"/>
    <s v="P1707"/>
    <n v="26"/>
    <x v="1"/>
    <x v="6"/>
    <x v="0"/>
    <n v="2503.6022787783868"/>
    <x v="4"/>
    <n v="4278.13"/>
    <x v="1"/>
    <n v="4705.9430000000002"/>
    <n v="4706"/>
    <n v="4706"/>
    <n v="4705"/>
    <x v="1"/>
    <x v="3"/>
    <s v="Nov-2023"/>
    <s v="ADULTS"/>
  </r>
  <r>
    <x v="258"/>
    <s v="P663"/>
    <n v="25"/>
    <x v="1"/>
    <x v="1"/>
    <x v="3"/>
    <n v="2496.7676064257025"/>
    <x v="4"/>
    <n v="2814.52"/>
    <x v="1"/>
    <n v="3095.9720000000002"/>
    <n v="3096"/>
    <n v="3096"/>
    <n v="3095"/>
    <x v="0"/>
    <x v="11"/>
    <s v="May-2022"/>
    <s v="ADULTS"/>
  </r>
  <r>
    <x v="156"/>
    <s v="P2747"/>
    <n v="86"/>
    <x v="0"/>
    <x v="2"/>
    <x v="0"/>
    <n v="2503.6022787783868"/>
    <x v="0"/>
    <n v="141.08000000000001"/>
    <x v="2"/>
    <n v="155.18800000000002"/>
    <n v="155"/>
    <n v="156"/>
    <n v="155"/>
    <x v="1"/>
    <x v="0"/>
    <s v="Dec-2023"/>
    <s v="ADULTS"/>
  </r>
  <r>
    <x v="4"/>
    <s v="P2138"/>
    <n v="96"/>
    <x v="0"/>
    <x v="7"/>
    <x v="1"/>
    <n v="2509.1716796874998"/>
    <x v="3"/>
    <n v="3469.78"/>
    <x v="2"/>
    <n v="3816.7580000000007"/>
    <n v="3817"/>
    <n v="3817"/>
    <n v="3816"/>
    <x v="1"/>
    <x v="3"/>
    <s v="Nov-2023"/>
    <s v="ADULTS"/>
  </r>
  <r>
    <x v="311"/>
    <s v="P2938"/>
    <n v="62"/>
    <x v="1"/>
    <x v="1"/>
    <x v="2"/>
    <n v="2440.2966694490819"/>
    <x v="3"/>
    <n v="3174.01"/>
    <x v="2"/>
    <n v="3491.4110000000005"/>
    <n v="3491"/>
    <n v="3492"/>
    <n v="3491"/>
    <x v="0"/>
    <x v="8"/>
    <s v="Jul-2022"/>
    <s v="ADULTS"/>
  </r>
  <r>
    <x v="50"/>
    <s v="P4049"/>
    <n v="65"/>
    <x v="1"/>
    <x v="0"/>
    <x v="1"/>
    <n v="2509.1716796874998"/>
    <x v="3"/>
    <n v="4361.6099999999997"/>
    <x v="2"/>
    <n v="4797.7709999999997"/>
    <n v="4798"/>
    <n v="4798"/>
    <n v="4797"/>
    <x v="0"/>
    <x v="1"/>
    <s v="Jan-2022"/>
    <s v="ADULTS"/>
  </r>
  <r>
    <x v="282"/>
    <s v="P4166"/>
    <n v="64"/>
    <x v="2"/>
    <x v="2"/>
    <x v="2"/>
    <n v="2440.2966694490819"/>
    <x v="4"/>
    <n v="286.51"/>
    <x v="2"/>
    <n v="315.161"/>
    <n v="315"/>
    <n v="316"/>
    <n v="315"/>
    <x v="1"/>
    <x v="7"/>
    <s v="Aug-2023"/>
    <s v="ADULTS"/>
  </r>
  <r>
    <x v="575"/>
    <s v="P2310"/>
    <n v="41"/>
    <x v="0"/>
    <x v="0"/>
    <x v="3"/>
    <n v="2496.7676064257025"/>
    <x v="3"/>
    <n v="3046.09"/>
    <x v="0"/>
    <n v="3350.6990000000005"/>
    <n v="3351"/>
    <n v="3351"/>
    <n v="3350"/>
    <x v="0"/>
    <x v="0"/>
    <s v="Dec-2022"/>
    <s v="ADULTS"/>
  </r>
  <r>
    <x v="290"/>
    <s v="P1462"/>
    <n v="53"/>
    <x v="0"/>
    <x v="7"/>
    <x v="1"/>
    <n v="2509.1716796874998"/>
    <x v="3"/>
    <n v="561.6"/>
    <x v="0"/>
    <n v="617.7600000000001"/>
    <n v="618"/>
    <n v="618"/>
    <n v="617"/>
    <x v="0"/>
    <x v="5"/>
    <s v="Mar-2022"/>
    <s v="ADULTS"/>
  </r>
  <r>
    <x v="366"/>
    <s v="P3041"/>
    <n v="7"/>
    <x v="1"/>
    <x v="7"/>
    <x v="2"/>
    <n v="2440.2966694490819"/>
    <x v="0"/>
    <n v="1991.34"/>
    <x v="3"/>
    <n v="2190.4740000000002"/>
    <n v="2190"/>
    <n v="2191"/>
    <n v="2190"/>
    <x v="1"/>
    <x v="5"/>
    <s v="Mar-2023"/>
    <s v="CHILDREN"/>
  </r>
  <r>
    <x v="173"/>
    <s v="P1121"/>
    <n v="0"/>
    <x v="0"/>
    <x v="6"/>
    <x v="1"/>
    <n v="2509.1716796874998"/>
    <x v="3"/>
    <n v="4250.88"/>
    <x v="3"/>
    <n v="4675.9680000000008"/>
    <n v="4676"/>
    <n v="4676"/>
    <n v="4675"/>
    <x v="0"/>
    <x v="7"/>
    <s v="Aug-2022"/>
    <s v="CHILDREN"/>
  </r>
  <r>
    <x v="440"/>
    <s v="P4513"/>
    <n v="31"/>
    <x v="2"/>
    <x v="5"/>
    <x v="0"/>
    <n v="2503.6022787783868"/>
    <x v="1"/>
    <n v="747.73"/>
    <x v="1"/>
    <n v="822.50300000000004"/>
    <n v="823"/>
    <n v="823"/>
    <n v="822"/>
    <x v="1"/>
    <x v="7"/>
    <s v="Aug-2023"/>
    <s v="ADULTS"/>
  </r>
  <r>
    <x v="45"/>
    <s v="P110"/>
    <n v="29"/>
    <x v="2"/>
    <x v="7"/>
    <x v="3"/>
    <n v="2496.7676064257025"/>
    <x v="1"/>
    <n v="1440.99"/>
    <x v="1"/>
    <n v="1585.0890000000002"/>
    <n v="1585"/>
    <n v="1586"/>
    <n v="1585"/>
    <x v="1"/>
    <x v="10"/>
    <s v="Oct-2023"/>
    <s v="ADULTS"/>
  </r>
  <r>
    <x v="269"/>
    <s v="P3646"/>
    <n v="58"/>
    <x v="2"/>
    <x v="4"/>
    <x v="0"/>
    <n v="2503.6022787783868"/>
    <x v="1"/>
    <n v="1973.01"/>
    <x v="0"/>
    <n v="2170.3110000000001"/>
    <n v="2170"/>
    <n v="2171"/>
    <n v="2170"/>
    <x v="0"/>
    <x v="10"/>
    <s v="Oct-2022"/>
    <s v="ADULTS"/>
  </r>
  <r>
    <x v="92"/>
    <s v="P1587"/>
    <n v="31"/>
    <x v="2"/>
    <x v="0"/>
    <x v="1"/>
    <n v="2509.1716796874998"/>
    <x v="2"/>
    <n v="1668.43"/>
    <x v="1"/>
    <n v="1835.2730000000001"/>
    <n v="1835"/>
    <n v="1836"/>
    <n v="1835"/>
    <x v="0"/>
    <x v="10"/>
    <s v="Oct-2022"/>
    <s v="ADULTS"/>
  </r>
  <r>
    <x v="583"/>
    <s v="P2492"/>
    <n v="64"/>
    <x v="1"/>
    <x v="1"/>
    <x v="1"/>
    <n v="2509.1716796874998"/>
    <x v="2"/>
    <n v="2304.8000000000002"/>
    <x v="2"/>
    <n v="2535.2800000000002"/>
    <n v="2535"/>
    <n v="2536"/>
    <n v="2535"/>
    <x v="1"/>
    <x v="11"/>
    <s v="May-2023"/>
    <s v="ADULTS"/>
  </r>
  <r>
    <x v="691"/>
    <s v="P1301"/>
    <n v="4"/>
    <x v="2"/>
    <x v="0"/>
    <x v="0"/>
    <n v="2503.6022787783868"/>
    <x v="2"/>
    <n v="2855.17"/>
    <x v="3"/>
    <n v="3140.6870000000004"/>
    <n v="3141"/>
    <n v="3141"/>
    <n v="3140"/>
    <x v="0"/>
    <x v="8"/>
    <s v="Jul-2022"/>
    <s v="CHILDREN"/>
  </r>
  <r>
    <x v="210"/>
    <s v="P1092"/>
    <n v="4"/>
    <x v="1"/>
    <x v="1"/>
    <x v="2"/>
    <n v="2440.2966694490819"/>
    <x v="5"/>
    <n v="166.64"/>
    <x v="3"/>
    <n v="183.304"/>
    <n v="183"/>
    <n v="184"/>
    <n v="183"/>
    <x v="1"/>
    <x v="9"/>
    <s v="Feb-2023"/>
    <s v="CHILDREN"/>
  </r>
  <r>
    <x v="665"/>
    <s v="P2700"/>
    <n v="30"/>
    <x v="0"/>
    <x v="4"/>
    <x v="2"/>
    <n v="2440.2966694490819"/>
    <x v="1"/>
    <n v="3850.65"/>
    <x v="1"/>
    <n v="4235.7150000000001"/>
    <n v="4236"/>
    <n v="4236"/>
    <n v="4235"/>
    <x v="0"/>
    <x v="7"/>
    <s v="Aug-2022"/>
    <s v="ADULTS"/>
  </r>
  <r>
    <x v="580"/>
    <s v="P1933"/>
    <n v="57"/>
    <x v="0"/>
    <x v="7"/>
    <x v="2"/>
    <n v="2440.2966694490819"/>
    <x v="4"/>
    <n v="2428.91"/>
    <x v="0"/>
    <n v="2671.8009999999999"/>
    <n v="2672"/>
    <n v="2672"/>
    <n v="2671"/>
    <x v="1"/>
    <x v="3"/>
    <s v="Nov-2023"/>
    <s v="ADULTS"/>
  </r>
  <r>
    <x v="20"/>
    <s v="P2017"/>
    <n v="23"/>
    <x v="0"/>
    <x v="7"/>
    <x v="1"/>
    <n v="2509.1716796874998"/>
    <x v="2"/>
    <n v="3078.16"/>
    <x v="1"/>
    <n v="3385.9760000000001"/>
    <n v="3386"/>
    <n v="3386"/>
    <n v="3385"/>
    <x v="1"/>
    <x v="9"/>
    <s v="Feb-2023"/>
    <s v="ADULTS"/>
  </r>
  <r>
    <x v="361"/>
    <s v="P3086"/>
    <n v="97"/>
    <x v="2"/>
    <x v="5"/>
    <x v="1"/>
    <n v="2509.1716796874998"/>
    <x v="0"/>
    <n v="4145.25"/>
    <x v="2"/>
    <n v="4559.7750000000005"/>
    <n v="4560"/>
    <n v="4560"/>
    <n v="4559"/>
    <x v="0"/>
    <x v="6"/>
    <s v="Sep-2022"/>
    <s v="ADULTS"/>
  </r>
  <r>
    <x v="620"/>
    <s v="P111"/>
    <n v="37"/>
    <x v="0"/>
    <x v="6"/>
    <x v="1"/>
    <n v="2509.1716796874998"/>
    <x v="3"/>
    <n v="3135.26"/>
    <x v="1"/>
    <n v="3448.7860000000005"/>
    <n v="3449"/>
    <n v="3449"/>
    <n v="3448"/>
    <x v="1"/>
    <x v="11"/>
    <s v="May-2023"/>
    <s v="ADULTS"/>
  </r>
  <r>
    <x v="155"/>
    <s v="P1227"/>
    <n v="35"/>
    <x v="0"/>
    <x v="7"/>
    <x v="0"/>
    <n v="2503.6022787783868"/>
    <x v="4"/>
    <n v="1481.26"/>
    <x v="1"/>
    <n v="1629.3860000000002"/>
    <n v="1629"/>
    <n v="1630"/>
    <n v="1629"/>
    <x v="1"/>
    <x v="1"/>
    <s v="Jan-2023"/>
    <s v="ADULTS"/>
  </r>
  <r>
    <x v="519"/>
    <s v="P2257"/>
    <n v="18"/>
    <x v="1"/>
    <x v="6"/>
    <x v="0"/>
    <n v="2503.6022787783868"/>
    <x v="2"/>
    <n v="4217.5"/>
    <x v="1"/>
    <n v="4639.25"/>
    <n v="4639"/>
    <n v="4640"/>
    <n v="4639"/>
    <x v="1"/>
    <x v="1"/>
    <s v="Jan-2023"/>
    <s v="ADULTS"/>
  </r>
  <r>
    <x v="412"/>
    <s v="P4506"/>
    <n v="14"/>
    <x v="1"/>
    <x v="7"/>
    <x v="3"/>
    <n v="2496.7676064257025"/>
    <x v="4"/>
    <n v="3431.93"/>
    <x v="3"/>
    <n v="3775.123"/>
    <n v="3775"/>
    <n v="3776"/>
    <n v="3775"/>
    <x v="0"/>
    <x v="1"/>
    <s v="Jan-2022"/>
    <s v="CHILDREN"/>
  </r>
  <r>
    <x v="488"/>
    <s v="P1269"/>
    <n v="98"/>
    <x v="0"/>
    <x v="7"/>
    <x v="3"/>
    <n v="2496.7676064257025"/>
    <x v="2"/>
    <n v="4716.3999999999996"/>
    <x v="2"/>
    <n v="5188.04"/>
    <n v="5188"/>
    <n v="5189"/>
    <n v="5188"/>
    <x v="0"/>
    <x v="2"/>
    <s v="Apr-2022"/>
    <s v="ADULTS"/>
  </r>
  <r>
    <x v="623"/>
    <s v="P4249"/>
    <n v="98"/>
    <x v="2"/>
    <x v="3"/>
    <x v="3"/>
    <n v="2496.7676064257025"/>
    <x v="3"/>
    <n v="1065.77"/>
    <x v="2"/>
    <n v="1172.347"/>
    <n v="1172"/>
    <n v="1173"/>
    <n v="1172"/>
    <x v="0"/>
    <x v="10"/>
    <s v="Oct-2022"/>
    <s v="ADULTS"/>
  </r>
  <r>
    <x v="479"/>
    <s v="P1781"/>
    <n v="16"/>
    <x v="1"/>
    <x v="4"/>
    <x v="0"/>
    <n v="2503.6022787783868"/>
    <x v="4"/>
    <n v="731.61"/>
    <x v="3"/>
    <n v="804.77100000000007"/>
    <n v="805"/>
    <n v="805"/>
    <n v="804"/>
    <x v="1"/>
    <x v="0"/>
    <s v="Dec-2023"/>
    <s v="CHILDREN"/>
  </r>
  <r>
    <x v="592"/>
    <s v="P580"/>
    <n v="97"/>
    <x v="1"/>
    <x v="0"/>
    <x v="0"/>
    <n v="2503.6022787783868"/>
    <x v="4"/>
    <n v="3141.36"/>
    <x v="2"/>
    <n v="3455.4960000000005"/>
    <n v="3455"/>
    <n v="3456"/>
    <n v="3455"/>
    <x v="0"/>
    <x v="2"/>
    <s v="Apr-2022"/>
    <s v="ADULTS"/>
  </r>
  <r>
    <x v="682"/>
    <s v="P4953"/>
    <n v="16"/>
    <x v="1"/>
    <x v="7"/>
    <x v="1"/>
    <n v="2509.1716796874998"/>
    <x v="1"/>
    <n v="4801.3"/>
    <x v="3"/>
    <n v="5281.43"/>
    <n v="5281"/>
    <n v="5282"/>
    <n v="5281"/>
    <x v="0"/>
    <x v="3"/>
    <s v="Nov-2022"/>
    <s v="CHILDREN"/>
  </r>
  <r>
    <x v="83"/>
    <s v="P1423"/>
    <n v="99"/>
    <x v="2"/>
    <x v="0"/>
    <x v="1"/>
    <n v="2509.1716796874998"/>
    <x v="1"/>
    <n v="2880.71"/>
    <x v="2"/>
    <n v="3168.7810000000004"/>
    <n v="3169"/>
    <n v="3169"/>
    <n v="3168"/>
    <x v="1"/>
    <x v="8"/>
    <s v="Jul-2023"/>
    <s v="ADULTS"/>
  </r>
  <r>
    <x v="316"/>
    <s v="P36"/>
    <n v="17"/>
    <x v="2"/>
    <x v="5"/>
    <x v="2"/>
    <n v="2440.2966694490819"/>
    <x v="4"/>
    <n v="1386.67"/>
    <x v="3"/>
    <n v="1525.3370000000002"/>
    <n v="1525"/>
    <n v="1526"/>
    <n v="1525"/>
    <x v="1"/>
    <x v="5"/>
    <s v="Mar-2023"/>
    <s v="CHILDREN"/>
  </r>
  <r>
    <x v="303"/>
    <s v="P3276"/>
    <n v="99"/>
    <x v="2"/>
    <x v="6"/>
    <x v="1"/>
    <n v="2509.1716796874998"/>
    <x v="3"/>
    <n v="2626.19"/>
    <x v="2"/>
    <n v="2888.8090000000002"/>
    <n v="2889"/>
    <n v="2889"/>
    <n v="2888"/>
    <x v="1"/>
    <x v="8"/>
    <s v="Jul-2023"/>
    <s v="ADULTS"/>
  </r>
  <r>
    <x v="152"/>
    <s v="P1791"/>
    <n v="16"/>
    <x v="1"/>
    <x v="6"/>
    <x v="2"/>
    <n v="2440.2966694490819"/>
    <x v="4"/>
    <n v="1778.07"/>
    <x v="3"/>
    <n v="1955.8770000000002"/>
    <n v="1956"/>
    <n v="1956"/>
    <n v="1955"/>
    <x v="1"/>
    <x v="10"/>
    <s v="Oct-2023"/>
    <s v="CHILDREN"/>
  </r>
  <r>
    <x v="208"/>
    <s v="P4449"/>
    <n v="87"/>
    <x v="2"/>
    <x v="7"/>
    <x v="0"/>
    <n v="2503.6022787783868"/>
    <x v="1"/>
    <n v="2124.92"/>
    <x v="2"/>
    <n v="2337.4120000000003"/>
    <n v="2337"/>
    <n v="2338"/>
    <n v="2337"/>
    <x v="1"/>
    <x v="10"/>
    <s v="Oct-2023"/>
    <s v="ADULTS"/>
  </r>
  <r>
    <x v="131"/>
    <s v="P1746"/>
    <n v="97"/>
    <x v="1"/>
    <x v="6"/>
    <x v="0"/>
    <n v="2503.6022787783868"/>
    <x v="5"/>
    <n v="3574.58"/>
    <x v="2"/>
    <n v="3932.038"/>
    <n v="3932"/>
    <n v="3933"/>
    <n v="3932"/>
    <x v="0"/>
    <x v="11"/>
    <s v="May-2022"/>
    <s v="ADULTS"/>
  </r>
  <r>
    <x v="608"/>
    <s v="P3115"/>
    <n v="50"/>
    <x v="0"/>
    <x v="2"/>
    <x v="0"/>
    <n v="2503.6022787783868"/>
    <x v="2"/>
    <n v="4932.75"/>
    <x v="0"/>
    <n v="5426.0250000000005"/>
    <n v="5426"/>
    <n v="5427"/>
    <n v="5426"/>
    <x v="1"/>
    <x v="9"/>
    <s v="Feb-2023"/>
    <s v="ADULTS"/>
  </r>
  <r>
    <x v="10"/>
    <s v="P2225"/>
    <n v="32"/>
    <x v="0"/>
    <x v="2"/>
    <x v="2"/>
    <n v="2440.2966694490819"/>
    <x v="0"/>
    <n v="669.12"/>
    <x v="1"/>
    <n v="736.03200000000004"/>
    <n v="736"/>
    <n v="737"/>
    <n v="736"/>
    <x v="0"/>
    <x v="3"/>
    <s v="Nov-2022"/>
    <s v="ADULTS"/>
  </r>
  <r>
    <x v="255"/>
    <s v="P1888"/>
    <n v="80"/>
    <x v="2"/>
    <x v="2"/>
    <x v="3"/>
    <n v="2496.7676064257025"/>
    <x v="0"/>
    <n v="1820.3"/>
    <x v="2"/>
    <n v="2002.3300000000002"/>
    <n v="2002"/>
    <n v="2003"/>
    <n v="2002"/>
    <x v="1"/>
    <x v="6"/>
    <s v="Sep-2023"/>
    <s v="ADULTS"/>
  </r>
  <r>
    <x v="483"/>
    <s v="P1800"/>
    <n v="91"/>
    <x v="2"/>
    <x v="6"/>
    <x v="0"/>
    <n v="2503.6022787783868"/>
    <x v="4"/>
    <n v="2172.25"/>
    <x v="2"/>
    <n v="2389.4750000000004"/>
    <n v="2389"/>
    <n v="2390"/>
    <n v="2389"/>
    <x v="1"/>
    <x v="10"/>
    <s v="Oct-2023"/>
    <s v="ADULTS"/>
  </r>
  <r>
    <x v="181"/>
    <s v="P388"/>
    <n v="15"/>
    <x v="2"/>
    <x v="7"/>
    <x v="0"/>
    <n v="2503.6022787783868"/>
    <x v="0"/>
    <n v="3036.99"/>
    <x v="3"/>
    <n v="3340.6889999999999"/>
    <n v="3341"/>
    <n v="3341"/>
    <n v="3340"/>
    <x v="0"/>
    <x v="10"/>
    <s v="Oct-2022"/>
    <s v="CHILDREN"/>
  </r>
  <r>
    <x v="312"/>
    <s v="P4172"/>
    <n v="35"/>
    <x v="0"/>
    <x v="4"/>
    <x v="2"/>
    <n v="2440.2966694490819"/>
    <x v="1"/>
    <n v="3073.89"/>
    <x v="1"/>
    <n v="3381.279"/>
    <n v="3381"/>
    <n v="3382"/>
    <n v="3381"/>
    <x v="0"/>
    <x v="5"/>
    <s v="Mar-2022"/>
    <s v="ADULTS"/>
  </r>
  <r>
    <x v="44"/>
    <s v="P3545"/>
    <n v="61"/>
    <x v="0"/>
    <x v="0"/>
    <x v="3"/>
    <n v="2496.7676064257025"/>
    <x v="0"/>
    <n v="4409.2700000000004"/>
    <x v="2"/>
    <n v="4850.197000000001"/>
    <n v="4850"/>
    <n v="4851"/>
    <n v="4850"/>
    <x v="1"/>
    <x v="5"/>
    <s v="Mar-2023"/>
    <s v="ADULTS"/>
  </r>
  <r>
    <x v="454"/>
    <s v="P64"/>
    <n v="64"/>
    <x v="2"/>
    <x v="7"/>
    <x v="3"/>
    <n v="2496.7676064257025"/>
    <x v="0"/>
    <n v="485.96"/>
    <x v="2"/>
    <n v="534.55600000000004"/>
    <n v="535"/>
    <n v="535"/>
    <n v="534"/>
    <x v="0"/>
    <x v="1"/>
    <s v="Jan-2022"/>
    <s v="ADULTS"/>
  </r>
  <r>
    <x v="543"/>
    <s v="P715"/>
    <n v="26"/>
    <x v="0"/>
    <x v="2"/>
    <x v="0"/>
    <n v="2503.6022787783868"/>
    <x v="3"/>
    <n v="4358.2299999999996"/>
    <x v="1"/>
    <n v="4794.0529999999999"/>
    <n v="4794"/>
    <n v="4795"/>
    <n v="4794"/>
    <x v="0"/>
    <x v="2"/>
    <s v="Apr-2022"/>
    <s v="ADULTS"/>
  </r>
  <r>
    <x v="267"/>
    <s v="P4111"/>
    <n v="49"/>
    <x v="0"/>
    <x v="2"/>
    <x v="2"/>
    <n v="2440.2966694490819"/>
    <x v="3"/>
    <n v="3213.23"/>
    <x v="0"/>
    <n v="3534.5530000000003"/>
    <n v="3535"/>
    <n v="3535"/>
    <n v="3534"/>
    <x v="0"/>
    <x v="11"/>
    <s v="May-2022"/>
    <s v="ADULTS"/>
  </r>
  <r>
    <x v="571"/>
    <s v="P3189"/>
    <n v="44"/>
    <x v="0"/>
    <x v="5"/>
    <x v="1"/>
    <n v="2509.1716796874998"/>
    <x v="2"/>
    <n v="3728.58"/>
    <x v="0"/>
    <n v="4101.4380000000001"/>
    <n v="4101"/>
    <n v="4102"/>
    <n v="4101"/>
    <x v="0"/>
    <x v="1"/>
    <s v="Jan-2022"/>
    <s v="ADULTS"/>
  </r>
  <r>
    <x v="528"/>
    <s v="P2610"/>
    <n v="25"/>
    <x v="0"/>
    <x v="3"/>
    <x v="1"/>
    <n v="2509.1716796874998"/>
    <x v="2"/>
    <n v="1904.3"/>
    <x v="1"/>
    <n v="2094.73"/>
    <n v="2095"/>
    <n v="2095"/>
    <n v="2094"/>
    <x v="0"/>
    <x v="7"/>
    <s v="Aug-2022"/>
    <s v="ADULTS"/>
  </r>
  <r>
    <x v="338"/>
    <s v="P1496"/>
    <n v="23"/>
    <x v="0"/>
    <x v="1"/>
    <x v="3"/>
    <n v="2496.7676064257025"/>
    <x v="2"/>
    <n v="4353.84"/>
    <x v="1"/>
    <n v="4789.2240000000002"/>
    <n v="4789"/>
    <n v="4790"/>
    <n v="4789"/>
    <x v="0"/>
    <x v="3"/>
    <s v="Nov-2022"/>
    <s v="ADULTS"/>
  </r>
  <r>
    <x v="449"/>
    <s v="P43"/>
    <n v="52"/>
    <x v="0"/>
    <x v="3"/>
    <x v="2"/>
    <n v="2440.2966694490819"/>
    <x v="3"/>
    <n v="25.99"/>
    <x v="0"/>
    <n v="28.589000000000002"/>
    <n v="29"/>
    <n v="29"/>
    <n v="28"/>
    <x v="1"/>
    <x v="10"/>
    <s v="Oct-2023"/>
    <s v="ADULTS"/>
  </r>
  <r>
    <x v="461"/>
    <s v="P362"/>
    <n v="81"/>
    <x v="0"/>
    <x v="3"/>
    <x v="0"/>
    <n v="2503.6022787783868"/>
    <x v="2"/>
    <n v="3499.08"/>
    <x v="2"/>
    <n v="3848.9880000000003"/>
    <n v="3849"/>
    <n v="3849"/>
    <n v="3848"/>
    <x v="1"/>
    <x v="0"/>
    <s v="Dec-2023"/>
    <s v="ADULTS"/>
  </r>
  <r>
    <x v="307"/>
    <s v="P2406"/>
    <n v="5"/>
    <x v="0"/>
    <x v="7"/>
    <x v="1"/>
    <n v="2509.1716796874998"/>
    <x v="2"/>
    <n v="3875"/>
    <x v="3"/>
    <n v="4262.5"/>
    <n v="4263"/>
    <n v="4263"/>
    <n v="4262"/>
    <x v="0"/>
    <x v="7"/>
    <s v="Aug-2022"/>
    <s v="CHILDREN"/>
  </r>
  <r>
    <x v="536"/>
    <s v="P2217"/>
    <n v="50"/>
    <x v="2"/>
    <x v="7"/>
    <x v="0"/>
    <n v="2503.6022787783868"/>
    <x v="0"/>
    <n v="3832.71"/>
    <x v="0"/>
    <n v="4215.9810000000007"/>
    <n v="4216"/>
    <n v="4216"/>
    <n v="4215"/>
    <x v="0"/>
    <x v="0"/>
    <s v="Dec-2022"/>
    <s v="ADULTS"/>
  </r>
  <r>
    <x v="693"/>
    <s v="P397"/>
    <n v="50"/>
    <x v="1"/>
    <x v="3"/>
    <x v="0"/>
    <n v="2503.6022787783868"/>
    <x v="2"/>
    <n v="964.26"/>
    <x v="0"/>
    <n v="1060.6860000000001"/>
    <n v="1061"/>
    <n v="1061"/>
    <n v="1060"/>
    <x v="1"/>
    <x v="3"/>
    <s v="Nov-2023"/>
    <s v="ADULTS"/>
  </r>
  <r>
    <x v="367"/>
    <s v="P157"/>
    <n v="75"/>
    <x v="2"/>
    <x v="2"/>
    <x v="3"/>
    <n v="2496.7676064257025"/>
    <x v="1"/>
    <n v="128.85"/>
    <x v="2"/>
    <n v="141.73500000000001"/>
    <n v="142"/>
    <n v="142"/>
    <n v="141"/>
    <x v="0"/>
    <x v="6"/>
    <s v="Sep-2022"/>
    <s v="ADULTS"/>
  </r>
  <r>
    <x v="5"/>
    <s v="P1690"/>
    <n v="11"/>
    <x v="2"/>
    <x v="6"/>
    <x v="0"/>
    <n v="2503.6022787783868"/>
    <x v="0"/>
    <n v="1076.1600000000001"/>
    <x v="3"/>
    <n v="1183.7760000000003"/>
    <n v="1184"/>
    <n v="1184"/>
    <n v="1183"/>
    <x v="1"/>
    <x v="4"/>
    <s v="Jun-2023"/>
    <s v="CHILDREN"/>
  </r>
  <r>
    <x v="488"/>
    <s v="P86"/>
    <n v="52"/>
    <x v="2"/>
    <x v="7"/>
    <x v="2"/>
    <n v="2440.2966694490819"/>
    <x v="2"/>
    <n v="1462.55"/>
    <x v="0"/>
    <n v="1608.8050000000001"/>
    <n v="1609"/>
    <n v="1609"/>
    <n v="1608"/>
    <x v="0"/>
    <x v="2"/>
    <s v="Apr-2022"/>
    <s v="ADULTS"/>
  </r>
  <r>
    <x v="237"/>
    <s v="P1447"/>
    <n v="5"/>
    <x v="0"/>
    <x v="5"/>
    <x v="1"/>
    <n v="2509.1716796874998"/>
    <x v="3"/>
    <n v="4742.57"/>
    <x v="3"/>
    <n v="5216.8270000000002"/>
    <n v="5217"/>
    <n v="5217"/>
    <n v="5216"/>
    <x v="0"/>
    <x v="1"/>
    <s v="Jan-2022"/>
    <s v="CHILDREN"/>
  </r>
  <r>
    <x v="510"/>
    <s v="P834"/>
    <n v="82"/>
    <x v="0"/>
    <x v="1"/>
    <x v="1"/>
    <n v="2509.1716796874998"/>
    <x v="0"/>
    <n v="3331.44"/>
    <x v="2"/>
    <n v="3664.5840000000003"/>
    <n v="3665"/>
    <n v="3665"/>
    <n v="3664"/>
    <x v="1"/>
    <x v="10"/>
    <s v="Oct-2023"/>
    <s v="ADULTS"/>
  </r>
  <r>
    <x v="217"/>
    <s v="P4264"/>
    <n v="61"/>
    <x v="0"/>
    <x v="0"/>
    <x v="3"/>
    <n v="2496.7676064257025"/>
    <x v="4"/>
    <n v="253.9"/>
    <x v="2"/>
    <n v="279.29000000000002"/>
    <n v="279"/>
    <n v="280"/>
    <n v="279"/>
    <x v="0"/>
    <x v="7"/>
    <s v="Aug-2022"/>
    <s v="ADULTS"/>
  </r>
  <r>
    <x v="113"/>
    <s v="P2241"/>
    <n v="39"/>
    <x v="2"/>
    <x v="7"/>
    <x v="3"/>
    <n v="2496.7676064257025"/>
    <x v="3"/>
    <n v="1202.48"/>
    <x v="1"/>
    <n v="1322.7280000000001"/>
    <n v="1323"/>
    <n v="1323"/>
    <n v="1322"/>
    <x v="1"/>
    <x v="0"/>
    <s v="Dec-2023"/>
    <s v="ADULTS"/>
  </r>
  <r>
    <x v="528"/>
    <s v="P2177"/>
    <n v="83"/>
    <x v="1"/>
    <x v="5"/>
    <x v="3"/>
    <n v="2496.7676064257025"/>
    <x v="2"/>
    <n v="914.48"/>
    <x v="2"/>
    <n v="1005.9280000000001"/>
    <n v="1006"/>
    <n v="1006"/>
    <n v="1005"/>
    <x v="0"/>
    <x v="7"/>
    <s v="Aug-2022"/>
    <s v="ADULTS"/>
  </r>
  <r>
    <x v="591"/>
    <s v="P2411"/>
    <n v="99"/>
    <x v="2"/>
    <x v="2"/>
    <x v="0"/>
    <n v="2503.6022787783868"/>
    <x v="1"/>
    <n v="3378.68"/>
    <x v="2"/>
    <n v="3716.5480000000002"/>
    <n v="3717"/>
    <n v="3717"/>
    <n v="3716"/>
    <x v="1"/>
    <x v="3"/>
    <s v="Nov-2023"/>
    <s v="ADULTS"/>
  </r>
  <r>
    <x v="360"/>
    <s v="P2392"/>
    <n v="83"/>
    <x v="0"/>
    <x v="0"/>
    <x v="0"/>
    <n v="2503.6022787783868"/>
    <x v="3"/>
    <n v="2374.39"/>
    <x v="2"/>
    <n v="2611.8290000000002"/>
    <n v="2612"/>
    <n v="2612"/>
    <n v="2611"/>
    <x v="1"/>
    <x v="4"/>
    <s v="Jun-2023"/>
    <s v="ADULTS"/>
  </r>
  <r>
    <x v="637"/>
    <s v="P1091"/>
    <n v="68"/>
    <x v="1"/>
    <x v="4"/>
    <x v="3"/>
    <n v="2496.7676064257025"/>
    <x v="1"/>
    <n v="3209.22"/>
    <x v="2"/>
    <n v="3530.1420000000003"/>
    <n v="3530"/>
    <n v="3531"/>
    <n v="3530"/>
    <x v="1"/>
    <x v="6"/>
    <s v="Sep-2023"/>
    <s v="ADULTS"/>
  </r>
  <r>
    <x v="91"/>
    <s v="P1185"/>
    <n v="32"/>
    <x v="1"/>
    <x v="3"/>
    <x v="0"/>
    <n v="2503.6022787783868"/>
    <x v="3"/>
    <n v="1516.43"/>
    <x v="1"/>
    <n v="1668.0730000000001"/>
    <n v="1668"/>
    <n v="1669"/>
    <n v="1668"/>
    <x v="0"/>
    <x v="11"/>
    <s v="May-2022"/>
    <s v="ADULTS"/>
  </r>
  <r>
    <x v="196"/>
    <s v="P2680"/>
    <n v="2"/>
    <x v="2"/>
    <x v="4"/>
    <x v="2"/>
    <n v="2440.2966694490819"/>
    <x v="1"/>
    <n v="4228.24"/>
    <x v="3"/>
    <n v="4651.0640000000003"/>
    <n v="4651"/>
    <n v="4652"/>
    <n v="4651"/>
    <x v="1"/>
    <x v="10"/>
    <s v="Oct-2023"/>
    <s v="CHILDREN"/>
  </r>
  <r>
    <x v="303"/>
    <s v="P4868"/>
    <n v="61"/>
    <x v="0"/>
    <x v="6"/>
    <x v="2"/>
    <n v="2440.2966694490819"/>
    <x v="2"/>
    <n v="76.63"/>
    <x v="2"/>
    <n v="84.293000000000006"/>
    <n v="84"/>
    <n v="85"/>
    <n v="84"/>
    <x v="1"/>
    <x v="8"/>
    <s v="Jul-2023"/>
    <s v="ADULTS"/>
  </r>
  <r>
    <x v="698"/>
    <s v="P3043"/>
    <n v="44"/>
    <x v="1"/>
    <x v="6"/>
    <x v="3"/>
    <n v="2496.7676064257025"/>
    <x v="2"/>
    <n v="4723.3100000000004"/>
    <x v="0"/>
    <n v="5195.6410000000005"/>
    <n v="5196"/>
    <n v="5196"/>
    <n v="5195"/>
    <x v="0"/>
    <x v="9"/>
    <s v="Feb-2022"/>
    <s v="ADULTS"/>
  </r>
  <r>
    <x v="387"/>
    <s v="P2815"/>
    <n v="95"/>
    <x v="0"/>
    <x v="6"/>
    <x v="2"/>
    <n v="2440.2966694490819"/>
    <x v="0"/>
    <n v="1698.54"/>
    <x v="2"/>
    <n v="1868.394"/>
    <n v="1868"/>
    <n v="1869"/>
    <n v="1868"/>
    <x v="1"/>
    <x v="3"/>
    <s v="Nov-2023"/>
    <s v="ADULTS"/>
  </r>
  <r>
    <x v="591"/>
    <s v="P482"/>
    <n v="92"/>
    <x v="0"/>
    <x v="6"/>
    <x v="2"/>
    <n v="2440.2966694490819"/>
    <x v="5"/>
    <n v="4465.67"/>
    <x v="2"/>
    <n v="4912.2370000000001"/>
    <n v="4912"/>
    <n v="4913"/>
    <n v="4912"/>
    <x v="1"/>
    <x v="3"/>
    <s v="Nov-2023"/>
    <s v="ADULTS"/>
  </r>
  <r>
    <x v="330"/>
    <s v="P1310"/>
    <n v="21"/>
    <x v="2"/>
    <x v="6"/>
    <x v="3"/>
    <n v="2496.7676064257025"/>
    <x v="3"/>
    <n v="1124.08"/>
    <x v="1"/>
    <n v="1236.4880000000001"/>
    <n v="1236"/>
    <n v="1237"/>
    <n v="1236"/>
    <x v="1"/>
    <x v="10"/>
    <s v="Oct-2023"/>
    <s v="ADULTS"/>
  </r>
  <r>
    <x v="645"/>
    <s v="P1996"/>
    <n v="90"/>
    <x v="0"/>
    <x v="7"/>
    <x v="3"/>
    <n v="2496.7676064257025"/>
    <x v="4"/>
    <n v="2455.52"/>
    <x v="2"/>
    <n v="2701.0720000000001"/>
    <n v="2701"/>
    <n v="2702"/>
    <n v="2701"/>
    <x v="0"/>
    <x v="1"/>
    <s v="Jan-2022"/>
    <s v="ADULTS"/>
  </r>
  <r>
    <x v="404"/>
    <s v="P1794"/>
    <n v="77"/>
    <x v="1"/>
    <x v="4"/>
    <x v="3"/>
    <n v="2496.7676064257025"/>
    <x v="3"/>
    <n v="386.48"/>
    <x v="2"/>
    <n v="425.12800000000004"/>
    <n v="425"/>
    <n v="426"/>
    <n v="425"/>
    <x v="0"/>
    <x v="2"/>
    <s v="Apr-2022"/>
    <s v="ADULTS"/>
  </r>
  <r>
    <x v="112"/>
    <s v="P4238"/>
    <n v="78"/>
    <x v="0"/>
    <x v="2"/>
    <x v="2"/>
    <n v="2440.2966694490819"/>
    <x v="2"/>
    <n v="536.69000000000005"/>
    <x v="2"/>
    <n v="590.35900000000015"/>
    <n v="590"/>
    <n v="591"/>
    <n v="590"/>
    <x v="0"/>
    <x v="8"/>
    <s v="Jul-2022"/>
    <s v="ADULTS"/>
  </r>
  <r>
    <x v="204"/>
    <s v="P1798"/>
    <n v="67"/>
    <x v="2"/>
    <x v="7"/>
    <x v="2"/>
    <n v="2440.2966694490819"/>
    <x v="3"/>
    <n v="1275.02"/>
    <x v="2"/>
    <n v="1402.5220000000002"/>
    <n v="1403"/>
    <n v="1403"/>
    <n v="1402"/>
    <x v="1"/>
    <x v="3"/>
    <s v="Nov-2023"/>
    <s v="ADULTS"/>
  </r>
  <r>
    <x v="253"/>
    <s v="P2388"/>
    <n v="18"/>
    <x v="0"/>
    <x v="6"/>
    <x v="3"/>
    <n v="2496.7676064257025"/>
    <x v="1"/>
    <n v="1939.8"/>
    <x v="1"/>
    <n v="2133.7800000000002"/>
    <n v="2134"/>
    <n v="2134"/>
    <n v="2133"/>
    <x v="0"/>
    <x v="2"/>
    <s v="Apr-2022"/>
    <s v="ADULTS"/>
  </r>
  <r>
    <x v="47"/>
    <s v="P1639"/>
    <n v="41"/>
    <x v="2"/>
    <x v="7"/>
    <x v="3"/>
    <n v="2496.7676064257025"/>
    <x v="4"/>
    <n v="2897.84"/>
    <x v="0"/>
    <n v="3187.6240000000003"/>
    <n v="3188"/>
    <n v="3188"/>
    <n v="3187"/>
    <x v="1"/>
    <x v="11"/>
    <s v="May-2023"/>
    <s v="ADULTS"/>
  </r>
  <r>
    <x v="151"/>
    <s v="P3011"/>
    <n v="34"/>
    <x v="2"/>
    <x v="2"/>
    <x v="0"/>
    <n v="2503.6022787783868"/>
    <x v="4"/>
    <n v="2861.27"/>
    <x v="1"/>
    <n v="3147.3970000000004"/>
    <n v="3147"/>
    <n v="3148"/>
    <n v="3147"/>
    <x v="0"/>
    <x v="10"/>
    <s v="Oct-2022"/>
    <s v="ADULTS"/>
  </r>
  <r>
    <x v="370"/>
    <s v="P3397"/>
    <n v="57"/>
    <x v="2"/>
    <x v="7"/>
    <x v="0"/>
    <n v="2503.6022787783868"/>
    <x v="1"/>
    <n v="1784.71"/>
    <x v="0"/>
    <n v="1963.1810000000003"/>
    <n v="1963"/>
    <n v="1964"/>
    <n v="1963"/>
    <x v="0"/>
    <x v="2"/>
    <s v="Apr-2022"/>
    <s v="ADULTS"/>
  </r>
  <r>
    <x v="262"/>
    <s v="P38"/>
    <n v="69"/>
    <x v="0"/>
    <x v="4"/>
    <x v="3"/>
    <n v="2496.7676064257025"/>
    <x v="5"/>
    <n v="3469.15"/>
    <x v="2"/>
    <n v="3816.0650000000005"/>
    <n v="3816"/>
    <n v="3817"/>
    <n v="3816"/>
    <x v="0"/>
    <x v="6"/>
    <s v="Sep-2022"/>
    <s v="ADULTS"/>
  </r>
  <r>
    <x v="673"/>
    <s v="P3027"/>
    <n v="0"/>
    <x v="1"/>
    <x v="6"/>
    <x v="2"/>
    <n v="2440.2966694490819"/>
    <x v="0"/>
    <n v="3924.58"/>
    <x v="3"/>
    <n v="4317.0380000000005"/>
    <n v="4317"/>
    <n v="4318"/>
    <n v="4317"/>
    <x v="0"/>
    <x v="8"/>
    <s v="Jul-2022"/>
    <s v="CHILDREN"/>
  </r>
  <r>
    <x v="438"/>
    <s v="P601"/>
    <n v="64"/>
    <x v="2"/>
    <x v="6"/>
    <x v="0"/>
    <n v="2503.6022787783868"/>
    <x v="0"/>
    <n v="2359.25"/>
    <x v="2"/>
    <n v="2595.1750000000002"/>
    <n v="2595"/>
    <n v="2596"/>
    <n v="2595"/>
    <x v="0"/>
    <x v="10"/>
    <s v="Oct-2022"/>
    <s v="ADULTS"/>
  </r>
  <r>
    <x v="480"/>
    <s v="P3420"/>
    <n v="12"/>
    <x v="2"/>
    <x v="0"/>
    <x v="0"/>
    <n v="2503.6022787783868"/>
    <x v="2"/>
    <n v="3058.82"/>
    <x v="3"/>
    <n v="3364.7020000000002"/>
    <n v="3365"/>
    <n v="3365"/>
    <n v="3364"/>
    <x v="1"/>
    <x v="1"/>
    <s v="Jan-2023"/>
    <s v="CHILDREN"/>
  </r>
  <r>
    <x v="317"/>
    <s v="P3806"/>
    <n v="93"/>
    <x v="1"/>
    <x v="1"/>
    <x v="0"/>
    <n v="2503.6022787783868"/>
    <x v="4"/>
    <n v="2395.96"/>
    <x v="2"/>
    <n v="2635.556"/>
    <n v="2636"/>
    <n v="2636"/>
    <n v="2635"/>
    <x v="1"/>
    <x v="7"/>
    <s v="Aug-2023"/>
    <s v="ADULTS"/>
  </r>
  <r>
    <x v="597"/>
    <s v="P3093"/>
    <n v="88"/>
    <x v="2"/>
    <x v="4"/>
    <x v="3"/>
    <n v="2496.7676064257025"/>
    <x v="5"/>
    <n v="4745.57"/>
    <x v="2"/>
    <n v="5220.1270000000004"/>
    <n v="5220"/>
    <n v="5221"/>
    <n v="5220"/>
    <x v="0"/>
    <x v="10"/>
    <s v="Oct-2022"/>
    <s v="ADULTS"/>
  </r>
  <r>
    <x v="625"/>
    <s v="P1428"/>
    <n v="88"/>
    <x v="1"/>
    <x v="2"/>
    <x v="3"/>
    <n v="2496.7676064257025"/>
    <x v="2"/>
    <n v="4945.8500000000004"/>
    <x v="2"/>
    <n v="5440.4350000000004"/>
    <n v="5440"/>
    <n v="5441"/>
    <n v="5440"/>
    <x v="0"/>
    <x v="3"/>
    <s v="Nov-2022"/>
    <s v="ADULTS"/>
  </r>
  <r>
    <x v="43"/>
    <s v="P2407"/>
    <n v="45"/>
    <x v="2"/>
    <x v="6"/>
    <x v="2"/>
    <n v="2440.2966694490819"/>
    <x v="3"/>
    <n v="3818.98"/>
    <x v="0"/>
    <n v="4200.8780000000006"/>
    <n v="4201"/>
    <n v="4201"/>
    <n v="4200"/>
    <x v="0"/>
    <x v="10"/>
    <s v="Oct-2022"/>
    <s v="ADULTS"/>
  </r>
  <r>
    <x v="549"/>
    <s v="P2113"/>
    <n v="75"/>
    <x v="0"/>
    <x v="0"/>
    <x v="2"/>
    <n v="2440.2966694490819"/>
    <x v="2"/>
    <n v="1855.85"/>
    <x v="2"/>
    <n v="2041.4350000000002"/>
    <n v="2041"/>
    <n v="2042"/>
    <n v="2041"/>
    <x v="0"/>
    <x v="3"/>
    <s v="Nov-2022"/>
    <s v="ADULTS"/>
  </r>
  <r>
    <x v="220"/>
    <s v="P2303"/>
    <n v="15"/>
    <x v="1"/>
    <x v="0"/>
    <x v="1"/>
    <n v="2509.1716796874998"/>
    <x v="4"/>
    <n v="1143.47"/>
    <x v="3"/>
    <n v="1257.8170000000002"/>
    <n v="1258"/>
    <n v="1258"/>
    <n v="1257"/>
    <x v="1"/>
    <x v="2"/>
    <s v="Apr-2023"/>
    <s v="CHILDREN"/>
  </r>
  <r>
    <x v="351"/>
    <s v="P1021"/>
    <n v="21"/>
    <x v="2"/>
    <x v="4"/>
    <x v="0"/>
    <n v="2503.6022787783868"/>
    <x v="4"/>
    <n v="4125.17"/>
    <x v="1"/>
    <n v="4537.6870000000008"/>
    <n v="4538"/>
    <n v="4538"/>
    <n v="4537"/>
    <x v="0"/>
    <x v="5"/>
    <s v="Mar-2022"/>
    <s v="ADULTS"/>
  </r>
  <r>
    <x v="521"/>
    <s v="P4028"/>
    <n v="32"/>
    <x v="1"/>
    <x v="7"/>
    <x v="1"/>
    <n v="2509.1716796874998"/>
    <x v="3"/>
    <n v="3661.72"/>
    <x v="1"/>
    <n v="4027.8920000000003"/>
    <n v="4028"/>
    <n v="4028"/>
    <n v="4027"/>
    <x v="0"/>
    <x v="6"/>
    <s v="Sep-2022"/>
    <s v="ADULTS"/>
  </r>
  <r>
    <x v="268"/>
    <s v="P3898"/>
    <n v="35"/>
    <x v="2"/>
    <x v="5"/>
    <x v="0"/>
    <n v="2503.6022787783868"/>
    <x v="3"/>
    <n v="2430.44"/>
    <x v="1"/>
    <n v="2673.4840000000004"/>
    <n v="2673"/>
    <n v="2674"/>
    <n v="2673"/>
    <x v="1"/>
    <x v="5"/>
    <s v="Mar-2023"/>
    <s v="ADULTS"/>
  </r>
  <r>
    <x v="121"/>
    <s v="P321"/>
    <n v="19"/>
    <x v="2"/>
    <x v="7"/>
    <x v="3"/>
    <n v="2496.7676064257025"/>
    <x v="2"/>
    <n v="3335.17"/>
    <x v="1"/>
    <n v="3668.6870000000004"/>
    <n v="3669"/>
    <n v="3669"/>
    <n v="3668"/>
    <x v="0"/>
    <x v="7"/>
    <s v="Aug-2022"/>
    <s v="ADULTS"/>
  </r>
  <r>
    <x v="649"/>
    <s v="P4157"/>
    <n v="85"/>
    <x v="0"/>
    <x v="3"/>
    <x v="0"/>
    <n v="2503.6022787783868"/>
    <x v="0"/>
    <n v="1929.04"/>
    <x v="2"/>
    <n v="2121.944"/>
    <n v="2122"/>
    <n v="2122"/>
    <n v="2121"/>
    <x v="0"/>
    <x v="6"/>
    <s v="Sep-2022"/>
    <s v="ADULTS"/>
  </r>
  <r>
    <x v="213"/>
    <s v="P3048"/>
    <n v="10"/>
    <x v="0"/>
    <x v="0"/>
    <x v="1"/>
    <n v="2509.1716796874998"/>
    <x v="1"/>
    <n v="1201.92"/>
    <x v="3"/>
    <n v="1322.1120000000001"/>
    <n v="1322"/>
    <n v="1323"/>
    <n v="1322"/>
    <x v="0"/>
    <x v="6"/>
    <s v="Sep-2022"/>
    <s v="CHILDREN"/>
  </r>
  <r>
    <x v="605"/>
    <s v="P2566"/>
    <n v="87"/>
    <x v="0"/>
    <x v="5"/>
    <x v="0"/>
    <n v="2503.6022787783868"/>
    <x v="1"/>
    <n v="4342.82"/>
    <x v="2"/>
    <n v="4777.1019999999999"/>
    <n v="4777"/>
    <n v="4778"/>
    <n v="4777"/>
    <x v="1"/>
    <x v="9"/>
    <s v="Feb-2023"/>
    <s v="ADULTS"/>
  </r>
  <r>
    <x v="191"/>
    <s v="P1209"/>
    <n v="86"/>
    <x v="2"/>
    <x v="6"/>
    <x v="1"/>
    <n v="2509.1716796874998"/>
    <x v="0"/>
    <n v="2393.21"/>
    <x v="2"/>
    <n v="2632.5310000000004"/>
    <n v="2633"/>
    <n v="2633"/>
    <n v="2632"/>
    <x v="0"/>
    <x v="7"/>
    <s v="Aug-2022"/>
    <s v="ADULTS"/>
  </r>
  <r>
    <x v="229"/>
    <s v="P3544"/>
    <n v="31"/>
    <x v="0"/>
    <x v="3"/>
    <x v="3"/>
    <n v="2496.7676064257025"/>
    <x v="0"/>
    <n v="4426.66"/>
    <x v="1"/>
    <n v="4869.326"/>
    <n v="4869"/>
    <n v="4870"/>
    <n v="4869"/>
    <x v="0"/>
    <x v="3"/>
    <s v="Nov-2022"/>
    <s v="ADULTS"/>
  </r>
  <r>
    <x v="702"/>
    <s v="P377"/>
    <n v="76"/>
    <x v="1"/>
    <x v="6"/>
    <x v="0"/>
    <n v="2503.6022787783868"/>
    <x v="2"/>
    <n v="2322.1999999999998"/>
    <x v="2"/>
    <n v="2554.42"/>
    <n v="2554"/>
    <n v="2555"/>
    <n v="2554"/>
    <x v="0"/>
    <x v="10"/>
    <s v="Oct-2022"/>
    <s v="ADULTS"/>
  </r>
  <r>
    <x v="49"/>
    <s v="P4698"/>
    <n v="40"/>
    <x v="1"/>
    <x v="0"/>
    <x v="2"/>
    <n v="2440.2966694490819"/>
    <x v="1"/>
    <n v="2824.86"/>
    <x v="0"/>
    <n v="3107.3460000000005"/>
    <n v="3107"/>
    <n v="3108"/>
    <n v="3107"/>
    <x v="1"/>
    <x v="3"/>
    <s v="Nov-2023"/>
    <s v="ADULTS"/>
  </r>
  <r>
    <x v="318"/>
    <s v="P4025"/>
    <n v="66"/>
    <x v="2"/>
    <x v="0"/>
    <x v="0"/>
    <n v="2503.6022787783868"/>
    <x v="4"/>
    <n v="4587.0200000000004"/>
    <x v="2"/>
    <n v="5045.7220000000007"/>
    <n v="5046"/>
    <n v="5046"/>
    <n v="5045"/>
    <x v="1"/>
    <x v="11"/>
    <s v="May-2023"/>
    <s v="ADULTS"/>
  </r>
  <r>
    <x v="164"/>
    <s v="P2673"/>
    <n v="93"/>
    <x v="2"/>
    <x v="1"/>
    <x v="3"/>
    <n v="2496.7676064257025"/>
    <x v="2"/>
    <n v="394.94"/>
    <x v="2"/>
    <n v="434.43400000000003"/>
    <n v="434"/>
    <n v="435"/>
    <n v="434"/>
    <x v="0"/>
    <x v="6"/>
    <s v="Sep-2022"/>
    <s v="ADULTS"/>
  </r>
  <r>
    <x v="137"/>
    <s v="P2494"/>
    <n v="49"/>
    <x v="2"/>
    <x v="3"/>
    <x v="2"/>
    <n v="2440.2966694490819"/>
    <x v="3"/>
    <n v="1700.29"/>
    <x v="0"/>
    <n v="1870.3190000000002"/>
    <n v="1870"/>
    <n v="1871"/>
    <n v="1870"/>
    <x v="0"/>
    <x v="2"/>
    <s v="Apr-2022"/>
    <s v="ADULTS"/>
  </r>
  <r>
    <x v="215"/>
    <s v="P2708"/>
    <n v="0"/>
    <x v="2"/>
    <x v="4"/>
    <x v="2"/>
    <n v="2440.2966694490819"/>
    <x v="0"/>
    <n v="429.56"/>
    <x v="3"/>
    <n v="472.51600000000002"/>
    <n v="473"/>
    <n v="473"/>
    <n v="472"/>
    <x v="0"/>
    <x v="3"/>
    <s v="Nov-2022"/>
    <s v="CHILDREN"/>
  </r>
  <r>
    <x v="294"/>
    <s v="P3478"/>
    <n v="82"/>
    <x v="2"/>
    <x v="2"/>
    <x v="0"/>
    <n v="2503.6022787783868"/>
    <x v="5"/>
    <n v="2588.59"/>
    <x v="2"/>
    <n v="2847.4490000000005"/>
    <n v="2847"/>
    <n v="2848"/>
    <n v="2847"/>
    <x v="1"/>
    <x v="4"/>
    <s v="Jun-2023"/>
    <s v="ADULTS"/>
  </r>
  <r>
    <x v="209"/>
    <s v="P1395"/>
    <n v="81"/>
    <x v="0"/>
    <x v="2"/>
    <x v="1"/>
    <n v="2509.1716796874998"/>
    <x v="0"/>
    <n v="1784.79"/>
    <x v="2"/>
    <n v="1963.269"/>
    <n v="1963"/>
    <n v="1964"/>
    <n v="1963"/>
    <x v="1"/>
    <x v="4"/>
    <s v="Jun-2023"/>
    <s v="ADULTS"/>
  </r>
  <r>
    <x v="15"/>
    <s v="P717"/>
    <n v="30"/>
    <x v="2"/>
    <x v="4"/>
    <x v="0"/>
    <n v="2503.6022787783868"/>
    <x v="1"/>
    <n v="2961.25"/>
    <x v="1"/>
    <n v="3257.3750000000005"/>
    <n v="3257"/>
    <n v="3258"/>
    <n v="3257"/>
    <x v="1"/>
    <x v="4"/>
    <s v="Jun-2023"/>
    <s v="ADULTS"/>
  </r>
  <r>
    <x v="548"/>
    <s v="P1001"/>
    <n v="48"/>
    <x v="1"/>
    <x v="1"/>
    <x v="2"/>
    <n v="2440.2966694490819"/>
    <x v="2"/>
    <n v="2802.62"/>
    <x v="0"/>
    <n v="3082.8820000000001"/>
    <n v="3083"/>
    <n v="3083"/>
    <n v="3082"/>
    <x v="0"/>
    <x v="5"/>
    <s v="Mar-2022"/>
    <s v="ADULTS"/>
  </r>
  <r>
    <x v="650"/>
    <s v="P3904"/>
    <n v="3"/>
    <x v="2"/>
    <x v="3"/>
    <x v="1"/>
    <n v="2509.1716796874998"/>
    <x v="2"/>
    <n v="4956.16"/>
    <x v="3"/>
    <n v="5451.7759999999998"/>
    <n v="5452"/>
    <n v="5452"/>
    <n v="5451"/>
    <x v="1"/>
    <x v="4"/>
    <s v="Jun-2023"/>
    <s v="CHILDREN"/>
  </r>
  <r>
    <x v="693"/>
    <s v="P1241"/>
    <n v="74"/>
    <x v="0"/>
    <x v="5"/>
    <x v="1"/>
    <n v="2509.1716796874998"/>
    <x v="0"/>
    <n v="4375.3500000000004"/>
    <x v="2"/>
    <n v="4812.8850000000011"/>
    <n v="4813"/>
    <n v="4813"/>
    <n v="4812"/>
    <x v="1"/>
    <x v="3"/>
    <s v="Nov-2023"/>
    <s v="ADULTS"/>
  </r>
  <r>
    <x v="96"/>
    <s v="P3984"/>
    <n v="32"/>
    <x v="0"/>
    <x v="4"/>
    <x v="1"/>
    <n v="2509.1716796874998"/>
    <x v="1"/>
    <n v="3902.91"/>
    <x v="1"/>
    <n v="4293.201"/>
    <n v="4293"/>
    <n v="4294"/>
    <n v="4293"/>
    <x v="1"/>
    <x v="10"/>
    <s v="Oct-2023"/>
    <s v="ADULTS"/>
  </r>
  <r>
    <x v="423"/>
    <s v="P3037"/>
    <n v="21"/>
    <x v="0"/>
    <x v="6"/>
    <x v="0"/>
    <n v="2503.6022787783868"/>
    <x v="0"/>
    <n v="3565.01"/>
    <x v="1"/>
    <n v="3921.5110000000004"/>
    <n v="3922"/>
    <n v="3922"/>
    <n v="3921"/>
    <x v="1"/>
    <x v="10"/>
    <s v="Oct-2023"/>
    <s v="ADULTS"/>
  </r>
  <r>
    <x v="565"/>
    <s v="P3116"/>
    <n v="63"/>
    <x v="0"/>
    <x v="2"/>
    <x v="0"/>
    <n v="2503.6022787783868"/>
    <x v="2"/>
    <n v="2927.77"/>
    <x v="2"/>
    <n v="3220.547"/>
    <n v="3221"/>
    <n v="3221"/>
    <n v="3220"/>
    <x v="0"/>
    <x v="1"/>
    <s v="Jan-2022"/>
    <s v="ADULTS"/>
  </r>
  <r>
    <x v="565"/>
    <s v="P3677"/>
    <n v="35"/>
    <x v="2"/>
    <x v="2"/>
    <x v="1"/>
    <n v="2509.1716796874998"/>
    <x v="4"/>
    <n v="1114.31"/>
    <x v="1"/>
    <n v="1225.741"/>
    <n v="1226"/>
    <n v="1226"/>
    <n v="1225"/>
    <x v="0"/>
    <x v="1"/>
    <s v="Jan-2022"/>
    <s v="ADULTS"/>
  </r>
  <r>
    <x v="400"/>
    <s v="P1104"/>
    <n v="65"/>
    <x v="0"/>
    <x v="6"/>
    <x v="0"/>
    <n v="2503.6022787783868"/>
    <x v="0"/>
    <n v="240.86"/>
    <x v="2"/>
    <n v="264.94600000000003"/>
    <n v="265"/>
    <n v="265"/>
    <n v="264"/>
    <x v="1"/>
    <x v="7"/>
    <s v="Aug-2023"/>
    <s v="ADULTS"/>
  </r>
  <r>
    <x v="412"/>
    <s v="P1861"/>
    <n v="27"/>
    <x v="1"/>
    <x v="6"/>
    <x v="3"/>
    <n v="2496.7676064257025"/>
    <x v="4"/>
    <n v="4540.33"/>
    <x v="1"/>
    <n v="4994.3630000000003"/>
    <n v="4994"/>
    <n v="4995"/>
    <n v="4994"/>
    <x v="0"/>
    <x v="1"/>
    <s v="Jan-2022"/>
    <s v="ADULTS"/>
  </r>
  <r>
    <x v="547"/>
    <s v="P940"/>
    <n v="50"/>
    <x v="1"/>
    <x v="2"/>
    <x v="1"/>
    <n v="2509.1716796874998"/>
    <x v="3"/>
    <n v="988.57"/>
    <x v="0"/>
    <n v="1087.4270000000001"/>
    <n v="1087"/>
    <n v="1088"/>
    <n v="1087"/>
    <x v="1"/>
    <x v="8"/>
    <s v="Jul-2023"/>
    <s v="ADULTS"/>
  </r>
  <r>
    <x v="401"/>
    <s v="P4724"/>
    <n v="83"/>
    <x v="2"/>
    <x v="0"/>
    <x v="0"/>
    <n v="2503.6022787783868"/>
    <x v="4"/>
    <n v="718.68"/>
    <x v="2"/>
    <n v="790.548"/>
    <n v="791"/>
    <n v="791"/>
    <n v="790"/>
    <x v="1"/>
    <x v="0"/>
    <s v="Dec-2023"/>
    <s v="ADULTS"/>
  </r>
  <r>
    <x v="172"/>
    <s v="P3269"/>
    <n v="81"/>
    <x v="0"/>
    <x v="3"/>
    <x v="1"/>
    <n v="2509.1716796874998"/>
    <x v="0"/>
    <n v="3493.89"/>
    <x v="2"/>
    <n v="3843.279"/>
    <n v="3843"/>
    <n v="3844"/>
    <n v="3843"/>
    <x v="0"/>
    <x v="7"/>
    <s v="Aug-2022"/>
    <s v="ADULTS"/>
  </r>
  <r>
    <x v="132"/>
    <s v="P4655"/>
    <n v="47"/>
    <x v="0"/>
    <x v="3"/>
    <x v="0"/>
    <n v="2503.6022787783868"/>
    <x v="2"/>
    <n v="1683.04"/>
    <x v="0"/>
    <n v="1851.3440000000001"/>
    <n v="1851"/>
    <n v="1852"/>
    <n v="1851"/>
    <x v="1"/>
    <x v="5"/>
    <s v="Mar-2023"/>
    <s v="ADULTS"/>
  </r>
  <r>
    <x v="550"/>
    <s v="P3235"/>
    <n v="47"/>
    <x v="2"/>
    <x v="7"/>
    <x v="0"/>
    <n v="2503.6022787783868"/>
    <x v="3"/>
    <n v="3958.86"/>
    <x v="0"/>
    <n v="4354.7460000000001"/>
    <n v="4355"/>
    <n v="4355"/>
    <n v="4354"/>
    <x v="0"/>
    <x v="3"/>
    <s v="Nov-2022"/>
    <s v="ADULTS"/>
  </r>
  <r>
    <x v="557"/>
    <s v="P4784"/>
    <n v="54"/>
    <x v="0"/>
    <x v="0"/>
    <x v="1"/>
    <n v="2509.1716796874998"/>
    <x v="1"/>
    <n v="1126.99"/>
    <x v="0"/>
    <n v="1239.6890000000001"/>
    <n v="1240"/>
    <n v="1240"/>
    <n v="1239"/>
    <x v="1"/>
    <x v="9"/>
    <s v="Feb-2023"/>
    <s v="ADULTS"/>
  </r>
  <r>
    <x v="78"/>
    <s v="P459"/>
    <n v="2"/>
    <x v="1"/>
    <x v="2"/>
    <x v="0"/>
    <n v="2503.6022787783868"/>
    <x v="2"/>
    <n v="3430.29"/>
    <x v="3"/>
    <n v="3773.3190000000004"/>
    <n v="3773"/>
    <n v="3774"/>
    <n v="3773"/>
    <x v="1"/>
    <x v="11"/>
    <s v="May-2023"/>
    <s v="CHILDREN"/>
  </r>
  <r>
    <x v="25"/>
    <s v="P4190"/>
    <n v="28"/>
    <x v="2"/>
    <x v="7"/>
    <x v="3"/>
    <n v="2496.7676064257025"/>
    <x v="0"/>
    <n v="856.15"/>
    <x v="1"/>
    <n v="941.7650000000001"/>
    <n v="942"/>
    <n v="942"/>
    <n v="941"/>
    <x v="0"/>
    <x v="6"/>
    <s v="Sep-2022"/>
    <s v="ADULTS"/>
  </r>
  <r>
    <x v="526"/>
    <s v="P4924"/>
    <n v="84"/>
    <x v="1"/>
    <x v="1"/>
    <x v="2"/>
    <n v="2440.2966694490819"/>
    <x v="1"/>
    <n v="1846.66"/>
    <x v="2"/>
    <n v="2031.3260000000002"/>
    <n v="2031"/>
    <n v="2032"/>
    <n v="2031"/>
    <x v="1"/>
    <x v="8"/>
    <s v="Jul-2023"/>
    <s v="ADULTS"/>
  </r>
  <r>
    <x v="523"/>
    <s v="P1714"/>
    <n v="11"/>
    <x v="1"/>
    <x v="1"/>
    <x v="2"/>
    <n v="2440.2966694490819"/>
    <x v="0"/>
    <n v="1469.06"/>
    <x v="3"/>
    <n v="1615.9660000000001"/>
    <n v="1616"/>
    <n v="1616"/>
    <n v="1615"/>
    <x v="0"/>
    <x v="5"/>
    <s v="Mar-2022"/>
    <s v="CHILDREN"/>
  </r>
  <r>
    <x v="118"/>
    <s v="P3974"/>
    <n v="74"/>
    <x v="2"/>
    <x v="4"/>
    <x v="2"/>
    <n v="2440.2966694490819"/>
    <x v="0"/>
    <n v="3905.67"/>
    <x v="2"/>
    <n v="4296.2370000000001"/>
    <n v="4296"/>
    <n v="4297"/>
    <n v="4296"/>
    <x v="0"/>
    <x v="5"/>
    <s v="Mar-2022"/>
    <s v="ADULTS"/>
  </r>
  <r>
    <x v="355"/>
    <s v="P4457"/>
    <n v="97"/>
    <x v="0"/>
    <x v="0"/>
    <x v="1"/>
    <n v="2509.1716796874998"/>
    <x v="0"/>
    <n v="1740.46"/>
    <x v="2"/>
    <n v="1914.5060000000001"/>
    <n v="1915"/>
    <n v="1915"/>
    <n v="1914"/>
    <x v="1"/>
    <x v="0"/>
    <s v="Dec-2023"/>
    <s v="ADULTS"/>
  </r>
  <r>
    <x v="49"/>
    <s v="P2824"/>
    <n v="96"/>
    <x v="0"/>
    <x v="2"/>
    <x v="2"/>
    <n v="2440.2966694490819"/>
    <x v="3"/>
    <n v="1147.27"/>
    <x v="2"/>
    <n v="1261.9970000000001"/>
    <n v="1262"/>
    <n v="1262"/>
    <n v="1261"/>
    <x v="1"/>
    <x v="3"/>
    <s v="Nov-2023"/>
    <s v="ADULTS"/>
  </r>
  <r>
    <x v="647"/>
    <s v="P3711"/>
    <n v="80"/>
    <x v="0"/>
    <x v="3"/>
    <x v="0"/>
    <n v="2503.6022787783868"/>
    <x v="3"/>
    <n v="1225.08"/>
    <x v="2"/>
    <n v="1347.588"/>
    <n v="1348"/>
    <n v="1348"/>
    <n v="1347"/>
    <x v="1"/>
    <x v="8"/>
    <s v="Jul-2023"/>
    <s v="ADULTS"/>
  </r>
  <r>
    <x v="118"/>
    <s v="P4999"/>
    <n v="13"/>
    <x v="1"/>
    <x v="2"/>
    <x v="2"/>
    <n v="2440.2966694490819"/>
    <x v="3"/>
    <n v="292.38"/>
    <x v="3"/>
    <n v="321.61799999999999"/>
    <n v="322"/>
    <n v="322"/>
    <n v="321"/>
    <x v="0"/>
    <x v="5"/>
    <s v="Mar-2022"/>
    <s v="CHILDREN"/>
  </r>
  <r>
    <x v="599"/>
    <s v="P846"/>
    <n v="93"/>
    <x v="1"/>
    <x v="0"/>
    <x v="3"/>
    <n v="2496.7676064257025"/>
    <x v="2"/>
    <n v="446.05"/>
    <x v="2"/>
    <n v="490.65500000000003"/>
    <n v="491"/>
    <n v="491"/>
    <n v="490"/>
    <x v="0"/>
    <x v="1"/>
    <s v="Jan-2022"/>
    <s v="ADULTS"/>
  </r>
  <r>
    <x v="418"/>
    <s v="P2955"/>
    <n v="19"/>
    <x v="2"/>
    <x v="3"/>
    <x v="0"/>
    <n v="2503.6022787783868"/>
    <x v="4"/>
    <n v="2640.64"/>
    <x v="1"/>
    <n v="2904.7040000000002"/>
    <n v="2905"/>
    <n v="2905"/>
    <n v="2904"/>
    <x v="0"/>
    <x v="2"/>
    <s v="Apr-2022"/>
    <s v="ADULTS"/>
  </r>
  <r>
    <x v="70"/>
    <s v="P650"/>
    <n v="32"/>
    <x v="1"/>
    <x v="3"/>
    <x v="0"/>
    <n v="2503.6022787783868"/>
    <x v="3"/>
    <n v="4066.99"/>
    <x v="1"/>
    <n v="4473.6890000000003"/>
    <n v="4474"/>
    <n v="4474"/>
    <n v="4473"/>
    <x v="1"/>
    <x v="4"/>
    <s v="Jun-2023"/>
    <s v="ADULTS"/>
  </r>
  <r>
    <x v="185"/>
    <s v="P4257"/>
    <n v="16"/>
    <x v="0"/>
    <x v="3"/>
    <x v="3"/>
    <n v="2496.7676064257025"/>
    <x v="3"/>
    <n v="301.27"/>
    <x v="3"/>
    <n v="331.39699999999999"/>
    <n v="331"/>
    <n v="332"/>
    <n v="331"/>
    <x v="0"/>
    <x v="0"/>
    <s v="Dec-2022"/>
    <s v="CHILDREN"/>
  </r>
  <r>
    <x v="566"/>
    <s v="P3852"/>
    <n v="15"/>
    <x v="1"/>
    <x v="7"/>
    <x v="2"/>
    <n v="2440.2966694490819"/>
    <x v="2"/>
    <n v="3667.86"/>
    <x v="3"/>
    <n v="4034.6460000000006"/>
    <n v="4035"/>
    <n v="4035"/>
    <n v="4034"/>
    <x v="0"/>
    <x v="11"/>
    <s v="May-2022"/>
    <s v="CHILDREN"/>
  </r>
  <r>
    <x v="562"/>
    <s v="P334"/>
    <n v="24"/>
    <x v="1"/>
    <x v="3"/>
    <x v="2"/>
    <n v="2440.2966694490819"/>
    <x v="3"/>
    <n v="254.72"/>
    <x v="1"/>
    <n v="280.19200000000001"/>
    <n v="280"/>
    <n v="281"/>
    <n v="280"/>
    <x v="0"/>
    <x v="6"/>
    <s v="Sep-2022"/>
    <s v="ADULTS"/>
  </r>
  <r>
    <x v="465"/>
    <s v="P2299"/>
    <n v="60"/>
    <x v="0"/>
    <x v="2"/>
    <x v="0"/>
    <n v="2503.6022787783868"/>
    <x v="4"/>
    <n v="836.24"/>
    <x v="2"/>
    <n v="919.86400000000003"/>
    <n v="920"/>
    <n v="920"/>
    <n v="919"/>
    <x v="1"/>
    <x v="8"/>
    <s v="Jul-2023"/>
    <s v="ADULTS"/>
  </r>
  <r>
    <x v="497"/>
    <s v="P387"/>
    <n v="1"/>
    <x v="0"/>
    <x v="6"/>
    <x v="1"/>
    <n v="2509.1716796874998"/>
    <x v="3"/>
    <n v="4938.59"/>
    <x v="3"/>
    <n v="5432.4490000000005"/>
    <n v="5432"/>
    <n v="5433"/>
    <n v="5432"/>
    <x v="0"/>
    <x v="10"/>
    <s v="Oct-2022"/>
    <s v="CHILDREN"/>
  </r>
  <r>
    <x v="352"/>
    <s v="P4772"/>
    <n v="16"/>
    <x v="2"/>
    <x v="5"/>
    <x v="0"/>
    <n v="2503.6022787783868"/>
    <x v="4"/>
    <n v="3796.82"/>
    <x v="3"/>
    <n v="4176.5020000000004"/>
    <n v="4177"/>
    <n v="4177"/>
    <n v="4176"/>
    <x v="1"/>
    <x v="1"/>
    <s v="Jan-2023"/>
    <s v="CHILDREN"/>
  </r>
  <r>
    <x v="379"/>
    <s v="P63"/>
    <n v="99"/>
    <x v="0"/>
    <x v="3"/>
    <x v="0"/>
    <n v="2503.6022787783868"/>
    <x v="5"/>
    <n v="4007.9"/>
    <x v="2"/>
    <n v="4408.6900000000005"/>
    <n v="4409"/>
    <n v="4409"/>
    <n v="4408"/>
    <x v="0"/>
    <x v="7"/>
    <s v="Aug-2022"/>
    <s v="ADULTS"/>
  </r>
  <r>
    <x v="333"/>
    <s v="P600"/>
    <n v="96"/>
    <x v="0"/>
    <x v="6"/>
    <x v="3"/>
    <n v="2496.7676064257025"/>
    <x v="2"/>
    <n v="1490.69"/>
    <x v="2"/>
    <n v="1639.7590000000002"/>
    <n v="1640"/>
    <n v="1640"/>
    <n v="1639"/>
    <x v="1"/>
    <x v="7"/>
    <s v="Aug-2023"/>
    <s v="ADULTS"/>
  </r>
  <r>
    <x v="179"/>
    <s v="P3927"/>
    <n v="94"/>
    <x v="0"/>
    <x v="3"/>
    <x v="2"/>
    <n v="2440.2966694490819"/>
    <x v="3"/>
    <n v="1979.22"/>
    <x v="2"/>
    <n v="2177.1420000000003"/>
    <n v="2177"/>
    <n v="2178"/>
    <n v="2177"/>
    <x v="0"/>
    <x v="7"/>
    <s v="Aug-2022"/>
    <s v="ADULTS"/>
  </r>
  <r>
    <x v="577"/>
    <s v="P2940"/>
    <n v="59"/>
    <x v="0"/>
    <x v="1"/>
    <x v="0"/>
    <n v="2503.6022787783868"/>
    <x v="0"/>
    <n v="368.1"/>
    <x v="0"/>
    <n v="404.91000000000008"/>
    <n v="405"/>
    <n v="405"/>
    <n v="404"/>
    <x v="1"/>
    <x v="6"/>
    <s v="Sep-2023"/>
    <s v="ADULTS"/>
  </r>
  <r>
    <x v="525"/>
    <s v="P691"/>
    <n v="26"/>
    <x v="0"/>
    <x v="0"/>
    <x v="1"/>
    <n v="2509.1716796874998"/>
    <x v="5"/>
    <n v="1578.99"/>
    <x v="1"/>
    <n v="1736.8890000000001"/>
    <n v="1737"/>
    <n v="1737"/>
    <n v="1736"/>
    <x v="1"/>
    <x v="9"/>
    <s v="Feb-2023"/>
    <s v="ADULTS"/>
  </r>
  <r>
    <x v="599"/>
    <s v="P2659"/>
    <n v="64"/>
    <x v="0"/>
    <x v="6"/>
    <x v="0"/>
    <n v="2503.6022787783868"/>
    <x v="2"/>
    <n v="4364.57"/>
    <x v="2"/>
    <n v="4801.027"/>
    <n v="4801"/>
    <n v="4802"/>
    <n v="4801"/>
    <x v="0"/>
    <x v="1"/>
    <s v="Jan-2022"/>
    <s v="ADULTS"/>
  </r>
  <r>
    <x v="193"/>
    <s v="P3618"/>
    <n v="88"/>
    <x v="1"/>
    <x v="7"/>
    <x v="3"/>
    <n v="2496.7676064257025"/>
    <x v="4"/>
    <n v="2364.27"/>
    <x v="2"/>
    <n v="2600.6970000000001"/>
    <n v="2601"/>
    <n v="2601"/>
    <n v="2600"/>
    <x v="1"/>
    <x v="6"/>
    <s v="Sep-2023"/>
    <s v="ADULTS"/>
  </r>
  <r>
    <x v="136"/>
    <s v="P2798"/>
    <n v="12"/>
    <x v="2"/>
    <x v="1"/>
    <x v="2"/>
    <n v="2440.2966694490819"/>
    <x v="4"/>
    <n v="2893.38"/>
    <x v="3"/>
    <n v="3182.7180000000003"/>
    <n v="3183"/>
    <n v="3183"/>
    <n v="3182"/>
    <x v="1"/>
    <x v="8"/>
    <s v="Jul-2023"/>
    <s v="CHILDREN"/>
  </r>
  <r>
    <x v="241"/>
    <s v="P3820"/>
    <n v="34"/>
    <x v="1"/>
    <x v="3"/>
    <x v="3"/>
    <n v="2496.7676064257025"/>
    <x v="3"/>
    <n v="767"/>
    <x v="1"/>
    <n v="843.7"/>
    <n v="844"/>
    <n v="844"/>
    <n v="843"/>
    <x v="0"/>
    <x v="2"/>
    <s v="Apr-2022"/>
    <s v="ADULTS"/>
  </r>
  <r>
    <x v="708"/>
    <s v="P3792"/>
    <n v="17"/>
    <x v="1"/>
    <x v="1"/>
    <x v="0"/>
    <n v="2503.6022787783868"/>
    <x v="3"/>
    <n v="3207.11"/>
    <x v="3"/>
    <n v="3527.8210000000004"/>
    <n v="3528"/>
    <n v="3528"/>
    <n v="3527"/>
    <x v="1"/>
    <x v="11"/>
    <s v="May-2023"/>
    <s v="CHILDREN"/>
  </r>
  <r>
    <x v="669"/>
    <s v="P2425"/>
    <n v="38"/>
    <x v="0"/>
    <x v="6"/>
    <x v="1"/>
    <n v="2509.1716796874998"/>
    <x v="5"/>
    <n v="537.46"/>
    <x v="1"/>
    <n v="591.20600000000013"/>
    <n v="591"/>
    <n v="592"/>
    <n v="591"/>
    <x v="0"/>
    <x v="9"/>
    <s v="Feb-2022"/>
    <s v="ADULTS"/>
  </r>
  <r>
    <x v="701"/>
    <s v="P4569"/>
    <n v="47"/>
    <x v="2"/>
    <x v="7"/>
    <x v="2"/>
    <n v="2440.2966694490819"/>
    <x v="0"/>
    <n v="3985.04"/>
    <x v="0"/>
    <n v="4383.5439999999999"/>
    <n v="4384"/>
    <n v="4384"/>
    <n v="4383"/>
    <x v="0"/>
    <x v="3"/>
    <s v="Nov-2022"/>
    <s v="ADULTS"/>
  </r>
  <r>
    <x v="695"/>
    <s v="P678"/>
    <n v="32"/>
    <x v="0"/>
    <x v="5"/>
    <x v="0"/>
    <n v="2503.6022787783868"/>
    <x v="5"/>
    <n v="129.46"/>
    <x v="1"/>
    <n v="142.40600000000003"/>
    <n v="142"/>
    <n v="143"/>
    <n v="142"/>
    <x v="1"/>
    <x v="3"/>
    <s v="Nov-2023"/>
    <s v="ADULTS"/>
  </r>
  <r>
    <x v="507"/>
    <s v="P2777"/>
    <n v="53"/>
    <x v="2"/>
    <x v="2"/>
    <x v="3"/>
    <n v="2496.7676064257025"/>
    <x v="2"/>
    <n v="4246.37"/>
    <x v="0"/>
    <n v="4671.0070000000005"/>
    <n v="4671"/>
    <n v="4672"/>
    <n v="4671"/>
    <x v="0"/>
    <x v="1"/>
    <s v="Jan-2022"/>
    <s v="ADULTS"/>
  </r>
  <r>
    <x v="709"/>
    <s v="P1005"/>
    <n v="36"/>
    <x v="1"/>
    <x v="7"/>
    <x v="0"/>
    <n v="2503.6022787783868"/>
    <x v="1"/>
    <n v="2962.61"/>
    <x v="1"/>
    <n v="3258.8710000000005"/>
    <n v="3259"/>
    <n v="3259"/>
    <n v="3258"/>
    <x v="1"/>
    <x v="7"/>
    <s v="Aug-2023"/>
    <s v="ADULTS"/>
  </r>
  <r>
    <x v="697"/>
    <s v="P1557"/>
    <n v="96"/>
    <x v="2"/>
    <x v="3"/>
    <x v="3"/>
    <n v="2496.7676064257025"/>
    <x v="0"/>
    <n v="3184.79"/>
    <x v="2"/>
    <n v="3503.2690000000002"/>
    <n v="3503"/>
    <n v="3504"/>
    <n v="3503"/>
    <x v="0"/>
    <x v="9"/>
    <s v="Feb-2022"/>
    <s v="ADULTS"/>
  </r>
  <r>
    <x v="378"/>
    <s v="P546"/>
    <n v="68"/>
    <x v="2"/>
    <x v="0"/>
    <x v="3"/>
    <n v="2496.7676064257025"/>
    <x v="0"/>
    <n v="2227.2199999999998"/>
    <x v="2"/>
    <n v="2449.942"/>
    <n v="2450"/>
    <n v="2450"/>
    <n v="2449"/>
    <x v="1"/>
    <x v="4"/>
    <s v="Jun-2023"/>
    <s v="ADULTS"/>
  </r>
  <r>
    <x v="87"/>
    <s v="P1625"/>
    <n v="38"/>
    <x v="2"/>
    <x v="2"/>
    <x v="3"/>
    <n v="2496.7676064257025"/>
    <x v="5"/>
    <n v="4560.68"/>
    <x v="1"/>
    <n v="5016.7480000000005"/>
    <n v="5017"/>
    <n v="5017"/>
    <n v="5016"/>
    <x v="0"/>
    <x v="1"/>
    <s v="Jan-2022"/>
    <s v="ADULTS"/>
  </r>
  <r>
    <x v="428"/>
    <s v="P2720"/>
    <n v="83"/>
    <x v="0"/>
    <x v="0"/>
    <x v="2"/>
    <n v="2440.2966694490819"/>
    <x v="0"/>
    <n v="1018.07"/>
    <x v="2"/>
    <n v="1119.8770000000002"/>
    <n v="1120"/>
    <n v="1120"/>
    <n v="1119"/>
    <x v="1"/>
    <x v="4"/>
    <s v="Jun-2023"/>
    <s v="ADULTS"/>
  </r>
  <r>
    <x v="549"/>
    <s v="P2627"/>
    <n v="19"/>
    <x v="2"/>
    <x v="0"/>
    <x v="3"/>
    <n v="2496.7676064257025"/>
    <x v="3"/>
    <n v="54.19"/>
    <x v="1"/>
    <n v="59.609000000000002"/>
    <n v="60"/>
    <n v="60"/>
    <n v="59"/>
    <x v="0"/>
    <x v="3"/>
    <s v="Nov-2022"/>
    <s v="ADULTS"/>
  </r>
  <r>
    <x v="67"/>
    <s v="P2132"/>
    <n v="89"/>
    <x v="1"/>
    <x v="3"/>
    <x v="0"/>
    <n v="2503.6022787783868"/>
    <x v="1"/>
    <n v="523.24"/>
    <x v="2"/>
    <n v="575.56400000000008"/>
    <n v="576"/>
    <n v="576"/>
    <n v="575"/>
    <x v="0"/>
    <x v="4"/>
    <s v="Jun-2022"/>
    <s v="ADULTS"/>
  </r>
  <r>
    <x v="687"/>
    <s v="P2582"/>
    <n v="28"/>
    <x v="1"/>
    <x v="1"/>
    <x v="0"/>
    <n v="2503.6022787783868"/>
    <x v="3"/>
    <n v="3484.11"/>
    <x v="1"/>
    <n v="3832.5210000000006"/>
    <n v="3833"/>
    <n v="3833"/>
    <n v="3832"/>
    <x v="1"/>
    <x v="1"/>
    <s v="Jan-2023"/>
    <s v="ADULTS"/>
  </r>
  <r>
    <x v="718"/>
    <s v="P4511"/>
    <n v="64"/>
    <x v="2"/>
    <x v="4"/>
    <x v="3"/>
    <n v="2496.7676064257025"/>
    <x v="0"/>
    <n v="200.22"/>
    <x v="2"/>
    <n v="220.24200000000002"/>
    <n v="220"/>
    <n v="221"/>
    <n v="220"/>
    <x v="0"/>
    <x v="2"/>
    <s v="Apr-2022"/>
    <s v="ADULTS"/>
  </r>
  <r>
    <x v="484"/>
    <s v="P4011"/>
    <n v="12"/>
    <x v="1"/>
    <x v="0"/>
    <x v="2"/>
    <n v="2440.2966694490819"/>
    <x v="4"/>
    <n v="2142.5100000000002"/>
    <x v="3"/>
    <n v="2356.7610000000004"/>
    <n v="2357"/>
    <n v="2357"/>
    <n v="2356"/>
    <x v="1"/>
    <x v="2"/>
    <s v="Apr-2023"/>
    <s v="CHILDREN"/>
  </r>
  <r>
    <x v="684"/>
    <s v="P192"/>
    <n v="47"/>
    <x v="0"/>
    <x v="2"/>
    <x v="1"/>
    <n v="2509.1716796874998"/>
    <x v="0"/>
    <n v="476.76"/>
    <x v="0"/>
    <n v="524.43600000000004"/>
    <n v="524"/>
    <n v="525"/>
    <n v="524"/>
    <x v="1"/>
    <x v="3"/>
    <s v="Nov-2023"/>
    <s v="ADULTS"/>
  </r>
  <r>
    <x v="35"/>
    <s v="P4738"/>
    <n v="70"/>
    <x v="2"/>
    <x v="1"/>
    <x v="3"/>
    <n v="2496.7676064257025"/>
    <x v="4"/>
    <n v="3989.47"/>
    <x v="2"/>
    <n v="4388.4170000000004"/>
    <n v="4388"/>
    <n v="4389"/>
    <n v="4388"/>
    <x v="0"/>
    <x v="9"/>
    <s v="Feb-2022"/>
    <s v="ADULTS"/>
  </r>
  <r>
    <x v="309"/>
    <s v="P3824"/>
    <n v="44"/>
    <x v="2"/>
    <x v="1"/>
    <x v="1"/>
    <n v="2509.1716796874998"/>
    <x v="4"/>
    <n v="3898.19"/>
    <x v="0"/>
    <n v="4288.009"/>
    <n v="4288"/>
    <n v="4289"/>
    <n v="4288"/>
    <x v="1"/>
    <x v="5"/>
    <s v="Mar-2023"/>
    <s v="ADULTS"/>
  </r>
  <r>
    <x v="703"/>
    <s v="P1284"/>
    <n v="44"/>
    <x v="2"/>
    <x v="6"/>
    <x v="2"/>
    <n v="2440.2966694490819"/>
    <x v="0"/>
    <n v="4808.6000000000004"/>
    <x v="0"/>
    <n v="5289.4600000000009"/>
    <n v="5289"/>
    <n v="5290"/>
    <n v="5289"/>
    <x v="1"/>
    <x v="4"/>
    <s v="Jun-2023"/>
    <s v="ADULTS"/>
  </r>
  <r>
    <x v="702"/>
    <s v="P2129"/>
    <n v="13"/>
    <x v="1"/>
    <x v="1"/>
    <x v="0"/>
    <n v="2503.6022787783868"/>
    <x v="3"/>
    <n v="813.17"/>
    <x v="3"/>
    <n v="894.48700000000008"/>
    <n v="894"/>
    <n v="895"/>
    <n v="894"/>
    <x v="0"/>
    <x v="10"/>
    <s v="Oct-2022"/>
    <s v="CHILDREN"/>
  </r>
  <r>
    <x v="602"/>
    <s v="P3832"/>
    <n v="56"/>
    <x v="2"/>
    <x v="6"/>
    <x v="3"/>
    <n v="2496.7676064257025"/>
    <x v="3"/>
    <n v="1696.5"/>
    <x v="0"/>
    <n v="1866.15"/>
    <n v="1866"/>
    <n v="1867"/>
    <n v="1866"/>
    <x v="0"/>
    <x v="11"/>
    <s v="May-2022"/>
    <s v="ADULTS"/>
  </r>
  <r>
    <x v="65"/>
    <s v="P1923"/>
    <n v="99"/>
    <x v="2"/>
    <x v="0"/>
    <x v="1"/>
    <n v="2509.1716796874998"/>
    <x v="1"/>
    <n v="1875.07"/>
    <x v="2"/>
    <n v="2062.5770000000002"/>
    <n v="2063"/>
    <n v="2063"/>
    <n v="2062"/>
    <x v="0"/>
    <x v="2"/>
    <s v="Apr-2022"/>
    <s v="ADULTS"/>
  </r>
  <r>
    <x v="411"/>
    <s v="P2295"/>
    <n v="56"/>
    <x v="0"/>
    <x v="4"/>
    <x v="3"/>
    <n v="2496.7676064257025"/>
    <x v="2"/>
    <n v="4861.33"/>
    <x v="0"/>
    <n v="5347.4630000000006"/>
    <n v="5347"/>
    <n v="5348"/>
    <n v="5347"/>
    <x v="1"/>
    <x v="6"/>
    <s v="Sep-2023"/>
    <s v="ADULTS"/>
  </r>
  <r>
    <x v="480"/>
    <s v="P2598"/>
    <n v="83"/>
    <x v="2"/>
    <x v="3"/>
    <x v="2"/>
    <n v="2440.2966694490819"/>
    <x v="1"/>
    <n v="2347.09"/>
    <x v="2"/>
    <n v="2581.7990000000004"/>
    <n v="2582"/>
    <n v="2582"/>
    <n v="2581"/>
    <x v="1"/>
    <x v="1"/>
    <s v="Jan-2023"/>
    <s v="ADULTS"/>
  </r>
  <r>
    <x v="218"/>
    <s v="P2752"/>
    <n v="59"/>
    <x v="0"/>
    <x v="0"/>
    <x v="2"/>
    <n v="2440.2966694490819"/>
    <x v="3"/>
    <n v="1606.47"/>
    <x v="0"/>
    <n v="1767.1170000000002"/>
    <n v="1767"/>
    <n v="1768"/>
    <n v="1767"/>
    <x v="0"/>
    <x v="1"/>
    <s v="Jan-2022"/>
    <s v="ADULTS"/>
  </r>
  <r>
    <x v="544"/>
    <s v="P3247"/>
    <n v="24"/>
    <x v="0"/>
    <x v="4"/>
    <x v="0"/>
    <n v="2503.6022787783868"/>
    <x v="3"/>
    <n v="3218.35"/>
    <x v="1"/>
    <n v="3540.1850000000004"/>
    <n v="3540"/>
    <n v="3541"/>
    <n v="3540"/>
    <x v="1"/>
    <x v="11"/>
    <s v="May-2023"/>
    <s v="ADULTS"/>
  </r>
  <r>
    <x v="150"/>
    <s v="P901"/>
    <n v="40"/>
    <x v="0"/>
    <x v="4"/>
    <x v="1"/>
    <n v="2509.1716796874998"/>
    <x v="1"/>
    <n v="4167.5600000000004"/>
    <x v="0"/>
    <n v="4584.3160000000007"/>
    <n v="4584"/>
    <n v="4585"/>
    <n v="4584"/>
    <x v="0"/>
    <x v="4"/>
    <s v="Jun-2022"/>
    <s v="ADULTS"/>
  </r>
  <r>
    <x v="680"/>
    <s v="P3652"/>
    <n v="90"/>
    <x v="2"/>
    <x v="1"/>
    <x v="2"/>
    <n v="2440.2966694490819"/>
    <x v="2"/>
    <n v="4870.18"/>
    <x v="2"/>
    <n v="5357.1980000000003"/>
    <n v="5357"/>
    <n v="5358"/>
    <n v="5357"/>
    <x v="1"/>
    <x v="5"/>
    <s v="Mar-2023"/>
    <s v="ADULTS"/>
  </r>
  <r>
    <x v="150"/>
    <s v="P3601"/>
    <n v="25"/>
    <x v="2"/>
    <x v="6"/>
    <x v="3"/>
    <n v="2496.7676064257025"/>
    <x v="0"/>
    <n v="575.85"/>
    <x v="1"/>
    <n v="633.43500000000006"/>
    <n v="633"/>
    <n v="634"/>
    <n v="633"/>
    <x v="0"/>
    <x v="4"/>
    <s v="Jun-2022"/>
    <s v="ADULTS"/>
  </r>
  <r>
    <x v="461"/>
    <s v="P871"/>
    <n v="59"/>
    <x v="0"/>
    <x v="7"/>
    <x v="3"/>
    <n v="2496.7676064257025"/>
    <x v="2"/>
    <n v="1160.55"/>
    <x v="0"/>
    <n v="1276.605"/>
    <n v="1277"/>
    <n v="1277"/>
    <n v="1276"/>
    <x v="1"/>
    <x v="0"/>
    <s v="Dec-2023"/>
    <s v="ADULTS"/>
  </r>
  <r>
    <x v="495"/>
    <s v="P2045"/>
    <n v="2"/>
    <x v="0"/>
    <x v="1"/>
    <x v="0"/>
    <n v="2503.6022787783868"/>
    <x v="4"/>
    <n v="4779.9799999999996"/>
    <x v="3"/>
    <n v="5257.9780000000001"/>
    <n v="5258"/>
    <n v="5258"/>
    <n v="5257"/>
    <x v="1"/>
    <x v="9"/>
    <s v="Feb-2023"/>
    <s v="CHILDREN"/>
  </r>
  <r>
    <x v="162"/>
    <s v="P496"/>
    <n v="41"/>
    <x v="0"/>
    <x v="7"/>
    <x v="1"/>
    <n v="2509.1716796874998"/>
    <x v="1"/>
    <n v="1583.92"/>
    <x v="0"/>
    <n v="1742.3120000000001"/>
    <n v="1742"/>
    <n v="1743"/>
    <n v="1742"/>
    <x v="0"/>
    <x v="10"/>
    <s v="Oct-2022"/>
    <s v="ADULTS"/>
  </r>
  <r>
    <x v="559"/>
    <s v="P4120"/>
    <n v="40"/>
    <x v="2"/>
    <x v="0"/>
    <x v="1"/>
    <n v="2509.1716796874998"/>
    <x v="1"/>
    <n v="4130.92"/>
    <x v="0"/>
    <n v="4544.0120000000006"/>
    <n v="4544"/>
    <n v="4545"/>
    <n v="4544"/>
    <x v="1"/>
    <x v="6"/>
    <s v="Sep-2023"/>
    <s v="ADULTS"/>
  </r>
  <r>
    <x v="514"/>
    <s v="P3942"/>
    <n v="2"/>
    <x v="2"/>
    <x v="1"/>
    <x v="2"/>
    <n v="2440.2966694490819"/>
    <x v="4"/>
    <n v="4434.43"/>
    <x v="3"/>
    <n v="4877.8730000000005"/>
    <n v="4878"/>
    <n v="4878"/>
    <n v="4877"/>
    <x v="1"/>
    <x v="2"/>
    <s v="Apr-2023"/>
    <s v="CHILDREN"/>
  </r>
  <r>
    <x v="644"/>
    <s v="P1877"/>
    <n v="68"/>
    <x v="0"/>
    <x v="4"/>
    <x v="3"/>
    <n v="2496.7676064257025"/>
    <x v="0"/>
    <n v="3613.24"/>
    <x v="2"/>
    <n v="3974.5640000000003"/>
    <n v="3975"/>
    <n v="3975"/>
    <n v="3974"/>
    <x v="0"/>
    <x v="4"/>
    <s v="Jun-2022"/>
    <s v="ADULTS"/>
  </r>
  <r>
    <x v="431"/>
    <s v="P1179"/>
    <n v="63"/>
    <x v="0"/>
    <x v="2"/>
    <x v="2"/>
    <n v="2440.2966694490819"/>
    <x v="4"/>
    <n v="915.82"/>
    <x v="2"/>
    <n v="1007.4020000000002"/>
    <n v="1007"/>
    <n v="1008"/>
    <n v="1007"/>
    <x v="1"/>
    <x v="4"/>
    <s v="Jun-2023"/>
    <s v="ADULTS"/>
  </r>
  <r>
    <x v="24"/>
    <s v="P3518"/>
    <n v="56"/>
    <x v="1"/>
    <x v="5"/>
    <x v="1"/>
    <n v="2509.1716796874998"/>
    <x v="2"/>
    <n v="3569.92"/>
    <x v="0"/>
    <n v="3926.9120000000003"/>
    <n v="3927"/>
    <n v="3927"/>
    <n v="3926"/>
    <x v="1"/>
    <x v="9"/>
    <s v="Feb-2023"/>
    <s v="ADULTS"/>
  </r>
  <r>
    <x v="508"/>
    <s v="P1400"/>
    <n v="37"/>
    <x v="1"/>
    <x v="0"/>
    <x v="2"/>
    <n v="2440.2966694490819"/>
    <x v="1"/>
    <n v="2448.8000000000002"/>
    <x v="1"/>
    <n v="2693.6800000000003"/>
    <n v="2694"/>
    <n v="2694"/>
    <n v="2693"/>
    <x v="1"/>
    <x v="10"/>
    <s v="Oct-2023"/>
    <s v="ADULTS"/>
  </r>
  <r>
    <x v="350"/>
    <s v="P2144"/>
    <n v="71"/>
    <x v="2"/>
    <x v="6"/>
    <x v="2"/>
    <n v="2440.2966694490819"/>
    <x v="1"/>
    <n v="2271.34"/>
    <x v="2"/>
    <n v="2498.4740000000002"/>
    <n v="2498"/>
    <n v="2499"/>
    <n v="2498"/>
    <x v="0"/>
    <x v="3"/>
    <s v="Nov-2022"/>
    <s v="ADULTS"/>
  </r>
  <r>
    <x v="494"/>
    <s v="P3152"/>
    <n v="61"/>
    <x v="2"/>
    <x v="5"/>
    <x v="2"/>
    <n v="2440.2966694490819"/>
    <x v="0"/>
    <n v="1329.66"/>
    <x v="2"/>
    <n v="1462.6260000000002"/>
    <n v="1463"/>
    <n v="1463"/>
    <n v="1462"/>
    <x v="0"/>
    <x v="5"/>
    <s v="Mar-2022"/>
    <s v="ADULTS"/>
  </r>
  <r>
    <x v="513"/>
    <s v="P512"/>
    <n v="7"/>
    <x v="0"/>
    <x v="0"/>
    <x v="3"/>
    <n v="2496.7676064257025"/>
    <x v="1"/>
    <n v="519.03"/>
    <x v="3"/>
    <n v="570.93299999999999"/>
    <n v="571"/>
    <n v="571"/>
    <n v="570"/>
    <x v="1"/>
    <x v="10"/>
    <s v="Oct-2023"/>
    <s v="CHILDREN"/>
  </r>
  <r>
    <x v="199"/>
    <s v="P3777"/>
    <n v="25"/>
    <x v="1"/>
    <x v="7"/>
    <x v="0"/>
    <n v="2503.6022787783868"/>
    <x v="5"/>
    <n v="2562.8200000000002"/>
    <x v="1"/>
    <n v="2819.1020000000003"/>
    <n v="2819"/>
    <n v="2820"/>
    <n v="2819"/>
    <x v="1"/>
    <x v="7"/>
    <s v="Aug-2023"/>
    <s v="ADULTS"/>
  </r>
  <r>
    <x v="442"/>
    <s v="P13"/>
    <n v="84"/>
    <x v="2"/>
    <x v="7"/>
    <x v="1"/>
    <n v="2509.1716796874998"/>
    <x v="4"/>
    <n v="1061.75"/>
    <x v="2"/>
    <n v="1167.9250000000002"/>
    <n v="1168"/>
    <n v="1168"/>
    <n v="1167"/>
    <x v="1"/>
    <x v="2"/>
    <s v="Apr-2023"/>
    <s v="ADULTS"/>
  </r>
  <r>
    <x v="639"/>
    <s v="P2098"/>
    <n v="26"/>
    <x v="0"/>
    <x v="6"/>
    <x v="3"/>
    <n v="2496.7676064257025"/>
    <x v="2"/>
    <n v="1469.37"/>
    <x v="1"/>
    <n v="1616.307"/>
    <n v="1616"/>
    <n v="1617"/>
    <n v="1616"/>
    <x v="0"/>
    <x v="3"/>
    <s v="Nov-2022"/>
    <s v="ADULTS"/>
  </r>
  <r>
    <x v="59"/>
    <s v="P740"/>
    <n v="12"/>
    <x v="2"/>
    <x v="4"/>
    <x v="1"/>
    <n v="2509.1716796874998"/>
    <x v="2"/>
    <n v="4178.1099999999997"/>
    <x v="3"/>
    <n v="4595.9210000000003"/>
    <n v="4596"/>
    <n v="4596"/>
    <n v="4595"/>
    <x v="1"/>
    <x v="1"/>
    <s v="Jan-2023"/>
    <s v="CHILDREN"/>
  </r>
  <r>
    <x v="365"/>
    <s v="P282"/>
    <n v="53"/>
    <x v="0"/>
    <x v="5"/>
    <x v="3"/>
    <n v="2496.7676064257025"/>
    <x v="1"/>
    <n v="2245.15"/>
    <x v="0"/>
    <n v="2469.6650000000004"/>
    <n v="2470"/>
    <n v="2470"/>
    <n v="2469"/>
    <x v="1"/>
    <x v="5"/>
    <s v="Mar-2023"/>
    <s v="ADULTS"/>
  </r>
  <r>
    <x v="383"/>
    <s v="P2441"/>
    <n v="1"/>
    <x v="1"/>
    <x v="6"/>
    <x v="3"/>
    <n v="2496.7676064257025"/>
    <x v="4"/>
    <n v="184.03"/>
    <x v="3"/>
    <n v="202.43300000000002"/>
    <n v="202"/>
    <n v="203"/>
    <n v="202"/>
    <x v="1"/>
    <x v="9"/>
    <s v="Feb-2023"/>
    <s v="CHILDREN"/>
  </r>
  <r>
    <x v="466"/>
    <s v="P3205"/>
    <n v="12"/>
    <x v="1"/>
    <x v="3"/>
    <x v="3"/>
    <n v="2496.7676064257025"/>
    <x v="4"/>
    <n v="4575.95"/>
    <x v="3"/>
    <n v="5033.5450000000001"/>
    <n v="5034"/>
    <n v="5034"/>
    <n v="5033"/>
    <x v="0"/>
    <x v="6"/>
    <s v="Sep-2022"/>
    <s v="CHILDREN"/>
  </r>
  <r>
    <x v="95"/>
    <s v="P2023"/>
    <n v="73"/>
    <x v="2"/>
    <x v="1"/>
    <x v="3"/>
    <n v="2496.7676064257025"/>
    <x v="4"/>
    <n v="1875.54"/>
    <x v="2"/>
    <n v="2063.0940000000001"/>
    <n v="2063"/>
    <n v="2064"/>
    <n v="2063"/>
    <x v="0"/>
    <x v="7"/>
    <s v="Aug-2022"/>
    <s v="ADULTS"/>
  </r>
  <r>
    <x v="183"/>
    <s v="P2825"/>
    <n v="96"/>
    <x v="0"/>
    <x v="3"/>
    <x v="1"/>
    <n v="2509.1716796874998"/>
    <x v="0"/>
    <n v="4042.66"/>
    <x v="2"/>
    <n v="4446.9260000000004"/>
    <n v="4447"/>
    <n v="4447"/>
    <n v="4446"/>
    <x v="0"/>
    <x v="9"/>
    <s v="Feb-2022"/>
    <s v="ADULTS"/>
  </r>
  <r>
    <x v="365"/>
    <s v="P135"/>
    <n v="77"/>
    <x v="1"/>
    <x v="4"/>
    <x v="0"/>
    <n v="2503.6022787783868"/>
    <x v="2"/>
    <n v="637.61"/>
    <x v="2"/>
    <n v="701.37100000000009"/>
    <n v="701"/>
    <n v="702"/>
    <n v="701"/>
    <x v="1"/>
    <x v="5"/>
    <s v="Mar-2023"/>
    <s v="ADULTS"/>
  </r>
  <r>
    <x v="92"/>
    <s v="P699"/>
    <n v="73"/>
    <x v="0"/>
    <x v="0"/>
    <x v="2"/>
    <n v="2440.2966694490819"/>
    <x v="3"/>
    <n v="4130.57"/>
    <x v="2"/>
    <n v="4543.6270000000004"/>
    <n v="4544"/>
    <n v="4544"/>
    <n v="4543"/>
    <x v="0"/>
    <x v="10"/>
    <s v="Oct-2022"/>
    <s v="ADULTS"/>
  </r>
  <r>
    <x v="104"/>
    <s v="P1759"/>
    <n v="80"/>
    <x v="0"/>
    <x v="0"/>
    <x v="0"/>
    <n v="2503.6022787783868"/>
    <x v="1"/>
    <n v="4901.6499999999996"/>
    <x v="2"/>
    <n v="5391.8149999999996"/>
    <n v="5392"/>
    <n v="5392"/>
    <n v="5391"/>
    <x v="0"/>
    <x v="4"/>
    <s v="Jun-2022"/>
    <s v="ADULTS"/>
  </r>
  <r>
    <x v="581"/>
    <s v="P2667"/>
    <n v="28"/>
    <x v="0"/>
    <x v="1"/>
    <x v="0"/>
    <n v="2503.6022787783868"/>
    <x v="3"/>
    <n v="2816.06"/>
    <x v="1"/>
    <n v="3097.6660000000002"/>
    <n v="3098"/>
    <n v="3098"/>
    <n v="3097"/>
    <x v="1"/>
    <x v="6"/>
    <s v="Sep-2023"/>
    <s v="ADULTS"/>
  </r>
  <r>
    <x v="259"/>
    <s v="P3704"/>
    <n v="38"/>
    <x v="2"/>
    <x v="5"/>
    <x v="2"/>
    <n v="2440.2966694490819"/>
    <x v="2"/>
    <n v="1946.97"/>
    <x v="1"/>
    <n v="2141.6670000000004"/>
    <n v="2142"/>
    <n v="2142"/>
    <n v="2141"/>
    <x v="0"/>
    <x v="10"/>
    <s v="Oct-2022"/>
    <s v="ADULTS"/>
  </r>
  <r>
    <x v="629"/>
    <s v="P1819"/>
    <n v="80"/>
    <x v="2"/>
    <x v="6"/>
    <x v="3"/>
    <n v="2496.7676064257025"/>
    <x v="0"/>
    <n v="2147.0300000000002"/>
    <x v="2"/>
    <n v="2361.7330000000006"/>
    <n v="2362"/>
    <n v="2362"/>
    <n v="2361"/>
    <x v="1"/>
    <x v="6"/>
    <s v="Sep-2023"/>
    <s v="ADULTS"/>
  </r>
  <r>
    <x v="359"/>
    <s v="P2042"/>
    <n v="97"/>
    <x v="0"/>
    <x v="4"/>
    <x v="2"/>
    <n v="2440.2966694490819"/>
    <x v="1"/>
    <n v="4099.99"/>
    <x v="2"/>
    <n v="4509.9890000000005"/>
    <n v="4510"/>
    <n v="4510"/>
    <n v="4509"/>
    <x v="1"/>
    <x v="4"/>
    <s v="Jun-2023"/>
    <s v="ADULTS"/>
  </r>
  <r>
    <x v="104"/>
    <s v="P3237"/>
    <n v="13"/>
    <x v="2"/>
    <x v="2"/>
    <x v="1"/>
    <n v="2509.1716796874998"/>
    <x v="2"/>
    <n v="2309.34"/>
    <x v="3"/>
    <n v="2540.2740000000003"/>
    <n v="2540"/>
    <n v="2541"/>
    <n v="2540"/>
    <x v="0"/>
    <x v="4"/>
    <s v="Jun-2022"/>
    <s v="CHILDREN"/>
  </r>
  <r>
    <x v="245"/>
    <s v="P2341"/>
    <n v="98"/>
    <x v="0"/>
    <x v="0"/>
    <x v="2"/>
    <n v="2440.2966694490819"/>
    <x v="0"/>
    <n v="3065.23"/>
    <x v="2"/>
    <n v="3371.7530000000002"/>
    <n v="3372"/>
    <n v="3372"/>
    <n v="3371"/>
    <x v="0"/>
    <x v="10"/>
    <s v="Oct-2022"/>
    <s v="ADULTS"/>
  </r>
  <r>
    <x v="209"/>
    <s v="P1217"/>
    <n v="41"/>
    <x v="0"/>
    <x v="5"/>
    <x v="1"/>
    <n v="2509.1716796874998"/>
    <x v="3"/>
    <n v="4642.72"/>
    <x v="0"/>
    <n v="5106.9920000000011"/>
    <n v="5107"/>
    <n v="5107"/>
    <n v="5106"/>
    <x v="1"/>
    <x v="4"/>
    <s v="Jun-2023"/>
    <s v="ADULTS"/>
  </r>
  <r>
    <x v="590"/>
    <s v="P1900"/>
    <n v="88"/>
    <x v="1"/>
    <x v="7"/>
    <x v="0"/>
    <n v="2503.6022787783868"/>
    <x v="2"/>
    <n v="1625.37"/>
    <x v="2"/>
    <n v="1787.9069999999999"/>
    <n v="1788"/>
    <n v="1788"/>
    <n v="1787"/>
    <x v="1"/>
    <x v="1"/>
    <s v="Jan-2023"/>
    <s v="ADULTS"/>
  </r>
  <r>
    <x v="588"/>
    <s v="P1749"/>
    <n v="33"/>
    <x v="2"/>
    <x v="6"/>
    <x v="3"/>
    <n v="2496.7676064257025"/>
    <x v="3"/>
    <n v="4345.37"/>
    <x v="1"/>
    <n v="4779.9070000000002"/>
    <n v="4780"/>
    <n v="4780"/>
    <n v="4779"/>
    <x v="0"/>
    <x v="11"/>
    <s v="May-2022"/>
    <s v="ADULTS"/>
  </r>
  <r>
    <x v="574"/>
    <s v="P4652"/>
    <n v="85"/>
    <x v="0"/>
    <x v="7"/>
    <x v="3"/>
    <n v="2496.7676064257025"/>
    <x v="3"/>
    <n v="4295.47"/>
    <x v="2"/>
    <n v="4725.0170000000007"/>
    <n v="4725"/>
    <n v="4726"/>
    <n v="4725"/>
    <x v="1"/>
    <x v="0"/>
    <s v="Dec-2023"/>
    <s v="ADULTS"/>
  </r>
  <r>
    <x v="691"/>
    <s v="P3067"/>
    <n v="93"/>
    <x v="1"/>
    <x v="7"/>
    <x v="3"/>
    <n v="2496.7676064257025"/>
    <x v="2"/>
    <n v="633.45000000000005"/>
    <x v="2"/>
    <n v="696.79500000000007"/>
    <n v="697"/>
    <n v="697"/>
    <n v="696"/>
    <x v="0"/>
    <x v="8"/>
    <s v="Jul-2022"/>
    <s v="ADULTS"/>
  </r>
  <r>
    <x v="240"/>
    <s v="P220"/>
    <n v="1"/>
    <x v="1"/>
    <x v="2"/>
    <x v="0"/>
    <n v="2503.6022787783868"/>
    <x v="2"/>
    <n v="4382.62"/>
    <x v="3"/>
    <n v="4820.8820000000005"/>
    <n v="4821"/>
    <n v="4821"/>
    <n v="4820"/>
    <x v="0"/>
    <x v="4"/>
    <s v="Jun-2022"/>
    <s v="CHILDREN"/>
  </r>
  <r>
    <x v="261"/>
    <s v="P3084"/>
    <n v="41"/>
    <x v="1"/>
    <x v="6"/>
    <x v="0"/>
    <n v="2503.6022787783868"/>
    <x v="3"/>
    <n v="1977.05"/>
    <x v="0"/>
    <n v="2174.7550000000001"/>
    <n v="2175"/>
    <n v="2175"/>
    <n v="2174"/>
    <x v="0"/>
    <x v="11"/>
    <s v="May-2022"/>
    <s v="ADULTS"/>
  </r>
  <r>
    <x v="130"/>
    <s v="P1837"/>
    <n v="30"/>
    <x v="2"/>
    <x v="1"/>
    <x v="1"/>
    <n v="2509.1716796874998"/>
    <x v="4"/>
    <n v="146.63"/>
    <x v="1"/>
    <n v="161.29300000000001"/>
    <n v="161"/>
    <n v="162"/>
    <n v="161"/>
    <x v="1"/>
    <x v="7"/>
    <s v="Aug-2023"/>
    <s v="ADULTS"/>
  </r>
  <r>
    <x v="470"/>
    <s v="P2907"/>
    <n v="61"/>
    <x v="2"/>
    <x v="2"/>
    <x v="3"/>
    <n v="2496.7676064257025"/>
    <x v="2"/>
    <n v="3720.48"/>
    <x v="2"/>
    <n v="4092.5280000000002"/>
    <n v="4093"/>
    <n v="4093"/>
    <n v="4092"/>
    <x v="1"/>
    <x v="3"/>
    <s v="Nov-2023"/>
    <s v="ADULTS"/>
  </r>
  <r>
    <x v="595"/>
    <s v="P785"/>
    <n v="8"/>
    <x v="1"/>
    <x v="2"/>
    <x v="0"/>
    <n v="2503.6022787783868"/>
    <x v="4"/>
    <n v="2063.06"/>
    <x v="3"/>
    <n v="2269.366"/>
    <n v="2269"/>
    <n v="2270"/>
    <n v="2269"/>
    <x v="0"/>
    <x v="6"/>
    <s v="Sep-2022"/>
    <s v="CHILDREN"/>
  </r>
  <r>
    <x v="103"/>
    <s v="P4554"/>
    <n v="14"/>
    <x v="1"/>
    <x v="3"/>
    <x v="3"/>
    <n v="2496.7676064257025"/>
    <x v="3"/>
    <n v="1602.11"/>
    <x v="3"/>
    <n v="1762.3210000000001"/>
    <n v="1762"/>
    <n v="1763"/>
    <n v="1762"/>
    <x v="1"/>
    <x v="7"/>
    <s v="Aug-2023"/>
    <s v="CHILDREN"/>
  </r>
  <r>
    <x v="463"/>
    <s v="P4890"/>
    <n v="53"/>
    <x v="1"/>
    <x v="1"/>
    <x v="1"/>
    <n v="2509.1716796874998"/>
    <x v="1"/>
    <n v="2234.13"/>
    <x v="0"/>
    <n v="2457.5430000000001"/>
    <n v="2458"/>
    <n v="2458"/>
    <n v="2457"/>
    <x v="0"/>
    <x v="11"/>
    <s v="May-2022"/>
    <s v="ADULTS"/>
  </r>
  <r>
    <x v="18"/>
    <s v="P3895"/>
    <n v="9"/>
    <x v="0"/>
    <x v="5"/>
    <x v="2"/>
    <n v="2440.2966694490819"/>
    <x v="4"/>
    <n v="1177.1099999999999"/>
    <x v="3"/>
    <n v="1294.8209999999999"/>
    <n v="1295"/>
    <n v="1295"/>
    <n v="1294"/>
    <x v="1"/>
    <x v="9"/>
    <s v="Feb-2023"/>
    <s v="CHILDREN"/>
  </r>
  <r>
    <x v="13"/>
    <s v="P705"/>
    <n v="6"/>
    <x v="1"/>
    <x v="2"/>
    <x v="0"/>
    <n v="2503.6022787783868"/>
    <x v="0"/>
    <n v="1903.42"/>
    <x v="3"/>
    <n v="2093.7620000000002"/>
    <n v="2094"/>
    <n v="2094"/>
    <n v="2093"/>
    <x v="1"/>
    <x v="3"/>
    <s v="Nov-2023"/>
    <s v="CHILDREN"/>
  </r>
  <r>
    <x v="379"/>
    <s v="P1417"/>
    <n v="62"/>
    <x v="1"/>
    <x v="7"/>
    <x v="0"/>
    <n v="2503.6022787783868"/>
    <x v="1"/>
    <n v="2841.48"/>
    <x v="2"/>
    <n v="3125.6280000000002"/>
    <n v="3126"/>
    <n v="3126"/>
    <n v="3125"/>
    <x v="0"/>
    <x v="7"/>
    <s v="Aug-2022"/>
    <s v="ADULTS"/>
  </r>
  <r>
    <x v="503"/>
    <s v="P2355"/>
    <n v="42"/>
    <x v="0"/>
    <x v="0"/>
    <x v="1"/>
    <n v="2509.1716796874998"/>
    <x v="0"/>
    <n v="2986.79"/>
    <x v="0"/>
    <n v="3285.4690000000001"/>
    <n v="3285"/>
    <n v="3286"/>
    <n v="3285"/>
    <x v="1"/>
    <x v="10"/>
    <s v="Oct-2023"/>
    <s v="ADULTS"/>
  </r>
  <r>
    <x v="480"/>
    <s v="P844"/>
    <n v="83"/>
    <x v="2"/>
    <x v="6"/>
    <x v="0"/>
    <n v="2503.6022787783868"/>
    <x v="1"/>
    <n v="4404.5600000000004"/>
    <x v="2"/>
    <n v="4845.0160000000005"/>
    <n v="4845"/>
    <n v="4846"/>
    <n v="4845"/>
    <x v="1"/>
    <x v="1"/>
    <s v="Jan-2023"/>
    <s v="ADULTS"/>
  </r>
  <r>
    <x v="642"/>
    <s v="P2394"/>
    <n v="77"/>
    <x v="0"/>
    <x v="0"/>
    <x v="2"/>
    <n v="2440.2966694490819"/>
    <x v="1"/>
    <n v="810.91"/>
    <x v="2"/>
    <n v="892.00100000000009"/>
    <n v="892"/>
    <n v="893"/>
    <n v="892"/>
    <x v="0"/>
    <x v="11"/>
    <s v="May-2022"/>
    <s v="ADULTS"/>
  </r>
  <r>
    <x v="555"/>
    <s v="P3264"/>
    <n v="26"/>
    <x v="1"/>
    <x v="0"/>
    <x v="2"/>
    <n v="2440.2966694490819"/>
    <x v="2"/>
    <n v="3813.8"/>
    <x v="1"/>
    <n v="4195.18"/>
    <n v="4195"/>
    <n v="4196"/>
    <n v="4195"/>
    <x v="1"/>
    <x v="4"/>
    <s v="Jun-2023"/>
    <s v="ADULTS"/>
  </r>
  <r>
    <x v="91"/>
    <s v="P977"/>
    <n v="25"/>
    <x v="1"/>
    <x v="7"/>
    <x v="1"/>
    <n v="2509.1716796874998"/>
    <x v="4"/>
    <n v="4976"/>
    <x v="1"/>
    <n v="5473.6"/>
    <n v="5474"/>
    <n v="5474"/>
    <n v="5473"/>
    <x v="0"/>
    <x v="11"/>
    <s v="May-2022"/>
    <s v="ADULTS"/>
  </r>
  <r>
    <x v="598"/>
    <s v="P1137"/>
    <n v="80"/>
    <x v="2"/>
    <x v="4"/>
    <x v="2"/>
    <n v="2440.2966694490819"/>
    <x v="2"/>
    <n v="1987.46"/>
    <x v="2"/>
    <n v="2186.2060000000001"/>
    <n v="2186"/>
    <n v="2187"/>
    <n v="2186"/>
    <x v="1"/>
    <x v="6"/>
    <s v="Sep-2023"/>
    <s v="ADULTS"/>
  </r>
  <r>
    <x v="417"/>
    <s v="P1333"/>
    <n v="90"/>
    <x v="2"/>
    <x v="0"/>
    <x v="3"/>
    <n v="2496.7676064257025"/>
    <x v="2"/>
    <n v="669.63"/>
    <x v="2"/>
    <n v="736.59300000000007"/>
    <n v="737"/>
    <n v="737"/>
    <n v="736"/>
    <x v="0"/>
    <x v="3"/>
    <s v="Nov-2022"/>
    <s v="ADULTS"/>
  </r>
  <r>
    <x v="106"/>
    <s v="P2049"/>
    <n v="32"/>
    <x v="0"/>
    <x v="4"/>
    <x v="0"/>
    <n v="2503.6022787783868"/>
    <x v="2"/>
    <n v="3030.94"/>
    <x v="1"/>
    <n v="3334.0340000000001"/>
    <n v="3334"/>
    <n v="3335"/>
    <n v="3334"/>
    <x v="0"/>
    <x v="3"/>
    <s v="Nov-2022"/>
    <s v="ADULTS"/>
  </r>
  <r>
    <x v="453"/>
    <s v="P926"/>
    <n v="50"/>
    <x v="1"/>
    <x v="3"/>
    <x v="1"/>
    <n v="2509.1716796874998"/>
    <x v="3"/>
    <n v="1048.67"/>
    <x v="0"/>
    <n v="1153.5370000000003"/>
    <n v="1154"/>
    <n v="1154"/>
    <n v="1153"/>
    <x v="0"/>
    <x v="3"/>
    <s v="Nov-2022"/>
    <s v="ADULTS"/>
  </r>
  <r>
    <x v="202"/>
    <s v="P3869"/>
    <n v="34"/>
    <x v="1"/>
    <x v="5"/>
    <x v="3"/>
    <n v="2496.7676064257025"/>
    <x v="3"/>
    <n v="3979.42"/>
    <x v="1"/>
    <n v="4377.3620000000001"/>
    <n v="4377"/>
    <n v="4378"/>
    <n v="4377"/>
    <x v="1"/>
    <x v="11"/>
    <s v="May-2023"/>
    <s v="ADULTS"/>
  </r>
  <r>
    <x v="462"/>
    <s v="P4283"/>
    <n v="17"/>
    <x v="0"/>
    <x v="3"/>
    <x v="1"/>
    <n v="2509.1716796874998"/>
    <x v="2"/>
    <n v="2968.95"/>
    <x v="3"/>
    <n v="3265.8450000000003"/>
    <n v="3266"/>
    <n v="3266"/>
    <n v="3265"/>
    <x v="0"/>
    <x v="1"/>
    <s v="Jan-2022"/>
    <s v="CHILDREN"/>
  </r>
  <r>
    <x v="264"/>
    <s v="P564"/>
    <n v="28"/>
    <x v="2"/>
    <x v="6"/>
    <x v="3"/>
    <n v="2496.7676064257025"/>
    <x v="0"/>
    <n v="3669.12"/>
    <x v="1"/>
    <n v="4036.0320000000002"/>
    <n v="4036"/>
    <n v="4037"/>
    <n v="4036"/>
    <x v="1"/>
    <x v="5"/>
    <s v="Mar-2023"/>
    <s v="ADULTS"/>
  </r>
  <r>
    <x v="657"/>
    <s v="P1582"/>
    <n v="7"/>
    <x v="2"/>
    <x v="2"/>
    <x v="0"/>
    <n v="2503.6022787783868"/>
    <x v="4"/>
    <n v="1741.69"/>
    <x v="3"/>
    <n v="1915.8590000000002"/>
    <n v="1916"/>
    <n v="1916"/>
    <n v="1915"/>
    <x v="0"/>
    <x v="9"/>
    <s v="Feb-2022"/>
    <s v="CHILDREN"/>
  </r>
  <r>
    <x v="143"/>
    <s v="P1880"/>
    <n v="32"/>
    <x v="1"/>
    <x v="0"/>
    <x v="2"/>
    <n v="2440.2966694490819"/>
    <x v="3"/>
    <n v="3856.04"/>
    <x v="1"/>
    <n v="4241.6440000000002"/>
    <n v="4242"/>
    <n v="4242"/>
    <n v="4241"/>
    <x v="1"/>
    <x v="5"/>
    <s v="Mar-2023"/>
    <s v="ADULTS"/>
  </r>
  <r>
    <x v="246"/>
    <s v="P896"/>
    <n v="2"/>
    <x v="2"/>
    <x v="0"/>
    <x v="0"/>
    <n v="2503.6022787783868"/>
    <x v="2"/>
    <n v="1883.59"/>
    <x v="3"/>
    <n v="2071.9490000000001"/>
    <n v="2072"/>
    <n v="2072"/>
    <n v="2071"/>
    <x v="1"/>
    <x v="10"/>
    <s v="Oct-2023"/>
    <s v="CHILDREN"/>
  </r>
  <r>
    <x v="319"/>
    <s v="P3513"/>
    <n v="99"/>
    <x v="0"/>
    <x v="0"/>
    <x v="2"/>
    <n v="2440.2966694490819"/>
    <x v="4"/>
    <n v="4039.5"/>
    <x v="2"/>
    <n v="4443.4500000000007"/>
    <n v="4443"/>
    <n v="4444"/>
    <n v="4443"/>
    <x v="1"/>
    <x v="1"/>
    <s v="Jan-2023"/>
    <s v="ADULTS"/>
  </r>
  <r>
    <x v="612"/>
    <s v="P4345"/>
    <n v="36"/>
    <x v="0"/>
    <x v="7"/>
    <x v="3"/>
    <n v="2496.7676064257025"/>
    <x v="3"/>
    <n v="362.22"/>
    <x v="1"/>
    <n v="398.44200000000006"/>
    <n v="398"/>
    <n v="399"/>
    <n v="398"/>
    <x v="0"/>
    <x v="8"/>
    <s v="Jul-2022"/>
    <s v="ADULTS"/>
  </r>
  <r>
    <x v="485"/>
    <s v="P4974"/>
    <n v="11"/>
    <x v="0"/>
    <x v="3"/>
    <x v="1"/>
    <n v="2509.1716796874998"/>
    <x v="2"/>
    <n v="3402.91"/>
    <x v="3"/>
    <n v="3743.201"/>
    <n v="3743"/>
    <n v="3744"/>
    <n v="3743"/>
    <x v="0"/>
    <x v="11"/>
    <s v="May-2022"/>
    <s v="CHILDREN"/>
  </r>
  <r>
    <x v="418"/>
    <s v="P685"/>
    <n v="64"/>
    <x v="1"/>
    <x v="4"/>
    <x v="1"/>
    <n v="2509.1716796874998"/>
    <x v="3"/>
    <n v="4306.12"/>
    <x v="2"/>
    <n v="4736.732"/>
    <n v="4737"/>
    <n v="4737"/>
    <n v="4736"/>
    <x v="0"/>
    <x v="2"/>
    <s v="Apr-2022"/>
    <s v="ADULTS"/>
  </r>
  <r>
    <x v="179"/>
    <s v="P1922"/>
    <n v="22"/>
    <x v="1"/>
    <x v="2"/>
    <x v="1"/>
    <n v="2509.1716796874998"/>
    <x v="5"/>
    <n v="1896.28"/>
    <x v="1"/>
    <n v="2085.9080000000004"/>
    <n v="2086"/>
    <n v="2086"/>
    <n v="2085"/>
    <x v="0"/>
    <x v="7"/>
    <s v="Aug-2022"/>
    <s v="ADULTS"/>
  </r>
  <r>
    <x v="691"/>
    <s v="P4016"/>
    <n v="80"/>
    <x v="0"/>
    <x v="5"/>
    <x v="3"/>
    <n v="2496.7676064257025"/>
    <x v="2"/>
    <n v="2341.6"/>
    <x v="2"/>
    <n v="2575.7600000000002"/>
    <n v="2576"/>
    <n v="2576"/>
    <n v="2575"/>
    <x v="0"/>
    <x v="8"/>
    <s v="Jul-2022"/>
    <s v="ADULTS"/>
  </r>
  <r>
    <x v="459"/>
    <s v="P1340"/>
    <n v="10"/>
    <x v="2"/>
    <x v="3"/>
    <x v="1"/>
    <n v="2509.1716796874998"/>
    <x v="1"/>
    <n v="835.14"/>
    <x v="3"/>
    <n v="918.65400000000011"/>
    <n v="919"/>
    <n v="919"/>
    <n v="918"/>
    <x v="1"/>
    <x v="8"/>
    <s v="Jul-2023"/>
    <s v="CHILDREN"/>
  </r>
  <r>
    <x v="518"/>
    <s v="P3163"/>
    <n v="38"/>
    <x v="0"/>
    <x v="7"/>
    <x v="2"/>
    <n v="2440.2966694490819"/>
    <x v="4"/>
    <n v="515.25"/>
    <x v="1"/>
    <n v="566.77500000000009"/>
    <n v="567"/>
    <n v="567"/>
    <n v="566"/>
    <x v="0"/>
    <x v="6"/>
    <s v="Sep-2022"/>
    <s v="ADULTS"/>
  </r>
  <r>
    <x v="610"/>
    <s v="P290"/>
    <n v="2"/>
    <x v="0"/>
    <x v="6"/>
    <x v="1"/>
    <n v="2509.1716796874998"/>
    <x v="1"/>
    <n v="113.3"/>
    <x v="3"/>
    <n v="124.63000000000001"/>
    <n v="125"/>
    <n v="125"/>
    <n v="124"/>
    <x v="0"/>
    <x v="4"/>
    <s v="Jun-2022"/>
    <s v="CHILDREN"/>
  </r>
  <r>
    <x v="507"/>
    <s v="P3389"/>
    <n v="98"/>
    <x v="1"/>
    <x v="0"/>
    <x v="1"/>
    <n v="2509.1716796874998"/>
    <x v="4"/>
    <n v="3542.62"/>
    <x v="2"/>
    <n v="3896.8820000000001"/>
    <n v="3897"/>
    <n v="3897"/>
    <n v="3896"/>
    <x v="0"/>
    <x v="1"/>
    <s v="Jan-2022"/>
    <s v="ADULTS"/>
  </r>
  <r>
    <x v="616"/>
    <s v="P614"/>
    <n v="42"/>
    <x v="1"/>
    <x v="2"/>
    <x v="2"/>
    <n v="2440.2966694490819"/>
    <x v="3"/>
    <n v="2814.49"/>
    <x v="0"/>
    <n v="3095.9389999999999"/>
    <n v="3096"/>
    <n v="3096"/>
    <n v="3095"/>
    <x v="1"/>
    <x v="8"/>
    <s v="Jul-2023"/>
    <s v="ADULTS"/>
  </r>
  <r>
    <x v="378"/>
    <s v="P3332"/>
    <n v="11"/>
    <x v="1"/>
    <x v="7"/>
    <x v="1"/>
    <n v="2509.1716796874998"/>
    <x v="2"/>
    <n v="3504.53"/>
    <x v="3"/>
    <n v="3854.9830000000006"/>
    <n v="3855"/>
    <n v="3855"/>
    <n v="3854"/>
    <x v="1"/>
    <x v="4"/>
    <s v="Jun-2023"/>
    <s v="CHILDREN"/>
  </r>
  <r>
    <x v="319"/>
    <s v="P1999"/>
    <n v="58"/>
    <x v="1"/>
    <x v="6"/>
    <x v="0"/>
    <n v="2503.6022787783868"/>
    <x v="4"/>
    <n v="2296.4"/>
    <x v="0"/>
    <n v="2526.0400000000004"/>
    <n v="2526"/>
    <n v="2527"/>
    <n v="2526"/>
    <x v="1"/>
    <x v="1"/>
    <s v="Jan-2023"/>
    <s v="ADULTS"/>
  </r>
  <r>
    <x v="43"/>
    <s v="P3719"/>
    <n v="7"/>
    <x v="0"/>
    <x v="1"/>
    <x v="1"/>
    <n v="2509.1716796874998"/>
    <x v="5"/>
    <n v="4629.34"/>
    <x v="3"/>
    <n v="5092.2740000000003"/>
    <n v="5092"/>
    <n v="5093"/>
    <n v="5092"/>
    <x v="0"/>
    <x v="10"/>
    <s v="Oct-2022"/>
    <s v="CHILDREN"/>
  </r>
  <r>
    <x v="222"/>
    <s v="P3375"/>
    <n v="98"/>
    <x v="2"/>
    <x v="3"/>
    <x v="0"/>
    <n v="2503.6022787783868"/>
    <x v="4"/>
    <n v="1333.82"/>
    <x v="2"/>
    <n v="1467.202"/>
    <n v="1467"/>
    <n v="1468"/>
    <n v="1467"/>
    <x v="1"/>
    <x v="3"/>
    <s v="Nov-2023"/>
    <s v="ADULTS"/>
  </r>
  <r>
    <x v="71"/>
    <s v="P2762"/>
    <n v="96"/>
    <x v="2"/>
    <x v="7"/>
    <x v="1"/>
    <n v="2509.1716796874998"/>
    <x v="4"/>
    <n v="296.76"/>
    <x v="2"/>
    <n v="326.43600000000004"/>
    <n v="326"/>
    <n v="327"/>
    <n v="326"/>
    <x v="0"/>
    <x v="0"/>
    <s v="Dec-2022"/>
    <s v="ADULTS"/>
  </r>
  <r>
    <x v="159"/>
    <s v="P1870"/>
    <n v="7"/>
    <x v="1"/>
    <x v="5"/>
    <x v="0"/>
    <n v="2503.6022787783868"/>
    <x v="0"/>
    <n v="1448.87"/>
    <x v="3"/>
    <n v="1593.7570000000001"/>
    <n v="1594"/>
    <n v="1594"/>
    <n v="1593"/>
    <x v="0"/>
    <x v="5"/>
    <s v="Mar-2022"/>
    <s v="CHILDREN"/>
  </r>
  <r>
    <x v="334"/>
    <s v="P88"/>
    <n v="32"/>
    <x v="2"/>
    <x v="7"/>
    <x v="1"/>
    <n v="2509.1716796874998"/>
    <x v="4"/>
    <n v="733.43"/>
    <x v="1"/>
    <n v="806.77300000000002"/>
    <n v="807"/>
    <n v="807"/>
    <n v="806"/>
    <x v="1"/>
    <x v="2"/>
    <s v="Apr-2023"/>
    <s v="ADULTS"/>
  </r>
  <r>
    <x v="609"/>
    <s v="P4997"/>
    <n v="9"/>
    <x v="1"/>
    <x v="2"/>
    <x v="2"/>
    <n v="2440.2966694490819"/>
    <x v="2"/>
    <n v="2036.59"/>
    <x v="3"/>
    <n v="2240.2490000000003"/>
    <n v="2240"/>
    <n v="2241"/>
    <n v="2240"/>
    <x v="0"/>
    <x v="8"/>
    <s v="Jul-2022"/>
    <s v="CHILDREN"/>
  </r>
  <r>
    <x v="617"/>
    <s v="P4429"/>
    <n v="58"/>
    <x v="0"/>
    <x v="4"/>
    <x v="0"/>
    <n v="2503.6022787783868"/>
    <x v="2"/>
    <n v="1684.75"/>
    <x v="0"/>
    <n v="1853.2250000000001"/>
    <n v="1853"/>
    <n v="1854"/>
    <n v="1853"/>
    <x v="0"/>
    <x v="9"/>
    <s v="Feb-2022"/>
    <s v="ADULTS"/>
  </r>
  <r>
    <x v="306"/>
    <s v="P1636"/>
    <n v="53"/>
    <x v="2"/>
    <x v="3"/>
    <x v="1"/>
    <n v="2509.1716796874998"/>
    <x v="4"/>
    <n v="246.89"/>
    <x v="0"/>
    <n v="271.57900000000001"/>
    <n v="272"/>
    <n v="272"/>
    <n v="271"/>
    <x v="1"/>
    <x v="9"/>
    <s v="Feb-2023"/>
    <s v="ADULTS"/>
  </r>
  <r>
    <x v="622"/>
    <s v="P342"/>
    <n v="94"/>
    <x v="1"/>
    <x v="4"/>
    <x v="2"/>
    <n v="2440.2966694490819"/>
    <x v="1"/>
    <n v="1944.23"/>
    <x v="2"/>
    <n v="2138.6530000000002"/>
    <n v="2139"/>
    <n v="2139"/>
    <n v="2138"/>
    <x v="0"/>
    <x v="4"/>
    <s v="Jun-2022"/>
    <s v="ADULTS"/>
  </r>
  <r>
    <x v="118"/>
    <s v="P3238"/>
    <n v="36"/>
    <x v="0"/>
    <x v="2"/>
    <x v="3"/>
    <n v="2496.7676064257025"/>
    <x v="3"/>
    <n v="1546.53"/>
    <x v="1"/>
    <n v="1701.1830000000002"/>
    <n v="1701"/>
    <n v="1702"/>
    <n v="1701"/>
    <x v="0"/>
    <x v="5"/>
    <s v="Mar-2022"/>
    <s v="ADULTS"/>
  </r>
  <r>
    <x v="693"/>
    <s v="P1267"/>
    <n v="40"/>
    <x v="2"/>
    <x v="7"/>
    <x v="1"/>
    <n v="2509.1716796874998"/>
    <x v="3"/>
    <n v="2191.21"/>
    <x v="0"/>
    <n v="2410.3310000000001"/>
    <n v="2410"/>
    <n v="2411"/>
    <n v="2410"/>
    <x v="1"/>
    <x v="3"/>
    <s v="Nov-2023"/>
    <s v="ADULTS"/>
  </r>
  <r>
    <x v="398"/>
    <s v="P4758"/>
    <n v="5"/>
    <x v="1"/>
    <x v="0"/>
    <x v="2"/>
    <n v="2440.2966694490819"/>
    <x v="0"/>
    <n v="2538.92"/>
    <x v="3"/>
    <n v="2792.8120000000004"/>
    <n v="2793"/>
    <n v="2793"/>
    <n v="2792"/>
    <x v="1"/>
    <x v="0"/>
    <s v="Dec-2023"/>
    <s v="CHILDREN"/>
  </r>
  <r>
    <x v="519"/>
    <s v="P4204"/>
    <n v="59"/>
    <x v="1"/>
    <x v="0"/>
    <x v="1"/>
    <n v="2509.1716796874998"/>
    <x v="2"/>
    <n v="635.32000000000005"/>
    <x v="0"/>
    <n v="698.85200000000009"/>
    <n v="699"/>
    <n v="699"/>
    <n v="698"/>
    <x v="1"/>
    <x v="1"/>
    <s v="Jan-2023"/>
    <s v="ADULTS"/>
  </r>
  <r>
    <x v="147"/>
    <s v="P4014"/>
    <n v="14"/>
    <x v="2"/>
    <x v="0"/>
    <x v="2"/>
    <n v="2440.2966694490819"/>
    <x v="5"/>
    <n v="3334.5"/>
    <x v="3"/>
    <n v="3667.9500000000003"/>
    <n v="3668"/>
    <n v="3668"/>
    <n v="3667"/>
    <x v="1"/>
    <x v="1"/>
    <s v="Jan-2023"/>
    <s v="CHILDREN"/>
  </r>
  <r>
    <x v="338"/>
    <s v="P704"/>
    <n v="19"/>
    <x v="1"/>
    <x v="0"/>
    <x v="1"/>
    <n v="2509.1716796874998"/>
    <x v="3"/>
    <n v="3995.76"/>
    <x v="1"/>
    <n v="4395.3360000000002"/>
    <n v="4395"/>
    <n v="4396"/>
    <n v="4395"/>
    <x v="0"/>
    <x v="3"/>
    <s v="Nov-2022"/>
    <s v="ADULTS"/>
  </r>
  <r>
    <x v="492"/>
    <s v="P771"/>
    <n v="19"/>
    <x v="2"/>
    <x v="2"/>
    <x v="0"/>
    <n v="2503.6022787783868"/>
    <x v="2"/>
    <n v="3124.21"/>
    <x v="1"/>
    <n v="3436.6310000000003"/>
    <n v="3437"/>
    <n v="3437"/>
    <n v="3436"/>
    <x v="1"/>
    <x v="10"/>
    <s v="Oct-2023"/>
    <s v="ADULTS"/>
  </r>
  <r>
    <x v="260"/>
    <s v="P4877"/>
    <n v="94"/>
    <x v="0"/>
    <x v="0"/>
    <x v="3"/>
    <n v="2496.7676064257025"/>
    <x v="0"/>
    <n v="940.74"/>
    <x v="2"/>
    <n v="1034.8140000000001"/>
    <n v="1035"/>
    <n v="1035"/>
    <n v="1034"/>
    <x v="1"/>
    <x v="4"/>
    <s v="Jun-2023"/>
    <s v="ADULTS"/>
  </r>
  <r>
    <x v="464"/>
    <s v="P3613"/>
    <n v="92"/>
    <x v="2"/>
    <x v="4"/>
    <x v="1"/>
    <n v="2509.1716796874998"/>
    <x v="1"/>
    <n v="3716.01"/>
    <x v="2"/>
    <n v="4087.6110000000008"/>
    <n v="4088"/>
    <n v="4088"/>
    <n v="4087"/>
    <x v="1"/>
    <x v="5"/>
    <s v="Mar-2023"/>
    <s v="ADULTS"/>
  </r>
  <r>
    <x v="246"/>
    <s v="P1745"/>
    <n v="42"/>
    <x v="1"/>
    <x v="0"/>
    <x v="2"/>
    <n v="2440.2966694490819"/>
    <x v="3"/>
    <n v="686.28"/>
    <x v="0"/>
    <n v="754.90800000000002"/>
    <n v="755"/>
    <n v="755"/>
    <n v="754"/>
    <x v="1"/>
    <x v="10"/>
    <s v="Oct-2023"/>
    <s v="ADULTS"/>
  </r>
  <r>
    <x v="663"/>
    <s v="P1544"/>
    <n v="78"/>
    <x v="0"/>
    <x v="4"/>
    <x v="3"/>
    <n v="2496.7676064257025"/>
    <x v="3"/>
    <n v="2278.54"/>
    <x v="2"/>
    <n v="2506.3940000000002"/>
    <n v="2506"/>
    <n v="2507"/>
    <n v="2506"/>
    <x v="1"/>
    <x v="2"/>
    <s v="Apr-2023"/>
    <s v="ADULTS"/>
  </r>
  <r>
    <x v="479"/>
    <s v="P3181"/>
    <n v="3"/>
    <x v="1"/>
    <x v="2"/>
    <x v="0"/>
    <n v="2503.6022787783868"/>
    <x v="2"/>
    <n v="3401.67"/>
    <x v="3"/>
    <n v="3741.8370000000004"/>
    <n v="3742"/>
    <n v="3742"/>
    <n v="3741"/>
    <x v="1"/>
    <x v="0"/>
    <s v="Dec-2023"/>
    <s v="CHILDREN"/>
  </r>
  <r>
    <x v="39"/>
    <s v="P2704"/>
    <n v="75"/>
    <x v="0"/>
    <x v="3"/>
    <x v="2"/>
    <n v="2440.2966694490819"/>
    <x v="0"/>
    <n v="1321.76"/>
    <x v="2"/>
    <n v="1453.9360000000001"/>
    <n v="1454"/>
    <n v="1454"/>
    <n v="1453"/>
    <x v="0"/>
    <x v="5"/>
    <s v="Mar-2022"/>
    <s v="ADULTS"/>
  </r>
  <r>
    <x v="626"/>
    <s v="P29"/>
    <n v="82"/>
    <x v="1"/>
    <x v="2"/>
    <x v="0"/>
    <n v="2503.6022787783868"/>
    <x v="2"/>
    <n v="2649.6"/>
    <x v="2"/>
    <n v="2914.56"/>
    <n v="2915"/>
    <n v="2915"/>
    <n v="2914"/>
    <x v="1"/>
    <x v="7"/>
    <s v="Aug-2023"/>
    <s v="ADULTS"/>
  </r>
  <r>
    <x v="89"/>
    <s v="P22"/>
    <n v="24"/>
    <x v="0"/>
    <x v="1"/>
    <x v="1"/>
    <n v="2509.1716796874998"/>
    <x v="1"/>
    <n v="2133.7600000000002"/>
    <x v="1"/>
    <n v="2347.1360000000004"/>
    <n v="2347"/>
    <n v="2348"/>
    <n v="2347"/>
    <x v="0"/>
    <x v="8"/>
    <s v="Jul-2022"/>
    <s v="ADULTS"/>
  </r>
  <r>
    <x v="682"/>
    <s v="P1962"/>
    <n v="32"/>
    <x v="2"/>
    <x v="4"/>
    <x v="1"/>
    <n v="2509.1716796874998"/>
    <x v="0"/>
    <n v="4378.8900000000003"/>
    <x v="1"/>
    <n v="4816.7790000000005"/>
    <n v="4817"/>
    <n v="4817"/>
    <n v="4816"/>
    <x v="0"/>
    <x v="3"/>
    <s v="Nov-2022"/>
    <s v="ADULTS"/>
  </r>
  <r>
    <x v="338"/>
    <s v="P4258"/>
    <n v="66"/>
    <x v="0"/>
    <x v="3"/>
    <x v="1"/>
    <n v="2509.1716796874998"/>
    <x v="0"/>
    <n v="598.86"/>
    <x v="2"/>
    <n v="658.74600000000009"/>
    <n v="659"/>
    <n v="659"/>
    <n v="658"/>
    <x v="0"/>
    <x v="3"/>
    <s v="Nov-2022"/>
    <s v="ADULTS"/>
  </r>
  <r>
    <x v="513"/>
    <s v="P106"/>
    <n v="78"/>
    <x v="2"/>
    <x v="1"/>
    <x v="3"/>
    <n v="2496.7676064257025"/>
    <x v="0"/>
    <n v="3753.54"/>
    <x v="2"/>
    <n v="4128.8940000000002"/>
    <n v="4129"/>
    <n v="4129"/>
    <n v="4128"/>
    <x v="1"/>
    <x v="10"/>
    <s v="Oct-2023"/>
    <s v="ADULTS"/>
  </r>
  <r>
    <x v="615"/>
    <s v="P1682"/>
    <n v="49"/>
    <x v="1"/>
    <x v="7"/>
    <x v="3"/>
    <n v="2496.7676064257025"/>
    <x v="2"/>
    <n v="1684.74"/>
    <x v="0"/>
    <n v="1853.2140000000002"/>
    <n v="1853"/>
    <n v="1854"/>
    <n v="1853"/>
    <x v="1"/>
    <x v="1"/>
    <s v="Jan-2023"/>
    <s v="ADULTS"/>
  </r>
  <r>
    <x v="51"/>
    <s v="P3261"/>
    <n v="28"/>
    <x v="2"/>
    <x v="7"/>
    <x v="0"/>
    <n v="2503.6022787783868"/>
    <x v="1"/>
    <n v="3460.49"/>
    <x v="1"/>
    <n v="3806.5390000000002"/>
    <n v="3807"/>
    <n v="3807"/>
    <n v="3806"/>
    <x v="1"/>
    <x v="3"/>
    <s v="Nov-2023"/>
    <s v="ADULTS"/>
  </r>
  <r>
    <x v="7"/>
    <s v="P1192"/>
    <n v="81"/>
    <x v="0"/>
    <x v="5"/>
    <x v="1"/>
    <n v="2509.1716796874998"/>
    <x v="2"/>
    <n v="2134.44"/>
    <x v="2"/>
    <n v="2347.8840000000005"/>
    <n v="2348"/>
    <n v="2348"/>
    <n v="2347"/>
    <x v="0"/>
    <x v="6"/>
    <s v="Sep-2022"/>
    <s v="ADULTS"/>
  </r>
  <r>
    <x v="228"/>
    <s v="P526"/>
    <n v="15"/>
    <x v="2"/>
    <x v="4"/>
    <x v="1"/>
    <n v="2509.1716796874998"/>
    <x v="1"/>
    <n v="333.93"/>
    <x v="3"/>
    <n v="367.32300000000004"/>
    <n v="367"/>
    <n v="368"/>
    <n v="367"/>
    <x v="0"/>
    <x v="8"/>
    <s v="Jul-2022"/>
    <s v="CHILDREN"/>
  </r>
  <r>
    <x v="119"/>
    <s v="P2521"/>
    <n v="46"/>
    <x v="1"/>
    <x v="2"/>
    <x v="1"/>
    <n v="2509.1716796874998"/>
    <x v="1"/>
    <n v="4379.51"/>
    <x v="0"/>
    <n v="4817.4610000000002"/>
    <n v="4817"/>
    <n v="4818"/>
    <n v="4817"/>
    <x v="0"/>
    <x v="8"/>
    <s v="Jul-2022"/>
    <s v="ADULTS"/>
  </r>
  <r>
    <x v="151"/>
    <s v="P1986"/>
    <n v="73"/>
    <x v="0"/>
    <x v="1"/>
    <x v="2"/>
    <n v="2440.2966694490819"/>
    <x v="0"/>
    <n v="1275.5899999999999"/>
    <x v="2"/>
    <n v="1403.1490000000001"/>
    <n v="1403"/>
    <n v="1404"/>
    <n v="1403"/>
    <x v="0"/>
    <x v="10"/>
    <s v="Oct-2022"/>
    <s v="ADULTS"/>
  </r>
  <r>
    <x v="316"/>
    <s v="P1516"/>
    <n v="4"/>
    <x v="0"/>
    <x v="6"/>
    <x v="1"/>
    <n v="2509.1716796874998"/>
    <x v="2"/>
    <n v="2389.5500000000002"/>
    <x v="3"/>
    <n v="2628.5050000000006"/>
    <n v="2629"/>
    <n v="2629"/>
    <n v="2628"/>
    <x v="1"/>
    <x v="5"/>
    <s v="Mar-2023"/>
    <s v="CHILDREN"/>
  </r>
  <r>
    <x v="455"/>
    <s v="P2749"/>
    <n v="71"/>
    <x v="0"/>
    <x v="5"/>
    <x v="2"/>
    <n v="2440.2966694490819"/>
    <x v="3"/>
    <n v="69.19"/>
    <x v="2"/>
    <n v="76.109000000000009"/>
    <n v="76"/>
    <n v="77"/>
    <n v="76"/>
    <x v="0"/>
    <x v="4"/>
    <s v="Jun-2022"/>
    <s v="ADULTS"/>
  </r>
  <r>
    <x v="545"/>
    <s v="P151"/>
    <n v="56"/>
    <x v="2"/>
    <x v="5"/>
    <x v="0"/>
    <n v="2503.6022787783868"/>
    <x v="3"/>
    <n v="4824.51"/>
    <x v="0"/>
    <n v="5306.9610000000002"/>
    <n v="5307"/>
    <n v="5307"/>
    <n v="5306"/>
    <x v="1"/>
    <x v="11"/>
    <s v="May-2023"/>
    <s v="ADULTS"/>
  </r>
  <r>
    <x v="10"/>
    <s v="P3258"/>
    <n v="63"/>
    <x v="2"/>
    <x v="4"/>
    <x v="3"/>
    <n v="2496.7676064257025"/>
    <x v="3"/>
    <n v="773.68"/>
    <x v="2"/>
    <n v="851.048"/>
    <n v="851"/>
    <n v="852"/>
    <n v="851"/>
    <x v="0"/>
    <x v="3"/>
    <s v="Nov-2022"/>
    <s v="ADULTS"/>
  </r>
  <r>
    <x v="439"/>
    <s v="P4446"/>
    <n v="86"/>
    <x v="0"/>
    <x v="1"/>
    <x v="2"/>
    <n v="2440.2966694490819"/>
    <x v="3"/>
    <n v="4561.01"/>
    <x v="2"/>
    <n v="5017.1110000000008"/>
    <n v="5017"/>
    <n v="5018"/>
    <n v="5017"/>
    <x v="1"/>
    <x v="7"/>
    <s v="Aug-2023"/>
    <s v="ADULTS"/>
  </r>
  <r>
    <x v="355"/>
    <s v="P1597"/>
    <n v="37"/>
    <x v="0"/>
    <x v="3"/>
    <x v="2"/>
    <n v="2440.2966694490819"/>
    <x v="0"/>
    <n v="2121.27"/>
    <x v="1"/>
    <n v="2333.3970000000004"/>
    <n v="2333"/>
    <n v="2334"/>
    <n v="2333"/>
    <x v="1"/>
    <x v="0"/>
    <s v="Dec-2023"/>
    <s v="ADULTS"/>
  </r>
  <r>
    <x v="72"/>
    <s v="P2082"/>
    <n v="14"/>
    <x v="1"/>
    <x v="3"/>
    <x v="3"/>
    <n v="2496.7676064257025"/>
    <x v="3"/>
    <n v="567.12"/>
    <x v="3"/>
    <n v="623.83200000000011"/>
    <n v="624"/>
    <n v="624"/>
    <n v="623"/>
    <x v="0"/>
    <x v="9"/>
    <s v="Feb-2022"/>
    <s v="CHILDREN"/>
  </r>
  <r>
    <x v="402"/>
    <s v="P2472"/>
    <n v="95"/>
    <x v="0"/>
    <x v="1"/>
    <x v="2"/>
    <n v="2440.2966694490819"/>
    <x v="1"/>
    <n v="1406.42"/>
    <x v="2"/>
    <n v="1547.0620000000001"/>
    <n v="1547"/>
    <n v="1548"/>
    <n v="1547"/>
    <x v="0"/>
    <x v="11"/>
    <s v="May-2022"/>
    <s v="ADULTS"/>
  </r>
  <r>
    <x v="362"/>
    <s v="P3192"/>
    <n v="93"/>
    <x v="2"/>
    <x v="1"/>
    <x v="2"/>
    <n v="2440.2966694490819"/>
    <x v="4"/>
    <n v="2540.16"/>
    <x v="2"/>
    <n v="2794.1759999999999"/>
    <n v="2794"/>
    <n v="2795"/>
    <n v="2794"/>
    <x v="0"/>
    <x v="8"/>
    <s v="Jul-2022"/>
    <s v="ADULTS"/>
  </r>
  <r>
    <x v="282"/>
    <s v="P2923"/>
    <n v="97"/>
    <x v="1"/>
    <x v="1"/>
    <x v="0"/>
    <n v="2503.6022787783868"/>
    <x v="1"/>
    <n v="1608.04"/>
    <x v="2"/>
    <n v="1768.8440000000001"/>
    <n v="1769"/>
    <n v="1769"/>
    <n v="1768"/>
    <x v="1"/>
    <x v="7"/>
    <s v="Aug-2023"/>
    <s v="ADULTS"/>
  </r>
  <r>
    <x v="159"/>
    <s v="P3599"/>
    <n v="30"/>
    <x v="0"/>
    <x v="3"/>
    <x v="0"/>
    <n v="2503.6022787783868"/>
    <x v="2"/>
    <n v="3103.98"/>
    <x v="1"/>
    <n v="3414.3780000000002"/>
    <n v="3414"/>
    <n v="3415"/>
    <n v="3414"/>
    <x v="0"/>
    <x v="5"/>
    <s v="Mar-2022"/>
    <s v="ADULTS"/>
  </r>
  <r>
    <x v="719"/>
    <s v="P3787"/>
    <n v="38"/>
    <x v="1"/>
    <x v="7"/>
    <x v="0"/>
    <n v="2503.6022787783868"/>
    <x v="4"/>
    <n v="4833.17"/>
    <x v="1"/>
    <n v="5316.4870000000001"/>
    <n v="5316"/>
    <n v="5317"/>
    <n v="5316"/>
    <x v="1"/>
    <x v="9"/>
    <s v="Feb-2023"/>
    <s v="ADULTS"/>
  </r>
  <r>
    <x v="47"/>
    <s v="P4083"/>
    <n v="97"/>
    <x v="0"/>
    <x v="3"/>
    <x v="3"/>
    <n v="2496.7676064257025"/>
    <x v="1"/>
    <n v="4654.83"/>
    <x v="2"/>
    <n v="5120.3130000000001"/>
    <n v="5120"/>
    <n v="5121"/>
    <n v="5120"/>
    <x v="1"/>
    <x v="11"/>
    <s v="May-2023"/>
    <s v="ADULTS"/>
  </r>
  <r>
    <x v="336"/>
    <s v="P1049"/>
    <n v="52"/>
    <x v="2"/>
    <x v="4"/>
    <x v="1"/>
    <n v="2509.1716796874998"/>
    <x v="2"/>
    <n v="3870.75"/>
    <x v="0"/>
    <n v="4257.8250000000007"/>
    <n v="4258"/>
    <n v="4258"/>
    <n v="4257"/>
    <x v="1"/>
    <x v="1"/>
    <s v="Jan-2023"/>
    <s v="ADULTS"/>
  </r>
  <r>
    <x v="656"/>
    <s v="P1807"/>
    <n v="87"/>
    <x v="1"/>
    <x v="7"/>
    <x v="2"/>
    <n v="2440.2966694490819"/>
    <x v="3"/>
    <n v="2091.23"/>
    <x v="2"/>
    <n v="2300.3530000000001"/>
    <n v="2300"/>
    <n v="2301"/>
    <n v="2300"/>
    <x v="1"/>
    <x v="10"/>
    <s v="Oct-2023"/>
    <s v="ADULTS"/>
  </r>
  <r>
    <x v="676"/>
    <s v="P1411"/>
    <n v="27"/>
    <x v="2"/>
    <x v="7"/>
    <x v="1"/>
    <n v="2509.1716796874998"/>
    <x v="2"/>
    <n v="1659.68"/>
    <x v="1"/>
    <n v="1825.6480000000001"/>
    <n v="1826"/>
    <n v="1826"/>
    <n v="1825"/>
    <x v="0"/>
    <x v="3"/>
    <s v="Nov-2022"/>
    <s v="ADULTS"/>
  </r>
  <r>
    <x v="467"/>
    <s v="P3010"/>
    <n v="30"/>
    <x v="2"/>
    <x v="4"/>
    <x v="3"/>
    <n v="2496.7676064257025"/>
    <x v="1"/>
    <n v="387.58"/>
    <x v="1"/>
    <n v="426.33800000000002"/>
    <n v="426"/>
    <n v="427"/>
    <n v="426"/>
    <x v="0"/>
    <x v="3"/>
    <s v="Nov-2022"/>
    <s v="ADULTS"/>
  </r>
  <r>
    <x v="630"/>
    <s v="P2843"/>
    <n v="16"/>
    <x v="0"/>
    <x v="6"/>
    <x v="0"/>
    <n v="2503.6022787783868"/>
    <x v="2"/>
    <n v="3029.02"/>
    <x v="3"/>
    <n v="3331.922"/>
    <n v="3332"/>
    <n v="3332"/>
    <n v="3331"/>
    <x v="1"/>
    <x v="6"/>
    <s v="Sep-2023"/>
    <s v="CHILDREN"/>
  </r>
  <r>
    <x v="443"/>
    <s v="P3811"/>
    <n v="92"/>
    <x v="0"/>
    <x v="6"/>
    <x v="2"/>
    <n v="2440.2966694490819"/>
    <x v="2"/>
    <n v="215.49"/>
    <x v="2"/>
    <n v="237.03900000000002"/>
    <n v="237"/>
    <n v="238"/>
    <n v="237"/>
    <x v="0"/>
    <x v="8"/>
    <s v="Jul-2022"/>
    <s v="ADULTS"/>
  </r>
  <r>
    <x v="384"/>
    <s v="P3229"/>
    <n v="31"/>
    <x v="2"/>
    <x v="0"/>
    <x v="3"/>
    <n v="2496.7676064257025"/>
    <x v="2"/>
    <n v="3892.53"/>
    <x v="1"/>
    <n v="4281.7830000000004"/>
    <n v="4282"/>
    <n v="4282"/>
    <n v="4281"/>
    <x v="1"/>
    <x v="11"/>
    <s v="May-2023"/>
    <s v="ADULTS"/>
  </r>
  <r>
    <x v="109"/>
    <s v="P1256"/>
    <n v="77"/>
    <x v="0"/>
    <x v="5"/>
    <x v="0"/>
    <n v="2503.6022787783868"/>
    <x v="0"/>
    <n v="3688.59"/>
    <x v="2"/>
    <n v="4057.4490000000005"/>
    <n v="4057"/>
    <n v="4058"/>
    <n v="4057"/>
    <x v="0"/>
    <x v="6"/>
    <s v="Sep-2022"/>
    <s v="ADULTS"/>
  </r>
  <r>
    <x v="222"/>
    <s v="P895"/>
    <n v="38"/>
    <x v="1"/>
    <x v="1"/>
    <x v="3"/>
    <n v="2496.7676064257025"/>
    <x v="3"/>
    <n v="3809.53"/>
    <x v="1"/>
    <n v="4190.4830000000002"/>
    <n v="4190"/>
    <n v="4191"/>
    <n v="4190"/>
    <x v="1"/>
    <x v="3"/>
    <s v="Nov-2023"/>
    <s v="ADULTS"/>
  </r>
  <r>
    <x v="597"/>
    <s v="P4412"/>
    <n v="33"/>
    <x v="2"/>
    <x v="4"/>
    <x v="1"/>
    <n v="2509.1716796874998"/>
    <x v="0"/>
    <n v="3490.45"/>
    <x v="1"/>
    <n v="3839.4949999999999"/>
    <n v="3839"/>
    <n v="3840"/>
    <n v="3839"/>
    <x v="0"/>
    <x v="10"/>
    <s v="Oct-2022"/>
    <s v="ADULTS"/>
  </r>
  <r>
    <x v="524"/>
    <s v="P656"/>
    <n v="55"/>
    <x v="2"/>
    <x v="7"/>
    <x v="1"/>
    <n v="2509.1716796874998"/>
    <x v="2"/>
    <n v="1456.41"/>
    <x v="0"/>
    <n v="1602.0510000000002"/>
    <n v="1602"/>
    <n v="1603"/>
    <n v="1602"/>
    <x v="0"/>
    <x v="7"/>
    <s v="Aug-2022"/>
    <s v="ADULTS"/>
  </r>
  <r>
    <x v="435"/>
    <s v="P1679"/>
    <n v="2"/>
    <x v="0"/>
    <x v="4"/>
    <x v="1"/>
    <n v="2509.1716796874998"/>
    <x v="1"/>
    <n v="3070.63"/>
    <x v="3"/>
    <n v="3377.6930000000002"/>
    <n v="3378"/>
    <n v="3378"/>
    <n v="3377"/>
    <x v="1"/>
    <x v="11"/>
    <s v="May-2023"/>
    <s v="CHILDREN"/>
  </r>
  <r>
    <x v="380"/>
    <s v="P4628"/>
    <n v="46"/>
    <x v="0"/>
    <x v="2"/>
    <x v="1"/>
    <n v="2509.1716796874998"/>
    <x v="0"/>
    <n v="2891.51"/>
    <x v="0"/>
    <n v="3180.6610000000005"/>
    <n v="3181"/>
    <n v="3181"/>
    <n v="3180"/>
    <x v="1"/>
    <x v="4"/>
    <s v="Jun-2023"/>
    <s v="ADULTS"/>
  </r>
  <r>
    <x v="720"/>
    <s v="P2636"/>
    <n v="24"/>
    <x v="1"/>
    <x v="1"/>
    <x v="0"/>
    <n v="2503.6022787783868"/>
    <x v="1"/>
    <n v="39.47"/>
    <x v="1"/>
    <n v="43.417000000000002"/>
    <n v="43"/>
    <n v="44"/>
    <n v="43"/>
    <x v="0"/>
    <x v="7"/>
    <s v="Aug-2022"/>
    <s v="ADULTS"/>
  </r>
  <r>
    <x v="656"/>
    <s v="P82"/>
    <n v="13"/>
    <x v="1"/>
    <x v="5"/>
    <x v="3"/>
    <n v="2496.7676064257025"/>
    <x v="2"/>
    <n v="776.95"/>
    <x v="3"/>
    <n v="854.6450000000001"/>
    <n v="855"/>
    <n v="855"/>
    <n v="854"/>
    <x v="1"/>
    <x v="10"/>
    <s v="Oct-2023"/>
    <s v="CHILDREN"/>
  </r>
  <r>
    <x v="151"/>
    <s v="P3016"/>
    <n v="33"/>
    <x v="0"/>
    <x v="0"/>
    <x v="0"/>
    <n v="2503.6022787783868"/>
    <x v="1"/>
    <n v="3153.97"/>
    <x v="1"/>
    <n v="3469.3670000000002"/>
    <n v="3469"/>
    <n v="3470"/>
    <n v="3469"/>
    <x v="0"/>
    <x v="10"/>
    <s v="Oct-2022"/>
    <s v="ADULTS"/>
  </r>
  <r>
    <x v="487"/>
    <s v="P1809"/>
    <n v="69"/>
    <x v="1"/>
    <x v="2"/>
    <x v="1"/>
    <n v="2509.1716796874998"/>
    <x v="4"/>
    <n v="1375.76"/>
    <x v="2"/>
    <n v="1513.336"/>
    <n v="1513"/>
    <n v="1514"/>
    <n v="1513"/>
    <x v="0"/>
    <x v="4"/>
    <s v="Jun-2022"/>
    <s v="ADULTS"/>
  </r>
  <r>
    <x v="29"/>
    <s v="P4885"/>
    <n v="75"/>
    <x v="1"/>
    <x v="7"/>
    <x v="2"/>
    <n v="2440.2966694490819"/>
    <x v="1"/>
    <n v="4376.55"/>
    <x v="2"/>
    <n v="4814.2050000000008"/>
    <n v="4814"/>
    <n v="4815"/>
    <n v="4814"/>
    <x v="0"/>
    <x v="1"/>
    <s v="Jan-2022"/>
    <s v="ADULTS"/>
  </r>
  <r>
    <x v="605"/>
    <s v="P2565"/>
    <n v="89"/>
    <x v="0"/>
    <x v="7"/>
    <x v="0"/>
    <n v="2503.6022787783868"/>
    <x v="3"/>
    <n v="446.68"/>
    <x v="2"/>
    <n v="491.34800000000007"/>
    <n v="491"/>
    <n v="492"/>
    <n v="491"/>
    <x v="1"/>
    <x v="9"/>
    <s v="Feb-2023"/>
    <s v="ADULTS"/>
  </r>
  <r>
    <x v="101"/>
    <s v="P4394"/>
    <n v="81"/>
    <x v="1"/>
    <x v="7"/>
    <x v="2"/>
    <n v="2440.2966694490819"/>
    <x v="2"/>
    <n v="3722.87"/>
    <x v="2"/>
    <n v="4095.1570000000002"/>
    <n v="4095"/>
    <n v="4096"/>
    <n v="4095"/>
    <x v="1"/>
    <x v="0"/>
    <s v="Dec-2023"/>
    <s v="ADULTS"/>
  </r>
  <r>
    <x v="410"/>
    <s v="P2086"/>
    <n v="92"/>
    <x v="1"/>
    <x v="7"/>
    <x v="3"/>
    <n v="2496.7676064257025"/>
    <x v="0"/>
    <n v="3976.28"/>
    <x v="2"/>
    <n v="4373.9080000000004"/>
    <n v="4374"/>
    <n v="4374"/>
    <n v="4373"/>
    <x v="1"/>
    <x v="4"/>
    <s v="Jun-2023"/>
    <s v="ADULTS"/>
  </r>
  <r>
    <x v="578"/>
    <s v="P1291"/>
    <n v="92"/>
    <x v="1"/>
    <x v="3"/>
    <x v="2"/>
    <n v="2440.2966694490819"/>
    <x v="0"/>
    <n v="3341.61"/>
    <x v="2"/>
    <n v="3675.7710000000006"/>
    <n v="3676"/>
    <n v="3676"/>
    <n v="3675"/>
    <x v="0"/>
    <x v="9"/>
    <s v="Feb-2022"/>
    <s v="ADULTS"/>
  </r>
  <r>
    <x v="275"/>
    <s v="P11"/>
    <n v="94"/>
    <x v="2"/>
    <x v="2"/>
    <x v="0"/>
    <n v="2503.6022787783868"/>
    <x v="3"/>
    <n v="594.91"/>
    <x v="2"/>
    <n v="654.40100000000007"/>
    <n v="654"/>
    <n v="655"/>
    <n v="654"/>
    <x v="1"/>
    <x v="0"/>
    <s v="Dec-2023"/>
    <s v="ADULTS"/>
  </r>
  <r>
    <x v="101"/>
    <s v="P4285"/>
    <n v="37"/>
    <x v="1"/>
    <x v="0"/>
    <x v="0"/>
    <n v="2503.6022787783868"/>
    <x v="2"/>
    <n v="2145.2399999999998"/>
    <x v="1"/>
    <n v="2359.7640000000001"/>
    <n v="2360"/>
    <n v="2360"/>
    <n v="2359"/>
    <x v="1"/>
    <x v="0"/>
    <s v="Dec-2023"/>
    <s v="ADULTS"/>
  </r>
  <r>
    <x v="686"/>
    <s v="P2868"/>
    <n v="33"/>
    <x v="2"/>
    <x v="4"/>
    <x v="2"/>
    <n v="2440.2966694490819"/>
    <x v="1"/>
    <n v="2659.18"/>
    <x v="1"/>
    <n v="2925.098"/>
    <n v="2925"/>
    <n v="2926"/>
    <n v="2925"/>
    <x v="0"/>
    <x v="3"/>
    <s v="Nov-2022"/>
    <s v="ADULTS"/>
  </r>
  <r>
    <x v="579"/>
    <s v="P4483"/>
    <n v="42"/>
    <x v="0"/>
    <x v="2"/>
    <x v="1"/>
    <n v="2509.1716796874998"/>
    <x v="3"/>
    <n v="3060.98"/>
    <x v="0"/>
    <n v="3367.0780000000004"/>
    <n v="3367"/>
    <n v="3368"/>
    <n v="3367"/>
    <x v="0"/>
    <x v="1"/>
    <s v="Jan-2022"/>
    <s v="ADULTS"/>
  </r>
  <r>
    <x v="471"/>
    <s v="P3629"/>
    <n v="74"/>
    <x v="1"/>
    <x v="7"/>
    <x v="3"/>
    <n v="2496.7676064257025"/>
    <x v="0"/>
    <n v="4604.18"/>
    <x v="2"/>
    <n v="5064.5980000000009"/>
    <n v="5065"/>
    <n v="5065"/>
    <n v="5064"/>
    <x v="1"/>
    <x v="9"/>
    <s v="Feb-2023"/>
    <s v="ADULTS"/>
  </r>
  <r>
    <x v="260"/>
    <s v="P4087"/>
    <n v="89"/>
    <x v="1"/>
    <x v="2"/>
    <x v="3"/>
    <n v="2496.7676064257025"/>
    <x v="0"/>
    <n v="4901.74"/>
    <x v="2"/>
    <n v="5391.9139999999998"/>
    <n v="5392"/>
    <n v="5392"/>
    <n v="5391"/>
    <x v="1"/>
    <x v="4"/>
    <s v="Jun-2023"/>
    <s v="ADULTS"/>
  </r>
  <r>
    <x v="566"/>
    <s v="P4711"/>
    <n v="93"/>
    <x v="2"/>
    <x v="0"/>
    <x v="0"/>
    <n v="2503.6022787783868"/>
    <x v="2"/>
    <n v="1989.49"/>
    <x v="2"/>
    <n v="2188.4390000000003"/>
    <n v="2188"/>
    <n v="2189"/>
    <n v="2188"/>
    <x v="0"/>
    <x v="11"/>
    <s v="May-2022"/>
    <s v="ADULTS"/>
  </r>
  <r>
    <x v="716"/>
    <s v="P1523"/>
    <n v="92"/>
    <x v="0"/>
    <x v="0"/>
    <x v="0"/>
    <n v="2503.6022787783868"/>
    <x v="3"/>
    <n v="1436.99"/>
    <x v="2"/>
    <n v="1580.6890000000001"/>
    <n v="1581"/>
    <n v="1581"/>
    <n v="1580"/>
    <x v="1"/>
    <x v="3"/>
    <s v="Nov-2023"/>
    <s v="ADULTS"/>
  </r>
  <r>
    <x v="473"/>
    <s v="P3746"/>
    <n v="24"/>
    <x v="1"/>
    <x v="2"/>
    <x v="0"/>
    <n v="2503.6022787783868"/>
    <x v="2"/>
    <n v="4290.03"/>
    <x v="1"/>
    <n v="4719.0330000000004"/>
    <n v="4719"/>
    <n v="4720"/>
    <n v="4719"/>
    <x v="1"/>
    <x v="6"/>
    <s v="Sep-2023"/>
    <s v="ADULTS"/>
  </r>
  <r>
    <x v="523"/>
    <s v="P3604"/>
    <n v="64"/>
    <x v="2"/>
    <x v="2"/>
    <x v="0"/>
    <n v="2503.6022787783868"/>
    <x v="1"/>
    <n v="1991.88"/>
    <x v="2"/>
    <n v="2191.0680000000002"/>
    <n v="2191"/>
    <n v="2192"/>
    <n v="2191"/>
    <x v="0"/>
    <x v="5"/>
    <s v="Mar-2022"/>
    <s v="ADULTS"/>
  </r>
  <r>
    <x v="178"/>
    <s v="P832"/>
    <n v="29"/>
    <x v="1"/>
    <x v="2"/>
    <x v="3"/>
    <n v="2496.7676064257025"/>
    <x v="3"/>
    <n v="858.49"/>
    <x v="1"/>
    <n v="944.33900000000006"/>
    <n v="944"/>
    <n v="945"/>
    <n v="944"/>
    <x v="1"/>
    <x v="8"/>
    <s v="Jul-2023"/>
    <s v="ADULTS"/>
  </r>
  <r>
    <x v="685"/>
    <s v="P3039"/>
    <n v="9"/>
    <x v="1"/>
    <x v="3"/>
    <x v="3"/>
    <n v="2496.7676064257025"/>
    <x v="2"/>
    <n v="2633.75"/>
    <x v="3"/>
    <n v="2897.1250000000005"/>
    <n v="2897"/>
    <n v="2898"/>
    <n v="2897"/>
    <x v="0"/>
    <x v="10"/>
    <s v="Oct-2022"/>
    <s v="CHILDREN"/>
  </r>
  <r>
    <x v="2"/>
    <s v="P1093"/>
    <n v="54"/>
    <x v="0"/>
    <x v="3"/>
    <x v="2"/>
    <n v="2440.2966694490819"/>
    <x v="1"/>
    <n v="636.83000000000004"/>
    <x v="0"/>
    <n v="700.51300000000015"/>
    <n v="701"/>
    <n v="701"/>
    <n v="700"/>
    <x v="0"/>
    <x v="2"/>
    <s v="Apr-2022"/>
    <s v="ADULTS"/>
  </r>
  <r>
    <x v="245"/>
    <s v="P4451"/>
    <n v="63"/>
    <x v="2"/>
    <x v="0"/>
    <x v="0"/>
    <n v="2503.6022787783868"/>
    <x v="2"/>
    <n v="1095.3499999999999"/>
    <x v="2"/>
    <n v="1204.885"/>
    <n v="1205"/>
    <n v="1205"/>
    <n v="1204"/>
    <x v="0"/>
    <x v="10"/>
    <s v="Oct-2022"/>
    <s v="ADULTS"/>
  </r>
  <r>
    <x v="178"/>
    <s v="P2771"/>
    <n v="39"/>
    <x v="2"/>
    <x v="3"/>
    <x v="1"/>
    <n v="2509.1716796874998"/>
    <x v="3"/>
    <n v="1818.4"/>
    <x v="1"/>
    <n v="2000.2400000000002"/>
    <n v="2000"/>
    <n v="2001"/>
    <n v="2000"/>
    <x v="1"/>
    <x v="8"/>
    <s v="Jul-2023"/>
    <s v="ADULTS"/>
  </r>
  <r>
    <x v="298"/>
    <s v="P4471"/>
    <n v="74"/>
    <x v="1"/>
    <x v="1"/>
    <x v="0"/>
    <n v="2503.6022787783868"/>
    <x v="4"/>
    <n v="2832.25"/>
    <x v="2"/>
    <n v="3115.4750000000004"/>
    <n v="3115"/>
    <n v="3116"/>
    <n v="3115"/>
    <x v="0"/>
    <x v="7"/>
    <s v="Aug-2022"/>
    <s v="ADULTS"/>
  </r>
  <r>
    <x v="484"/>
    <s v="P3333"/>
    <n v="12"/>
    <x v="1"/>
    <x v="3"/>
    <x v="0"/>
    <n v="2503.6022787783868"/>
    <x v="3"/>
    <n v="2757.45"/>
    <x v="3"/>
    <n v="3033.1950000000002"/>
    <n v="3033"/>
    <n v="3034"/>
    <n v="3033"/>
    <x v="1"/>
    <x v="2"/>
    <s v="Apr-2023"/>
    <s v="CHILDREN"/>
  </r>
  <r>
    <x v="158"/>
    <s v="P4293"/>
    <n v="6"/>
    <x v="1"/>
    <x v="4"/>
    <x v="2"/>
    <n v="2440.2966694490819"/>
    <x v="2"/>
    <n v="1380.24"/>
    <x v="3"/>
    <n v="1518.2640000000001"/>
    <n v="1518"/>
    <n v="1519"/>
    <n v="1518"/>
    <x v="0"/>
    <x v="0"/>
    <s v="Dec-2022"/>
    <s v="CHILDREN"/>
  </r>
  <r>
    <x v="613"/>
    <s v="P117"/>
    <n v="43"/>
    <x v="1"/>
    <x v="3"/>
    <x v="0"/>
    <n v="2503.6022787783868"/>
    <x v="4"/>
    <n v="3267.37"/>
    <x v="0"/>
    <n v="3594.107"/>
    <n v="3594"/>
    <n v="3595"/>
    <n v="3594"/>
    <x v="1"/>
    <x v="7"/>
    <s v="Aug-2023"/>
    <s v="ADULTS"/>
  </r>
  <r>
    <x v="374"/>
    <s v="P194"/>
    <n v="63"/>
    <x v="0"/>
    <x v="5"/>
    <x v="2"/>
    <n v="2440.2966694490819"/>
    <x v="1"/>
    <n v="926.05"/>
    <x v="2"/>
    <n v="1018.6550000000001"/>
    <n v="1019"/>
    <n v="1019"/>
    <n v="1018"/>
    <x v="0"/>
    <x v="4"/>
    <s v="Jun-2022"/>
    <s v="ADULTS"/>
  </r>
  <r>
    <x v="395"/>
    <s v="P2453"/>
    <n v="93"/>
    <x v="0"/>
    <x v="2"/>
    <x v="2"/>
    <n v="2440.2966694490819"/>
    <x v="2"/>
    <n v="2337.92"/>
    <x v="2"/>
    <n v="2571.7120000000004"/>
    <n v="2572"/>
    <n v="2572"/>
    <n v="2571"/>
    <x v="1"/>
    <x v="3"/>
    <s v="Nov-2023"/>
    <s v="ADULTS"/>
  </r>
  <r>
    <x v="267"/>
    <s v="P4564"/>
    <n v="49"/>
    <x v="1"/>
    <x v="3"/>
    <x v="2"/>
    <n v="2440.2966694490819"/>
    <x v="5"/>
    <n v="375.46"/>
    <x v="0"/>
    <n v="413.00600000000003"/>
    <n v="413"/>
    <n v="414"/>
    <n v="413"/>
    <x v="0"/>
    <x v="11"/>
    <s v="May-2022"/>
    <s v="ADULTS"/>
  </r>
  <r>
    <x v="602"/>
    <s v="P3950"/>
    <n v="59"/>
    <x v="0"/>
    <x v="2"/>
    <x v="2"/>
    <n v="2440.2966694490819"/>
    <x v="0"/>
    <n v="2973.92"/>
    <x v="0"/>
    <n v="3271.3120000000004"/>
    <n v="3271"/>
    <n v="3272"/>
    <n v="3271"/>
    <x v="0"/>
    <x v="11"/>
    <s v="May-2022"/>
    <s v="ADULTS"/>
  </r>
  <r>
    <x v="315"/>
    <s v="P2874"/>
    <n v="43"/>
    <x v="1"/>
    <x v="6"/>
    <x v="1"/>
    <n v="2509.1716796874998"/>
    <x v="0"/>
    <n v="51.99"/>
    <x v="0"/>
    <n v="57.189000000000007"/>
    <n v="57"/>
    <n v="58"/>
    <n v="57"/>
    <x v="0"/>
    <x v="11"/>
    <s v="May-2022"/>
    <s v="ADULTS"/>
  </r>
  <r>
    <x v="19"/>
    <s v="P2906"/>
    <n v="35"/>
    <x v="2"/>
    <x v="4"/>
    <x v="2"/>
    <n v="2440.2966694490819"/>
    <x v="0"/>
    <n v="756.5"/>
    <x v="1"/>
    <n v="832.15000000000009"/>
    <n v="832"/>
    <n v="833"/>
    <n v="832"/>
    <x v="0"/>
    <x v="2"/>
    <s v="Apr-2022"/>
    <s v="ADULTS"/>
  </r>
  <r>
    <x v="527"/>
    <s v="P1442"/>
    <n v="97"/>
    <x v="2"/>
    <x v="7"/>
    <x v="2"/>
    <n v="2440.2966694490819"/>
    <x v="3"/>
    <n v="34.28"/>
    <x v="2"/>
    <n v="37.708000000000006"/>
    <n v="38"/>
    <n v="38"/>
    <n v="37"/>
    <x v="0"/>
    <x v="0"/>
    <s v="Dec-2022"/>
    <s v="ADULTS"/>
  </r>
  <r>
    <x v="17"/>
    <s v="P3103"/>
    <n v="22"/>
    <x v="0"/>
    <x v="7"/>
    <x v="3"/>
    <n v="2496.7676064257025"/>
    <x v="0"/>
    <n v="2046.45"/>
    <x v="1"/>
    <n v="2251.0950000000003"/>
    <n v="2251"/>
    <n v="2252"/>
    <n v="2251"/>
    <x v="0"/>
    <x v="5"/>
    <s v="Mar-2022"/>
    <s v="ADULTS"/>
  </r>
  <r>
    <x v="623"/>
    <s v="P1905"/>
    <n v="36"/>
    <x v="0"/>
    <x v="4"/>
    <x v="0"/>
    <n v="2503.6022787783868"/>
    <x v="2"/>
    <n v="4593.79"/>
    <x v="1"/>
    <n v="5053.1690000000008"/>
    <n v="5053"/>
    <n v="5054"/>
    <n v="5053"/>
    <x v="0"/>
    <x v="10"/>
    <s v="Oct-2022"/>
    <s v="ADULTS"/>
  </r>
  <r>
    <x v="352"/>
    <s v="P751"/>
    <n v="91"/>
    <x v="0"/>
    <x v="2"/>
    <x v="3"/>
    <n v="2496.7676064257025"/>
    <x v="2"/>
    <n v="541.02"/>
    <x v="2"/>
    <n v="595.12200000000007"/>
    <n v="595"/>
    <n v="596"/>
    <n v="595"/>
    <x v="1"/>
    <x v="1"/>
    <s v="Jan-2023"/>
    <s v="ADULTS"/>
  </r>
  <r>
    <x v="164"/>
    <s v="P4384"/>
    <n v="60"/>
    <x v="1"/>
    <x v="7"/>
    <x v="1"/>
    <n v="2509.1716796874998"/>
    <x v="4"/>
    <n v="2791.57"/>
    <x v="2"/>
    <n v="3070.7270000000003"/>
    <n v="3071"/>
    <n v="3071"/>
    <n v="3070"/>
    <x v="0"/>
    <x v="6"/>
    <s v="Sep-2022"/>
    <s v="ADULTS"/>
  </r>
  <r>
    <x v="181"/>
    <s v="P3342"/>
    <n v="98"/>
    <x v="2"/>
    <x v="2"/>
    <x v="2"/>
    <n v="2440.2966694490819"/>
    <x v="2"/>
    <n v="1233.33"/>
    <x v="2"/>
    <n v="1356.663"/>
    <n v="1357"/>
    <n v="1357"/>
    <n v="1356"/>
    <x v="0"/>
    <x v="10"/>
    <s v="Oct-2022"/>
    <s v="ADULTS"/>
  </r>
  <r>
    <x v="700"/>
    <s v="P530"/>
    <n v="52"/>
    <x v="1"/>
    <x v="6"/>
    <x v="1"/>
    <n v="2509.1716796874998"/>
    <x v="1"/>
    <n v="1035.1500000000001"/>
    <x v="0"/>
    <n v="1138.6650000000002"/>
    <n v="1139"/>
    <n v="1139"/>
    <n v="1138"/>
    <x v="0"/>
    <x v="11"/>
    <s v="May-2022"/>
    <s v="ADULTS"/>
  </r>
  <r>
    <x v="492"/>
    <s v="P2238"/>
    <n v="57"/>
    <x v="0"/>
    <x v="7"/>
    <x v="0"/>
    <n v="2503.6022787783868"/>
    <x v="0"/>
    <n v="4896.51"/>
    <x v="0"/>
    <n v="5386.161000000001"/>
    <n v="5386"/>
    <n v="5387"/>
    <n v="5386"/>
    <x v="1"/>
    <x v="10"/>
    <s v="Oct-2023"/>
    <s v="ADULTS"/>
  </r>
  <r>
    <x v="525"/>
    <s v="P1427"/>
    <n v="88"/>
    <x v="1"/>
    <x v="2"/>
    <x v="1"/>
    <n v="2509.1716796874998"/>
    <x v="4"/>
    <n v="3439.56"/>
    <x v="2"/>
    <n v="3783.5160000000001"/>
    <n v="3784"/>
    <n v="3784"/>
    <n v="3783"/>
    <x v="1"/>
    <x v="9"/>
    <s v="Feb-2023"/>
    <s v="ADULTS"/>
  </r>
  <r>
    <x v="136"/>
    <s v="P1753"/>
    <n v="17"/>
    <x v="0"/>
    <x v="4"/>
    <x v="1"/>
    <n v="2509.1716796874998"/>
    <x v="4"/>
    <n v="2248.29"/>
    <x v="3"/>
    <n v="2473.1190000000001"/>
    <n v="2473"/>
    <n v="2474"/>
    <n v="2473"/>
    <x v="1"/>
    <x v="8"/>
    <s v="Jul-2023"/>
    <s v="CHILDREN"/>
  </r>
  <r>
    <x v="650"/>
    <s v="P2555"/>
    <n v="38"/>
    <x v="0"/>
    <x v="5"/>
    <x v="3"/>
    <n v="2496.7676064257025"/>
    <x v="3"/>
    <n v="392.63"/>
    <x v="1"/>
    <n v="431.89300000000003"/>
    <n v="432"/>
    <n v="432"/>
    <n v="431"/>
    <x v="1"/>
    <x v="4"/>
    <s v="Jun-2023"/>
    <s v="ADULTS"/>
  </r>
  <r>
    <x v="270"/>
    <s v="P2402"/>
    <n v="85"/>
    <x v="1"/>
    <x v="0"/>
    <x v="3"/>
    <n v="2496.7676064257025"/>
    <x v="0"/>
    <n v="1144.3"/>
    <x v="2"/>
    <n v="1258.73"/>
    <n v="1259"/>
    <n v="1259"/>
    <n v="1258"/>
    <x v="1"/>
    <x v="10"/>
    <s v="Oct-2023"/>
    <s v="ADULTS"/>
  </r>
  <r>
    <x v="480"/>
    <s v="P2476"/>
    <n v="43"/>
    <x v="1"/>
    <x v="5"/>
    <x v="1"/>
    <n v="2509.1716796874998"/>
    <x v="0"/>
    <n v="1241.44"/>
    <x v="0"/>
    <n v="1365.5840000000001"/>
    <n v="1366"/>
    <n v="1366"/>
    <n v="1365"/>
    <x v="1"/>
    <x v="1"/>
    <s v="Jan-2023"/>
    <s v="ADULTS"/>
  </r>
  <r>
    <x v="408"/>
    <s v="P2477"/>
    <n v="37"/>
    <x v="1"/>
    <x v="5"/>
    <x v="0"/>
    <n v="2503.6022787783868"/>
    <x v="0"/>
    <n v="3890.18"/>
    <x v="1"/>
    <n v="4279.1980000000003"/>
    <n v="4279"/>
    <n v="4280"/>
    <n v="4279"/>
    <x v="1"/>
    <x v="11"/>
    <s v="May-2023"/>
    <s v="ADULTS"/>
  </r>
  <r>
    <x v="666"/>
    <s v="P4969"/>
    <n v="77"/>
    <x v="0"/>
    <x v="6"/>
    <x v="1"/>
    <n v="2509.1716796874998"/>
    <x v="1"/>
    <n v="4942.53"/>
    <x v="2"/>
    <n v="5436.7830000000004"/>
    <n v="5437"/>
    <n v="5437"/>
    <n v="5436"/>
    <x v="1"/>
    <x v="2"/>
    <s v="Apr-2023"/>
    <s v="ADULTS"/>
  </r>
  <r>
    <x v="65"/>
    <s v="P3281"/>
    <n v="72"/>
    <x v="0"/>
    <x v="7"/>
    <x v="1"/>
    <n v="2509.1716796874998"/>
    <x v="3"/>
    <n v="129.05000000000001"/>
    <x v="2"/>
    <n v="141.95500000000001"/>
    <n v="142"/>
    <n v="142"/>
    <n v="141"/>
    <x v="0"/>
    <x v="2"/>
    <s v="Apr-2022"/>
    <s v="ADULTS"/>
  </r>
  <r>
    <x v="647"/>
    <s v="P2152"/>
    <n v="36"/>
    <x v="1"/>
    <x v="4"/>
    <x v="1"/>
    <n v="2509.1716796874998"/>
    <x v="4"/>
    <n v="3399.77"/>
    <x v="1"/>
    <n v="3739.7470000000003"/>
    <n v="3740"/>
    <n v="3740"/>
    <n v="3739"/>
    <x v="1"/>
    <x v="8"/>
    <s v="Jul-2023"/>
    <s v="ADULTS"/>
  </r>
  <r>
    <x v="38"/>
    <s v="P4679"/>
    <n v="60"/>
    <x v="1"/>
    <x v="7"/>
    <x v="0"/>
    <n v="2503.6022787783868"/>
    <x v="1"/>
    <n v="1098.71"/>
    <x v="2"/>
    <n v="1208.5810000000001"/>
    <n v="1209"/>
    <n v="1209"/>
    <n v="1208"/>
    <x v="0"/>
    <x v="0"/>
    <s v="Dec-2022"/>
    <s v="ADULTS"/>
  </r>
  <r>
    <x v="639"/>
    <s v="P2776"/>
    <n v="55"/>
    <x v="2"/>
    <x v="3"/>
    <x v="3"/>
    <n v="2496.7676064257025"/>
    <x v="1"/>
    <n v="2748.07"/>
    <x v="0"/>
    <n v="3022.8770000000004"/>
    <n v="3023"/>
    <n v="3023"/>
    <n v="3022"/>
    <x v="0"/>
    <x v="3"/>
    <s v="Nov-2022"/>
    <s v="ADULTS"/>
  </r>
  <r>
    <x v="593"/>
    <s v="P4813"/>
    <n v="74"/>
    <x v="1"/>
    <x v="0"/>
    <x v="3"/>
    <n v="2496.7676064257025"/>
    <x v="3"/>
    <n v="749.36"/>
    <x v="2"/>
    <n v="824.29600000000005"/>
    <n v="824"/>
    <n v="825"/>
    <n v="824"/>
    <x v="0"/>
    <x v="4"/>
    <s v="Jun-2022"/>
    <s v="ADULTS"/>
  </r>
  <r>
    <x v="298"/>
    <s v="P3199"/>
    <n v="16"/>
    <x v="1"/>
    <x v="3"/>
    <x v="2"/>
    <n v="2440.2966694490819"/>
    <x v="0"/>
    <n v="71.040000000000006"/>
    <x v="3"/>
    <n v="78.14400000000002"/>
    <n v="78"/>
    <n v="79"/>
    <n v="78"/>
    <x v="0"/>
    <x v="7"/>
    <s v="Aug-2022"/>
    <s v="CHILDREN"/>
  </r>
  <r>
    <x v="385"/>
    <s v="P1138"/>
    <n v="97"/>
    <x v="1"/>
    <x v="7"/>
    <x v="2"/>
    <n v="2440.2966694490819"/>
    <x v="2"/>
    <n v="2221.69"/>
    <x v="2"/>
    <n v="2443.8590000000004"/>
    <n v="2444"/>
    <n v="2444"/>
    <n v="2443"/>
    <x v="1"/>
    <x v="10"/>
    <s v="Oct-2023"/>
    <s v="ADULTS"/>
  </r>
  <r>
    <x v="551"/>
    <s v="P1936"/>
    <n v="26"/>
    <x v="2"/>
    <x v="0"/>
    <x v="0"/>
    <n v="2503.6022787783868"/>
    <x v="1"/>
    <n v="2144.42"/>
    <x v="1"/>
    <n v="2358.8620000000001"/>
    <n v="2359"/>
    <n v="2359"/>
    <n v="2358"/>
    <x v="0"/>
    <x v="8"/>
    <s v="Jul-2022"/>
    <s v="ADULTS"/>
  </r>
  <r>
    <x v="632"/>
    <s v="P4390"/>
    <n v="45"/>
    <x v="1"/>
    <x v="3"/>
    <x v="1"/>
    <n v="2509.1716796874998"/>
    <x v="4"/>
    <n v="1660.05"/>
    <x v="0"/>
    <n v="1826.0550000000001"/>
    <n v="1826"/>
    <n v="1827"/>
    <n v="1826"/>
    <x v="1"/>
    <x v="3"/>
    <s v="Nov-2023"/>
    <s v="ADULTS"/>
  </r>
  <r>
    <x v="685"/>
    <s v="P3617"/>
    <n v="94"/>
    <x v="2"/>
    <x v="7"/>
    <x v="1"/>
    <n v="2509.1716796874998"/>
    <x v="1"/>
    <n v="4594.57"/>
    <x v="2"/>
    <n v="5054.027"/>
    <n v="5054"/>
    <n v="5055"/>
    <n v="5054"/>
    <x v="0"/>
    <x v="10"/>
    <s v="Oct-2022"/>
    <s v="ADULTS"/>
  </r>
  <r>
    <x v="652"/>
    <s v="P528"/>
    <n v="0"/>
    <x v="0"/>
    <x v="5"/>
    <x v="2"/>
    <n v="2440.2966694490819"/>
    <x v="3"/>
    <n v="1100.52"/>
    <x v="3"/>
    <n v="1210.5720000000001"/>
    <n v="1211"/>
    <n v="1211"/>
    <n v="1210"/>
    <x v="1"/>
    <x v="2"/>
    <s v="Apr-2023"/>
    <s v="CHILDREN"/>
  </r>
  <r>
    <x v="574"/>
    <s v="P3434"/>
    <n v="37"/>
    <x v="0"/>
    <x v="0"/>
    <x v="3"/>
    <n v="2496.7676064257025"/>
    <x v="1"/>
    <n v="2802.51"/>
    <x v="1"/>
    <n v="3082.7610000000004"/>
    <n v="3083"/>
    <n v="3083"/>
    <n v="3082"/>
    <x v="1"/>
    <x v="0"/>
    <s v="Dec-2023"/>
    <s v="ADULTS"/>
  </r>
  <r>
    <x v="716"/>
    <s v="P4985"/>
    <n v="67"/>
    <x v="0"/>
    <x v="0"/>
    <x v="2"/>
    <n v="2440.2966694490819"/>
    <x v="2"/>
    <n v="2076.06"/>
    <x v="2"/>
    <n v="2283.6660000000002"/>
    <n v="2284"/>
    <n v="2284"/>
    <n v="2283"/>
    <x v="1"/>
    <x v="3"/>
    <s v="Nov-2023"/>
    <s v="ADULTS"/>
  </r>
  <r>
    <x v="331"/>
    <s v="P2478"/>
    <n v="55"/>
    <x v="1"/>
    <x v="0"/>
    <x v="0"/>
    <n v="2503.6022787783868"/>
    <x v="4"/>
    <n v="4599.3500000000004"/>
    <x v="0"/>
    <n v="5059.2850000000008"/>
    <n v="5059"/>
    <n v="5060"/>
    <n v="5059"/>
    <x v="0"/>
    <x v="0"/>
    <s v="Dec-2022"/>
    <s v="ADULTS"/>
  </r>
  <r>
    <x v="713"/>
    <s v="P4690"/>
    <n v="30"/>
    <x v="0"/>
    <x v="7"/>
    <x v="1"/>
    <n v="2509.1716796874998"/>
    <x v="2"/>
    <n v="2861.15"/>
    <x v="1"/>
    <n v="3147.2650000000003"/>
    <n v="3147"/>
    <n v="3148"/>
    <n v="3147"/>
    <x v="0"/>
    <x v="6"/>
    <s v="Sep-2022"/>
    <s v="ADULTS"/>
  </r>
  <r>
    <x v="481"/>
    <s v="P4521"/>
    <n v="45"/>
    <x v="2"/>
    <x v="1"/>
    <x v="0"/>
    <n v="2503.6022787783868"/>
    <x v="4"/>
    <n v="759.79"/>
    <x v="0"/>
    <n v="835.76900000000001"/>
    <n v="836"/>
    <n v="836"/>
    <n v="835"/>
    <x v="1"/>
    <x v="1"/>
    <s v="Jan-2023"/>
    <s v="ADULTS"/>
  </r>
  <r>
    <x v="44"/>
    <s v="P1215"/>
    <n v="53"/>
    <x v="2"/>
    <x v="4"/>
    <x v="0"/>
    <n v="2503.6022787783868"/>
    <x v="4"/>
    <n v="819.47"/>
    <x v="0"/>
    <n v="901.41700000000014"/>
    <n v="901"/>
    <n v="902"/>
    <n v="901"/>
    <x v="1"/>
    <x v="5"/>
    <s v="Mar-2023"/>
    <s v="ADULTS"/>
  </r>
  <r>
    <x v="438"/>
    <s v="P557"/>
    <n v="86"/>
    <x v="1"/>
    <x v="4"/>
    <x v="0"/>
    <n v="2503.6022787783868"/>
    <x v="0"/>
    <n v="54.9"/>
    <x v="2"/>
    <n v="60.39"/>
    <n v="60"/>
    <n v="61"/>
    <n v="60"/>
    <x v="0"/>
    <x v="10"/>
    <s v="Oct-2022"/>
    <s v="ADULTS"/>
  </r>
  <r>
    <x v="428"/>
    <s v="P2951"/>
    <n v="18"/>
    <x v="0"/>
    <x v="0"/>
    <x v="2"/>
    <n v="2440.2966694490819"/>
    <x v="4"/>
    <n v="3975.92"/>
    <x v="1"/>
    <n v="4373.5120000000006"/>
    <n v="4374"/>
    <n v="4374"/>
    <n v="4373"/>
    <x v="1"/>
    <x v="4"/>
    <s v="Jun-2023"/>
    <s v="ADULTS"/>
  </r>
  <r>
    <x v="15"/>
    <s v="P2641"/>
    <n v="21"/>
    <x v="2"/>
    <x v="1"/>
    <x v="3"/>
    <n v="2496.7676064257025"/>
    <x v="3"/>
    <n v="2918.92"/>
    <x v="1"/>
    <n v="3210.8120000000004"/>
    <n v="3211"/>
    <n v="3211"/>
    <n v="3210"/>
    <x v="1"/>
    <x v="4"/>
    <s v="Jun-2023"/>
    <s v="ADULTS"/>
  </r>
  <r>
    <x v="9"/>
    <s v="P2638"/>
    <n v="46"/>
    <x v="1"/>
    <x v="6"/>
    <x v="1"/>
    <n v="2509.1716796874998"/>
    <x v="5"/>
    <n v="2421.37"/>
    <x v="0"/>
    <n v="2663.5070000000001"/>
    <n v="2664"/>
    <n v="2664"/>
    <n v="2663"/>
    <x v="1"/>
    <x v="7"/>
    <s v="Aug-2023"/>
    <s v="ADULTS"/>
  </r>
  <r>
    <x v="293"/>
    <s v="P2294"/>
    <n v="61"/>
    <x v="2"/>
    <x v="2"/>
    <x v="1"/>
    <n v="2509.1716796874998"/>
    <x v="3"/>
    <n v="2788.27"/>
    <x v="2"/>
    <n v="3067.0970000000002"/>
    <n v="3067"/>
    <n v="3068"/>
    <n v="3067"/>
    <x v="0"/>
    <x v="11"/>
    <s v="May-2022"/>
    <s v="ADULTS"/>
  </r>
  <r>
    <x v="580"/>
    <s v="P3392"/>
    <n v="80"/>
    <x v="1"/>
    <x v="0"/>
    <x v="3"/>
    <n v="2496.7676064257025"/>
    <x v="3"/>
    <n v="1196.6400000000001"/>
    <x v="2"/>
    <n v="1316.3040000000003"/>
    <n v="1316"/>
    <n v="1317"/>
    <n v="1316"/>
    <x v="1"/>
    <x v="3"/>
    <s v="Nov-2023"/>
    <s v="ADULTS"/>
  </r>
  <r>
    <x v="601"/>
    <s v="P991"/>
    <n v="43"/>
    <x v="1"/>
    <x v="1"/>
    <x v="0"/>
    <n v="2503.6022787783868"/>
    <x v="3"/>
    <n v="2478.12"/>
    <x v="0"/>
    <n v="2725.9320000000002"/>
    <n v="2726"/>
    <n v="2726"/>
    <n v="2725"/>
    <x v="1"/>
    <x v="11"/>
    <s v="May-2023"/>
    <s v="ADULTS"/>
  </r>
  <r>
    <x v="479"/>
    <s v="P2851"/>
    <n v="91"/>
    <x v="2"/>
    <x v="0"/>
    <x v="3"/>
    <n v="2496.7676064257025"/>
    <x v="2"/>
    <n v="3908.49"/>
    <x v="2"/>
    <n v="4299.3389999999999"/>
    <n v="4299"/>
    <n v="4300"/>
    <n v="4299"/>
    <x v="1"/>
    <x v="0"/>
    <s v="Dec-2023"/>
    <s v="ADULTS"/>
  </r>
  <r>
    <x v="334"/>
    <s v="P894"/>
    <n v="8"/>
    <x v="1"/>
    <x v="0"/>
    <x v="3"/>
    <n v="2496.7676064257025"/>
    <x v="3"/>
    <n v="3492.45"/>
    <x v="3"/>
    <n v="3841.6950000000002"/>
    <n v="3842"/>
    <n v="3842"/>
    <n v="3841"/>
    <x v="1"/>
    <x v="2"/>
    <s v="Apr-2023"/>
    <s v="CHILDREN"/>
  </r>
  <r>
    <x v="85"/>
    <s v="P407"/>
    <n v="98"/>
    <x v="0"/>
    <x v="0"/>
    <x v="2"/>
    <n v="2440.2966694490819"/>
    <x v="4"/>
    <n v="492.47"/>
    <x v="2"/>
    <n v="541.7170000000001"/>
    <n v="542"/>
    <n v="542"/>
    <n v="541"/>
    <x v="1"/>
    <x v="3"/>
    <s v="Nov-2023"/>
    <s v="ADULTS"/>
  </r>
  <r>
    <x v="100"/>
    <s v="P4763"/>
    <n v="97"/>
    <x v="1"/>
    <x v="6"/>
    <x v="2"/>
    <n v="2440.2966694490819"/>
    <x v="1"/>
    <n v="4018.54"/>
    <x v="2"/>
    <n v="4420.3940000000002"/>
    <n v="4420"/>
    <n v="4421"/>
    <n v="4420"/>
    <x v="1"/>
    <x v="8"/>
    <s v="Jul-2023"/>
    <s v="ADULTS"/>
  </r>
  <r>
    <x v="615"/>
    <s v="P3628"/>
    <n v="0"/>
    <x v="0"/>
    <x v="2"/>
    <x v="0"/>
    <n v="2503.6022787783868"/>
    <x v="2"/>
    <n v="3547.11"/>
    <x v="3"/>
    <n v="3901.8210000000004"/>
    <n v="3902"/>
    <n v="3902"/>
    <n v="3901"/>
    <x v="1"/>
    <x v="1"/>
    <s v="Jan-2023"/>
    <s v="CHILDREN"/>
  </r>
  <r>
    <x v="182"/>
    <s v="P1055"/>
    <n v="83"/>
    <x v="1"/>
    <x v="0"/>
    <x v="0"/>
    <n v="2503.6022787783868"/>
    <x v="3"/>
    <n v="4313.41"/>
    <x v="2"/>
    <n v="4744.7510000000002"/>
    <n v="4745"/>
    <n v="4745"/>
    <n v="4744"/>
    <x v="1"/>
    <x v="0"/>
    <s v="Dec-2023"/>
    <s v="ADULTS"/>
  </r>
  <r>
    <x v="99"/>
    <s v="P4854"/>
    <n v="12"/>
    <x v="2"/>
    <x v="2"/>
    <x v="2"/>
    <n v="2440.2966694490819"/>
    <x v="3"/>
    <n v="2720.63"/>
    <x v="3"/>
    <n v="2992.6930000000002"/>
    <n v="2993"/>
    <n v="2993"/>
    <n v="2992"/>
    <x v="0"/>
    <x v="4"/>
    <s v="Jun-2022"/>
    <s v="CHILDREN"/>
  </r>
  <r>
    <x v="495"/>
    <s v="P2159"/>
    <n v="13"/>
    <x v="0"/>
    <x v="3"/>
    <x v="3"/>
    <n v="2496.7676064257025"/>
    <x v="3"/>
    <n v="4629.58"/>
    <x v="3"/>
    <n v="5092.5380000000005"/>
    <n v="5093"/>
    <n v="5093"/>
    <n v="5092"/>
    <x v="1"/>
    <x v="9"/>
    <s v="Feb-2023"/>
    <s v="CHILDREN"/>
  </r>
  <r>
    <x v="708"/>
    <s v="P3741"/>
    <n v="80"/>
    <x v="1"/>
    <x v="4"/>
    <x v="0"/>
    <n v="2503.6022787783868"/>
    <x v="2"/>
    <n v="325.08999999999997"/>
    <x v="2"/>
    <n v="357.59899999999999"/>
    <n v="358"/>
    <n v="358"/>
    <n v="357"/>
    <x v="1"/>
    <x v="11"/>
    <s v="May-2023"/>
    <s v="ADULTS"/>
  </r>
  <r>
    <x v="400"/>
    <s v="P119"/>
    <n v="64"/>
    <x v="1"/>
    <x v="7"/>
    <x v="0"/>
    <n v="2503.6022787783868"/>
    <x v="3"/>
    <n v="4256.6899999999996"/>
    <x v="2"/>
    <n v="4682.3590000000004"/>
    <n v="4682"/>
    <n v="4683"/>
    <n v="4682"/>
    <x v="1"/>
    <x v="7"/>
    <s v="Aug-2023"/>
    <s v="ADULTS"/>
  </r>
  <r>
    <x v="550"/>
    <s v="P4179"/>
    <n v="95"/>
    <x v="2"/>
    <x v="7"/>
    <x v="1"/>
    <n v="2509.1716796874998"/>
    <x v="4"/>
    <n v="1196.78"/>
    <x v="2"/>
    <n v="1316.4580000000001"/>
    <n v="1316"/>
    <n v="1317"/>
    <n v="1316"/>
    <x v="0"/>
    <x v="3"/>
    <s v="Nov-2022"/>
    <s v="ADULTS"/>
  </r>
  <r>
    <x v="181"/>
    <s v="P2047"/>
    <n v="70"/>
    <x v="0"/>
    <x v="6"/>
    <x v="0"/>
    <n v="2503.6022787783868"/>
    <x v="0"/>
    <n v="3522.71"/>
    <x v="2"/>
    <n v="3874.9810000000002"/>
    <n v="3875"/>
    <n v="3875"/>
    <n v="3874"/>
    <x v="0"/>
    <x v="10"/>
    <s v="Oct-2022"/>
    <s v="ADULTS"/>
  </r>
  <r>
    <x v="116"/>
    <s v="P3925"/>
    <n v="14"/>
    <x v="0"/>
    <x v="2"/>
    <x v="2"/>
    <n v="2440.2966694490819"/>
    <x v="1"/>
    <n v="2339.9699999999998"/>
    <x v="3"/>
    <n v="2573.9670000000001"/>
    <n v="2574"/>
    <n v="2574"/>
    <n v="2573"/>
    <x v="0"/>
    <x v="4"/>
    <s v="Jun-2022"/>
    <s v="CHILDREN"/>
  </r>
  <r>
    <x v="198"/>
    <s v="P4747"/>
    <n v="3"/>
    <x v="1"/>
    <x v="6"/>
    <x v="2"/>
    <n v="2440.2966694490819"/>
    <x v="5"/>
    <n v="1875.38"/>
    <x v="3"/>
    <n v="2062.9180000000001"/>
    <n v="2063"/>
    <n v="2063"/>
    <n v="2062"/>
    <x v="0"/>
    <x v="0"/>
    <s v="Dec-2022"/>
    <s v="CHILDREN"/>
  </r>
  <r>
    <x v="75"/>
    <s v="P3422"/>
    <n v="32"/>
    <x v="0"/>
    <x v="3"/>
    <x v="0"/>
    <n v="2503.6022787783868"/>
    <x v="0"/>
    <n v="2774.13"/>
    <x v="1"/>
    <n v="3051.5430000000006"/>
    <n v="3052"/>
    <n v="3052"/>
    <n v="3051"/>
    <x v="1"/>
    <x v="7"/>
    <s v="Aug-2023"/>
    <s v="ADULTS"/>
  </r>
  <r>
    <x v="410"/>
    <s v="P2795"/>
    <n v="51"/>
    <x v="2"/>
    <x v="1"/>
    <x v="0"/>
    <n v="2503.6022787783868"/>
    <x v="2"/>
    <n v="4827.71"/>
    <x v="0"/>
    <n v="5310.4810000000007"/>
    <n v="5310"/>
    <n v="5311"/>
    <n v="5310"/>
    <x v="1"/>
    <x v="4"/>
    <s v="Jun-2023"/>
    <s v="ADULTS"/>
  </r>
  <r>
    <x v="323"/>
    <s v="P3569"/>
    <n v="25"/>
    <x v="2"/>
    <x v="7"/>
    <x v="1"/>
    <n v="2509.1716796874998"/>
    <x v="3"/>
    <n v="316.04000000000002"/>
    <x v="1"/>
    <n v="347.64400000000006"/>
    <n v="348"/>
    <n v="348"/>
    <n v="347"/>
    <x v="1"/>
    <x v="1"/>
    <s v="Jan-2023"/>
    <s v="ADULTS"/>
  </r>
  <r>
    <x v="6"/>
    <s v="P3341"/>
    <n v="80"/>
    <x v="1"/>
    <x v="7"/>
    <x v="2"/>
    <n v="2440.2966694490819"/>
    <x v="0"/>
    <n v="3685.18"/>
    <x v="2"/>
    <n v="4053.6980000000003"/>
    <n v="4054"/>
    <n v="4054"/>
    <n v="4053"/>
    <x v="1"/>
    <x v="5"/>
    <s v="Mar-2023"/>
    <s v="ADULTS"/>
  </r>
  <r>
    <x v="293"/>
    <s v="P879"/>
    <n v="80"/>
    <x v="2"/>
    <x v="5"/>
    <x v="3"/>
    <n v="2496.7676064257025"/>
    <x v="4"/>
    <n v="4304.2299999999996"/>
    <x v="2"/>
    <n v="4734.6530000000002"/>
    <n v="4735"/>
    <n v="4735"/>
    <n v="4734"/>
    <x v="0"/>
    <x v="11"/>
    <s v="May-2022"/>
    <s v="ADULTS"/>
  </r>
  <r>
    <x v="698"/>
    <s v="P2698"/>
    <n v="9"/>
    <x v="0"/>
    <x v="5"/>
    <x v="0"/>
    <n v="2503.6022787783868"/>
    <x v="4"/>
    <n v="1116.33"/>
    <x v="3"/>
    <n v="1227.963"/>
    <n v="1228"/>
    <n v="1228"/>
    <n v="1227"/>
    <x v="0"/>
    <x v="9"/>
    <s v="Feb-2022"/>
    <s v="CHILDREN"/>
  </r>
  <r>
    <x v="718"/>
    <s v="P4986"/>
    <n v="78"/>
    <x v="0"/>
    <x v="6"/>
    <x v="1"/>
    <n v="2509.1716796874998"/>
    <x v="0"/>
    <n v="1805.47"/>
    <x v="2"/>
    <n v="1986.0170000000003"/>
    <n v="1986"/>
    <n v="1987"/>
    <n v="1986"/>
    <x v="0"/>
    <x v="2"/>
    <s v="Apr-2022"/>
    <s v="ADULTS"/>
  </r>
  <r>
    <x v="176"/>
    <s v="P726"/>
    <n v="21"/>
    <x v="2"/>
    <x v="4"/>
    <x v="3"/>
    <n v="2496.7676064257025"/>
    <x v="4"/>
    <n v="1189.5899999999999"/>
    <x v="1"/>
    <n v="1308.549"/>
    <n v="1309"/>
    <n v="1309"/>
    <n v="1308"/>
    <x v="0"/>
    <x v="8"/>
    <s v="Jul-2022"/>
    <s v="ADULTS"/>
  </r>
  <r>
    <x v="449"/>
    <s v="P4426"/>
    <n v="54"/>
    <x v="2"/>
    <x v="0"/>
    <x v="1"/>
    <n v="2509.1716796874998"/>
    <x v="4"/>
    <n v="1577.52"/>
    <x v="0"/>
    <n v="1735.2720000000002"/>
    <n v="1735"/>
    <n v="1736"/>
    <n v="1735"/>
    <x v="1"/>
    <x v="10"/>
    <s v="Oct-2023"/>
    <s v="ADULTS"/>
  </r>
  <r>
    <x v="483"/>
    <s v="P1321"/>
    <n v="7"/>
    <x v="0"/>
    <x v="4"/>
    <x v="1"/>
    <n v="2509.1716796874998"/>
    <x v="2"/>
    <n v="3135.57"/>
    <x v="3"/>
    <n v="3449.1270000000004"/>
    <n v="3449"/>
    <n v="3450"/>
    <n v="3449"/>
    <x v="1"/>
    <x v="10"/>
    <s v="Oct-2023"/>
    <s v="CHILDREN"/>
  </r>
  <r>
    <x v="133"/>
    <s v="P3810"/>
    <n v="5"/>
    <x v="0"/>
    <x v="1"/>
    <x v="1"/>
    <n v="2509.1716796874998"/>
    <x v="2"/>
    <n v="3639.91"/>
    <x v="3"/>
    <n v="4003.9010000000003"/>
    <n v="4004"/>
    <n v="4004"/>
    <n v="4003"/>
    <x v="1"/>
    <x v="7"/>
    <s v="Aug-2023"/>
    <s v="CHILDREN"/>
  </r>
  <r>
    <x v="452"/>
    <s v="P2231"/>
    <n v="20"/>
    <x v="0"/>
    <x v="2"/>
    <x v="2"/>
    <n v="2440.2966694490819"/>
    <x v="0"/>
    <n v="2665.7"/>
    <x v="1"/>
    <n v="2932.27"/>
    <n v="2932"/>
    <n v="2933"/>
    <n v="2932"/>
    <x v="0"/>
    <x v="3"/>
    <s v="Nov-2022"/>
    <s v="ADULTS"/>
  </r>
  <r>
    <x v="586"/>
    <s v="P4802"/>
    <n v="29"/>
    <x v="0"/>
    <x v="0"/>
    <x v="3"/>
    <n v="2496.7676064257025"/>
    <x v="1"/>
    <n v="2462.63"/>
    <x v="1"/>
    <n v="2708.8930000000005"/>
    <n v="2709"/>
    <n v="2709"/>
    <n v="2708"/>
    <x v="0"/>
    <x v="1"/>
    <s v="Jan-2022"/>
    <s v="ADULTS"/>
  </r>
  <r>
    <x v="423"/>
    <s v="P3278"/>
    <n v="38"/>
    <x v="2"/>
    <x v="7"/>
    <x v="2"/>
    <n v="2440.2966694490819"/>
    <x v="0"/>
    <n v="4732.28"/>
    <x v="1"/>
    <n v="5205.5079999999998"/>
    <n v="5206"/>
    <n v="5206"/>
    <n v="5205"/>
    <x v="1"/>
    <x v="10"/>
    <s v="Oct-2023"/>
    <s v="ADULTS"/>
  </r>
  <r>
    <x v="319"/>
    <s v="P827"/>
    <n v="49"/>
    <x v="1"/>
    <x v="6"/>
    <x v="0"/>
    <n v="2503.6022787783868"/>
    <x v="1"/>
    <n v="4011.08"/>
    <x v="0"/>
    <n v="4412.1880000000001"/>
    <n v="4412"/>
    <n v="4413"/>
    <n v="4412"/>
    <x v="1"/>
    <x v="1"/>
    <s v="Jan-2023"/>
    <s v="ADULTS"/>
  </r>
  <r>
    <x v="495"/>
    <s v="P2966"/>
    <n v="57"/>
    <x v="1"/>
    <x v="0"/>
    <x v="3"/>
    <n v="2496.7676064257025"/>
    <x v="4"/>
    <n v="4794.37"/>
    <x v="0"/>
    <n v="5273.8070000000007"/>
    <n v="5274"/>
    <n v="5274"/>
    <n v="5273"/>
    <x v="1"/>
    <x v="9"/>
    <s v="Feb-2023"/>
    <s v="ADULTS"/>
  </r>
  <r>
    <x v="552"/>
    <s v="P3439"/>
    <n v="89"/>
    <x v="2"/>
    <x v="2"/>
    <x v="0"/>
    <n v="2503.6022787783868"/>
    <x v="1"/>
    <n v="3587.02"/>
    <x v="2"/>
    <n v="3945.7220000000002"/>
    <n v="3946"/>
    <n v="3946"/>
    <n v="3945"/>
    <x v="0"/>
    <x v="0"/>
    <s v="Dec-2022"/>
    <s v="ADULTS"/>
  </r>
  <r>
    <x v="195"/>
    <s v="P3827"/>
    <n v="26"/>
    <x v="2"/>
    <x v="6"/>
    <x v="3"/>
    <n v="2496.7676064257025"/>
    <x v="1"/>
    <n v="1086.6500000000001"/>
    <x v="1"/>
    <n v="1195.3150000000003"/>
    <n v="1195"/>
    <n v="1196"/>
    <n v="1195"/>
    <x v="1"/>
    <x v="5"/>
    <s v="Mar-2023"/>
    <s v="ADULTS"/>
  </r>
  <r>
    <x v="361"/>
    <s v="P433"/>
    <n v="74"/>
    <x v="0"/>
    <x v="4"/>
    <x v="0"/>
    <n v="2503.6022787783868"/>
    <x v="1"/>
    <n v="4379.3"/>
    <x v="2"/>
    <n v="4817.2300000000005"/>
    <n v="4817"/>
    <n v="4818"/>
    <n v="4817"/>
    <x v="0"/>
    <x v="6"/>
    <s v="Sep-2022"/>
    <s v="ADULTS"/>
  </r>
  <r>
    <x v="680"/>
    <s v="P130"/>
    <n v="32"/>
    <x v="0"/>
    <x v="7"/>
    <x v="3"/>
    <n v="2496.7676064257025"/>
    <x v="1"/>
    <n v="1358.52"/>
    <x v="1"/>
    <n v="1494.3720000000001"/>
    <n v="1494"/>
    <n v="1495"/>
    <n v="1494"/>
    <x v="1"/>
    <x v="5"/>
    <s v="Mar-2023"/>
    <s v="ADULTS"/>
  </r>
  <r>
    <x v="588"/>
    <s v="P2745"/>
    <n v="46"/>
    <x v="1"/>
    <x v="0"/>
    <x v="0"/>
    <n v="2503.6022787783868"/>
    <x v="0"/>
    <n v="4149.8999999999996"/>
    <x v="0"/>
    <n v="4564.8900000000003"/>
    <n v="4565"/>
    <n v="4565"/>
    <n v="4564"/>
    <x v="0"/>
    <x v="11"/>
    <s v="May-2022"/>
    <s v="ADULTS"/>
  </r>
  <r>
    <x v="584"/>
    <s v="P4798"/>
    <n v="39"/>
    <x v="0"/>
    <x v="6"/>
    <x v="1"/>
    <n v="2509.1716796874998"/>
    <x v="4"/>
    <n v="517.99"/>
    <x v="1"/>
    <n v="569.7890000000001"/>
    <n v="570"/>
    <n v="570"/>
    <n v="569"/>
    <x v="1"/>
    <x v="4"/>
    <s v="Jun-2023"/>
    <s v="ADULTS"/>
  </r>
  <r>
    <x v="202"/>
    <s v="P3243"/>
    <n v="25"/>
    <x v="2"/>
    <x v="1"/>
    <x v="3"/>
    <n v="2496.7676064257025"/>
    <x v="3"/>
    <n v="2058.63"/>
    <x v="1"/>
    <n v="2264.4930000000004"/>
    <n v="2264"/>
    <n v="2265"/>
    <n v="2264"/>
    <x v="1"/>
    <x v="11"/>
    <s v="May-2023"/>
    <s v="ADULTS"/>
  </r>
  <r>
    <x v="236"/>
    <s v="P4823"/>
    <n v="59"/>
    <x v="0"/>
    <x v="0"/>
    <x v="3"/>
    <n v="2496.7676064257025"/>
    <x v="2"/>
    <n v="4217.76"/>
    <x v="0"/>
    <n v="4639.536000000001"/>
    <n v="4640"/>
    <n v="4640"/>
    <n v="4639"/>
    <x v="1"/>
    <x v="1"/>
    <s v="Jan-2023"/>
    <s v="ADULTS"/>
  </r>
  <r>
    <x v="249"/>
    <s v="P994"/>
    <n v="28"/>
    <x v="1"/>
    <x v="1"/>
    <x v="0"/>
    <n v="2503.6022787783868"/>
    <x v="0"/>
    <n v="3104.37"/>
    <x v="1"/>
    <n v="3414.8070000000002"/>
    <n v="3415"/>
    <n v="3415"/>
    <n v="3414"/>
    <x v="0"/>
    <x v="6"/>
    <s v="Sep-2022"/>
    <s v="ADULTS"/>
  </r>
  <r>
    <x v="492"/>
    <s v="P2262"/>
    <n v="36"/>
    <x v="2"/>
    <x v="3"/>
    <x v="2"/>
    <n v="2440.2966694490819"/>
    <x v="0"/>
    <n v="287.77"/>
    <x v="1"/>
    <n v="316.54700000000003"/>
    <n v="317"/>
    <n v="317"/>
    <n v="316"/>
    <x v="1"/>
    <x v="10"/>
    <s v="Oct-2023"/>
    <s v="ADULTS"/>
  </r>
  <r>
    <x v="611"/>
    <s v="P3431"/>
    <n v="88"/>
    <x v="2"/>
    <x v="5"/>
    <x v="3"/>
    <n v="2496.7676064257025"/>
    <x v="2"/>
    <n v="2799.12"/>
    <x v="2"/>
    <n v="3079.0320000000002"/>
    <n v="3079"/>
    <n v="3080"/>
    <n v="3079"/>
    <x v="0"/>
    <x v="2"/>
    <s v="Apr-2022"/>
    <s v="ADULTS"/>
  </r>
  <r>
    <x v="254"/>
    <s v="P3196"/>
    <n v="12"/>
    <x v="0"/>
    <x v="7"/>
    <x v="3"/>
    <n v="2496.7676064257025"/>
    <x v="1"/>
    <n v="2337.75"/>
    <x v="3"/>
    <n v="2571.5250000000001"/>
    <n v="2572"/>
    <n v="2572"/>
    <n v="2571"/>
    <x v="0"/>
    <x v="9"/>
    <s v="Feb-2022"/>
    <s v="CHILDREN"/>
  </r>
  <r>
    <x v="52"/>
    <s v="P291"/>
    <n v="36"/>
    <x v="0"/>
    <x v="4"/>
    <x v="1"/>
    <n v="2509.1716796874998"/>
    <x v="2"/>
    <n v="4618.6000000000004"/>
    <x v="1"/>
    <n v="5080.4600000000009"/>
    <n v="5080"/>
    <n v="5081"/>
    <n v="5080"/>
    <x v="0"/>
    <x v="6"/>
    <s v="Sep-2022"/>
    <s v="ADULTS"/>
  </r>
  <r>
    <x v="80"/>
    <s v="P4597"/>
    <n v="68"/>
    <x v="1"/>
    <x v="3"/>
    <x v="0"/>
    <n v="2503.6022787783868"/>
    <x v="4"/>
    <n v="2065.2399999999998"/>
    <x v="2"/>
    <n v="2271.7640000000001"/>
    <n v="2272"/>
    <n v="2272"/>
    <n v="2271"/>
    <x v="1"/>
    <x v="1"/>
    <s v="Jan-2023"/>
    <s v="ADULTS"/>
  </r>
  <r>
    <x v="572"/>
    <s v="P1847"/>
    <n v="86"/>
    <x v="2"/>
    <x v="3"/>
    <x v="1"/>
    <n v="2509.1716796874998"/>
    <x v="0"/>
    <n v="223.96"/>
    <x v="2"/>
    <n v="246.35600000000002"/>
    <n v="246"/>
    <n v="247"/>
    <n v="246"/>
    <x v="0"/>
    <x v="0"/>
    <s v="Dec-2022"/>
    <s v="ADULTS"/>
  </r>
  <r>
    <x v="78"/>
    <s v="P4410"/>
    <n v="1"/>
    <x v="0"/>
    <x v="6"/>
    <x v="1"/>
    <n v="2509.1716796874998"/>
    <x v="4"/>
    <n v="2446.35"/>
    <x v="3"/>
    <n v="2690.9850000000001"/>
    <n v="2691"/>
    <n v="2691"/>
    <n v="2690"/>
    <x v="1"/>
    <x v="11"/>
    <s v="May-2023"/>
    <s v="CHILDREN"/>
  </r>
  <r>
    <x v="282"/>
    <s v="P201"/>
    <n v="13"/>
    <x v="1"/>
    <x v="1"/>
    <x v="1"/>
    <n v="2509.1716796874998"/>
    <x v="2"/>
    <n v="1100.8599999999999"/>
    <x v="3"/>
    <n v="1210.9459999999999"/>
    <n v="1211"/>
    <n v="1211"/>
    <n v="1210"/>
    <x v="1"/>
    <x v="7"/>
    <s v="Aug-2023"/>
    <s v="CHILDREN"/>
  </r>
  <r>
    <x v="386"/>
    <s v="P1188"/>
    <n v="7"/>
    <x v="2"/>
    <x v="4"/>
    <x v="1"/>
    <n v="2509.1716796874998"/>
    <x v="2"/>
    <n v="2195.79"/>
    <x v="3"/>
    <n v="2415.3690000000001"/>
    <n v="2415"/>
    <n v="2416"/>
    <n v="2415"/>
    <x v="0"/>
    <x v="8"/>
    <s v="Jul-2022"/>
    <s v="CHILDREN"/>
  </r>
  <r>
    <x v="493"/>
    <s v="P3310"/>
    <n v="26"/>
    <x v="0"/>
    <x v="2"/>
    <x v="1"/>
    <n v="2509.1716796874998"/>
    <x v="1"/>
    <n v="4188.43"/>
    <x v="1"/>
    <n v="4607.273000000001"/>
    <n v="4607"/>
    <n v="4608"/>
    <n v="4607"/>
    <x v="0"/>
    <x v="5"/>
    <s v="Mar-2022"/>
    <s v="ADULTS"/>
  </r>
  <r>
    <x v="159"/>
    <s v="P4962"/>
    <n v="14"/>
    <x v="2"/>
    <x v="3"/>
    <x v="3"/>
    <n v="2496.7676064257025"/>
    <x v="0"/>
    <n v="1961.4"/>
    <x v="3"/>
    <n v="2157.5400000000004"/>
    <n v="2158"/>
    <n v="2158"/>
    <n v="2157"/>
    <x v="0"/>
    <x v="5"/>
    <s v="Mar-2022"/>
    <s v="CHILDREN"/>
  </r>
  <r>
    <x v="235"/>
    <s v="P2987"/>
    <n v="76"/>
    <x v="1"/>
    <x v="5"/>
    <x v="0"/>
    <n v="2503.6022787783868"/>
    <x v="3"/>
    <n v="707.91"/>
    <x v="2"/>
    <n v="778.70100000000002"/>
    <n v="779"/>
    <n v="779"/>
    <n v="778"/>
    <x v="1"/>
    <x v="11"/>
    <s v="May-2023"/>
    <s v="ADULTS"/>
  </r>
  <r>
    <x v="256"/>
    <s v="P158"/>
    <n v="94"/>
    <x v="0"/>
    <x v="0"/>
    <x v="0"/>
    <n v="2503.6022787783868"/>
    <x v="0"/>
    <n v="2506.7800000000002"/>
    <x v="2"/>
    <n v="2757.4580000000005"/>
    <n v="2757"/>
    <n v="2758"/>
    <n v="2757"/>
    <x v="0"/>
    <x v="7"/>
    <s v="Aug-2022"/>
    <s v="ADULTS"/>
  </r>
  <r>
    <x v="129"/>
    <s v="P2393"/>
    <n v="13"/>
    <x v="0"/>
    <x v="6"/>
    <x v="3"/>
    <n v="2496.7676064257025"/>
    <x v="1"/>
    <n v="2572.0700000000002"/>
    <x v="3"/>
    <n v="2829.2770000000005"/>
    <n v="2829"/>
    <n v="2830"/>
    <n v="2829"/>
    <x v="1"/>
    <x v="2"/>
    <s v="Apr-2023"/>
    <s v="CHILDREN"/>
  </r>
  <r>
    <x v="547"/>
    <s v="P3003"/>
    <n v="77"/>
    <x v="0"/>
    <x v="7"/>
    <x v="1"/>
    <n v="2509.1716796874998"/>
    <x v="0"/>
    <n v="106.68"/>
    <x v="2"/>
    <n v="117.34800000000001"/>
    <n v="117"/>
    <n v="118"/>
    <n v="117"/>
    <x v="1"/>
    <x v="8"/>
    <s v="Jul-2023"/>
    <s v="ADULTS"/>
  </r>
  <r>
    <x v="407"/>
    <s v="P1630"/>
    <n v="37"/>
    <x v="2"/>
    <x v="1"/>
    <x v="3"/>
    <n v="2496.7676064257025"/>
    <x v="2"/>
    <n v="159.58000000000001"/>
    <x v="1"/>
    <n v="175.53800000000004"/>
    <n v="176"/>
    <n v="176"/>
    <n v="175"/>
    <x v="1"/>
    <x v="3"/>
    <s v="Nov-2023"/>
    <s v="ADULTS"/>
  </r>
  <r>
    <x v="191"/>
    <s v="P3515"/>
    <n v="80"/>
    <x v="1"/>
    <x v="3"/>
    <x v="0"/>
    <n v="2503.6022787783868"/>
    <x v="2"/>
    <n v="754.55"/>
    <x v="2"/>
    <n v="830.005"/>
    <n v="830"/>
    <n v="831"/>
    <n v="830"/>
    <x v="0"/>
    <x v="7"/>
    <s v="Aug-2022"/>
    <s v="ADULTS"/>
  </r>
  <r>
    <x v="597"/>
    <s v="P1114"/>
    <n v="6"/>
    <x v="2"/>
    <x v="4"/>
    <x v="3"/>
    <n v="2496.7676064257025"/>
    <x v="2"/>
    <n v="294.7"/>
    <x v="3"/>
    <n v="324.17"/>
    <n v="324"/>
    <n v="325"/>
    <n v="324"/>
    <x v="0"/>
    <x v="10"/>
    <s v="Oct-2022"/>
    <s v="CHILDREN"/>
  </r>
  <r>
    <x v="606"/>
    <s v="P3070"/>
    <n v="37"/>
    <x v="2"/>
    <x v="3"/>
    <x v="1"/>
    <n v="2509.1716796874998"/>
    <x v="4"/>
    <n v="4779.38"/>
    <x v="1"/>
    <n v="5257.3180000000002"/>
    <n v="5257"/>
    <n v="5258"/>
    <n v="5257"/>
    <x v="0"/>
    <x v="3"/>
    <s v="Nov-2022"/>
    <s v="ADULTS"/>
  </r>
  <r>
    <x v="712"/>
    <s v="P2760"/>
    <n v="97"/>
    <x v="2"/>
    <x v="1"/>
    <x v="0"/>
    <n v="2503.6022787783868"/>
    <x v="2"/>
    <n v="1941.12"/>
    <x v="2"/>
    <n v="2135.232"/>
    <n v="2135"/>
    <n v="2136"/>
    <n v="2135"/>
    <x v="1"/>
    <x v="5"/>
    <s v="Mar-2023"/>
    <s v="ADULTS"/>
  </r>
  <r>
    <x v="709"/>
    <s v="P2103"/>
    <n v="68"/>
    <x v="0"/>
    <x v="4"/>
    <x v="2"/>
    <n v="2440.2966694490819"/>
    <x v="0"/>
    <n v="1703.25"/>
    <x v="2"/>
    <n v="1873.575"/>
    <n v="1874"/>
    <n v="1874"/>
    <n v="1873"/>
    <x v="1"/>
    <x v="7"/>
    <s v="Aug-2023"/>
    <s v="ADULTS"/>
  </r>
  <r>
    <x v="462"/>
    <s v="P1898"/>
    <n v="53"/>
    <x v="0"/>
    <x v="0"/>
    <x v="1"/>
    <n v="2509.1716796874998"/>
    <x v="0"/>
    <n v="1875.29"/>
    <x v="0"/>
    <n v="2062.819"/>
    <n v="2063"/>
    <n v="2063"/>
    <n v="2062"/>
    <x v="0"/>
    <x v="1"/>
    <s v="Jan-2022"/>
    <s v="ADULTS"/>
  </r>
  <r>
    <x v="704"/>
    <s v="P233"/>
    <n v="86"/>
    <x v="0"/>
    <x v="6"/>
    <x v="1"/>
    <n v="2509.1716796874998"/>
    <x v="1"/>
    <n v="2987.23"/>
    <x v="2"/>
    <n v="3285.9530000000004"/>
    <n v="3286"/>
    <n v="3286"/>
    <n v="3285"/>
    <x v="0"/>
    <x v="1"/>
    <s v="Jan-2022"/>
    <s v="ADULTS"/>
  </r>
  <r>
    <x v="334"/>
    <s v="P3099"/>
    <n v="84"/>
    <x v="0"/>
    <x v="6"/>
    <x v="2"/>
    <n v="2440.2966694490819"/>
    <x v="2"/>
    <n v="659.07"/>
    <x v="2"/>
    <n v="724.97700000000009"/>
    <n v="725"/>
    <n v="725"/>
    <n v="724"/>
    <x v="1"/>
    <x v="2"/>
    <s v="Apr-2023"/>
    <s v="ADULTS"/>
  </r>
  <r>
    <x v="143"/>
    <s v="P3547"/>
    <n v="16"/>
    <x v="0"/>
    <x v="0"/>
    <x v="3"/>
    <n v="2496.7676064257025"/>
    <x v="4"/>
    <n v="3702.16"/>
    <x v="3"/>
    <n v="4072.3760000000002"/>
    <n v="4072"/>
    <n v="4073"/>
    <n v="4072"/>
    <x v="1"/>
    <x v="5"/>
    <s v="Mar-2023"/>
    <s v="CHILDREN"/>
  </r>
  <r>
    <x v="330"/>
    <s v="P1503"/>
    <n v="44"/>
    <x v="2"/>
    <x v="4"/>
    <x v="0"/>
    <n v="2503.6022787783868"/>
    <x v="0"/>
    <n v="1122.5999999999999"/>
    <x v="0"/>
    <n v="1234.8599999999999"/>
    <n v="1235"/>
    <n v="1235"/>
    <n v="1234"/>
    <x v="1"/>
    <x v="10"/>
    <s v="Oct-2023"/>
    <s v="ADULTS"/>
  </r>
  <r>
    <x v="255"/>
    <s v="P349"/>
    <n v="76"/>
    <x v="1"/>
    <x v="1"/>
    <x v="1"/>
    <n v="2509.1716796874998"/>
    <x v="3"/>
    <n v="522.61"/>
    <x v="2"/>
    <n v="574.87100000000009"/>
    <n v="575"/>
    <n v="575"/>
    <n v="574"/>
    <x v="1"/>
    <x v="6"/>
    <s v="Sep-2023"/>
    <s v="ADULTS"/>
  </r>
  <r>
    <x v="349"/>
    <s v="P4803"/>
    <n v="95"/>
    <x v="1"/>
    <x v="0"/>
    <x v="2"/>
    <n v="2440.2966694490819"/>
    <x v="2"/>
    <n v="4320.29"/>
    <x v="2"/>
    <n v="4752.3190000000004"/>
    <n v="4752"/>
    <n v="4753"/>
    <n v="4752"/>
    <x v="0"/>
    <x v="1"/>
    <s v="Jan-2022"/>
    <s v="ADULTS"/>
  </r>
  <r>
    <x v="120"/>
    <s v="P4755"/>
    <n v="62"/>
    <x v="0"/>
    <x v="0"/>
    <x v="1"/>
    <n v="2509.1716796874998"/>
    <x v="4"/>
    <n v="1015.21"/>
    <x v="2"/>
    <n v="1116.7310000000002"/>
    <n v="1117"/>
    <n v="1117"/>
    <n v="1116"/>
    <x v="0"/>
    <x v="1"/>
    <s v="Jan-2022"/>
    <s v="ADULTS"/>
  </r>
  <r>
    <x v="113"/>
    <s v="P4916"/>
    <n v="98"/>
    <x v="2"/>
    <x v="0"/>
    <x v="3"/>
    <n v="2496.7676064257025"/>
    <x v="2"/>
    <n v="3847.94"/>
    <x v="2"/>
    <n v="4232.7340000000004"/>
    <n v="4233"/>
    <n v="4233"/>
    <n v="4232"/>
    <x v="1"/>
    <x v="0"/>
    <s v="Dec-2023"/>
    <s v="ADULTS"/>
  </r>
  <r>
    <x v="587"/>
    <s v="P1147"/>
    <n v="98"/>
    <x v="1"/>
    <x v="3"/>
    <x v="0"/>
    <n v="2503.6022787783868"/>
    <x v="1"/>
    <n v="4425.3100000000004"/>
    <x v="2"/>
    <n v="4867.8410000000013"/>
    <n v="4868"/>
    <n v="4868"/>
    <n v="4867"/>
    <x v="0"/>
    <x v="8"/>
    <s v="Jul-2022"/>
    <s v="ADULTS"/>
  </r>
  <r>
    <x v="44"/>
    <s v="P1452"/>
    <n v="7"/>
    <x v="0"/>
    <x v="7"/>
    <x v="1"/>
    <n v="2509.1716796874998"/>
    <x v="1"/>
    <n v="3364.54"/>
    <x v="3"/>
    <n v="3700.9940000000001"/>
    <n v="3701"/>
    <n v="3701"/>
    <n v="3700"/>
    <x v="1"/>
    <x v="5"/>
    <s v="Mar-2023"/>
    <s v="CHILDREN"/>
  </r>
  <r>
    <x v="640"/>
    <s v="P3481"/>
    <n v="95"/>
    <x v="2"/>
    <x v="2"/>
    <x v="2"/>
    <n v="2440.2966694490819"/>
    <x v="0"/>
    <n v="1049.6400000000001"/>
    <x v="2"/>
    <n v="1154.6040000000003"/>
    <n v="1155"/>
    <n v="1155"/>
    <n v="1154"/>
    <x v="0"/>
    <x v="1"/>
    <s v="Jan-2022"/>
    <s v="ADULTS"/>
  </r>
  <r>
    <x v="548"/>
    <s v="P825"/>
    <n v="64"/>
    <x v="1"/>
    <x v="4"/>
    <x v="0"/>
    <n v="2503.6022787783868"/>
    <x v="0"/>
    <n v="308.94"/>
    <x v="2"/>
    <n v="339.834"/>
    <n v="340"/>
    <n v="340"/>
    <n v="339"/>
    <x v="0"/>
    <x v="5"/>
    <s v="Mar-2022"/>
    <s v="ADULTS"/>
  </r>
  <r>
    <x v="356"/>
    <s v="P1375"/>
    <n v="15"/>
    <x v="1"/>
    <x v="4"/>
    <x v="0"/>
    <n v="2503.6022787783868"/>
    <x v="0"/>
    <n v="3546.17"/>
    <x v="3"/>
    <n v="3900.7870000000003"/>
    <n v="3901"/>
    <n v="3901"/>
    <n v="3900"/>
    <x v="0"/>
    <x v="4"/>
    <s v="Jun-2022"/>
    <s v="CHILDREN"/>
  </r>
  <r>
    <x v="341"/>
    <s v="P92"/>
    <n v="28"/>
    <x v="1"/>
    <x v="1"/>
    <x v="2"/>
    <n v="2440.2966694490819"/>
    <x v="1"/>
    <n v="3536.41"/>
    <x v="1"/>
    <n v="3890.0509999999999"/>
    <n v="3890"/>
    <n v="3891"/>
    <n v="3890"/>
    <x v="1"/>
    <x v="3"/>
    <s v="Nov-2023"/>
    <s v="ADULTS"/>
  </r>
  <r>
    <x v="66"/>
    <s v="P4737"/>
    <n v="63"/>
    <x v="2"/>
    <x v="3"/>
    <x v="2"/>
    <n v="2440.2966694490819"/>
    <x v="0"/>
    <n v="2758.75"/>
    <x v="2"/>
    <n v="3034.6250000000005"/>
    <n v="3035"/>
    <n v="3035"/>
    <n v="3034"/>
    <x v="0"/>
    <x v="7"/>
    <s v="Aug-2022"/>
    <s v="ADULTS"/>
  </r>
  <r>
    <x v="639"/>
    <s v="P4280"/>
    <n v="99"/>
    <x v="2"/>
    <x v="1"/>
    <x v="3"/>
    <n v="2496.7676064257025"/>
    <x v="0"/>
    <n v="2098.64"/>
    <x v="2"/>
    <n v="2308.5039999999999"/>
    <n v="2309"/>
    <n v="2309"/>
    <n v="2308"/>
    <x v="0"/>
    <x v="3"/>
    <s v="Nov-2022"/>
    <s v="ADULTS"/>
  </r>
  <r>
    <x v="171"/>
    <s v="P2151"/>
    <n v="99"/>
    <x v="2"/>
    <x v="5"/>
    <x v="1"/>
    <n v="2509.1716796874998"/>
    <x v="3"/>
    <n v="2008.63"/>
    <x v="2"/>
    <n v="2209.4930000000004"/>
    <n v="2209"/>
    <n v="2210"/>
    <n v="2209"/>
    <x v="1"/>
    <x v="3"/>
    <s v="Nov-2023"/>
    <s v="ADULTS"/>
  </r>
  <r>
    <x v="166"/>
    <s v="P644"/>
    <n v="92"/>
    <x v="1"/>
    <x v="4"/>
    <x v="3"/>
    <n v="2496.7676064257025"/>
    <x v="3"/>
    <n v="1189.9100000000001"/>
    <x v="2"/>
    <n v="1308.9010000000003"/>
    <n v="1309"/>
    <n v="1309"/>
    <n v="1308"/>
    <x v="1"/>
    <x v="2"/>
    <s v="Apr-2023"/>
    <s v="ADULTS"/>
  </r>
  <r>
    <x v="647"/>
    <s v="P500"/>
    <n v="2"/>
    <x v="1"/>
    <x v="1"/>
    <x v="0"/>
    <n v="2503.6022787783868"/>
    <x v="3"/>
    <n v="4711.76"/>
    <x v="3"/>
    <n v="5182.9360000000006"/>
    <n v="5183"/>
    <n v="5183"/>
    <n v="5182"/>
    <x v="1"/>
    <x v="8"/>
    <s v="Jul-2023"/>
    <s v="CHILDREN"/>
  </r>
  <r>
    <x v="217"/>
    <s v="P571"/>
    <n v="60"/>
    <x v="0"/>
    <x v="4"/>
    <x v="1"/>
    <n v="2509.1716796874998"/>
    <x v="1"/>
    <n v="1318.12"/>
    <x v="2"/>
    <n v="1449.932"/>
    <n v="1450"/>
    <n v="1450"/>
    <n v="1449"/>
    <x v="0"/>
    <x v="7"/>
    <s v="Aug-2022"/>
    <s v="ADULTS"/>
  </r>
  <r>
    <x v="486"/>
    <s v="P4555"/>
    <n v="42"/>
    <x v="1"/>
    <x v="3"/>
    <x v="2"/>
    <n v="2440.2966694490819"/>
    <x v="2"/>
    <n v="1681.68"/>
    <x v="0"/>
    <n v="1849.8480000000002"/>
    <n v="1850"/>
    <n v="1850"/>
    <n v="1849"/>
    <x v="1"/>
    <x v="8"/>
    <s v="Jul-2023"/>
    <s v="ADULTS"/>
  </r>
  <r>
    <x v="376"/>
    <s v="P2661"/>
    <n v="93"/>
    <x v="0"/>
    <x v="1"/>
    <x v="0"/>
    <n v="2503.6022787783868"/>
    <x v="0"/>
    <n v="4557.17"/>
    <x v="2"/>
    <n v="5012.8870000000006"/>
    <n v="5013"/>
    <n v="5013"/>
    <n v="5012"/>
    <x v="0"/>
    <x v="4"/>
    <s v="Jun-2022"/>
    <s v="ADULTS"/>
  </r>
  <r>
    <x v="120"/>
    <s v="P4928"/>
    <n v="54"/>
    <x v="1"/>
    <x v="2"/>
    <x v="0"/>
    <n v="2503.6022787783868"/>
    <x v="1"/>
    <n v="2378.06"/>
    <x v="0"/>
    <n v="2615.866"/>
    <n v="2616"/>
    <n v="2616"/>
    <n v="2615"/>
    <x v="0"/>
    <x v="1"/>
    <s v="Jan-2022"/>
    <s v="ADULTS"/>
  </r>
  <r>
    <x v="147"/>
    <s v="P3324"/>
    <n v="72"/>
    <x v="2"/>
    <x v="3"/>
    <x v="2"/>
    <n v="2440.2966694490819"/>
    <x v="0"/>
    <n v="3475.19"/>
    <x v="2"/>
    <n v="3822.7090000000003"/>
    <n v="3823"/>
    <n v="3823"/>
    <n v="3822"/>
    <x v="1"/>
    <x v="1"/>
    <s v="Jan-2023"/>
    <s v="ADULTS"/>
  </r>
  <r>
    <x v="649"/>
    <s v="P1317"/>
    <n v="26"/>
    <x v="0"/>
    <x v="7"/>
    <x v="2"/>
    <n v="2440.2966694490819"/>
    <x v="3"/>
    <n v="482.86"/>
    <x v="1"/>
    <n v="531.14600000000007"/>
    <n v="531"/>
    <n v="532"/>
    <n v="531"/>
    <x v="0"/>
    <x v="6"/>
    <s v="Sep-2022"/>
    <s v="ADULTS"/>
  </r>
  <r>
    <x v="302"/>
    <s v="P499"/>
    <n v="99"/>
    <x v="1"/>
    <x v="2"/>
    <x v="1"/>
    <n v="2509.1716796874998"/>
    <x v="3"/>
    <n v="1476.73"/>
    <x v="2"/>
    <n v="1624.4030000000002"/>
    <n v="1624"/>
    <n v="1625"/>
    <n v="1624"/>
    <x v="0"/>
    <x v="3"/>
    <s v="Nov-2022"/>
    <s v="ADULTS"/>
  </r>
  <r>
    <x v="459"/>
    <s v="P2459"/>
    <n v="42"/>
    <x v="2"/>
    <x v="3"/>
    <x v="2"/>
    <n v="2440.2966694490819"/>
    <x v="2"/>
    <n v="749.52"/>
    <x v="0"/>
    <n v="824.47200000000009"/>
    <n v="824"/>
    <n v="825"/>
    <n v="824"/>
    <x v="1"/>
    <x v="8"/>
    <s v="Jul-2023"/>
    <s v="ADULTS"/>
  </r>
  <r>
    <x v="96"/>
    <s v="P4415"/>
    <n v="96"/>
    <x v="0"/>
    <x v="4"/>
    <x v="0"/>
    <n v="2503.6022787783868"/>
    <x v="3"/>
    <n v="935.45"/>
    <x v="2"/>
    <n v="1028.9950000000001"/>
    <n v="1029"/>
    <n v="1029"/>
    <n v="1028"/>
    <x v="1"/>
    <x v="10"/>
    <s v="Oct-2023"/>
    <s v="ADULTS"/>
  </r>
  <r>
    <x v="136"/>
    <s v="P922"/>
    <n v="26"/>
    <x v="2"/>
    <x v="4"/>
    <x v="0"/>
    <n v="2503.6022787783868"/>
    <x v="1"/>
    <n v="4755.84"/>
    <x v="1"/>
    <n v="5231.4240000000009"/>
    <n v="5231"/>
    <n v="5232"/>
    <n v="5231"/>
    <x v="1"/>
    <x v="8"/>
    <s v="Jul-2023"/>
    <s v="ADULTS"/>
  </r>
  <r>
    <x v="54"/>
    <s v="P1806"/>
    <n v="54"/>
    <x v="1"/>
    <x v="1"/>
    <x v="3"/>
    <n v="2496.7676064257025"/>
    <x v="3"/>
    <n v="659.36"/>
    <x v="0"/>
    <n v="725.29600000000005"/>
    <n v="725"/>
    <n v="726"/>
    <n v="725"/>
    <x v="0"/>
    <x v="0"/>
    <s v="Dec-2022"/>
    <s v="ADULTS"/>
  </r>
  <r>
    <x v="147"/>
    <s v="P2937"/>
    <n v="44"/>
    <x v="0"/>
    <x v="6"/>
    <x v="2"/>
    <n v="2440.2966694490819"/>
    <x v="2"/>
    <n v="3840.17"/>
    <x v="0"/>
    <n v="4224.1870000000008"/>
    <n v="4224"/>
    <n v="4225"/>
    <n v="4224"/>
    <x v="1"/>
    <x v="1"/>
    <s v="Jan-2023"/>
    <s v="ADULTS"/>
  </r>
  <r>
    <x v="322"/>
    <s v="P2562"/>
    <n v="98"/>
    <x v="0"/>
    <x v="6"/>
    <x v="3"/>
    <n v="2496.7676064257025"/>
    <x v="3"/>
    <n v="3599.51"/>
    <x v="2"/>
    <n v="3959.4610000000007"/>
    <n v="3959"/>
    <n v="3960"/>
    <n v="3959"/>
    <x v="0"/>
    <x v="6"/>
    <s v="Sep-2022"/>
    <s v="ADULTS"/>
  </r>
  <r>
    <x v="125"/>
    <s v="P3929"/>
    <n v="64"/>
    <x v="0"/>
    <x v="5"/>
    <x v="3"/>
    <n v="2496.7676064257025"/>
    <x v="3"/>
    <n v="2879.42"/>
    <x v="2"/>
    <n v="3167.3620000000005"/>
    <n v="3167"/>
    <n v="3168"/>
    <n v="3167"/>
    <x v="1"/>
    <x v="0"/>
    <s v="Dec-2023"/>
    <s v="ADULTS"/>
  </r>
  <r>
    <x v="218"/>
    <s v="P77"/>
    <n v="80"/>
    <x v="2"/>
    <x v="1"/>
    <x v="3"/>
    <n v="2496.7676064257025"/>
    <x v="4"/>
    <n v="3585.75"/>
    <x v="2"/>
    <n v="3944.3250000000003"/>
    <n v="3944"/>
    <n v="3945"/>
    <n v="3944"/>
    <x v="0"/>
    <x v="1"/>
    <s v="Jan-2022"/>
    <s v="ADULTS"/>
  </r>
  <r>
    <x v="408"/>
    <s v="P589"/>
    <n v="52"/>
    <x v="0"/>
    <x v="0"/>
    <x v="0"/>
    <n v="2503.6022787783868"/>
    <x v="1"/>
    <n v="438.96"/>
    <x v="0"/>
    <n v="482.85599999999999"/>
    <n v="483"/>
    <n v="483"/>
    <n v="482"/>
    <x v="1"/>
    <x v="11"/>
    <s v="May-2023"/>
    <s v="ADULTS"/>
  </r>
  <r>
    <x v="296"/>
    <s v="P540"/>
    <n v="70"/>
    <x v="1"/>
    <x v="3"/>
    <x v="1"/>
    <n v="2509.1716796874998"/>
    <x v="3"/>
    <n v="4961.12"/>
    <x v="2"/>
    <n v="5457.232"/>
    <n v="5457"/>
    <n v="5458"/>
    <n v="5457"/>
    <x v="1"/>
    <x v="2"/>
    <s v="Apr-2023"/>
    <s v="ADULTS"/>
  </r>
  <r>
    <x v="359"/>
    <s v="P2157"/>
    <n v="15"/>
    <x v="2"/>
    <x v="3"/>
    <x v="1"/>
    <n v="2509.1716796874998"/>
    <x v="4"/>
    <n v="601.77"/>
    <x v="3"/>
    <n v="661.947"/>
    <n v="662"/>
    <n v="662"/>
    <n v="661"/>
    <x v="1"/>
    <x v="4"/>
    <s v="Jun-2023"/>
    <s v="CHILDREN"/>
  </r>
  <r>
    <x v="621"/>
    <s v="P2240"/>
    <n v="53"/>
    <x v="0"/>
    <x v="3"/>
    <x v="1"/>
    <n v="2509.1716796874998"/>
    <x v="2"/>
    <n v="4449.01"/>
    <x v="0"/>
    <n v="4893.911000000001"/>
    <n v="4894"/>
    <n v="4894"/>
    <n v="4893"/>
    <x v="1"/>
    <x v="7"/>
    <s v="Aug-2023"/>
    <s v="ADULTS"/>
  </r>
  <r>
    <x v="313"/>
    <s v="P968"/>
    <n v="8"/>
    <x v="2"/>
    <x v="0"/>
    <x v="1"/>
    <n v="2509.1716796874998"/>
    <x v="4"/>
    <n v="3014.54"/>
    <x v="3"/>
    <n v="3315.9940000000001"/>
    <n v="3316"/>
    <n v="3316"/>
    <n v="3315"/>
    <x v="1"/>
    <x v="10"/>
    <s v="Oct-2023"/>
    <s v="CHILDREN"/>
  </r>
  <r>
    <x v="81"/>
    <s v="P383"/>
    <n v="85"/>
    <x v="0"/>
    <x v="0"/>
    <x v="3"/>
    <n v="2496.7676064257025"/>
    <x v="0"/>
    <n v="4651.09"/>
    <x v="2"/>
    <n v="5116.1990000000005"/>
    <n v="5116"/>
    <n v="5117"/>
    <n v="5116"/>
    <x v="1"/>
    <x v="6"/>
    <s v="Sep-2023"/>
    <s v="ADULTS"/>
  </r>
  <r>
    <x v="550"/>
    <s v="P947"/>
    <n v="51"/>
    <x v="1"/>
    <x v="6"/>
    <x v="2"/>
    <n v="2440.2966694490819"/>
    <x v="2"/>
    <n v="1648.66"/>
    <x v="0"/>
    <n v="1813.5260000000003"/>
    <n v="1814"/>
    <n v="1814"/>
    <n v="1813"/>
    <x v="0"/>
    <x v="3"/>
    <s v="Nov-2022"/>
    <s v="ADULTS"/>
  </r>
  <r>
    <x v="541"/>
    <s v="P2618"/>
    <n v="1"/>
    <x v="1"/>
    <x v="0"/>
    <x v="2"/>
    <n v="2440.2966694490819"/>
    <x v="2"/>
    <n v="207.98"/>
    <x v="3"/>
    <n v="228.77800000000002"/>
    <n v="229"/>
    <n v="229"/>
    <n v="228"/>
    <x v="0"/>
    <x v="11"/>
    <s v="May-2022"/>
    <s v="CHILDREN"/>
  </r>
  <r>
    <x v="251"/>
    <s v="P3782"/>
    <n v="65"/>
    <x v="2"/>
    <x v="6"/>
    <x v="1"/>
    <n v="2509.1716796874998"/>
    <x v="1"/>
    <n v="2452.89"/>
    <x v="2"/>
    <n v="2698.1790000000001"/>
    <n v="2698"/>
    <n v="2699"/>
    <n v="2698"/>
    <x v="1"/>
    <x v="11"/>
    <s v="May-2023"/>
    <s v="ADULTS"/>
  </r>
  <r>
    <x v="34"/>
    <s v="P861"/>
    <n v="6"/>
    <x v="2"/>
    <x v="1"/>
    <x v="3"/>
    <n v="2496.7676064257025"/>
    <x v="0"/>
    <n v="324.22000000000003"/>
    <x v="3"/>
    <n v="356.64200000000005"/>
    <n v="357"/>
    <n v="357"/>
    <n v="356"/>
    <x v="0"/>
    <x v="3"/>
    <s v="Nov-2022"/>
    <s v="CHILDREN"/>
  </r>
  <r>
    <x v="349"/>
    <s v="P4495"/>
    <n v="95"/>
    <x v="1"/>
    <x v="7"/>
    <x v="3"/>
    <n v="2496.7676064257025"/>
    <x v="1"/>
    <n v="3114.25"/>
    <x v="2"/>
    <n v="3425.6750000000002"/>
    <n v="3426"/>
    <n v="3426"/>
    <n v="3425"/>
    <x v="0"/>
    <x v="1"/>
    <s v="Jan-2022"/>
    <s v="ADULTS"/>
  </r>
  <r>
    <x v="347"/>
    <s v="P3459"/>
    <n v="88"/>
    <x v="2"/>
    <x v="4"/>
    <x v="2"/>
    <n v="2440.2966694490819"/>
    <x v="1"/>
    <n v="963.96"/>
    <x v="2"/>
    <n v="1060.3560000000002"/>
    <n v="1060"/>
    <n v="1061"/>
    <n v="1060"/>
    <x v="1"/>
    <x v="8"/>
    <s v="Jul-2023"/>
    <s v="ADULTS"/>
  </r>
  <r>
    <x v="455"/>
    <s v="P4355"/>
    <n v="58"/>
    <x v="1"/>
    <x v="0"/>
    <x v="2"/>
    <n v="2440.2966694490819"/>
    <x v="2"/>
    <n v="2971.09"/>
    <x v="0"/>
    <n v="3268.1990000000005"/>
    <n v="3268"/>
    <n v="3269"/>
    <n v="3268"/>
    <x v="0"/>
    <x v="4"/>
    <s v="Jun-2022"/>
    <s v="ADULTS"/>
  </r>
  <r>
    <x v="440"/>
    <s v="P4187"/>
    <n v="89"/>
    <x v="1"/>
    <x v="1"/>
    <x v="0"/>
    <n v="2503.6022787783868"/>
    <x v="4"/>
    <n v="3987.41"/>
    <x v="2"/>
    <n v="4386.1509999999998"/>
    <n v="4386"/>
    <n v="4387"/>
    <n v="4386"/>
    <x v="1"/>
    <x v="7"/>
    <s v="Aug-2023"/>
    <s v="ADULTS"/>
  </r>
  <r>
    <x v="611"/>
    <s v="P170"/>
    <n v="24"/>
    <x v="1"/>
    <x v="7"/>
    <x v="3"/>
    <n v="2496.7676064257025"/>
    <x v="0"/>
    <n v="4576.46"/>
    <x v="1"/>
    <n v="5034.1060000000007"/>
    <n v="5034"/>
    <n v="5035"/>
    <n v="5034"/>
    <x v="0"/>
    <x v="2"/>
    <s v="Apr-2022"/>
    <s v="ADULTS"/>
  </r>
  <r>
    <x v="718"/>
    <s v="P2981"/>
    <n v="82"/>
    <x v="0"/>
    <x v="7"/>
    <x v="2"/>
    <n v="2440.2966694490819"/>
    <x v="4"/>
    <n v="610.33000000000004"/>
    <x v="2"/>
    <n v="671.36300000000006"/>
    <n v="671"/>
    <n v="672"/>
    <n v="671"/>
    <x v="0"/>
    <x v="2"/>
    <s v="Apr-2022"/>
    <s v="ADULTS"/>
  </r>
  <r>
    <x v="433"/>
    <s v="P4312"/>
    <n v="56"/>
    <x v="2"/>
    <x v="2"/>
    <x v="3"/>
    <n v="2496.7676064257025"/>
    <x v="3"/>
    <n v="3107.97"/>
    <x v="0"/>
    <n v="3418.7670000000003"/>
    <n v="3419"/>
    <n v="3419"/>
    <n v="3418"/>
    <x v="1"/>
    <x v="6"/>
    <s v="Sep-2023"/>
    <s v="ADULTS"/>
  </r>
  <r>
    <x v="719"/>
    <s v="P305"/>
    <n v="3"/>
    <x v="0"/>
    <x v="1"/>
    <x v="0"/>
    <n v="2503.6022787783868"/>
    <x v="1"/>
    <n v="142.33000000000001"/>
    <x v="3"/>
    <n v="156.56300000000002"/>
    <n v="157"/>
    <n v="157"/>
    <n v="156"/>
    <x v="1"/>
    <x v="9"/>
    <s v="Feb-2023"/>
    <s v="CHILDREN"/>
  </r>
  <r>
    <x v="678"/>
    <s v="P1815"/>
    <n v="65"/>
    <x v="1"/>
    <x v="0"/>
    <x v="1"/>
    <n v="2509.1716796874998"/>
    <x v="0"/>
    <n v="4532.67"/>
    <x v="2"/>
    <n v="4985.9370000000008"/>
    <n v="4986"/>
    <n v="4986"/>
    <n v="4985"/>
    <x v="1"/>
    <x v="11"/>
    <s v="May-2023"/>
    <s v="ADULTS"/>
  </r>
  <r>
    <x v="14"/>
    <s v="P1817"/>
    <n v="81"/>
    <x v="1"/>
    <x v="7"/>
    <x v="0"/>
    <n v="2503.6022787783868"/>
    <x v="1"/>
    <n v="71.239999999999995"/>
    <x v="2"/>
    <n v="78.364000000000004"/>
    <n v="78"/>
    <n v="79"/>
    <n v="78"/>
    <x v="1"/>
    <x v="6"/>
    <s v="Sep-2023"/>
    <s v="ADULTS"/>
  </r>
  <r>
    <x v="377"/>
    <s v="P1266"/>
    <n v="83"/>
    <x v="1"/>
    <x v="3"/>
    <x v="1"/>
    <n v="2509.1716796874998"/>
    <x v="0"/>
    <n v="4229.66"/>
    <x v="2"/>
    <n v="4652.6260000000002"/>
    <n v="4653"/>
    <n v="4653"/>
    <n v="4652"/>
    <x v="0"/>
    <x v="4"/>
    <s v="Jun-2022"/>
    <s v="ADULTS"/>
  </r>
  <r>
    <x v="409"/>
    <s v="P4210"/>
    <n v="21"/>
    <x v="1"/>
    <x v="0"/>
    <x v="2"/>
    <n v="2440.2966694490819"/>
    <x v="0"/>
    <n v="3203.92"/>
    <x v="1"/>
    <n v="3524.3120000000004"/>
    <n v="3524"/>
    <n v="3525"/>
    <n v="3524"/>
    <x v="1"/>
    <x v="1"/>
    <s v="Jan-2023"/>
    <s v="ADULTS"/>
  </r>
  <r>
    <x v="245"/>
    <s v="P1816"/>
    <n v="91"/>
    <x v="0"/>
    <x v="7"/>
    <x v="1"/>
    <n v="2509.1716796874998"/>
    <x v="1"/>
    <n v="2035.03"/>
    <x v="2"/>
    <n v="2238.5330000000004"/>
    <n v="2239"/>
    <n v="2239"/>
    <n v="2238"/>
    <x v="0"/>
    <x v="10"/>
    <s v="Oct-2022"/>
    <s v="ADULTS"/>
  </r>
  <r>
    <x v="46"/>
    <s v="P766"/>
    <n v="12"/>
    <x v="0"/>
    <x v="6"/>
    <x v="0"/>
    <n v="2503.6022787783868"/>
    <x v="4"/>
    <n v="4311.8500000000004"/>
    <x v="3"/>
    <n v="4743.0350000000008"/>
    <n v="4743"/>
    <n v="4744"/>
    <n v="4743"/>
    <x v="0"/>
    <x v="9"/>
    <s v="Feb-2022"/>
    <s v="CHILDREN"/>
  </r>
  <r>
    <x v="357"/>
    <s v="P3999"/>
    <n v="1"/>
    <x v="1"/>
    <x v="1"/>
    <x v="1"/>
    <n v="2509.1716796874998"/>
    <x v="1"/>
    <n v="1815.17"/>
    <x v="3"/>
    <n v="1996.6870000000004"/>
    <n v="1997"/>
    <n v="1997"/>
    <n v="1996"/>
    <x v="1"/>
    <x v="7"/>
    <s v="Aug-2023"/>
    <s v="CHILDREN"/>
  </r>
  <r>
    <x v="707"/>
    <s v="P1889"/>
    <n v="14"/>
    <x v="1"/>
    <x v="1"/>
    <x v="0"/>
    <n v="2503.6022787783868"/>
    <x v="2"/>
    <n v="1910.26"/>
    <x v="3"/>
    <n v="2101.2860000000001"/>
    <n v="2101"/>
    <n v="2102"/>
    <n v="2101"/>
    <x v="1"/>
    <x v="4"/>
    <s v="Jun-2023"/>
    <s v="CHILDREN"/>
  </r>
  <r>
    <x v="263"/>
    <s v="P1955"/>
    <n v="52"/>
    <x v="2"/>
    <x v="3"/>
    <x v="3"/>
    <n v="2496.7676064257025"/>
    <x v="4"/>
    <n v="4788.33"/>
    <x v="0"/>
    <n v="5267.1630000000005"/>
    <n v="5267"/>
    <n v="5268"/>
    <n v="5267"/>
    <x v="0"/>
    <x v="10"/>
    <s v="Oct-2022"/>
    <s v="ADULTS"/>
  </r>
  <r>
    <x v="33"/>
    <s v="P4288"/>
    <n v="73"/>
    <x v="0"/>
    <x v="3"/>
    <x v="0"/>
    <n v="2503.6022787783868"/>
    <x v="4"/>
    <n v="366.19"/>
    <x v="2"/>
    <n v="402.80900000000003"/>
    <n v="403"/>
    <n v="403"/>
    <n v="402"/>
    <x v="0"/>
    <x v="4"/>
    <s v="Jun-2022"/>
    <s v="ADULTS"/>
  </r>
  <r>
    <x v="191"/>
    <s v="P3691"/>
    <n v="16"/>
    <x v="0"/>
    <x v="7"/>
    <x v="3"/>
    <n v="2496.7676064257025"/>
    <x v="2"/>
    <n v="4269.78"/>
    <x v="3"/>
    <n v="4696.7579999999998"/>
    <n v="4697"/>
    <n v="4697"/>
    <n v="4696"/>
    <x v="0"/>
    <x v="7"/>
    <s v="Aug-2022"/>
    <s v="CHILDREN"/>
  </r>
  <r>
    <x v="105"/>
    <s v="P4367"/>
    <n v="21"/>
    <x v="1"/>
    <x v="7"/>
    <x v="0"/>
    <n v="2503.6022787783868"/>
    <x v="1"/>
    <n v="1760.35"/>
    <x v="1"/>
    <n v="1936.385"/>
    <n v="1936"/>
    <n v="1937"/>
    <n v="1936"/>
    <x v="0"/>
    <x v="10"/>
    <s v="Oct-2022"/>
    <s v="ADULTS"/>
  </r>
  <r>
    <x v="341"/>
    <s v="P711"/>
    <n v="80"/>
    <x v="1"/>
    <x v="1"/>
    <x v="2"/>
    <n v="2440.2966694490819"/>
    <x v="1"/>
    <n v="1795.11"/>
    <x v="2"/>
    <n v="1974.6210000000001"/>
    <n v="1975"/>
    <n v="1975"/>
    <n v="1974"/>
    <x v="1"/>
    <x v="3"/>
    <s v="Nov-2023"/>
    <s v="ADULTS"/>
  </r>
  <r>
    <x v="87"/>
    <s v="P585"/>
    <n v="66"/>
    <x v="2"/>
    <x v="4"/>
    <x v="3"/>
    <n v="2496.7676064257025"/>
    <x v="4"/>
    <n v="3318.1"/>
    <x v="2"/>
    <n v="3649.9100000000003"/>
    <n v="3650"/>
    <n v="3650"/>
    <n v="3649"/>
    <x v="0"/>
    <x v="1"/>
    <s v="Jan-2022"/>
    <s v="ADULTS"/>
  </r>
  <r>
    <x v="458"/>
    <s v="P435"/>
    <n v="95"/>
    <x v="1"/>
    <x v="6"/>
    <x v="2"/>
    <n v="2440.2966694490819"/>
    <x v="0"/>
    <n v="1727.49"/>
    <x v="2"/>
    <n v="1900.2390000000003"/>
    <n v="1900"/>
    <n v="1901"/>
    <n v="1900"/>
    <x v="1"/>
    <x v="10"/>
    <s v="Oct-2023"/>
    <s v="ADULTS"/>
  </r>
  <r>
    <x v="411"/>
    <s v="P2000"/>
    <n v="37"/>
    <x v="0"/>
    <x v="7"/>
    <x v="1"/>
    <n v="2509.1716796874998"/>
    <x v="4"/>
    <n v="4488.92"/>
    <x v="1"/>
    <n v="4937.8120000000008"/>
    <n v="4938"/>
    <n v="4938"/>
    <n v="4937"/>
    <x v="1"/>
    <x v="6"/>
    <s v="Sep-2023"/>
    <s v="ADULTS"/>
  </r>
  <r>
    <x v="708"/>
    <s v="P3290"/>
    <n v="16"/>
    <x v="2"/>
    <x v="3"/>
    <x v="2"/>
    <n v="2440.2966694490819"/>
    <x v="3"/>
    <n v="95.52"/>
    <x v="3"/>
    <n v="105.072"/>
    <n v="105"/>
    <n v="106"/>
    <n v="105"/>
    <x v="1"/>
    <x v="11"/>
    <s v="May-2023"/>
    <s v="CHILDREN"/>
  </r>
  <r>
    <x v="721"/>
    <s v="P490"/>
    <n v="11"/>
    <x v="0"/>
    <x v="1"/>
    <x v="1"/>
    <n v="2509.1716796874998"/>
    <x v="3"/>
    <n v="426.05"/>
    <x v="3"/>
    <n v="468.65500000000003"/>
    <n v="469"/>
    <n v="469"/>
    <n v="468"/>
    <x v="0"/>
    <x v="9"/>
    <s v="Feb-2022"/>
    <s v="CHILDREN"/>
  </r>
  <r>
    <x v="34"/>
    <s v="P4378"/>
    <n v="96"/>
    <x v="1"/>
    <x v="6"/>
    <x v="1"/>
    <n v="2509.1716796874998"/>
    <x v="4"/>
    <n v="3834.82"/>
    <x v="2"/>
    <n v="4218.3020000000006"/>
    <n v="4218"/>
    <n v="4219"/>
    <n v="4218"/>
    <x v="0"/>
    <x v="3"/>
    <s v="Nov-2022"/>
    <s v="ADULTS"/>
  </r>
  <r>
    <x v="139"/>
    <s v="P3017"/>
    <n v="61"/>
    <x v="1"/>
    <x v="1"/>
    <x v="3"/>
    <n v="2496.7676064257025"/>
    <x v="4"/>
    <n v="886.68"/>
    <x v="2"/>
    <n v="975.34800000000007"/>
    <n v="975"/>
    <n v="976"/>
    <n v="975"/>
    <x v="0"/>
    <x v="10"/>
    <s v="Oct-2022"/>
    <s v="ADULTS"/>
  </r>
  <r>
    <x v="486"/>
    <s v="P1394"/>
    <n v="30"/>
    <x v="2"/>
    <x v="6"/>
    <x v="2"/>
    <n v="2440.2966694490819"/>
    <x v="3"/>
    <n v="479.95"/>
    <x v="1"/>
    <n v="527.94500000000005"/>
    <n v="528"/>
    <n v="528"/>
    <n v="527"/>
    <x v="1"/>
    <x v="8"/>
    <s v="Jul-2023"/>
    <s v="ADULTS"/>
  </r>
  <r>
    <x v="369"/>
    <s v="P2009"/>
    <n v="82"/>
    <x v="1"/>
    <x v="6"/>
    <x v="3"/>
    <n v="2496.7676064257025"/>
    <x v="2"/>
    <n v="4977.6499999999996"/>
    <x v="2"/>
    <n v="5475.415"/>
    <n v="5475"/>
    <n v="5476"/>
    <n v="5475"/>
    <x v="1"/>
    <x v="9"/>
    <s v="Feb-2023"/>
    <s v="ADULTS"/>
  </r>
  <r>
    <x v="685"/>
    <s v="P4137"/>
    <n v="54"/>
    <x v="0"/>
    <x v="3"/>
    <x v="2"/>
    <n v="2440.2966694490819"/>
    <x v="2"/>
    <n v="2555.5300000000002"/>
    <x v="0"/>
    <n v="2811.0830000000005"/>
    <n v="2811"/>
    <n v="2812"/>
    <n v="2811"/>
    <x v="0"/>
    <x v="10"/>
    <s v="Oct-2022"/>
    <s v="ADULTS"/>
  </r>
  <r>
    <x v="190"/>
    <s v="P4068"/>
    <n v="13"/>
    <x v="2"/>
    <x v="2"/>
    <x v="2"/>
    <n v="2440.2966694490819"/>
    <x v="2"/>
    <n v="701.86"/>
    <x v="3"/>
    <n v="772.04600000000005"/>
    <n v="772"/>
    <n v="773"/>
    <n v="772"/>
    <x v="0"/>
    <x v="9"/>
    <s v="Feb-2022"/>
    <s v="CHILDREN"/>
  </r>
  <r>
    <x v="68"/>
    <s v="P115"/>
    <n v="46"/>
    <x v="2"/>
    <x v="5"/>
    <x v="1"/>
    <n v="2509.1716796874998"/>
    <x v="0"/>
    <n v="3202.11"/>
    <x v="0"/>
    <n v="3522.3210000000004"/>
    <n v="3522"/>
    <n v="3523"/>
    <n v="3522"/>
    <x v="0"/>
    <x v="2"/>
    <s v="Apr-2022"/>
    <s v="ADULTS"/>
  </r>
  <r>
    <x v="535"/>
    <s v="P2869"/>
    <n v="85"/>
    <x v="2"/>
    <x v="3"/>
    <x v="1"/>
    <n v="2509.1716796874998"/>
    <x v="0"/>
    <n v="4379.07"/>
    <x v="2"/>
    <n v="4816.9769999999999"/>
    <n v="4817"/>
    <n v="4817"/>
    <n v="4816"/>
    <x v="0"/>
    <x v="8"/>
    <s v="Jul-2022"/>
    <s v="ADULTS"/>
  </r>
  <r>
    <x v="241"/>
    <s v="P983"/>
    <n v="70"/>
    <x v="1"/>
    <x v="0"/>
    <x v="2"/>
    <n v="2440.2966694490819"/>
    <x v="1"/>
    <n v="1724.18"/>
    <x v="2"/>
    <n v="1896.5980000000002"/>
    <n v="1897"/>
    <n v="1897"/>
    <n v="1896"/>
    <x v="0"/>
    <x v="2"/>
    <s v="Apr-2022"/>
    <s v="ADULTS"/>
  </r>
  <r>
    <x v="495"/>
    <s v="P4162"/>
    <n v="13"/>
    <x v="1"/>
    <x v="7"/>
    <x v="2"/>
    <n v="2440.2966694490819"/>
    <x v="0"/>
    <n v="1761.53"/>
    <x v="3"/>
    <n v="1937.6830000000002"/>
    <n v="1938"/>
    <n v="1938"/>
    <n v="1937"/>
    <x v="1"/>
    <x v="9"/>
    <s v="Feb-2023"/>
    <s v="CHILDREN"/>
  </r>
  <r>
    <x v="47"/>
    <s v="P1783"/>
    <n v="64"/>
    <x v="2"/>
    <x v="4"/>
    <x v="2"/>
    <n v="2440.2966694490819"/>
    <x v="4"/>
    <n v="1934.81"/>
    <x v="2"/>
    <n v="2128.2910000000002"/>
    <n v="2128"/>
    <n v="2129"/>
    <n v="2128"/>
    <x v="1"/>
    <x v="11"/>
    <s v="May-2023"/>
    <s v="ADULTS"/>
  </r>
  <r>
    <x v="468"/>
    <s v="P218"/>
    <n v="91"/>
    <x v="2"/>
    <x v="2"/>
    <x v="1"/>
    <n v="2509.1716796874998"/>
    <x v="0"/>
    <n v="3653.35"/>
    <x v="2"/>
    <n v="4018.6850000000004"/>
    <n v="4019"/>
    <n v="4019"/>
    <n v="4018"/>
    <x v="0"/>
    <x v="1"/>
    <s v="Jan-2022"/>
    <s v="ADULTS"/>
  </r>
  <r>
    <x v="240"/>
    <s v="P2170"/>
    <n v="85"/>
    <x v="1"/>
    <x v="1"/>
    <x v="3"/>
    <n v="2496.7676064257025"/>
    <x v="4"/>
    <n v="1853.95"/>
    <x v="2"/>
    <n v="2039.3450000000003"/>
    <n v="2039"/>
    <n v="2040"/>
    <n v="2039"/>
    <x v="0"/>
    <x v="4"/>
    <s v="Jun-2022"/>
    <s v="ADULTS"/>
  </r>
  <r>
    <x v="8"/>
    <s v="P2954"/>
    <n v="90"/>
    <x v="1"/>
    <x v="7"/>
    <x v="3"/>
    <n v="2496.7676064257025"/>
    <x v="4"/>
    <n v="3037.49"/>
    <x v="2"/>
    <n v="3341.239"/>
    <n v="3341"/>
    <n v="3342"/>
    <n v="3341"/>
    <x v="0"/>
    <x v="2"/>
    <s v="Apr-2022"/>
    <s v="ADULTS"/>
  </r>
  <r>
    <x v="187"/>
    <s v="P2800"/>
    <n v="64"/>
    <x v="1"/>
    <x v="0"/>
    <x v="3"/>
    <n v="2496.7676064257025"/>
    <x v="2"/>
    <n v="1060.48"/>
    <x v="2"/>
    <n v="1166.528"/>
    <n v="1167"/>
    <n v="1167"/>
    <n v="1166"/>
    <x v="1"/>
    <x v="4"/>
    <s v="Jun-2023"/>
    <s v="ADULTS"/>
  </r>
  <r>
    <x v="53"/>
    <s v="P4000"/>
    <n v="8"/>
    <x v="2"/>
    <x v="1"/>
    <x v="1"/>
    <n v="2509.1716796874998"/>
    <x v="1"/>
    <n v="1410.97"/>
    <x v="3"/>
    <n v="1552.0670000000002"/>
    <n v="1552"/>
    <n v="1553"/>
    <n v="1552"/>
    <x v="0"/>
    <x v="0"/>
    <s v="Dec-2022"/>
    <s v="CHILDREN"/>
  </r>
  <r>
    <x v="722"/>
    <s v="P2460"/>
    <n v="9"/>
    <x v="0"/>
    <x v="1"/>
    <x v="3"/>
    <n v="2496.7676064257025"/>
    <x v="1"/>
    <n v="1180.4000000000001"/>
    <x v="3"/>
    <n v="1298.4400000000003"/>
    <n v="1298"/>
    <n v="1299"/>
    <n v="1298"/>
    <x v="0"/>
    <x v="1"/>
    <s v="Jan-2022"/>
    <s v="CHILDREN"/>
  </r>
  <r>
    <x v="12"/>
    <s v="P753"/>
    <n v="74"/>
    <x v="1"/>
    <x v="3"/>
    <x v="0"/>
    <n v="2503.6022787783868"/>
    <x v="0"/>
    <n v="4079.98"/>
    <x v="2"/>
    <n v="4487.9780000000001"/>
    <n v="4488"/>
    <n v="4488"/>
    <n v="4487"/>
    <x v="0"/>
    <x v="7"/>
    <s v="Aug-2022"/>
    <s v="ADULTS"/>
  </r>
  <r>
    <x v="221"/>
    <s v="P3632"/>
    <n v="25"/>
    <x v="1"/>
    <x v="2"/>
    <x v="1"/>
    <n v="2509.1716796874998"/>
    <x v="1"/>
    <n v="420.46"/>
    <x v="1"/>
    <n v="462.50600000000003"/>
    <n v="463"/>
    <n v="463"/>
    <n v="462"/>
    <x v="0"/>
    <x v="7"/>
    <s v="Aug-2022"/>
    <s v="ADULTS"/>
  </r>
  <r>
    <x v="637"/>
    <s v="P2003"/>
    <n v="19"/>
    <x v="0"/>
    <x v="3"/>
    <x v="2"/>
    <n v="2440.2966694490819"/>
    <x v="0"/>
    <n v="1644.46"/>
    <x v="1"/>
    <n v="1808.9060000000002"/>
    <n v="1809"/>
    <n v="1809"/>
    <n v="1808"/>
    <x v="1"/>
    <x v="6"/>
    <s v="Sep-2023"/>
    <s v="ADULTS"/>
  </r>
  <r>
    <x v="386"/>
    <s v="P2773"/>
    <n v="80"/>
    <x v="2"/>
    <x v="7"/>
    <x v="3"/>
    <n v="2496.7676064257025"/>
    <x v="4"/>
    <n v="2787"/>
    <x v="2"/>
    <n v="3065.7000000000003"/>
    <n v="3066"/>
    <n v="3066"/>
    <n v="3065"/>
    <x v="0"/>
    <x v="8"/>
    <s v="Jul-2022"/>
    <s v="ADULTS"/>
  </r>
  <r>
    <x v="424"/>
    <s v="P1650"/>
    <n v="19"/>
    <x v="1"/>
    <x v="7"/>
    <x v="0"/>
    <n v="2503.6022787783868"/>
    <x v="3"/>
    <n v="4503.42"/>
    <x v="1"/>
    <n v="4953.7620000000006"/>
    <n v="4954"/>
    <n v="4954"/>
    <n v="4953"/>
    <x v="1"/>
    <x v="6"/>
    <s v="Sep-2023"/>
    <s v="ADULTS"/>
  </r>
  <r>
    <x v="456"/>
    <s v="P4574"/>
    <n v="50"/>
    <x v="0"/>
    <x v="0"/>
    <x v="2"/>
    <n v="2440.2966694490819"/>
    <x v="2"/>
    <n v="1986.75"/>
    <x v="0"/>
    <n v="2185.4250000000002"/>
    <n v="2185"/>
    <n v="2186"/>
    <n v="2185"/>
    <x v="0"/>
    <x v="5"/>
    <s v="Mar-2022"/>
    <s v="ADULTS"/>
  </r>
  <r>
    <x v="272"/>
    <s v="P4080"/>
    <n v="34"/>
    <x v="2"/>
    <x v="3"/>
    <x v="2"/>
    <n v="2440.2966694490819"/>
    <x v="1"/>
    <n v="4602.8900000000003"/>
    <x v="1"/>
    <n v="5063.179000000001"/>
    <n v="5063"/>
    <n v="5064"/>
    <n v="5063"/>
    <x v="0"/>
    <x v="1"/>
    <s v="Jan-2022"/>
    <s v="ADULTS"/>
  </r>
  <r>
    <x v="388"/>
    <s v="P1120"/>
    <n v="21"/>
    <x v="0"/>
    <x v="0"/>
    <x v="0"/>
    <n v="2503.6022787783868"/>
    <x v="4"/>
    <n v="3257.84"/>
    <x v="1"/>
    <n v="3583.6240000000003"/>
    <n v="3584"/>
    <n v="3584"/>
    <n v="3583"/>
    <x v="1"/>
    <x v="11"/>
    <s v="May-2023"/>
    <s v="ADULTS"/>
  </r>
  <r>
    <x v="414"/>
    <s v="P4547"/>
    <n v="83"/>
    <x v="2"/>
    <x v="7"/>
    <x v="3"/>
    <n v="2496.7676064257025"/>
    <x v="2"/>
    <n v="2688.61"/>
    <x v="2"/>
    <n v="2957.4710000000005"/>
    <n v="2957"/>
    <n v="2958"/>
    <n v="2957"/>
    <x v="0"/>
    <x v="3"/>
    <s v="Nov-2022"/>
    <s v="ADULTS"/>
  </r>
  <r>
    <x v="538"/>
    <s v="P1830"/>
    <n v="15"/>
    <x v="0"/>
    <x v="7"/>
    <x v="1"/>
    <n v="2509.1716796874998"/>
    <x v="1"/>
    <n v="1580.92"/>
    <x v="3"/>
    <n v="1739.0120000000002"/>
    <n v="1739"/>
    <n v="1740"/>
    <n v="1739"/>
    <x v="0"/>
    <x v="4"/>
    <s v="Jun-2022"/>
    <s v="CHILDREN"/>
  </r>
  <r>
    <x v="224"/>
    <s v="P4667"/>
    <n v="63"/>
    <x v="2"/>
    <x v="0"/>
    <x v="3"/>
    <n v="2496.7676064257025"/>
    <x v="2"/>
    <n v="1423.37"/>
    <x v="2"/>
    <n v="1565.7070000000001"/>
    <n v="1566"/>
    <n v="1566"/>
    <n v="1565"/>
    <x v="0"/>
    <x v="6"/>
    <s v="Sep-2022"/>
    <s v="ADULTS"/>
  </r>
  <r>
    <x v="10"/>
    <s v="P1268"/>
    <n v="7"/>
    <x v="2"/>
    <x v="5"/>
    <x v="2"/>
    <n v="2440.2966694490819"/>
    <x v="2"/>
    <n v="4911.9399999999996"/>
    <x v="3"/>
    <n v="5403.134"/>
    <n v="5403"/>
    <n v="5404"/>
    <n v="5403"/>
    <x v="0"/>
    <x v="3"/>
    <s v="Nov-2022"/>
    <s v="CHILDREN"/>
  </r>
  <r>
    <x v="723"/>
    <s v="P4847"/>
    <n v="17"/>
    <x v="0"/>
    <x v="3"/>
    <x v="3"/>
    <n v="2496.7676064257025"/>
    <x v="2"/>
    <n v="927.92"/>
    <x v="3"/>
    <n v="1020.712"/>
    <n v="1021"/>
    <n v="1021"/>
    <n v="1020"/>
    <x v="1"/>
    <x v="0"/>
    <s v="Dec-2023"/>
    <s v="CHILDREN"/>
  </r>
  <r>
    <x v="584"/>
    <s v="P3507"/>
    <n v="41"/>
    <x v="1"/>
    <x v="5"/>
    <x v="3"/>
    <n v="2496.7676064257025"/>
    <x v="1"/>
    <n v="2762.95"/>
    <x v="0"/>
    <n v="3039.2449999999999"/>
    <n v="3039"/>
    <n v="3040"/>
    <n v="3039"/>
    <x v="1"/>
    <x v="4"/>
    <s v="Jun-2023"/>
    <s v="ADULTS"/>
  </r>
  <r>
    <x v="255"/>
    <s v="P1271"/>
    <n v="65"/>
    <x v="0"/>
    <x v="3"/>
    <x v="2"/>
    <n v="2440.2966694490819"/>
    <x v="1"/>
    <n v="945.95"/>
    <x v="2"/>
    <n v="1040.5450000000001"/>
    <n v="1041"/>
    <n v="1041"/>
    <n v="1040"/>
    <x v="1"/>
    <x v="6"/>
    <s v="Sep-2023"/>
    <s v="ADULTS"/>
  </r>
  <r>
    <x v="512"/>
    <s v="P2101"/>
    <n v="26"/>
    <x v="1"/>
    <x v="6"/>
    <x v="3"/>
    <n v="2496.7676064257025"/>
    <x v="3"/>
    <n v="478.23"/>
    <x v="1"/>
    <n v="526.05300000000011"/>
    <n v="526"/>
    <n v="527"/>
    <n v="526"/>
    <x v="1"/>
    <x v="4"/>
    <s v="Jun-2023"/>
    <s v="ADULTS"/>
  </r>
  <r>
    <x v="641"/>
    <s v="P2442"/>
    <n v="4"/>
    <x v="1"/>
    <x v="2"/>
    <x v="2"/>
    <n v="2440.2966694490819"/>
    <x v="4"/>
    <n v="1415.94"/>
    <x v="3"/>
    <n v="1557.5340000000001"/>
    <n v="1558"/>
    <n v="1558"/>
    <n v="1557"/>
    <x v="1"/>
    <x v="6"/>
    <s v="Sep-2023"/>
    <s v="CHILDREN"/>
  </r>
  <r>
    <x v="233"/>
    <s v="P2829"/>
    <n v="67"/>
    <x v="2"/>
    <x v="2"/>
    <x v="3"/>
    <n v="2496.7676064257025"/>
    <x v="3"/>
    <n v="2163.5"/>
    <x v="2"/>
    <n v="2379.8500000000004"/>
    <n v="2380"/>
    <n v="2380"/>
    <n v="2379"/>
    <x v="0"/>
    <x v="8"/>
    <s v="Jul-2022"/>
    <s v="ADULTS"/>
  </r>
  <r>
    <x v="478"/>
    <s v="P559"/>
    <n v="91"/>
    <x v="2"/>
    <x v="2"/>
    <x v="3"/>
    <n v="2496.7676064257025"/>
    <x v="2"/>
    <n v="1044.3"/>
    <x v="2"/>
    <n v="1148.73"/>
    <n v="1149"/>
    <n v="1149"/>
    <n v="1148"/>
    <x v="1"/>
    <x v="9"/>
    <s v="Feb-2023"/>
    <s v="ADULTS"/>
  </r>
  <r>
    <x v="150"/>
    <s v="P2018"/>
    <n v="39"/>
    <x v="2"/>
    <x v="4"/>
    <x v="0"/>
    <n v="2503.6022787783868"/>
    <x v="3"/>
    <n v="2461.39"/>
    <x v="1"/>
    <n v="2707.529"/>
    <n v="2708"/>
    <n v="2708"/>
    <n v="2707"/>
    <x v="0"/>
    <x v="4"/>
    <s v="Jun-2022"/>
    <s v="ADULTS"/>
  </r>
  <r>
    <x v="276"/>
    <s v="P3058"/>
    <n v="76"/>
    <x v="2"/>
    <x v="5"/>
    <x v="1"/>
    <n v="2509.1716796874998"/>
    <x v="3"/>
    <n v="2785.8"/>
    <x v="2"/>
    <n v="3064.3800000000006"/>
    <n v="3064"/>
    <n v="3065"/>
    <n v="3064"/>
    <x v="1"/>
    <x v="6"/>
    <s v="Sep-2023"/>
    <s v="ADULTS"/>
  </r>
  <r>
    <x v="681"/>
    <s v="P3112"/>
    <n v="49"/>
    <x v="2"/>
    <x v="1"/>
    <x v="3"/>
    <n v="2496.7676064257025"/>
    <x v="4"/>
    <n v="2412.36"/>
    <x v="0"/>
    <n v="2653.5960000000005"/>
    <n v="2654"/>
    <n v="2654"/>
    <n v="2653"/>
    <x v="1"/>
    <x v="10"/>
    <s v="Oct-2023"/>
    <s v="ADULTS"/>
  </r>
  <r>
    <x v="601"/>
    <s v="P127"/>
    <n v="62"/>
    <x v="2"/>
    <x v="5"/>
    <x v="0"/>
    <n v="2503.6022787783868"/>
    <x v="2"/>
    <n v="4757.4399999999996"/>
    <x v="2"/>
    <n v="5233.1840000000002"/>
    <n v="5233"/>
    <n v="5234"/>
    <n v="5233"/>
    <x v="1"/>
    <x v="11"/>
    <s v="May-2023"/>
    <s v="ADULTS"/>
  </r>
  <r>
    <x v="118"/>
    <s v="P1655"/>
    <n v="5"/>
    <x v="1"/>
    <x v="3"/>
    <x v="0"/>
    <n v="2503.6022787783868"/>
    <x v="3"/>
    <n v="698.93"/>
    <x v="3"/>
    <n v="768.82299999999998"/>
    <n v="769"/>
    <n v="769"/>
    <n v="768"/>
    <x v="0"/>
    <x v="5"/>
    <s v="Mar-2022"/>
    <s v="CHILDREN"/>
  </r>
  <r>
    <x v="89"/>
    <s v="P4279"/>
    <n v="23"/>
    <x v="1"/>
    <x v="6"/>
    <x v="2"/>
    <n v="2440.2966694490819"/>
    <x v="1"/>
    <n v="4115.5200000000004"/>
    <x v="1"/>
    <n v="4527.072000000001"/>
    <n v="4527"/>
    <n v="4528"/>
    <n v="4527"/>
    <x v="0"/>
    <x v="8"/>
    <s v="Jul-2022"/>
    <s v="ADULTS"/>
  </r>
  <r>
    <x v="253"/>
    <s v="P1586"/>
    <n v="99"/>
    <x v="1"/>
    <x v="6"/>
    <x v="0"/>
    <n v="2503.6022787783868"/>
    <x v="3"/>
    <n v="3068.27"/>
    <x v="2"/>
    <n v="3375.0970000000002"/>
    <n v="3375"/>
    <n v="3376"/>
    <n v="3375"/>
    <x v="0"/>
    <x v="2"/>
    <s v="Apr-2022"/>
    <s v="ADULTS"/>
  </r>
  <r>
    <x v="37"/>
    <s v="P2854"/>
    <n v="93"/>
    <x v="2"/>
    <x v="6"/>
    <x v="1"/>
    <n v="2509.1716796874998"/>
    <x v="4"/>
    <n v="1974.7"/>
    <x v="2"/>
    <n v="2172.17"/>
    <n v="2172"/>
    <n v="2173"/>
    <n v="2172"/>
    <x v="1"/>
    <x v="2"/>
    <s v="Apr-2023"/>
    <s v="ADULTS"/>
  </r>
  <r>
    <x v="701"/>
    <s v="P467"/>
    <n v="0"/>
    <x v="0"/>
    <x v="3"/>
    <x v="3"/>
    <n v="2496.7676064257025"/>
    <x v="2"/>
    <n v="2904.39"/>
    <x v="3"/>
    <n v="3194.8290000000002"/>
    <n v="3195"/>
    <n v="3195"/>
    <n v="3194"/>
    <x v="0"/>
    <x v="3"/>
    <s v="Nov-2022"/>
    <s v="CHILDREN"/>
  </r>
  <r>
    <x v="388"/>
    <s v="P1295"/>
    <n v="65"/>
    <x v="0"/>
    <x v="0"/>
    <x v="2"/>
    <n v="2440.2966694490819"/>
    <x v="4"/>
    <n v="2076.1"/>
    <x v="2"/>
    <n v="2283.71"/>
    <n v="2284"/>
    <n v="2284"/>
    <n v="2283"/>
    <x v="1"/>
    <x v="11"/>
    <s v="May-2023"/>
    <s v="ADULTS"/>
  </r>
  <r>
    <x v="328"/>
    <s v="P4250"/>
    <n v="98"/>
    <x v="2"/>
    <x v="4"/>
    <x v="3"/>
    <n v="2496.7676064257025"/>
    <x v="1"/>
    <n v="1167.83"/>
    <x v="2"/>
    <n v="1284.6130000000001"/>
    <n v="1285"/>
    <n v="1285"/>
    <n v="1284"/>
    <x v="0"/>
    <x v="6"/>
    <s v="Sep-2022"/>
    <s v="ADULTS"/>
  </r>
  <r>
    <x v="289"/>
    <s v="P2608"/>
    <n v="60"/>
    <x v="2"/>
    <x v="7"/>
    <x v="1"/>
    <n v="2509.1716796874998"/>
    <x v="2"/>
    <n v="1046.72"/>
    <x v="2"/>
    <n v="1151.3920000000001"/>
    <n v="1151"/>
    <n v="1152"/>
    <n v="1151"/>
    <x v="0"/>
    <x v="8"/>
    <s v="Jul-2022"/>
    <s v="ADULTS"/>
  </r>
  <r>
    <x v="497"/>
    <s v="P4826"/>
    <n v="87"/>
    <x v="0"/>
    <x v="1"/>
    <x v="1"/>
    <n v="2509.1716796874998"/>
    <x v="0"/>
    <n v="702.8"/>
    <x v="2"/>
    <n v="773.08"/>
    <n v="773"/>
    <n v="774"/>
    <n v="773"/>
    <x v="0"/>
    <x v="10"/>
    <s v="Oct-2022"/>
    <s v="ADULTS"/>
  </r>
  <r>
    <x v="724"/>
    <s v="P228"/>
    <n v="44"/>
    <x v="2"/>
    <x v="3"/>
    <x v="0"/>
    <n v="2503.6022787783868"/>
    <x v="5"/>
    <n v="3900.36"/>
    <x v="0"/>
    <n v="4290.3960000000006"/>
    <n v="4290"/>
    <n v="4291"/>
    <n v="4290"/>
    <x v="1"/>
    <x v="8"/>
    <s v="Jul-2023"/>
    <s v="ADULTS"/>
  </r>
  <r>
    <x v="256"/>
    <s v="P4252"/>
    <n v="49"/>
    <x v="2"/>
    <x v="4"/>
    <x v="0"/>
    <n v="2503.6022787783868"/>
    <x v="0"/>
    <n v="1962.3"/>
    <x v="0"/>
    <n v="2158.5300000000002"/>
    <n v="2159"/>
    <n v="2159"/>
    <n v="2158"/>
    <x v="0"/>
    <x v="7"/>
    <s v="Aug-2022"/>
    <s v="ADULTS"/>
  </r>
  <r>
    <x v="474"/>
    <s v="P3701"/>
    <n v="31"/>
    <x v="0"/>
    <x v="7"/>
    <x v="2"/>
    <n v="2440.2966694490819"/>
    <x v="3"/>
    <n v="4088.68"/>
    <x v="1"/>
    <n v="4497.5479999999998"/>
    <n v="4498"/>
    <n v="4498"/>
    <n v="4497"/>
    <x v="0"/>
    <x v="9"/>
    <s v="Feb-2022"/>
    <s v="ADULTS"/>
  </r>
  <r>
    <x v="523"/>
    <s v="P1640"/>
    <n v="13"/>
    <x v="1"/>
    <x v="4"/>
    <x v="3"/>
    <n v="2496.7676064257025"/>
    <x v="1"/>
    <n v="70.23"/>
    <x v="3"/>
    <n v="77.253000000000014"/>
    <n v="77"/>
    <n v="78"/>
    <n v="77"/>
    <x v="0"/>
    <x v="5"/>
    <s v="Mar-2022"/>
    <s v="CHILDREN"/>
  </r>
  <r>
    <x v="161"/>
    <s v="P2508"/>
    <n v="50"/>
    <x v="1"/>
    <x v="1"/>
    <x v="3"/>
    <n v="2496.7676064257025"/>
    <x v="4"/>
    <n v="3115.16"/>
    <x v="0"/>
    <n v="3426.6759999999999"/>
    <n v="3427"/>
    <n v="3427"/>
    <n v="3426"/>
    <x v="1"/>
    <x v="0"/>
    <s v="Dec-2023"/>
    <s v="ADULTS"/>
  </r>
  <r>
    <x v="210"/>
    <s v="P2052"/>
    <n v="46"/>
    <x v="1"/>
    <x v="2"/>
    <x v="2"/>
    <n v="2440.2966694490819"/>
    <x v="1"/>
    <n v="1087.8900000000001"/>
    <x v="0"/>
    <n v="1196.6790000000003"/>
    <n v="1197"/>
    <n v="1197"/>
    <n v="1196"/>
    <x v="1"/>
    <x v="9"/>
    <s v="Feb-2023"/>
    <s v="ADULTS"/>
  </r>
  <r>
    <x v="239"/>
    <s v="P4488"/>
    <n v="99"/>
    <x v="2"/>
    <x v="3"/>
    <x v="1"/>
    <n v="2509.1716796874998"/>
    <x v="2"/>
    <n v="616.53"/>
    <x v="2"/>
    <n v="678.18299999999999"/>
    <n v="678"/>
    <n v="679"/>
    <n v="678"/>
    <x v="1"/>
    <x v="1"/>
    <s v="Jan-2023"/>
    <s v="ADULTS"/>
  </r>
  <r>
    <x v="257"/>
    <s v="P1611"/>
    <n v="81"/>
    <x v="2"/>
    <x v="4"/>
    <x v="2"/>
    <n v="2440.2966694490819"/>
    <x v="3"/>
    <n v="751.87"/>
    <x v="2"/>
    <n v="827.05700000000002"/>
    <n v="827"/>
    <n v="828"/>
    <n v="827"/>
    <x v="1"/>
    <x v="1"/>
    <s v="Jan-2023"/>
    <s v="ADULTS"/>
  </r>
  <r>
    <x v="33"/>
    <s v="P425"/>
    <n v="39"/>
    <x v="0"/>
    <x v="5"/>
    <x v="2"/>
    <n v="2440.2966694490819"/>
    <x v="4"/>
    <n v="1296.8"/>
    <x v="1"/>
    <n v="1426.48"/>
    <n v="1426"/>
    <n v="1427"/>
    <n v="1426"/>
    <x v="0"/>
    <x v="4"/>
    <s v="Jun-2022"/>
    <s v="ADULTS"/>
  </r>
  <r>
    <x v="300"/>
    <s v="P2853"/>
    <n v="94"/>
    <x v="0"/>
    <x v="7"/>
    <x v="3"/>
    <n v="2496.7676064257025"/>
    <x v="3"/>
    <n v="2107.56"/>
    <x v="2"/>
    <n v="2318.3160000000003"/>
    <n v="2318"/>
    <n v="2319"/>
    <n v="2318"/>
    <x v="1"/>
    <x v="7"/>
    <s v="Aug-2023"/>
    <s v="ADULTS"/>
  </r>
  <r>
    <x v="631"/>
    <s v="P2239"/>
    <n v="21"/>
    <x v="2"/>
    <x v="1"/>
    <x v="1"/>
    <n v="2509.1716796874998"/>
    <x v="3"/>
    <n v="3907.96"/>
    <x v="1"/>
    <n v="4298.7560000000003"/>
    <n v="4299"/>
    <n v="4299"/>
    <n v="4298"/>
    <x v="1"/>
    <x v="0"/>
    <s v="Dec-2023"/>
    <s v="ADULTS"/>
  </r>
  <r>
    <x v="552"/>
    <s v="P413"/>
    <n v="72"/>
    <x v="0"/>
    <x v="0"/>
    <x v="0"/>
    <n v="2503.6022787783868"/>
    <x v="1"/>
    <n v="3472.4"/>
    <x v="2"/>
    <n v="3819.6400000000003"/>
    <n v="3820"/>
    <n v="3820"/>
    <n v="3819"/>
    <x v="0"/>
    <x v="0"/>
    <s v="Dec-2022"/>
    <s v="ADULTS"/>
  </r>
  <r>
    <x v="702"/>
    <s v="P3858"/>
    <n v="95"/>
    <x v="1"/>
    <x v="6"/>
    <x v="1"/>
    <n v="2509.1716796874998"/>
    <x v="3"/>
    <n v="3153.33"/>
    <x v="2"/>
    <n v="3468.663"/>
    <n v="3469"/>
    <n v="3469"/>
    <n v="3468"/>
    <x v="0"/>
    <x v="10"/>
    <s v="Oct-2022"/>
    <s v="ADULTS"/>
  </r>
  <r>
    <x v="564"/>
    <s v="P3007"/>
    <n v="97"/>
    <x v="1"/>
    <x v="5"/>
    <x v="2"/>
    <n v="2440.2966694490819"/>
    <x v="5"/>
    <n v="3243.5"/>
    <x v="2"/>
    <n v="3567.8500000000004"/>
    <n v="3568"/>
    <n v="3568"/>
    <n v="3567"/>
    <x v="1"/>
    <x v="1"/>
    <s v="Jan-2023"/>
    <s v="ADULTS"/>
  </r>
  <r>
    <x v="329"/>
    <s v="P1368"/>
    <n v="53"/>
    <x v="1"/>
    <x v="4"/>
    <x v="1"/>
    <n v="2509.1716796874998"/>
    <x v="3"/>
    <n v="126.72"/>
    <x v="0"/>
    <n v="139.392"/>
    <n v="139"/>
    <n v="140"/>
    <n v="139"/>
    <x v="0"/>
    <x v="5"/>
    <s v="Mar-2022"/>
    <s v="ADULTS"/>
  </r>
  <r>
    <x v="187"/>
    <s v="P781"/>
    <n v="60"/>
    <x v="1"/>
    <x v="6"/>
    <x v="2"/>
    <n v="2440.2966694490819"/>
    <x v="1"/>
    <n v="2730.14"/>
    <x v="2"/>
    <n v="3003.154"/>
    <n v="3003"/>
    <n v="3004"/>
    <n v="3003"/>
    <x v="1"/>
    <x v="4"/>
    <s v="Jun-2023"/>
    <s v="ADULTS"/>
  </r>
  <r>
    <x v="476"/>
    <s v="P2079"/>
    <n v="6"/>
    <x v="0"/>
    <x v="4"/>
    <x v="2"/>
    <n v="2440.2966694490819"/>
    <x v="0"/>
    <n v="914.2"/>
    <x v="3"/>
    <n v="1005.6200000000001"/>
    <n v="1006"/>
    <n v="1006"/>
    <n v="1005"/>
    <x v="0"/>
    <x v="10"/>
    <s v="Oct-2022"/>
    <s v="CHILDREN"/>
  </r>
  <r>
    <x v="707"/>
    <s v="P79"/>
    <n v="20"/>
    <x v="1"/>
    <x v="7"/>
    <x v="1"/>
    <n v="2509.1716796874998"/>
    <x v="4"/>
    <n v="4299.97"/>
    <x v="1"/>
    <n v="4729.9670000000006"/>
    <n v="4730"/>
    <n v="4730"/>
    <n v="4729"/>
    <x v="1"/>
    <x v="4"/>
    <s v="Jun-2023"/>
    <s v="ADULTS"/>
  </r>
  <r>
    <x v="287"/>
    <s v="P1620"/>
    <n v="62"/>
    <x v="0"/>
    <x v="6"/>
    <x v="2"/>
    <n v="2440.2966694490819"/>
    <x v="3"/>
    <n v="1351.07"/>
    <x v="2"/>
    <n v="1486.1770000000001"/>
    <n v="1486"/>
    <n v="1487"/>
    <n v="1486"/>
    <x v="0"/>
    <x v="0"/>
    <s v="Dec-2022"/>
    <s v="ADULTS"/>
  </r>
  <r>
    <x v="223"/>
    <s v="P3703"/>
    <n v="97"/>
    <x v="1"/>
    <x v="0"/>
    <x v="3"/>
    <n v="2496.7676064257025"/>
    <x v="2"/>
    <n v="1808.82"/>
    <x v="2"/>
    <n v="1989.702"/>
    <n v="1990"/>
    <n v="1990"/>
    <n v="1989"/>
    <x v="1"/>
    <x v="2"/>
    <s v="Apr-2023"/>
    <s v="ADULTS"/>
  </r>
  <r>
    <x v="57"/>
    <s v="P3829"/>
    <n v="12"/>
    <x v="1"/>
    <x v="6"/>
    <x v="2"/>
    <n v="2440.2966694490819"/>
    <x v="2"/>
    <n v="2853.22"/>
    <x v="3"/>
    <n v="3138.5419999999999"/>
    <n v="3139"/>
    <n v="3139"/>
    <n v="3138"/>
    <x v="1"/>
    <x v="2"/>
    <s v="Apr-2023"/>
    <s v="CHILDREN"/>
  </r>
  <r>
    <x v="703"/>
    <s v="P3670"/>
    <n v="9"/>
    <x v="0"/>
    <x v="7"/>
    <x v="0"/>
    <n v="2503.6022787783868"/>
    <x v="0"/>
    <n v="1651.65"/>
    <x v="3"/>
    <n v="1816.8150000000003"/>
    <n v="1817"/>
    <n v="1817"/>
    <n v="1816"/>
    <x v="1"/>
    <x v="4"/>
    <s v="Jun-2023"/>
    <s v="CHILDREN"/>
  </r>
  <r>
    <x v="394"/>
    <s v="P322"/>
    <n v="99"/>
    <x v="0"/>
    <x v="1"/>
    <x v="2"/>
    <n v="2440.2966694490819"/>
    <x v="5"/>
    <n v="1575.77"/>
    <x v="2"/>
    <n v="1733.3470000000002"/>
    <n v="1733"/>
    <n v="1734"/>
    <n v="1733"/>
    <x v="1"/>
    <x v="5"/>
    <s v="Mar-2023"/>
    <s v="ADULTS"/>
  </r>
  <r>
    <x v="237"/>
    <s v="P1792"/>
    <n v="56"/>
    <x v="1"/>
    <x v="4"/>
    <x v="1"/>
    <n v="2509.1716796874998"/>
    <x v="2"/>
    <n v="1020.23"/>
    <x v="0"/>
    <n v="1122.2530000000002"/>
    <n v="1122"/>
    <n v="1123"/>
    <n v="1122"/>
    <x v="0"/>
    <x v="1"/>
    <s v="Jan-2022"/>
    <s v="ADULTS"/>
  </r>
  <r>
    <x v="191"/>
    <s v="P3311"/>
    <n v="40"/>
    <x v="2"/>
    <x v="3"/>
    <x v="2"/>
    <n v="2440.2966694490819"/>
    <x v="5"/>
    <n v="2623.96"/>
    <x v="0"/>
    <n v="2886.3560000000002"/>
    <n v="2886"/>
    <n v="2887"/>
    <n v="2886"/>
    <x v="0"/>
    <x v="7"/>
    <s v="Aug-2022"/>
    <s v="ADULTS"/>
  </r>
  <r>
    <x v="142"/>
    <s v="P2578"/>
    <n v="37"/>
    <x v="2"/>
    <x v="1"/>
    <x v="3"/>
    <n v="2496.7676064257025"/>
    <x v="4"/>
    <n v="3655.22"/>
    <x v="1"/>
    <n v="4020.7420000000002"/>
    <n v="4021"/>
    <n v="4021"/>
    <n v="4020"/>
    <x v="0"/>
    <x v="7"/>
    <s v="Aug-2022"/>
    <s v="ADULTS"/>
  </r>
  <r>
    <x v="418"/>
    <s v="P2378"/>
    <n v="68"/>
    <x v="2"/>
    <x v="1"/>
    <x v="1"/>
    <n v="2509.1716796874998"/>
    <x v="0"/>
    <n v="2002.1"/>
    <x v="2"/>
    <n v="2202.31"/>
    <n v="2202"/>
    <n v="2203"/>
    <n v="2202"/>
    <x v="0"/>
    <x v="2"/>
    <s v="Apr-2022"/>
    <s v="ADULTS"/>
  </r>
  <r>
    <x v="197"/>
    <s v="P2503"/>
    <n v="19"/>
    <x v="2"/>
    <x v="1"/>
    <x v="0"/>
    <n v="2503.6022787783868"/>
    <x v="1"/>
    <n v="909.7"/>
    <x v="1"/>
    <n v="1000.6700000000002"/>
    <n v="1001"/>
    <n v="1001"/>
    <n v="1000"/>
    <x v="1"/>
    <x v="8"/>
    <s v="Jul-2023"/>
    <s v="ADULTS"/>
  </r>
  <r>
    <x v="199"/>
    <s v="P4160"/>
    <n v="3"/>
    <x v="0"/>
    <x v="4"/>
    <x v="1"/>
    <n v="2509.1716796874998"/>
    <x v="1"/>
    <n v="4008.73"/>
    <x v="3"/>
    <n v="4409.6030000000001"/>
    <n v="4410"/>
    <n v="4410"/>
    <n v="4409"/>
    <x v="1"/>
    <x v="7"/>
    <s v="Aug-2023"/>
    <s v="CHILDREN"/>
  </r>
  <r>
    <x v="39"/>
    <s v="P2218"/>
    <n v="89"/>
    <x v="2"/>
    <x v="7"/>
    <x v="2"/>
    <n v="2440.2966694490819"/>
    <x v="1"/>
    <n v="1561.5"/>
    <x v="2"/>
    <n v="1717.65"/>
    <n v="1718"/>
    <n v="1718"/>
    <n v="1717"/>
    <x v="0"/>
    <x v="5"/>
    <s v="Mar-2022"/>
    <s v="ADULTS"/>
  </r>
  <r>
    <x v="192"/>
    <s v="P3411"/>
    <n v="96"/>
    <x v="1"/>
    <x v="2"/>
    <x v="2"/>
    <n v="2440.2966694490819"/>
    <x v="3"/>
    <n v="2260.92"/>
    <x v="2"/>
    <n v="2487.0120000000002"/>
    <n v="2487"/>
    <n v="2488"/>
    <n v="2487"/>
    <x v="0"/>
    <x v="4"/>
    <s v="Jun-2022"/>
    <s v="ADULTS"/>
  </r>
  <r>
    <x v="189"/>
    <s v="P1906"/>
    <n v="70"/>
    <x v="0"/>
    <x v="1"/>
    <x v="3"/>
    <n v="2496.7676064257025"/>
    <x v="0"/>
    <n v="934.7"/>
    <x v="2"/>
    <n v="1028.17"/>
    <n v="1028"/>
    <n v="1029"/>
    <n v="1028"/>
    <x v="1"/>
    <x v="5"/>
    <s v="Mar-2023"/>
    <s v="ADULTS"/>
  </r>
  <r>
    <x v="216"/>
    <s v="P1455"/>
    <n v="20"/>
    <x v="0"/>
    <x v="7"/>
    <x v="3"/>
    <n v="2496.7676064257025"/>
    <x v="3"/>
    <n v="2949.87"/>
    <x v="1"/>
    <n v="3244.857"/>
    <n v="3245"/>
    <n v="3245"/>
    <n v="3244"/>
    <x v="0"/>
    <x v="1"/>
    <s v="Jan-2022"/>
    <s v="ADULTS"/>
  </r>
  <r>
    <x v="147"/>
    <s v="P2828"/>
    <n v="42"/>
    <x v="2"/>
    <x v="5"/>
    <x v="2"/>
    <n v="2440.2966694490819"/>
    <x v="4"/>
    <n v="3295.64"/>
    <x v="0"/>
    <n v="3625.2040000000002"/>
    <n v="3625"/>
    <n v="3626"/>
    <n v="3625"/>
    <x v="1"/>
    <x v="1"/>
    <s v="Jan-2023"/>
    <s v="ADULTS"/>
  </r>
  <r>
    <x v="579"/>
    <s v="P2276"/>
    <n v="63"/>
    <x v="0"/>
    <x v="3"/>
    <x v="0"/>
    <n v="2503.6022787783868"/>
    <x v="3"/>
    <n v="4954.8"/>
    <x v="2"/>
    <n v="5450.2800000000007"/>
    <n v="5450"/>
    <n v="5451"/>
    <n v="5450"/>
    <x v="0"/>
    <x v="1"/>
    <s v="Jan-2022"/>
    <s v="ADULTS"/>
  </r>
  <r>
    <x v="505"/>
    <s v="P121"/>
    <n v="25"/>
    <x v="2"/>
    <x v="0"/>
    <x v="2"/>
    <n v="2440.2966694490819"/>
    <x v="2"/>
    <n v="4779.8"/>
    <x v="1"/>
    <n v="5257.7800000000007"/>
    <n v="5258"/>
    <n v="5258"/>
    <n v="5257"/>
    <x v="0"/>
    <x v="7"/>
    <s v="Aug-2022"/>
    <s v="ADULTS"/>
  </r>
  <r>
    <x v="495"/>
    <s v="P4753"/>
    <n v="19"/>
    <x v="0"/>
    <x v="4"/>
    <x v="3"/>
    <n v="2496.7676064257025"/>
    <x v="0"/>
    <n v="2869.83"/>
    <x v="1"/>
    <n v="3156.8130000000001"/>
    <n v="3157"/>
    <n v="3157"/>
    <n v="3156"/>
    <x v="1"/>
    <x v="9"/>
    <s v="Feb-2023"/>
    <s v="ADULTS"/>
  </r>
  <r>
    <x v="29"/>
    <s v="P622"/>
    <n v="28"/>
    <x v="0"/>
    <x v="0"/>
    <x v="0"/>
    <n v="2503.6022787783868"/>
    <x v="0"/>
    <n v="2353.12"/>
    <x v="1"/>
    <n v="2588.4320000000002"/>
    <n v="2588"/>
    <n v="2589"/>
    <n v="2588"/>
    <x v="0"/>
    <x v="1"/>
    <s v="Jan-2022"/>
    <s v="ADULTS"/>
  </r>
  <r>
    <x v="189"/>
    <s v="P2165"/>
    <n v="18"/>
    <x v="2"/>
    <x v="2"/>
    <x v="1"/>
    <n v="2509.1716796874998"/>
    <x v="4"/>
    <n v="2920.79"/>
    <x v="1"/>
    <n v="3212.8690000000001"/>
    <n v="3213"/>
    <n v="3213"/>
    <n v="3212"/>
    <x v="1"/>
    <x v="5"/>
    <s v="Mar-2023"/>
    <s v="ADULTS"/>
  </r>
  <r>
    <x v="687"/>
    <s v="P357"/>
    <n v="70"/>
    <x v="2"/>
    <x v="6"/>
    <x v="3"/>
    <n v="2496.7676064257025"/>
    <x v="1"/>
    <n v="2278.33"/>
    <x v="2"/>
    <n v="2506.163"/>
    <n v="2506"/>
    <n v="2507"/>
    <n v="2506"/>
    <x v="1"/>
    <x v="1"/>
    <s v="Jan-2023"/>
    <s v="ADULTS"/>
  </r>
  <r>
    <x v="150"/>
    <s v="P4689"/>
    <n v="47"/>
    <x v="2"/>
    <x v="1"/>
    <x v="1"/>
    <n v="2509.1716796874998"/>
    <x v="3"/>
    <n v="3287.12"/>
    <x v="0"/>
    <n v="3615.8320000000003"/>
    <n v="3616"/>
    <n v="3616"/>
    <n v="3615"/>
    <x v="0"/>
    <x v="4"/>
    <s v="Jun-2022"/>
    <s v="ADULTS"/>
  </r>
  <r>
    <x v="146"/>
    <s v="P1272"/>
    <n v="24"/>
    <x v="1"/>
    <x v="0"/>
    <x v="1"/>
    <n v="2509.1716796874998"/>
    <x v="1"/>
    <n v="889.07"/>
    <x v="1"/>
    <n v="977.97700000000009"/>
    <n v="978"/>
    <n v="978"/>
    <n v="977"/>
    <x v="1"/>
    <x v="8"/>
    <s v="Jul-2023"/>
    <s v="ADULTS"/>
  </r>
  <r>
    <x v="573"/>
    <s v="P4289"/>
    <n v="62"/>
    <x v="1"/>
    <x v="5"/>
    <x v="1"/>
    <n v="2509.1716796874998"/>
    <x v="4"/>
    <n v="4302.8999999999996"/>
    <x v="2"/>
    <n v="4733.1899999999996"/>
    <n v="4733"/>
    <n v="4734"/>
    <n v="4733"/>
    <x v="1"/>
    <x v="1"/>
    <s v="Jan-2023"/>
    <s v="ADULTS"/>
  </r>
  <r>
    <x v="289"/>
    <s v="P4781"/>
    <n v="63"/>
    <x v="2"/>
    <x v="3"/>
    <x v="1"/>
    <n v="2509.1716796874998"/>
    <x v="0"/>
    <n v="3247.52"/>
    <x v="2"/>
    <n v="3572.2720000000004"/>
    <n v="3572"/>
    <n v="3573"/>
    <n v="3572"/>
    <x v="0"/>
    <x v="8"/>
    <s v="Jul-2022"/>
    <s v="ADULTS"/>
  </r>
  <r>
    <x v="52"/>
    <s v="P3104"/>
    <n v="48"/>
    <x v="1"/>
    <x v="6"/>
    <x v="0"/>
    <n v="2503.6022787783868"/>
    <x v="2"/>
    <n v="373.47"/>
    <x v="0"/>
    <n v="410.81700000000006"/>
    <n v="411"/>
    <n v="411"/>
    <n v="410"/>
    <x v="0"/>
    <x v="6"/>
    <s v="Sep-2022"/>
    <s v="ADULTS"/>
  </r>
  <r>
    <x v="420"/>
    <s v="P4662"/>
    <n v="85"/>
    <x v="0"/>
    <x v="7"/>
    <x v="2"/>
    <n v="2440.2966694490819"/>
    <x v="1"/>
    <n v="3126.41"/>
    <x v="2"/>
    <n v="3439.0509999999999"/>
    <n v="3439"/>
    <n v="3440"/>
    <n v="3439"/>
    <x v="0"/>
    <x v="2"/>
    <s v="Apr-2022"/>
    <s v="ADULTS"/>
  </r>
  <r>
    <x v="402"/>
    <s v="P1078"/>
    <n v="81"/>
    <x v="1"/>
    <x v="1"/>
    <x v="0"/>
    <n v="2503.6022787783868"/>
    <x v="3"/>
    <n v="4668.92"/>
    <x v="2"/>
    <n v="5135.8120000000008"/>
    <n v="5136"/>
    <n v="5136"/>
    <n v="5135"/>
    <x v="0"/>
    <x v="11"/>
    <s v="May-2022"/>
    <s v="ADULTS"/>
  </r>
  <r>
    <x v="413"/>
    <s v="P2318"/>
    <n v="44"/>
    <x v="0"/>
    <x v="4"/>
    <x v="3"/>
    <n v="2496.7676064257025"/>
    <x v="2"/>
    <n v="4915.8999999999996"/>
    <x v="0"/>
    <n v="5407.49"/>
    <n v="5407"/>
    <n v="5408"/>
    <n v="5407"/>
    <x v="0"/>
    <x v="7"/>
    <s v="Aug-2022"/>
    <s v="ADULTS"/>
  </r>
  <r>
    <x v="716"/>
    <s v="P3910"/>
    <n v="85"/>
    <x v="0"/>
    <x v="2"/>
    <x v="3"/>
    <n v="2496.7676064257025"/>
    <x v="3"/>
    <n v="630.07000000000005"/>
    <x v="2"/>
    <n v="693.07700000000011"/>
    <n v="693"/>
    <n v="694"/>
    <n v="693"/>
    <x v="1"/>
    <x v="3"/>
    <s v="Nov-2023"/>
    <s v="ADULTS"/>
  </r>
  <r>
    <x v="389"/>
    <s v="P3280"/>
    <n v="93"/>
    <x v="1"/>
    <x v="2"/>
    <x v="3"/>
    <n v="2496.7676064257025"/>
    <x v="0"/>
    <n v="4049.9"/>
    <x v="2"/>
    <n v="4454.8900000000003"/>
    <n v="4455"/>
    <n v="4455"/>
    <n v="4454"/>
    <x v="1"/>
    <x v="9"/>
    <s v="Feb-2023"/>
    <s v="ADULTS"/>
  </r>
  <r>
    <x v="657"/>
    <s v="P424"/>
    <n v="66"/>
    <x v="0"/>
    <x v="1"/>
    <x v="3"/>
    <n v="2496.7676064257025"/>
    <x v="1"/>
    <n v="2862.51"/>
    <x v="2"/>
    <n v="3148.7610000000004"/>
    <n v="3149"/>
    <n v="3149"/>
    <n v="3148"/>
    <x v="0"/>
    <x v="9"/>
    <s v="Feb-2022"/>
    <s v="ADULTS"/>
  </r>
  <r>
    <x v="188"/>
    <s v="P3867"/>
    <n v="12"/>
    <x v="0"/>
    <x v="0"/>
    <x v="1"/>
    <n v="2509.1716796874998"/>
    <x v="4"/>
    <n v="352.29"/>
    <x v="3"/>
    <n v="387.51900000000006"/>
    <n v="388"/>
    <n v="388"/>
    <n v="387"/>
    <x v="1"/>
    <x v="6"/>
    <s v="Sep-2023"/>
    <s v="CHILDREN"/>
  </r>
  <r>
    <x v="83"/>
    <s v="P3113"/>
    <n v="18"/>
    <x v="1"/>
    <x v="1"/>
    <x v="0"/>
    <n v="2503.6022787783868"/>
    <x v="0"/>
    <n v="1055.8399999999999"/>
    <x v="1"/>
    <n v="1161.424"/>
    <n v="1161"/>
    <n v="1162"/>
    <n v="1161"/>
    <x v="1"/>
    <x v="8"/>
    <s v="Jul-2023"/>
    <s v="ADULTS"/>
  </r>
  <r>
    <x v="134"/>
    <s v="P3204"/>
    <n v="19"/>
    <x v="0"/>
    <x v="3"/>
    <x v="1"/>
    <n v="2509.1716796874998"/>
    <x v="2"/>
    <n v="1442.93"/>
    <x v="1"/>
    <n v="1587.2230000000002"/>
    <n v="1587"/>
    <n v="1588"/>
    <n v="1587"/>
    <x v="1"/>
    <x v="5"/>
    <s v="Mar-2023"/>
    <s v="ADULTS"/>
  </r>
  <r>
    <x v="74"/>
    <s v="P3376"/>
    <n v="54"/>
    <x v="1"/>
    <x v="0"/>
    <x v="1"/>
    <n v="2509.1716796874998"/>
    <x v="0"/>
    <n v="549.54"/>
    <x v="0"/>
    <n v="604.49400000000003"/>
    <n v="604"/>
    <n v="605"/>
    <n v="604"/>
    <x v="1"/>
    <x v="10"/>
    <s v="Oct-2023"/>
    <s v="ADULTS"/>
  </r>
  <r>
    <x v="410"/>
    <s v="P1097"/>
    <n v="82"/>
    <x v="0"/>
    <x v="4"/>
    <x v="1"/>
    <n v="2509.1716796874998"/>
    <x v="5"/>
    <n v="2383.81"/>
    <x v="2"/>
    <n v="2622.1910000000003"/>
    <n v="2622"/>
    <n v="2623"/>
    <n v="2622"/>
    <x v="1"/>
    <x v="4"/>
    <s v="Jun-2023"/>
    <s v="ADULTS"/>
  </r>
  <r>
    <x v="97"/>
    <s v="P4325"/>
    <n v="21"/>
    <x v="2"/>
    <x v="5"/>
    <x v="3"/>
    <n v="2496.7676064257025"/>
    <x v="4"/>
    <n v="4266.09"/>
    <x v="1"/>
    <n v="4692.6990000000005"/>
    <n v="4693"/>
    <n v="4693"/>
    <n v="4692"/>
    <x v="1"/>
    <x v="8"/>
    <s v="Jul-2023"/>
    <s v="ADULTS"/>
  </r>
  <r>
    <x v="725"/>
    <s v="P1424"/>
    <n v="36"/>
    <x v="0"/>
    <x v="6"/>
    <x v="3"/>
    <n v="2496.7676064257025"/>
    <x v="1"/>
    <n v="3405.12"/>
    <x v="1"/>
    <n v="3745.6320000000001"/>
    <n v="3746"/>
    <n v="3746"/>
    <n v="3745"/>
    <x v="1"/>
    <x v="9"/>
    <s v="Feb-2023"/>
    <s v="ADULTS"/>
  </r>
  <r>
    <x v="240"/>
    <s v="P2896"/>
    <n v="75"/>
    <x v="2"/>
    <x v="6"/>
    <x v="1"/>
    <n v="2509.1716796874998"/>
    <x v="2"/>
    <n v="2794.58"/>
    <x v="2"/>
    <n v="3074.038"/>
    <n v="3074"/>
    <n v="3075"/>
    <n v="3074"/>
    <x v="0"/>
    <x v="4"/>
    <s v="Jun-2022"/>
    <s v="ADULTS"/>
  </r>
  <r>
    <x v="660"/>
    <s v="P3348"/>
    <n v="96"/>
    <x v="0"/>
    <x v="1"/>
    <x v="2"/>
    <n v="2440.2966694490819"/>
    <x v="0"/>
    <n v="1018.45"/>
    <x v="2"/>
    <n v="1120.2950000000001"/>
    <n v="1120"/>
    <n v="1121"/>
    <n v="1120"/>
    <x v="0"/>
    <x v="8"/>
    <s v="Jul-2022"/>
    <s v="ADULTS"/>
  </r>
  <r>
    <x v="667"/>
    <s v="P4203"/>
    <n v="24"/>
    <x v="2"/>
    <x v="7"/>
    <x v="3"/>
    <n v="2496.7676064257025"/>
    <x v="1"/>
    <n v="2997.09"/>
    <x v="1"/>
    <n v="3296.7990000000004"/>
    <n v="3297"/>
    <n v="3297"/>
    <n v="3296"/>
    <x v="1"/>
    <x v="5"/>
    <s v="Mar-2023"/>
    <s v="ADULTS"/>
  </r>
  <r>
    <x v="423"/>
    <s v="P1279"/>
    <n v="78"/>
    <x v="0"/>
    <x v="4"/>
    <x v="3"/>
    <n v="2496.7676064257025"/>
    <x v="1"/>
    <n v="2209.21"/>
    <x v="2"/>
    <n v="2430.1310000000003"/>
    <n v="2430"/>
    <n v="2431"/>
    <n v="2430"/>
    <x v="1"/>
    <x v="10"/>
    <s v="Oct-2023"/>
    <s v="ADULTS"/>
  </r>
  <r>
    <x v="245"/>
    <s v="P988"/>
    <n v="6"/>
    <x v="2"/>
    <x v="0"/>
    <x v="1"/>
    <n v="2509.1716796874998"/>
    <x v="0"/>
    <n v="1074.55"/>
    <x v="3"/>
    <n v="1182.0050000000001"/>
    <n v="1182"/>
    <n v="1183"/>
    <n v="1182"/>
    <x v="0"/>
    <x v="10"/>
    <s v="Oct-2022"/>
    <s v="CHILDREN"/>
  </r>
  <r>
    <x v="199"/>
    <s v="P3876"/>
    <n v="92"/>
    <x v="2"/>
    <x v="1"/>
    <x v="2"/>
    <n v="2440.2966694490819"/>
    <x v="4"/>
    <n v="3410.97"/>
    <x v="2"/>
    <n v="3752.067"/>
    <n v="3752"/>
    <n v="3753"/>
    <n v="3752"/>
    <x v="1"/>
    <x v="7"/>
    <s v="Aug-2023"/>
    <s v="ADULTS"/>
  </r>
  <r>
    <x v="35"/>
    <s v="P3149"/>
    <n v="3"/>
    <x v="0"/>
    <x v="5"/>
    <x v="0"/>
    <n v="2503.6022787783868"/>
    <x v="4"/>
    <n v="4941.6400000000003"/>
    <x v="3"/>
    <n v="5435.804000000001"/>
    <n v="5436"/>
    <n v="5436"/>
    <n v="5435"/>
    <x v="0"/>
    <x v="9"/>
    <s v="Feb-2022"/>
    <s v="CHILDREN"/>
  </r>
  <r>
    <x v="72"/>
    <s v="P4968"/>
    <n v="52"/>
    <x v="2"/>
    <x v="3"/>
    <x v="3"/>
    <n v="2496.7676064257025"/>
    <x v="3"/>
    <n v="2039.54"/>
    <x v="0"/>
    <n v="2243.4940000000001"/>
    <n v="2243"/>
    <n v="2244"/>
    <n v="2243"/>
    <x v="0"/>
    <x v="9"/>
    <s v="Feb-2022"/>
    <s v="ADULTS"/>
  </r>
  <r>
    <x v="623"/>
    <s v="P3315"/>
    <n v="80"/>
    <x v="1"/>
    <x v="1"/>
    <x v="3"/>
    <n v="2496.7676064257025"/>
    <x v="1"/>
    <n v="4565.07"/>
    <x v="2"/>
    <n v="5021.5770000000002"/>
    <n v="5022"/>
    <n v="5022"/>
    <n v="5021"/>
    <x v="0"/>
    <x v="10"/>
    <s v="Oct-2022"/>
    <s v="ADULTS"/>
  </r>
  <r>
    <x v="323"/>
    <s v="P1602"/>
    <n v="90"/>
    <x v="1"/>
    <x v="5"/>
    <x v="3"/>
    <n v="2496.7676064257025"/>
    <x v="2"/>
    <n v="2939.81"/>
    <x v="2"/>
    <n v="3233.7910000000002"/>
    <n v="3234"/>
    <n v="3234"/>
    <n v="3233"/>
    <x v="1"/>
    <x v="1"/>
    <s v="Jan-2023"/>
    <s v="ADULTS"/>
  </r>
  <r>
    <x v="549"/>
    <s v="P1309"/>
    <n v="42"/>
    <x v="0"/>
    <x v="4"/>
    <x v="1"/>
    <n v="2509.1716796874998"/>
    <x v="4"/>
    <n v="1150.8599999999999"/>
    <x v="0"/>
    <n v="1265.9459999999999"/>
    <n v="1266"/>
    <n v="1266"/>
    <n v="1265"/>
    <x v="0"/>
    <x v="3"/>
    <s v="Nov-2022"/>
    <s v="ADULTS"/>
  </r>
  <r>
    <x v="576"/>
    <s v="P3537"/>
    <n v="62"/>
    <x v="0"/>
    <x v="7"/>
    <x v="0"/>
    <n v="2503.6022787783868"/>
    <x v="1"/>
    <n v="4114.62"/>
    <x v="2"/>
    <n v="4526.0820000000003"/>
    <n v="4526"/>
    <n v="4527"/>
    <n v="4526"/>
    <x v="1"/>
    <x v="0"/>
    <s v="Dec-2023"/>
    <s v="ADULTS"/>
  </r>
  <r>
    <x v="286"/>
    <s v="P3175"/>
    <n v="69"/>
    <x v="1"/>
    <x v="4"/>
    <x v="3"/>
    <n v="2496.7676064257025"/>
    <x v="3"/>
    <n v="3245.34"/>
    <x v="2"/>
    <n v="3569.8740000000003"/>
    <n v="3570"/>
    <n v="3570"/>
    <n v="3569"/>
    <x v="1"/>
    <x v="7"/>
    <s v="Aug-2023"/>
    <s v="ADULTS"/>
  </r>
  <r>
    <x v="41"/>
    <s v="P498"/>
    <n v="27"/>
    <x v="2"/>
    <x v="6"/>
    <x v="0"/>
    <n v="2503.6022787783868"/>
    <x v="4"/>
    <n v="1109.0899999999999"/>
    <x v="1"/>
    <n v="1219.999"/>
    <n v="1220"/>
    <n v="1220"/>
    <n v="1219"/>
    <x v="0"/>
    <x v="5"/>
    <s v="Mar-2022"/>
    <s v="ADULTS"/>
  </r>
  <r>
    <x v="426"/>
    <s v="P1662"/>
    <n v="42"/>
    <x v="2"/>
    <x v="0"/>
    <x v="2"/>
    <n v="2440.2966694490819"/>
    <x v="4"/>
    <n v="385.73"/>
    <x v="0"/>
    <n v="424.30300000000005"/>
    <n v="424"/>
    <n v="425"/>
    <n v="424"/>
    <x v="1"/>
    <x v="0"/>
    <s v="Dec-2023"/>
    <s v="ADULTS"/>
  </r>
  <r>
    <x v="166"/>
    <s v="P4324"/>
    <n v="74"/>
    <x v="0"/>
    <x v="4"/>
    <x v="0"/>
    <n v="2503.6022787783868"/>
    <x v="3"/>
    <n v="1593.03"/>
    <x v="2"/>
    <n v="1752.3330000000001"/>
    <n v="1752"/>
    <n v="1753"/>
    <n v="1752"/>
    <x v="1"/>
    <x v="2"/>
    <s v="Apr-2023"/>
    <s v="ADULTS"/>
  </r>
  <r>
    <x v="417"/>
    <s v="P224"/>
    <n v="72"/>
    <x v="2"/>
    <x v="5"/>
    <x v="1"/>
    <n v="2509.1716796874998"/>
    <x v="1"/>
    <n v="457.67"/>
    <x v="2"/>
    <n v="503.43700000000007"/>
    <n v="503"/>
    <n v="504"/>
    <n v="503"/>
    <x v="0"/>
    <x v="3"/>
    <s v="Nov-2022"/>
    <s v="ADULTS"/>
  </r>
  <r>
    <x v="472"/>
    <s v="P1560"/>
    <n v="39"/>
    <x v="0"/>
    <x v="2"/>
    <x v="3"/>
    <n v="2496.7676064257025"/>
    <x v="1"/>
    <n v="3400.59"/>
    <x v="1"/>
    <n v="3740.6490000000003"/>
    <n v="3741"/>
    <n v="3741"/>
    <n v="3740"/>
    <x v="0"/>
    <x v="1"/>
    <s v="Jan-2022"/>
    <s v="ADULTS"/>
  </r>
  <r>
    <x v="674"/>
    <s v="P450"/>
    <n v="36"/>
    <x v="1"/>
    <x v="0"/>
    <x v="0"/>
    <n v="2503.6022787783868"/>
    <x v="2"/>
    <n v="3364.86"/>
    <x v="1"/>
    <n v="3701.3460000000005"/>
    <n v="3701"/>
    <n v="3702"/>
    <n v="3701"/>
    <x v="0"/>
    <x v="2"/>
    <s v="Apr-2022"/>
    <s v="ADULTS"/>
  </r>
  <r>
    <x v="467"/>
    <s v="P308"/>
    <n v="22"/>
    <x v="2"/>
    <x v="1"/>
    <x v="3"/>
    <n v="2496.7676064257025"/>
    <x v="0"/>
    <n v="26.7"/>
    <x v="1"/>
    <n v="29.37"/>
    <n v="29"/>
    <n v="30"/>
    <n v="29"/>
    <x v="0"/>
    <x v="3"/>
    <s v="Nov-2022"/>
    <s v="ADULTS"/>
  </r>
  <r>
    <x v="684"/>
    <s v="P3967"/>
    <n v="74"/>
    <x v="0"/>
    <x v="4"/>
    <x v="1"/>
    <n v="2509.1716796874998"/>
    <x v="2"/>
    <n v="4292.68"/>
    <x v="2"/>
    <n v="4721.9480000000003"/>
    <n v="4722"/>
    <n v="4722"/>
    <n v="4721"/>
    <x v="1"/>
    <x v="3"/>
    <s v="Nov-2023"/>
    <s v="ADULTS"/>
  </r>
  <r>
    <x v="532"/>
    <s v="P4158"/>
    <n v="71"/>
    <x v="0"/>
    <x v="4"/>
    <x v="3"/>
    <n v="2496.7676064257025"/>
    <x v="3"/>
    <n v="2909.05"/>
    <x v="2"/>
    <n v="3199.9550000000004"/>
    <n v="3200"/>
    <n v="3200"/>
    <n v="3199"/>
    <x v="0"/>
    <x v="5"/>
    <s v="Mar-2022"/>
    <s v="ADULTS"/>
  </r>
  <r>
    <x v="481"/>
    <s v="P703"/>
    <n v="81"/>
    <x v="1"/>
    <x v="6"/>
    <x v="3"/>
    <n v="2496.7676064257025"/>
    <x v="3"/>
    <n v="4711.07"/>
    <x v="2"/>
    <n v="5182.1769999999997"/>
    <n v="5182"/>
    <n v="5183"/>
    <n v="5182"/>
    <x v="1"/>
    <x v="1"/>
    <s v="Jan-2023"/>
    <s v="ADULTS"/>
  </r>
  <r>
    <x v="524"/>
    <s v="P2265"/>
    <n v="18"/>
    <x v="1"/>
    <x v="1"/>
    <x v="1"/>
    <n v="2509.1716796874998"/>
    <x v="1"/>
    <n v="1840.38"/>
    <x v="1"/>
    <n v="2024.4180000000003"/>
    <n v="2024"/>
    <n v="2025"/>
    <n v="2024"/>
    <x v="0"/>
    <x v="7"/>
    <s v="Aug-2022"/>
    <s v="ADULTS"/>
  </r>
  <r>
    <x v="611"/>
    <s v="P770"/>
    <n v="80"/>
    <x v="1"/>
    <x v="0"/>
    <x v="0"/>
    <n v="2503.6022787783868"/>
    <x v="1"/>
    <n v="2231.41"/>
    <x v="2"/>
    <n v="2454.5509999999999"/>
    <n v="2455"/>
    <n v="2455"/>
    <n v="2454"/>
    <x v="0"/>
    <x v="2"/>
    <s v="Apr-2022"/>
    <s v="ADULTS"/>
  </r>
  <r>
    <x v="42"/>
    <s v="P2255"/>
    <n v="78"/>
    <x v="1"/>
    <x v="6"/>
    <x v="3"/>
    <n v="2496.7676064257025"/>
    <x v="5"/>
    <n v="1926.99"/>
    <x v="2"/>
    <n v="2119.6890000000003"/>
    <n v="2120"/>
    <n v="2120"/>
    <n v="2119"/>
    <x v="0"/>
    <x v="10"/>
    <s v="Oct-2022"/>
    <s v="ADULTS"/>
  </r>
  <r>
    <x v="293"/>
    <s v="P4044"/>
    <n v="55"/>
    <x v="2"/>
    <x v="4"/>
    <x v="1"/>
    <n v="2509.1716796874998"/>
    <x v="2"/>
    <n v="4053.97"/>
    <x v="0"/>
    <n v="4459.3670000000002"/>
    <n v="4459"/>
    <n v="4460"/>
    <n v="4459"/>
    <x v="0"/>
    <x v="11"/>
    <s v="May-2022"/>
    <s v="ADULTS"/>
  </r>
  <r>
    <x v="675"/>
    <s v="P3390"/>
    <n v="17"/>
    <x v="0"/>
    <x v="3"/>
    <x v="0"/>
    <n v="2503.6022787783868"/>
    <x v="4"/>
    <n v="1970.54"/>
    <x v="3"/>
    <n v="2167.5940000000001"/>
    <n v="2168"/>
    <n v="2168"/>
    <n v="2167"/>
    <x v="1"/>
    <x v="2"/>
    <s v="Apr-2023"/>
    <s v="CHILDREN"/>
  </r>
  <r>
    <x v="521"/>
    <s v="P1985"/>
    <n v="13"/>
    <x v="1"/>
    <x v="2"/>
    <x v="2"/>
    <n v="2440.2966694490819"/>
    <x v="4"/>
    <n v="1655.48"/>
    <x v="3"/>
    <n v="1821.0280000000002"/>
    <n v="1821"/>
    <n v="1822"/>
    <n v="1821"/>
    <x v="0"/>
    <x v="6"/>
    <s v="Sep-2022"/>
    <s v="CHILDREN"/>
  </r>
  <r>
    <x v="521"/>
    <s v="P964"/>
    <n v="78"/>
    <x v="2"/>
    <x v="2"/>
    <x v="0"/>
    <n v="2503.6022787783868"/>
    <x v="3"/>
    <n v="4901.8500000000004"/>
    <x v="2"/>
    <n v="5392.0350000000008"/>
    <n v="5392"/>
    <n v="5393"/>
    <n v="5392"/>
    <x v="0"/>
    <x v="6"/>
    <s v="Sep-2022"/>
    <s v="ADULTS"/>
  </r>
  <r>
    <x v="482"/>
    <s v="P1112"/>
    <n v="3"/>
    <x v="0"/>
    <x v="6"/>
    <x v="3"/>
    <n v="2496.7676064257025"/>
    <x v="0"/>
    <n v="69.72"/>
    <x v="3"/>
    <n v="76.692000000000007"/>
    <n v="77"/>
    <n v="77"/>
    <n v="76"/>
    <x v="1"/>
    <x v="9"/>
    <s v="Feb-2023"/>
    <s v="CHILDREN"/>
  </r>
  <r>
    <x v="470"/>
    <s v="P3567"/>
    <n v="42"/>
    <x v="0"/>
    <x v="1"/>
    <x v="3"/>
    <n v="2496.7676064257025"/>
    <x v="2"/>
    <n v="1548.04"/>
    <x v="0"/>
    <n v="1702.8440000000001"/>
    <n v="1703"/>
    <n v="1703"/>
    <n v="1702"/>
    <x v="1"/>
    <x v="3"/>
    <s v="Nov-2023"/>
    <s v="ADULTS"/>
  </r>
  <r>
    <x v="367"/>
    <s v="P372"/>
    <n v="36"/>
    <x v="1"/>
    <x v="7"/>
    <x v="2"/>
    <n v="2440.2966694490819"/>
    <x v="0"/>
    <n v="3843.77"/>
    <x v="1"/>
    <n v="4228.1469999999999"/>
    <n v="4228"/>
    <n v="4229"/>
    <n v="4228"/>
    <x v="0"/>
    <x v="6"/>
    <s v="Sep-2022"/>
    <s v="ADULTS"/>
  </r>
  <r>
    <x v="37"/>
    <s v="P4507"/>
    <n v="51"/>
    <x v="2"/>
    <x v="2"/>
    <x v="1"/>
    <n v="2509.1716796874998"/>
    <x v="0"/>
    <n v="3148.45"/>
    <x v="0"/>
    <n v="3463.2950000000001"/>
    <n v="3463"/>
    <n v="3464"/>
    <n v="3463"/>
    <x v="1"/>
    <x v="2"/>
    <s v="Apr-2023"/>
    <s v="ADULTS"/>
  </r>
  <r>
    <x v="467"/>
    <s v="P917"/>
    <n v="9"/>
    <x v="1"/>
    <x v="1"/>
    <x v="3"/>
    <n v="2496.7676064257025"/>
    <x v="3"/>
    <n v="3494.82"/>
    <x v="3"/>
    <n v="3844.3020000000006"/>
    <n v="3844"/>
    <n v="3845"/>
    <n v="3844"/>
    <x v="0"/>
    <x v="3"/>
    <s v="Nov-2022"/>
    <s v="CHILDREN"/>
  </r>
  <r>
    <x v="373"/>
    <s v="P4440"/>
    <n v="93"/>
    <x v="2"/>
    <x v="6"/>
    <x v="3"/>
    <n v="2496.7676064257025"/>
    <x v="2"/>
    <n v="785.57"/>
    <x v="2"/>
    <n v="864.12700000000018"/>
    <n v="864"/>
    <n v="865"/>
    <n v="864"/>
    <x v="1"/>
    <x v="3"/>
    <s v="Nov-2023"/>
    <s v="ADULTS"/>
  </r>
  <r>
    <x v="316"/>
    <s v="P2656"/>
    <n v="93"/>
    <x v="0"/>
    <x v="5"/>
    <x v="0"/>
    <n v="2503.6022787783868"/>
    <x v="4"/>
    <n v="4897.3100000000004"/>
    <x v="2"/>
    <n v="5387.0410000000011"/>
    <n v="5387"/>
    <n v="5388"/>
    <n v="5387"/>
    <x v="1"/>
    <x v="5"/>
    <s v="Mar-2023"/>
    <s v="ADULTS"/>
  </r>
  <r>
    <x v="726"/>
    <s v="P3123"/>
    <n v="74"/>
    <x v="2"/>
    <x v="0"/>
    <x v="1"/>
    <n v="2509.1716796874998"/>
    <x v="2"/>
    <n v="2276.4299999999998"/>
    <x v="2"/>
    <n v="2504.0729999999999"/>
    <n v="2504"/>
    <n v="2505"/>
    <n v="2504"/>
    <x v="1"/>
    <x v="6"/>
    <s v="Sep-2023"/>
    <s v="ADULTS"/>
  </r>
  <r>
    <x v="647"/>
    <s v="P132"/>
    <n v="46"/>
    <x v="1"/>
    <x v="6"/>
    <x v="3"/>
    <n v="2496.7676064257025"/>
    <x v="4"/>
    <n v="3767.85"/>
    <x v="0"/>
    <n v="4144.6350000000002"/>
    <n v="4145"/>
    <n v="4145"/>
    <n v="4144"/>
    <x v="1"/>
    <x v="8"/>
    <s v="Jul-2023"/>
    <s v="ADULTS"/>
  </r>
  <r>
    <x v="393"/>
    <s v="P209"/>
    <n v="81"/>
    <x v="0"/>
    <x v="2"/>
    <x v="0"/>
    <n v="2503.6022787783868"/>
    <x v="0"/>
    <n v="2620.59"/>
    <x v="2"/>
    <n v="2882.6490000000003"/>
    <n v="2883"/>
    <n v="2883"/>
    <n v="2882"/>
    <x v="0"/>
    <x v="9"/>
    <s v="Feb-2022"/>
    <s v="ADULTS"/>
  </r>
  <r>
    <x v="443"/>
    <s v="P1222"/>
    <n v="90"/>
    <x v="0"/>
    <x v="3"/>
    <x v="2"/>
    <n v="2440.2966694490819"/>
    <x v="0"/>
    <n v="353.49"/>
    <x v="2"/>
    <n v="388.83900000000006"/>
    <n v="389"/>
    <n v="389"/>
    <n v="388"/>
    <x v="0"/>
    <x v="8"/>
    <s v="Jul-2022"/>
    <s v="ADULTS"/>
  </r>
  <r>
    <x v="365"/>
    <s v="P1808"/>
    <n v="52"/>
    <x v="1"/>
    <x v="1"/>
    <x v="0"/>
    <n v="2503.6022787783868"/>
    <x v="1"/>
    <n v="2682.91"/>
    <x v="0"/>
    <n v="2951.201"/>
    <n v="2951"/>
    <n v="2952"/>
    <n v="2951"/>
    <x v="1"/>
    <x v="5"/>
    <s v="Mar-2023"/>
    <s v="ADULTS"/>
  </r>
  <r>
    <x v="464"/>
    <s v="P3766"/>
    <n v="22"/>
    <x v="1"/>
    <x v="5"/>
    <x v="0"/>
    <n v="2503.6022787783868"/>
    <x v="4"/>
    <n v="432.84"/>
    <x v="1"/>
    <n v="476.12400000000002"/>
    <n v="476"/>
    <n v="477"/>
    <n v="476"/>
    <x v="1"/>
    <x v="5"/>
    <s v="Mar-2023"/>
    <s v="ADULTS"/>
  </r>
  <r>
    <x v="263"/>
    <s v="P1171"/>
    <n v="87"/>
    <x v="0"/>
    <x v="1"/>
    <x v="1"/>
    <n v="2509.1716796874998"/>
    <x v="2"/>
    <n v="1206.8800000000001"/>
    <x v="2"/>
    <n v="1327.5680000000002"/>
    <n v="1328"/>
    <n v="1328"/>
    <n v="1327"/>
    <x v="0"/>
    <x v="10"/>
    <s v="Oct-2022"/>
    <s v="ADULTS"/>
  </r>
  <r>
    <x v="79"/>
    <s v="P1862"/>
    <n v="31"/>
    <x v="0"/>
    <x v="3"/>
    <x v="0"/>
    <n v="2503.6022787783868"/>
    <x v="0"/>
    <n v="2878.87"/>
    <x v="1"/>
    <n v="3166.7570000000001"/>
    <n v="3167"/>
    <n v="3167"/>
    <n v="3166"/>
    <x v="1"/>
    <x v="0"/>
    <s v="Dec-2023"/>
    <s v="ADULTS"/>
  </r>
  <r>
    <x v="568"/>
    <s v="P721"/>
    <n v="67"/>
    <x v="1"/>
    <x v="4"/>
    <x v="0"/>
    <n v="2503.6022787783868"/>
    <x v="2"/>
    <n v="4141.3599999999997"/>
    <x v="2"/>
    <n v="4555.4960000000001"/>
    <n v="4555"/>
    <n v="4556"/>
    <n v="4555"/>
    <x v="0"/>
    <x v="3"/>
    <s v="Nov-2022"/>
    <s v="ADULTS"/>
  </r>
  <r>
    <x v="646"/>
    <s v="P1357"/>
    <n v="79"/>
    <x v="0"/>
    <x v="5"/>
    <x v="3"/>
    <n v="2496.7676064257025"/>
    <x v="2"/>
    <n v="4705.7299999999996"/>
    <x v="2"/>
    <n v="5176.3029999999999"/>
    <n v="5176"/>
    <n v="5177"/>
    <n v="5176"/>
    <x v="0"/>
    <x v="8"/>
    <s v="Jul-2022"/>
    <s v="ADULTS"/>
  </r>
  <r>
    <x v="312"/>
    <s v="P4764"/>
    <n v="34"/>
    <x v="1"/>
    <x v="4"/>
    <x v="1"/>
    <n v="2509.1716796874998"/>
    <x v="1"/>
    <n v="896.62"/>
    <x v="1"/>
    <n v="986.28200000000004"/>
    <n v="986"/>
    <n v="987"/>
    <n v="986"/>
    <x v="0"/>
    <x v="5"/>
    <s v="Mar-2022"/>
    <s v="ADULTS"/>
  </r>
  <r>
    <x v="596"/>
    <s v="P3821"/>
    <n v="29"/>
    <x v="0"/>
    <x v="2"/>
    <x v="1"/>
    <n v="2509.1716796874998"/>
    <x v="4"/>
    <n v="4485.54"/>
    <x v="1"/>
    <n v="4934.0940000000001"/>
    <n v="4934"/>
    <n v="4935"/>
    <n v="4934"/>
    <x v="0"/>
    <x v="6"/>
    <s v="Sep-2022"/>
    <s v="ADULTS"/>
  </r>
  <r>
    <x v="199"/>
    <s v="P3933"/>
    <n v="13"/>
    <x v="0"/>
    <x v="6"/>
    <x v="1"/>
    <n v="2509.1716796874998"/>
    <x v="4"/>
    <n v="2800"/>
    <x v="3"/>
    <n v="3080.0000000000005"/>
    <n v="3080"/>
    <n v="3080"/>
    <n v="3080"/>
    <x v="1"/>
    <x v="7"/>
    <s v="Aug-2023"/>
    <s v="CHILDREN"/>
  </r>
  <r>
    <x v="398"/>
    <s v="P2977"/>
    <n v="68"/>
    <x v="1"/>
    <x v="6"/>
    <x v="0"/>
    <n v="2503.6022787783868"/>
    <x v="2"/>
    <n v="1292.77"/>
    <x v="2"/>
    <n v="1422.047"/>
    <n v="1422"/>
    <n v="1423"/>
    <n v="1422"/>
    <x v="1"/>
    <x v="0"/>
    <s v="Dec-2023"/>
    <s v="ADULTS"/>
  </r>
  <r>
    <x v="277"/>
    <s v="P3302"/>
    <n v="27"/>
    <x v="0"/>
    <x v="3"/>
    <x v="2"/>
    <n v="2440.2966694490819"/>
    <x v="2"/>
    <n v="4783.53"/>
    <x v="1"/>
    <n v="5261.8829999999998"/>
    <n v="5262"/>
    <n v="5262"/>
    <n v="5261"/>
    <x v="0"/>
    <x v="11"/>
    <s v="May-2022"/>
    <s v="ADULTS"/>
  </r>
  <r>
    <x v="59"/>
    <s v="P1552"/>
    <n v="65"/>
    <x v="1"/>
    <x v="7"/>
    <x v="0"/>
    <n v="2503.6022787783868"/>
    <x v="3"/>
    <n v="2572.7399999999998"/>
    <x v="2"/>
    <n v="2830.0140000000001"/>
    <n v="2830"/>
    <n v="2831"/>
    <n v="2830"/>
    <x v="1"/>
    <x v="1"/>
    <s v="Jan-2023"/>
    <s v="ADULTS"/>
  </r>
  <r>
    <x v="175"/>
    <s v="P2640"/>
    <n v="0"/>
    <x v="0"/>
    <x v="7"/>
    <x v="0"/>
    <n v="2503.6022787783868"/>
    <x v="3"/>
    <n v="325.2"/>
    <x v="3"/>
    <n v="357.72"/>
    <n v="358"/>
    <n v="358"/>
    <n v="357"/>
    <x v="0"/>
    <x v="5"/>
    <s v="Mar-2022"/>
    <s v="CHILDREN"/>
  </r>
  <r>
    <x v="142"/>
    <s v="P288"/>
    <n v="75"/>
    <x v="0"/>
    <x v="7"/>
    <x v="2"/>
    <n v="2440.2966694490819"/>
    <x v="4"/>
    <n v="4537.12"/>
    <x v="2"/>
    <n v="4990.8320000000003"/>
    <n v="4991"/>
    <n v="4991"/>
    <n v="4990"/>
    <x v="0"/>
    <x v="7"/>
    <s v="Aug-2022"/>
    <s v="ADULTS"/>
  </r>
  <r>
    <x v="109"/>
    <s v="P984"/>
    <n v="43"/>
    <x v="1"/>
    <x v="4"/>
    <x v="3"/>
    <n v="2496.7676064257025"/>
    <x v="2"/>
    <n v="2349.0100000000002"/>
    <x v="0"/>
    <n v="2583.9110000000005"/>
    <n v="2584"/>
    <n v="2584"/>
    <n v="2583"/>
    <x v="0"/>
    <x v="6"/>
    <s v="Sep-2022"/>
    <s v="ADULTS"/>
  </r>
  <r>
    <x v="187"/>
    <s v="P501"/>
    <n v="24"/>
    <x v="0"/>
    <x v="7"/>
    <x v="3"/>
    <n v="2496.7676064257025"/>
    <x v="2"/>
    <n v="2657.84"/>
    <x v="1"/>
    <n v="2923.6240000000003"/>
    <n v="2924"/>
    <n v="2924"/>
    <n v="2923"/>
    <x v="1"/>
    <x v="4"/>
    <s v="Jun-2023"/>
    <s v="ADULTS"/>
  </r>
  <r>
    <x v="318"/>
    <s v="P1801"/>
    <n v="55"/>
    <x v="0"/>
    <x v="5"/>
    <x v="1"/>
    <n v="2509.1716796874998"/>
    <x v="2"/>
    <n v="1505.69"/>
    <x v="0"/>
    <n v="1656.2590000000002"/>
    <n v="1656"/>
    <n v="1657"/>
    <n v="1656"/>
    <x v="1"/>
    <x v="11"/>
    <s v="May-2023"/>
    <s v="ADULTS"/>
  </r>
  <r>
    <x v="287"/>
    <s v="P549"/>
    <n v="24"/>
    <x v="1"/>
    <x v="7"/>
    <x v="0"/>
    <n v="2503.6022787783868"/>
    <x v="4"/>
    <n v="1497.98"/>
    <x v="1"/>
    <n v="1647.7780000000002"/>
    <n v="1648"/>
    <n v="1648"/>
    <n v="1647"/>
    <x v="0"/>
    <x v="0"/>
    <s v="Dec-2022"/>
    <s v="ADULTS"/>
  </r>
  <r>
    <x v="170"/>
    <s v="P3477"/>
    <n v="88"/>
    <x v="2"/>
    <x v="4"/>
    <x v="3"/>
    <n v="2496.7676064257025"/>
    <x v="1"/>
    <n v="3325.62"/>
    <x v="2"/>
    <n v="3658.1820000000002"/>
    <n v="3658"/>
    <n v="3659"/>
    <n v="3658"/>
    <x v="0"/>
    <x v="0"/>
    <s v="Dec-2022"/>
    <s v="ADULTS"/>
  </r>
  <r>
    <x v="286"/>
    <s v="P2831"/>
    <n v="77"/>
    <x v="0"/>
    <x v="2"/>
    <x v="0"/>
    <n v="2503.6022787783868"/>
    <x v="3"/>
    <n v="1284.19"/>
    <x v="2"/>
    <n v="1412.6090000000002"/>
    <n v="1413"/>
    <n v="1413"/>
    <n v="1412"/>
    <x v="1"/>
    <x v="7"/>
    <s v="Aug-2023"/>
    <s v="ADULTS"/>
  </r>
  <r>
    <x v="269"/>
    <s v="P1047"/>
    <n v="21"/>
    <x v="2"/>
    <x v="0"/>
    <x v="0"/>
    <n v="2503.6022787783868"/>
    <x v="0"/>
    <n v="3214.7"/>
    <x v="1"/>
    <n v="3536.17"/>
    <n v="3536"/>
    <n v="3537"/>
    <n v="3536"/>
    <x v="0"/>
    <x v="10"/>
    <s v="Oct-2022"/>
    <s v="ADULTS"/>
  </r>
  <r>
    <x v="644"/>
    <s v="P4284"/>
    <n v="83"/>
    <x v="1"/>
    <x v="7"/>
    <x v="1"/>
    <n v="2509.1716796874998"/>
    <x v="3"/>
    <n v="4379.46"/>
    <x v="2"/>
    <n v="4817.4060000000009"/>
    <n v="4817"/>
    <n v="4818"/>
    <n v="4817"/>
    <x v="0"/>
    <x v="4"/>
    <s v="Jun-2022"/>
    <s v="ADULTS"/>
  </r>
  <r>
    <x v="670"/>
    <s v="P3655"/>
    <n v="32"/>
    <x v="2"/>
    <x v="1"/>
    <x v="3"/>
    <n v="2496.7676064257025"/>
    <x v="4"/>
    <n v="2188"/>
    <x v="1"/>
    <n v="2406.8000000000002"/>
    <n v="2407"/>
    <n v="2407"/>
    <n v="2406"/>
    <x v="0"/>
    <x v="11"/>
    <s v="May-2022"/>
    <s v="ADULTS"/>
  </r>
  <r>
    <x v="236"/>
    <s v="P3801"/>
    <n v="18"/>
    <x v="0"/>
    <x v="0"/>
    <x v="2"/>
    <n v="2440.2966694490819"/>
    <x v="4"/>
    <n v="1970.97"/>
    <x v="1"/>
    <n v="2168.067"/>
    <n v="2168"/>
    <n v="2169"/>
    <n v="2168"/>
    <x v="1"/>
    <x v="1"/>
    <s v="Jan-2023"/>
    <s v="ADULTS"/>
  </r>
  <r>
    <x v="93"/>
    <s v="P1987"/>
    <n v="18"/>
    <x v="0"/>
    <x v="1"/>
    <x v="1"/>
    <n v="2509.1716796874998"/>
    <x v="4"/>
    <n v="3463.17"/>
    <x v="1"/>
    <n v="3809.4870000000005"/>
    <n v="3809"/>
    <n v="3810"/>
    <n v="3809"/>
    <x v="1"/>
    <x v="1"/>
    <s v="Jan-2023"/>
    <s v="ADULTS"/>
  </r>
  <r>
    <x v="705"/>
    <s v="P1473"/>
    <n v="58"/>
    <x v="1"/>
    <x v="1"/>
    <x v="1"/>
    <n v="2509.1716796874998"/>
    <x v="0"/>
    <n v="838.09"/>
    <x v="0"/>
    <n v="921.89900000000011"/>
    <n v="922"/>
    <n v="922"/>
    <n v="921"/>
    <x v="0"/>
    <x v="10"/>
    <s v="Oct-2022"/>
    <s v="ADULTS"/>
  </r>
  <r>
    <x v="273"/>
    <s v="P1017"/>
    <n v="78"/>
    <x v="2"/>
    <x v="6"/>
    <x v="3"/>
    <n v="2496.7676064257025"/>
    <x v="3"/>
    <n v="740.93"/>
    <x v="2"/>
    <n v="815.02300000000002"/>
    <n v="815"/>
    <n v="816"/>
    <n v="815"/>
    <x v="1"/>
    <x v="2"/>
    <s v="Apr-2023"/>
    <s v="ADULTS"/>
  </r>
  <r>
    <x v="633"/>
    <s v="P3361"/>
    <n v="11"/>
    <x v="2"/>
    <x v="6"/>
    <x v="0"/>
    <n v="2503.6022787783868"/>
    <x v="4"/>
    <n v="4174.22"/>
    <x v="3"/>
    <n v="4591.6420000000007"/>
    <n v="4592"/>
    <n v="4592"/>
    <n v="4591"/>
    <x v="0"/>
    <x v="7"/>
    <s v="Aug-2022"/>
    <s v="CHILDREN"/>
  </r>
  <r>
    <x v="315"/>
    <s v="P2467"/>
    <n v="24"/>
    <x v="0"/>
    <x v="4"/>
    <x v="3"/>
    <n v="2496.7676064257025"/>
    <x v="5"/>
    <n v="1061.25"/>
    <x v="1"/>
    <n v="1167.375"/>
    <n v="1167"/>
    <n v="1168"/>
    <n v="1167"/>
    <x v="0"/>
    <x v="11"/>
    <s v="May-2022"/>
    <s v="ADULTS"/>
  </r>
  <r>
    <x v="338"/>
    <s v="P1841"/>
    <n v="10"/>
    <x v="2"/>
    <x v="1"/>
    <x v="0"/>
    <n v="2503.6022787783868"/>
    <x v="2"/>
    <n v="2215.0700000000002"/>
    <x v="3"/>
    <n v="2436.5770000000002"/>
    <n v="2437"/>
    <n v="2437"/>
    <n v="2436"/>
    <x v="0"/>
    <x v="3"/>
    <s v="Nov-2022"/>
    <s v="CHILDREN"/>
  </r>
  <r>
    <x v="95"/>
    <s v="P2036"/>
    <n v="17"/>
    <x v="2"/>
    <x v="4"/>
    <x v="2"/>
    <n v="2440.2966694490819"/>
    <x v="3"/>
    <n v="241.91"/>
    <x v="3"/>
    <n v="266.101"/>
    <n v="266"/>
    <n v="267"/>
    <n v="266"/>
    <x v="0"/>
    <x v="7"/>
    <s v="Aug-2022"/>
    <s v="CHILDREN"/>
  </r>
  <r>
    <x v="405"/>
    <s v="P4052"/>
    <n v="72"/>
    <x v="0"/>
    <x v="0"/>
    <x v="1"/>
    <n v="2509.1716796874998"/>
    <x v="1"/>
    <n v="136.93"/>
    <x v="2"/>
    <n v="150.62300000000002"/>
    <n v="151"/>
    <n v="151"/>
    <n v="150"/>
    <x v="1"/>
    <x v="1"/>
    <s v="Jan-2023"/>
    <s v="ADULTS"/>
  </r>
  <r>
    <x v="4"/>
    <s v="P3941"/>
    <n v="20"/>
    <x v="1"/>
    <x v="4"/>
    <x v="0"/>
    <n v="2503.6022787783868"/>
    <x v="0"/>
    <n v="3722.34"/>
    <x v="1"/>
    <n v="4094.5740000000005"/>
    <n v="4095"/>
    <n v="4095"/>
    <n v="4094"/>
    <x v="1"/>
    <x v="3"/>
    <s v="Nov-2023"/>
    <s v="ADULTS"/>
  </r>
  <r>
    <x v="433"/>
    <s v="P190"/>
    <n v="84"/>
    <x v="1"/>
    <x v="3"/>
    <x v="0"/>
    <n v="2503.6022787783868"/>
    <x v="2"/>
    <n v="683.39"/>
    <x v="2"/>
    <n v="751.72900000000004"/>
    <n v="752"/>
    <n v="752"/>
    <n v="751"/>
    <x v="1"/>
    <x v="6"/>
    <s v="Sep-2023"/>
    <s v="ADULTS"/>
  </r>
  <r>
    <x v="619"/>
    <s v="P1669"/>
    <n v="80"/>
    <x v="2"/>
    <x v="4"/>
    <x v="2"/>
    <n v="2440.2966694490819"/>
    <x v="4"/>
    <n v="3181.77"/>
    <x v="2"/>
    <n v="3499.9470000000001"/>
    <n v="3500"/>
    <n v="3500"/>
    <n v="3499"/>
    <x v="0"/>
    <x v="5"/>
    <s v="Mar-2022"/>
    <s v="ADULTS"/>
  </r>
  <r>
    <x v="545"/>
    <s v="P2126"/>
    <n v="68"/>
    <x v="2"/>
    <x v="3"/>
    <x v="0"/>
    <n v="2503.6022787783868"/>
    <x v="4"/>
    <n v="1161.2"/>
    <x v="2"/>
    <n v="1277.3200000000002"/>
    <n v="1277"/>
    <n v="1278"/>
    <n v="1277"/>
    <x v="1"/>
    <x v="11"/>
    <s v="May-2023"/>
    <s v="ADULTS"/>
  </r>
  <r>
    <x v="402"/>
    <s v="P4126"/>
    <n v="43"/>
    <x v="2"/>
    <x v="2"/>
    <x v="1"/>
    <n v="2509.1716796874998"/>
    <x v="1"/>
    <n v="2173.21"/>
    <x v="0"/>
    <n v="2390.5310000000004"/>
    <n v="2391"/>
    <n v="2391"/>
    <n v="2390"/>
    <x v="0"/>
    <x v="11"/>
    <s v="May-2022"/>
    <s v="ADULTS"/>
  </r>
  <r>
    <x v="576"/>
    <s v="P4957"/>
    <n v="61"/>
    <x v="0"/>
    <x v="4"/>
    <x v="0"/>
    <n v="2503.6022787783868"/>
    <x v="4"/>
    <n v="3387.49"/>
    <x v="2"/>
    <n v="3726.239"/>
    <n v="3726"/>
    <n v="3727"/>
    <n v="3726"/>
    <x v="1"/>
    <x v="0"/>
    <s v="Dec-2023"/>
    <s v="ADULTS"/>
  </r>
  <r>
    <x v="389"/>
    <s v="P3896"/>
    <n v="68"/>
    <x v="2"/>
    <x v="4"/>
    <x v="1"/>
    <n v="2509.1716796874998"/>
    <x v="2"/>
    <n v="1290.0999999999999"/>
    <x v="2"/>
    <n v="1419.1100000000001"/>
    <n v="1419"/>
    <n v="1420"/>
    <n v="1419"/>
    <x v="1"/>
    <x v="9"/>
    <s v="Feb-2023"/>
    <s v="ADULTS"/>
  </r>
  <r>
    <x v="429"/>
    <s v="P679"/>
    <n v="56"/>
    <x v="1"/>
    <x v="3"/>
    <x v="0"/>
    <n v="2503.6022787783868"/>
    <x v="2"/>
    <n v="4419.43"/>
    <x v="0"/>
    <n v="4861.3730000000005"/>
    <n v="4861"/>
    <n v="4862"/>
    <n v="4861"/>
    <x v="1"/>
    <x v="9"/>
    <s v="Feb-2023"/>
    <s v="ADULTS"/>
  </r>
  <r>
    <x v="653"/>
    <s v="P2675"/>
    <n v="0"/>
    <x v="1"/>
    <x v="4"/>
    <x v="0"/>
    <n v="2503.6022787783868"/>
    <x v="0"/>
    <n v="3807.25"/>
    <x v="3"/>
    <n v="4187.9750000000004"/>
    <n v="4188"/>
    <n v="4188"/>
    <n v="4187"/>
    <x v="1"/>
    <x v="1"/>
    <s v="Jan-2023"/>
    <s v="CHILDREN"/>
  </r>
  <r>
    <x v="270"/>
    <s v="P180"/>
    <n v="2"/>
    <x v="2"/>
    <x v="5"/>
    <x v="1"/>
    <n v="2509.1716796874998"/>
    <x v="2"/>
    <n v="2175.6"/>
    <x v="3"/>
    <n v="2393.1600000000003"/>
    <n v="2393"/>
    <n v="2394"/>
    <n v="2393"/>
    <x v="1"/>
    <x v="10"/>
    <s v="Oct-2023"/>
    <s v="CHILDREN"/>
  </r>
  <r>
    <x v="299"/>
    <s v="P3855"/>
    <n v="71"/>
    <x v="2"/>
    <x v="1"/>
    <x v="2"/>
    <n v="2440.2966694490819"/>
    <x v="4"/>
    <n v="4187.4399999999996"/>
    <x v="2"/>
    <n v="4606.1840000000002"/>
    <n v="4606"/>
    <n v="4607"/>
    <n v="4606"/>
    <x v="1"/>
    <x v="7"/>
    <s v="Aug-2023"/>
    <s v="ADULTS"/>
  </r>
  <r>
    <x v="441"/>
    <s v="P1399"/>
    <n v="42"/>
    <x v="2"/>
    <x v="4"/>
    <x v="3"/>
    <n v="2496.7676064257025"/>
    <x v="4"/>
    <n v="44.59"/>
    <x v="0"/>
    <n v="49.049000000000007"/>
    <n v="49"/>
    <n v="50"/>
    <n v="49"/>
    <x v="0"/>
    <x v="3"/>
    <s v="Nov-2022"/>
    <s v="ADULTS"/>
  </r>
  <r>
    <x v="544"/>
    <s v="P4067"/>
    <n v="3"/>
    <x v="1"/>
    <x v="6"/>
    <x v="2"/>
    <n v="2440.2966694490819"/>
    <x v="2"/>
    <n v="376.71"/>
    <x v="3"/>
    <n v="414.38100000000003"/>
    <n v="414"/>
    <n v="415"/>
    <n v="414"/>
    <x v="1"/>
    <x v="11"/>
    <s v="May-2023"/>
    <s v="CHILDREN"/>
  </r>
  <r>
    <x v="698"/>
    <s v="P4041"/>
    <n v="46"/>
    <x v="1"/>
    <x v="4"/>
    <x v="3"/>
    <n v="2496.7676064257025"/>
    <x v="4"/>
    <n v="1343.35"/>
    <x v="0"/>
    <n v="1477.6849999999999"/>
    <n v="1478"/>
    <n v="1478"/>
    <n v="1477"/>
    <x v="0"/>
    <x v="9"/>
    <s v="Feb-2022"/>
    <s v="ADULTS"/>
  </r>
  <r>
    <x v="633"/>
    <s v="P3705"/>
    <n v="42"/>
    <x v="0"/>
    <x v="3"/>
    <x v="1"/>
    <n v="2509.1716796874998"/>
    <x v="0"/>
    <n v="4107.43"/>
    <x v="0"/>
    <n v="4518.1730000000007"/>
    <n v="4518"/>
    <n v="4519"/>
    <n v="4518"/>
    <x v="0"/>
    <x v="7"/>
    <s v="Aug-2022"/>
    <s v="ADULTS"/>
  </r>
  <r>
    <x v="183"/>
    <s v="P4085"/>
    <n v="61"/>
    <x v="0"/>
    <x v="7"/>
    <x v="0"/>
    <n v="2503.6022787783868"/>
    <x v="1"/>
    <n v="103.51"/>
    <x v="2"/>
    <n v="113.86100000000002"/>
    <n v="114"/>
    <n v="114"/>
    <n v="113"/>
    <x v="0"/>
    <x v="9"/>
    <s v="Feb-2022"/>
    <s v="ADULTS"/>
  </r>
  <r>
    <x v="133"/>
    <s v="P2130"/>
    <n v="68"/>
    <x v="2"/>
    <x v="5"/>
    <x v="3"/>
    <n v="2496.7676064257025"/>
    <x v="1"/>
    <n v="4808.7299999999996"/>
    <x v="2"/>
    <n v="5289.6030000000001"/>
    <n v="5290"/>
    <n v="5290"/>
    <n v="5289"/>
    <x v="1"/>
    <x v="7"/>
    <s v="Aug-2023"/>
    <s v="ADULTS"/>
  </r>
  <r>
    <x v="144"/>
    <s v="P1856"/>
    <n v="17"/>
    <x v="1"/>
    <x v="3"/>
    <x v="1"/>
    <n v="2509.1716796874998"/>
    <x v="3"/>
    <n v="783.39"/>
    <x v="3"/>
    <n v="861.72900000000004"/>
    <n v="862"/>
    <n v="862"/>
    <n v="861"/>
    <x v="1"/>
    <x v="9"/>
    <s v="Feb-2023"/>
    <s v="CHILDREN"/>
  </r>
  <r>
    <x v="406"/>
    <s v="P4461"/>
    <n v="66"/>
    <x v="0"/>
    <x v="3"/>
    <x v="0"/>
    <n v="2503.6022787783868"/>
    <x v="4"/>
    <n v="2583.61"/>
    <x v="2"/>
    <n v="2841.9710000000005"/>
    <n v="2842"/>
    <n v="2842"/>
    <n v="2841"/>
    <x v="0"/>
    <x v="6"/>
    <s v="Sep-2022"/>
    <s v="ADULTS"/>
  </r>
  <r>
    <x v="202"/>
    <s v="P4307"/>
    <n v="72"/>
    <x v="2"/>
    <x v="6"/>
    <x v="1"/>
    <n v="2509.1716796874998"/>
    <x v="0"/>
    <n v="3423.2"/>
    <x v="2"/>
    <n v="3765.52"/>
    <n v="3766"/>
    <n v="3766"/>
    <n v="3765"/>
    <x v="1"/>
    <x v="11"/>
    <s v="May-2023"/>
    <s v="ADULTS"/>
  </r>
  <r>
    <x v="556"/>
    <s v="P4295"/>
    <n v="60"/>
    <x v="1"/>
    <x v="6"/>
    <x v="2"/>
    <n v="2440.2966694490819"/>
    <x v="1"/>
    <n v="3977.52"/>
    <x v="2"/>
    <n v="4375.2719999999999"/>
    <n v="4375"/>
    <n v="4376"/>
    <n v="4375"/>
    <x v="0"/>
    <x v="11"/>
    <s v="May-2022"/>
    <s v="ADULTS"/>
  </r>
  <r>
    <x v="32"/>
    <s v="P3169"/>
    <n v="35"/>
    <x v="1"/>
    <x v="1"/>
    <x v="3"/>
    <n v="2496.7676064257025"/>
    <x v="1"/>
    <n v="3957.42"/>
    <x v="1"/>
    <n v="4353.1620000000003"/>
    <n v="4353"/>
    <n v="4354"/>
    <n v="4353"/>
    <x v="1"/>
    <x v="3"/>
    <s v="Nov-2023"/>
    <s v="ADULTS"/>
  </r>
  <r>
    <x v="532"/>
    <s v="P2051"/>
    <n v="46"/>
    <x v="0"/>
    <x v="6"/>
    <x v="0"/>
    <n v="2503.6022787783868"/>
    <x v="2"/>
    <n v="2685.14"/>
    <x v="0"/>
    <n v="2953.654"/>
    <n v="2954"/>
    <n v="2954"/>
    <n v="2953"/>
    <x v="0"/>
    <x v="5"/>
    <s v="Mar-2022"/>
    <s v="ADULTS"/>
  </r>
  <r>
    <x v="69"/>
    <s v="P341"/>
    <n v="65"/>
    <x v="2"/>
    <x v="2"/>
    <x v="0"/>
    <n v="2503.6022787783868"/>
    <x v="2"/>
    <n v="55.18"/>
    <x v="2"/>
    <n v="60.698000000000008"/>
    <n v="61"/>
    <n v="61"/>
    <n v="60"/>
    <x v="0"/>
    <x v="3"/>
    <s v="Nov-2022"/>
    <s v="ADULTS"/>
  </r>
  <r>
    <x v="598"/>
    <s v="P1323"/>
    <n v="20"/>
    <x v="1"/>
    <x v="4"/>
    <x v="0"/>
    <n v="2503.6022787783868"/>
    <x v="2"/>
    <n v="1337.1"/>
    <x v="1"/>
    <n v="1470.81"/>
    <n v="1471"/>
    <n v="1471"/>
    <n v="1470"/>
    <x v="1"/>
    <x v="6"/>
    <s v="Sep-2023"/>
    <s v="ADULTS"/>
  </r>
  <r>
    <x v="360"/>
    <s v="P279"/>
    <n v="83"/>
    <x v="0"/>
    <x v="1"/>
    <x v="2"/>
    <n v="2440.2966694490819"/>
    <x v="1"/>
    <n v="2571.7399999999998"/>
    <x v="2"/>
    <n v="2828.9140000000002"/>
    <n v="2829"/>
    <n v="2829"/>
    <n v="2828"/>
    <x v="1"/>
    <x v="4"/>
    <s v="Jun-2023"/>
    <s v="ADULTS"/>
  </r>
  <r>
    <x v="508"/>
    <s v="P4066"/>
    <n v="70"/>
    <x v="0"/>
    <x v="7"/>
    <x v="3"/>
    <n v="2496.7676064257025"/>
    <x v="1"/>
    <n v="3894.1"/>
    <x v="2"/>
    <n v="4283.51"/>
    <n v="4284"/>
    <n v="4284"/>
    <n v="4283"/>
    <x v="1"/>
    <x v="10"/>
    <s v="Oct-2023"/>
    <s v="ADULTS"/>
  </r>
  <r>
    <x v="82"/>
    <s v="P1569"/>
    <n v="77"/>
    <x v="1"/>
    <x v="2"/>
    <x v="1"/>
    <n v="2509.1716796874998"/>
    <x v="4"/>
    <n v="3556.63"/>
    <x v="2"/>
    <n v="3912.2930000000006"/>
    <n v="3912"/>
    <n v="3913"/>
    <n v="3912"/>
    <x v="0"/>
    <x v="11"/>
    <s v="May-2022"/>
    <s v="ADULTS"/>
  </r>
  <r>
    <x v="120"/>
    <s v="P4268"/>
    <n v="97"/>
    <x v="1"/>
    <x v="2"/>
    <x v="2"/>
    <n v="2440.2966694490819"/>
    <x v="2"/>
    <n v="3541.06"/>
    <x v="2"/>
    <n v="3895.1660000000002"/>
    <n v="3895"/>
    <n v="3896"/>
    <n v="3895"/>
    <x v="0"/>
    <x v="1"/>
    <s v="Jan-2022"/>
    <s v="ADULTS"/>
  </r>
  <r>
    <x v="168"/>
    <s v="P795"/>
    <n v="68"/>
    <x v="0"/>
    <x v="5"/>
    <x v="2"/>
    <n v="2440.2966694490819"/>
    <x v="0"/>
    <n v="3928.29"/>
    <x v="2"/>
    <n v="4321.1190000000006"/>
    <n v="4321"/>
    <n v="4322"/>
    <n v="4321"/>
    <x v="1"/>
    <x v="5"/>
    <s v="Mar-2023"/>
    <s v="ADULTS"/>
  </r>
  <r>
    <x v="253"/>
    <s v="P1619"/>
    <n v="57"/>
    <x v="2"/>
    <x v="5"/>
    <x v="3"/>
    <n v="2496.7676064257025"/>
    <x v="1"/>
    <n v="1911.8"/>
    <x v="0"/>
    <n v="2102.98"/>
    <n v="2103"/>
    <n v="2103"/>
    <n v="2102"/>
    <x v="0"/>
    <x v="2"/>
    <s v="Apr-2022"/>
    <s v="ADULTS"/>
  </r>
  <r>
    <x v="131"/>
    <s v="P3424"/>
    <n v="94"/>
    <x v="1"/>
    <x v="2"/>
    <x v="1"/>
    <n v="2509.1716796874998"/>
    <x v="5"/>
    <n v="4366.07"/>
    <x v="2"/>
    <n v="4802.6769999999997"/>
    <n v="4803"/>
    <n v="4803"/>
    <n v="4802"/>
    <x v="0"/>
    <x v="11"/>
    <s v="May-2022"/>
    <s v="ADULTS"/>
  </r>
  <r>
    <x v="63"/>
    <s v="P418"/>
    <n v="31"/>
    <x v="0"/>
    <x v="6"/>
    <x v="2"/>
    <n v="2440.2966694490819"/>
    <x v="4"/>
    <n v="1359.54"/>
    <x v="1"/>
    <n v="1495.4940000000001"/>
    <n v="1495"/>
    <n v="1496"/>
    <n v="1495"/>
    <x v="1"/>
    <x v="2"/>
    <s v="Apr-2023"/>
    <s v="ADULTS"/>
  </r>
  <r>
    <x v="658"/>
    <s v="P3308"/>
    <n v="68"/>
    <x v="0"/>
    <x v="4"/>
    <x v="0"/>
    <n v="2503.6022787783868"/>
    <x v="2"/>
    <n v="652.95000000000005"/>
    <x v="2"/>
    <n v="718.24500000000012"/>
    <n v="718"/>
    <n v="719"/>
    <n v="718"/>
    <x v="1"/>
    <x v="11"/>
    <s v="May-2023"/>
    <s v="ADULTS"/>
  </r>
  <r>
    <x v="28"/>
    <s v="P596"/>
    <n v="23"/>
    <x v="0"/>
    <x v="2"/>
    <x v="2"/>
    <n v="2440.2966694490819"/>
    <x v="3"/>
    <n v="436.77"/>
    <x v="1"/>
    <n v="480.447"/>
    <n v="480"/>
    <n v="481"/>
    <n v="480"/>
    <x v="0"/>
    <x v="8"/>
    <s v="Jul-2022"/>
    <s v="ADULTS"/>
  </r>
  <r>
    <x v="237"/>
    <s v="P2648"/>
    <n v="5"/>
    <x v="1"/>
    <x v="6"/>
    <x v="0"/>
    <n v="2503.6022787783868"/>
    <x v="2"/>
    <n v="836.16"/>
    <x v="3"/>
    <n v="919.77600000000007"/>
    <n v="920"/>
    <n v="920"/>
    <n v="919"/>
    <x v="0"/>
    <x v="1"/>
    <s v="Jan-2022"/>
    <s v="CHILDREN"/>
  </r>
  <r>
    <x v="362"/>
    <s v="P1904"/>
    <n v="63"/>
    <x v="2"/>
    <x v="1"/>
    <x v="3"/>
    <n v="2496.7676064257025"/>
    <x v="4"/>
    <n v="4016.39"/>
    <x v="2"/>
    <n v="4418.0290000000005"/>
    <n v="4418"/>
    <n v="4419"/>
    <n v="4418"/>
    <x v="0"/>
    <x v="8"/>
    <s v="Jul-2022"/>
    <s v="ADULTS"/>
  </r>
  <r>
    <x v="173"/>
    <s v="P4098"/>
    <n v="53"/>
    <x v="2"/>
    <x v="4"/>
    <x v="3"/>
    <n v="2496.7676064257025"/>
    <x v="2"/>
    <n v="669.04"/>
    <x v="0"/>
    <n v="735.94400000000007"/>
    <n v="736"/>
    <n v="736"/>
    <n v="735"/>
    <x v="0"/>
    <x v="7"/>
    <s v="Aug-2022"/>
    <s v="ADULTS"/>
  </r>
  <r>
    <x v="546"/>
    <s v="P4504"/>
    <n v="57"/>
    <x v="2"/>
    <x v="3"/>
    <x v="0"/>
    <n v="2503.6022787783868"/>
    <x v="0"/>
    <n v="2478.0500000000002"/>
    <x v="0"/>
    <n v="2725.8550000000005"/>
    <n v="2726"/>
    <n v="2726"/>
    <n v="2725"/>
    <x v="0"/>
    <x v="10"/>
    <s v="Oct-2022"/>
    <s v="ADULTS"/>
  </r>
  <r>
    <x v="529"/>
    <s v="P3451"/>
    <n v="66"/>
    <x v="2"/>
    <x v="5"/>
    <x v="3"/>
    <n v="2496.7676064257025"/>
    <x v="5"/>
    <n v="22.65"/>
    <x v="2"/>
    <n v="24.914999999999999"/>
    <n v="25"/>
    <n v="25"/>
    <n v="24"/>
    <x v="0"/>
    <x v="0"/>
    <s v="Dec-2022"/>
    <s v="ADULTS"/>
  </r>
  <r>
    <x v="234"/>
    <s v="P4965"/>
    <n v="73"/>
    <x v="0"/>
    <x v="1"/>
    <x v="3"/>
    <n v="2496.7676064257025"/>
    <x v="2"/>
    <n v="493.64"/>
    <x v="2"/>
    <n v="543.00400000000002"/>
    <n v="543"/>
    <n v="544"/>
    <n v="543"/>
    <x v="1"/>
    <x v="2"/>
    <s v="Apr-2023"/>
    <s v="ADULTS"/>
  </r>
  <r>
    <x v="227"/>
    <s v="P1833"/>
    <n v="70"/>
    <x v="0"/>
    <x v="6"/>
    <x v="2"/>
    <n v="2440.2966694490819"/>
    <x v="1"/>
    <n v="4793.6000000000004"/>
    <x v="2"/>
    <n v="5272.9600000000009"/>
    <n v="5273"/>
    <n v="5273"/>
    <n v="5272"/>
    <x v="1"/>
    <x v="11"/>
    <s v="May-2023"/>
    <s v="ADULTS"/>
  </r>
  <r>
    <x v="516"/>
    <s v="P723"/>
    <n v="1"/>
    <x v="1"/>
    <x v="2"/>
    <x v="0"/>
    <n v="2503.6022787783868"/>
    <x v="0"/>
    <n v="2835.6"/>
    <x v="3"/>
    <n v="3119.1600000000003"/>
    <n v="3119"/>
    <n v="3120"/>
    <n v="3119"/>
    <x v="0"/>
    <x v="7"/>
    <s v="Aug-2022"/>
    <s v="CHILDREN"/>
  </r>
  <r>
    <x v="661"/>
    <s v="P2913"/>
    <n v="49"/>
    <x v="1"/>
    <x v="2"/>
    <x v="3"/>
    <n v="2496.7676064257025"/>
    <x v="0"/>
    <n v="1060.4100000000001"/>
    <x v="0"/>
    <n v="1166.4510000000002"/>
    <n v="1166"/>
    <n v="1167"/>
    <n v="1166"/>
    <x v="1"/>
    <x v="8"/>
    <s v="Jul-2023"/>
    <s v="ADULTS"/>
  </r>
  <r>
    <x v="322"/>
    <s v="P3969"/>
    <n v="28"/>
    <x v="2"/>
    <x v="0"/>
    <x v="1"/>
    <n v="2509.1716796874998"/>
    <x v="4"/>
    <n v="3701.08"/>
    <x v="1"/>
    <n v="4071.1880000000001"/>
    <n v="4071"/>
    <n v="4072"/>
    <n v="4071"/>
    <x v="0"/>
    <x v="6"/>
    <s v="Sep-2022"/>
    <s v="ADULTS"/>
  </r>
  <r>
    <x v="517"/>
    <s v="P665"/>
    <n v="18"/>
    <x v="0"/>
    <x v="3"/>
    <x v="1"/>
    <n v="2509.1716796874998"/>
    <x v="2"/>
    <n v="2149.77"/>
    <x v="1"/>
    <n v="2364.7470000000003"/>
    <n v="2365"/>
    <n v="2365"/>
    <n v="2364"/>
    <x v="0"/>
    <x v="0"/>
    <s v="Dec-2022"/>
    <s v="ADULTS"/>
  </r>
  <r>
    <x v="379"/>
    <s v="P2567"/>
    <n v="18"/>
    <x v="1"/>
    <x v="1"/>
    <x v="0"/>
    <n v="2503.6022787783868"/>
    <x v="3"/>
    <n v="654.04999999999995"/>
    <x v="1"/>
    <n v="719.45500000000004"/>
    <n v="719"/>
    <n v="720"/>
    <n v="719"/>
    <x v="0"/>
    <x v="7"/>
    <s v="Aug-2022"/>
    <s v="ADULTS"/>
  </r>
  <r>
    <x v="654"/>
    <s v="P1461"/>
    <n v="11"/>
    <x v="1"/>
    <x v="7"/>
    <x v="3"/>
    <n v="2496.7676064257025"/>
    <x v="2"/>
    <n v="3985.62"/>
    <x v="3"/>
    <n v="4384.1819999999998"/>
    <n v="4384"/>
    <n v="4385"/>
    <n v="4384"/>
    <x v="0"/>
    <x v="6"/>
    <s v="Sep-2022"/>
    <s v="CHILDREN"/>
  </r>
  <r>
    <x v="312"/>
    <s v="P1519"/>
    <n v="5"/>
    <x v="1"/>
    <x v="7"/>
    <x v="1"/>
    <n v="2509.1716796874998"/>
    <x v="3"/>
    <n v="3196.24"/>
    <x v="3"/>
    <n v="3515.864"/>
    <n v="3516"/>
    <n v="3516"/>
    <n v="3515"/>
    <x v="0"/>
    <x v="5"/>
    <s v="Mar-2022"/>
    <s v="CHILDREN"/>
  </r>
  <r>
    <x v="536"/>
    <s v="P2904"/>
    <n v="42"/>
    <x v="2"/>
    <x v="3"/>
    <x v="0"/>
    <n v="2503.6022787783868"/>
    <x v="0"/>
    <n v="3345.16"/>
    <x v="0"/>
    <n v="3679.6759999999999"/>
    <n v="3680"/>
    <n v="3680"/>
    <n v="3679"/>
    <x v="0"/>
    <x v="0"/>
    <s v="Dec-2022"/>
    <s v="ADULTS"/>
  </r>
  <r>
    <x v="17"/>
    <s v="P2728"/>
    <n v="67"/>
    <x v="1"/>
    <x v="3"/>
    <x v="0"/>
    <n v="2503.6022787783868"/>
    <x v="4"/>
    <n v="2256.77"/>
    <x v="2"/>
    <n v="2482.4470000000001"/>
    <n v="2482"/>
    <n v="2483"/>
    <n v="2482"/>
    <x v="0"/>
    <x v="5"/>
    <s v="Mar-2022"/>
    <s v="ADULTS"/>
  </r>
  <r>
    <x v="363"/>
    <s v="P2551"/>
    <n v="46"/>
    <x v="1"/>
    <x v="6"/>
    <x v="1"/>
    <n v="2509.1716796874998"/>
    <x v="0"/>
    <n v="3926.11"/>
    <x v="0"/>
    <n v="4318.7210000000005"/>
    <n v="4319"/>
    <n v="4319"/>
    <n v="4318"/>
    <x v="0"/>
    <x v="11"/>
    <s v="May-2022"/>
    <s v="ADULTS"/>
  </r>
  <r>
    <x v="546"/>
    <s v="P366"/>
    <n v="90"/>
    <x v="2"/>
    <x v="1"/>
    <x v="3"/>
    <n v="2496.7676064257025"/>
    <x v="4"/>
    <n v="1910.95"/>
    <x v="2"/>
    <n v="2102.0450000000001"/>
    <n v="2102"/>
    <n v="2103"/>
    <n v="2102"/>
    <x v="0"/>
    <x v="10"/>
    <s v="Oct-2022"/>
    <s v="ADULTS"/>
  </r>
  <r>
    <x v="132"/>
    <s v="P2102"/>
    <n v="12"/>
    <x v="2"/>
    <x v="7"/>
    <x v="2"/>
    <n v="2440.2966694490819"/>
    <x v="4"/>
    <n v="3370.29"/>
    <x v="3"/>
    <n v="3707.3190000000004"/>
    <n v="3707"/>
    <n v="3708"/>
    <n v="3707"/>
    <x v="1"/>
    <x v="5"/>
    <s v="Mar-2023"/>
    <s v="CHILDREN"/>
  </r>
  <r>
    <x v="642"/>
    <s v="P1463"/>
    <n v="72"/>
    <x v="0"/>
    <x v="7"/>
    <x v="0"/>
    <n v="2503.6022787783868"/>
    <x v="1"/>
    <n v="683.01"/>
    <x v="2"/>
    <n v="751.31100000000004"/>
    <n v="751"/>
    <n v="752"/>
    <n v="751"/>
    <x v="0"/>
    <x v="11"/>
    <s v="May-2022"/>
    <s v="ADULTS"/>
  </r>
  <r>
    <x v="712"/>
    <s v="P2163"/>
    <n v="98"/>
    <x v="2"/>
    <x v="6"/>
    <x v="0"/>
    <n v="2503.6022787783868"/>
    <x v="0"/>
    <n v="3856.7"/>
    <x v="2"/>
    <n v="4242.37"/>
    <n v="4242"/>
    <n v="4243"/>
    <n v="4242"/>
    <x v="1"/>
    <x v="5"/>
    <s v="Mar-2023"/>
    <s v="ADULTS"/>
  </r>
  <r>
    <x v="149"/>
    <s v="P4783"/>
    <n v="97"/>
    <x v="0"/>
    <x v="1"/>
    <x v="1"/>
    <n v="2509.1716796874998"/>
    <x v="0"/>
    <n v="252.83"/>
    <x v="2"/>
    <n v="278.11300000000006"/>
    <n v="278"/>
    <n v="279"/>
    <n v="278"/>
    <x v="0"/>
    <x v="7"/>
    <s v="Aug-2022"/>
    <s v="ADULTS"/>
  </r>
  <r>
    <x v="583"/>
    <s v="P2137"/>
    <n v="18"/>
    <x v="0"/>
    <x v="0"/>
    <x v="2"/>
    <n v="2440.2966694490819"/>
    <x v="2"/>
    <n v="170.18"/>
    <x v="1"/>
    <n v="187.19800000000004"/>
    <n v="187"/>
    <n v="188"/>
    <n v="187"/>
    <x v="1"/>
    <x v="11"/>
    <s v="May-2023"/>
    <s v="ADULTS"/>
  </r>
  <r>
    <x v="696"/>
    <s v="P4977"/>
    <n v="43"/>
    <x v="2"/>
    <x v="4"/>
    <x v="0"/>
    <n v="2503.6022787783868"/>
    <x v="2"/>
    <n v="2210.5100000000002"/>
    <x v="0"/>
    <n v="2431.5610000000006"/>
    <n v="2432"/>
    <n v="2432"/>
    <n v="2431"/>
    <x v="0"/>
    <x v="5"/>
    <s v="Mar-2022"/>
    <s v="ADULTS"/>
  </r>
  <r>
    <x v="90"/>
    <s v="P1559"/>
    <n v="37"/>
    <x v="0"/>
    <x v="3"/>
    <x v="0"/>
    <n v="2503.6022787783868"/>
    <x v="4"/>
    <n v="3701.63"/>
    <x v="1"/>
    <n v="4071.7930000000006"/>
    <n v="4072"/>
    <n v="4072"/>
    <n v="4071"/>
    <x v="0"/>
    <x v="7"/>
    <s v="Aug-2022"/>
    <s v="ADULTS"/>
  </r>
  <r>
    <x v="662"/>
    <s v="P3074"/>
    <n v="12"/>
    <x v="0"/>
    <x v="4"/>
    <x v="2"/>
    <n v="2440.2966694490819"/>
    <x v="1"/>
    <n v="2227.9499999999998"/>
    <x v="3"/>
    <n v="2450.7449999999999"/>
    <n v="2451"/>
    <n v="2451"/>
    <n v="2450"/>
    <x v="1"/>
    <x v="11"/>
    <s v="May-2023"/>
    <s v="CHILDREN"/>
  </r>
  <r>
    <x v="575"/>
    <s v="P3828"/>
    <n v="59"/>
    <x v="1"/>
    <x v="4"/>
    <x v="2"/>
    <n v="2440.2966694490819"/>
    <x v="3"/>
    <n v="563.59"/>
    <x v="0"/>
    <n v="619.94900000000007"/>
    <n v="620"/>
    <n v="620"/>
    <n v="619"/>
    <x v="0"/>
    <x v="0"/>
    <s v="Dec-2022"/>
    <s v="ADULTS"/>
  </r>
  <r>
    <x v="70"/>
    <s v="P3458"/>
    <n v="43"/>
    <x v="2"/>
    <x v="0"/>
    <x v="2"/>
    <n v="2440.2966694490819"/>
    <x v="0"/>
    <n v="3707.72"/>
    <x v="0"/>
    <n v="4078.4920000000002"/>
    <n v="4078"/>
    <n v="4079"/>
    <n v="4078"/>
    <x v="1"/>
    <x v="4"/>
    <s v="Jun-2023"/>
    <s v="ADULTS"/>
  </r>
  <r>
    <x v="164"/>
    <s v="P3959"/>
    <n v="13"/>
    <x v="1"/>
    <x v="3"/>
    <x v="0"/>
    <n v="2503.6022787783868"/>
    <x v="0"/>
    <n v="4346.63"/>
    <x v="3"/>
    <n v="4781.2930000000006"/>
    <n v="4781"/>
    <n v="4782"/>
    <n v="4781"/>
    <x v="0"/>
    <x v="6"/>
    <s v="Sep-2022"/>
    <s v="CHILDREN"/>
  </r>
  <r>
    <x v="180"/>
    <s v="P1070"/>
    <n v="2"/>
    <x v="1"/>
    <x v="0"/>
    <x v="1"/>
    <n v="2509.1716796874998"/>
    <x v="2"/>
    <n v="3942.91"/>
    <x v="3"/>
    <n v="4337.201"/>
    <n v="4337"/>
    <n v="4338"/>
    <n v="4337"/>
    <x v="1"/>
    <x v="4"/>
    <s v="Jun-2023"/>
    <s v="CHILDREN"/>
  </r>
  <r>
    <x v="188"/>
    <s v="P1566"/>
    <n v="52"/>
    <x v="1"/>
    <x v="0"/>
    <x v="2"/>
    <n v="2440.2966694490819"/>
    <x v="2"/>
    <n v="2790.51"/>
    <x v="0"/>
    <n v="3069.5610000000006"/>
    <n v="3070"/>
    <n v="3070"/>
    <n v="3069"/>
    <x v="1"/>
    <x v="6"/>
    <s v="Sep-2023"/>
    <s v="ADULTS"/>
  </r>
  <r>
    <x v="14"/>
    <s v="P763"/>
    <n v="36"/>
    <x v="1"/>
    <x v="5"/>
    <x v="3"/>
    <n v="2496.7676064257025"/>
    <x v="2"/>
    <n v="4393.87"/>
    <x v="1"/>
    <n v="4833.2570000000005"/>
    <n v="4833"/>
    <n v="4834"/>
    <n v="4833"/>
    <x v="1"/>
    <x v="6"/>
    <s v="Sep-2023"/>
    <s v="ADULTS"/>
  </r>
  <r>
    <x v="535"/>
    <s v="P729"/>
    <n v="47"/>
    <x v="2"/>
    <x v="2"/>
    <x v="2"/>
    <n v="2440.2966694490819"/>
    <x v="0"/>
    <n v="2270.5500000000002"/>
    <x v="0"/>
    <n v="2497.6050000000005"/>
    <n v="2498"/>
    <n v="2498"/>
    <n v="2497"/>
    <x v="0"/>
    <x v="8"/>
    <s v="Jul-2022"/>
    <s v="ADULTS"/>
  </r>
  <r>
    <x v="89"/>
    <s v="P1910"/>
    <n v="37"/>
    <x v="0"/>
    <x v="4"/>
    <x v="0"/>
    <n v="2503.6022787783868"/>
    <x v="3"/>
    <n v="3211.14"/>
    <x v="1"/>
    <n v="3532.2540000000004"/>
    <n v="3532"/>
    <n v="3533"/>
    <n v="3532"/>
    <x v="0"/>
    <x v="8"/>
    <s v="Jul-2022"/>
    <s v="ADULTS"/>
  </r>
  <r>
    <x v="498"/>
    <s v="P4479"/>
    <n v="26"/>
    <x v="2"/>
    <x v="6"/>
    <x v="2"/>
    <n v="2440.2966694490819"/>
    <x v="1"/>
    <n v="2213.52"/>
    <x v="1"/>
    <n v="2434.8720000000003"/>
    <n v="2435"/>
    <n v="2435"/>
    <n v="2434"/>
    <x v="0"/>
    <x v="2"/>
    <s v="Apr-2022"/>
    <s v="ADULTS"/>
  </r>
  <r>
    <x v="630"/>
    <s v="P3245"/>
    <n v="93"/>
    <x v="0"/>
    <x v="0"/>
    <x v="2"/>
    <n v="2440.2966694490819"/>
    <x v="3"/>
    <n v="130.77000000000001"/>
    <x v="2"/>
    <n v="143.84700000000004"/>
    <n v="144"/>
    <n v="144"/>
    <n v="143"/>
    <x v="1"/>
    <x v="6"/>
    <s v="Sep-2023"/>
    <s v="ADULTS"/>
  </r>
  <r>
    <x v="144"/>
    <s v="P4527"/>
    <n v="75"/>
    <x v="0"/>
    <x v="4"/>
    <x v="3"/>
    <n v="2496.7676064257025"/>
    <x v="0"/>
    <n v="3397.94"/>
    <x v="2"/>
    <n v="3737.7340000000004"/>
    <n v="3738"/>
    <n v="3738"/>
    <n v="3737"/>
    <x v="1"/>
    <x v="9"/>
    <s v="Feb-2023"/>
    <s v="ADULTS"/>
  </r>
  <r>
    <x v="28"/>
    <s v="P351"/>
    <n v="54"/>
    <x v="0"/>
    <x v="4"/>
    <x v="1"/>
    <n v="2509.1716796874998"/>
    <x v="1"/>
    <n v="3465.79"/>
    <x v="0"/>
    <n v="3812.3690000000001"/>
    <n v="3812"/>
    <n v="3813"/>
    <n v="3812"/>
    <x v="0"/>
    <x v="8"/>
    <s v="Jul-2022"/>
    <s v="ADULTS"/>
  </r>
  <r>
    <x v="47"/>
    <s v="P762"/>
    <n v="25"/>
    <x v="0"/>
    <x v="6"/>
    <x v="0"/>
    <n v="2503.6022787783868"/>
    <x v="2"/>
    <n v="1172.29"/>
    <x v="1"/>
    <n v="1289.519"/>
    <n v="1290"/>
    <n v="1290"/>
    <n v="1289"/>
    <x v="1"/>
    <x v="11"/>
    <s v="May-2023"/>
    <s v="ADULTS"/>
  </r>
  <r>
    <x v="373"/>
    <s v="P1189"/>
    <n v="55"/>
    <x v="1"/>
    <x v="0"/>
    <x v="2"/>
    <n v="2440.2966694490819"/>
    <x v="1"/>
    <n v="3204.59"/>
    <x v="0"/>
    <n v="3525.0490000000004"/>
    <n v="3525"/>
    <n v="3526"/>
    <n v="3525"/>
    <x v="1"/>
    <x v="3"/>
    <s v="Nov-2023"/>
    <s v="ADULTS"/>
  </r>
  <r>
    <x v="559"/>
    <s v="P841"/>
    <n v="42"/>
    <x v="1"/>
    <x v="2"/>
    <x v="2"/>
    <n v="2440.2966694490819"/>
    <x v="2"/>
    <n v="2753.23"/>
    <x v="0"/>
    <n v="3028.5530000000003"/>
    <n v="3029"/>
    <n v="3029"/>
    <n v="3028"/>
    <x v="1"/>
    <x v="6"/>
    <s v="Sep-2023"/>
    <s v="ADULTS"/>
  </r>
  <r>
    <x v="146"/>
    <s v="P3231"/>
    <n v="18"/>
    <x v="1"/>
    <x v="6"/>
    <x v="0"/>
    <n v="2503.6022787783868"/>
    <x v="0"/>
    <n v="268.02999999999997"/>
    <x v="1"/>
    <n v="294.83299999999997"/>
    <n v="295"/>
    <n v="295"/>
    <n v="294"/>
    <x v="1"/>
    <x v="8"/>
    <s v="Jul-2023"/>
    <s v="ADULTS"/>
  </r>
  <r>
    <x v="627"/>
    <s v="P2973"/>
    <n v="5"/>
    <x v="0"/>
    <x v="5"/>
    <x v="1"/>
    <n v="2509.1716796874998"/>
    <x v="0"/>
    <n v="4669.18"/>
    <x v="3"/>
    <n v="5136.0980000000009"/>
    <n v="5136"/>
    <n v="5137"/>
    <n v="5136"/>
    <x v="1"/>
    <x v="10"/>
    <s v="Oct-2023"/>
    <s v="CHILDREN"/>
  </r>
  <r>
    <x v="151"/>
    <s v="P2447"/>
    <n v="50"/>
    <x v="2"/>
    <x v="3"/>
    <x v="3"/>
    <n v="2496.7676064257025"/>
    <x v="3"/>
    <n v="4348.12"/>
    <x v="0"/>
    <n v="4782.9320000000007"/>
    <n v="4783"/>
    <n v="4783"/>
    <n v="4782"/>
    <x v="0"/>
    <x v="10"/>
    <s v="Oct-2022"/>
    <s v="ADULTS"/>
  </r>
  <r>
    <x v="368"/>
    <s v="P2660"/>
    <n v="4"/>
    <x v="1"/>
    <x v="0"/>
    <x v="0"/>
    <n v="2503.6022787783868"/>
    <x v="3"/>
    <n v="1609.89"/>
    <x v="3"/>
    <n v="1770.8790000000004"/>
    <n v="1771"/>
    <n v="1771"/>
    <n v="1770"/>
    <x v="0"/>
    <x v="5"/>
    <s v="Mar-2022"/>
    <s v="CHILDREN"/>
  </r>
  <r>
    <x v="113"/>
    <s v="P243"/>
    <n v="58"/>
    <x v="0"/>
    <x v="3"/>
    <x v="0"/>
    <n v="2503.6022787783868"/>
    <x v="0"/>
    <n v="4497.28"/>
    <x v="0"/>
    <n v="4947.0079999999998"/>
    <n v="4947"/>
    <n v="4948"/>
    <n v="4947"/>
    <x v="1"/>
    <x v="0"/>
    <s v="Dec-2023"/>
    <s v="ADULTS"/>
  </r>
  <r>
    <x v="362"/>
    <s v="P2754"/>
    <n v="35"/>
    <x v="2"/>
    <x v="3"/>
    <x v="1"/>
    <n v="2509.1716796874998"/>
    <x v="0"/>
    <n v="2125.8200000000002"/>
    <x v="1"/>
    <n v="2338.4020000000005"/>
    <n v="2338"/>
    <n v="2339"/>
    <n v="2338"/>
    <x v="0"/>
    <x v="8"/>
    <s v="Jul-2022"/>
    <s v="ADULTS"/>
  </r>
  <r>
    <x v="388"/>
    <s v="P2081"/>
    <n v="42"/>
    <x v="0"/>
    <x v="0"/>
    <x v="3"/>
    <n v="2496.7676064257025"/>
    <x v="3"/>
    <n v="1430.01"/>
    <x v="0"/>
    <n v="1573.0110000000002"/>
    <n v="1573"/>
    <n v="1574"/>
    <n v="1573"/>
    <x v="1"/>
    <x v="11"/>
    <s v="May-2023"/>
    <s v="ADULTS"/>
  </r>
  <r>
    <x v="681"/>
    <s v="P72"/>
    <n v="69"/>
    <x v="2"/>
    <x v="3"/>
    <x v="3"/>
    <n v="2496.7676064257025"/>
    <x v="4"/>
    <n v="4874.75"/>
    <x v="2"/>
    <n v="5362.2250000000004"/>
    <n v="5362"/>
    <n v="5363"/>
    <n v="5362"/>
    <x v="1"/>
    <x v="10"/>
    <s v="Oct-2023"/>
    <s v="ADULTS"/>
  </r>
  <r>
    <x v="279"/>
    <s v="P4026"/>
    <n v="31"/>
    <x v="2"/>
    <x v="2"/>
    <x v="3"/>
    <n v="2496.7676064257025"/>
    <x v="5"/>
    <n v="2085.1999999999998"/>
    <x v="1"/>
    <n v="2293.7199999999998"/>
    <n v="2294"/>
    <n v="2294"/>
    <n v="2293"/>
    <x v="1"/>
    <x v="8"/>
    <s v="Jul-2023"/>
    <s v="ADULTS"/>
  </r>
  <r>
    <x v="720"/>
    <s v="P1502"/>
    <n v="1"/>
    <x v="1"/>
    <x v="0"/>
    <x v="0"/>
    <n v="2503.6022787783868"/>
    <x v="4"/>
    <n v="3650.64"/>
    <x v="3"/>
    <n v="4015.7040000000002"/>
    <n v="4016"/>
    <n v="4016"/>
    <n v="4015"/>
    <x v="0"/>
    <x v="7"/>
    <s v="Aug-2022"/>
    <s v="CHILDREN"/>
  </r>
  <r>
    <x v="663"/>
    <s v="P3803"/>
    <n v="76"/>
    <x v="2"/>
    <x v="2"/>
    <x v="2"/>
    <n v="2440.2966694490819"/>
    <x v="1"/>
    <n v="3373.53"/>
    <x v="2"/>
    <n v="3710.8830000000007"/>
    <n v="3711"/>
    <n v="3711"/>
    <n v="3710"/>
    <x v="1"/>
    <x v="2"/>
    <s v="Apr-2023"/>
    <s v="ADULTS"/>
  </r>
  <r>
    <x v="224"/>
    <s v="P2560"/>
    <n v="4"/>
    <x v="1"/>
    <x v="4"/>
    <x v="2"/>
    <n v="2440.2966694490819"/>
    <x v="3"/>
    <n v="2111.3200000000002"/>
    <x v="3"/>
    <n v="2322.4520000000002"/>
    <n v="2322"/>
    <n v="2323"/>
    <n v="2322"/>
    <x v="0"/>
    <x v="6"/>
    <s v="Sep-2022"/>
    <s v="CHILDREN"/>
  </r>
  <r>
    <x v="675"/>
    <s v="P3382"/>
    <n v="47"/>
    <x v="0"/>
    <x v="0"/>
    <x v="1"/>
    <n v="2509.1716796874998"/>
    <x v="0"/>
    <n v="3453.05"/>
    <x v="0"/>
    <n v="3798.3550000000005"/>
    <n v="3798"/>
    <n v="3799"/>
    <n v="3798"/>
    <x v="1"/>
    <x v="2"/>
    <s v="Apr-2023"/>
    <s v="ADULTS"/>
  </r>
  <r>
    <x v="68"/>
    <s v="P1703"/>
    <n v="63"/>
    <x v="0"/>
    <x v="5"/>
    <x v="1"/>
    <n v="2509.1716796874998"/>
    <x v="0"/>
    <n v="4041.58"/>
    <x v="2"/>
    <n v="4445.7380000000003"/>
    <n v="4446"/>
    <n v="4446"/>
    <n v="4445"/>
    <x v="0"/>
    <x v="2"/>
    <s v="Apr-2022"/>
    <s v="ADULTS"/>
  </r>
  <r>
    <x v="268"/>
    <s v="P4640"/>
    <n v="92"/>
    <x v="0"/>
    <x v="4"/>
    <x v="3"/>
    <n v="2496.7676064257025"/>
    <x v="4"/>
    <n v="3850.74"/>
    <x v="2"/>
    <n v="4235.8140000000003"/>
    <n v="4236"/>
    <n v="4236"/>
    <n v="4235"/>
    <x v="1"/>
    <x v="5"/>
    <s v="Mar-2023"/>
    <s v="ADULTS"/>
  </r>
  <r>
    <x v="298"/>
    <s v="P254"/>
    <n v="17"/>
    <x v="1"/>
    <x v="6"/>
    <x v="1"/>
    <n v="2509.1716796874998"/>
    <x v="3"/>
    <n v="4092.79"/>
    <x v="3"/>
    <n v="4502.0690000000004"/>
    <n v="4502"/>
    <n v="4503"/>
    <n v="4502"/>
    <x v="0"/>
    <x v="7"/>
    <s v="Aug-2022"/>
    <s v="CHILDREN"/>
  </r>
  <r>
    <x v="535"/>
    <s v="P1153"/>
    <n v="7"/>
    <x v="1"/>
    <x v="7"/>
    <x v="2"/>
    <n v="2440.2966694490819"/>
    <x v="2"/>
    <n v="3936.23"/>
    <x v="3"/>
    <n v="4329.8530000000001"/>
    <n v="4330"/>
    <n v="4330"/>
    <n v="4329"/>
    <x v="0"/>
    <x v="8"/>
    <s v="Jul-2022"/>
    <s v="CHILDREN"/>
  </r>
  <r>
    <x v="153"/>
    <s v="P3340"/>
    <n v="69"/>
    <x v="0"/>
    <x v="2"/>
    <x v="0"/>
    <n v="2503.6022787783868"/>
    <x v="4"/>
    <n v="1834.53"/>
    <x v="2"/>
    <n v="2017.9830000000002"/>
    <n v="2018"/>
    <n v="2018"/>
    <n v="2017"/>
    <x v="1"/>
    <x v="1"/>
    <s v="Jan-2023"/>
    <s v="ADULTS"/>
  </r>
  <r>
    <x v="169"/>
    <s v="P2027"/>
    <n v="94"/>
    <x v="1"/>
    <x v="3"/>
    <x v="3"/>
    <n v="2496.7676064257025"/>
    <x v="0"/>
    <n v="761.83"/>
    <x v="2"/>
    <n v="838.01300000000015"/>
    <n v="838"/>
    <n v="839"/>
    <n v="838"/>
    <x v="1"/>
    <x v="7"/>
    <s v="Aug-2023"/>
    <s v="ADULTS"/>
  </r>
  <r>
    <x v="369"/>
    <s v="P934"/>
    <n v="76"/>
    <x v="1"/>
    <x v="3"/>
    <x v="1"/>
    <n v="2509.1716796874998"/>
    <x v="1"/>
    <n v="2071.3200000000002"/>
    <x v="2"/>
    <n v="2278.4520000000002"/>
    <n v="2278"/>
    <n v="2279"/>
    <n v="2278"/>
    <x v="1"/>
    <x v="9"/>
    <s v="Feb-2023"/>
    <s v="ADULTS"/>
  </r>
  <r>
    <x v="580"/>
    <s v="P967"/>
    <n v="23"/>
    <x v="2"/>
    <x v="7"/>
    <x v="2"/>
    <n v="2440.2966694490819"/>
    <x v="0"/>
    <n v="291.69"/>
    <x v="1"/>
    <n v="320.85900000000004"/>
    <n v="321"/>
    <n v="321"/>
    <n v="320"/>
    <x v="1"/>
    <x v="3"/>
    <s v="Nov-2023"/>
    <s v="ADULTS"/>
  </r>
  <r>
    <x v="586"/>
    <s v="P98"/>
    <n v="56"/>
    <x v="0"/>
    <x v="1"/>
    <x v="0"/>
    <n v="2503.6022787783868"/>
    <x v="0"/>
    <n v="1435.92"/>
    <x v="0"/>
    <n v="1579.5120000000002"/>
    <n v="1580"/>
    <n v="1580"/>
    <n v="1579"/>
    <x v="0"/>
    <x v="1"/>
    <s v="Jan-2022"/>
    <s v="ADULTS"/>
  </r>
  <r>
    <x v="456"/>
    <s v="P3284"/>
    <n v="88"/>
    <x v="0"/>
    <x v="4"/>
    <x v="3"/>
    <n v="2496.7676064257025"/>
    <x v="4"/>
    <n v="1856.35"/>
    <x v="2"/>
    <n v="2041.9850000000001"/>
    <n v="2042"/>
    <n v="2042"/>
    <n v="2041"/>
    <x v="0"/>
    <x v="5"/>
    <s v="Mar-2022"/>
    <s v="ADULTS"/>
  </r>
  <r>
    <x v="290"/>
    <s v="P2440"/>
    <n v="42"/>
    <x v="0"/>
    <x v="2"/>
    <x v="0"/>
    <n v="2503.6022787783868"/>
    <x v="1"/>
    <n v="4885.25"/>
    <x v="0"/>
    <n v="5373.7750000000005"/>
    <n v="5374"/>
    <n v="5374"/>
    <n v="5373"/>
    <x v="0"/>
    <x v="5"/>
    <s v="Mar-2022"/>
    <s v="ADULTS"/>
  </r>
  <r>
    <x v="693"/>
    <s v="P3724"/>
    <n v="31"/>
    <x v="1"/>
    <x v="0"/>
    <x v="3"/>
    <n v="2496.7676064257025"/>
    <x v="2"/>
    <n v="199.62"/>
    <x v="1"/>
    <n v="219.58200000000002"/>
    <n v="220"/>
    <n v="220"/>
    <n v="219"/>
    <x v="1"/>
    <x v="3"/>
    <s v="Nov-2023"/>
    <s v="ADULTS"/>
  </r>
  <r>
    <x v="291"/>
    <s v="P4533"/>
    <n v="52"/>
    <x v="0"/>
    <x v="1"/>
    <x v="0"/>
    <n v="2503.6022787783868"/>
    <x v="3"/>
    <n v="550.22"/>
    <x v="0"/>
    <n v="605.24200000000008"/>
    <n v="605"/>
    <n v="606"/>
    <n v="605"/>
    <x v="0"/>
    <x v="7"/>
    <s v="Aug-2022"/>
    <s v="ADULTS"/>
  </r>
  <r>
    <x v="221"/>
    <s v="P4559"/>
    <n v="62"/>
    <x v="2"/>
    <x v="0"/>
    <x v="3"/>
    <n v="2496.7676064257025"/>
    <x v="1"/>
    <n v="4448.42"/>
    <x v="2"/>
    <n v="4893.2620000000006"/>
    <n v="4893"/>
    <n v="4894"/>
    <n v="4893"/>
    <x v="0"/>
    <x v="7"/>
    <s v="Aug-2022"/>
    <s v="ADULTS"/>
  </r>
  <r>
    <x v="59"/>
    <s v="P800"/>
    <n v="64"/>
    <x v="1"/>
    <x v="0"/>
    <x v="3"/>
    <n v="2496.7676064257025"/>
    <x v="1"/>
    <n v="1966.99"/>
    <x v="2"/>
    <n v="2163.6890000000003"/>
    <n v="2164"/>
    <n v="2164"/>
    <n v="2163"/>
    <x v="1"/>
    <x v="1"/>
    <s v="Jan-2023"/>
    <s v="ADULTS"/>
  </r>
  <r>
    <x v="275"/>
    <s v="P4817"/>
    <n v="95"/>
    <x v="0"/>
    <x v="6"/>
    <x v="0"/>
    <n v="2503.6022787783868"/>
    <x v="1"/>
    <n v="610.08000000000004"/>
    <x v="2"/>
    <n v="671.08800000000008"/>
    <n v="671"/>
    <n v="672"/>
    <n v="671"/>
    <x v="1"/>
    <x v="0"/>
    <s v="Dec-2023"/>
    <s v="ADULTS"/>
  </r>
  <r>
    <x v="87"/>
    <s v="P873"/>
    <n v="78"/>
    <x v="1"/>
    <x v="5"/>
    <x v="2"/>
    <n v="2440.2966694490819"/>
    <x v="3"/>
    <n v="3466.17"/>
    <x v="2"/>
    <n v="3812.7870000000003"/>
    <n v="3813"/>
    <n v="3813"/>
    <n v="3812"/>
    <x v="0"/>
    <x v="1"/>
    <s v="Jan-2022"/>
    <s v="ADULTS"/>
  </r>
  <r>
    <x v="84"/>
    <s v="P558"/>
    <n v="79"/>
    <x v="2"/>
    <x v="3"/>
    <x v="1"/>
    <n v="2509.1716796874998"/>
    <x v="1"/>
    <n v="2475.62"/>
    <x v="2"/>
    <n v="2723.1820000000002"/>
    <n v="2723"/>
    <n v="2724"/>
    <n v="2723"/>
    <x v="1"/>
    <x v="2"/>
    <s v="Apr-2023"/>
    <s v="ADULTS"/>
  </r>
  <r>
    <x v="449"/>
    <s v="P1748"/>
    <n v="8"/>
    <x v="1"/>
    <x v="5"/>
    <x v="1"/>
    <n v="2509.1716796874998"/>
    <x v="2"/>
    <n v="2462.58"/>
    <x v="3"/>
    <n v="2708.8380000000002"/>
    <n v="2709"/>
    <n v="2709"/>
    <n v="2708"/>
    <x v="1"/>
    <x v="10"/>
    <s v="Oct-2023"/>
    <s v="CHILDREN"/>
  </r>
  <r>
    <x v="253"/>
    <s v="P3073"/>
    <n v="98"/>
    <x v="2"/>
    <x v="7"/>
    <x v="3"/>
    <n v="2496.7676064257025"/>
    <x v="2"/>
    <n v="3369.79"/>
    <x v="2"/>
    <n v="3706.7690000000002"/>
    <n v="3707"/>
    <n v="3707"/>
    <n v="3706"/>
    <x v="0"/>
    <x v="2"/>
    <s v="Apr-2022"/>
    <s v="ADULTS"/>
  </r>
  <r>
    <x v="662"/>
    <s v="P2283"/>
    <n v="63"/>
    <x v="2"/>
    <x v="1"/>
    <x v="1"/>
    <n v="2509.1716796874998"/>
    <x v="4"/>
    <n v="4013.35"/>
    <x v="2"/>
    <n v="4414.6850000000004"/>
    <n v="4415"/>
    <n v="4415"/>
    <n v="4414"/>
    <x v="1"/>
    <x v="11"/>
    <s v="May-2023"/>
    <s v="ADULTS"/>
  </r>
  <r>
    <x v="363"/>
    <s v="P369"/>
    <n v="20"/>
    <x v="2"/>
    <x v="7"/>
    <x v="3"/>
    <n v="2496.7676064257025"/>
    <x v="0"/>
    <n v="4207.5200000000004"/>
    <x v="1"/>
    <n v="4628.2720000000008"/>
    <n v="4628"/>
    <n v="4629"/>
    <n v="4628"/>
    <x v="0"/>
    <x v="11"/>
    <s v="May-2022"/>
    <s v="ADULTS"/>
  </r>
  <r>
    <x v="172"/>
    <s v="P4277"/>
    <n v="55"/>
    <x v="1"/>
    <x v="0"/>
    <x v="0"/>
    <n v="2503.6022787783868"/>
    <x v="1"/>
    <n v="1895.42"/>
    <x v="0"/>
    <n v="2084.9620000000004"/>
    <n v="2085"/>
    <n v="2085"/>
    <n v="2084"/>
    <x v="0"/>
    <x v="7"/>
    <s v="Aug-2022"/>
    <s v="ADULTS"/>
  </r>
  <r>
    <x v="16"/>
    <s v="P462"/>
    <n v="60"/>
    <x v="1"/>
    <x v="4"/>
    <x v="0"/>
    <n v="2503.6022787783868"/>
    <x v="1"/>
    <n v="1236.75"/>
    <x v="2"/>
    <n v="1360.4250000000002"/>
    <n v="1360"/>
    <n v="1361"/>
    <n v="1360"/>
    <x v="1"/>
    <x v="0"/>
    <s v="Dec-2023"/>
    <s v="ADULTS"/>
  </r>
  <r>
    <x v="300"/>
    <s v="P4230"/>
    <n v="61"/>
    <x v="2"/>
    <x v="3"/>
    <x v="2"/>
    <n v="2440.2966694490819"/>
    <x v="1"/>
    <n v="2250.96"/>
    <x v="2"/>
    <n v="2476.056"/>
    <n v="2476"/>
    <n v="2477"/>
    <n v="2476"/>
    <x v="1"/>
    <x v="7"/>
    <s v="Aug-2023"/>
    <s v="ADULTS"/>
  </r>
  <r>
    <x v="161"/>
    <s v="P1825"/>
    <n v="7"/>
    <x v="0"/>
    <x v="6"/>
    <x v="1"/>
    <n v="2509.1716796874998"/>
    <x v="3"/>
    <n v="4566.1400000000003"/>
    <x v="3"/>
    <n v="5022.7540000000008"/>
    <n v="5023"/>
    <n v="5023"/>
    <n v="5022"/>
    <x v="1"/>
    <x v="0"/>
    <s v="Dec-2023"/>
    <s v="CHILDREN"/>
  </r>
  <r>
    <x v="536"/>
    <s v="P4668"/>
    <n v="19"/>
    <x v="2"/>
    <x v="0"/>
    <x v="0"/>
    <n v="2503.6022787783868"/>
    <x v="1"/>
    <n v="2160.2199999999998"/>
    <x v="1"/>
    <n v="2376.2420000000002"/>
    <n v="2376"/>
    <n v="2377"/>
    <n v="2376"/>
    <x v="0"/>
    <x v="0"/>
    <s v="Dec-2022"/>
    <s v="ADULTS"/>
  </r>
  <r>
    <x v="16"/>
    <s v="P3812"/>
    <n v="31"/>
    <x v="2"/>
    <x v="7"/>
    <x v="3"/>
    <n v="2496.7676064257025"/>
    <x v="0"/>
    <n v="2902.58"/>
    <x v="1"/>
    <n v="3192.8380000000002"/>
    <n v="3193"/>
    <n v="3193"/>
    <n v="3192"/>
    <x v="1"/>
    <x v="0"/>
    <s v="Dec-2023"/>
    <s v="ADULTS"/>
  </r>
  <r>
    <x v="688"/>
    <s v="P710"/>
    <n v="38"/>
    <x v="1"/>
    <x v="7"/>
    <x v="1"/>
    <n v="2509.1716796874998"/>
    <x v="5"/>
    <n v="1728.58"/>
    <x v="1"/>
    <n v="1901.4380000000001"/>
    <n v="1901"/>
    <n v="1902"/>
    <n v="1901"/>
    <x v="0"/>
    <x v="8"/>
    <s v="Jul-2022"/>
    <s v="ADULTS"/>
  </r>
  <r>
    <x v="244"/>
    <s v="P3795"/>
    <n v="79"/>
    <x v="1"/>
    <x v="2"/>
    <x v="3"/>
    <n v="2496.7676064257025"/>
    <x v="2"/>
    <n v="1522.95"/>
    <x v="2"/>
    <n v="1675.2450000000001"/>
    <n v="1675"/>
    <n v="1676"/>
    <n v="1675"/>
    <x v="1"/>
    <x v="6"/>
    <s v="Sep-2023"/>
    <s v="ADULTS"/>
  </r>
  <r>
    <x v="576"/>
    <s v="P534"/>
    <n v="50"/>
    <x v="2"/>
    <x v="6"/>
    <x v="3"/>
    <n v="2496.7676064257025"/>
    <x v="0"/>
    <n v="1910.04"/>
    <x v="0"/>
    <n v="2101.0440000000003"/>
    <n v="2101"/>
    <n v="2102"/>
    <n v="2101"/>
    <x v="1"/>
    <x v="0"/>
    <s v="Dec-2023"/>
    <s v="ADULTS"/>
  </r>
  <r>
    <x v="40"/>
    <s v="P309"/>
    <n v="83"/>
    <x v="0"/>
    <x v="3"/>
    <x v="3"/>
    <n v="2496.7676064257025"/>
    <x v="0"/>
    <n v="3567.16"/>
    <x v="2"/>
    <n v="3923.8760000000002"/>
    <n v="3924"/>
    <n v="3924"/>
    <n v="3923"/>
    <x v="1"/>
    <x v="5"/>
    <s v="Mar-2023"/>
    <s v="ADULTS"/>
  </r>
  <r>
    <x v="113"/>
    <s v="P2055"/>
    <n v="46"/>
    <x v="2"/>
    <x v="2"/>
    <x v="0"/>
    <n v="2503.6022787783868"/>
    <x v="2"/>
    <n v="1193.98"/>
    <x v="0"/>
    <n v="1313.3780000000002"/>
    <n v="1313"/>
    <n v="1314"/>
    <n v="1313"/>
    <x v="1"/>
    <x v="0"/>
    <s v="Dec-2023"/>
    <s v="ADULTS"/>
  </r>
  <r>
    <x v="488"/>
    <s v="P1152"/>
    <n v="11"/>
    <x v="2"/>
    <x v="5"/>
    <x v="0"/>
    <n v="2503.6022787783868"/>
    <x v="1"/>
    <n v="4685.3999999999996"/>
    <x v="3"/>
    <n v="5153.9399999999996"/>
    <n v="5154"/>
    <n v="5154"/>
    <n v="5153"/>
    <x v="0"/>
    <x v="2"/>
    <s v="Apr-2022"/>
    <s v="CHILDREN"/>
  </r>
  <r>
    <x v="603"/>
    <s v="P804"/>
    <n v="54"/>
    <x v="0"/>
    <x v="0"/>
    <x v="2"/>
    <n v="2440.2966694490819"/>
    <x v="4"/>
    <n v="264.89999999999998"/>
    <x v="0"/>
    <n v="291.39"/>
    <n v="291"/>
    <n v="292"/>
    <n v="291"/>
    <x v="1"/>
    <x v="4"/>
    <s v="Jun-2023"/>
    <s v="ADULTS"/>
  </r>
  <r>
    <x v="411"/>
    <s v="P725"/>
    <n v="28"/>
    <x v="0"/>
    <x v="1"/>
    <x v="0"/>
    <n v="2503.6022787783868"/>
    <x v="2"/>
    <n v="198.73"/>
    <x v="1"/>
    <n v="218.60300000000001"/>
    <n v="219"/>
    <n v="219"/>
    <n v="218"/>
    <x v="1"/>
    <x v="6"/>
    <s v="Sep-2023"/>
    <s v="ADULTS"/>
  </r>
  <r>
    <x v="592"/>
    <s v="P1592"/>
    <n v="76"/>
    <x v="0"/>
    <x v="3"/>
    <x v="2"/>
    <n v="2440.2966694490819"/>
    <x v="0"/>
    <n v="2092.38"/>
    <x v="2"/>
    <n v="2301.6180000000004"/>
    <n v="2302"/>
    <n v="2302"/>
    <n v="2301"/>
    <x v="0"/>
    <x v="2"/>
    <s v="Apr-2022"/>
    <s v="ADULTS"/>
  </r>
  <r>
    <x v="275"/>
    <s v="P163"/>
    <n v="67"/>
    <x v="1"/>
    <x v="4"/>
    <x v="2"/>
    <n v="2440.2966694490819"/>
    <x v="0"/>
    <n v="2770.71"/>
    <x v="2"/>
    <n v="3047.7810000000004"/>
    <n v="3048"/>
    <n v="3048"/>
    <n v="3047"/>
    <x v="1"/>
    <x v="0"/>
    <s v="Dec-2023"/>
    <s v="ADULTS"/>
  </r>
  <r>
    <x v="318"/>
    <s v="P2298"/>
    <n v="92"/>
    <x v="0"/>
    <x v="0"/>
    <x v="3"/>
    <n v="2496.7676064257025"/>
    <x v="1"/>
    <n v="2610.67"/>
    <x v="2"/>
    <n v="2871.7370000000005"/>
    <n v="2872"/>
    <n v="2872"/>
    <n v="2871"/>
    <x v="1"/>
    <x v="11"/>
    <s v="May-2023"/>
    <s v="ADULTS"/>
  </r>
  <r>
    <x v="617"/>
    <s v="P1216"/>
    <n v="78"/>
    <x v="0"/>
    <x v="1"/>
    <x v="1"/>
    <n v="2509.1716796874998"/>
    <x v="3"/>
    <n v="2387.48"/>
    <x v="2"/>
    <n v="2626.2280000000001"/>
    <n v="2626"/>
    <n v="2627"/>
    <n v="2626"/>
    <x v="0"/>
    <x v="9"/>
    <s v="Feb-2022"/>
    <s v="ADULTS"/>
  </r>
  <r>
    <x v="238"/>
    <s v="P987"/>
    <n v="50"/>
    <x v="1"/>
    <x v="7"/>
    <x v="3"/>
    <n v="2496.7676064257025"/>
    <x v="3"/>
    <n v="992.61"/>
    <x v="0"/>
    <n v="1091.8710000000001"/>
    <n v="1092"/>
    <n v="1092"/>
    <n v="1091"/>
    <x v="1"/>
    <x v="3"/>
    <s v="Nov-2023"/>
    <s v="ADULTS"/>
  </r>
  <r>
    <x v="256"/>
    <s v="P3626"/>
    <n v="1"/>
    <x v="1"/>
    <x v="2"/>
    <x v="2"/>
    <n v="2440.2966694490819"/>
    <x v="3"/>
    <n v="689.56"/>
    <x v="3"/>
    <n v="758.51599999999996"/>
    <n v="759"/>
    <n v="759"/>
    <n v="758"/>
    <x v="0"/>
    <x v="7"/>
    <s v="Aug-2022"/>
    <s v="CHILDREN"/>
  </r>
  <r>
    <x v="55"/>
    <s v="P2189"/>
    <n v="15"/>
    <x v="2"/>
    <x v="0"/>
    <x v="0"/>
    <n v="2503.6022787783868"/>
    <x v="2"/>
    <n v="2251.09"/>
    <x v="3"/>
    <n v="2476.1990000000005"/>
    <n v="2476"/>
    <n v="2477"/>
    <n v="2476"/>
    <x v="0"/>
    <x v="5"/>
    <s v="Mar-2022"/>
    <s v="CHILDREN"/>
  </r>
  <r>
    <x v="628"/>
    <s v="P4870"/>
    <n v="65"/>
    <x v="2"/>
    <x v="4"/>
    <x v="0"/>
    <n v="2503.6022787783868"/>
    <x v="1"/>
    <n v="1051.27"/>
    <x v="2"/>
    <n v="1156.3970000000002"/>
    <n v="1156"/>
    <n v="1157"/>
    <n v="1156"/>
    <x v="0"/>
    <x v="0"/>
    <s v="Dec-2022"/>
    <s v="ADULTS"/>
  </r>
  <r>
    <x v="17"/>
    <s v="P149"/>
    <n v="12"/>
    <x v="0"/>
    <x v="0"/>
    <x v="0"/>
    <n v="2503.6022787783868"/>
    <x v="2"/>
    <n v="4025.06"/>
    <x v="3"/>
    <n v="4427.5660000000007"/>
    <n v="4428"/>
    <n v="4428"/>
    <n v="4427"/>
    <x v="0"/>
    <x v="5"/>
    <s v="Mar-2022"/>
    <s v="CHILDREN"/>
  </r>
  <r>
    <x v="5"/>
    <s v="P4903"/>
    <n v="40"/>
    <x v="1"/>
    <x v="2"/>
    <x v="0"/>
    <n v="2503.6022787783868"/>
    <x v="1"/>
    <n v="4596.72"/>
    <x v="0"/>
    <n v="5056.3920000000007"/>
    <n v="5056"/>
    <n v="5057"/>
    <n v="5056"/>
    <x v="1"/>
    <x v="4"/>
    <s v="Jun-2023"/>
    <s v="ADULTS"/>
  </r>
  <r>
    <x v="79"/>
    <s v="P2305"/>
    <n v="99"/>
    <x v="1"/>
    <x v="1"/>
    <x v="3"/>
    <n v="2496.7676064257025"/>
    <x v="4"/>
    <n v="1641.45"/>
    <x v="2"/>
    <n v="1805.5950000000003"/>
    <n v="1806"/>
    <n v="1806"/>
    <n v="1805"/>
    <x v="1"/>
    <x v="0"/>
    <s v="Dec-2023"/>
    <s v="ADULTS"/>
  </r>
  <r>
    <x v="383"/>
    <s v="P2108"/>
    <n v="86"/>
    <x v="1"/>
    <x v="1"/>
    <x v="0"/>
    <n v="2503.6022787783868"/>
    <x v="4"/>
    <n v="2866.09"/>
    <x v="2"/>
    <n v="3152.6990000000005"/>
    <n v="3153"/>
    <n v="3153"/>
    <n v="3152"/>
    <x v="1"/>
    <x v="9"/>
    <s v="Feb-2023"/>
    <s v="ADULTS"/>
  </r>
  <r>
    <x v="347"/>
    <s v="P651"/>
    <n v="77"/>
    <x v="2"/>
    <x v="3"/>
    <x v="1"/>
    <n v="2509.1716796874998"/>
    <x v="1"/>
    <n v="4855.3500000000004"/>
    <x v="2"/>
    <n v="5340.8850000000011"/>
    <n v="5341"/>
    <n v="5341"/>
    <n v="5340"/>
    <x v="1"/>
    <x v="8"/>
    <s v="Jul-2023"/>
    <s v="ADULTS"/>
  </r>
  <r>
    <x v="273"/>
    <s v="P1045"/>
    <n v="95"/>
    <x v="1"/>
    <x v="1"/>
    <x v="1"/>
    <n v="2509.1716796874998"/>
    <x v="0"/>
    <n v="3988.42"/>
    <x v="2"/>
    <n v="4387.2620000000006"/>
    <n v="4387"/>
    <n v="4388"/>
    <n v="4387"/>
    <x v="1"/>
    <x v="2"/>
    <s v="Apr-2023"/>
    <s v="ADULTS"/>
  </r>
  <r>
    <x v="122"/>
    <s v="P3861"/>
    <n v="12"/>
    <x v="1"/>
    <x v="1"/>
    <x v="1"/>
    <n v="2509.1716796874998"/>
    <x v="0"/>
    <n v="928"/>
    <x v="3"/>
    <n v="1020.8000000000001"/>
    <n v="1021"/>
    <n v="1021"/>
    <n v="1020"/>
    <x v="0"/>
    <x v="7"/>
    <s v="Aug-2022"/>
    <s v="CHILDREN"/>
  </r>
  <r>
    <x v="399"/>
    <s v="P94"/>
    <n v="32"/>
    <x v="1"/>
    <x v="2"/>
    <x v="2"/>
    <n v="2440.2966694490819"/>
    <x v="3"/>
    <n v="2545.0500000000002"/>
    <x v="1"/>
    <n v="2799.5550000000003"/>
    <n v="2800"/>
    <n v="2800"/>
    <n v="2799"/>
    <x v="1"/>
    <x v="8"/>
    <s v="Jul-2023"/>
    <s v="ADULTS"/>
  </r>
  <r>
    <x v="238"/>
    <s v="P636"/>
    <n v="58"/>
    <x v="2"/>
    <x v="3"/>
    <x v="1"/>
    <n v="2509.1716796874998"/>
    <x v="0"/>
    <n v="1313.38"/>
    <x v="0"/>
    <n v="1444.7180000000003"/>
    <n v="1445"/>
    <n v="1445"/>
    <n v="1444"/>
    <x v="1"/>
    <x v="3"/>
    <s v="Nov-2023"/>
    <s v="ADULTS"/>
  </r>
  <r>
    <x v="480"/>
    <s v="P2810"/>
    <n v="41"/>
    <x v="1"/>
    <x v="4"/>
    <x v="0"/>
    <n v="2503.6022787783868"/>
    <x v="1"/>
    <n v="4887.0200000000004"/>
    <x v="0"/>
    <n v="5375.7220000000007"/>
    <n v="5376"/>
    <n v="5376"/>
    <n v="5375"/>
    <x v="1"/>
    <x v="1"/>
    <s v="Jan-2023"/>
    <s v="ADULTS"/>
  </r>
  <r>
    <x v="681"/>
    <s v="P4323"/>
    <n v="45"/>
    <x v="1"/>
    <x v="6"/>
    <x v="0"/>
    <n v="2503.6022787783868"/>
    <x v="4"/>
    <n v="646.70000000000005"/>
    <x v="0"/>
    <n v="711.37000000000012"/>
    <n v="711"/>
    <n v="712"/>
    <n v="711"/>
    <x v="1"/>
    <x v="10"/>
    <s v="Oct-2023"/>
    <s v="ADULTS"/>
  </r>
  <r>
    <x v="443"/>
    <s v="P3461"/>
    <n v="16"/>
    <x v="0"/>
    <x v="4"/>
    <x v="0"/>
    <n v="2503.6022787783868"/>
    <x v="3"/>
    <n v="548.59"/>
    <x v="3"/>
    <n v="603.44900000000007"/>
    <n v="603"/>
    <n v="604"/>
    <n v="603"/>
    <x v="0"/>
    <x v="8"/>
    <s v="Jul-2022"/>
    <s v="CHILDREN"/>
  </r>
  <r>
    <x v="290"/>
    <s v="P4263"/>
    <n v="11"/>
    <x v="0"/>
    <x v="1"/>
    <x v="2"/>
    <n v="2440.2966694490819"/>
    <x v="4"/>
    <n v="3166.68"/>
    <x v="3"/>
    <n v="3483.348"/>
    <n v="3483"/>
    <n v="3484"/>
    <n v="3483"/>
    <x v="0"/>
    <x v="5"/>
    <s v="Mar-2022"/>
    <s v="CHILDREN"/>
  </r>
  <r>
    <x v="71"/>
    <s v="P4216"/>
    <n v="32"/>
    <x v="2"/>
    <x v="0"/>
    <x v="3"/>
    <n v="2496.7676064257025"/>
    <x v="3"/>
    <n v="3122.86"/>
    <x v="1"/>
    <n v="3435.1460000000006"/>
    <n v="3435"/>
    <n v="3436"/>
    <n v="3435"/>
    <x v="0"/>
    <x v="0"/>
    <s v="Dec-2022"/>
    <s v="ADULTS"/>
  </r>
  <r>
    <x v="4"/>
    <s v="P4975"/>
    <n v="47"/>
    <x v="0"/>
    <x v="1"/>
    <x v="2"/>
    <n v="2440.2966694490819"/>
    <x v="1"/>
    <n v="3407.78"/>
    <x v="0"/>
    <n v="3748.5580000000004"/>
    <n v="3749"/>
    <n v="3749"/>
    <n v="3748"/>
    <x v="1"/>
    <x v="3"/>
    <s v="Nov-2023"/>
    <s v="ADULTS"/>
  </r>
  <r>
    <x v="412"/>
    <s v="P613"/>
    <n v="6"/>
    <x v="0"/>
    <x v="4"/>
    <x v="1"/>
    <n v="2509.1716796874998"/>
    <x v="0"/>
    <n v="4695.54"/>
    <x v="3"/>
    <n v="5165.0940000000001"/>
    <n v="5165"/>
    <n v="5166"/>
    <n v="5165"/>
    <x v="0"/>
    <x v="1"/>
    <s v="Jan-2022"/>
    <s v="CHILDREN"/>
  </r>
  <r>
    <x v="477"/>
    <s v="P3808"/>
    <n v="9"/>
    <x v="0"/>
    <x v="0"/>
    <x v="0"/>
    <n v="2503.6022787783868"/>
    <x v="3"/>
    <n v="2440.62"/>
    <x v="3"/>
    <n v="2684.6820000000002"/>
    <n v="2685"/>
    <n v="2685"/>
    <n v="2684"/>
    <x v="1"/>
    <x v="11"/>
    <s v="May-2023"/>
    <s v="CHILDREN"/>
  </r>
  <r>
    <x v="220"/>
    <s v="P4262"/>
    <n v="2"/>
    <x v="2"/>
    <x v="3"/>
    <x v="0"/>
    <n v="2503.6022787783868"/>
    <x v="1"/>
    <n v="2968.95"/>
    <x v="3"/>
    <n v="3265.8450000000003"/>
    <n v="3266"/>
    <n v="3266"/>
    <n v="3265"/>
    <x v="1"/>
    <x v="2"/>
    <s v="Apr-2023"/>
    <s v="CHILDREN"/>
  </r>
  <r>
    <x v="639"/>
    <s v="P4580"/>
    <n v="52"/>
    <x v="1"/>
    <x v="0"/>
    <x v="2"/>
    <n v="2440.2966694490819"/>
    <x v="3"/>
    <n v="1849.87"/>
    <x v="0"/>
    <n v="2034.857"/>
    <n v="2035"/>
    <n v="2035"/>
    <n v="2034"/>
    <x v="0"/>
    <x v="3"/>
    <s v="Nov-2022"/>
    <s v="ADULTS"/>
  </r>
  <r>
    <x v="648"/>
    <s v="P1704"/>
    <n v="69"/>
    <x v="0"/>
    <x v="2"/>
    <x v="1"/>
    <n v="2509.1716796874998"/>
    <x v="2"/>
    <n v="2100.08"/>
    <x v="2"/>
    <n v="2310.0880000000002"/>
    <n v="2310"/>
    <n v="2311"/>
    <n v="2310"/>
    <x v="1"/>
    <x v="0"/>
    <s v="Dec-2023"/>
    <s v="ADULTS"/>
  </r>
  <r>
    <x v="636"/>
    <s v="P1531"/>
    <n v="4"/>
    <x v="0"/>
    <x v="3"/>
    <x v="0"/>
    <n v="2503.6022787783868"/>
    <x v="3"/>
    <n v="853.72"/>
    <x v="3"/>
    <n v="939.0920000000001"/>
    <n v="939"/>
    <n v="940"/>
    <n v="939"/>
    <x v="0"/>
    <x v="11"/>
    <s v="May-2022"/>
    <s v="CHILDREN"/>
  </r>
  <r>
    <x v="82"/>
    <s v="P3678"/>
    <n v="82"/>
    <x v="1"/>
    <x v="4"/>
    <x v="3"/>
    <n v="2496.7676064257025"/>
    <x v="2"/>
    <n v="4734.6000000000004"/>
    <x v="2"/>
    <n v="5208.0600000000004"/>
    <n v="5208"/>
    <n v="5209"/>
    <n v="5208"/>
    <x v="0"/>
    <x v="11"/>
    <s v="May-2022"/>
    <s v="ADULTS"/>
  </r>
  <r>
    <x v="403"/>
    <s v="P3215"/>
    <n v="8"/>
    <x v="0"/>
    <x v="5"/>
    <x v="2"/>
    <n v="2440.2966694490819"/>
    <x v="2"/>
    <n v="608.16999999999996"/>
    <x v="3"/>
    <n v="668.98699999999997"/>
    <n v="669"/>
    <n v="669"/>
    <n v="668"/>
    <x v="0"/>
    <x v="1"/>
    <s v="Jan-2022"/>
    <s v="CHILDREN"/>
  </r>
  <r>
    <x v="600"/>
    <s v="P4301"/>
    <n v="40"/>
    <x v="2"/>
    <x v="7"/>
    <x v="3"/>
    <n v="2496.7676064257025"/>
    <x v="0"/>
    <n v="626.37"/>
    <x v="0"/>
    <n v="689.00700000000006"/>
    <n v="689"/>
    <n v="690"/>
    <n v="689"/>
    <x v="1"/>
    <x v="4"/>
    <s v="Jun-2023"/>
    <s v="ADULTS"/>
  </r>
  <r>
    <x v="393"/>
    <s v="P314"/>
    <n v="73"/>
    <x v="1"/>
    <x v="2"/>
    <x v="1"/>
    <n v="2509.1716796874998"/>
    <x v="2"/>
    <n v="4169.93"/>
    <x v="2"/>
    <n v="4586.9230000000007"/>
    <n v="4587"/>
    <n v="4587"/>
    <n v="4586"/>
    <x v="0"/>
    <x v="9"/>
    <s v="Feb-2022"/>
    <s v="ADULTS"/>
  </r>
  <r>
    <x v="47"/>
    <s v="P3219"/>
    <n v="71"/>
    <x v="2"/>
    <x v="2"/>
    <x v="1"/>
    <n v="2509.1716796874998"/>
    <x v="1"/>
    <n v="341.02"/>
    <x v="2"/>
    <n v="375.12200000000001"/>
    <n v="375"/>
    <n v="376"/>
    <n v="375"/>
    <x v="1"/>
    <x v="11"/>
    <s v="May-2023"/>
    <s v="ADULTS"/>
  </r>
  <r>
    <x v="16"/>
    <s v="P3799"/>
    <n v="86"/>
    <x v="2"/>
    <x v="2"/>
    <x v="3"/>
    <n v="2496.7676064257025"/>
    <x v="3"/>
    <n v="4573.6000000000004"/>
    <x v="2"/>
    <n v="5030.9600000000009"/>
    <n v="5031"/>
    <n v="5031"/>
    <n v="5030"/>
    <x v="1"/>
    <x v="0"/>
    <s v="Dec-2023"/>
    <s v="ADULTS"/>
  </r>
  <r>
    <x v="177"/>
    <s v="P476"/>
    <n v="14"/>
    <x v="2"/>
    <x v="6"/>
    <x v="3"/>
    <n v="2496.7676064257025"/>
    <x v="3"/>
    <n v="3863.77"/>
    <x v="3"/>
    <n v="4250.1469999999999"/>
    <n v="4250"/>
    <n v="4251"/>
    <n v="4250"/>
    <x v="1"/>
    <x v="10"/>
    <s v="Oct-2023"/>
    <s v="CHILDREN"/>
  </r>
  <r>
    <x v="522"/>
    <s v="P1872"/>
    <n v="32"/>
    <x v="1"/>
    <x v="7"/>
    <x v="2"/>
    <n v="2440.2966694490819"/>
    <x v="0"/>
    <n v="3754.54"/>
    <x v="1"/>
    <n v="4129.9940000000006"/>
    <n v="4130"/>
    <n v="4130"/>
    <n v="4129"/>
    <x v="1"/>
    <x v="1"/>
    <s v="Jan-2023"/>
    <s v="ADULTS"/>
  </r>
  <r>
    <x v="178"/>
    <s v="P1341"/>
    <n v="24"/>
    <x v="1"/>
    <x v="3"/>
    <x v="0"/>
    <n v="2503.6022787783868"/>
    <x v="2"/>
    <n v="1029.93"/>
    <x v="1"/>
    <n v="1132.9230000000002"/>
    <n v="1133"/>
    <n v="1133"/>
    <n v="1132"/>
    <x v="1"/>
    <x v="8"/>
    <s v="Jul-2023"/>
    <s v="ADULTS"/>
  </r>
  <r>
    <x v="313"/>
    <s v="P2964"/>
    <n v="80"/>
    <x v="0"/>
    <x v="1"/>
    <x v="1"/>
    <n v="2509.1716796874998"/>
    <x v="4"/>
    <n v="1021.43"/>
    <x v="2"/>
    <n v="1123.5730000000001"/>
    <n v="1124"/>
    <n v="1124"/>
    <n v="1123"/>
    <x v="1"/>
    <x v="10"/>
    <s v="Oct-2023"/>
    <s v="ADULTS"/>
  </r>
  <r>
    <x v="413"/>
    <s v="P3834"/>
    <n v="79"/>
    <x v="2"/>
    <x v="1"/>
    <x v="1"/>
    <n v="2509.1716796874998"/>
    <x v="1"/>
    <n v="2132.46"/>
    <x v="2"/>
    <n v="2345.7060000000001"/>
    <n v="2346"/>
    <n v="2346"/>
    <n v="2345"/>
    <x v="0"/>
    <x v="7"/>
    <s v="Aug-2022"/>
    <s v="ADULTS"/>
  </r>
  <r>
    <x v="297"/>
    <s v="P1736"/>
    <n v="10"/>
    <x v="1"/>
    <x v="6"/>
    <x v="2"/>
    <n v="2440.2966694490819"/>
    <x v="0"/>
    <n v="215.45"/>
    <x v="3"/>
    <n v="236.995"/>
    <n v="237"/>
    <n v="237"/>
    <n v="236"/>
    <x v="0"/>
    <x v="10"/>
    <s v="Oct-2022"/>
    <s v="CHILDREN"/>
  </r>
  <r>
    <x v="665"/>
    <s v="P3161"/>
    <n v="36"/>
    <x v="0"/>
    <x v="3"/>
    <x v="2"/>
    <n v="2440.2966694490819"/>
    <x v="2"/>
    <n v="3604.47"/>
    <x v="1"/>
    <n v="3964.9169999999999"/>
    <n v="3965"/>
    <n v="3965"/>
    <n v="3964"/>
    <x v="0"/>
    <x v="7"/>
    <s v="Aug-2022"/>
    <s v="ADULTS"/>
  </r>
  <r>
    <x v="37"/>
    <s v="P3642"/>
    <n v="49"/>
    <x v="0"/>
    <x v="6"/>
    <x v="3"/>
    <n v="2496.7676064257025"/>
    <x v="2"/>
    <n v="1599.02"/>
    <x v="0"/>
    <n v="1758.922"/>
    <n v="1759"/>
    <n v="1759"/>
    <n v="1758"/>
    <x v="1"/>
    <x v="2"/>
    <s v="Apr-2023"/>
    <s v="ADULTS"/>
  </r>
  <r>
    <x v="536"/>
    <s v="P2899"/>
    <n v="25"/>
    <x v="2"/>
    <x v="4"/>
    <x v="0"/>
    <n v="2503.6022787783868"/>
    <x v="1"/>
    <n v="1143.02"/>
    <x v="1"/>
    <n v="1257.3220000000001"/>
    <n v="1257"/>
    <n v="1258"/>
    <n v="1257"/>
    <x v="0"/>
    <x v="0"/>
    <s v="Dec-2022"/>
    <s v="ADULTS"/>
  </r>
  <r>
    <x v="238"/>
    <s v="P4880"/>
    <n v="6"/>
    <x v="2"/>
    <x v="0"/>
    <x v="2"/>
    <n v="2440.2966694490819"/>
    <x v="4"/>
    <n v="2056"/>
    <x v="3"/>
    <n v="2261.6000000000004"/>
    <n v="2262"/>
    <n v="2262"/>
    <n v="2261"/>
    <x v="1"/>
    <x v="3"/>
    <s v="Nov-2023"/>
    <s v="CHILDREN"/>
  </r>
  <r>
    <x v="440"/>
    <s v="P2664"/>
    <n v="19"/>
    <x v="2"/>
    <x v="5"/>
    <x v="3"/>
    <n v="2496.7676064257025"/>
    <x v="2"/>
    <n v="3004.67"/>
    <x v="1"/>
    <n v="3305.1370000000002"/>
    <n v="3305"/>
    <n v="3306"/>
    <n v="3305"/>
    <x v="1"/>
    <x v="7"/>
    <s v="Aug-2023"/>
    <s v="ADULTS"/>
  </r>
  <r>
    <x v="79"/>
    <s v="P2500"/>
    <n v="65"/>
    <x v="1"/>
    <x v="2"/>
    <x v="1"/>
    <n v="2509.1716796874998"/>
    <x v="2"/>
    <n v="405.29"/>
    <x v="2"/>
    <n v="445.81900000000007"/>
    <n v="446"/>
    <n v="446"/>
    <n v="445"/>
    <x v="1"/>
    <x v="0"/>
    <s v="Dec-2023"/>
    <s v="ADULTS"/>
  </r>
  <r>
    <x v="395"/>
    <s v="P3730"/>
    <n v="28"/>
    <x v="0"/>
    <x v="4"/>
    <x v="1"/>
    <n v="2509.1716796874998"/>
    <x v="4"/>
    <n v="2836.06"/>
    <x v="1"/>
    <n v="3119.6660000000002"/>
    <n v="3120"/>
    <n v="3120"/>
    <n v="3119"/>
    <x v="1"/>
    <x v="3"/>
    <s v="Nov-2023"/>
    <s v="ADULTS"/>
  </r>
  <r>
    <x v="298"/>
    <s v="P1771"/>
    <n v="50"/>
    <x v="2"/>
    <x v="6"/>
    <x v="3"/>
    <n v="2496.7676064257025"/>
    <x v="3"/>
    <n v="875.91"/>
    <x v="0"/>
    <n v="963.50100000000009"/>
    <n v="964"/>
    <n v="964"/>
    <n v="963"/>
    <x v="0"/>
    <x v="7"/>
    <s v="Aug-2022"/>
    <s v="ADULTS"/>
  </r>
  <r>
    <x v="513"/>
    <s v="P178"/>
    <n v="54"/>
    <x v="0"/>
    <x v="1"/>
    <x v="2"/>
    <n v="2440.2966694490819"/>
    <x v="2"/>
    <n v="990.77"/>
    <x v="0"/>
    <n v="1089.847"/>
    <n v="1090"/>
    <n v="1090"/>
    <n v="1089"/>
    <x v="1"/>
    <x v="10"/>
    <s v="Oct-2023"/>
    <s v="ADULTS"/>
  </r>
  <r>
    <x v="706"/>
    <s v="P1591"/>
    <n v="62"/>
    <x v="1"/>
    <x v="0"/>
    <x v="0"/>
    <n v="2503.6022787783868"/>
    <x v="2"/>
    <n v="1839.94"/>
    <x v="2"/>
    <n v="2023.9340000000002"/>
    <n v="2024"/>
    <n v="2024"/>
    <n v="2023"/>
    <x v="0"/>
    <x v="2"/>
    <s v="Apr-2022"/>
    <s v="ADULTS"/>
  </r>
  <r>
    <x v="573"/>
    <s v="P3759"/>
    <n v="53"/>
    <x v="2"/>
    <x v="7"/>
    <x v="2"/>
    <n v="2440.2966694490819"/>
    <x v="0"/>
    <n v="2311.83"/>
    <x v="0"/>
    <n v="2543.0129999999999"/>
    <n v="2543"/>
    <n v="2544"/>
    <n v="2543"/>
    <x v="1"/>
    <x v="1"/>
    <s v="Jan-2023"/>
    <s v="ADULTS"/>
  </r>
  <r>
    <x v="206"/>
    <s v="P4477"/>
    <n v="64"/>
    <x v="2"/>
    <x v="3"/>
    <x v="0"/>
    <n v="2503.6022787783868"/>
    <x v="4"/>
    <n v="4362.62"/>
    <x v="2"/>
    <n v="4798.8820000000005"/>
    <n v="4799"/>
    <n v="4799"/>
    <n v="4798"/>
    <x v="0"/>
    <x v="5"/>
    <s v="Mar-2022"/>
    <s v="ADULTS"/>
  </r>
  <r>
    <x v="57"/>
    <s v="P4666"/>
    <n v="59"/>
    <x v="1"/>
    <x v="7"/>
    <x v="3"/>
    <n v="2496.7676064257025"/>
    <x v="1"/>
    <n v="1509.81"/>
    <x v="0"/>
    <n v="1660.7910000000002"/>
    <n v="1661"/>
    <n v="1661"/>
    <n v="1660"/>
    <x v="1"/>
    <x v="2"/>
    <s v="Apr-2023"/>
    <s v="ADULTS"/>
  </r>
  <r>
    <x v="247"/>
    <s v="P4895"/>
    <n v="68"/>
    <x v="1"/>
    <x v="0"/>
    <x v="2"/>
    <n v="2440.2966694490819"/>
    <x v="0"/>
    <n v="3015.33"/>
    <x v="2"/>
    <n v="3316.8630000000003"/>
    <n v="3317"/>
    <n v="3317"/>
    <n v="3316"/>
    <x v="0"/>
    <x v="6"/>
    <s v="Sep-2022"/>
    <s v="ADULTS"/>
  </r>
  <r>
    <x v="270"/>
    <s v="P3976"/>
    <n v="84"/>
    <x v="0"/>
    <x v="1"/>
    <x v="0"/>
    <n v="2503.6022787783868"/>
    <x v="4"/>
    <n v="3563.35"/>
    <x v="2"/>
    <n v="3919.6850000000004"/>
    <n v="3920"/>
    <n v="3920"/>
    <n v="3919"/>
    <x v="1"/>
    <x v="10"/>
    <s v="Oct-2023"/>
    <s v="ADULTS"/>
  </r>
  <r>
    <x v="113"/>
    <s v="P1835"/>
    <n v="86"/>
    <x v="0"/>
    <x v="7"/>
    <x v="3"/>
    <n v="2496.7676064257025"/>
    <x v="2"/>
    <n v="4322.8900000000003"/>
    <x v="2"/>
    <n v="4755.179000000001"/>
    <n v="4755"/>
    <n v="4756"/>
    <n v="4755"/>
    <x v="1"/>
    <x v="0"/>
    <s v="Dec-2023"/>
    <s v="ADULTS"/>
  </r>
  <r>
    <x v="694"/>
    <s v="P3141"/>
    <n v="50"/>
    <x v="1"/>
    <x v="3"/>
    <x v="1"/>
    <n v="2509.1716796874998"/>
    <x v="0"/>
    <n v="2331.19"/>
    <x v="0"/>
    <n v="2564.3090000000002"/>
    <n v="2564"/>
    <n v="2565"/>
    <n v="2564"/>
    <x v="1"/>
    <x v="5"/>
    <s v="Mar-2023"/>
    <s v="ADULTS"/>
  </r>
  <r>
    <x v="36"/>
    <s v="P3394"/>
    <n v="13"/>
    <x v="2"/>
    <x v="1"/>
    <x v="0"/>
    <n v="2503.6022787783868"/>
    <x v="0"/>
    <n v="3852.42"/>
    <x v="3"/>
    <n v="4237.6620000000003"/>
    <n v="4238"/>
    <n v="4238"/>
    <n v="4237"/>
    <x v="0"/>
    <x v="8"/>
    <s v="Jul-2022"/>
    <s v="CHILDREN"/>
  </r>
  <r>
    <x v="155"/>
    <s v="P4464"/>
    <n v="78"/>
    <x v="0"/>
    <x v="2"/>
    <x v="0"/>
    <n v="2503.6022787783868"/>
    <x v="3"/>
    <n v="3947.69"/>
    <x v="2"/>
    <n v="4342.4590000000007"/>
    <n v="4342"/>
    <n v="4343"/>
    <n v="4342"/>
    <x v="1"/>
    <x v="1"/>
    <s v="Jan-2023"/>
    <s v="ADULTS"/>
  </r>
  <r>
    <x v="374"/>
    <s v="P4635"/>
    <n v="27"/>
    <x v="2"/>
    <x v="6"/>
    <x v="3"/>
    <n v="2496.7676064257025"/>
    <x v="0"/>
    <n v="3927.68"/>
    <x v="1"/>
    <n v="4320.4480000000003"/>
    <n v="4320"/>
    <n v="4321"/>
    <n v="4320"/>
    <x v="0"/>
    <x v="4"/>
    <s v="Jun-2022"/>
    <s v="ADULTS"/>
  </r>
  <r>
    <x v="82"/>
    <s v="P1893"/>
    <n v="30"/>
    <x v="0"/>
    <x v="1"/>
    <x v="1"/>
    <n v="2509.1716796874998"/>
    <x v="5"/>
    <n v="1909.1"/>
    <x v="1"/>
    <n v="2100.0100000000002"/>
    <n v="2100"/>
    <n v="2101"/>
    <n v="2100"/>
    <x v="0"/>
    <x v="11"/>
    <s v="May-2022"/>
    <s v="ADULTS"/>
  </r>
  <r>
    <x v="209"/>
    <s v="P817"/>
    <n v="40"/>
    <x v="0"/>
    <x v="3"/>
    <x v="2"/>
    <n v="2440.2966694490819"/>
    <x v="0"/>
    <n v="908.81"/>
    <x v="0"/>
    <n v="999.69100000000003"/>
    <n v="1000"/>
    <n v="1000"/>
    <n v="999"/>
    <x v="1"/>
    <x v="4"/>
    <s v="Jun-2023"/>
    <s v="ADULTS"/>
  </r>
  <r>
    <x v="340"/>
    <s v="P1951"/>
    <n v="17"/>
    <x v="1"/>
    <x v="5"/>
    <x v="0"/>
    <n v="2503.6022787783868"/>
    <x v="0"/>
    <n v="1224.3800000000001"/>
    <x v="3"/>
    <n v="1346.8180000000002"/>
    <n v="1347"/>
    <n v="1347"/>
    <n v="1346"/>
    <x v="0"/>
    <x v="11"/>
    <s v="May-2022"/>
    <s v="CHILDREN"/>
  </r>
  <r>
    <x v="635"/>
    <s v="P3008"/>
    <n v="79"/>
    <x v="0"/>
    <x v="7"/>
    <x v="2"/>
    <n v="2440.2966694490819"/>
    <x v="1"/>
    <n v="2760.26"/>
    <x v="2"/>
    <n v="3036.2860000000005"/>
    <n v="3036"/>
    <n v="3037"/>
    <n v="3036"/>
    <x v="1"/>
    <x v="10"/>
    <s v="Oct-2023"/>
    <s v="ADULTS"/>
  </r>
  <r>
    <x v="74"/>
    <s v="P2928"/>
    <n v="94"/>
    <x v="2"/>
    <x v="2"/>
    <x v="2"/>
    <n v="2440.2966694490819"/>
    <x v="2"/>
    <n v="4248.21"/>
    <x v="2"/>
    <n v="4673.0310000000009"/>
    <n v="4673"/>
    <n v="4674"/>
    <n v="4673"/>
    <x v="1"/>
    <x v="10"/>
    <s v="Oct-2023"/>
    <s v="ADULTS"/>
  </r>
  <r>
    <x v="116"/>
    <s v="P4113"/>
    <n v="89"/>
    <x v="2"/>
    <x v="6"/>
    <x v="0"/>
    <n v="2503.6022787783868"/>
    <x v="4"/>
    <n v="4667.04"/>
    <x v="2"/>
    <n v="5133.7440000000006"/>
    <n v="5134"/>
    <n v="5134"/>
    <n v="5133"/>
    <x v="0"/>
    <x v="4"/>
    <s v="Jun-2022"/>
    <s v="ADULTS"/>
  </r>
  <r>
    <x v="13"/>
    <s v="P4009"/>
    <n v="93"/>
    <x v="2"/>
    <x v="6"/>
    <x v="2"/>
    <n v="2440.2966694490819"/>
    <x v="3"/>
    <n v="4473.03"/>
    <x v="2"/>
    <n v="4920.3330000000005"/>
    <n v="4920"/>
    <n v="4921"/>
    <n v="4920"/>
    <x v="1"/>
    <x v="3"/>
    <s v="Nov-2023"/>
    <s v="ADULTS"/>
  </r>
  <r>
    <x v="26"/>
    <s v="P4489"/>
    <n v="8"/>
    <x v="1"/>
    <x v="6"/>
    <x v="0"/>
    <n v="2503.6022787783868"/>
    <x v="2"/>
    <n v="267.66000000000003"/>
    <x v="3"/>
    <n v="294.42600000000004"/>
    <n v="294"/>
    <n v="295"/>
    <n v="294"/>
    <x v="0"/>
    <x v="0"/>
    <s v="Dec-2022"/>
    <s v="CHILDREN"/>
  </r>
  <r>
    <x v="0"/>
    <s v="P3438"/>
    <n v="87"/>
    <x v="0"/>
    <x v="0"/>
    <x v="1"/>
    <n v="2509.1716796874998"/>
    <x v="0"/>
    <n v="3549.13"/>
    <x v="2"/>
    <n v="3904.0430000000006"/>
    <n v="3904"/>
    <n v="3905"/>
    <n v="3904"/>
    <x v="0"/>
    <x v="0"/>
    <s v="Dec-2022"/>
    <s v="ADULTS"/>
  </r>
  <r>
    <x v="363"/>
    <s v="P933"/>
    <n v="80"/>
    <x v="1"/>
    <x v="5"/>
    <x v="0"/>
    <n v="2503.6022787783868"/>
    <x v="0"/>
    <n v="520.78"/>
    <x v="2"/>
    <n v="572.85800000000006"/>
    <n v="573"/>
    <n v="573"/>
    <n v="572"/>
    <x v="0"/>
    <x v="11"/>
    <s v="May-2022"/>
    <s v="ADULTS"/>
  </r>
  <r>
    <x v="494"/>
    <s v="P3268"/>
    <n v="82"/>
    <x v="2"/>
    <x v="2"/>
    <x v="2"/>
    <n v="2440.2966694490819"/>
    <x v="0"/>
    <n v="832.62"/>
    <x v="2"/>
    <n v="915.88200000000006"/>
    <n v="916"/>
    <n v="916"/>
    <n v="915"/>
    <x v="0"/>
    <x v="5"/>
    <s v="Mar-2022"/>
    <s v="ADULTS"/>
  </r>
  <r>
    <x v="185"/>
    <s v="P1860"/>
    <n v="0"/>
    <x v="1"/>
    <x v="4"/>
    <x v="1"/>
    <n v="2509.1716796874998"/>
    <x v="1"/>
    <n v="776.67"/>
    <x v="3"/>
    <n v="854.33699999999999"/>
    <n v="854"/>
    <n v="855"/>
    <n v="854"/>
    <x v="0"/>
    <x v="0"/>
    <s v="Dec-2022"/>
    <s v="CHILDREN"/>
  </r>
  <r>
    <x v="478"/>
    <s v="P1373"/>
    <n v="64"/>
    <x v="2"/>
    <x v="7"/>
    <x v="1"/>
    <n v="2509.1716796874998"/>
    <x v="2"/>
    <n v="564.4"/>
    <x v="2"/>
    <n v="620.84"/>
    <n v="621"/>
    <n v="621"/>
    <n v="620"/>
    <x v="1"/>
    <x v="9"/>
    <s v="Feb-2023"/>
    <s v="ADULTS"/>
  </r>
  <r>
    <x v="647"/>
    <s v="P4427"/>
    <n v="89"/>
    <x v="2"/>
    <x v="7"/>
    <x v="2"/>
    <n v="2440.2966694490819"/>
    <x v="0"/>
    <n v="88.88"/>
    <x v="2"/>
    <n v="97.768000000000001"/>
    <n v="98"/>
    <n v="98"/>
    <n v="97"/>
    <x v="1"/>
    <x v="8"/>
    <s v="Jul-2023"/>
    <s v="ADULTS"/>
  </r>
  <r>
    <x v="147"/>
    <s v="P3504"/>
    <n v="82"/>
    <x v="1"/>
    <x v="2"/>
    <x v="1"/>
    <n v="2509.1716796874998"/>
    <x v="1"/>
    <n v="3859.76"/>
    <x v="2"/>
    <n v="4245.7360000000008"/>
    <n v="4246"/>
    <n v="4246"/>
    <n v="4245"/>
    <x v="1"/>
    <x v="1"/>
    <s v="Jan-2023"/>
    <s v="ADULTS"/>
  </r>
  <r>
    <x v="674"/>
    <s v="P882"/>
    <n v="19"/>
    <x v="1"/>
    <x v="2"/>
    <x v="0"/>
    <n v="2503.6022787783868"/>
    <x v="4"/>
    <n v="755.7"/>
    <x v="1"/>
    <n v="831.2700000000001"/>
    <n v="831"/>
    <n v="832"/>
    <n v="831"/>
    <x v="0"/>
    <x v="2"/>
    <s v="Apr-2022"/>
    <s v="ADULTS"/>
  </r>
  <r>
    <x v="611"/>
    <s v="P1667"/>
    <n v="95"/>
    <x v="1"/>
    <x v="0"/>
    <x v="1"/>
    <n v="2509.1716796874998"/>
    <x v="4"/>
    <n v="591.87"/>
    <x v="2"/>
    <n v="651.05700000000002"/>
    <n v="651"/>
    <n v="652"/>
    <n v="651"/>
    <x v="0"/>
    <x v="2"/>
    <s v="Apr-2022"/>
    <s v="ADULTS"/>
  </r>
  <r>
    <x v="371"/>
    <s v="P4749"/>
    <n v="93"/>
    <x v="2"/>
    <x v="6"/>
    <x v="1"/>
    <n v="2509.1716796874998"/>
    <x v="0"/>
    <n v="1222.19"/>
    <x v="2"/>
    <n v="1344.4090000000001"/>
    <n v="1344"/>
    <n v="1345"/>
    <n v="1344"/>
    <x v="1"/>
    <x v="11"/>
    <s v="May-2023"/>
    <s v="ADULTS"/>
  </r>
  <r>
    <x v="300"/>
    <s v="P2356"/>
    <n v="39"/>
    <x v="0"/>
    <x v="2"/>
    <x v="1"/>
    <n v="2509.1716796874998"/>
    <x v="4"/>
    <n v="3854.94"/>
    <x v="1"/>
    <n v="4240.4340000000002"/>
    <n v="4240"/>
    <n v="4241"/>
    <n v="4240"/>
    <x v="1"/>
    <x v="7"/>
    <s v="Aug-2023"/>
    <s v="ADULTS"/>
  </r>
  <r>
    <x v="53"/>
    <s v="P326"/>
    <n v="56"/>
    <x v="1"/>
    <x v="5"/>
    <x v="2"/>
    <n v="2440.2966694490819"/>
    <x v="3"/>
    <n v="3142.54"/>
    <x v="0"/>
    <n v="3456.7940000000003"/>
    <n v="3457"/>
    <n v="3457"/>
    <n v="3456"/>
    <x v="0"/>
    <x v="0"/>
    <s v="Dec-2022"/>
    <s v="ADULTS"/>
  </r>
  <r>
    <x v="107"/>
    <s v="P3780"/>
    <n v="95"/>
    <x v="0"/>
    <x v="4"/>
    <x v="0"/>
    <n v="2503.6022787783868"/>
    <x v="1"/>
    <n v="1276.07"/>
    <x v="2"/>
    <n v="1403.6770000000001"/>
    <n v="1404"/>
    <n v="1404"/>
    <n v="1403"/>
    <x v="1"/>
    <x v="0"/>
    <s v="Dec-2023"/>
    <s v="ADULTS"/>
  </r>
  <r>
    <x v="324"/>
    <s v="P2691"/>
    <n v="70"/>
    <x v="0"/>
    <x v="0"/>
    <x v="3"/>
    <n v="2496.7676064257025"/>
    <x v="1"/>
    <n v="626.75"/>
    <x v="2"/>
    <n v="689.42500000000007"/>
    <n v="689"/>
    <n v="690"/>
    <n v="689"/>
    <x v="0"/>
    <x v="2"/>
    <s v="Apr-2022"/>
    <s v="ADULTS"/>
  </r>
  <r>
    <x v="500"/>
    <s v="P949"/>
    <n v="63"/>
    <x v="2"/>
    <x v="3"/>
    <x v="3"/>
    <n v="2496.7676064257025"/>
    <x v="2"/>
    <n v="2147.34"/>
    <x v="2"/>
    <n v="2362.0740000000005"/>
    <n v="2362"/>
    <n v="2363"/>
    <n v="2362"/>
    <x v="0"/>
    <x v="4"/>
    <s v="Jun-2022"/>
    <s v="ADULTS"/>
  </r>
  <r>
    <x v="33"/>
    <s v="P2832"/>
    <n v="79"/>
    <x v="0"/>
    <x v="5"/>
    <x v="2"/>
    <n v="2440.2966694490819"/>
    <x v="0"/>
    <n v="387.09"/>
    <x v="2"/>
    <n v="425.79900000000004"/>
    <n v="426"/>
    <n v="426"/>
    <n v="425"/>
    <x v="0"/>
    <x v="4"/>
    <s v="Jun-2022"/>
    <s v="ADULTS"/>
  </r>
  <r>
    <x v="528"/>
    <s v="P113"/>
    <n v="9"/>
    <x v="1"/>
    <x v="1"/>
    <x v="0"/>
    <n v="2503.6022787783868"/>
    <x v="5"/>
    <n v="1308.73"/>
    <x v="3"/>
    <n v="1439.6030000000001"/>
    <n v="1440"/>
    <n v="1440"/>
    <n v="1439"/>
    <x v="0"/>
    <x v="7"/>
    <s v="Aug-2022"/>
    <s v="CHILDREN"/>
  </r>
  <r>
    <x v="642"/>
    <s v="P3505"/>
    <n v="35"/>
    <x v="1"/>
    <x v="4"/>
    <x v="3"/>
    <n v="2496.7676064257025"/>
    <x v="1"/>
    <n v="1856.91"/>
    <x v="1"/>
    <n v="2042.6010000000003"/>
    <n v="2043"/>
    <n v="2043"/>
    <n v="2042"/>
    <x v="0"/>
    <x v="11"/>
    <s v="May-2022"/>
    <s v="ADULTS"/>
  </r>
  <r>
    <x v="671"/>
    <s v="P1480"/>
    <n v="96"/>
    <x v="2"/>
    <x v="3"/>
    <x v="2"/>
    <n v="2440.2966694490819"/>
    <x v="4"/>
    <n v="1834.55"/>
    <x v="2"/>
    <n v="2018.0050000000001"/>
    <n v="2018"/>
    <n v="2019"/>
    <n v="2018"/>
    <x v="0"/>
    <x v="11"/>
    <s v="May-2022"/>
    <s v="ADULTS"/>
  </r>
  <r>
    <x v="573"/>
    <s v="P3320"/>
    <n v="61"/>
    <x v="2"/>
    <x v="3"/>
    <x v="3"/>
    <n v="2496.7676064257025"/>
    <x v="4"/>
    <n v="3817.02"/>
    <x v="2"/>
    <n v="4198.7220000000007"/>
    <n v="4199"/>
    <n v="4199"/>
    <n v="4198"/>
    <x v="1"/>
    <x v="1"/>
    <s v="Jan-2023"/>
    <s v="ADULTS"/>
  </r>
  <r>
    <x v="409"/>
    <s v="P1381"/>
    <n v="68"/>
    <x v="0"/>
    <x v="7"/>
    <x v="2"/>
    <n v="2440.2966694490819"/>
    <x v="1"/>
    <n v="4758.7700000000004"/>
    <x v="2"/>
    <n v="5234.6470000000008"/>
    <n v="5235"/>
    <n v="5235"/>
    <n v="5234"/>
    <x v="1"/>
    <x v="1"/>
    <s v="Jan-2023"/>
    <s v="ADULTS"/>
  </r>
  <r>
    <x v="296"/>
    <s v="P1306"/>
    <n v="54"/>
    <x v="1"/>
    <x v="4"/>
    <x v="2"/>
    <n v="2440.2966694490819"/>
    <x v="5"/>
    <n v="3261.31"/>
    <x v="0"/>
    <n v="3587.4410000000003"/>
    <n v="3587"/>
    <n v="3588"/>
    <n v="3587"/>
    <x v="1"/>
    <x v="2"/>
    <s v="Apr-2023"/>
    <s v="ADULTS"/>
  </r>
  <r>
    <x v="681"/>
    <s v="P2646"/>
    <n v="54"/>
    <x v="2"/>
    <x v="3"/>
    <x v="0"/>
    <n v="2503.6022787783868"/>
    <x v="4"/>
    <n v="3289.53"/>
    <x v="0"/>
    <n v="3618.4830000000006"/>
    <n v="3618"/>
    <n v="3619"/>
    <n v="3618"/>
    <x v="1"/>
    <x v="10"/>
    <s v="Oct-2023"/>
    <s v="ADULTS"/>
  </r>
  <r>
    <x v="285"/>
    <s v="P1570"/>
    <n v="84"/>
    <x v="2"/>
    <x v="3"/>
    <x v="3"/>
    <n v="2496.7676064257025"/>
    <x v="2"/>
    <n v="1932.74"/>
    <x v="2"/>
    <n v="2126.0140000000001"/>
    <n v="2126"/>
    <n v="2127"/>
    <n v="2126"/>
    <x v="0"/>
    <x v="10"/>
    <s v="Oct-2022"/>
    <s v="ADULTS"/>
  </r>
  <r>
    <x v="404"/>
    <s v="P4785"/>
    <n v="9"/>
    <x v="1"/>
    <x v="7"/>
    <x v="2"/>
    <n v="2440.2966694490819"/>
    <x v="1"/>
    <n v="4673.8900000000003"/>
    <x v="3"/>
    <n v="5141.2790000000005"/>
    <n v="5141"/>
    <n v="5142"/>
    <n v="5141"/>
    <x v="0"/>
    <x v="2"/>
    <s v="Apr-2022"/>
    <s v="CHILDREN"/>
  </r>
  <r>
    <x v="298"/>
    <s v="P515"/>
    <n v="30"/>
    <x v="2"/>
    <x v="1"/>
    <x v="0"/>
    <n v="2503.6022787783868"/>
    <x v="5"/>
    <n v="4462.37"/>
    <x v="1"/>
    <n v="4908.607"/>
    <n v="4909"/>
    <n v="4909"/>
    <n v="4908"/>
    <x v="0"/>
    <x v="7"/>
    <s v="Aug-2022"/>
    <s v="ADULTS"/>
  </r>
  <r>
    <x v="501"/>
    <s v="P1016"/>
    <n v="19"/>
    <x v="0"/>
    <x v="5"/>
    <x v="2"/>
    <n v="2440.2966694490819"/>
    <x v="0"/>
    <n v="983.22"/>
    <x v="1"/>
    <n v="1081.5420000000001"/>
    <n v="1082"/>
    <n v="1082"/>
    <n v="1081"/>
    <x v="0"/>
    <x v="10"/>
    <s v="Oct-2022"/>
    <s v="ADULTS"/>
  </r>
  <r>
    <x v="191"/>
    <s v="P1347"/>
    <n v="64"/>
    <x v="0"/>
    <x v="0"/>
    <x v="1"/>
    <n v="2509.1716796874998"/>
    <x v="0"/>
    <n v="3565.05"/>
    <x v="2"/>
    <n v="3921.5550000000003"/>
    <n v="3922"/>
    <n v="3922"/>
    <n v="3921"/>
    <x v="0"/>
    <x v="7"/>
    <s v="Aug-2022"/>
    <s v="ADULTS"/>
  </r>
  <r>
    <x v="189"/>
    <s v="P2097"/>
    <n v="42"/>
    <x v="2"/>
    <x v="3"/>
    <x v="2"/>
    <n v="2440.2966694490819"/>
    <x v="3"/>
    <n v="3231.74"/>
    <x v="0"/>
    <n v="3554.9140000000002"/>
    <n v="3555"/>
    <n v="3555"/>
    <n v="3554"/>
    <x v="1"/>
    <x v="5"/>
    <s v="Mar-2023"/>
    <s v="ADULTS"/>
  </r>
  <r>
    <x v="674"/>
    <s v="P214"/>
    <n v="77"/>
    <x v="0"/>
    <x v="6"/>
    <x v="2"/>
    <n v="2440.2966694490819"/>
    <x v="0"/>
    <n v="4970.47"/>
    <x v="2"/>
    <n v="5467.5170000000007"/>
    <n v="5468"/>
    <n v="5468"/>
    <n v="5467"/>
    <x v="0"/>
    <x v="2"/>
    <s v="Apr-2022"/>
    <s v="ADULTS"/>
  </r>
  <r>
    <x v="491"/>
    <s v="P1581"/>
    <n v="54"/>
    <x v="0"/>
    <x v="5"/>
    <x v="3"/>
    <n v="2496.7676064257025"/>
    <x v="3"/>
    <n v="303.93"/>
    <x v="0"/>
    <n v="334.32300000000004"/>
    <n v="334"/>
    <n v="335"/>
    <n v="334"/>
    <x v="0"/>
    <x v="9"/>
    <s v="Feb-2022"/>
    <s v="ADULTS"/>
  </r>
  <r>
    <x v="448"/>
    <s v="P4108"/>
    <n v="46"/>
    <x v="2"/>
    <x v="7"/>
    <x v="1"/>
    <n v="2509.1716796874998"/>
    <x v="1"/>
    <n v="839.14"/>
    <x v="0"/>
    <n v="923.05400000000009"/>
    <n v="923"/>
    <n v="924"/>
    <n v="923"/>
    <x v="0"/>
    <x v="0"/>
    <s v="Dec-2022"/>
    <s v="ADULTS"/>
  </r>
  <r>
    <x v="84"/>
    <s v="P4243"/>
    <n v="24"/>
    <x v="0"/>
    <x v="0"/>
    <x v="0"/>
    <n v="2503.6022787783868"/>
    <x v="3"/>
    <n v="2045.51"/>
    <x v="1"/>
    <n v="2250.0610000000001"/>
    <n v="2250"/>
    <n v="2251"/>
    <n v="2250"/>
    <x v="1"/>
    <x v="2"/>
    <s v="Apr-2023"/>
    <s v="ADULTS"/>
  </r>
  <r>
    <x v="331"/>
    <s v="P1719"/>
    <n v="34"/>
    <x v="2"/>
    <x v="3"/>
    <x v="0"/>
    <n v="2503.6022787783868"/>
    <x v="2"/>
    <n v="1983.84"/>
    <x v="1"/>
    <n v="2182.2240000000002"/>
    <n v="2182"/>
    <n v="2183"/>
    <n v="2182"/>
    <x v="0"/>
    <x v="0"/>
    <s v="Dec-2022"/>
    <s v="ADULTS"/>
  </r>
  <r>
    <x v="623"/>
    <s v="P3359"/>
    <n v="13"/>
    <x v="2"/>
    <x v="6"/>
    <x v="1"/>
    <n v="2509.1716796874998"/>
    <x v="0"/>
    <n v="1485.94"/>
    <x v="3"/>
    <n v="1634.5340000000001"/>
    <n v="1635"/>
    <n v="1635"/>
    <n v="1634"/>
    <x v="0"/>
    <x v="10"/>
    <s v="Oct-2022"/>
    <s v="CHILDREN"/>
  </r>
  <r>
    <x v="713"/>
    <s v="P1776"/>
    <n v="38"/>
    <x v="0"/>
    <x v="7"/>
    <x v="3"/>
    <n v="2496.7676064257025"/>
    <x v="2"/>
    <n v="4655.07"/>
    <x v="1"/>
    <n v="5120.5770000000002"/>
    <n v="5121"/>
    <n v="5121"/>
    <n v="5120"/>
    <x v="0"/>
    <x v="6"/>
    <s v="Sep-2022"/>
    <s v="ADULTS"/>
  </r>
  <r>
    <x v="514"/>
    <s v="P2985"/>
    <n v="52"/>
    <x v="0"/>
    <x v="3"/>
    <x v="2"/>
    <n v="2440.2966694490819"/>
    <x v="0"/>
    <n v="1645.85"/>
    <x v="0"/>
    <n v="1810.4349999999999"/>
    <n v="1810"/>
    <n v="1811"/>
    <n v="1810"/>
    <x v="1"/>
    <x v="2"/>
    <s v="Apr-2023"/>
    <s v="ADULTS"/>
  </r>
  <r>
    <x v="704"/>
    <s v="P3516"/>
    <n v="37"/>
    <x v="0"/>
    <x v="6"/>
    <x v="2"/>
    <n v="2440.2966694490819"/>
    <x v="0"/>
    <n v="1570.66"/>
    <x v="1"/>
    <n v="1727.7260000000003"/>
    <n v="1728"/>
    <n v="1728"/>
    <n v="1727"/>
    <x v="0"/>
    <x v="1"/>
    <s v="Jan-2022"/>
    <s v="ADULTS"/>
  </r>
  <r>
    <x v="569"/>
    <s v="P1744"/>
    <n v="24"/>
    <x v="1"/>
    <x v="4"/>
    <x v="3"/>
    <n v="2496.7676064257025"/>
    <x v="2"/>
    <n v="2327.81"/>
    <x v="1"/>
    <n v="2560.5910000000003"/>
    <n v="2561"/>
    <n v="2561"/>
    <n v="2560"/>
    <x v="1"/>
    <x v="7"/>
    <s v="Aug-2023"/>
    <s v="ADULTS"/>
  </r>
  <r>
    <x v="172"/>
    <s v="P3256"/>
    <n v="88"/>
    <x v="2"/>
    <x v="6"/>
    <x v="2"/>
    <n v="2440.2966694490819"/>
    <x v="0"/>
    <n v="1898.43"/>
    <x v="2"/>
    <n v="2088.2730000000001"/>
    <n v="2088"/>
    <n v="2089"/>
    <n v="2088"/>
    <x v="0"/>
    <x v="7"/>
    <s v="Aug-2022"/>
    <s v="ADULTS"/>
  </r>
  <r>
    <x v="435"/>
    <s v="P4943"/>
    <n v="97"/>
    <x v="0"/>
    <x v="2"/>
    <x v="2"/>
    <n v="2440.2966694490819"/>
    <x v="3"/>
    <n v="442.84"/>
    <x v="2"/>
    <n v="487.12400000000002"/>
    <n v="487"/>
    <n v="488"/>
    <n v="487"/>
    <x v="1"/>
    <x v="11"/>
    <s v="May-2023"/>
    <s v="ADULTS"/>
  </r>
  <r>
    <x v="545"/>
    <s v="P4611"/>
    <n v="40"/>
    <x v="1"/>
    <x v="0"/>
    <x v="2"/>
    <n v="2440.2966694490819"/>
    <x v="3"/>
    <n v="4272.28"/>
    <x v="0"/>
    <n v="4699.5079999999998"/>
    <n v="4700"/>
    <n v="4700"/>
    <n v="4699"/>
    <x v="1"/>
    <x v="11"/>
    <s v="May-2023"/>
    <s v="ADULTS"/>
  </r>
  <r>
    <x v="524"/>
    <s v="P1036"/>
    <n v="62"/>
    <x v="1"/>
    <x v="0"/>
    <x v="2"/>
    <n v="2440.2966694490819"/>
    <x v="3"/>
    <n v="2717.23"/>
    <x v="2"/>
    <n v="2988.9530000000004"/>
    <n v="2989"/>
    <n v="2989"/>
    <n v="2988"/>
    <x v="0"/>
    <x v="7"/>
    <s v="Aug-2022"/>
    <s v="ADULTS"/>
  </r>
  <r>
    <x v="384"/>
    <s v="P3503"/>
    <n v="72"/>
    <x v="0"/>
    <x v="3"/>
    <x v="3"/>
    <n v="2496.7676064257025"/>
    <x v="4"/>
    <n v="2331.89"/>
    <x v="2"/>
    <n v="2565.0790000000002"/>
    <n v="2565"/>
    <n v="2566"/>
    <n v="2565"/>
    <x v="1"/>
    <x v="11"/>
    <s v="May-2023"/>
    <s v="ADULTS"/>
  </r>
  <r>
    <x v="633"/>
    <s v="P2050"/>
    <n v="15"/>
    <x v="1"/>
    <x v="6"/>
    <x v="0"/>
    <n v="2503.6022787783868"/>
    <x v="4"/>
    <n v="3728.46"/>
    <x v="3"/>
    <n v="4101.3060000000005"/>
    <n v="4101"/>
    <n v="4102"/>
    <n v="4101"/>
    <x v="0"/>
    <x v="7"/>
    <s v="Aug-2022"/>
    <s v="CHILDREN"/>
  </r>
  <r>
    <x v="367"/>
    <s v="P714"/>
    <n v="21"/>
    <x v="0"/>
    <x v="1"/>
    <x v="2"/>
    <n v="2440.2966694490819"/>
    <x v="0"/>
    <n v="2742.38"/>
    <x v="1"/>
    <n v="3016.6180000000004"/>
    <n v="3017"/>
    <n v="3017"/>
    <n v="3016"/>
    <x v="0"/>
    <x v="6"/>
    <s v="Sep-2022"/>
    <s v="ADULTS"/>
  </r>
  <r>
    <x v="189"/>
    <s v="P3082"/>
    <n v="18"/>
    <x v="2"/>
    <x v="0"/>
    <x v="0"/>
    <n v="2503.6022787783868"/>
    <x v="4"/>
    <n v="1624.96"/>
    <x v="1"/>
    <n v="1787.4560000000001"/>
    <n v="1787"/>
    <n v="1788"/>
    <n v="1787"/>
    <x v="1"/>
    <x v="5"/>
    <s v="Mar-2023"/>
    <s v="ADULTS"/>
  </r>
  <r>
    <x v="22"/>
    <s v="P1584"/>
    <n v="6"/>
    <x v="1"/>
    <x v="1"/>
    <x v="3"/>
    <n v="2496.7676064257025"/>
    <x v="3"/>
    <n v="2396.65"/>
    <x v="3"/>
    <n v="2636.3150000000005"/>
    <n v="2636"/>
    <n v="2637"/>
    <n v="2636"/>
    <x v="0"/>
    <x v="4"/>
    <s v="Jun-2022"/>
    <s v="CHILDREN"/>
  </r>
  <r>
    <x v="699"/>
    <s v="P514"/>
    <n v="20"/>
    <x v="0"/>
    <x v="1"/>
    <x v="3"/>
    <n v="2496.7676064257025"/>
    <x v="1"/>
    <n v="3028.39"/>
    <x v="1"/>
    <n v="3331.2290000000003"/>
    <n v="3331"/>
    <n v="3332"/>
    <n v="3331"/>
    <x v="1"/>
    <x v="1"/>
    <s v="Jan-2023"/>
    <s v="ADULTS"/>
  </r>
  <r>
    <x v="199"/>
    <s v="P4117"/>
    <n v="20"/>
    <x v="1"/>
    <x v="6"/>
    <x v="3"/>
    <n v="2496.7676064257025"/>
    <x v="1"/>
    <n v="486.61"/>
    <x v="1"/>
    <n v="535.27100000000007"/>
    <n v="535"/>
    <n v="536"/>
    <n v="535"/>
    <x v="1"/>
    <x v="7"/>
    <s v="Aug-2023"/>
    <s v="ADULTS"/>
  </r>
  <r>
    <x v="517"/>
    <s v="P1228"/>
    <n v="69"/>
    <x v="2"/>
    <x v="7"/>
    <x v="3"/>
    <n v="2496.7676064257025"/>
    <x v="0"/>
    <n v="1745.71"/>
    <x v="2"/>
    <n v="1920.2810000000002"/>
    <n v="1920"/>
    <n v="1921"/>
    <n v="1920"/>
    <x v="0"/>
    <x v="0"/>
    <s v="Dec-2022"/>
    <s v="ADULTS"/>
  </r>
  <r>
    <x v="220"/>
    <s v="P497"/>
    <n v="39"/>
    <x v="1"/>
    <x v="6"/>
    <x v="0"/>
    <n v="2503.6022787783868"/>
    <x v="1"/>
    <n v="666.9"/>
    <x v="1"/>
    <n v="733.59"/>
    <n v="734"/>
    <n v="734"/>
    <n v="733"/>
    <x v="1"/>
    <x v="2"/>
    <s v="Apr-2023"/>
    <s v="ADULTS"/>
  </r>
  <r>
    <x v="475"/>
    <s v="P4651"/>
    <n v="26"/>
    <x v="0"/>
    <x v="4"/>
    <x v="3"/>
    <n v="2496.7676064257025"/>
    <x v="2"/>
    <n v="4021.2"/>
    <x v="1"/>
    <n v="4423.32"/>
    <n v="4423"/>
    <n v="4424"/>
    <n v="4423"/>
    <x v="1"/>
    <x v="2"/>
    <s v="Apr-2023"/>
    <s v="ADULTS"/>
  </r>
  <r>
    <x v="189"/>
    <s v="P510"/>
    <n v="53"/>
    <x v="2"/>
    <x v="7"/>
    <x v="1"/>
    <n v="2509.1716796874998"/>
    <x v="2"/>
    <n v="4387.96"/>
    <x v="0"/>
    <n v="4826.7560000000003"/>
    <n v="4827"/>
    <n v="4827"/>
    <n v="4826"/>
    <x v="1"/>
    <x v="5"/>
    <s v="Mar-2023"/>
    <s v="ADULTS"/>
  </r>
  <r>
    <x v="416"/>
    <s v="P2637"/>
    <n v="79"/>
    <x v="1"/>
    <x v="5"/>
    <x v="0"/>
    <n v="2503.6022787783868"/>
    <x v="4"/>
    <n v="204.95"/>
    <x v="2"/>
    <n v="225.44499999999999"/>
    <n v="225"/>
    <n v="226"/>
    <n v="225"/>
    <x v="0"/>
    <x v="6"/>
    <s v="Sep-2022"/>
    <s v="ADULTS"/>
  </r>
  <r>
    <x v="438"/>
    <s v="P4186"/>
    <n v="41"/>
    <x v="1"/>
    <x v="1"/>
    <x v="0"/>
    <n v="2503.6022787783868"/>
    <x v="1"/>
    <n v="3260.8"/>
    <x v="0"/>
    <n v="3586.8800000000006"/>
    <n v="3587"/>
    <n v="3587"/>
    <n v="3586"/>
    <x v="0"/>
    <x v="10"/>
    <s v="Oct-2022"/>
    <s v="ADULTS"/>
  </r>
  <r>
    <x v="490"/>
    <s v="P4976"/>
    <n v="21"/>
    <x v="2"/>
    <x v="3"/>
    <x v="3"/>
    <n v="2496.7676064257025"/>
    <x v="0"/>
    <n v="4882.18"/>
    <x v="1"/>
    <n v="5370.398000000001"/>
    <n v="5370"/>
    <n v="5371"/>
    <n v="5370"/>
    <x v="1"/>
    <x v="1"/>
    <s v="Jan-2023"/>
    <s v="ADULTS"/>
  </r>
  <r>
    <x v="657"/>
    <s v="P2187"/>
    <n v="86"/>
    <x v="2"/>
    <x v="3"/>
    <x v="2"/>
    <n v="2440.2966694490819"/>
    <x v="4"/>
    <n v="1509.99"/>
    <x v="2"/>
    <n v="1660.989"/>
    <n v="1661"/>
    <n v="1661"/>
    <n v="1660"/>
    <x v="0"/>
    <x v="9"/>
    <s v="Feb-2022"/>
    <s v="ADULTS"/>
  </r>
  <r>
    <x v="672"/>
    <s v="P4608"/>
    <n v="20"/>
    <x v="1"/>
    <x v="6"/>
    <x v="1"/>
    <n v="2509.1716796874998"/>
    <x v="1"/>
    <n v="2554.62"/>
    <x v="1"/>
    <n v="2810.0819999999999"/>
    <n v="2810"/>
    <n v="2811"/>
    <n v="2810"/>
    <x v="0"/>
    <x v="11"/>
    <s v="May-2022"/>
    <s v="ADULTS"/>
  </r>
  <r>
    <x v="349"/>
    <s v="P4926"/>
    <n v="0"/>
    <x v="1"/>
    <x v="3"/>
    <x v="3"/>
    <n v="2496.7676064257025"/>
    <x v="3"/>
    <n v="715.2"/>
    <x v="3"/>
    <n v="786.72000000000014"/>
    <n v="787"/>
    <n v="787"/>
    <n v="786"/>
    <x v="0"/>
    <x v="1"/>
    <s v="Jan-2022"/>
    <s v="CHILDREN"/>
  </r>
  <r>
    <x v="328"/>
    <s v="P1930"/>
    <n v="41"/>
    <x v="0"/>
    <x v="7"/>
    <x v="0"/>
    <n v="2503.6022787783868"/>
    <x v="4"/>
    <n v="4789.88"/>
    <x v="0"/>
    <n v="5268.8680000000004"/>
    <n v="5269"/>
    <n v="5269"/>
    <n v="5268"/>
    <x v="0"/>
    <x v="6"/>
    <s v="Sep-2022"/>
    <s v="ADULTS"/>
  </r>
  <r>
    <x v="454"/>
    <s v="P4251"/>
    <n v="95"/>
    <x v="1"/>
    <x v="0"/>
    <x v="2"/>
    <n v="2440.2966694490819"/>
    <x v="2"/>
    <n v="2801.34"/>
    <x v="2"/>
    <n v="3081.4740000000006"/>
    <n v="3081"/>
    <n v="3082"/>
    <n v="3081"/>
    <x v="0"/>
    <x v="1"/>
    <s v="Jan-2022"/>
    <s v="ADULTS"/>
  </r>
  <r>
    <x v="115"/>
    <s v="P3154"/>
    <n v="18"/>
    <x v="0"/>
    <x v="7"/>
    <x v="0"/>
    <n v="2503.6022787783868"/>
    <x v="2"/>
    <n v="1662.08"/>
    <x v="1"/>
    <n v="1828.288"/>
    <n v="1828"/>
    <n v="1829"/>
    <n v="1828"/>
    <x v="1"/>
    <x v="3"/>
    <s v="Nov-2023"/>
    <s v="ADULTS"/>
  </r>
  <r>
    <x v="388"/>
    <s v="P640"/>
    <n v="39"/>
    <x v="0"/>
    <x v="3"/>
    <x v="0"/>
    <n v="2503.6022787783868"/>
    <x v="1"/>
    <n v="4360.5200000000004"/>
    <x v="1"/>
    <n v="4796.572000000001"/>
    <n v="4797"/>
    <n v="4797"/>
    <n v="4796"/>
    <x v="1"/>
    <x v="11"/>
    <s v="May-2023"/>
    <s v="ADULTS"/>
  </r>
  <r>
    <x v="381"/>
    <s v="P2458"/>
    <n v="36"/>
    <x v="2"/>
    <x v="5"/>
    <x v="1"/>
    <n v="2509.1716796874998"/>
    <x v="3"/>
    <n v="1520.02"/>
    <x v="1"/>
    <n v="1672.0220000000002"/>
    <n v="1672"/>
    <n v="1673"/>
    <n v="1672"/>
    <x v="0"/>
    <x v="0"/>
    <s v="Dec-2022"/>
    <s v="ADULTS"/>
  </r>
  <r>
    <x v="58"/>
    <s v="P2359"/>
    <n v="82"/>
    <x v="2"/>
    <x v="7"/>
    <x v="2"/>
    <n v="2440.2966694490819"/>
    <x v="4"/>
    <n v="1852.2"/>
    <x v="2"/>
    <n v="2037.4200000000003"/>
    <n v="2037"/>
    <n v="2038"/>
    <n v="2037"/>
    <x v="0"/>
    <x v="9"/>
    <s v="Feb-2022"/>
    <s v="ADULTS"/>
  </r>
  <r>
    <x v="181"/>
    <s v="P888"/>
    <n v="77"/>
    <x v="2"/>
    <x v="1"/>
    <x v="3"/>
    <n v="2496.7676064257025"/>
    <x v="0"/>
    <n v="161.93"/>
    <x v="2"/>
    <n v="178.12300000000002"/>
    <n v="178"/>
    <n v="179"/>
    <n v="178"/>
    <x v="0"/>
    <x v="10"/>
    <s v="Oct-2022"/>
    <s v="ADULTS"/>
  </r>
  <r>
    <x v="665"/>
    <s v="P4493"/>
    <n v="43"/>
    <x v="2"/>
    <x v="0"/>
    <x v="0"/>
    <n v="2503.6022787783868"/>
    <x v="4"/>
    <n v="2922.41"/>
    <x v="0"/>
    <n v="3214.6510000000003"/>
    <n v="3215"/>
    <n v="3215"/>
    <n v="3214"/>
    <x v="0"/>
    <x v="7"/>
    <s v="Aug-2022"/>
    <s v="ADULTS"/>
  </r>
  <r>
    <x v="622"/>
    <s v="P423"/>
    <n v="84"/>
    <x v="1"/>
    <x v="0"/>
    <x v="3"/>
    <n v="2496.7676064257025"/>
    <x v="0"/>
    <n v="2436.12"/>
    <x v="2"/>
    <n v="2679.732"/>
    <n v="2680"/>
    <n v="2680"/>
    <n v="2679"/>
    <x v="0"/>
    <x v="4"/>
    <s v="Jun-2022"/>
    <s v="ADULTS"/>
  </r>
  <r>
    <x v="143"/>
    <s v="P1410"/>
    <n v="60"/>
    <x v="2"/>
    <x v="4"/>
    <x v="1"/>
    <n v="2509.1716796874998"/>
    <x v="4"/>
    <n v="1614.42"/>
    <x v="2"/>
    <n v="1775.8620000000003"/>
    <n v="1776"/>
    <n v="1776"/>
    <n v="1775"/>
    <x v="1"/>
    <x v="5"/>
    <s v="Mar-2023"/>
    <s v="ADULTS"/>
  </r>
  <r>
    <x v="491"/>
    <s v="P4332"/>
    <n v="64"/>
    <x v="2"/>
    <x v="6"/>
    <x v="3"/>
    <n v="2496.7676064257025"/>
    <x v="4"/>
    <n v="3988.02"/>
    <x v="2"/>
    <n v="4386.8220000000001"/>
    <n v="4387"/>
    <n v="4387"/>
    <n v="4386"/>
    <x v="0"/>
    <x v="9"/>
    <s v="Feb-2022"/>
    <s v="ADULTS"/>
  </r>
  <r>
    <x v="275"/>
    <s v="P878"/>
    <n v="39"/>
    <x v="2"/>
    <x v="7"/>
    <x v="1"/>
    <n v="2509.1716796874998"/>
    <x v="1"/>
    <n v="2193.21"/>
    <x v="1"/>
    <n v="2412.5310000000004"/>
    <n v="2413"/>
    <n v="2413"/>
    <n v="2412"/>
    <x v="1"/>
    <x v="0"/>
    <s v="Dec-2023"/>
    <s v="ADULTS"/>
  </r>
  <r>
    <x v="15"/>
    <s v="P4528"/>
    <n v="39"/>
    <x v="2"/>
    <x v="5"/>
    <x v="3"/>
    <n v="2496.7676064257025"/>
    <x v="2"/>
    <n v="1920.67"/>
    <x v="1"/>
    <n v="2112.7370000000001"/>
    <n v="2113"/>
    <n v="2113"/>
    <n v="2112"/>
    <x v="1"/>
    <x v="4"/>
    <s v="Jun-2023"/>
    <s v="ADULTS"/>
  </r>
  <r>
    <x v="464"/>
    <s v="P4373"/>
    <n v="49"/>
    <x v="1"/>
    <x v="3"/>
    <x v="3"/>
    <n v="2496.7676064257025"/>
    <x v="3"/>
    <n v="1598.37"/>
    <x v="0"/>
    <n v="1758.2070000000001"/>
    <n v="1758"/>
    <n v="1759"/>
    <n v="1758"/>
    <x v="1"/>
    <x v="5"/>
    <s v="Mar-2023"/>
    <s v="ADULTS"/>
  </r>
  <r>
    <x v="430"/>
    <s v="P3050"/>
    <n v="66"/>
    <x v="2"/>
    <x v="0"/>
    <x v="2"/>
    <n v="2440.2966694490819"/>
    <x v="1"/>
    <n v="1372.42"/>
    <x v="2"/>
    <n v="1509.6620000000003"/>
    <n v="1510"/>
    <n v="1510"/>
    <n v="1509"/>
    <x v="1"/>
    <x v="8"/>
    <s v="Jul-2023"/>
    <s v="ADULTS"/>
  </r>
  <r>
    <x v="267"/>
    <s v="P1050"/>
    <n v="85"/>
    <x v="2"/>
    <x v="6"/>
    <x v="1"/>
    <n v="2509.1716796874998"/>
    <x v="3"/>
    <n v="2663.53"/>
    <x v="2"/>
    <n v="2929.8830000000003"/>
    <n v="2930"/>
    <n v="2930"/>
    <n v="2929"/>
    <x v="0"/>
    <x v="11"/>
    <s v="May-2022"/>
    <s v="ADULTS"/>
  </r>
  <r>
    <x v="561"/>
    <s v="P2577"/>
    <n v="12"/>
    <x v="1"/>
    <x v="4"/>
    <x v="0"/>
    <n v="2503.6022787783868"/>
    <x v="2"/>
    <n v="4420.0200000000004"/>
    <x v="3"/>
    <n v="4862.0220000000008"/>
    <n v="4862"/>
    <n v="4863"/>
    <n v="4862"/>
    <x v="1"/>
    <x v="1"/>
    <s v="Jan-2023"/>
    <s v="CHILDREN"/>
  </r>
  <r>
    <x v="42"/>
    <s v="P4773"/>
    <n v="68"/>
    <x v="2"/>
    <x v="5"/>
    <x v="3"/>
    <n v="2496.7676064257025"/>
    <x v="4"/>
    <n v="2607"/>
    <x v="2"/>
    <n v="2867.7000000000003"/>
    <n v="2868"/>
    <n v="2868"/>
    <n v="2867"/>
    <x v="0"/>
    <x v="10"/>
    <s v="Oct-2022"/>
    <s v="ADULTS"/>
  </r>
  <r>
    <x v="3"/>
    <s v="P1319"/>
    <n v="56"/>
    <x v="1"/>
    <x v="3"/>
    <x v="0"/>
    <n v="2503.6022787783868"/>
    <x v="3"/>
    <n v="2419.86"/>
    <x v="0"/>
    <n v="2661.8460000000005"/>
    <n v="2662"/>
    <n v="2662"/>
    <n v="2661"/>
    <x v="1"/>
    <x v="2"/>
    <s v="Apr-2023"/>
    <s v="ADULTS"/>
  </r>
  <r>
    <x v="343"/>
    <s v="P630"/>
    <n v="17"/>
    <x v="2"/>
    <x v="7"/>
    <x v="0"/>
    <n v="2503.6022787783868"/>
    <x v="2"/>
    <n v="1908.24"/>
    <x v="3"/>
    <n v="2099.0640000000003"/>
    <n v="2099"/>
    <n v="2100"/>
    <n v="2099"/>
    <x v="1"/>
    <x v="4"/>
    <s v="Jun-2023"/>
    <s v="CHILDREN"/>
  </r>
  <r>
    <x v="7"/>
    <s v="P392"/>
    <n v="24"/>
    <x v="2"/>
    <x v="7"/>
    <x v="1"/>
    <n v="2509.1716796874998"/>
    <x v="4"/>
    <n v="2880.55"/>
    <x v="1"/>
    <n v="3168.6050000000005"/>
    <n v="3169"/>
    <n v="3169"/>
    <n v="3168"/>
    <x v="0"/>
    <x v="6"/>
    <s v="Sep-2022"/>
    <s v="ADULTS"/>
  </r>
  <r>
    <x v="61"/>
    <s v="P320"/>
    <n v="42"/>
    <x v="1"/>
    <x v="3"/>
    <x v="2"/>
    <n v="2440.2966694490819"/>
    <x v="4"/>
    <n v="2762.14"/>
    <x v="0"/>
    <n v="3038.3540000000003"/>
    <n v="3038"/>
    <n v="3039"/>
    <n v="3038"/>
    <x v="1"/>
    <x v="3"/>
    <s v="Nov-2023"/>
    <s v="ADULTS"/>
  </r>
  <r>
    <x v="551"/>
    <s v="P3383"/>
    <n v="96"/>
    <x v="0"/>
    <x v="0"/>
    <x v="2"/>
    <n v="2440.2966694490819"/>
    <x v="4"/>
    <n v="4657.3500000000004"/>
    <x v="2"/>
    <n v="5123.0850000000009"/>
    <n v="5123"/>
    <n v="5124"/>
    <n v="5123"/>
    <x v="0"/>
    <x v="8"/>
    <s v="Jul-2022"/>
    <s v="ADULTS"/>
  </r>
  <r>
    <x v="667"/>
    <s v="P2538"/>
    <n v="27"/>
    <x v="0"/>
    <x v="6"/>
    <x v="2"/>
    <n v="2440.2966694490819"/>
    <x v="0"/>
    <n v="1129"/>
    <x v="1"/>
    <n v="1241.9000000000001"/>
    <n v="1242"/>
    <n v="1242"/>
    <n v="1241"/>
    <x v="1"/>
    <x v="5"/>
    <s v="Mar-2023"/>
    <s v="ADULTS"/>
  </r>
  <r>
    <x v="696"/>
    <s v="P49"/>
    <n v="11"/>
    <x v="1"/>
    <x v="4"/>
    <x v="2"/>
    <n v="2440.2966694490819"/>
    <x v="4"/>
    <n v="3484.22"/>
    <x v="3"/>
    <n v="3832.6420000000003"/>
    <n v="3833"/>
    <n v="3833"/>
    <n v="3832"/>
    <x v="0"/>
    <x v="5"/>
    <s v="Mar-2022"/>
    <s v="CHILDREN"/>
  </r>
  <r>
    <x v="548"/>
    <s v="P1352"/>
    <n v="44"/>
    <x v="2"/>
    <x v="2"/>
    <x v="1"/>
    <n v="2509.1716796874998"/>
    <x v="0"/>
    <n v="2641.68"/>
    <x v="0"/>
    <n v="2905.848"/>
    <n v="2906"/>
    <n v="2906"/>
    <n v="2905"/>
    <x v="0"/>
    <x v="5"/>
    <s v="Mar-2022"/>
    <s v="ADULTS"/>
  </r>
  <r>
    <x v="422"/>
    <s v="P4127"/>
    <n v="12"/>
    <x v="1"/>
    <x v="4"/>
    <x v="0"/>
    <n v="2503.6022787783868"/>
    <x v="4"/>
    <n v="2019.06"/>
    <x v="3"/>
    <n v="2220.9659999999999"/>
    <n v="2221"/>
    <n v="2221"/>
    <n v="2220"/>
    <x v="0"/>
    <x v="10"/>
    <s v="Oct-2022"/>
    <s v="CHILDREN"/>
  </r>
  <r>
    <x v="183"/>
    <s v="P353"/>
    <n v="80"/>
    <x v="2"/>
    <x v="0"/>
    <x v="3"/>
    <n v="2496.7676064257025"/>
    <x v="4"/>
    <n v="1944.84"/>
    <x v="2"/>
    <n v="2139.3240000000001"/>
    <n v="2139"/>
    <n v="2140"/>
    <n v="2139"/>
    <x v="0"/>
    <x v="9"/>
    <s v="Feb-2022"/>
    <s v="ADULTS"/>
  </r>
  <r>
    <x v="354"/>
    <s v="P2445"/>
    <n v="16"/>
    <x v="1"/>
    <x v="4"/>
    <x v="2"/>
    <n v="2440.2966694490819"/>
    <x v="4"/>
    <n v="4116.59"/>
    <x v="3"/>
    <n v="4528.2490000000007"/>
    <n v="4528"/>
    <n v="4529"/>
    <n v="4528"/>
    <x v="0"/>
    <x v="2"/>
    <s v="Apr-2022"/>
    <s v="CHILDREN"/>
  </r>
  <r>
    <x v="404"/>
    <s v="P1072"/>
    <n v="60"/>
    <x v="0"/>
    <x v="7"/>
    <x v="2"/>
    <n v="2440.2966694490819"/>
    <x v="2"/>
    <n v="2149.4899999999998"/>
    <x v="2"/>
    <n v="2364.4389999999999"/>
    <n v="2364"/>
    <n v="2365"/>
    <n v="2364"/>
    <x v="0"/>
    <x v="2"/>
    <s v="Apr-2022"/>
    <s v="ADULTS"/>
  </r>
  <r>
    <x v="480"/>
    <s v="P4153"/>
    <n v="31"/>
    <x v="2"/>
    <x v="6"/>
    <x v="0"/>
    <n v="2503.6022787783868"/>
    <x v="2"/>
    <n v="3519.16"/>
    <x v="1"/>
    <n v="3871.076"/>
    <n v="3871"/>
    <n v="3872"/>
    <n v="3871"/>
    <x v="1"/>
    <x v="1"/>
    <s v="Jan-2023"/>
    <s v="ADULTS"/>
  </r>
  <r>
    <x v="349"/>
    <s v="P780"/>
    <n v="12"/>
    <x v="1"/>
    <x v="3"/>
    <x v="1"/>
    <n v="2509.1716796874998"/>
    <x v="2"/>
    <n v="2482.91"/>
    <x v="3"/>
    <n v="2731.201"/>
    <n v="2731"/>
    <n v="2732"/>
    <n v="2731"/>
    <x v="0"/>
    <x v="1"/>
    <s v="Jan-2022"/>
    <s v="CHILDREN"/>
  </r>
  <r>
    <x v="97"/>
    <s v="P4659"/>
    <n v="86"/>
    <x v="2"/>
    <x v="6"/>
    <x v="0"/>
    <n v="2503.6022787783868"/>
    <x v="4"/>
    <n v="4236.01"/>
    <x v="2"/>
    <n v="4659.6110000000008"/>
    <n v="4660"/>
    <n v="4660"/>
    <n v="4659"/>
    <x v="1"/>
    <x v="8"/>
    <s v="Jul-2023"/>
    <s v="ADULTS"/>
  </r>
  <r>
    <x v="96"/>
    <s v="P1180"/>
    <n v="6"/>
    <x v="1"/>
    <x v="4"/>
    <x v="2"/>
    <n v="2440.2966694490819"/>
    <x v="4"/>
    <n v="4076.51"/>
    <x v="3"/>
    <n v="4484.161000000001"/>
    <n v="4484"/>
    <n v="4485"/>
    <n v="4484"/>
    <x v="1"/>
    <x v="10"/>
    <s v="Oct-2023"/>
    <s v="CHILDREN"/>
  </r>
  <r>
    <x v="41"/>
    <s v="P1385"/>
    <n v="60"/>
    <x v="0"/>
    <x v="1"/>
    <x v="0"/>
    <n v="2503.6022787783868"/>
    <x v="2"/>
    <n v="1181.22"/>
    <x v="2"/>
    <n v="1299.3420000000001"/>
    <n v="1299"/>
    <n v="1300"/>
    <n v="1299"/>
    <x v="0"/>
    <x v="5"/>
    <s v="Mar-2022"/>
    <s v="ADULTS"/>
  </r>
  <r>
    <x v="526"/>
    <s v="P3036"/>
    <n v="43"/>
    <x v="1"/>
    <x v="4"/>
    <x v="0"/>
    <n v="2503.6022787783868"/>
    <x v="3"/>
    <n v="160.88999999999999"/>
    <x v="0"/>
    <n v="176.97900000000001"/>
    <n v="177"/>
    <n v="177"/>
    <n v="176"/>
    <x v="1"/>
    <x v="8"/>
    <s v="Jul-2023"/>
    <s v="ADULTS"/>
  </r>
  <r>
    <x v="367"/>
    <s v="P1095"/>
    <n v="38"/>
    <x v="0"/>
    <x v="2"/>
    <x v="3"/>
    <n v="2496.7676064257025"/>
    <x v="2"/>
    <n v="1031.17"/>
    <x v="1"/>
    <n v="1134.2870000000003"/>
    <n v="1134"/>
    <n v="1135"/>
    <n v="1134"/>
    <x v="0"/>
    <x v="6"/>
    <s v="Sep-2022"/>
    <s v="ADULTS"/>
  </r>
  <r>
    <x v="407"/>
    <s v="P3155"/>
    <n v="83"/>
    <x v="0"/>
    <x v="2"/>
    <x v="3"/>
    <n v="2496.7676064257025"/>
    <x v="1"/>
    <n v="3975.76"/>
    <x v="2"/>
    <n v="4373.3360000000002"/>
    <n v="4373"/>
    <n v="4374"/>
    <n v="4373"/>
    <x v="1"/>
    <x v="3"/>
    <s v="Nov-2023"/>
    <s v="ADULTS"/>
  </r>
  <r>
    <x v="705"/>
    <s v="P1393"/>
    <n v="59"/>
    <x v="1"/>
    <x v="0"/>
    <x v="1"/>
    <n v="2509.1716796874998"/>
    <x v="2"/>
    <n v="4452.08"/>
    <x v="0"/>
    <n v="4897.2880000000005"/>
    <n v="4897"/>
    <n v="4898"/>
    <n v="4897"/>
    <x v="0"/>
    <x v="10"/>
    <s v="Oct-2022"/>
    <s v="ADULTS"/>
  </r>
  <r>
    <x v="294"/>
    <s v="P2958"/>
    <n v="23"/>
    <x v="2"/>
    <x v="1"/>
    <x v="2"/>
    <n v="2440.2966694490819"/>
    <x v="4"/>
    <n v="2793.01"/>
    <x v="1"/>
    <n v="3072.3110000000006"/>
    <n v="3072"/>
    <n v="3073"/>
    <n v="3072"/>
    <x v="1"/>
    <x v="4"/>
    <s v="Jun-2023"/>
    <s v="ADULTS"/>
  </r>
  <r>
    <x v="375"/>
    <s v="P4593"/>
    <n v="55"/>
    <x v="0"/>
    <x v="4"/>
    <x v="2"/>
    <n v="2440.2966694490819"/>
    <x v="3"/>
    <n v="2564.38"/>
    <x v="0"/>
    <n v="2820.8180000000002"/>
    <n v="2821"/>
    <n v="2821"/>
    <n v="2820"/>
    <x v="0"/>
    <x v="9"/>
    <s v="Feb-2022"/>
    <s v="ADULTS"/>
  </r>
  <r>
    <x v="429"/>
    <s v="P3559"/>
    <n v="38"/>
    <x v="2"/>
    <x v="0"/>
    <x v="3"/>
    <n v="2496.7676064257025"/>
    <x v="1"/>
    <n v="1551.58"/>
    <x v="1"/>
    <n v="1706.7380000000001"/>
    <n v="1707"/>
    <n v="1707"/>
    <n v="1706"/>
    <x v="1"/>
    <x v="9"/>
    <s v="Feb-2023"/>
    <s v="ADULTS"/>
  </r>
  <r>
    <x v="294"/>
    <s v="P1441"/>
    <n v="62"/>
    <x v="0"/>
    <x v="6"/>
    <x v="2"/>
    <n v="2440.2966694490819"/>
    <x v="4"/>
    <n v="4618.1499999999996"/>
    <x v="2"/>
    <n v="5079.9650000000001"/>
    <n v="5080"/>
    <n v="5080"/>
    <n v="5079"/>
    <x v="1"/>
    <x v="4"/>
    <s v="Jun-2023"/>
    <s v="ADULTS"/>
  </r>
  <r>
    <x v="268"/>
    <s v="P10"/>
    <n v="55"/>
    <x v="1"/>
    <x v="6"/>
    <x v="2"/>
    <n v="2440.2966694490819"/>
    <x v="1"/>
    <n v="4459.95"/>
    <x v="0"/>
    <n v="4905.9450000000006"/>
    <n v="4906"/>
    <n v="4906"/>
    <n v="4905"/>
    <x v="1"/>
    <x v="5"/>
    <s v="Mar-2023"/>
    <s v="ADULTS"/>
  </r>
  <r>
    <x v="272"/>
    <s v="P3536"/>
    <n v="89"/>
    <x v="1"/>
    <x v="5"/>
    <x v="1"/>
    <n v="2509.1716796874998"/>
    <x v="4"/>
    <n v="3684.53"/>
    <x v="2"/>
    <n v="4052.9830000000006"/>
    <n v="4053"/>
    <n v="4053"/>
    <n v="4052"/>
    <x v="0"/>
    <x v="1"/>
    <s v="Jan-2022"/>
    <s v="ADULTS"/>
  </r>
  <r>
    <x v="669"/>
    <s v="P970"/>
    <n v="69"/>
    <x v="0"/>
    <x v="1"/>
    <x v="1"/>
    <n v="2509.1716796874998"/>
    <x v="2"/>
    <n v="1347.71"/>
    <x v="2"/>
    <n v="1482.4810000000002"/>
    <n v="1482"/>
    <n v="1483"/>
    <n v="1482"/>
    <x v="0"/>
    <x v="9"/>
    <s v="Feb-2022"/>
    <s v="ADULTS"/>
  </r>
  <r>
    <x v="29"/>
    <s v="P3034"/>
    <n v="39"/>
    <x v="1"/>
    <x v="0"/>
    <x v="2"/>
    <n v="2440.2966694490819"/>
    <x v="1"/>
    <n v="346.91"/>
    <x v="1"/>
    <n v="381.60100000000006"/>
    <n v="382"/>
    <n v="382"/>
    <n v="381"/>
    <x v="0"/>
    <x v="1"/>
    <s v="Jan-2022"/>
    <s v="ADULTS"/>
  </r>
  <r>
    <x v="535"/>
    <s v="P1916"/>
    <n v="62"/>
    <x v="1"/>
    <x v="2"/>
    <x v="2"/>
    <n v="2440.2966694490819"/>
    <x v="3"/>
    <n v="3755.5"/>
    <x v="2"/>
    <n v="4131.05"/>
    <n v="4131"/>
    <n v="4132"/>
    <n v="4131"/>
    <x v="0"/>
    <x v="8"/>
    <s v="Jul-2022"/>
    <s v="ADULTS"/>
  </r>
  <r>
    <x v="329"/>
    <s v="P4188"/>
    <n v="19"/>
    <x v="0"/>
    <x v="0"/>
    <x v="2"/>
    <n v="2440.2966694490819"/>
    <x v="0"/>
    <n v="4594.43"/>
    <x v="1"/>
    <n v="5053.8730000000005"/>
    <n v="5054"/>
    <n v="5054"/>
    <n v="5053"/>
    <x v="0"/>
    <x v="5"/>
    <s v="Mar-2022"/>
    <s v="ADULTS"/>
  </r>
  <r>
    <x v="352"/>
    <s v="P634"/>
    <n v="44"/>
    <x v="0"/>
    <x v="4"/>
    <x v="3"/>
    <n v="2496.7676064257025"/>
    <x v="0"/>
    <n v="1411.21"/>
    <x v="0"/>
    <n v="1552.3310000000001"/>
    <n v="1552"/>
    <n v="1553"/>
    <n v="1552"/>
    <x v="1"/>
    <x v="1"/>
    <s v="Jan-2023"/>
    <s v="ADULTS"/>
  </r>
  <r>
    <x v="595"/>
    <s v="P4200"/>
    <n v="19"/>
    <x v="0"/>
    <x v="4"/>
    <x v="3"/>
    <n v="2496.7676064257025"/>
    <x v="2"/>
    <n v="1483.47"/>
    <x v="1"/>
    <n v="1631.8170000000002"/>
    <n v="1632"/>
    <n v="1632"/>
    <n v="1631"/>
    <x v="0"/>
    <x v="6"/>
    <s v="Sep-2022"/>
    <s v="ADULTS"/>
  </r>
  <r>
    <x v="388"/>
    <s v="P1660"/>
    <n v="92"/>
    <x v="0"/>
    <x v="2"/>
    <x v="0"/>
    <n v="2503.6022787783868"/>
    <x v="2"/>
    <n v="3976.35"/>
    <x v="2"/>
    <n v="4373.9850000000006"/>
    <n v="4374"/>
    <n v="4374"/>
    <n v="4373"/>
    <x v="1"/>
    <x v="11"/>
    <s v="May-2023"/>
    <s v="ADULTS"/>
  </r>
  <r>
    <x v="304"/>
    <s v="P4616"/>
    <n v="78"/>
    <x v="1"/>
    <x v="3"/>
    <x v="0"/>
    <n v="2503.6022787783868"/>
    <x v="4"/>
    <n v="383.15"/>
    <x v="2"/>
    <n v="421.46500000000003"/>
    <n v="421"/>
    <n v="422"/>
    <n v="421"/>
    <x v="0"/>
    <x v="5"/>
    <s v="Mar-2022"/>
    <s v="ADULTS"/>
  </r>
  <r>
    <x v="667"/>
    <s v="P3248"/>
    <n v="61"/>
    <x v="2"/>
    <x v="3"/>
    <x v="2"/>
    <n v="2440.2966694490819"/>
    <x v="0"/>
    <n v="42.85"/>
    <x v="2"/>
    <n v="47.135000000000005"/>
    <n v="47"/>
    <n v="48"/>
    <n v="47"/>
    <x v="1"/>
    <x v="5"/>
    <s v="Mar-2023"/>
    <s v="ADULTS"/>
  </r>
  <r>
    <x v="571"/>
    <s v="P4587"/>
    <n v="40"/>
    <x v="2"/>
    <x v="6"/>
    <x v="0"/>
    <n v="2503.6022787783868"/>
    <x v="1"/>
    <n v="2551.88"/>
    <x v="0"/>
    <n v="2807.0680000000002"/>
    <n v="2807"/>
    <n v="2808"/>
    <n v="2807"/>
    <x v="0"/>
    <x v="1"/>
    <s v="Jan-2022"/>
    <s v="ADULTS"/>
  </r>
  <r>
    <x v="344"/>
    <s v="P3550"/>
    <n v="38"/>
    <x v="0"/>
    <x v="6"/>
    <x v="2"/>
    <n v="2440.2966694490819"/>
    <x v="2"/>
    <n v="3470.8"/>
    <x v="1"/>
    <n v="3817.8800000000006"/>
    <n v="3818"/>
    <n v="3818"/>
    <n v="3817"/>
    <x v="1"/>
    <x v="1"/>
    <s v="Jan-2023"/>
    <s v="ADULTS"/>
  </r>
  <r>
    <x v="490"/>
    <s v="P2032"/>
    <n v="77"/>
    <x v="0"/>
    <x v="7"/>
    <x v="0"/>
    <n v="2503.6022787783868"/>
    <x v="3"/>
    <n v="793.86"/>
    <x v="2"/>
    <n v="873.24600000000009"/>
    <n v="873"/>
    <n v="874"/>
    <n v="873"/>
    <x v="1"/>
    <x v="1"/>
    <s v="Jan-2023"/>
    <s v="ADULTS"/>
  </r>
  <r>
    <x v="338"/>
    <s v="P1033"/>
    <n v="70"/>
    <x v="0"/>
    <x v="2"/>
    <x v="3"/>
    <n v="2496.7676064257025"/>
    <x v="4"/>
    <n v="1060.21"/>
    <x v="2"/>
    <n v="1166.2310000000002"/>
    <n v="1166"/>
    <n v="1167"/>
    <n v="1166"/>
    <x v="0"/>
    <x v="3"/>
    <s v="Nov-2022"/>
    <s v="ADULTS"/>
  </r>
  <r>
    <x v="721"/>
    <s v="P208"/>
    <n v="91"/>
    <x v="2"/>
    <x v="1"/>
    <x v="0"/>
    <n v="2503.6022787783868"/>
    <x v="4"/>
    <n v="2970.44"/>
    <x v="2"/>
    <n v="3267.4840000000004"/>
    <n v="3267"/>
    <n v="3268"/>
    <n v="3267"/>
    <x v="0"/>
    <x v="9"/>
    <s v="Feb-2022"/>
    <s v="ADULTS"/>
  </r>
  <r>
    <x v="603"/>
    <s v="P2454"/>
    <n v="5"/>
    <x v="2"/>
    <x v="2"/>
    <x v="0"/>
    <n v="2503.6022787783868"/>
    <x v="4"/>
    <n v="3005.51"/>
    <x v="3"/>
    <n v="3306.0610000000006"/>
    <n v="3306"/>
    <n v="3307"/>
    <n v="3306"/>
    <x v="1"/>
    <x v="4"/>
    <s v="Jun-2023"/>
    <s v="CHILDREN"/>
  </r>
  <r>
    <x v="362"/>
    <s v="P2322"/>
    <n v="62"/>
    <x v="1"/>
    <x v="7"/>
    <x v="3"/>
    <n v="2496.7676064257025"/>
    <x v="3"/>
    <n v="333.2"/>
    <x v="2"/>
    <n v="366.52000000000004"/>
    <n v="367"/>
    <n v="367"/>
    <n v="366"/>
    <x v="0"/>
    <x v="8"/>
    <s v="Jul-2022"/>
    <s v="ADULTS"/>
  </r>
  <r>
    <x v="311"/>
    <s v="P1971"/>
    <n v="0"/>
    <x v="1"/>
    <x v="1"/>
    <x v="2"/>
    <n v="2440.2966694490819"/>
    <x v="2"/>
    <n v="4299.8599999999997"/>
    <x v="3"/>
    <n v="4729.8460000000005"/>
    <n v="4730"/>
    <n v="4730"/>
    <n v="4729"/>
    <x v="0"/>
    <x v="8"/>
    <s v="Jul-2022"/>
    <s v="CHILDREN"/>
  </r>
  <r>
    <x v="148"/>
    <s v="P283"/>
    <n v="33"/>
    <x v="0"/>
    <x v="3"/>
    <x v="1"/>
    <n v="2509.1716796874998"/>
    <x v="2"/>
    <n v="1859.41"/>
    <x v="1"/>
    <n v="2045.3510000000003"/>
    <n v="2045"/>
    <n v="2046"/>
    <n v="2045"/>
    <x v="0"/>
    <x v="10"/>
    <s v="Oct-2022"/>
    <s v="ADULTS"/>
  </r>
  <r>
    <x v="678"/>
    <s v="P3648"/>
    <n v="17"/>
    <x v="2"/>
    <x v="4"/>
    <x v="2"/>
    <n v="2440.2966694490819"/>
    <x v="0"/>
    <n v="2039.21"/>
    <x v="3"/>
    <n v="2243.1310000000003"/>
    <n v="2243"/>
    <n v="2244"/>
    <n v="2243"/>
    <x v="1"/>
    <x v="11"/>
    <s v="May-2023"/>
    <s v="CHILDREN"/>
  </r>
  <r>
    <x v="160"/>
    <s v="P2142"/>
    <n v="52"/>
    <x v="0"/>
    <x v="7"/>
    <x v="3"/>
    <n v="2496.7676064257025"/>
    <x v="4"/>
    <n v="4051.22"/>
    <x v="0"/>
    <n v="4456.3420000000006"/>
    <n v="4456"/>
    <n v="4457"/>
    <n v="4456"/>
    <x v="1"/>
    <x v="11"/>
    <s v="May-2023"/>
    <s v="ADULTS"/>
  </r>
  <r>
    <x v="112"/>
    <s v="P2662"/>
    <n v="34"/>
    <x v="0"/>
    <x v="1"/>
    <x v="3"/>
    <n v="2496.7676064257025"/>
    <x v="1"/>
    <n v="2194.11"/>
    <x v="1"/>
    <n v="2413.5210000000002"/>
    <n v="2414"/>
    <n v="2414"/>
    <n v="2413"/>
    <x v="0"/>
    <x v="8"/>
    <s v="Jul-2022"/>
    <s v="ADULTS"/>
  </r>
  <r>
    <x v="620"/>
    <s v="P633"/>
    <n v="94"/>
    <x v="0"/>
    <x v="3"/>
    <x v="0"/>
    <n v="2503.6022787783868"/>
    <x v="5"/>
    <n v="1507.85"/>
    <x v="2"/>
    <n v="1658.635"/>
    <n v="1659"/>
    <n v="1659"/>
    <n v="1658"/>
    <x v="1"/>
    <x v="11"/>
    <s v="May-2023"/>
    <s v="ADULTS"/>
  </r>
  <r>
    <x v="101"/>
    <s v="P325"/>
    <n v="71"/>
    <x v="0"/>
    <x v="4"/>
    <x v="0"/>
    <n v="2503.6022787783868"/>
    <x v="0"/>
    <n v="3090.97"/>
    <x v="2"/>
    <n v="3400.067"/>
    <n v="3400"/>
    <n v="3401"/>
    <n v="3400"/>
    <x v="1"/>
    <x v="0"/>
    <s v="Dec-2023"/>
    <s v="ADULTS"/>
  </r>
  <r>
    <x v="613"/>
    <s v="P2549"/>
    <n v="3"/>
    <x v="1"/>
    <x v="5"/>
    <x v="1"/>
    <n v="2509.1716796874998"/>
    <x v="3"/>
    <n v="3228.01"/>
    <x v="3"/>
    <n v="3550.8110000000006"/>
    <n v="3551"/>
    <n v="3551"/>
    <n v="3550"/>
    <x v="1"/>
    <x v="7"/>
    <s v="Aug-2023"/>
    <s v="CHILDREN"/>
  </r>
  <r>
    <x v="342"/>
    <s v="P2339"/>
    <n v="83"/>
    <x v="0"/>
    <x v="1"/>
    <x v="1"/>
    <n v="2509.1716796874998"/>
    <x v="3"/>
    <n v="133.58000000000001"/>
    <x v="2"/>
    <n v="146.93800000000002"/>
    <n v="147"/>
    <n v="147"/>
    <n v="146"/>
    <x v="0"/>
    <x v="3"/>
    <s v="Nov-2022"/>
    <s v="ADULTS"/>
  </r>
  <r>
    <x v="364"/>
    <s v="P3087"/>
    <n v="78"/>
    <x v="2"/>
    <x v="4"/>
    <x v="0"/>
    <n v="2503.6022787783868"/>
    <x v="3"/>
    <n v="4813.91"/>
    <x v="2"/>
    <n v="5295.3010000000004"/>
    <n v="5295"/>
    <n v="5296"/>
    <n v="5295"/>
    <x v="1"/>
    <x v="4"/>
    <s v="Jun-2023"/>
    <s v="ADULTS"/>
  </r>
  <r>
    <x v="120"/>
    <s v="P2604"/>
    <n v="58"/>
    <x v="2"/>
    <x v="5"/>
    <x v="3"/>
    <n v="2496.7676064257025"/>
    <x v="0"/>
    <n v="2586.16"/>
    <x v="0"/>
    <n v="2844.7760000000003"/>
    <n v="2845"/>
    <n v="2845"/>
    <n v="2844"/>
    <x v="0"/>
    <x v="1"/>
    <s v="Jan-2022"/>
    <s v="ADULTS"/>
  </r>
  <r>
    <x v="236"/>
    <s v="P960"/>
    <n v="59"/>
    <x v="1"/>
    <x v="5"/>
    <x v="0"/>
    <n v="2503.6022787783868"/>
    <x v="4"/>
    <n v="3798.26"/>
    <x v="0"/>
    <n v="4178.0860000000002"/>
    <n v="4178"/>
    <n v="4179"/>
    <n v="4178"/>
    <x v="1"/>
    <x v="1"/>
    <s v="Jan-2023"/>
    <s v="ADULTS"/>
  </r>
  <r>
    <x v="329"/>
    <s v="P941"/>
    <n v="6"/>
    <x v="2"/>
    <x v="3"/>
    <x v="0"/>
    <n v="2503.6022787783868"/>
    <x v="4"/>
    <n v="1518.75"/>
    <x v="3"/>
    <n v="1670.6250000000002"/>
    <n v="1671"/>
    <n v="1671"/>
    <n v="1670"/>
    <x v="0"/>
    <x v="5"/>
    <s v="Mar-2022"/>
    <s v="CHILDREN"/>
  </r>
  <r>
    <x v="84"/>
    <s v="P2493"/>
    <n v="40"/>
    <x v="2"/>
    <x v="7"/>
    <x v="3"/>
    <n v="2496.7676064257025"/>
    <x v="0"/>
    <n v="4849.7700000000004"/>
    <x v="0"/>
    <n v="5334.7470000000012"/>
    <n v="5335"/>
    <n v="5335"/>
    <n v="5334"/>
    <x v="1"/>
    <x v="2"/>
    <s v="Apr-2023"/>
    <s v="ADULTS"/>
  </r>
  <r>
    <x v="245"/>
    <s v="P2474"/>
    <n v="73"/>
    <x v="0"/>
    <x v="5"/>
    <x v="1"/>
    <n v="2509.1716796874998"/>
    <x v="1"/>
    <n v="3044.79"/>
    <x v="2"/>
    <n v="3349.2690000000002"/>
    <n v="3349"/>
    <n v="3350"/>
    <n v="3349"/>
    <x v="0"/>
    <x v="10"/>
    <s v="Oct-2022"/>
    <s v="ADULTS"/>
  </r>
  <r>
    <x v="299"/>
    <s v="P1004"/>
    <n v="89"/>
    <x v="1"/>
    <x v="3"/>
    <x v="2"/>
    <n v="2440.2966694490819"/>
    <x v="3"/>
    <n v="902.14"/>
    <x v="2"/>
    <n v="992.35400000000004"/>
    <n v="992"/>
    <n v="993"/>
    <n v="992"/>
    <x v="1"/>
    <x v="7"/>
    <s v="Aug-2023"/>
    <s v="ADULTS"/>
  </r>
  <r>
    <x v="330"/>
    <s v="P3453"/>
    <n v="8"/>
    <x v="2"/>
    <x v="5"/>
    <x v="1"/>
    <n v="2509.1716796874998"/>
    <x v="3"/>
    <n v="449.88"/>
    <x v="3"/>
    <n v="494.86800000000005"/>
    <n v="495"/>
    <n v="495"/>
    <n v="494"/>
    <x v="1"/>
    <x v="10"/>
    <s v="Oct-2023"/>
    <s v="CHILDREN"/>
  </r>
  <r>
    <x v="588"/>
    <s v="P767"/>
    <n v="1"/>
    <x v="0"/>
    <x v="5"/>
    <x v="1"/>
    <n v="2509.1716796874998"/>
    <x v="4"/>
    <n v="836.97"/>
    <x v="3"/>
    <n v="920.66700000000014"/>
    <n v="921"/>
    <n v="921"/>
    <n v="920"/>
    <x v="0"/>
    <x v="11"/>
    <s v="May-2022"/>
    <s v="CHILDREN"/>
  </r>
  <r>
    <x v="56"/>
    <s v="P2185"/>
    <n v="7"/>
    <x v="1"/>
    <x v="0"/>
    <x v="1"/>
    <n v="2509.1716796874998"/>
    <x v="2"/>
    <n v="4080.74"/>
    <x v="3"/>
    <n v="4488.8140000000003"/>
    <n v="4489"/>
    <n v="4489"/>
    <n v="4488"/>
    <x v="0"/>
    <x v="8"/>
    <s v="Jul-2022"/>
    <s v="CHILDREN"/>
  </r>
  <r>
    <x v="346"/>
    <s v="P3552"/>
    <n v="81"/>
    <x v="0"/>
    <x v="3"/>
    <x v="2"/>
    <n v="2440.2966694490819"/>
    <x v="1"/>
    <n v="2958.71"/>
    <x v="2"/>
    <n v="3254.5810000000001"/>
    <n v="3255"/>
    <n v="3255"/>
    <n v="3254"/>
    <x v="1"/>
    <x v="8"/>
    <s v="Jul-2023"/>
    <s v="ADULTS"/>
  </r>
  <r>
    <x v="197"/>
    <s v="P3517"/>
    <n v="44"/>
    <x v="0"/>
    <x v="7"/>
    <x v="0"/>
    <n v="2503.6022787783868"/>
    <x v="0"/>
    <n v="425.37"/>
    <x v="0"/>
    <n v="467.90700000000004"/>
    <n v="468"/>
    <n v="468"/>
    <n v="467"/>
    <x v="1"/>
    <x v="8"/>
    <s v="Jul-2023"/>
    <s v="ADULTS"/>
  </r>
  <r>
    <x v="275"/>
    <s v="P2041"/>
    <n v="77"/>
    <x v="2"/>
    <x v="3"/>
    <x v="0"/>
    <n v="2503.6022787783868"/>
    <x v="3"/>
    <n v="4596.21"/>
    <x v="2"/>
    <n v="5055.8310000000001"/>
    <n v="5056"/>
    <n v="5056"/>
    <n v="5055"/>
    <x v="1"/>
    <x v="0"/>
    <s v="Dec-2023"/>
    <s v="ADULTS"/>
  </r>
  <r>
    <x v="82"/>
    <s v="P4194"/>
    <n v="97"/>
    <x v="0"/>
    <x v="0"/>
    <x v="0"/>
    <n v="2503.6022787783868"/>
    <x v="4"/>
    <n v="4360.01"/>
    <x v="2"/>
    <n v="4796.0110000000004"/>
    <n v="4796"/>
    <n v="4797"/>
    <n v="4796"/>
    <x v="0"/>
    <x v="11"/>
    <s v="May-2022"/>
    <s v="ADULTS"/>
  </r>
  <r>
    <x v="642"/>
    <s v="P1422"/>
    <n v="60"/>
    <x v="1"/>
    <x v="2"/>
    <x v="0"/>
    <n v="2503.6022787783868"/>
    <x v="1"/>
    <n v="3047.88"/>
    <x v="2"/>
    <n v="3352.6680000000006"/>
    <n v="3353"/>
    <n v="3353"/>
    <n v="3352"/>
    <x v="0"/>
    <x v="11"/>
    <s v="May-2022"/>
    <s v="ADULTS"/>
  </r>
  <r>
    <x v="103"/>
    <s v="P4031"/>
    <n v="38"/>
    <x v="0"/>
    <x v="4"/>
    <x v="0"/>
    <n v="2503.6022787783868"/>
    <x v="0"/>
    <n v="262.06"/>
    <x v="1"/>
    <n v="288.26600000000002"/>
    <n v="288"/>
    <n v="289"/>
    <n v="288"/>
    <x v="1"/>
    <x v="7"/>
    <s v="Aug-2023"/>
    <s v="ADULTS"/>
  </r>
  <r>
    <x v="487"/>
    <s v="P756"/>
    <n v="32"/>
    <x v="2"/>
    <x v="1"/>
    <x v="2"/>
    <n v="2440.2966694490819"/>
    <x v="5"/>
    <n v="3421.45"/>
    <x v="1"/>
    <n v="3763.5950000000003"/>
    <n v="3764"/>
    <n v="3764"/>
    <n v="3763"/>
    <x v="0"/>
    <x v="4"/>
    <s v="Jun-2022"/>
    <s v="ADULTS"/>
  </r>
  <r>
    <x v="18"/>
    <s v="P3351"/>
    <n v="64"/>
    <x v="1"/>
    <x v="7"/>
    <x v="2"/>
    <n v="2440.2966694490819"/>
    <x v="0"/>
    <n v="3633.41"/>
    <x v="2"/>
    <n v="3996.7510000000002"/>
    <n v="3997"/>
    <n v="3997"/>
    <n v="3996"/>
    <x v="1"/>
    <x v="9"/>
    <s v="Feb-2023"/>
    <s v="ADULTS"/>
  </r>
  <r>
    <x v="4"/>
    <s v="P1464"/>
    <n v="94"/>
    <x v="1"/>
    <x v="2"/>
    <x v="1"/>
    <n v="2509.1716796874998"/>
    <x v="2"/>
    <n v="2691.38"/>
    <x v="2"/>
    <n v="2960.5180000000005"/>
    <n v="2961"/>
    <n v="2961"/>
    <n v="2960"/>
    <x v="1"/>
    <x v="3"/>
    <s v="Nov-2023"/>
    <s v="ADULTS"/>
  </r>
  <r>
    <x v="22"/>
    <s v="P226"/>
    <n v="41"/>
    <x v="2"/>
    <x v="4"/>
    <x v="2"/>
    <n v="2440.2966694490819"/>
    <x v="3"/>
    <n v="558.45000000000005"/>
    <x v="0"/>
    <n v="614.29500000000007"/>
    <n v="614"/>
    <n v="615"/>
    <n v="614"/>
    <x v="0"/>
    <x v="4"/>
    <s v="Jun-2022"/>
    <s v="ADULTS"/>
  </r>
  <r>
    <x v="293"/>
    <s v="P55"/>
    <n v="33"/>
    <x v="0"/>
    <x v="3"/>
    <x v="1"/>
    <n v="2509.1716796874998"/>
    <x v="1"/>
    <n v="2423.77"/>
    <x v="1"/>
    <n v="2666.1470000000004"/>
    <n v="2666"/>
    <n v="2667"/>
    <n v="2666"/>
    <x v="0"/>
    <x v="11"/>
    <s v="May-2022"/>
    <s v="ADULTS"/>
  </r>
  <r>
    <x v="181"/>
    <s v="P3486"/>
    <n v="92"/>
    <x v="0"/>
    <x v="4"/>
    <x v="2"/>
    <n v="2440.2966694490819"/>
    <x v="0"/>
    <n v="4702.59"/>
    <x v="2"/>
    <n v="5172.8490000000002"/>
    <n v="5173"/>
    <n v="5173"/>
    <n v="5172"/>
    <x v="0"/>
    <x v="10"/>
    <s v="Oct-2022"/>
    <s v="ADULTS"/>
  </r>
  <r>
    <x v="51"/>
    <s v="P3712"/>
    <n v="41"/>
    <x v="0"/>
    <x v="7"/>
    <x v="0"/>
    <n v="2503.6022787783868"/>
    <x v="1"/>
    <n v="1622.96"/>
    <x v="0"/>
    <n v="1785.2560000000001"/>
    <n v="1785"/>
    <n v="1786"/>
    <n v="1785"/>
    <x v="1"/>
    <x v="3"/>
    <s v="Nov-2023"/>
    <s v="ADULTS"/>
  </r>
  <r>
    <x v="406"/>
    <s v="P2431"/>
    <n v="2"/>
    <x v="1"/>
    <x v="2"/>
    <x v="1"/>
    <n v="2509.1716796874998"/>
    <x v="3"/>
    <n v="3514.6"/>
    <x v="3"/>
    <n v="3866.0600000000004"/>
    <n v="3866"/>
    <n v="3867"/>
    <n v="3866"/>
    <x v="0"/>
    <x v="6"/>
    <s v="Sep-2022"/>
    <s v="CHILDREN"/>
  </r>
  <r>
    <x v="347"/>
    <s v="P4897"/>
    <n v="30"/>
    <x v="2"/>
    <x v="0"/>
    <x v="0"/>
    <n v="2503.6022787783868"/>
    <x v="2"/>
    <n v="1314.77"/>
    <x v="1"/>
    <n v="1446.2470000000001"/>
    <n v="1446"/>
    <n v="1447"/>
    <n v="1446"/>
    <x v="1"/>
    <x v="8"/>
    <s v="Jul-2023"/>
    <s v="ADULTS"/>
  </r>
  <r>
    <x v="588"/>
    <s v="P4933"/>
    <n v="95"/>
    <x v="1"/>
    <x v="6"/>
    <x v="3"/>
    <n v="2496.7676064257025"/>
    <x v="0"/>
    <n v="2018.88"/>
    <x v="2"/>
    <n v="2220.7680000000005"/>
    <n v="2221"/>
    <n v="2221"/>
    <n v="2220"/>
    <x v="0"/>
    <x v="11"/>
    <s v="May-2022"/>
    <s v="ADULTS"/>
  </r>
  <r>
    <x v="410"/>
    <s v="P460"/>
    <n v="82"/>
    <x v="2"/>
    <x v="6"/>
    <x v="2"/>
    <n v="2440.2966694490819"/>
    <x v="5"/>
    <n v="3793.48"/>
    <x v="2"/>
    <n v="4172.8280000000004"/>
    <n v="4173"/>
    <n v="4173"/>
    <n v="4172"/>
    <x v="1"/>
    <x v="4"/>
    <s v="Jun-2023"/>
    <s v="ADULTS"/>
  </r>
  <r>
    <x v="517"/>
    <s v="P4632"/>
    <n v="96"/>
    <x v="2"/>
    <x v="3"/>
    <x v="2"/>
    <n v="2440.2966694490819"/>
    <x v="3"/>
    <n v="1025.98"/>
    <x v="2"/>
    <n v="1128.5780000000002"/>
    <n v="1129"/>
    <n v="1129"/>
    <n v="1128"/>
    <x v="0"/>
    <x v="0"/>
    <s v="Dec-2022"/>
    <s v="ADULTS"/>
  </r>
  <r>
    <x v="561"/>
    <s v="P4715"/>
    <n v="28"/>
    <x v="0"/>
    <x v="5"/>
    <x v="2"/>
    <n v="2440.2966694490819"/>
    <x v="3"/>
    <n v="2639.56"/>
    <x v="1"/>
    <n v="2903.5160000000001"/>
    <n v="2904"/>
    <n v="2904"/>
    <n v="2903"/>
    <x v="1"/>
    <x v="1"/>
    <s v="Jan-2023"/>
    <s v="ADULTS"/>
  </r>
  <r>
    <x v="700"/>
    <s v="P3083"/>
    <n v="85"/>
    <x v="2"/>
    <x v="2"/>
    <x v="2"/>
    <n v="2440.2966694490819"/>
    <x v="2"/>
    <n v="4982.3"/>
    <x v="2"/>
    <n v="5480.5300000000007"/>
    <n v="5481"/>
    <n v="5481"/>
    <n v="5480"/>
    <x v="0"/>
    <x v="11"/>
    <s v="May-2022"/>
    <s v="ADULTS"/>
  </r>
  <r>
    <x v="319"/>
    <s v="P4519"/>
    <n v="35"/>
    <x v="2"/>
    <x v="0"/>
    <x v="1"/>
    <n v="2509.1716796874998"/>
    <x v="4"/>
    <n v="3142.74"/>
    <x v="1"/>
    <n v="3457.0140000000001"/>
    <n v="3457"/>
    <n v="3458"/>
    <n v="3457"/>
    <x v="1"/>
    <x v="1"/>
    <s v="Jan-2023"/>
    <s v="ADULTS"/>
  </r>
  <r>
    <x v="241"/>
    <s v="P3352"/>
    <n v="29"/>
    <x v="1"/>
    <x v="0"/>
    <x v="3"/>
    <n v="2496.7676064257025"/>
    <x v="2"/>
    <n v="4331.84"/>
    <x v="1"/>
    <n v="4765.0240000000003"/>
    <n v="4765"/>
    <n v="4766"/>
    <n v="4765"/>
    <x v="0"/>
    <x v="2"/>
    <s v="Apr-2022"/>
    <s v="ADULTS"/>
  </r>
  <r>
    <x v="696"/>
    <s v="P1176"/>
    <n v="35"/>
    <x v="2"/>
    <x v="2"/>
    <x v="2"/>
    <n v="2440.2966694490819"/>
    <x v="2"/>
    <n v="3490.35"/>
    <x v="1"/>
    <n v="3839.3850000000002"/>
    <n v="3839"/>
    <n v="3840"/>
    <n v="3839"/>
    <x v="0"/>
    <x v="5"/>
    <s v="Mar-2022"/>
    <s v="ADULTS"/>
  </r>
  <r>
    <x v="347"/>
    <s v="P1853"/>
    <n v="12"/>
    <x v="2"/>
    <x v="5"/>
    <x v="0"/>
    <n v="2503.6022787783868"/>
    <x v="3"/>
    <n v="3578.24"/>
    <x v="3"/>
    <n v="3936.0639999999999"/>
    <n v="3936"/>
    <n v="3937"/>
    <n v="3936"/>
    <x v="1"/>
    <x v="8"/>
    <s v="Jul-2023"/>
    <s v="CHILDREN"/>
  </r>
  <r>
    <x v="669"/>
    <s v="P2932"/>
    <n v="25"/>
    <x v="0"/>
    <x v="6"/>
    <x v="3"/>
    <n v="2496.7676064257025"/>
    <x v="1"/>
    <n v="4782.8"/>
    <x v="1"/>
    <n v="5261.0800000000008"/>
    <n v="5261"/>
    <n v="5262"/>
    <n v="5261"/>
    <x v="0"/>
    <x v="9"/>
    <s v="Feb-2022"/>
    <s v="ADULTS"/>
  </r>
  <r>
    <x v="60"/>
    <s v="P2292"/>
    <n v="36"/>
    <x v="1"/>
    <x v="6"/>
    <x v="3"/>
    <n v="2496.7676064257025"/>
    <x v="0"/>
    <n v="530.98"/>
    <x v="1"/>
    <n v="584.07800000000009"/>
    <n v="584"/>
    <n v="585"/>
    <n v="584"/>
    <x v="0"/>
    <x v="9"/>
    <s v="Feb-2022"/>
    <s v="ADULTS"/>
  </r>
  <r>
    <x v="36"/>
    <s v="P1997"/>
    <n v="82"/>
    <x v="0"/>
    <x v="5"/>
    <x v="3"/>
    <n v="2496.7676064257025"/>
    <x v="3"/>
    <n v="2419.85"/>
    <x v="2"/>
    <n v="2661.835"/>
    <n v="2662"/>
    <n v="2662"/>
    <n v="2661"/>
    <x v="0"/>
    <x v="8"/>
    <s v="Jul-2022"/>
    <s v="ADULTS"/>
  </r>
  <r>
    <x v="280"/>
    <s v="P3314"/>
    <n v="29"/>
    <x v="2"/>
    <x v="5"/>
    <x v="3"/>
    <n v="2496.7676064257025"/>
    <x v="4"/>
    <n v="3570.36"/>
    <x v="1"/>
    <n v="3927.3960000000006"/>
    <n v="3927"/>
    <n v="3928"/>
    <n v="3927"/>
    <x v="0"/>
    <x v="5"/>
    <s v="Mar-2022"/>
    <s v="ADULTS"/>
  </r>
  <r>
    <x v="245"/>
    <s v="P4570"/>
    <n v="4"/>
    <x v="2"/>
    <x v="1"/>
    <x v="3"/>
    <n v="2496.7676064257025"/>
    <x v="2"/>
    <n v="2400.12"/>
    <x v="3"/>
    <n v="2640.1320000000001"/>
    <n v="2640"/>
    <n v="2641"/>
    <n v="2640"/>
    <x v="0"/>
    <x v="10"/>
    <s v="Oct-2022"/>
    <s v="CHILDREN"/>
  </r>
  <r>
    <x v="464"/>
    <s v="P2772"/>
    <n v="29"/>
    <x v="1"/>
    <x v="5"/>
    <x v="2"/>
    <n v="2440.2966694490819"/>
    <x v="0"/>
    <n v="4885.29"/>
    <x v="1"/>
    <n v="5373.8190000000004"/>
    <n v="5374"/>
    <n v="5374"/>
    <n v="5373"/>
    <x v="1"/>
    <x v="5"/>
    <s v="Mar-2023"/>
    <s v="ADULTS"/>
  </r>
  <r>
    <x v="183"/>
    <s v="P359"/>
    <n v="69"/>
    <x v="0"/>
    <x v="3"/>
    <x v="1"/>
    <n v="2509.1716796874998"/>
    <x v="2"/>
    <n v="1407.71"/>
    <x v="2"/>
    <n v="1548.4810000000002"/>
    <n v="1548"/>
    <n v="1549"/>
    <n v="1548"/>
    <x v="0"/>
    <x v="9"/>
    <s v="Feb-2022"/>
    <s v="ADULTS"/>
  </r>
  <r>
    <x v="7"/>
    <s v="P1500"/>
    <n v="23"/>
    <x v="0"/>
    <x v="7"/>
    <x v="1"/>
    <n v="2509.1716796874998"/>
    <x v="2"/>
    <n v="3612.48"/>
    <x v="1"/>
    <n v="3973.7280000000005"/>
    <n v="3974"/>
    <n v="3974"/>
    <n v="3973"/>
    <x v="0"/>
    <x v="6"/>
    <s v="Sep-2022"/>
    <s v="ADULTS"/>
  </r>
  <r>
    <x v="677"/>
    <s v="P2197"/>
    <n v="71"/>
    <x v="2"/>
    <x v="1"/>
    <x v="0"/>
    <n v="2503.6022787783868"/>
    <x v="2"/>
    <n v="4479.28"/>
    <x v="2"/>
    <n v="4927.2080000000005"/>
    <n v="4927"/>
    <n v="4928"/>
    <n v="4927"/>
    <x v="1"/>
    <x v="3"/>
    <s v="Nov-2023"/>
    <s v="ADULTS"/>
  </r>
  <r>
    <x v="244"/>
    <s v="P4276"/>
    <n v="92"/>
    <x v="1"/>
    <x v="0"/>
    <x v="1"/>
    <n v="2509.1716796874998"/>
    <x v="4"/>
    <n v="3490.25"/>
    <x v="2"/>
    <n v="3839.2750000000001"/>
    <n v="3839"/>
    <n v="3840"/>
    <n v="3839"/>
    <x v="1"/>
    <x v="6"/>
    <s v="Sep-2023"/>
    <s v="ADULTS"/>
  </r>
  <r>
    <x v="522"/>
    <s v="P4512"/>
    <n v="0"/>
    <x v="2"/>
    <x v="1"/>
    <x v="2"/>
    <n v="2440.2966694490819"/>
    <x v="3"/>
    <n v="2364.5100000000002"/>
    <x v="3"/>
    <n v="2600.9610000000002"/>
    <n v="2601"/>
    <n v="2601"/>
    <n v="2600"/>
    <x v="1"/>
    <x v="1"/>
    <s v="Jan-2023"/>
    <s v="CHILDREN"/>
  </r>
  <r>
    <x v="220"/>
    <s v="P71"/>
    <n v="46"/>
    <x v="0"/>
    <x v="0"/>
    <x v="0"/>
    <n v="2503.6022787783868"/>
    <x v="2"/>
    <n v="310.81"/>
    <x v="0"/>
    <n v="341.89100000000002"/>
    <n v="342"/>
    <n v="342"/>
    <n v="341"/>
    <x v="1"/>
    <x v="2"/>
    <s v="Apr-2023"/>
    <s v="ADULTS"/>
  </r>
  <r>
    <x v="149"/>
    <s v="P1342"/>
    <n v="39"/>
    <x v="1"/>
    <x v="1"/>
    <x v="0"/>
    <n v="2503.6022787783868"/>
    <x v="2"/>
    <n v="1728.52"/>
    <x v="1"/>
    <n v="1901.3720000000001"/>
    <n v="1901"/>
    <n v="1902"/>
    <n v="1901"/>
    <x v="0"/>
    <x v="7"/>
    <s v="Aug-2022"/>
    <s v="ADULTS"/>
  </r>
  <r>
    <x v="164"/>
    <s v="P4012"/>
    <n v="69"/>
    <x v="0"/>
    <x v="3"/>
    <x v="1"/>
    <n v="2509.1716796874998"/>
    <x v="3"/>
    <n v="1825.65"/>
    <x v="2"/>
    <n v="2008.2150000000004"/>
    <n v="2008"/>
    <n v="2009"/>
    <n v="2008"/>
    <x v="0"/>
    <x v="6"/>
    <s v="Sep-2022"/>
    <s v="ADULTS"/>
  </r>
  <r>
    <x v="697"/>
    <s v="P3433"/>
    <n v="88"/>
    <x v="1"/>
    <x v="0"/>
    <x v="2"/>
    <n v="2440.2966694490819"/>
    <x v="4"/>
    <n v="57.17"/>
    <x v="2"/>
    <n v="62.887000000000008"/>
    <n v="63"/>
    <n v="63"/>
    <n v="62"/>
    <x v="0"/>
    <x v="9"/>
    <s v="Feb-2022"/>
    <s v="ADULTS"/>
  </r>
  <r>
    <x v="176"/>
    <s v="P409"/>
    <n v="99"/>
    <x v="1"/>
    <x v="3"/>
    <x v="1"/>
    <n v="2509.1716796874998"/>
    <x v="0"/>
    <n v="766.58"/>
    <x v="2"/>
    <n v="843.23800000000006"/>
    <n v="843"/>
    <n v="844"/>
    <n v="843"/>
    <x v="0"/>
    <x v="8"/>
    <s v="Jul-2022"/>
    <s v="ADULTS"/>
  </r>
  <r>
    <x v="695"/>
    <s v="P3252"/>
    <n v="67"/>
    <x v="0"/>
    <x v="2"/>
    <x v="2"/>
    <n v="2440.2966694490819"/>
    <x v="4"/>
    <n v="2604.3200000000002"/>
    <x v="2"/>
    <n v="2864.7520000000004"/>
    <n v="2865"/>
    <n v="2865"/>
    <n v="2864"/>
    <x v="1"/>
    <x v="3"/>
    <s v="Nov-2023"/>
    <s v="ADULTS"/>
  </r>
  <r>
    <x v="127"/>
    <s v="P3556"/>
    <n v="2"/>
    <x v="2"/>
    <x v="4"/>
    <x v="1"/>
    <n v="2509.1716796874998"/>
    <x v="0"/>
    <n v="4420.4799999999996"/>
    <x v="3"/>
    <n v="4862.5280000000002"/>
    <n v="4863"/>
    <n v="4863"/>
    <n v="4862"/>
    <x v="0"/>
    <x v="3"/>
    <s v="Nov-2022"/>
    <s v="CHILDREN"/>
  </r>
  <r>
    <x v="50"/>
    <s v="P4290"/>
    <n v="74"/>
    <x v="1"/>
    <x v="1"/>
    <x v="2"/>
    <n v="2440.2966694490819"/>
    <x v="3"/>
    <n v="283.95"/>
    <x v="2"/>
    <n v="312.34500000000003"/>
    <n v="312"/>
    <n v="313"/>
    <n v="312"/>
    <x v="0"/>
    <x v="1"/>
    <s v="Jan-2022"/>
    <s v="ADULTS"/>
  </r>
  <r>
    <x v="30"/>
    <s v="P3193"/>
    <n v="51"/>
    <x v="2"/>
    <x v="3"/>
    <x v="0"/>
    <n v="2503.6022787783868"/>
    <x v="3"/>
    <n v="2739.13"/>
    <x v="0"/>
    <n v="3013.0430000000006"/>
    <n v="3013"/>
    <n v="3014"/>
    <n v="3013"/>
    <x v="1"/>
    <x v="2"/>
    <s v="Apr-2023"/>
    <s v="ADULTS"/>
  </r>
  <r>
    <x v="104"/>
    <s v="P3558"/>
    <n v="25"/>
    <x v="2"/>
    <x v="7"/>
    <x v="1"/>
    <n v="2509.1716796874998"/>
    <x v="4"/>
    <n v="791.01"/>
    <x v="1"/>
    <n v="870.1110000000001"/>
    <n v="870"/>
    <n v="871"/>
    <n v="870"/>
    <x v="0"/>
    <x v="4"/>
    <s v="Jun-2022"/>
    <s v="ADULTS"/>
  </r>
  <r>
    <x v="370"/>
    <s v="P4935"/>
    <n v="99"/>
    <x v="0"/>
    <x v="1"/>
    <x v="1"/>
    <n v="2509.1716796874998"/>
    <x v="4"/>
    <n v="2300.5500000000002"/>
    <x v="2"/>
    <n v="2530.6050000000005"/>
    <n v="2531"/>
    <n v="2531"/>
    <n v="2530"/>
    <x v="0"/>
    <x v="2"/>
    <s v="Apr-2022"/>
    <s v="ADULTS"/>
  </r>
  <r>
    <x v="369"/>
    <s v="P2043"/>
    <n v="48"/>
    <x v="0"/>
    <x v="6"/>
    <x v="3"/>
    <n v="2496.7676064257025"/>
    <x v="2"/>
    <n v="4350.3100000000004"/>
    <x v="0"/>
    <n v="4785.3410000000013"/>
    <n v="4785"/>
    <n v="4786"/>
    <n v="4785"/>
    <x v="1"/>
    <x v="9"/>
    <s v="Feb-2023"/>
    <s v="ADULTS"/>
  </r>
  <r>
    <x v="151"/>
    <s v="P4558"/>
    <n v="78"/>
    <x v="0"/>
    <x v="6"/>
    <x v="0"/>
    <n v="2503.6022787783868"/>
    <x v="0"/>
    <n v="1194.28"/>
    <x v="2"/>
    <n v="1313.7080000000001"/>
    <n v="1314"/>
    <n v="1314"/>
    <n v="1313"/>
    <x v="0"/>
    <x v="10"/>
    <s v="Oct-2022"/>
    <s v="ADULTS"/>
  </r>
  <r>
    <x v="529"/>
    <s v="P4467"/>
    <n v="27"/>
    <x v="2"/>
    <x v="3"/>
    <x v="0"/>
    <n v="2503.6022787783868"/>
    <x v="0"/>
    <n v="3346.19"/>
    <x v="1"/>
    <n v="3680.8090000000002"/>
    <n v="3681"/>
    <n v="3681"/>
    <n v="3680"/>
    <x v="0"/>
    <x v="0"/>
    <s v="Dec-2022"/>
    <s v="ADULTS"/>
  </r>
  <r>
    <x v="322"/>
    <s v="P3321"/>
    <n v="21"/>
    <x v="1"/>
    <x v="7"/>
    <x v="3"/>
    <n v="2496.7676064257025"/>
    <x v="3"/>
    <n v="4683.1499999999996"/>
    <x v="1"/>
    <n v="5151.4650000000001"/>
    <n v="5151"/>
    <n v="5152"/>
    <n v="5151"/>
    <x v="0"/>
    <x v="6"/>
    <s v="Sep-2022"/>
    <s v="ADULTS"/>
  </r>
  <r>
    <x v="431"/>
    <s v="P3841"/>
    <n v="13"/>
    <x v="0"/>
    <x v="0"/>
    <x v="2"/>
    <n v="2440.2966694490819"/>
    <x v="1"/>
    <n v="4032.97"/>
    <x v="3"/>
    <n v="4436.2669999999998"/>
    <n v="4436"/>
    <n v="4437"/>
    <n v="4436"/>
    <x v="1"/>
    <x v="4"/>
    <s v="Jun-2023"/>
    <s v="CHILDREN"/>
  </r>
  <r>
    <x v="247"/>
    <s v="P20"/>
    <n v="48"/>
    <x v="1"/>
    <x v="4"/>
    <x v="0"/>
    <n v="2503.6022787783868"/>
    <x v="4"/>
    <n v="4581.37"/>
    <x v="0"/>
    <n v="5039.5070000000005"/>
    <n v="5040"/>
    <n v="5040"/>
    <n v="5039"/>
    <x v="0"/>
    <x v="6"/>
    <s v="Sep-2022"/>
    <s v="ADULTS"/>
  </r>
  <r>
    <x v="451"/>
    <s v="P1353"/>
    <n v="78"/>
    <x v="1"/>
    <x v="2"/>
    <x v="0"/>
    <n v="2503.6022787783868"/>
    <x v="0"/>
    <n v="3615.76"/>
    <x v="2"/>
    <n v="3977.3360000000007"/>
    <n v="3977"/>
    <n v="3978"/>
    <n v="3977"/>
    <x v="0"/>
    <x v="11"/>
    <s v="May-2022"/>
    <s v="ADULTS"/>
  </r>
  <r>
    <x v="458"/>
    <s v="P4024"/>
    <n v="1"/>
    <x v="1"/>
    <x v="6"/>
    <x v="0"/>
    <n v="2503.6022787783868"/>
    <x v="2"/>
    <n v="1521.15"/>
    <x v="3"/>
    <n v="1673.2650000000003"/>
    <n v="1673"/>
    <n v="1674"/>
    <n v="1673"/>
    <x v="1"/>
    <x v="10"/>
    <s v="Oct-2023"/>
    <s v="CHILDREN"/>
  </r>
  <r>
    <x v="500"/>
    <s v="P3786"/>
    <n v="78"/>
    <x v="0"/>
    <x v="1"/>
    <x v="3"/>
    <n v="2496.7676064257025"/>
    <x v="4"/>
    <n v="742.87"/>
    <x v="2"/>
    <n v="817.15700000000004"/>
    <n v="817"/>
    <n v="818"/>
    <n v="817"/>
    <x v="0"/>
    <x v="4"/>
    <s v="Jun-2022"/>
    <s v="ADULTS"/>
  </r>
  <r>
    <x v="521"/>
    <s v="P3532"/>
    <n v="9"/>
    <x v="0"/>
    <x v="0"/>
    <x v="0"/>
    <n v="2503.6022787783868"/>
    <x v="4"/>
    <n v="3632.65"/>
    <x v="3"/>
    <n v="3995.9150000000004"/>
    <n v="3996"/>
    <n v="3996"/>
    <n v="3995"/>
    <x v="0"/>
    <x v="6"/>
    <s v="Sep-2022"/>
    <s v="CHILDREN"/>
  </r>
  <r>
    <x v="233"/>
    <s v="P2186"/>
    <n v="27"/>
    <x v="1"/>
    <x v="7"/>
    <x v="1"/>
    <n v="2509.1716796874998"/>
    <x v="4"/>
    <n v="799.56"/>
    <x v="1"/>
    <n v="879.51599999999996"/>
    <n v="880"/>
    <n v="880"/>
    <n v="879"/>
    <x v="0"/>
    <x v="8"/>
    <s v="Jul-2022"/>
    <s v="ADULTS"/>
  </r>
  <r>
    <x v="333"/>
    <s v="P3899"/>
    <n v="16"/>
    <x v="0"/>
    <x v="1"/>
    <x v="0"/>
    <n v="2503.6022787783868"/>
    <x v="2"/>
    <n v="2065.73"/>
    <x v="3"/>
    <n v="2272.3030000000003"/>
    <n v="2272"/>
    <n v="2273"/>
    <n v="2272"/>
    <x v="1"/>
    <x v="7"/>
    <s v="Aug-2023"/>
    <s v="CHILDREN"/>
  </r>
  <r>
    <x v="362"/>
    <s v="P1043"/>
    <n v="28"/>
    <x v="1"/>
    <x v="4"/>
    <x v="1"/>
    <n v="2509.1716796874998"/>
    <x v="0"/>
    <n v="4404.37"/>
    <x v="1"/>
    <n v="4844.8070000000007"/>
    <n v="4845"/>
    <n v="4845"/>
    <n v="4844"/>
    <x v="0"/>
    <x v="8"/>
    <s v="Jul-2022"/>
    <s v="ADULTS"/>
  </r>
  <r>
    <x v="240"/>
    <s v="P3054"/>
    <n v="77"/>
    <x v="1"/>
    <x v="2"/>
    <x v="2"/>
    <n v="2440.2966694490819"/>
    <x v="4"/>
    <n v="629.57000000000005"/>
    <x v="2"/>
    <n v="692.52700000000016"/>
    <n v="693"/>
    <n v="693"/>
    <n v="692"/>
    <x v="0"/>
    <x v="4"/>
    <s v="Jun-2022"/>
    <s v="ADULTS"/>
  </r>
  <r>
    <x v="687"/>
    <s v="P1926"/>
    <n v="28"/>
    <x v="2"/>
    <x v="5"/>
    <x v="3"/>
    <n v="2496.7676064257025"/>
    <x v="2"/>
    <n v="1705.01"/>
    <x v="1"/>
    <n v="1875.5110000000002"/>
    <n v="1876"/>
    <n v="1876"/>
    <n v="1875"/>
    <x v="1"/>
    <x v="1"/>
    <s v="Jan-2023"/>
    <s v="ADULTS"/>
  </r>
  <r>
    <x v="212"/>
    <s v="P3343"/>
    <n v="31"/>
    <x v="1"/>
    <x v="6"/>
    <x v="1"/>
    <n v="2509.1716796874998"/>
    <x v="1"/>
    <n v="4008.38"/>
    <x v="1"/>
    <n v="4409.2180000000008"/>
    <n v="4409"/>
    <n v="4410"/>
    <n v="4409"/>
    <x v="0"/>
    <x v="2"/>
    <s v="Apr-2022"/>
    <s v="ADULTS"/>
  </r>
  <r>
    <x v="573"/>
    <s v="P2626"/>
    <n v="28"/>
    <x v="1"/>
    <x v="1"/>
    <x v="2"/>
    <n v="2440.2966694490819"/>
    <x v="2"/>
    <n v="4714.54"/>
    <x v="1"/>
    <n v="5185.9940000000006"/>
    <n v="5186"/>
    <n v="5186"/>
    <n v="5185"/>
    <x v="1"/>
    <x v="1"/>
    <s v="Jan-2023"/>
    <s v="ADULTS"/>
  </r>
  <r>
    <x v="409"/>
    <s v="P2706"/>
    <n v="50"/>
    <x v="0"/>
    <x v="6"/>
    <x v="2"/>
    <n v="2440.2966694490819"/>
    <x v="0"/>
    <n v="4408.8599999999997"/>
    <x v="0"/>
    <n v="4849.7460000000001"/>
    <n v="4850"/>
    <n v="4850"/>
    <n v="4849"/>
    <x v="1"/>
    <x v="1"/>
    <s v="Jan-2023"/>
    <s v="ADULTS"/>
  </r>
  <r>
    <x v="544"/>
    <s v="P3409"/>
    <n v="82"/>
    <x v="1"/>
    <x v="4"/>
    <x v="2"/>
    <n v="2440.2966694490819"/>
    <x v="3"/>
    <n v="600.07000000000005"/>
    <x v="2"/>
    <n v="660.07700000000011"/>
    <n v="660"/>
    <n v="661"/>
    <n v="660"/>
    <x v="1"/>
    <x v="11"/>
    <s v="May-2023"/>
    <s v="ADULTS"/>
  </r>
  <r>
    <x v="669"/>
    <s v="P1799"/>
    <n v="4"/>
    <x v="1"/>
    <x v="3"/>
    <x v="0"/>
    <n v="2503.6022787783868"/>
    <x v="0"/>
    <n v="1156.21"/>
    <x v="3"/>
    <n v="1271.8310000000001"/>
    <n v="1272"/>
    <n v="1272"/>
    <n v="1271"/>
    <x v="0"/>
    <x v="9"/>
    <s v="Feb-2022"/>
    <s v="CHILDREN"/>
  </r>
  <r>
    <x v="187"/>
    <s v="P2230"/>
    <n v="76"/>
    <x v="0"/>
    <x v="7"/>
    <x v="3"/>
    <n v="2496.7676064257025"/>
    <x v="4"/>
    <n v="4297.04"/>
    <x v="2"/>
    <n v="4726.7440000000006"/>
    <n v="4727"/>
    <n v="4727"/>
    <n v="4726"/>
    <x v="1"/>
    <x v="4"/>
    <s v="Jun-2023"/>
    <s v="ADULTS"/>
  </r>
  <r>
    <x v="603"/>
    <s v="P337"/>
    <n v="47"/>
    <x v="2"/>
    <x v="5"/>
    <x v="1"/>
    <n v="2509.1716796874998"/>
    <x v="3"/>
    <n v="853.71"/>
    <x v="0"/>
    <n v="939.08100000000013"/>
    <n v="939"/>
    <n v="940"/>
    <n v="939"/>
    <x v="1"/>
    <x v="4"/>
    <s v="Jun-2023"/>
    <s v="ADULTS"/>
  </r>
  <r>
    <x v="73"/>
    <s v="P401"/>
    <n v="42"/>
    <x v="0"/>
    <x v="6"/>
    <x v="0"/>
    <n v="2503.6022787783868"/>
    <x v="1"/>
    <n v="1799.77"/>
    <x v="0"/>
    <n v="1979.7470000000001"/>
    <n v="1980"/>
    <n v="1980"/>
    <n v="1979"/>
    <x v="1"/>
    <x v="11"/>
    <s v="May-2023"/>
    <s v="ADULTS"/>
  </r>
  <r>
    <x v="547"/>
    <s v="P2"/>
    <n v="4"/>
    <x v="2"/>
    <x v="0"/>
    <x v="0"/>
    <n v="2503.6022787783868"/>
    <x v="4"/>
    <n v="2877.82"/>
    <x v="3"/>
    <n v="3165.6020000000003"/>
    <n v="3166"/>
    <n v="3166"/>
    <n v="3165"/>
    <x v="1"/>
    <x v="8"/>
    <s v="Jul-2023"/>
    <s v="CHILDREN"/>
  </r>
  <r>
    <x v="66"/>
    <s v="P3365"/>
    <n v="98"/>
    <x v="1"/>
    <x v="4"/>
    <x v="1"/>
    <n v="2509.1716796874998"/>
    <x v="3"/>
    <n v="790.4"/>
    <x v="2"/>
    <n v="869.44"/>
    <n v="869"/>
    <n v="870"/>
    <n v="869"/>
    <x v="0"/>
    <x v="7"/>
    <s v="Aug-2022"/>
    <s v="ADULTS"/>
  </r>
  <r>
    <x v="417"/>
    <s v="P2743"/>
    <n v="74"/>
    <x v="2"/>
    <x v="1"/>
    <x v="1"/>
    <n v="2509.1716796874998"/>
    <x v="1"/>
    <n v="1275.22"/>
    <x v="2"/>
    <n v="1402.7420000000002"/>
    <n v="1403"/>
    <n v="1403"/>
    <n v="1402"/>
    <x v="0"/>
    <x v="3"/>
    <s v="Nov-2022"/>
    <s v="ADULTS"/>
  </r>
  <r>
    <x v="51"/>
    <s v="P120"/>
    <n v="90"/>
    <x v="2"/>
    <x v="4"/>
    <x v="3"/>
    <n v="2496.7676064257025"/>
    <x v="4"/>
    <n v="814.27"/>
    <x v="2"/>
    <n v="895.697"/>
    <n v="896"/>
    <n v="896"/>
    <n v="895"/>
    <x v="1"/>
    <x v="3"/>
    <s v="Nov-2023"/>
    <s v="ADULTS"/>
  </r>
  <r>
    <x v="637"/>
    <s v="P124"/>
    <n v="38"/>
    <x v="2"/>
    <x v="3"/>
    <x v="3"/>
    <n v="2496.7676064257025"/>
    <x v="3"/>
    <n v="3684.1"/>
    <x v="1"/>
    <n v="4052.51"/>
    <n v="4053"/>
    <n v="4053"/>
    <n v="4052"/>
    <x v="1"/>
    <x v="6"/>
    <s v="Sep-2023"/>
    <s v="ADULTS"/>
  </r>
  <r>
    <x v="724"/>
    <s v="P3449"/>
    <n v="15"/>
    <x v="1"/>
    <x v="5"/>
    <x v="2"/>
    <n v="2440.2966694490819"/>
    <x v="1"/>
    <n v="131.66999999999999"/>
    <x v="3"/>
    <n v="144.83699999999999"/>
    <n v="145"/>
    <n v="145"/>
    <n v="144"/>
    <x v="1"/>
    <x v="8"/>
    <s v="Jul-2023"/>
    <s v="CHILDREN"/>
  </r>
  <r>
    <x v="378"/>
    <s v="P428"/>
    <n v="29"/>
    <x v="1"/>
    <x v="6"/>
    <x v="2"/>
    <n v="2440.2966694490819"/>
    <x v="2"/>
    <n v="2507.41"/>
    <x v="1"/>
    <n v="2758.1509999999998"/>
    <n v="2758"/>
    <n v="2759"/>
    <n v="2758"/>
    <x v="1"/>
    <x v="4"/>
    <s v="Jun-2023"/>
    <s v="ADULTS"/>
  </r>
  <r>
    <x v="436"/>
    <s v="P664"/>
    <n v="67"/>
    <x v="0"/>
    <x v="4"/>
    <x v="2"/>
    <n v="2440.2966694490819"/>
    <x v="1"/>
    <n v="3660.69"/>
    <x v="2"/>
    <n v="4026.7590000000005"/>
    <n v="4027"/>
    <n v="4027"/>
    <n v="4026"/>
    <x v="0"/>
    <x v="2"/>
    <s v="Apr-2022"/>
    <s v="ADULTS"/>
  </r>
  <r>
    <x v="376"/>
    <s v="P4631"/>
    <n v="56"/>
    <x v="1"/>
    <x v="4"/>
    <x v="3"/>
    <n v="2496.7676064257025"/>
    <x v="4"/>
    <n v="2930.6"/>
    <x v="0"/>
    <n v="3223.6600000000003"/>
    <n v="3224"/>
    <n v="3224"/>
    <n v="3223"/>
    <x v="0"/>
    <x v="4"/>
    <s v="Jun-2022"/>
    <s v="ADULTS"/>
  </r>
  <r>
    <x v="260"/>
    <s v="P953"/>
    <n v="79"/>
    <x v="1"/>
    <x v="7"/>
    <x v="2"/>
    <n v="2440.2966694490819"/>
    <x v="1"/>
    <n v="3789.75"/>
    <x v="2"/>
    <n v="4168.7250000000004"/>
    <n v="4169"/>
    <n v="4169"/>
    <n v="4168"/>
    <x v="1"/>
    <x v="4"/>
    <s v="Jun-2023"/>
    <s v="ADULTS"/>
  </r>
  <r>
    <x v="714"/>
    <s v="P1431"/>
    <n v="24"/>
    <x v="2"/>
    <x v="5"/>
    <x v="1"/>
    <n v="2509.1716796874998"/>
    <x v="3"/>
    <n v="4901.5"/>
    <x v="1"/>
    <n v="5391.6500000000005"/>
    <n v="5392"/>
    <n v="5392"/>
    <n v="5391"/>
    <x v="0"/>
    <x v="0"/>
    <s v="Dec-2022"/>
    <s v="ADULTS"/>
  </r>
  <r>
    <x v="528"/>
    <s v="P3076"/>
    <n v="26"/>
    <x v="0"/>
    <x v="2"/>
    <x v="2"/>
    <n v="2440.2966694490819"/>
    <x v="4"/>
    <n v="979.5"/>
    <x v="1"/>
    <n v="1077.45"/>
    <n v="1077"/>
    <n v="1078"/>
    <n v="1077"/>
    <x v="0"/>
    <x v="7"/>
    <s v="Aug-2022"/>
    <s v="ADULTS"/>
  </r>
  <r>
    <x v="272"/>
    <s v="P3776"/>
    <n v="31"/>
    <x v="0"/>
    <x v="7"/>
    <x v="0"/>
    <n v="2503.6022787783868"/>
    <x v="2"/>
    <n v="3951.59"/>
    <x v="1"/>
    <n v="4346.7490000000007"/>
    <n v="4347"/>
    <n v="4347"/>
    <n v="4346"/>
    <x v="0"/>
    <x v="1"/>
    <s v="Jan-2022"/>
    <s v="ADULTS"/>
  </r>
  <r>
    <x v="4"/>
    <s v="P2558"/>
    <n v="89"/>
    <x v="1"/>
    <x v="6"/>
    <x v="2"/>
    <n v="2440.2966694490819"/>
    <x v="0"/>
    <n v="4061.99"/>
    <x v="2"/>
    <n v="4468.1890000000003"/>
    <n v="4468"/>
    <n v="4469"/>
    <n v="4468"/>
    <x v="1"/>
    <x v="3"/>
    <s v="Nov-2023"/>
    <s v="ADULTS"/>
  </r>
  <r>
    <x v="283"/>
    <s v="P3939"/>
    <n v="91"/>
    <x v="2"/>
    <x v="6"/>
    <x v="3"/>
    <n v="2496.7676064257025"/>
    <x v="3"/>
    <n v="585.82000000000005"/>
    <x v="2"/>
    <n v="644.40200000000016"/>
    <n v="644"/>
    <n v="645"/>
    <n v="644"/>
    <x v="1"/>
    <x v="7"/>
    <s v="Aug-2023"/>
    <s v="ADULTS"/>
  </r>
  <r>
    <x v="121"/>
    <s v="P626"/>
    <n v="76"/>
    <x v="1"/>
    <x v="0"/>
    <x v="3"/>
    <n v="2496.7676064257025"/>
    <x v="2"/>
    <n v="1611.21"/>
    <x v="2"/>
    <n v="1772.3310000000001"/>
    <n v="1772"/>
    <n v="1773"/>
    <n v="1772"/>
    <x v="0"/>
    <x v="7"/>
    <s v="Aug-2022"/>
    <s v="ADULTS"/>
  </r>
  <r>
    <x v="26"/>
    <s v="P75"/>
    <n v="1"/>
    <x v="2"/>
    <x v="6"/>
    <x v="2"/>
    <n v="2440.2966694490819"/>
    <x v="3"/>
    <n v="4004.32"/>
    <x v="3"/>
    <n v="4404.7520000000004"/>
    <n v="4405"/>
    <n v="4405"/>
    <n v="4404"/>
    <x v="0"/>
    <x v="0"/>
    <s v="Dec-2022"/>
    <s v="CHILDREN"/>
  </r>
  <r>
    <x v="314"/>
    <s v="P4700"/>
    <n v="20"/>
    <x v="2"/>
    <x v="6"/>
    <x v="1"/>
    <n v="2509.1716796874998"/>
    <x v="0"/>
    <n v="3762.16"/>
    <x v="1"/>
    <n v="4138.3760000000002"/>
    <n v="4138"/>
    <n v="4139"/>
    <n v="4138"/>
    <x v="1"/>
    <x v="10"/>
    <s v="Oct-2023"/>
    <s v="ADULTS"/>
  </r>
  <r>
    <x v="231"/>
    <s v="P4541"/>
    <n v="2"/>
    <x v="1"/>
    <x v="4"/>
    <x v="3"/>
    <n v="2496.7676064257025"/>
    <x v="1"/>
    <n v="418.04"/>
    <x v="3"/>
    <n v="459.84400000000005"/>
    <n v="460"/>
    <n v="460"/>
    <n v="459"/>
    <x v="0"/>
    <x v="4"/>
    <s v="Jun-2022"/>
    <s v="CHILDREN"/>
  </r>
  <r>
    <x v="638"/>
    <s v="P385"/>
    <n v="9"/>
    <x v="2"/>
    <x v="0"/>
    <x v="2"/>
    <n v="2440.2966694490819"/>
    <x v="2"/>
    <n v="4622.21"/>
    <x v="3"/>
    <n v="5084.4310000000005"/>
    <n v="5084"/>
    <n v="5085"/>
    <n v="5084"/>
    <x v="0"/>
    <x v="0"/>
    <s v="Dec-2022"/>
    <s v="CHILDREN"/>
  </r>
  <r>
    <x v="77"/>
    <s v="P2317"/>
    <n v="7"/>
    <x v="2"/>
    <x v="1"/>
    <x v="0"/>
    <n v="2503.6022787783868"/>
    <x v="4"/>
    <n v="255.32"/>
    <x v="3"/>
    <n v="280.85200000000003"/>
    <n v="281"/>
    <n v="281"/>
    <n v="280"/>
    <x v="1"/>
    <x v="2"/>
    <s v="Apr-2023"/>
    <s v="CHILDREN"/>
  </r>
  <r>
    <x v="52"/>
    <s v="P3598"/>
    <n v="91"/>
    <x v="1"/>
    <x v="2"/>
    <x v="1"/>
    <n v="2509.1716796874998"/>
    <x v="1"/>
    <n v="3982.13"/>
    <x v="2"/>
    <n v="4380.3430000000008"/>
    <n v="4380"/>
    <n v="4381"/>
    <n v="4380"/>
    <x v="0"/>
    <x v="6"/>
    <s v="Sep-2022"/>
    <s v="ADULTS"/>
  </r>
  <r>
    <x v="637"/>
    <s v="P4340"/>
    <n v="6"/>
    <x v="2"/>
    <x v="0"/>
    <x v="2"/>
    <n v="2440.2966694490819"/>
    <x v="4"/>
    <n v="3581.31"/>
    <x v="3"/>
    <n v="3939.4410000000003"/>
    <n v="3939"/>
    <n v="3940"/>
    <n v="3939"/>
    <x v="1"/>
    <x v="6"/>
    <s v="Sep-2023"/>
    <s v="CHILDREN"/>
  </r>
  <r>
    <x v="49"/>
    <s v="P3718"/>
    <n v="69"/>
    <x v="0"/>
    <x v="2"/>
    <x v="2"/>
    <n v="2440.2966694490819"/>
    <x v="3"/>
    <n v="2748.25"/>
    <x v="2"/>
    <n v="3023.0750000000003"/>
    <n v="3023"/>
    <n v="3024"/>
    <n v="3023"/>
    <x v="1"/>
    <x v="3"/>
    <s v="Nov-2023"/>
    <s v="ADULTS"/>
  </r>
  <r>
    <x v="362"/>
    <s v="P4278"/>
    <n v="72"/>
    <x v="1"/>
    <x v="3"/>
    <x v="3"/>
    <n v="2496.7676064257025"/>
    <x v="4"/>
    <n v="3177.39"/>
    <x v="2"/>
    <n v="3495.1290000000004"/>
    <n v="3495"/>
    <n v="3496"/>
    <n v="3495"/>
    <x v="0"/>
    <x v="8"/>
    <s v="Jul-2022"/>
    <s v="ADULTS"/>
  </r>
  <r>
    <x v="314"/>
    <s v="P1167"/>
    <n v="37"/>
    <x v="0"/>
    <x v="1"/>
    <x v="3"/>
    <n v="2496.7676064257025"/>
    <x v="1"/>
    <n v="2909.23"/>
    <x v="1"/>
    <n v="3200.1530000000002"/>
    <n v="3200"/>
    <n v="3201"/>
    <n v="3200"/>
    <x v="1"/>
    <x v="10"/>
    <s v="Oct-2023"/>
    <s v="ADULTS"/>
  </r>
  <r>
    <x v="180"/>
    <s v="P1136"/>
    <n v="70"/>
    <x v="1"/>
    <x v="1"/>
    <x v="0"/>
    <n v="2503.6022787783868"/>
    <x v="1"/>
    <n v="1728.56"/>
    <x v="2"/>
    <n v="1901.4160000000002"/>
    <n v="1901"/>
    <n v="1902"/>
    <n v="1901"/>
    <x v="1"/>
    <x v="4"/>
    <s v="Jun-2023"/>
    <s v="ADULTS"/>
  </r>
  <r>
    <x v="716"/>
    <s v="P287"/>
    <n v="49"/>
    <x v="1"/>
    <x v="7"/>
    <x v="2"/>
    <n v="2440.2966694490819"/>
    <x v="2"/>
    <n v="2829.96"/>
    <x v="0"/>
    <n v="3112.9560000000001"/>
    <n v="3113"/>
    <n v="3113"/>
    <n v="3112"/>
    <x v="1"/>
    <x v="3"/>
    <s v="Nov-2023"/>
    <s v="ADULTS"/>
  </r>
  <r>
    <x v="0"/>
    <s v="P1708"/>
    <n v="70"/>
    <x v="0"/>
    <x v="7"/>
    <x v="3"/>
    <n v="2496.7676064257025"/>
    <x v="4"/>
    <n v="1772.98"/>
    <x v="2"/>
    <n v="1950.2780000000002"/>
    <n v="1950"/>
    <n v="1951"/>
    <n v="1950"/>
    <x v="0"/>
    <x v="0"/>
    <s v="Dec-2022"/>
    <s v="ADULTS"/>
  </r>
  <r>
    <x v="522"/>
    <s v="P973"/>
    <n v="31"/>
    <x v="1"/>
    <x v="1"/>
    <x v="2"/>
    <n v="2440.2966694490819"/>
    <x v="2"/>
    <n v="2131.42"/>
    <x v="1"/>
    <n v="2344.5620000000004"/>
    <n v="2345"/>
    <n v="2345"/>
    <n v="2344"/>
    <x v="1"/>
    <x v="1"/>
    <s v="Jan-2023"/>
    <s v="ADULTS"/>
  </r>
  <r>
    <x v="602"/>
    <s v="P1674"/>
    <n v="1"/>
    <x v="2"/>
    <x v="6"/>
    <x v="0"/>
    <n v="2503.6022787783868"/>
    <x v="3"/>
    <n v="3167.61"/>
    <x v="3"/>
    <n v="3484.3710000000005"/>
    <n v="3484"/>
    <n v="3485"/>
    <n v="3484"/>
    <x v="0"/>
    <x v="11"/>
    <s v="May-2022"/>
    <s v="CHILDREN"/>
  </r>
  <r>
    <x v="137"/>
    <s v="P2368"/>
    <n v="4"/>
    <x v="0"/>
    <x v="3"/>
    <x v="1"/>
    <n v="2509.1716796874998"/>
    <x v="2"/>
    <n v="2245.0100000000002"/>
    <x v="3"/>
    <n v="2469.5110000000004"/>
    <n v="2470"/>
    <n v="2470"/>
    <n v="2469"/>
    <x v="0"/>
    <x v="2"/>
    <s v="Apr-2022"/>
    <s v="CHILDREN"/>
  </r>
  <r>
    <x v="2"/>
    <s v="P1724"/>
    <n v="53"/>
    <x v="2"/>
    <x v="0"/>
    <x v="0"/>
    <n v="2503.6022787783868"/>
    <x v="0"/>
    <n v="170.68"/>
    <x v="0"/>
    <n v="187.74800000000002"/>
    <n v="188"/>
    <n v="188"/>
    <n v="187"/>
    <x v="0"/>
    <x v="2"/>
    <s v="Apr-2022"/>
    <s v="ADULTS"/>
  </r>
  <r>
    <x v="597"/>
    <s v="P4748"/>
    <n v="4"/>
    <x v="0"/>
    <x v="0"/>
    <x v="0"/>
    <n v="2503.6022787783868"/>
    <x v="1"/>
    <n v="735.43"/>
    <x v="3"/>
    <n v="808.97299999999996"/>
    <n v="809"/>
    <n v="809"/>
    <n v="808"/>
    <x v="0"/>
    <x v="10"/>
    <s v="Oct-2022"/>
    <s v="CHILDREN"/>
  </r>
  <r>
    <x v="50"/>
    <s v="P3065"/>
    <n v="43"/>
    <x v="1"/>
    <x v="0"/>
    <x v="0"/>
    <n v="2503.6022787783868"/>
    <x v="2"/>
    <n v="4137.97"/>
    <x v="0"/>
    <n v="4551.7670000000007"/>
    <n v="4552"/>
    <n v="4552"/>
    <n v="4551"/>
    <x v="0"/>
    <x v="1"/>
    <s v="Jan-2022"/>
    <s v="ADULTS"/>
  </r>
  <r>
    <x v="270"/>
    <s v="P3194"/>
    <n v="19"/>
    <x v="0"/>
    <x v="4"/>
    <x v="0"/>
    <n v="2503.6022787783868"/>
    <x v="3"/>
    <n v="3309.36"/>
    <x v="1"/>
    <n v="3640.2960000000003"/>
    <n v="3640"/>
    <n v="3641"/>
    <n v="3640"/>
    <x v="1"/>
    <x v="10"/>
    <s v="Oct-2023"/>
    <s v="ADULTS"/>
  </r>
  <r>
    <x v="221"/>
    <s v="P3153"/>
    <n v="36"/>
    <x v="0"/>
    <x v="6"/>
    <x v="1"/>
    <n v="2509.1716796874998"/>
    <x v="4"/>
    <n v="4291.13"/>
    <x v="1"/>
    <n v="4720.2430000000004"/>
    <n v="4720"/>
    <n v="4721"/>
    <n v="4720"/>
    <x v="0"/>
    <x v="7"/>
    <s v="Aug-2022"/>
    <s v="ADULTS"/>
  </r>
  <r>
    <x v="547"/>
    <s v="P3572"/>
    <n v="24"/>
    <x v="1"/>
    <x v="2"/>
    <x v="1"/>
    <n v="2509.1716796874998"/>
    <x v="4"/>
    <n v="3050.47"/>
    <x v="1"/>
    <n v="3355.5169999999998"/>
    <n v="3356"/>
    <n v="3356"/>
    <n v="3355"/>
    <x v="1"/>
    <x v="8"/>
    <s v="Jul-2023"/>
    <s v="ADULTS"/>
  </r>
  <r>
    <x v="300"/>
    <s v="P4741"/>
    <n v="99"/>
    <x v="0"/>
    <x v="1"/>
    <x v="1"/>
    <n v="2509.1716796874998"/>
    <x v="4"/>
    <n v="356.29"/>
    <x v="2"/>
    <n v="391.91900000000004"/>
    <n v="392"/>
    <n v="392"/>
    <n v="391"/>
    <x v="1"/>
    <x v="7"/>
    <s v="Aug-2023"/>
    <s v="ADULTS"/>
  </r>
  <r>
    <x v="213"/>
    <s v="P4815"/>
    <n v="72"/>
    <x v="1"/>
    <x v="1"/>
    <x v="1"/>
    <n v="2509.1716796874998"/>
    <x v="0"/>
    <n v="3765.2"/>
    <x v="2"/>
    <n v="4141.72"/>
    <n v="4142"/>
    <n v="4142"/>
    <n v="4141"/>
    <x v="0"/>
    <x v="6"/>
    <s v="Sep-2022"/>
    <s v="ADULTS"/>
  </r>
  <r>
    <x v="302"/>
    <s v="P1145"/>
    <n v="40"/>
    <x v="2"/>
    <x v="3"/>
    <x v="0"/>
    <n v="2503.6022787783868"/>
    <x v="1"/>
    <n v="647.87"/>
    <x v="0"/>
    <n v="712.65700000000004"/>
    <n v="713"/>
    <n v="713"/>
    <n v="712"/>
    <x v="0"/>
    <x v="3"/>
    <s v="Nov-2022"/>
    <s v="ADULTS"/>
  </r>
  <r>
    <x v="163"/>
    <s v="P4687"/>
    <n v="43"/>
    <x v="2"/>
    <x v="6"/>
    <x v="0"/>
    <n v="2503.6022787783868"/>
    <x v="0"/>
    <n v="2469.9299999999998"/>
    <x v="0"/>
    <n v="2716.9230000000002"/>
    <n v="2717"/>
    <n v="2717"/>
    <n v="2716"/>
    <x v="1"/>
    <x v="11"/>
    <s v="May-2023"/>
    <s v="ADULTS"/>
  </r>
  <r>
    <x v="721"/>
    <s v="P3495"/>
    <n v="43"/>
    <x v="1"/>
    <x v="7"/>
    <x v="2"/>
    <n v="2440.2966694490819"/>
    <x v="3"/>
    <n v="3445.32"/>
    <x v="0"/>
    <n v="3789.8520000000003"/>
    <n v="3790"/>
    <n v="3790"/>
    <n v="3789"/>
    <x v="0"/>
    <x v="9"/>
    <s v="Feb-2022"/>
    <s v="ADULTS"/>
  </r>
  <r>
    <x v="326"/>
    <s v="P3548"/>
    <n v="34"/>
    <x v="2"/>
    <x v="6"/>
    <x v="2"/>
    <n v="2440.2966694490819"/>
    <x v="2"/>
    <n v="3751.81"/>
    <x v="1"/>
    <n v="4126.991"/>
    <n v="4127"/>
    <n v="4127"/>
    <n v="4126"/>
    <x v="1"/>
    <x v="5"/>
    <s v="Mar-2023"/>
    <s v="ADULTS"/>
  </r>
  <r>
    <x v="704"/>
    <s v="P3637"/>
    <n v="56"/>
    <x v="0"/>
    <x v="2"/>
    <x v="3"/>
    <n v="2496.7676064257025"/>
    <x v="1"/>
    <n v="2508.04"/>
    <x v="0"/>
    <n v="2758.8440000000001"/>
    <n v="2759"/>
    <n v="2759"/>
    <n v="2758"/>
    <x v="0"/>
    <x v="1"/>
    <s v="Jan-2022"/>
    <s v="ADULTS"/>
  </r>
  <r>
    <x v="683"/>
    <s v="P2258"/>
    <n v="48"/>
    <x v="2"/>
    <x v="0"/>
    <x v="2"/>
    <n v="2440.2966694490819"/>
    <x v="2"/>
    <n v="1687.86"/>
    <x v="0"/>
    <n v="1856.646"/>
    <n v="1857"/>
    <n v="1857"/>
    <n v="1856"/>
    <x v="0"/>
    <x v="0"/>
    <s v="Dec-2022"/>
    <s v="ADULTS"/>
  </r>
  <r>
    <x v="26"/>
    <s v="P4299"/>
    <n v="75"/>
    <x v="0"/>
    <x v="4"/>
    <x v="3"/>
    <n v="2496.7676064257025"/>
    <x v="3"/>
    <n v="4379.07"/>
    <x v="2"/>
    <n v="4816.9769999999999"/>
    <n v="4817"/>
    <n v="4817"/>
    <n v="4816"/>
    <x v="0"/>
    <x v="0"/>
    <s v="Dec-2022"/>
    <s v="ADULTS"/>
  </r>
  <r>
    <x v="413"/>
    <s v="P360"/>
    <n v="63"/>
    <x v="0"/>
    <x v="2"/>
    <x v="2"/>
    <n v="2440.2966694490819"/>
    <x v="4"/>
    <n v="4432.47"/>
    <x v="2"/>
    <n v="4875.7170000000006"/>
    <n v="4876"/>
    <n v="4876"/>
    <n v="4875"/>
    <x v="0"/>
    <x v="7"/>
    <s v="Aug-2022"/>
    <s v="ADULTS"/>
  </r>
  <r>
    <x v="121"/>
    <s v="P4318"/>
    <n v="80"/>
    <x v="2"/>
    <x v="5"/>
    <x v="0"/>
    <n v="2503.6022787783868"/>
    <x v="3"/>
    <n v="4494.53"/>
    <x v="2"/>
    <n v="4943.9830000000002"/>
    <n v="4944"/>
    <n v="4944"/>
    <n v="4943"/>
    <x v="0"/>
    <x v="7"/>
    <s v="Aug-2022"/>
    <s v="ADULTS"/>
  </r>
  <r>
    <x v="581"/>
    <s v="P3232"/>
    <n v="92"/>
    <x v="2"/>
    <x v="7"/>
    <x v="2"/>
    <n v="2440.2966694490819"/>
    <x v="2"/>
    <n v="4600.01"/>
    <x v="2"/>
    <n v="5060.0110000000004"/>
    <n v="5060"/>
    <n v="5061"/>
    <n v="5060"/>
    <x v="1"/>
    <x v="6"/>
    <s v="Sep-2023"/>
    <s v="ADULTS"/>
  </r>
  <r>
    <x v="711"/>
    <s v="P1546"/>
    <n v="19"/>
    <x v="2"/>
    <x v="5"/>
    <x v="1"/>
    <n v="2509.1716796874998"/>
    <x v="3"/>
    <n v="1263.68"/>
    <x v="1"/>
    <n v="1390.0480000000002"/>
    <n v="1390"/>
    <n v="1391"/>
    <n v="1390"/>
    <x v="1"/>
    <x v="10"/>
    <s v="Oct-2023"/>
    <s v="ADULTS"/>
  </r>
  <r>
    <x v="283"/>
    <s v="P2782"/>
    <n v="31"/>
    <x v="1"/>
    <x v="1"/>
    <x v="0"/>
    <n v="2503.6022787783868"/>
    <x v="1"/>
    <n v="1806.13"/>
    <x v="1"/>
    <n v="1986.7430000000004"/>
    <n v="1987"/>
    <n v="1987"/>
    <n v="1986"/>
    <x v="1"/>
    <x v="7"/>
    <s v="Aug-2023"/>
    <s v="ADULTS"/>
  </r>
  <r>
    <x v="118"/>
    <s v="P1491"/>
    <n v="83"/>
    <x v="0"/>
    <x v="6"/>
    <x v="3"/>
    <n v="2496.7676064257025"/>
    <x v="4"/>
    <n v="3329.75"/>
    <x v="2"/>
    <n v="3662.7250000000004"/>
    <n v="3663"/>
    <n v="3663"/>
    <n v="3662"/>
    <x v="0"/>
    <x v="5"/>
    <s v="Mar-2022"/>
    <s v="ADULTS"/>
  </r>
  <r>
    <x v="650"/>
    <s v="P1299"/>
    <n v="42"/>
    <x v="2"/>
    <x v="6"/>
    <x v="1"/>
    <n v="2509.1716796874998"/>
    <x v="4"/>
    <n v="1531.89"/>
    <x v="0"/>
    <n v="1685.0790000000002"/>
    <n v="1685"/>
    <n v="1686"/>
    <n v="1685"/>
    <x v="1"/>
    <x v="4"/>
    <s v="Jun-2023"/>
    <s v="ADULTS"/>
  </r>
  <r>
    <x v="254"/>
    <s v="P3582"/>
    <n v="80"/>
    <x v="2"/>
    <x v="2"/>
    <x v="2"/>
    <n v="2440.2966694490819"/>
    <x v="1"/>
    <n v="1105.93"/>
    <x v="2"/>
    <n v="1216.5230000000001"/>
    <n v="1217"/>
    <n v="1217"/>
    <n v="1216"/>
    <x v="0"/>
    <x v="9"/>
    <s v="Feb-2022"/>
    <s v="ADULTS"/>
  </r>
  <r>
    <x v="604"/>
    <s v="P2841"/>
    <n v="2"/>
    <x v="2"/>
    <x v="0"/>
    <x v="2"/>
    <n v="2440.2966694490819"/>
    <x v="1"/>
    <n v="4264.4399999999996"/>
    <x v="3"/>
    <n v="4690.884"/>
    <n v="4691"/>
    <n v="4691"/>
    <n v="4690"/>
    <x v="1"/>
    <x v="8"/>
    <s v="Jul-2023"/>
    <s v="CHILDREN"/>
  </r>
  <r>
    <x v="462"/>
    <s v="P2995"/>
    <n v="67"/>
    <x v="1"/>
    <x v="6"/>
    <x v="3"/>
    <n v="2496.7676064257025"/>
    <x v="1"/>
    <n v="3252.46"/>
    <x v="2"/>
    <n v="3577.7060000000001"/>
    <n v="3578"/>
    <n v="3578"/>
    <n v="3577"/>
    <x v="0"/>
    <x v="1"/>
    <s v="Jan-2022"/>
    <s v="ADULTS"/>
  </r>
  <r>
    <x v="292"/>
    <s v="P1211"/>
    <n v="70"/>
    <x v="2"/>
    <x v="5"/>
    <x v="2"/>
    <n v="2440.2966694490819"/>
    <x v="1"/>
    <n v="66.510000000000005"/>
    <x v="2"/>
    <n v="73.161000000000016"/>
    <n v="73"/>
    <n v="74"/>
    <n v="73"/>
    <x v="1"/>
    <x v="5"/>
    <s v="Mar-2023"/>
    <s v="ADULTS"/>
  </r>
  <r>
    <x v="156"/>
    <s v="P1419"/>
    <n v="26"/>
    <x v="2"/>
    <x v="7"/>
    <x v="3"/>
    <n v="2496.7676064257025"/>
    <x v="2"/>
    <n v="2119.5100000000002"/>
    <x v="1"/>
    <n v="2331.4610000000002"/>
    <n v="2331"/>
    <n v="2332"/>
    <n v="2331"/>
    <x v="1"/>
    <x v="0"/>
    <s v="Dec-2023"/>
    <s v="ADULTS"/>
  </r>
  <r>
    <x v="331"/>
    <s v="P381"/>
    <n v="93"/>
    <x v="2"/>
    <x v="0"/>
    <x v="0"/>
    <n v="2503.6022787783868"/>
    <x v="0"/>
    <n v="2244.83"/>
    <x v="2"/>
    <n v="2469.3130000000001"/>
    <n v="2469"/>
    <n v="2470"/>
    <n v="2469"/>
    <x v="0"/>
    <x v="0"/>
    <s v="Dec-2022"/>
    <s v="ADULTS"/>
  </r>
  <r>
    <x v="606"/>
    <s v="P1598"/>
    <n v="16"/>
    <x v="0"/>
    <x v="3"/>
    <x v="2"/>
    <n v="2440.2966694490819"/>
    <x v="3"/>
    <n v="2011.64"/>
    <x v="3"/>
    <n v="2212.8040000000001"/>
    <n v="2213"/>
    <n v="2213"/>
    <n v="2212"/>
    <x v="0"/>
    <x v="3"/>
    <s v="Nov-2022"/>
    <s v="CHILDREN"/>
  </r>
  <r>
    <x v="585"/>
    <s v="P4319"/>
    <n v="55"/>
    <x v="1"/>
    <x v="4"/>
    <x v="2"/>
    <n v="2440.2966694490819"/>
    <x v="2"/>
    <n v="986.69"/>
    <x v="0"/>
    <n v="1085.3590000000002"/>
    <n v="1085"/>
    <n v="1086"/>
    <n v="1085"/>
    <x v="1"/>
    <x v="2"/>
    <s v="Apr-2023"/>
    <s v="ADULTS"/>
  </r>
  <r>
    <x v="508"/>
    <s v="P4053"/>
    <n v="19"/>
    <x v="0"/>
    <x v="2"/>
    <x v="1"/>
    <n v="2509.1716796874998"/>
    <x v="4"/>
    <n v="1494.13"/>
    <x v="1"/>
    <n v="1643.5430000000003"/>
    <n v="1644"/>
    <n v="1644"/>
    <n v="1643"/>
    <x v="1"/>
    <x v="10"/>
    <s v="Oct-2023"/>
    <s v="ADULTS"/>
  </r>
  <r>
    <x v="703"/>
    <s v="P3528"/>
    <n v="33"/>
    <x v="1"/>
    <x v="1"/>
    <x v="2"/>
    <n v="2440.2966694490819"/>
    <x v="3"/>
    <n v="2030.16"/>
    <x v="1"/>
    <n v="2233.1760000000004"/>
    <n v="2233"/>
    <n v="2234"/>
    <n v="2233"/>
    <x v="1"/>
    <x v="4"/>
    <s v="Jun-2023"/>
    <s v="ADULTS"/>
  </r>
  <r>
    <x v="594"/>
    <s v="P4566"/>
    <n v="87"/>
    <x v="2"/>
    <x v="6"/>
    <x v="2"/>
    <n v="2440.2966694490819"/>
    <x v="2"/>
    <n v="932.11"/>
    <x v="2"/>
    <n v="1025.3210000000001"/>
    <n v="1025"/>
    <n v="1026"/>
    <n v="1025"/>
    <x v="0"/>
    <x v="11"/>
    <s v="May-2022"/>
    <s v="ADULTS"/>
  </r>
  <r>
    <x v="120"/>
    <s v="P1109"/>
    <n v="9"/>
    <x v="0"/>
    <x v="0"/>
    <x v="2"/>
    <n v="2440.2966694490819"/>
    <x v="1"/>
    <n v="377.17"/>
    <x v="3"/>
    <n v="414.88700000000006"/>
    <n v="415"/>
    <n v="415"/>
    <n v="414"/>
    <x v="0"/>
    <x v="1"/>
    <s v="Jan-2022"/>
    <s v="CHILDREN"/>
  </r>
  <r>
    <x v="351"/>
    <s v="P595"/>
    <n v="19"/>
    <x v="0"/>
    <x v="0"/>
    <x v="2"/>
    <n v="2440.2966694490819"/>
    <x v="2"/>
    <n v="1230.6300000000001"/>
    <x v="1"/>
    <n v="1353.6930000000002"/>
    <n v="1354"/>
    <n v="1354"/>
    <n v="1353"/>
    <x v="0"/>
    <x v="5"/>
    <s v="Mar-2022"/>
    <s v="ADULTS"/>
  </r>
  <r>
    <x v="584"/>
    <s v="P1067"/>
    <n v="56"/>
    <x v="2"/>
    <x v="2"/>
    <x v="3"/>
    <n v="2496.7676064257025"/>
    <x v="2"/>
    <n v="1077.28"/>
    <x v="0"/>
    <n v="1185.008"/>
    <n v="1185"/>
    <n v="1186"/>
    <n v="1185"/>
    <x v="1"/>
    <x v="4"/>
    <s v="Jun-2023"/>
    <s v="ADULTS"/>
  </r>
  <r>
    <x v="719"/>
    <s v="P4723"/>
    <n v="3"/>
    <x v="1"/>
    <x v="4"/>
    <x v="3"/>
    <n v="2496.7676064257025"/>
    <x v="0"/>
    <n v="2005.22"/>
    <x v="3"/>
    <n v="2205.7420000000002"/>
    <n v="2206"/>
    <n v="2206"/>
    <n v="2205"/>
    <x v="1"/>
    <x v="9"/>
    <s v="Feb-2023"/>
    <s v="CHILDREN"/>
  </r>
  <r>
    <x v="285"/>
    <s v="P3097"/>
    <n v="11"/>
    <x v="2"/>
    <x v="3"/>
    <x v="1"/>
    <n v="2509.1716796874998"/>
    <x v="1"/>
    <n v="156.03"/>
    <x v="3"/>
    <n v="171.63300000000001"/>
    <n v="172"/>
    <n v="172"/>
    <n v="171"/>
    <x v="0"/>
    <x v="10"/>
    <s v="Oct-2022"/>
    <s v="CHILDREN"/>
  </r>
  <r>
    <x v="125"/>
    <s v="P2289"/>
    <n v="85"/>
    <x v="1"/>
    <x v="1"/>
    <x v="3"/>
    <n v="2496.7676064257025"/>
    <x v="3"/>
    <n v="1021.43"/>
    <x v="2"/>
    <n v="1123.5730000000001"/>
    <n v="1124"/>
    <n v="1124"/>
    <n v="1123"/>
    <x v="1"/>
    <x v="0"/>
    <s v="Dec-2023"/>
    <s v="ADULTS"/>
  </r>
  <r>
    <x v="410"/>
    <s v="P4365"/>
    <n v="30"/>
    <x v="2"/>
    <x v="2"/>
    <x v="1"/>
    <n v="2509.1716796874998"/>
    <x v="3"/>
    <n v="4132.16"/>
    <x v="1"/>
    <n v="4545.3760000000002"/>
    <n v="4545"/>
    <n v="4546"/>
    <n v="4545"/>
    <x v="1"/>
    <x v="4"/>
    <s v="Jun-2023"/>
    <s v="ADULTS"/>
  </r>
  <r>
    <x v="37"/>
    <s v="P3476"/>
    <n v="58"/>
    <x v="0"/>
    <x v="3"/>
    <x v="2"/>
    <n v="2440.2966694490819"/>
    <x v="1"/>
    <n v="1883.38"/>
    <x v="0"/>
    <n v="2071.7180000000003"/>
    <n v="2072"/>
    <n v="2072"/>
    <n v="2071"/>
    <x v="1"/>
    <x v="2"/>
    <s v="Apr-2023"/>
    <s v="ADULTS"/>
  </r>
  <r>
    <x v="322"/>
    <s v="P1626"/>
    <n v="72"/>
    <x v="2"/>
    <x v="3"/>
    <x v="0"/>
    <n v="2503.6022787783868"/>
    <x v="3"/>
    <n v="4921.91"/>
    <x v="2"/>
    <n v="5414.1010000000006"/>
    <n v="5414"/>
    <n v="5415"/>
    <n v="5414"/>
    <x v="0"/>
    <x v="6"/>
    <s v="Sep-2022"/>
    <s v="ADULTS"/>
  </r>
  <r>
    <x v="711"/>
    <s v="P911"/>
    <n v="56"/>
    <x v="1"/>
    <x v="4"/>
    <x v="1"/>
    <n v="2509.1716796874998"/>
    <x v="0"/>
    <n v="2742.41"/>
    <x v="0"/>
    <n v="3016.6510000000003"/>
    <n v="3017"/>
    <n v="3017"/>
    <n v="3016"/>
    <x v="1"/>
    <x v="10"/>
    <s v="Oct-2023"/>
    <s v="ADULTS"/>
  </r>
  <r>
    <x v="622"/>
    <s v="P1676"/>
    <n v="90"/>
    <x v="2"/>
    <x v="0"/>
    <x v="0"/>
    <n v="2503.6022787783868"/>
    <x v="4"/>
    <n v="1620.03"/>
    <x v="2"/>
    <n v="1782.0330000000001"/>
    <n v="1782"/>
    <n v="1783"/>
    <n v="1782"/>
    <x v="0"/>
    <x v="4"/>
    <s v="Jun-2022"/>
    <s v="ADULTS"/>
  </r>
  <r>
    <x v="34"/>
    <s v="P3675"/>
    <n v="98"/>
    <x v="1"/>
    <x v="0"/>
    <x v="1"/>
    <n v="2509.1716796874998"/>
    <x v="0"/>
    <n v="907.64"/>
    <x v="2"/>
    <n v="998.40400000000011"/>
    <n v="998"/>
    <n v="999"/>
    <n v="998"/>
    <x v="0"/>
    <x v="3"/>
    <s v="Nov-2022"/>
    <s v="ADULTS"/>
  </r>
  <r>
    <x v="410"/>
    <s v="P1472"/>
    <n v="95"/>
    <x v="1"/>
    <x v="1"/>
    <x v="3"/>
    <n v="2496.7676064257025"/>
    <x v="3"/>
    <n v="4721.74"/>
    <x v="2"/>
    <n v="5193.9139999999998"/>
    <n v="5194"/>
    <n v="5194"/>
    <n v="5193"/>
    <x v="1"/>
    <x v="4"/>
    <s v="Jun-2023"/>
    <s v="ADULTS"/>
  </r>
  <r>
    <x v="316"/>
    <s v="P522"/>
    <n v="16"/>
    <x v="0"/>
    <x v="7"/>
    <x v="0"/>
    <n v="2503.6022787783868"/>
    <x v="4"/>
    <n v="4905.68"/>
    <x v="3"/>
    <n v="5396.2480000000005"/>
    <n v="5396"/>
    <n v="5397"/>
    <n v="5396"/>
    <x v="1"/>
    <x v="5"/>
    <s v="Mar-2023"/>
    <s v="CHILDREN"/>
  </r>
  <r>
    <x v="637"/>
    <s v="P631"/>
    <n v="3"/>
    <x v="2"/>
    <x v="1"/>
    <x v="1"/>
    <n v="2509.1716796874998"/>
    <x v="0"/>
    <n v="586.28"/>
    <x v="3"/>
    <n v="644.90800000000002"/>
    <n v="645"/>
    <n v="645"/>
    <n v="644"/>
    <x v="1"/>
    <x v="6"/>
    <s v="Sep-2023"/>
    <s v="CHILDREN"/>
  </r>
  <r>
    <x v="473"/>
    <s v="P27"/>
    <n v="26"/>
    <x v="1"/>
    <x v="1"/>
    <x v="1"/>
    <n v="2509.1716796874998"/>
    <x v="3"/>
    <n v="3695.61"/>
    <x v="1"/>
    <n v="4065.1710000000003"/>
    <n v="4065"/>
    <n v="4066"/>
    <n v="4065"/>
    <x v="1"/>
    <x v="6"/>
    <s v="Sep-2023"/>
    <s v="ADULTS"/>
  </r>
  <r>
    <x v="468"/>
    <s v="P4871"/>
    <n v="65"/>
    <x v="2"/>
    <x v="7"/>
    <x v="0"/>
    <n v="2503.6022787783868"/>
    <x v="3"/>
    <n v="1386.34"/>
    <x v="2"/>
    <n v="1524.9739999999999"/>
    <n v="1525"/>
    <n v="1525"/>
    <n v="1524"/>
    <x v="0"/>
    <x v="1"/>
    <s v="Jan-2022"/>
    <s v="ADULTS"/>
  </r>
  <r>
    <x v="248"/>
    <s v="P612"/>
    <n v="16"/>
    <x v="0"/>
    <x v="6"/>
    <x v="2"/>
    <n v="2440.2966694490819"/>
    <x v="1"/>
    <n v="4197.54"/>
    <x v="3"/>
    <n v="4617.2940000000008"/>
    <n v="4617"/>
    <n v="4618"/>
    <n v="4617"/>
    <x v="0"/>
    <x v="2"/>
    <s v="Apr-2022"/>
    <s v="CHILDREN"/>
  </r>
  <r>
    <x v="425"/>
    <s v="P2945"/>
    <n v="65"/>
    <x v="2"/>
    <x v="3"/>
    <x v="1"/>
    <n v="2509.1716796874998"/>
    <x v="0"/>
    <n v="3909.73"/>
    <x v="2"/>
    <n v="4300.7030000000004"/>
    <n v="4301"/>
    <n v="4301"/>
    <n v="4300"/>
    <x v="1"/>
    <x v="8"/>
    <s v="Jul-2023"/>
    <s v="ADULTS"/>
  </r>
  <r>
    <x v="644"/>
    <s v="P2866"/>
    <n v="60"/>
    <x v="2"/>
    <x v="0"/>
    <x v="0"/>
    <n v="2503.6022787783868"/>
    <x v="0"/>
    <n v="2003.68"/>
    <x v="2"/>
    <n v="2204.0480000000002"/>
    <n v="2204"/>
    <n v="2205"/>
    <n v="2204"/>
    <x v="0"/>
    <x v="4"/>
    <s v="Jun-2022"/>
    <s v="ADULTS"/>
  </r>
  <r>
    <x v="386"/>
    <s v="P2542"/>
    <n v="31"/>
    <x v="0"/>
    <x v="6"/>
    <x v="1"/>
    <n v="2509.1716796874998"/>
    <x v="2"/>
    <n v="1715.58"/>
    <x v="1"/>
    <n v="1887.1380000000001"/>
    <n v="1887"/>
    <n v="1888"/>
    <n v="1887"/>
    <x v="0"/>
    <x v="8"/>
    <s v="Jul-2022"/>
    <s v="ADULTS"/>
  </r>
  <r>
    <x v="486"/>
    <s v="P2183"/>
    <n v="59"/>
    <x v="2"/>
    <x v="3"/>
    <x v="3"/>
    <n v="2496.7676064257025"/>
    <x v="0"/>
    <n v="2364.2600000000002"/>
    <x v="0"/>
    <n v="2600.6860000000006"/>
    <n v="2601"/>
    <n v="2601"/>
    <n v="2600"/>
    <x v="1"/>
    <x v="8"/>
    <s v="Jul-2023"/>
    <s v="ADULTS"/>
  </r>
  <r>
    <x v="165"/>
    <s v="P2587"/>
    <n v="43"/>
    <x v="0"/>
    <x v="2"/>
    <x v="0"/>
    <n v="2503.6022787783868"/>
    <x v="2"/>
    <n v="935.28"/>
    <x v="0"/>
    <n v="1028.808"/>
    <n v="1029"/>
    <n v="1029"/>
    <n v="1028"/>
    <x v="0"/>
    <x v="9"/>
    <s v="Feb-2022"/>
    <s v="ADULTS"/>
  </r>
  <r>
    <x v="395"/>
    <s v="P2742"/>
    <n v="75"/>
    <x v="1"/>
    <x v="7"/>
    <x v="3"/>
    <n v="2496.7676064257025"/>
    <x v="1"/>
    <n v="519.74"/>
    <x v="2"/>
    <n v="571.71400000000006"/>
    <n v="572"/>
    <n v="572"/>
    <n v="571"/>
    <x v="1"/>
    <x v="3"/>
    <s v="Nov-2023"/>
    <s v="ADULTS"/>
  </r>
  <r>
    <x v="338"/>
    <s v="P1326"/>
    <n v="94"/>
    <x v="1"/>
    <x v="7"/>
    <x v="2"/>
    <n v="2440.2966694490819"/>
    <x v="0"/>
    <n v="2594.83"/>
    <x v="2"/>
    <n v="2854.3130000000001"/>
    <n v="2854"/>
    <n v="2855"/>
    <n v="2854"/>
    <x v="0"/>
    <x v="3"/>
    <s v="Nov-2022"/>
    <s v="ADULTS"/>
  </r>
  <r>
    <x v="513"/>
    <s v="P1057"/>
    <n v="21"/>
    <x v="1"/>
    <x v="4"/>
    <x v="2"/>
    <n v="2440.2966694490819"/>
    <x v="4"/>
    <n v="1387.59"/>
    <x v="1"/>
    <n v="1526.3489999999999"/>
    <n v="1526"/>
    <n v="1527"/>
    <n v="1526"/>
    <x v="1"/>
    <x v="10"/>
    <s v="Oct-2023"/>
    <s v="ADULTS"/>
  </r>
  <r>
    <x v="709"/>
    <s v="P4966"/>
    <n v="6"/>
    <x v="1"/>
    <x v="0"/>
    <x v="0"/>
    <n v="2503.6022787783868"/>
    <x v="2"/>
    <n v="4949.1400000000003"/>
    <x v="3"/>
    <n v="5444.054000000001"/>
    <n v="5444"/>
    <n v="5445"/>
    <n v="5444"/>
    <x v="1"/>
    <x v="7"/>
    <s v="Aug-2023"/>
    <s v="CHILDREN"/>
  </r>
  <r>
    <x v="379"/>
    <s v="P2920"/>
    <n v="48"/>
    <x v="1"/>
    <x v="2"/>
    <x v="1"/>
    <n v="2509.1716796874998"/>
    <x v="2"/>
    <n v="2614.2199999999998"/>
    <x v="0"/>
    <n v="2875.6419999999998"/>
    <n v="2876"/>
    <n v="2876"/>
    <n v="2875"/>
    <x v="0"/>
    <x v="7"/>
    <s v="Aug-2022"/>
    <s v="ADULTS"/>
  </r>
  <r>
    <x v="649"/>
    <s v="P4515"/>
    <n v="69"/>
    <x v="2"/>
    <x v="3"/>
    <x v="1"/>
    <n v="2509.1716796874998"/>
    <x v="4"/>
    <n v="768.12"/>
    <x v="2"/>
    <n v="844.93200000000002"/>
    <n v="845"/>
    <n v="845"/>
    <n v="844"/>
    <x v="0"/>
    <x v="6"/>
    <s v="Sep-2022"/>
    <s v="ADULTS"/>
  </r>
  <r>
    <x v="19"/>
    <s v="P1105"/>
    <n v="20"/>
    <x v="0"/>
    <x v="2"/>
    <x v="3"/>
    <n v="2496.7676064257025"/>
    <x v="2"/>
    <n v="4860.7700000000004"/>
    <x v="1"/>
    <n v="5346.8470000000007"/>
    <n v="5347"/>
    <n v="5347"/>
    <n v="5346"/>
    <x v="0"/>
    <x v="2"/>
    <s v="Apr-2022"/>
    <s v="ADULTS"/>
  </r>
  <r>
    <x v="559"/>
    <s v="P906"/>
    <n v="20"/>
    <x v="1"/>
    <x v="4"/>
    <x v="0"/>
    <n v="2503.6022787783868"/>
    <x v="1"/>
    <n v="3044.43"/>
    <x v="1"/>
    <n v="3348.873"/>
    <n v="3349"/>
    <n v="3349"/>
    <n v="3348"/>
    <x v="1"/>
    <x v="6"/>
    <s v="Sep-2023"/>
    <s v="ADULTS"/>
  </r>
  <r>
    <x v="563"/>
    <s v="P4886"/>
    <n v="85"/>
    <x v="1"/>
    <x v="4"/>
    <x v="2"/>
    <n v="2440.2966694490819"/>
    <x v="4"/>
    <n v="278.02"/>
    <x v="2"/>
    <n v="305.822"/>
    <n v="306"/>
    <n v="306"/>
    <n v="305"/>
    <x v="0"/>
    <x v="4"/>
    <s v="Jun-2022"/>
    <s v="ADULTS"/>
  </r>
  <r>
    <x v="402"/>
    <s v="P3305"/>
    <n v="62"/>
    <x v="1"/>
    <x v="4"/>
    <x v="1"/>
    <n v="2509.1716796874998"/>
    <x v="1"/>
    <n v="1658.61"/>
    <x v="2"/>
    <n v="1824.471"/>
    <n v="1824"/>
    <n v="1825"/>
    <n v="1824"/>
    <x v="0"/>
    <x v="11"/>
    <s v="May-2022"/>
    <s v="ADULTS"/>
  </r>
  <r>
    <x v="241"/>
    <s v="P1874"/>
    <n v="84"/>
    <x v="0"/>
    <x v="6"/>
    <x v="2"/>
    <n v="2440.2966694490819"/>
    <x v="3"/>
    <n v="3678.3"/>
    <x v="2"/>
    <n v="4046.1300000000006"/>
    <n v="4046"/>
    <n v="4047"/>
    <n v="4046"/>
    <x v="0"/>
    <x v="2"/>
    <s v="Apr-2022"/>
    <s v="ADULTS"/>
  </r>
  <r>
    <x v="324"/>
    <s v="P454"/>
    <n v="69"/>
    <x v="1"/>
    <x v="0"/>
    <x v="3"/>
    <n v="2496.7676064257025"/>
    <x v="1"/>
    <n v="2004.95"/>
    <x v="2"/>
    <n v="2205.4450000000002"/>
    <n v="2205"/>
    <n v="2206"/>
    <n v="2205"/>
    <x v="0"/>
    <x v="2"/>
    <s v="Apr-2022"/>
    <s v="ADULTS"/>
  </r>
  <r>
    <x v="403"/>
    <s v="P3771"/>
    <n v="29"/>
    <x v="0"/>
    <x v="5"/>
    <x v="1"/>
    <n v="2509.1716796874998"/>
    <x v="0"/>
    <n v="669.36"/>
    <x v="1"/>
    <n v="736.29600000000005"/>
    <n v="736"/>
    <n v="737"/>
    <n v="736"/>
    <x v="0"/>
    <x v="1"/>
    <s v="Jan-2022"/>
    <s v="ADULTS"/>
  </r>
  <r>
    <x v="640"/>
    <s v="P3336"/>
    <n v="31"/>
    <x v="0"/>
    <x v="2"/>
    <x v="2"/>
    <n v="2440.2966694490819"/>
    <x v="3"/>
    <n v="283.75"/>
    <x v="1"/>
    <n v="312.125"/>
    <n v="312"/>
    <n v="313"/>
    <n v="312"/>
    <x v="0"/>
    <x v="1"/>
    <s v="Jan-2022"/>
    <s v="ADULTS"/>
  </r>
  <r>
    <x v="347"/>
    <s v="P1656"/>
    <n v="85"/>
    <x v="0"/>
    <x v="7"/>
    <x v="0"/>
    <n v="2503.6022787783868"/>
    <x v="4"/>
    <n v="2348.84"/>
    <x v="2"/>
    <n v="2583.7240000000002"/>
    <n v="2584"/>
    <n v="2584"/>
    <n v="2583"/>
    <x v="1"/>
    <x v="8"/>
    <s v="Jul-2023"/>
    <s v="ADULTS"/>
  </r>
  <r>
    <x v="526"/>
    <s v="P3620"/>
    <n v="11"/>
    <x v="1"/>
    <x v="5"/>
    <x v="1"/>
    <n v="2509.1716796874998"/>
    <x v="0"/>
    <n v="4945.3599999999997"/>
    <x v="3"/>
    <n v="5439.8959999999997"/>
    <n v="5440"/>
    <n v="5440"/>
    <n v="5439"/>
    <x v="1"/>
    <x v="8"/>
    <s v="Jul-2023"/>
    <s v="CHILDREN"/>
  </r>
  <r>
    <x v="77"/>
    <s v="P3418"/>
    <n v="35"/>
    <x v="1"/>
    <x v="2"/>
    <x v="1"/>
    <n v="2509.1716796874998"/>
    <x v="1"/>
    <n v="2275.1"/>
    <x v="1"/>
    <n v="2502.61"/>
    <n v="2503"/>
    <n v="2503"/>
    <n v="2502"/>
    <x v="1"/>
    <x v="2"/>
    <s v="Apr-2023"/>
    <s v="ADULTS"/>
  </r>
  <r>
    <x v="215"/>
    <s v="P2099"/>
    <n v="79"/>
    <x v="0"/>
    <x v="4"/>
    <x v="2"/>
    <n v="2440.2966694490819"/>
    <x v="0"/>
    <n v="392.78"/>
    <x v="2"/>
    <n v="432.05799999999999"/>
    <n v="432"/>
    <n v="433"/>
    <n v="432"/>
    <x v="0"/>
    <x v="3"/>
    <s v="Nov-2022"/>
    <s v="ADULTS"/>
  </r>
  <r>
    <x v="464"/>
    <s v="P3387"/>
    <n v="55"/>
    <x v="0"/>
    <x v="1"/>
    <x v="1"/>
    <n v="2509.1716796874998"/>
    <x v="1"/>
    <n v="531.54"/>
    <x v="0"/>
    <n v="584.69399999999996"/>
    <n v="585"/>
    <n v="585"/>
    <n v="584"/>
    <x v="1"/>
    <x v="5"/>
    <s v="Mar-2023"/>
    <s v="ADULTS"/>
  </r>
  <r>
    <x v="485"/>
    <s v="P472"/>
    <n v="84"/>
    <x v="0"/>
    <x v="7"/>
    <x v="0"/>
    <n v="2503.6022787783868"/>
    <x v="4"/>
    <n v="3420.87"/>
    <x v="2"/>
    <n v="3762.9570000000003"/>
    <n v="3763"/>
    <n v="3763"/>
    <n v="3762"/>
    <x v="0"/>
    <x v="11"/>
    <s v="May-2022"/>
    <s v="ADULTS"/>
  </r>
  <r>
    <x v="475"/>
    <s v="P2115"/>
    <n v="35"/>
    <x v="2"/>
    <x v="3"/>
    <x v="2"/>
    <n v="2440.2966694490819"/>
    <x v="2"/>
    <n v="3126.53"/>
    <x v="1"/>
    <n v="3439.1830000000004"/>
    <n v="3439"/>
    <n v="3440"/>
    <n v="3439"/>
    <x v="1"/>
    <x v="2"/>
    <s v="Apr-2023"/>
    <s v="ADULTS"/>
  </r>
  <r>
    <x v="72"/>
    <s v="P3297"/>
    <n v="8"/>
    <x v="2"/>
    <x v="3"/>
    <x v="2"/>
    <n v="2440.2966694490819"/>
    <x v="0"/>
    <n v="4308.93"/>
    <x v="3"/>
    <n v="4739.8230000000003"/>
    <n v="4740"/>
    <n v="4740"/>
    <n v="4739"/>
    <x v="0"/>
    <x v="9"/>
    <s v="Feb-2022"/>
    <s v="CHILDREN"/>
  </r>
  <r>
    <x v="211"/>
    <s v="P3399"/>
    <n v="86"/>
    <x v="1"/>
    <x v="7"/>
    <x v="1"/>
    <n v="2509.1716796874998"/>
    <x v="1"/>
    <n v="3629.46"/>
    <x v="2"/>
    <n v="3992.4060000000004"/>
    <n v="3992"/>
    <n v="3993"/>
    <n v="3992"/>
    <x v="0"/>
    <x v="6"/>
    <s v="Sep-2022"/>
    <s v="ADULTS"/>
  </r>
  <r>
    <x v="224"/>
    <s v="P195"/>
    <n v="93"/>
    <x v="0"/>
    <x v="1"/>
    <x v="1"/>
    <n v="2509.1716796874998"/>
    <x v="0"/>
    <n v="3149.42"/>
    <x v="2"/>
    <n v="3464.3620000000005"/>
    <n v="3464"/>
    <n v="3465"/>
    <n v="3464"/>
    <x v="0"/>
    <x v="6"/>
    <s v="Sep-2022"/>
    <s v="ADULTS"/>
  </r>
  <r>
    <x v="105"/>
    <s v="P3608"/>
    <n v="58"/>
    <x v="2"/>
    <x v="3"/>
    <x v="2"/>
    <n v="2440.2966694490819"/>
    <x v="2"/>
    <n v="3809.1"/>
    <x v="0"/>
    <n v="4190.01"/>
    <n v="4190"/>
    <n v="4191"/>
    <n v="4190"/>
    <x v="0"/>
    <x v="10"/>
    <s v="Oct-2022"/>
    <s v="ADULTS"/>
  </r>
  <r>
    <x v="327"/>
    <s v="P2504"/>
    <n v="57"/>
    <x v="0"/>
    <x v="6"/>
    <x v="0"/>
    <n v="2503.6022787783868"/>
    <x v="1"/>
    <n v="2476.16"/>
    <x v="0"/>
    <n v="2723.7759999999998"/>
    <n v="2724"/>
    <n v="2724"/>
    <n v="2723"/>
    <x v="0"/>
    <x v="9"/>
    <s v="Feb-2022"/>
    <s v="ADULTS"/>
  </r>
  <r>
    <x v="289"/>
    <s v="P358"/>
    <n v="51"/>
    <x v="0"/>
    <x v="7"/>
    <x v="1"/>
    <n v="2509.1716796874998"/>
    <x v="0"/>
    <n v="74.16"/>
    <x v="0"/>
    <n v="81.576000000000008"/>
    <n v="82"/>
    <n v="82"/>
    <n v="81"/>
    <x v="0"/>
    <x v="8"/>
    <s v="Jul-2022"/>
    <s v="ADULTS"/>
  </r>
  <r>
    <x v="549"/>
    <s v="P1796"/>
    <n v="44"/>
    <x v="1"/>
    <x v="1"/>
    <x v="0"/>
    <n v="2503.6022787783868"/>
    <x v="4"/>
    <n v="3825.66"/>
    <x v="0"/>
    <n v="4208.2260000000006"/>
    <n v="4208"/>
    <n v="4209"/>
    <n v="4208"/>
    <x v="0"/>
    <x v="3"/>
    <s v="Nov-2022"/>
    <s v="ADULTS"/>
  </r>
  <r>
    <x v="13"/>
    <s v="P3589"/>
    <n v="32"/>
    <x v="2"/>
    <x v="2"/>
    <x v="1"/>
    <n v="2509.1716796874998"/>
    <x v="1"/>
    <n v="1537.32"/>
    <x v="1"/>
    <n v="1691.0520000000001"/>
    <n v="1691"/>
    <n v="1692"/>
    <n v="1691"/>
    <x v="1"/>
    <x v="3"/>
    <s v="Nov-2023"/>
    <s v="ADULTS"/>
  </r>
  <r>
    <x v="153"/>
    <s v="P4791"/>
    <n v="40"/>
    <x v="2"/>
    <x v="1"/>
    <x v="2"/>
    <n v="2440.2966694490819"/>
    <x v="0"/>
    <n v="747.37"/>
    <x v="0"/>
    <n v="822.10700000000008"/>
    <n v="822"/>
    <n v="823"/>
    <n v="822"/>
    <x v="1"/>
    <x v="1"/>
    <s v="Jan-2023"/>
    <s v="ADULTS"/>
  </r>
  <r>
    <x v="302"/>
    <s v="P4333"/>
    <n v="96"/>
    <x v="0"/>
    <x v="2"/>
    <x v="2"/>
    <n v="2440.2966694490819"/>
    <x v="2"/>
    <n v="826.62"/>
    <x v="2"/>
    <n v="909.28200000000004"/>
    <n v="909"/>
    <n v="910"/>
    <n v="909"/>
    <x v="0"/>
    <x v="3"/>
    <s v="Nov-2022"/>
    <s v="ADULTS"/>
  </r>
  <r>
    <x v="409"/>
    <s v="P4364"/>
    <n v="4"/>
    <x v="1"/>
    <x v="1"/>
    <x v="3"/>
    <n v="2496.7676064257025"/>
    <x v="1"/>
    <n v="635.91"/>
    <x v="3"/>
    <n v="699.50099999999998"/>
    <n v="700"/>
    <n v="700"/>
    <n v="699"/>
    <x v="1"/>
    <x v="1"/>
    <s v="Jan-2023"/>
    <s v="CHILDREN"/>
  </r>
  <r>
    <x v="107"/>
    <s v="P2182"/>
    <n v="15"/>
    <x v="0"/>
    <x v="0"/>
    <x v="3"/>
    <n v="2496.7676064257025"/>
    <x v="1"/>
    <n v="832.39"/>
    <x v="3"/>
    <n v="915.62900000000002"/>
    <n v="916"/>
    <n v="916"/>
    <n v="915"/>
    <x v="1"/>
    <x v="0"/>
    <s v="Dec-2023"/>
    <s v="CHILDREN"/>
  </r>
  <r>
    <x v="110"/>
    <s v="P3287"/>
    <n v="90"/>
    <x v="1"/>
    <x v="1"/>
    <x v="1"/>
    <n v="2509.1716796874998"/>
    <x v="2"/>
    <n v="3489.98"/>
    <x v="2"/>
    <n v="3838.9780000000005"/>
    <n v="3839"/>
    <n v="3839"/>
    <n v="3838"/>
    <x v="0"/>
    <x v="8"/>
    <s v="Jul-2022"/>
    <s v="ADULTS"/>
  </r>
  <r>
    <x v="303"/>
    <s v="P2826"/>
    <n v="81"/>
    <x v="0"/>
    <x v="4"/>
    <x v="0"/>
    <n v="2503.6022787783868"/>
    <x v="4"/>
    <n v="1296.3399999999999"/>
    <x v="2"/>
    <n v="1425.9739999999999"/>
    <n v="1426"/>
    <n v="1426"/>
    <n v="1425"/>
    <x v="1"/>
    <x v="8"/>
    <s v="Jul-2023"/>
    <s v="ADULTS"/>
  </r>
  <r>
    <x v="81"/>
    <s v="P2188"/>
    <n v="70"/>
    <x v="0"/>
    <x v="3"/>
    <x v="0"/>
    <n v="2503.6022787783868"/>
    <x v="3"/>
    <n v="1005.88"/>
    <x v="2"/>
    <n v="1106.4680000000001"/>
    <n v="1106"/>
    <n v="1107"/>
    <n v="1106"/>
    <x v="1"/>
    <x v="6"/>
    <s v="Sep-2023"/>
    <s v="ADULTS"/>
  </r>
  <r>
    <x v="101"/>
    <s v="P1359"/>
    <n v="98"/>
    <x v="2"/>
    <x v="6"/>
    <x v="1"/>
    <n v="2509.1716796874998"/>
    <x v="0"/>
    <n v="2327.23"/>
    <x v="2"/>
    <n v="2559.9530000000004"/>
    <n v="2560"/>
    <n v="2560"/>
    <n v="2559"/>
    <x v="1"/>
    <x v="0"/>
    <s v="Dec-2023"/>
    <s v="ADULTS"/>
  </r>
  <r>
    <x v="582"/>
    <s v="P3848"/>
    <n v="53"/>
    <x v="2"/>
    <x v="2"/>
    <x v="2"/>
    <n v="2440.2966694490819"/>
    <x v="3"/>
    <n v="2844.6"/>
    <x v="0"/>
    <n v="3129.06"/>
    <n v="3129"/>
    <n v="3130"/>
    <n v="3129"/>
    <x v="1"/>
    <x v="8"/>
    <s v="Jul-2023"/>
    <s v="ADULTS"/>
  </r>
  <r>
    <x v="113"/>
    <s v="P4423"/>
    <n v="56"/>
    <x v="2"/>
    <x v="6"/>
    <x v="3"/>
    <n v="2496.7676064257025"/>
    <x v="2"/>
    <n v="527.55999999999995"/>
    <x v="0"/>
    <n v="580.31600000000003"/>
    <n v="580"/>
    <n v="581"/>
    <n v="580"/>
    <x v="1"/>
    <x v="0"/>
    <s v="Dec-2023"/>
    <s v="ADULTS"/>
  </r>
  <r>
    <x v="694"/>
    <s v="P447"/>
    <n v="67"/>
    <x v="2"/>
    <x v="6"/>
    <x v="0"/>
    <n v="2503.6022787783868"/>
    <x v="4"/>
    <n v="1436.2"/>
    <x v="2"/>
    <n v="1579.8200000000002"/>
    <n v="1580"/>
    <n v="1580"/>
    <n v="1579"/>
    <x v="1"/>
    <x v="5"/>
    <s v="Mar-2023"/>
    <s v="ADULTS"/>
  </r>
  <r>
    <x v="157"/>
    <s v="P4944"/>
    <n v="20"/>
    <x v="1"/>
    <x v="4"/>
    <x v="3"/>
    <n v="2496.7676064257025"/>
    <x v="3"/>
    <n v="1452.61"/>
    <x v="1"/>
    <n v="1597.8710000000001"/>
    <n v="1598"/>
    <n v="1598"/>
    <n v="1597"/>
    <x v="1"/>
    <x v="5"/>
    <s v="Mar-2023"/>
    <s v="ADULTS"/>
  </r>
  <r>
    <x v="607"/>
    <s v="P4286"/>
    <n v="57"/>
    <x v="2"/>
    <x v="3"/>
    <x v="0"/>
    <n v="2503.6022787783868"/>
    <x v="4"/>
    <n v="4072.89"/>
    <x v="0"/>
    <n v="4480.1790000000001"/>
    <n v="4480"/>
    <n v="4481"/>
    <n v="4480"/>
    <x v="0"/>
    <x v="5"/>
    <s v="Mar-2022"/>
    <s v="ADULTS"/>
  </r>
  <r>
    <x v="370"/>
    <s v="P2536"/>
    <n v="44"/>
    <x v="1"/>
    <x v="3"/>
    <x v="1"/>
    <n v="2509.1716796874998"/>
    <x v="4"/>
    <n v="4736.43"/>
    <x v="0"/>
    <n v="5210.0730000000003"/>
    <n v="5210"/>
    <n v="5211"/>
    <n v="5210"/>
    <x v="0"/>
    <x v="2"/>
    <s v="Apr-2022"/>
    <s v="ADULTS"/>
  </r>
  <r>
    <x v="466"/>
    <s v="P3052"/>
    <n v="59"/>
    <x v="2"/>
    <x v="0"/>
    <x v="1"/>
    <n v="2509.1716796874998"/>
    <x v="4"/>
    <n v="256.95"/>
    <x v="0"/>
    <n v="282.64500000000004"/>
    <n v="283"/>
    <n v="283"/>
    <n v="282"/>
    <x v="0"/>
    <x v="6"/>
    <s v="Sep-2022"/>
    <s v="ADULTS"/>
  </r>
  <r>
    <x v="497"/>
    <s v="P3363"/>
    <n v="45"/>
    <x v="1"/>
    <x v="4"/>
    <x v="2"/>
    <n v="2440.2966694490819"/>
    <x v="1"/>
    <n v="4947.99"/>
    <x v="0"/>
    <n v="5442.7889999999998"/>
    <n v="5443"/>
    <n v="5443"/>
    <n v="5442"/>
    <x v="0"/>
    <x v="10"/>
    <s v="Oct-2022"/>
    <s v="ADULTS"/>
  </r>
  <r>
    <x v="84"/>
    <s v="P1978"/>
    <n v="93"/>
    <x v="1"/>
    <x v="3"/>
    <x v="1"/>
    <n v="2509.1716796874998"/>
    <x v="4"/>
    <n v="4115.92"/>
    <x v="2"/>
    <n v="4527.5120000000006"/>
    <n v="4528"/>
    <n v="4528"/>
    <n v="4527"/>
    <x v="1"/>
    <x v="2"/>
    <s v="Apr-2023"/>
    <s v="ADULTS"/>
  </r>
  <r>
    <x v="68"/>
    <s v="P2030"/>
    <n v="27"/>
    <x v="0"/>
    <x v="1"/>
    <x v="0"/>
    <n v="2503.6022787783868"/>
    <x v="4"/>
    <n v="4059.73"/>
    <x v="1"/>
    <n v="4465.7030000000004"/>
    <n v="4466"/>
    <n v="4466"/>
    <n v="4465"/>
    <x v="0"/>
    <x v="2"/>
    <s v="Apr-2022"/>
    <s v="ADULTS"/>
  </r>
  <r>
    <x v="120"/>
    <s v="P3668"/>
    <n v="13"/>
    <x v="2"/>
    <x v="4"/>
    <x v="2"/>
    <n v="2440.2966694490819"/>
    <x v="4"/>
    <n v="4678.13"/>
    <x v="3"/>
    <n v="5145.9430000000002"/>
    <n v="5146"/>
    <n v="5146"/>
    <n v="5145"/>
    <x v="0"/>
    <x v="1"/>
    <s v="Jan-2022"/>
    <s v="CHILDREN"/>
  </r>
  <r>
    <x v="201"/>
    <s v="P1976"/>
    <n v="50"/>
    <x v="0"/>
    <x v="4"/>
    <x v="0"/>
    <n v="2503.6022787783868"/>
    <x v="0"/>
    <n v="4257.82"/>
    <x v="0"/>
    <n v="4683.6019999999999"/>
    <n v="4684"/>
    <n v="4684"/>
    <n v="4683"/>
    <x v="0"/>
    <x v="3"/>
    <s v="Nov-2022"/>
    <s v="ADULTS"/>
  </r>
  <r>
    <x v="611"/>
    <s v="P1132"/>
    <n v="92"/>
    <x v="2"/>
    <x v="2"/>
    <x v="2"/>
    <n v="2440.2966694490819"/>
    <x v="3"/>
    <n v="3174.65"/>
    <x v="2"/>
    <n v="3492.1150000000002"/>
    <n v="3492"/>
    <n v="3493"/>
    <n v="3492"/>
    <x v="0"/>
    <x v="2"/>
    <s v="Apr-2022"/>
    <s v="ADULTS"/>
  </r>
  <r>
    <x v="40"/>
    <s v="P4595"/>
    <n v="22"/>
    <x v="1"/>
    <x v="6"/>
    <x v="3"/>
    <n v="2496.7676064257025"/>
    <x v="3"/>
    <n v="4607.9799999999996"/>
    <x v="1"/>
    <n v="5068.7780000000002"/>
    <n v="5069"/>
    <n v="5069"/>
    <n v="5068"/>
    <x v="1"/>
    <x v="5"/>
    <s v="Mar-2023"/>
    <s v="ADULTS"/>
  </r>
  <r>
    <x v="571"/>
    <s v="P1096"/>
    <n v="85"/>
    <x v="1"/>
    <x v="5"/>
    <x v="1"/>
    <n v="2509.1716796874998"/>
    <x v="5"/>
    <n v="4369.75"/>
    <x v="2"/>
    <n v="4806.7250000000004"/>
    <n v="4807"/>
    <n v="4807"/>
    <n v="4806"/>
    <x v="0"/>
    <x v="1"/>
    <s v="Jan-2022"/>
    <s v="ADULTS"/>
  </r>
  <r>
    <x v="7"/>
    <s v="P1144"/>
    <n v="95"/>
    <x v="0"/>
    <x v="0"/>
    <x v="3"/>
    <n v="2496.7676064257025"/>
    <x v="3"/>
    <n v="2406.75"/>
    <x v="2"/>
    <n v="2647.4250000000002"/>
    <n v="2647"/>
    <n v="2648"/>
    <n v="2647"/>
    <x v="0"/>
    <x v="6"/>
    <s v="Sep-2022"/>
    <s v="ADULTS"/>
  </r>
  <r>
    <x v="213"/>
    <s v="P3131"/>
    <n v="36"/>
    <x v="2"/>
    <x v="6"/>
    <x v="1"/>
    <n v="2509.1716796874998"/>
    <x v="3"/>
    <n v="3375.08"/>
    <x v="1"/>
    <n v="3712.5880000000002"/>
    <n v="3713"/>
    <n v="3713"/>
    <n v="3712"/>
    <x v="0"/>
    <x v="6"/>
    <s v="Sep-2022"/>
    <s v="ADULTS"/>
  </r>
  <r>
    <x v="293"/>
    <s v="P391"/>
    <n v="32"/>
    <x v="1"/>
    <x v="2"/>
    <x v="3"/>
    <n v="2496.7676064257025"/>
    <x v="4"/>
    <n v="1848.72"/>
    <x v="1"/>
    <n v="2033.5920000000001"/>
    <n v="2034"/>
    <n v="2034"/>
    <n v="2033"/>
    <x v="0"/>
    <x v="11"/>
    <s v="May-2022"/>
    <s v="ADULTS"/>
  </r>
  <r>
    <x v="297"/>
    <s v="P2320"/>
    <n v="35"/>
    <x v="1"/>
    <x v="1"/>
    <x v="1"/>
    <n v="2509.1716796874998"/>
    <x v="2"/>
    <n v="4169.12"/>
    <x v="1"/>
    <n v="4586.0320000000002"/>
    <n v="4586"/>
    <n v="4587"/>
    <n v="4586"/>
    <x v="0"/>
    <x v="10"/>
    <s v="Oct-2022"/>
    <s v="ADULTS"/>
  </r>
  <r>
    <x v="91"/>
    <s v="P2519"/>
    <n v="87"/>
    <x v="2"/>
    <x v="3"/>
    <x v="0"/>
    <n v="2503.6022787783868"/>
    <x v="0"/>
    <n v="3845.01"/>
    <x v="2"/>
    <n v="4229.5110000000004"/>
    <n v="4230"/>
    <n v="4230"/>
    <n v="4229"/>
    <x v="0"/>
    <x v="11"/>
    <s v="May-2022"/>
    <s v="ADULTS"/>
  </r>
  <r>
    <x v="277"/>
    <s v="P4560"/>
    <n v="92"/>
    <x v="0"/>
    <x v="7"/>
    <x v="0"/>
    <n v="2503.6022787783868"/>
    <x v="2"/>
    <n v="2561.2800000000002"/>
    <x v="2"/>
    <n v="2817.4080000000004"/>
    <n v="2817"/>
    <n v="2818"/>
    <n v="2817"/>
    <x v="0"/>
    <x v="11"/>
    <s v="May-2022"/>
    <s v="ADULTS"/>
  </r>
  <r>
    <x v="253"/>
    <s v="P4496"/>
    <n v="11"/>
    <x v="0"/>
    <x v="4"/>
    <x v="2"/>
    <n v="2440.2966694490819"/>
    <x v="1"/>
    <n v="561.25"/>
    <x v="3"/>
    <n v="617.375"/>
    <n v="617"/>
    <n v="618"/>
    <n v="617"/>
    <x v="0"/>
    <x v="2"/>
    <s v="Apr-2022"/>
    <s v="CHILDREN"/>
  </r>
  <r>
    <x v="126"/>
    <s v="P659"/>
    <n v="24"/>
    <x v="1"/>
    <x v="1"/>
    <x v="3"/>
    <n v="2496.7676064257025"/>
    <x v="1"/>
    <n v="2406.25"/>
    <x v="1"/>
    <n v="2646.875"/>
    <n v="2647"/>
    <n v="2647"/>
    <n v="2646"/>
    <x v="1"/>
    <x v="11"/>
    <s v="May-2023"/>
    <s v="ADULTS"/>
  </r>
  <r>
    <x v="664"/>
    <s v="P1407"/>
    <n v="65"/>
    <x v="0"/>
    <x v="0"/>
    <x v="0"/>
    <n v="2503.6022787783868"/>
    <x v="1"/>
    <n v="782.26"/>
    <x v="2"/>
    <n v="860.4860000000001"/>
    <n v="860"/>
    <n v="861"/>
    <n v="860"/>
    <x v="1"/>
    <x v="6"/>
    <s v="Sep-2023"/>
    <s v="ADULTS"/>
  </r>
  <r>
    <x v="219"/>
    <s v="P3374"/>
    <n v="0"/>
    <x v="1"/>
    <x v="4"/>
    <x v="1"/>
    <n v="2509.1716796874998"/>
    <x v="0"/>
    <n v="3136.39"/>
    <x v="3"/>
    <n v="3450.029"/>
    <n v="3450"/>
    <n v="3451"/>
    <n v="3450"/>
    <x v="0"/>
    <x v="5"/>
    <s v="Mar-2022"/>
    <s v="CHILDREN"/>
  </r>
  <r>
    <x v="522"/>
    <s v="P18"/>
    <n v="31"/>
    <x v="0"/>
    <x v="2"/>
    <x v="1"/>
    <n v="2509.1716796874998"/>
    <x v="1"/>
    <n v="1161.45"/>
    <x v="1"/>
    <n v="1277.5950000000003"/>
    <n v="1278"/>
    <n v="1278"/>
    <n v="1277"/>
    <x v="1"/>
    <x v="1"/>
    <s v="Jan-2023"/>
    <s v="ADULTS"/>
  </r>
  <r>
    <x v="524"/>
    <s v="P150"/>
    <n v="70"/>
    <x v="0"/>
    <x v="3"/>
    <x v="3"/>
    <n v="2496.7676064257025"/>
    <x v="3"/>
    <n v="973.27"/>
    <x v="2"/>
    <n v="1070.597"/>
    <n v="1071"/>
    <n v="1071"/>
    <n v="1070"/>
    <x v="0"/>
    <x v="7"/>
    <s v="Aug-2022"/>
    <s v="ADULTS"/>
  </r>
  <r>
    <x v="608"/>
    <s v="P1275"/>
    <n v="1"/>
    <x v="2"/>
    <x v="7"/>
    <x v="2"/>
    <n v="2440.2966694490819"/>
    <x v="0"/>
    <n v="4985.7700000000004"/>
    <x v="3"/>
    <n v="5484.3470000000007"/>
    <n v="5484"/>
    <n v="5485"/>
    <n v="5484"/>
    <x v="1"/>
    <x v="9"/>
    <s v="Feb-2023"/>
    <s v="CHILDREN"/>
  </r>
  <r>
    <x v="513"/>
    <s v="P1415"/>
    <n v="65"/>
    <x v="1"/>
    <x v="7"/>
    <x v="1"/>
    <n v="2509.1716796874998"/>
    <x v="3"/>
    <n v="1165.82"/>
    <x v="2"/>
    <n v="1282.402"/>
    <n v="1282"/>
    <n v="1283"/>
    <n v="1282"/>
    <x v="1"/>
    <x v="10"/>
    <s v="Oct-2023"/>
    <s v="ADULTS"/>
  </r>
  <r>
    <x v="668"/>
    <s v="P4882"/>
    <n v="19"/>
    <x v="1"/>
    <x v="7"/>
    <x v="1"/>
    <n v="2509.1716796874998"/>
    <x v="2"/>
    <n v="727.23"/>
    <x v="1"/>
    <n v="799.95300000000009"/>
    <n v="800"/>
    <n v="800"/>
    <n v="799"/>
    <x v="0"/>
    <x v="0"/>
    <s v="Dec-2022"/>
    <s v="ADULTS"/>
  </r>
  <r>
    <x v="539"/>
    <s v="P4502"/>
    <n v="48"/>
    <x v="2"/>
    <x v="7"/>
    <x v="3"/>
    <n v="2496.7676064257025"/>
    <x v="2"/>
    <n v="4282.7299999999996"/>
    <x v="0"/>
    <n v="4711.0029999999997"/>
    <n v="4711"/>
    <n v="4712"/>
    <n v="4711"/>
    <x v="1"/>
    <x v="9"/>
    <s v="Feb-2023"/>
    <s v="ADULTS"/>
  </r>
  <r>
    <x v="226"/>
    <s v="P4670"/>
    <n v="93"/>
    <x v="0"/>
    <x v="2"/>
    <x v="2"/>
    <n v="2440.2966694490819"/>
    <x v="0"/>
    <n v="4071.53"/>
    <x v="2"/>
    <n v="4478.6830000000009"/>
    <n v="4479"/>
    <n v="4479"/>
    <n v="4478"/>
    <x v="1"/>
    <x v="6"/>
    <s v="Sep-2023"/>
    <s v="ADULTS"/>
  </r>
  <r>
    <x v="458"/>
    <s v="P667"/>
    <n v="77"/>
    <x v="1"/>
    <x v="2"/>
    <x v="2"/>
    <n v="2440.2966694490819"/>
    <x v="1"/>
    <n v="1549.89"/>
    <x v="2"/>
    <n v="1704.8790000000004"/>
    <n v="1705"/>
    <n v="1705"/>
    <n v="1704"/>
    <x v="1"/>
    <x v="10"/>
    <s v="Oct-2023"/>
    <s v="ADULTS"/>
  </r>
  <r>
    <x v="521"/>
    <s v="P281"/>
    <n v="24"/>
    <x v="2"/>
    <x v="6"/>
    <x v="3"/>
    <n v="2496.7676064257025"/>
    <x v="3"/>
    <n v="3010.84"/>
    <x v="1"/>
    <n v="3311.9240000000004"/>
    <n v="3312"/>
    <n v="3312"/>
    <n v="3311"/>
    <x v="0"/>
    <x v="6"/>
    <s v="Sep-2022"/>
    <s v="ADULTS"/>
  </r>
  <r>
    <x v="368"/>
    <s v="P2323"/>
    <n v="81"/>
    <x v="1"/>
    <x v="6"/>
    <x v="2"/>
    <n v="2440.2966694490819"/>
    <x v="1"/>
    <n v="1620.18"/>
    <x v="2"/>
    <n v="1782.1980000000003"/>
    <n v="1782"/>
    <n v="1783"/>
    <n v="1782"/>
    <x v="0"/>
    <x v="5"/>
    <s v="Mar-2022"/>
    <s v="ADULTS"/>
  </r>
  <r>
    <x v="224"/>
    <s v="P4810"/>
    <n v="14"/>
    <x v="0"/>
    <x v="6"/>
    <x v="0"/>
    <n v="2503.6022787783868"/>
    <x v="2"/>
    <n v="4442.88"/>
    <x v="3"/>
    <n v="4887.1680000000006"/>
    <n v="4887"/>
    <n v="4888"/>
    <n v="4887"/>
    <x v="0"/>
    <x v="6"/>
    <s v="Sep-2022"/>
    <s v="CHILDREN"/>
  </r>
  <r>
    <x v="310"/>
    <s v="P3170"/>
    <n v="19"/>
    <x v="0"/>
    <x v="2"/>
    <x v="2"/>
    <n v="2440.2966694490819"/>
    <x v="1"/>
    <n v="4978.53"/>
    <x v="1"/>
    <n v="5476.3829999999998"/>
    <n v="5476"/>
    <n v="5477"/>
    <n v="5476"/>
    <x v="1"/>
    <x v="7"/>
    <s v="Aug-2023"/>
    <s v="ADULTS"/>
  </r>
  <r>
    <x v="248"/>
    <s v="P323"/>
    <n v="84"/>
    <x v="1"/>
    <x v="2"/>
    <x v="2"/>
    <n v="2440.2966694490819"/>
    <x v="1"/>
    <n v="46.63"/>
    <x v="2"/>
    <n v="51.293000000000006"/>
    <n v="51"/>
    <n v="52"/>
    <n v="51"/>
    <x v="0"/>
    <x v="2"/>
    <s v="Apr-2022"/>
    <s v="ADULTS"/>
  </r>
  <r>
    <x v="462"/>
    <s v="P2739"/>
    <n v="67"/>
    <x v="0"/>
    <x v="1"/>
    <x v="0"/>
    <n v="2503.6022787783868"/>
    <x v="4"/>
    <n v="4343.4399999999996"/>
    <x v="2"/>
    <n v="4777.7839999999997"/>
    <n v="4778"/>
    <n v="4778"/>
    <n v="4777"/>
    <x v="0"/>
    <x v="1"/>
    <s v="Jan-2022"/>
    <s v="ADULTS"/>
  </r>
  <r>
    <x v="246"/>
    <s v="P4945"/>
    <n v="70"/>
    <x v="1"/>
    <x v="7"/>
    <x v="0"/>
    <n v="2503.6022787783868"/>
    <x v="4"/>
    <n v="1111.8599999999999"/>
    <x v="2"/>
    <n v="1223.046"/>
    <n v="1223"/>
    <n v="1224"/>
    <n v="1223"/>
    <x v="1"/>
    <x v="10"/>
    <s v="Oct-2023"/>
    <s v="ADULTS"/>
  </r>
  <r>
    <x v="228"/>
    <s v="P4633"/>
    <n v="70"/>
    <x v="0"/>
    <x v="7"/>
    <x v="1"/>
    <n v="2509.1716796874998"/>
    <x v="0"/>
    <n v="1072.58"/>
    <x v="2"/>
    <n v="1179.838"/>
    <n v="1180"/>
    <n v="1180"/>
    <n v="1179"/>
    <x v="0"/>
    <x v="8"/>
    <s v="Jul-2022"/>
    <s v="ADULTS"/>
  </r>
  <r>
    <x v="357"/>
    <s v="P1729"/>
    <n v="10"/>
    <x v="0"/>
    <x v="7"/>
    <x v="0"/>
    <n v="2503.6022787783868"/>
    <x v="4"/>
    <n v="3247.17"/>
    <x v="3"/>
    <n v="3571.8870000000002"/>
    <n v="3572"/>
    <n v="3572"/>
    <n v="3571"/>
    <x v="1"/>
    <x v="7"/>
    <s v="Aug-2023"/>
    <s v="CHILDREN"/>
  </r>
  <r>
    <x v="245"/>
    <s v="P1102"/>
    <n v="88"/>
    <x v="1"/>
    <x v="7"/>
    <x v="0"/>
    <n v="2503.6022787783868"/>
    <x v="1"/>
    <n v="2216.48"/>
    <x v="2"/>
    <n v="2438.1280000000002"/>
    <n v="2438"/>
    <n v="2439"/>
    <n v="2438"/>
    <x v="0"/>
    <x v="10"/>
    <s v="Oct-2022"/>
    <s v="ADULTS"/>
  </r>
  <r>
    <x v="500"/>
    <s v="P3241"/>
    <n v="35"/>
    <x v="2"/>
    <x v="3"/>
    <x v="2"/>
    <n v="2440.2966694490819"/>
    <x v="1"/>
    <n v="516.63"/>
    <x v="1"/>
    <n v="568.29300000000001"/>
    <n v="568"/>
    <n v="569"/>
    <n v="568"/>
    <x v="0"/>
    <x v="4"/>
    <s v="Jun-2022"/>
    <s v="ADULTS"/>
  </r>
  <r>
    <x v="484"/>
    <s v="P4370"/>
    <n v="85"/>
    <x v="0"/>
    <x v="7"/>
    <x v="2"/>
    <n v="2440.2966694490819"/>
    <x v="1"/>
    <n v="1027.93"/>
    <x v="2"/>
    <n v="1130.7230000000002"/>
    <n v="1131"/>
    <n v="1131"/>
    <n v="1130"/>
    <x v="1"/>
    <x v="2"/>
    <s v="Apr-2023"/>
    <s v="ADULTS"/>
  </r>
  <r>
    <x v="298"/>
    <s v="P4509"/>
    <n v="79"/>
    <x v="2"/>
    <x v="0"/>
    <x v="3"/>
    <n v="2496.7676064257025"/>
    <x v="3"/>
    <n v="4771.09"/>
    <x v="2"/>
    <n v="5248.1990000000005"/>
    <n v="5248"/>
    <n v="5249"/>
    <n v="5248"/>
    <x v="0"/>
    <x v="7"/>
    <s v="Aug-2022"/>
    <s v="ADULTS"/>
  </r>
  <r>
    <x v="323"/>
    <s v="P4353"/>
    <n v="53"/>
    <x v="0"/>
    <x v="5"/>
    <x v="0"/>
    <n v="2503.6022787783868"/>
    <x v="4"/>
    <n v="2334.5500000000002"/>
    <x v="0"/>
    <n v="2568.0050000000006"/>
    <n v="2568"/>
    <n v="2569"/>
    <n v="2568"/>
    <x v="1"/>
    <x v="1"/>
    <s v="Jan-2023"/>
    <s v="ADULTS"/>
  </r>
  <r>
    <x v="455"/>
    <s v="P4820"/>
    <n v="72"/>
    <x v="1"/>
    <x v="3"/>
    <x v="1"/>
    <n v="2509.1716796874998"/>
    <x v="3"/>
    <n v="2146.0700000000002"/>
    <x v="2"/>
    <n v="2360.6770000000006"/>
    <n v="2361"/>
    <n v="2361"/>
    <n v="2360"/>
    <x v="0"/>
    <x v="4"/>
    <s v="Jun-2022"/>
    <s v="ADULTS"/>
  </r>
  <r>
    <x v="138"/>
    <s v="P658"/>
    <n v="42"/>
    <x v="0"/>
    <x v="1"/>
    <x v="1"/>
    <n v="2509.1716796874998"/>
    <x v="0"/>
    <n v="423.18"/>
    <x v="0"/>
    <n v="465.49800000000005"/>
    <n v="465"/>
    <n v="466"/>
    <n v="465"/>
    <x v="1"/>
    <x v="4"/>
    <s v="Jun-2023"/>
    <s v="ADULTS"/>
  </r>
  <r>
    <x v="139"/>
    <s v="P1696"/>
    <n v="40"/>
    <x v="0"/>
    <x v="4"/>
    <x v="2"/>
    <n v="2440.2966694490819"/>
    <x v="1"/>
    <n v="2526.36"/>
    <x v="0"/>
    <n v="2778.9960000000005"/>
    <n v="2779"/>
    <n v="2779"/>
    <n v="2778"/>
    <x v="0"/>
    <x v="10"/>
    <s v="Oct-2022"/>
    <s v="ADULTS"/>
  </r>
  <r>
    <x v="345"/>
    <s v="P3561"/>
    <n v="86"/>
    <x v="2"/>
    <x v="2"/>
    <x v="3"/>
    <n v="2496.7676064257025"/>
    <x v="3"/>
    <n v="4998.22"/>
    <x v="2"/>
    <n v="5498.0420000000004"/>
    <n v="5498"/>
    <n v="5499"/>
    <n v="5498"/>
    <x v="1"/>
    <x v="11"/>
    <s v="May-2023"/>
    <s v="ADULTS"/>
  </r>
  <r>
    <x v="719"/>
    <s v="P712"/>
    <n v="46"/>
    <x v="0"/>
    <x v="5"/>
    <x v="0"/>
    <n v="2503.6022787783868"/>
    <x v="3"/>
    <n v="2116.9499999999998"/>
    <x v="0"/>
    <n v="2328.645"/>
    <n v="2329"/>
    <n v="2329"/>
    <n v="2328"/>
    <x v="1"/>
    <x v="9"/>
    <s v="Feb-2023"/>
    <s v="ADULTS"/>
  </r>
  <r>
    <x v="629"/>
    <s v="P3432"/>
    <n v="80"/>
    <x v="2"/>
    <x v="2"/>
    <x v="2"/>
    <n v="2440.2966694490819"/>
    <x v="5"/>
    <n v="3138.35"/>
    <x v="2"/>
    <n v="3452.1850000000004"/>
    <n v="3452"/>
    <n v="3453"/>
    <n v="3452"/>
    <x v="1"/>
    <x v="6"/>
    <s v="Sep-2023"/>
    <s v="ADULTS"/>
  </r>
  <r>
    <x v="503"/>
    <s v="P2653"/>
    <n v="30"/>
    <x v="0"/>
    <x v="3"/>
    <x v="0"/>
    <n v="2503.6022787783868"/>
    <x v="2"/>
    <n v="4122.33"/>
    <x v="1"/>
    <n v="4534.5630000000001"/>
    <n v="4535"/>
    <n v="4535"/>
    <n v="4534"/>
    <x v="1"/>
    <x v="10"/>
    <s v="Oct-2023"/>
    <s v="ADULTS"/>
  </r>
  <r>
    <x v="649"/>
    <s v="P2335"/>
    <n v="10"/>
    <x v="0"/>
    <x v="7"/>
    <x v="3"/>
    <n v="2496.7676064257025"/>
    <x v="2"/>
    <n v="1245.19"/>
    <x v="3"/>
    <n v="1369.7090000000001"/>
    <n v="1370"/>
    <n v="1370"/>
    <n v="1369"/>
    <x v="0"/>
    <x v="6"/>
    <s v="Sep-2022"/>
    <s v="CHILDREN"/>
  </r>
  <r>
    <x v="100"/>
    <s v="P3412"/>
    <n v="75"/>
    <x v="2"/>
    <x v="3"/>
    <x v="1"/>
    <n v="2509.1716796874998"/>
    <x v="2"/>
    <n v="1385.91"/>
    <x v="2"/>
    <n v="1524.5010000000002"/>
    <n v="1525"/>
    <n v="1525"/>
    <n v="1524"/>
    <x v="1"/>
    <x v="8"/>
    <s v="Jul-2023"/>
    <s v="ADULTS"/>
  </r>
  <r>
    <x v="89"/>
    <s v="P867"/>
    <n v="11"/>
    <x v="1"/>
    <x v="0"/>
    <x v="3"/>
    <n v="2496.7676064257025"/>
    <x v="0"/>
    <n v="2615.9499999999998"/>
    <x v="3"/>
    <n v="2877.5450000000001"/>
    <n v="2878"/>
    <n v="2878"/>
    <n v="2877"/>
    <x v="0"/>
    <x v="8"/>
    <s v="Jul-2022"/>
    <s v="CHILDREN"/>
  </r>
  <r>
    <x v="285"/>
    <s v="P1961"/>
    <n v="3"/>
    <x v="1"/>
    <x v="5"/>
    <x v="0"/>
    <n v="2503.6022787783868"/>
    <x v="2"/>
    <n v="4273.1899999999996"/>
    <x v="3"/>
    <n v="4700.509"/>
    <n v="4701"/>
    <n v="4701"/>
    <n v="4700"/>
    <x v="0"/>
    <x v="10"/>
    <s v="Oct-2022"/>
    <s v="CHILDREN"/>
  </r>
  <r>
    <x v="649"/>
    <s v="P2269"/>
    <n v="2"/>
    <x v="1"/>
    <x v="2"/>
    <x v="0"/>
    <n v="2503.6022787783868"/>
    <x v="3"/>
    <n v="1703.35"/>
    <x v="3"/>
    <n v="1873.6849999999999"/>
    <n v="1874"/>
    <n v="1874"/>
    <n v="1873"/>
    <x v="0"/>
    <x v="6"/>
    <s v="Sep-2022"/>
    <s v="CHILDREN"/>
  </r>
  <r>
    <x v="279"/>
    <s v="P2553"/>
    <n v="54"/>
    <x v="1"/>
    <x v="2"/>
    <x v="3"/>
    <n v="2496.7676064257025"/>
    <x v="3"/>
    <n v="1065.95"/>
    <x v="0"/>
    <n v="1172.5450000000001"/>
    <n v="1173"/>
    <n v="1173"/>
    <n v="1172"/>
    <x v="1"/>
    <x v="8"/>
    <s v="Jul-2023"/>
    <s v="ADULTS"/>
  </r>
  <r>
    <x v="497"/>
    <s v="P2006"/>
    <n v="7"/>
    <x v="0"/>
    <x v="6"/>
    <x v="0"/>
    <n v="2503.6022787783868"/>
    <x v="4"/>
    <n v="1001.78"/>
    <x v="3"/>
    <n v="1101.9580000000001"/>
    <n v="1102"/>
    <n v="1102"/>
    <n v="1101"/>
    <x v="0"/>
    <x v="10"/>
    <s v="Oct-2022"/>
    <s v="CHILDREN"/>
  </r>
  <r>
    <x v="558"/>
    <s v="P1621"/>
    <n v="59"/>
    <x v="2"/>
    <x v="0"/>
    <x v="0"/>
    <n v="2503.6022787783868"/>
    <x v="3"/>
    <n v="3544.69"/>
    <x v="0"/>
    <n v="3899.1590000000006"/>
    <n v="3899"/>
    <n v="3900"/>
    <n v="3899"/>
    <x v="1"/>
    <x v="7"/>
    <s v="Aug-2023"/>
    <s v="ADULTS"/>
  </r>
  <r>
    <x v="213"/>
    <s v="P470"/>
    <n v="2"/>
    <x v="0"/>
    <x v="2"/>
    <x v="1"/>
    <n v="2509.1716796874998"/>
    <x v="0"/>
    <n v="3554.41"/>
    <x v="3"/>
    <n v="3909.8510000000001"/>
    <n v="3910"/>
    <n v="3910"/>
    <n v="3909"/>
    <x v="0"/>
    <x v="6"/>
    <s v="Sep-2022"/>
    <s v="CHILDREN"/>
  </r>
  <r>
    <x v="423"/>
    <s v="P1172"/>
    <n v="54"/>
    <x v="0"/>
    <x v="0"/>
    <x v="3"/>
    <n v="2496.7676064257025"/>
    <x v="2"/>
    <n v="2001.66"/>
    <x v="0"/>
    <n v="2201.8260000000005"/>
    <n v="2202"/>
    <n v="2202"/>
    <n v="2201"/>
    <x v="1"/>
    <x v="10"/>
    <s v="Oct-2023"/>
    <s v="ADULTS"/>
  </r>
  <r>
    <x v="116"/>
    <s v="P1226"/>
    <n v="34"/>
    <x v="0"/>
    <x v="2"/>
    <x v="3"/>
    <n v="2496.7676064257025"/>
    <x v="4"/>
    <n v="942.47"/>
    <x v="1"/>
    <n v="1036.7170000000001"/>
    <n v="1037"/>
    <n v="1037"/>
    <n v="1036"/>
    <x v="0"/>
    <x v="4"/>
    <s v="Jun-2022"/>
    <s v="ADULTS"/>
  </r>
  <r>
    <x v="640"/>
    <s v="P3616"/>
    <n v="18"/>
    <x v="1"/>
    <x v="2"/>
    <x v="0"/>
    <n v="2503.6022787783868"/>
    <x v="4"/>
    <n v="4108.67"/>
    <x v="1"/>
    <n v="4519.5370000000003"/>
    <n v="4520"/>
    <n v="4520"/>
    <n v="4519"/>
    <x v="0"/>
    <x v="1"/>
    <s v="Jan-2022"/>
    <s v="ADULTS"/>
  </r>
  <r>
    <x v="706"/>
    <s v="P4835"/>
    <n v="47"/>
    <x v="2"/>
    <x v="7"/>
    <x v="1"/>
    <n v="2509.1716796874998"/>
    <x v="4"/>
    <n v="2433"/>
    <x v="0"/>
    <n v="2676.3"/>
    <n v="2676"/>
    <n v="2677"/>
    <n v="2676"/>
    <x v="0"/>
    <x v="2"/>
    <s v="Apr-2022"/>
    <s v="ADULTS"/>
  </r>
  <r>
    <x v="504"/>
    <s v="P333"/>
    <n v="81"/>
    <x v="1"/>
    <x v="1"/>
    <x v="3"/>
    <n v="2496.7676064257025"/>
    <x v="0"/>
    <n v="3652.97"/>
    <x v="2"/>
    <n v="4018.2670000000003"/>
    <n v="4018"/>
    <n v="4019"/>
    <n v="4018"/>
    <x v="0"/>
    <x v="11"/>
    <s v="May-2022"/>
    <s v="ADULTS"/>
  </r>
  <r>
    <x v="680"/>
    <s v="P2171"/>
    <n v="11"/>
    <x v="0"/>
    <x v="5"/>
    <x v="2"/>
    <n v="2440.2966694490819"/>
    <x v="3"/>
    <n v="2808.84"/>
    <x v="3"/>
    <n v="3089.7240000000006"/>
    <n v="3090"/>
    <n v="3090"/>
    <n v="3089"/>
    <x v="1"/>
    <x v="5"/>
    <s v="Mar-2023"/>
    <s v="CHILDREN"/>
  </r>
  <r>
    <x v="424"/>
    <s v="P1313"/>
    <n v="15"/>
    <x v="2"/>
    <x v="5"/>
    <x v="1"/>
    <n v="2509.1716796874998"/>
    <x v="1"/>
    <n v="2331.4899999999998"/>
    <x v="3"/>
    <n v="2564.6390000000001"/>
    <n v="2565"/>
    <n v="2565"/>
    <n v="2564"/>
    <x v="1"/>
    <x v="6"/>
    <s v="Sep-2023"/>
    <s v="CHILDREN"/>
  </r>
  <r>
    <x v="566"/>
    <s v="P4717"/>
    <n v="60"/>
    <x v="0"/>
    <x v="7"/>
    <x v="0"/>
    <n v="2503.6022787783868"/>
    <x v="4"/>
    <n v="3200.01"/>
    <x v="2"/>
    <n v="3520.0110000000004"/>
    <n v="3520"/>
    <n v="3521"/>
    <n v="3520"/>
    <x v="0"/>
    <x v="11"/>
    <s v="May-2022"/>
    <s v="ADULTS"/>
  </r>
  <r>
    <x v="282"/>
    <s v="P2801"/>
    <n v="56"/>
    <x v="0"/>
    <x v="4"/>
    <x v="1"/>
    <n v="2509.1716796874998"/>
    <x v="0"/>
    <n v="1291.0899999999999"/>
    <x v="0"/>
    <n v="1420.1990000000001"/>
    <n v="1420"/>
    <n v="1421"/>
    <n v="1420"/>
    <x v="1"/>
    <x v="7"/>
    <s v="Aug-2023"/>
    <s v="ADULTS"/>
  </r>
  <r>
    <x v="81"/>
    <s v="P1420"/>
    <n v="64"/>
    <x v="0"/>
    <x v="2"/>
    <x v="2"/>
    <n v="2440.2966694490819"/>
    <x v="3"/>
    <n v="3814.16"/>
    <x v="2"/>
    <n v="4195.576"/>
    <n v="4196"/>
    <n v="4196"/>
    <n v="4195"/>
    <x v="1"/>
    <x v="6"/>
    <s v="Sep-2023"/>
    <s v="ADULTS"/>
  </r>
  <r>
    <x v="697"/>
    <s v="P855"/>
    <n v="65"/>
    <x v="2"/>
    <x v="7"/>
    <x v="3"/>
    <n v="2496.7676064257025"/>
    <x v="2"/>
    <n v="468.93"/>
    <x v="2"/>
    <n v="515.82300000000009"/>
    <n v="516"/>
    <n v="516"/>
    <n v="515"/>
    <x v="0"/>
    <x v="9"/>
    <s v="Feb-2022"/>
    <s v="ADULTS"/>
  </r>
  <r>
    <x v="363"/>
    <s v="P1867"/>
    <n v="71"/>
    <x v="0"/>
    <x v="4"/>
    <x v="2"/>
    <n v="2440.2966694490819"/>
    <x v="1"/>
    <n v="3163.04"/>
    <x v="2"/>
    <n v="3479.3440000000001"/>
    <n v="3479"/>
    <n v="3480"/>
    <n v="3479"/>
    <x v="0"/>
    <x v="11"/>
    <s v="May-2022"/>
    <s v="ADULTS"/>
  </r>
  <r>
    <x v="252"/>
    <s v="P2008"/>
    <n v="99"/>
    <x v="2"/>
    <x v="4"/>
    <x v="0"/>
    <n v="2503.6022787783868"/>
    <x v="3"/>
    <n v="1090.77"/>
    <x v="2"/>
    <n v="1199.847"/>
    <n v="1200"/>
    <n v="1200"/>
    <n v="1199"/>
    <x v="1"/>
    <x v="7"/>
    <s v="Aug-2023"/>
    <s v="ADULTS"/>
  </r>
  <r>
    <x v="250"/>
    <s v="P1524"/>
    <n v="23"/>
    <x v="1"/>
    <x v="1"/>
    <x v="0"/>
    <n v="2503.6022787783868"/>
    <x v="3"/>
    <n v="2165.5100000000002"/>
    <x v="1"/>
    <n v="2382.0610000000006"/>
    <n v="2382"/>
    <n v="2383"/>
    <n v="2382"/>
    <x v="1"/>
    <x v="3"/>
    <s v="Nov-2023"/>
    <s v="ADULTS"/>
  </r>
  <r>
    <x v="331"/>
    <s v="P4624"/>
    <n v="99"/>
    <x v="1"/>
    <x v="5"/>
    <x v="1"/>
    <n v="2509.1716796874998"/>
    <x v="4"/>
    <n v="4446.2299999999996"/>
    <x v="2"/>
    <n v="4890.8530000000001"/>
    <n v="4891"/>
    <n v="4891"/>
    <n v="4890"/>
    <x v="0"/>
    <x v="0"/>
    <s v="Dec-2022"/>
    <s v="ADULTS"/>
  </r>
  <r>
    <x v="3"/>
    <s v="P2855"/>
    <n v="34"/>
    <x v="2"/>
    <x v="3"/>
    <x v="1"/>
    <n v="2509.1716796874998"/>
    <x v="4"/>
    <n v="1189.3399999999999"/>
    <x v="1"/>
    <n v="1308.2740000000001"/>
    <n v="1308"/>
    <n v="1309"/>
    <n v="1308"/>
    <x v="1"/>
    <x v="2"/>
    <s v="Apr-2023"/>
    <s v="ADULTS"/>
  </r>
  <r>
    <x v="562"/>
    <s v="P1890"/>
    <n v="38"/>
    <x v="0"/>
    <x v="3"/>
    <x v="2"/>
    <n v="2440.2966694490819"/>
    <x v="3"/>
    <n v="3134.14"/>
    <x v="1"/>
    <n v="3447.5540000000001"/>
    <n v="3448"/>
    <n v="3448"/>
    <n v="3447"/>
    <x v="0"/>
    <x v="6"/>
    <s v="Sep-2022"/>
    <s v="ADULTS"/>
  </r>
  <r>
    <x v="310"/>
    <s v="P2456"/>
    <n v="11"/>
    <x v="2"/>
    <x v="5"/>
    <x v="2"/>
    <n v="2440.2966694490819"/>
    <x v="0"/>
    <n v="2955.54"/>
    <x v="3"/>
    <n v="3251.0940000000001"/>
    <n v="3251"/>
    <n v="3252"/>
    <n v="3251"/>
    <x v="1"/>
    <x v="7"/>
    <s v="Aug-2023"/>
    <s v="CHILDREN"/>
  </r>
  <r>
    <x v="640"/>
    <s v="P1436"/>
    <n v="95"/>
    <x v="0"/>
    <x v="4"/>
    <x v="2"/>
    <n v="2440.2966694490819"/>
    <x v="2"/>
    <n v="1937.56"/>
    <x v="2"/>
    <n v="2131.3160000000003"/>
    <n v="2131"/>
    <n v="2132"/>
    <n v="2131"/>
    <x v="0"/>
    <x v="1"/>
    <s v="Jan-2022"/>
    <s v="ADULTS"/>
  </r>
  <r>
    <x v="587"/>
    <s v="P4642"/>
    <n v="40"/>
    <x v="2"/>
    <x v="4"/>
    <x v="3"/>
    <n v="2496.7676064257025"/>
    <x v="0"/>
    <n v="4306.47"/>
    <x v="0"/>
    <n v="4737.1170000000011"/>
    <n v="4737"/>
    <n v="4738"/>
    <n v="4737"/>
    <x v="0"/>
    <x v="8"/>
    <s v="Jul-2022"/>
    <s v="ADULTS"/>
  </r>
  <r>
    <x v="68"/>
    <s v="P4396"/>
    <n v="24"/>
    <x v="0"/>
    <x v="5"/>
    <x v="2"/>
    <n v="2440.2966694490819"/>
    <x v="1"/>
    <n v="616.53"/>
    <x v="1"/>
    <n v="678.18299999999999"/>
    <n v="678"/>
    <n v="679"/>
    <n v="678"/>
    <x v="0"/>
    <x v="2"/>
    <s v="Apr-2022"/>
    <s v="ADULTS"/>
  </r>
  <r>
    <x v="568"/>
    <s v="P4685"/>
    <n v="57"/>
    <x v="2"/>
    <x v="7"/>
    <x v="1"/>
    <n v="2509.1716796874998"/>
    <x v="0"/>
    <n v="2272.88"/>
    <x v="0"/>
    <n v="2500.1680000000001"/>
    <n v="2500"/>
    <n v="2501"/>
    <n v="2500"/>
    <x v="0"/>
    <x v="3"/>
    <s v="Nov-2022"/>
    <s v="ADULTS"/>
  </r>
  <r>
    <x v="521"/>
    <s v="P3715"/>
    <n v="14"/>
    <x v="0"/>
    <x v="5"/>
    <x v="3"/>
    <n v="2496.7676064257025"/>
    <x v="2"/>
    <n v="2822.96"/>
    <x v="3"/>
    <n v="3105.2560000000003"/>
    <n v="3105"/>
    <n v="3106"/>
    <n v="3105"/>
    <x v="0"/>
    <x v="6"/>
    <s v="Sep-2022"/>
    <s v="CHILDREN"/>
  </r>
  <r>
    <x v="386"/>
    <s v="P2518"/>
    <n v="75"/>
    <x v="0"/>
    <x v="6"/>
    <x v="0"/>
    <n v="2503.6022787783868"/>
    <x v="3"/>
    <n v="4786.78"/>
    <x v="2"/>
    <n v="5265.4580000000005"/>
    <n v="5265"/>
    <n v="5266"/>
    <n v="5265"/>
    <x v="0"/>
    <x v="8"/>
    <s v="Jul-2022"/>
    <s v="ADULTS"/>
  </r>
  <r>
    <x v="99"/>
    <s v="P606"/>
    <n v="90"/>
    <x v="1"/>
    <x v="0"/>
    <x v="1"/>
    <n v="2509.1716796874998"/>
    <x v="3"/>
    <n v="3922.07"/>
    <x v="2"/>
    <n v="4314.277000000001"/>
    <n v="4314"/>
    <n v="4315"/>
    <n v="4314"/>
    <x v="0"/>
    <x v="4"/>
    <s v="Jun-2022"/>
    <s v="ADULTS"/>
  </r>
  <r>
    <x v="196"/>
    <s v="P1318"/>
    <n v="30"/>
    <x v="2"/>
    <x v="7"/>
    <x v="0"/>
    <n v="2503.6022787783868"/>
    <x v="1"/>
    <n v="3483.94"/>
    <x v="1"/>
    <n v="3832.3340000000003"/>
    <n v="3832"/>
    <n v="3833"/>
    <n v="3832"/>
    <x v="1"/>
    <x v="10"/>
    <s v="Oct-2023"/>
    <s v="ADULTS"/>
  </r>
  <r>
    <x v="449"/>
    <s v="P809"/>
    <n v="67"/>
    <x v="2"/>
    <x v="0"/>
    <x v="2"/>
    <n v="2440.2966694490819"/>
    <x v="3"/>
    <n v="3549.07"/>
    <x v="2"/>
    <n v="3903.9770000000003"/>
    <n v="3904"/>
    <n v="3904"/>
    <n v="3903"/>
    <x v="1"/>
    <x v="10"/>
    <s v="Oct-2023"/>
    <s v="ADULTS"/>
  </r>
  <r>
    <x v="607"/>
    <s v="P3120"/>
    <n v="8"/>
    <x v="0"/>
    <x v="2"/>
    <x v="3"/>
    <n v="2496.7676064257025"/>
    <x v="3"/>
    <n v="3799.58"/>
    <x v="3"/>
    <n v="4179.5380000000005"/>
    <n v="4180"/>
    <n v="4180"/>
    <n v="4179"/>
    <x v="0"/>
    <x v="5"/>
    <s v="Mar-2022"/>
    <s v="CHILDREN"/>
  </r>
  <r>
    <x v="407"/>
    <s v="P2603"/>
    <n v="54"/>
    <x v="0"/>
    <x v="4"/>
    <x v="1"/>
    <n v="2509.1716796874998"/>
    <x v="0"/>
    <n v="3108.13"/>
    <x v="0"/>
    <n v="3418.9430000000002"/>
    <n v="3419"/>
    <n v="3419"/>
    <n v="3418"/>
    <x v="1"/>
    <x v="3"/>
    <s v="Nov-2023"/>
    <s v="ADULTS"/>
  </r>
  <r>
    <x v="727"/>
    <s v="P4848"/>
    <n v="8"/>
    <x v="1"/>
    <x v="1"/>
    <x v="3"/>
    <n v="2496.7676064257025"/>
    <x v="0"/>
    <n v="2901.97"/>
    <x v="3"/>
    <n v="3192.1669999999999"/>
    <n v="3192"/>
    <n v="3193"/>
    <n v="3192"/>
    <x v="1"/>
    <x v="11"/>
    <s v="May-2023"/>
    <s v="CHILDREN"/>
  </r>
  <r>
    <x v="168"/>
    <s v="P1565"/>
    <n v="3"/>
    <x v="1"/>
    <x v="0"/>
    <x v="3"/>
    <n v="2496.7676064257025"/>
    <x v="4"/>
    <n v="4435.43"/>
    <x v="3"/>
    <n v="4878.9730000000009"/>
    <n v="4879"/>
    <n v="4879"/>
    <n v="4878"/>
    <x v="1"/>
    <x v="5"/>
    <s v="Mar-2023"/>
    <s v="CHILDREN"/>
  </r>
  <r>
    <x v="103"/>
    <s v="P3885"/>
    <n v="9"/>
    <x v="0"/>
    <x v="7"/>
    <x v="0"/>
    <n v="2503.6022787783868"/>
    <x v="4"/>
    <n v="3432.81"/>
    <x v="3"/>
    <n v="3776.0910000000003"/>
    <n v="3776"/>
    <n v="3777"/>
    <n v="3776"/>
    <x v="1"/>
    <x v="7"/>
    <s v="Aug-2023"/>
    <s v="CHILDREN"/>
  </r>
  <r>
    <x v="179"/>
    <s v="P1558"/>
    <n v="89"/>
    <x v="0"/>
    <x v="3"/>
    <x v="0"/>
    <n v="2503.6022787783868"/>
    <x v="1"/>
    <n v="3305.81"/>
    <x v="2"/>
    <n v="3636.3910000000001"/>
    <n v="3636"/>
    <n v="3637"/>
    <n v="3636"/>
    <x v="0"/>
    <x v="7"/>
    <s v="Aug-2022"/>
    <s v="ADULTS"/>
  </r>
  <r>
    <x v="356"/>
    <s v="P937"/>
    <n v="83"/>
    <x v="2"/>
    <x v="1"/>
    <x v="2"/>
    <n v="2440.2966694490819"/>
    <x v="0"/>
    <n v="4868.1499999999996"/>
    <x v="2"/>
    <n v="5354.9650000000001"/>
    <n v="5355"/>
    <n v="5355"/>
    <n v="5354"/>
    <x v="0"/>
    <x v="4"/>
    <s v="Jun-2022"/>
    <s v="ADULTS"/>
  </r>
  <r>
    <x v="404"/>
    <s v="P4638"/>
    <n v="0"/>
    <x v="0"/>
    <x v="7"/>
    <x v="0"/>
    <n v="2503.6022787783868"/>
    <x v="2"/>
    <n v="3954.79"/>
    <x v="3"/>
    <n v="4350.2690000000002"/>
    <n v="4350"/>
    <n v="4351"/>
    <n v="4350"/>
    <x v="0"/>
    <x v="2"/>
    <s v="Apr-2022"/>
    <s v="CHILDREN"/>
  </r>
  <r>
    <x v="299"/>
    <s v="P3179"/>
    <n v="93"/>
    <x v="1"/>
    <x v="6"/>
    <x v="0"/>
    <n v="2503.6022787783868"/>
    <x v="0"/>
    <n v="3880.03"/>
    <x v="2"/>
    <n v="4268.0330000000004"/>
    <n v="4268"/>
    <n v="4269"/>
    <n v="4268"/>
    <x v="1"/>
    <x v="7"/>
    <s v="Aug-2023"/>
    <s v="ADULTS"/>
  </r>
  <r>
    <x v="273"/>
    <s v="P2333"/>
    <n v="90"/>
    <x v="1"/>
    <x v="7"/>
    <x v="3"/>
    <n v="2496.7676064257025"/>
    <x v="0"/>
    <n v="4565.53"/>
    <x v="2"/>
    <n v="5022.0830000000005"/>
    <n v="5022"/>
    <n v="5023"/>
    <n v="5022"/>
    <x v="1"/>
    <x v="2"/>
    <s v="Apr-2023"/>
    <s v="ADULTS"/>
  </r>
  <r>
    <x v="488"/>
    <s v="P4584"/>
    <n v="60"/>
    <x v="2"/>
    <x v="2"/>
    <x v="0"/>
    <n v="2503.6022787783868"/>
    <x v="4"/>
    <n v="3091.33"/>
    <x v="2"/>
    <n v="3400.4630000000002"/>
    <n v="3400"/>
    <n v="3401"/>
    <n v="3400"/>
    <x v="0"/>
    <x v="2"/>
    <s v="Apr-2022"/>
    <s v="ADULTS"/>
  </r>
  <r>
    <x v="301"/>
    <s v="P3662"/>
    <n v="78"/>
    <x v="1"/>
    <x v="5"/>
    <x v="1"/>
    <n v="2509.1716796874998"/>
    <x v="0"/>
    <n v="1992.44"/>
    <x v="2"/>
    <n v="2191.6840000000002"/>
    <n v="2192"/>
    <n v="2192"/>
    <n v="2191"/>
    <x v="0"/>
    <x v="10"/>
    <s v="Oct-2022"/>
    <s v="ADULTS"/>
  </r>
  <r>
    <x v="555"/>
    <s v="P3543"/>
    <n v="88"/>
    <x v="0"/>
    <x v="0"/>
    <x v="1"/>
    <n v="2509.1716796874998"/>
    <x v="1"/>
    <n v="2676.59"/>
    <x v="2"/>
    <n v="2944.2490000000003"/>
    <n v="2944"/>
    <n v="2945"/>
    <n v="2944"/>
    <x v="1"/>
    <x v="4"/>
    <s v="Jun-2023"/>
    <s v="ADULTS"/>
  </r>
  <r>
    <x v="494"/>
    <s v="P1977"/>
    <n v="6"/>
    <x v="2"/>
    <x v="5"/>
    <x v="3"/>
    <n v="2496.7676064257025"/>
    <x v="2"/>
    <n v="4164.17"/>
    <x v="3"/>
    <n v="4580.5870000000004"/>
    <n v="4581"/>
    <n v="4581"/>
    <n v="4580"/>
    <x v="0"/>
    <x v="5"/>
    <s v="Mar-2022"/>
    <s v="CHILDREN"/>
  </r>
  <r>
    <x v="466"/>
    <s v="P2004"/>
    <n v="28"/>
    <x v="0"/>
    <x v="7"/>
    <x v="2"/>
    <n v="2440.2966694490819"/>
    <x v="4"/>
    <n v="109.88"/>
    <x v="1"/>
    <n v="120.86800000000001"/>
    <n v="121"/>
    <n v="121"/>
    <n v="120"/>
    <x v="0"/>
    <x v="6"/>
    <s v="Sep-2022"/>
    <s v="ADULTS"/>
  </r>
  <r>
    <x v="571"/>
    <s v="P3756"/>
    <n v="7"/>
    <x v="2"/>
    <x v="3"/>
    <x v="2"/>
    <n v="2440.2966694490819"/>
    <x v="2"/>
    <n v="72.739999999999995"/>
    <x v="3"/>
    <n v="80.013999999999996"/>
    <n v="80"/>
    <n v="81"/>
    <n v="80"/>
    <x v="0"/>
    <x v="1"/>
    <s v="Jan-2022"/>
    <s v="CHILDREN"/>
  </r>
  <r>
    <x v="110"/>
    <s v="P2300"/>
    <n v="75"/>
    <x v="1"/>
    <x v="4"/>
    <x v="3"/>
    <n v="2496.7676064257025"/>
    <x v="1"/>
    <n v="1399.47"/>
    <x v="2"/>
    <n v="1539.4170000000001"/>
    <n v="1539"/>
    <n v="1540"/>
    <n v="1539"/>
    <x v="0"/>
    <x v="8"/>
    <s v="Jul-2022"/>
    <s v="ADULTS"/>
  </r>
  <r>
    <x v="240"/>
    <s v="P3167"/>
    <n v="84"/>
    <x v="1"/>
    <x v="6"/>
    <x v="3"/>
    <n v="2496.7676064257025"/>
    <x v="3"/>
    <n v="385.73"/>
    <x v="2"/>
    <n v="424.30300000000005"/>
    <n v="424"/>
    <n v="425"/>
    <n v="424"/>
    <x v="0"/>
    <x v="4"/>
    <s v="Jun-2022"/>
    <s v="ADULTS"/>
  </r>
  <r>
    <x v="113"/>
    <s v="P3698"/>
    <n v="88"/>
    <x v="0"/>
    <x v="2"/>
    <x v="0"/>
    <n v="2503.6022787783868"/>
    <x v="1"/>
    <n v="4740.37"/>
    <x v="2"/>
    <n v="5214.4070000000002"/>
    <n v="5214"/>
    <n v="5215"/>
    <n v="5214"/>
    <x v="1"/>
    <x v="0"/>
    <s v="Dec-2023"/>
    <s v="ADULTS"/>
  </r>
  <r>
    <x v="412"/>
    <s v="P3888"/>
    <n v="91"/>
    <x v="1"/>
    <x v="7"/>
    <x v="1"/>
    <n v="2509.1716796874998"/>
    <x v="3"/>
    <n v="452.98"/>
    <x v="2"/>
    <n v="498.27800000000008"/>
    <n v="498"/>
    <n v="499"/>
    <n v="498"/>
    <x v="0"/>
    <x v="1"/>
    <s v="Jan-2022"/>
    <s v="ADULTS"/>
  </r>
  <r>
    <x v="304"/>
    <s v="P1494"/>
    <n v="0"/>
    <x v="1"/>
    <x v="6"/>
    <x v="1"/>
    <n v="2509.1716796874998"/>
    <x v="0"/>
    <n v="2983.36"/>
    <x v="3"/>
    <n v="3281.6960000000004"/>
    <n v="3282"/>
    <n v="3282"/>
    <n v="3281"/>
    <x v="0"/>
    <x v="5"/>
    <s v="Mar-2022"/>
    <s v="CHILDREN"/>
  </r>
  <r>
    <x v="419"/>
    <s v="P4821"/>
    <n v="82"/>
    <x v="1"/>
    <x v="6"/>
    <x v="0"/>
    <n v="2503.6022787783868"/>
    <x v="1"/>
    <n v="1222.01"/>
    <x v="2"/>
    <n v="1344.211"/>
    <n v="1344"/>
    <n v="1345"/>
    <n v="1344"/>
    <x v="1"/>
    <x v="3"/>
    <s v="Nov-2023"/>
    <s v="ADULTS"/>
  </r>
  <r>
    <x v="539"/>
    <s v="P3872"/>
    <n v="26"/>
    <x v="0"/>
    <x v="0"/>
    <x v="3"/>
    <n v="2496.7676064257025"/>
    <x v="1"/>
    <n v="2135.7600000000002"/>
    <x v="1"/>
    <n v="2349.3360000000002"/>
    <n v="2349"/>
    <n v="2350"/>
    <n v="2349"/>
    <x v="1"/>
    <x v="9"/>
    <s v="Feb-2023"/>
    <s v="ADULTS"/>
  </r>
  <r>
    <x v="249"/>
    <s v="P1418"/>
    <n v="19"/>
    <x v="0"/>
    <x v="3"/>
    <x v="1"/>
    <n v="2509.1716796874998"/>
    <x v="1"/>
    <n v="456.33"/>
    <x v="1"/>
    <n v="501.96300000000002"/>
    <n v="502"/>
    <n v="502"/>
    <n v="501"/>
    <x v="0"/>
    <x v="6"/>
    <s v="Sep-2022"/>
    <s v="ADULTS"/>
  </r>
  <r>
    <x v="463"/>
    <s v="P4629"/>
    <n v="91"/>
    <x v="0"/>
    <x v="7"/>
    <x v="0"/>
    <n v="2503.6022787783868"/>
    <x v="0"/>
    <n v="731.08"/>
    <x v="2"/>
    <n v="804.1880000000001"/>
    <n v="804"/>
    <n v="805"/>
    <n v="804"/>
    <x v="0"/>
    <x v="11"/>
    <s v="May-2022"/>
    <s v="ADULTS"/>
  </r>
  <r>
    <x v="295"/>
    <s v="P4393"/>
    <n v="17"/>
    <x v="2"/>
    <x v="4"/>
    <x v="3"/>
    <n v="2496.7676064257025"/>
    <x v="0"/>
    <n v="938.79"/>
    <x v="3"/>
    <n v="1032.6690000000001"/>
    <n v="1033"/>
    <n v="1033"/>
    <n v="1032"/>
    <x v="1"/>
    <x v="2"/>
    <s v="Apr-2023"/>
    <s v="CHILDREN"/>
  </r>
  <r>
    <x v="624"/>
    <s v="P3804"/>
    <n v="38"/>
    <x v="1"/>
    <x v="7"/>
    <x v="0"/>
    <n v="2503.6022787783868"/>
    <x v="1"/>
    <n v="254.21"/>
    <x v="1"/>
    <n v="279.63100000000003"/>
    <n v="280"/>
    <n v="280"/>
    <n v="279"/>
    <x v="0"/>
    <x v="0"/>
    <s v="Dec-2022"/>
    <s v="ADULTS"/>
  </r>
  <r>
    <x v="646"/>
    <s v="P3603"/>
    <n v="43"/>
    <x v="2"/>
    <x v="2"/>
    <x v="0"/>
    <n v="2503.6022787783868"/>
    <x v="0"/>
    <n v="2877.52"/>
    <x v="0"/>
    <n v="3165.2720000000004"/>
    <n v="3165"/>
    <n v="3166"/>
    <n v="3165"/>
    <x v="0"/>
    <x v="8"/>
    <s v="Jul-2022"/>
    <s v="ADULTS"/>
  </r>
  <r>
    <x v="26"/>
    <s v="P731"/>
    <n v="26"/>
    <x v="2"/>
    <x v="0"/>
    <x v="3"/>
    <n v="2496.7676064257025"/>
    <x v="1"/>
    <n v="4671.0600000000004"/>
    <x v="1"/>
    <n v="5138.1660000000011"/>
    <n v="5138"/>
    <n v="5139"/>
    <n v="5138"/>
    <x v="0"/>
    <x v="0"/>
    <s v="Dec-2022"/>
    <s v="ADULTS"/>
  </r>
  <r>
    <x v="523"/>
    <s v="P2246"/>
    <n v="93"/>
    <x v="0"/>
    <x v="5"/>
    <x v="1"/>
    <n v="2509.1716796874998"/>
    <x v="0"/>
    <n v="4506.07"/>
    <x v="2"/>
    <n v="4956.6769999999997"/>
    <n v="4957"/>
    <n v="4957"/>
    <n v="4956"/>
    <x v="0"/>
    <x v="5"/>
    <s v="Mar-2022"/>
    <s v="ADULTS"/>
  </r>
  <r>
    <x v="89"/>
    <s v="P4832"/>
    <n v="42"/>
    <x v="0"/>
    <x v="3"/>
    <x v="3"/>
    <n v="2496.7676064257025"/>
    <x v="2"/>
    <n v="4673.78"/>
    <x v="0"/>
    <n v="5141.1580000000004"/>
    <n v="5141"/>
    <n v="5142"/>
    <n v="5141"/>
    <x v="0"/>
    <x v="8"/>
    <s v="Jul-2022"/>
    <s v="ADULTS"/>
  </r>
  <r>
    <x v="597"/>
    <s v="P2093"/>
    <n v="64"/>
    <x v="0"/>
    <x v="5"/>
    <x v="1"/>
    <n v="2509.1716796874998"/>
    <x v="1"/>
    <n v="4519.78"/>
    <x v="2"/>
    <n v="4971.7579999999998"/>
    <n v="4972"/>
    <n v="4972"/>
    <n v="4971"/>
    <x v="0"/>
    <x v="10"/>
    <s v="Oct-2022"/>
    <s v="ADULTS"/>
  </r>
  <r>
    <x v="24"/>
    <s v="P2430"/>
    <n v="67"/>
    <x v="2"/>
    <x v="3"/>
    <x v="3"/>
    <n v="2496.7676064257025"/>
    <x v="2"/>
    <n v="539.57000000000005"/>
    <x v="2"/>
    <n v="593.52700000000016"/>
    <n v="594"/>
    <n v="594"/>
    <n v="593"/>
    <x v="1"/>
    <x v="9"/>
    <s v="Feb-2023"/>
    <s v="ADULTS"/>
  </r>
  <r>
    <x v="288"/>
    <s v="P367"/>
    <n v="2"/>
    <x v="2"/>
    <x v="7"/>
    <x v="2"/>
    <n v="2440.2966694490819"/>
    <x v="4"/>
    <n v="4135.1000000000004"/>
    <x v="3"/>
    <n v="4548.6100000000006"/>
    <n v="4549"/>
    <n v="4549"/>
    <n v="4548"/>
    <x v="1"/>
    <x v="10"/>
    <s v="Oct-2023"/>
    <s v="CHILDREN"/>
  </r>
  <r>
    <x v="706"/>
    <s v="P1727"/>
    <n v="64"/>
    <x v="0"/>
    <x v="0"/>
    <x v="1"/>
    <n v="2509.1716796874998"/>
    <x v="0"/>
    <n v="1487.3"/>
    <x v="2"/>
    <n v="1636.03"/>
    <n v="1636"/>
    <n v="1637"/>
    <n v="1636"/>
    <x v="0"/>
    <x v="2"/>
    <s v="Apr-2022"/>
    <s v="ADULTS"/>
  </r>
  <r>
    <x v="360"/>
    <s v="P1139"/>
    <n v="23"/>
    <x v="1"/>
    <x v="3"/>
    <x v="2"/>
    <n v="2440.2966694490819"/>
    <x v="3"/>
    <n v="566.84"/>
    <x v="1"/>
    <n v="623.52400000000011"/>
    <n v="624"/>
    <n v="624"/>
    <n v="623"/>
    <x v="1"/>
    <x v="4"/>
    <s v="Jun-2023"/>
    <s v="ADULTS"/>
  </r>
  <r>
    <x v="288"/>
    <s v="P3643"/>
    <n v="65"/>
    <x v="1"/>
    <x v="4"/>
    <x v="3"/>
    <n v="2496.7676064257025"/>
    <x v="4"/>
    <n v="4523.17"/>
    <x v="2"/>
    <n v="4975.4870000000001"/>
    <n v="4975"/>
    <n v="4976"/>
    <n v="4975"/>
    <x v="1"/>
    <x v="10"/>
    <s v="Oct-2023"/>
    <s v="ADULTS"/>
  </r>
  <r>
    <x v="175"/>
    <s v="P3354"/>
    <n v="6"/>
    <x v="1"/>
    <x v="1"/>
    <x v="0"/>
    <n v="2503.6022787783868"/>
    <x v="0"/>
    <n v="4759.76"/>
    <x v="3"/>
    <n v="5235.7360000000008"/>
    <n v="5236"/>
    <n v="5236"/>
    <n v="5235"/>
    <x v="0"/>
    <x v="5"/>
    <s v="Mar-2022"/>
    <s v="CHILDREN"/>
  </r>
  <r>
    <x v="286"/>
    <s v="P1187"/>
    <n v="47"/>
    <x v="2"/>
    <x v="7"/>
    <x v="0"/>
    <n v="2503.6022787783868"/>
    <x v="5"/>
    <n v="1668.03"/>
    <x v="0"/>
    <n v="1834.8330000000001"/>
    <n v="1835"/>
    <n v="1835"/>
    <n v="1834"/>
    <x v="1"/>
    <x v="7"/>
    <s v="Aug-2023"/>
    <s v="ADULTS"/>
  </r>
  <r>
    <x v="504"/>
    <s v="P3062"/>
    <n v="7"/>
    <x v="1"/>
    <x v="0"/>
    <x v="0"/>
    <n v="2503.6022787783868"/>
    <x v="1"/>
    <n v="232.19"/>
    <x v="3"/>
    <n v="255.40900000000002"/>
    <n v="255"/>
    <n v="256"/>
    <n v="255"/>
    <x v="0"/>
    <x v="11"/>
    <s v="May-2022"/>
    <s v="CHILDREN"/>
  </r>
  <r>
    <x v="677"/>
    <s v="P735"/>
    <n v="45"/>
    <x v="0"/>
    <x v="1"/>
    <x v="2"/>
    <n v="2440.2966694490819"/>
    <x v="0"/>
    <n v="1956.67"/>
    <x v="0"/>
    <n v="2152.3370000000004"/>
    <n v="2152"/>
    <n v="2153"/>
    <n v="2152"/>
    <x v="1"/>
    <x v="3"/>
    <s v="Nov-2023"/>
    <s v="ADULTS"/>
  </r>
  <r>
    <x v="426"/>
    <s v="P4308"/>
    <n v="97"/>
    <x v="2"/>
    <x v="0"/>
    <x v="3"/>
    <n v="2496.7676064257025"/>
    <x v="3"/>
    <n v="244.53"/>
    <x v="2"/>
    <n v="268.983"/>
    <n v="269"/>
    <n v="269"/>
    <n v="268"/>
    <x v="1"/>
    <x v="0"/>
    <s v="Dec-2023"/>
    <s v="ADULTS"/>
  </r>
  <r>
    <x v="607"/>
    <s v="P3729"/>
    <n v="75"/>
    <x v="0"/>
    <x v="6"/>
    <x v="0"/>
    <n v="2503.6022787783868"/>
    <x v="1"/>
    <n v="1616.89"/>
    <x v="2"/>
    <n v="1778.5790000000002"/>
    <n v="1779"/>
    <n v="1779"/>
    <n v="1778"/>
    <x v="0"/>
    <x v="5"/>
    <s v="Mar-2022"/>
    <s v="ADULTS"/>
  </r>
  <r>
    <x v="236"/>
    <s v="P4577"/>
    <n v="19"/>
    <x v="1"/>
    <x v="6"/>
    <x v="0"/>
    <n v="2503.6022787783868"/>
    <x v="1"/>
    <n v="1742.91"/>
    <x v="1"/>
    <n v="1917.2010000000002"/>
    <n v="1917"/>
    <n v="1918"/>
    <n v="1917"/>
    <x v="1"/>
    <x v="1"/>
    <s v="Jan-2023"/>
    <s v="ADULTS"/>
  </r>
  <r>
    <x v="316"/>
    <s v="P3006"/>
    <n v="90"/>
    <x v="0"/>
    <x v="7"/>
    <x v="1"/>
    <n v="2509.1716796874998"/>
    <x v="2"/>
    <n v="1764.58"/>
    <x v="2"/>
    <n v="1941.038"/>
    <n v="1941"/>
    <n v="1942"/>
    <n v="1941"/>
    <x v="1"/>
    <x v="5"/>
    <s v="Mar-2023"/>
    <s v="ADULTS"/>
  </r>
  <r>
    <x v="421"/>
    <s v="P4908"/>
    <n v="45"/>
    <x v="0"/>
    <x v="1"/>
    <x v="0"/>
    <n v="2503.6022787783868"/>
    <x v="0"/>
    <n v="1054.1099999999999"/>
    <x v="0"/>
    <n v="1159.521"/>
    <n v="1160"/>
    <n v="1160"/>
    <n v="1159"/>
    <x v="1"/>
    <x v="2"/>
    <s v="Apr-2023"/>
    <s v="ADULTS"/>
  </r>
  <r>
    <x v="285"/>
    <s v="P4757"/>
    <n v="86"/>
    <x v="1"/>
    <x v="0"/>
    <x v="0"/>
    <n v="2503.6022787783868"/>
    <x v="1"/>
    <n v="2890.45"/>
    <x v="2"/>
    <n v="3179.4949999999999"/>
    <n v="3179"/>
    <n v="3180"/>
    <n v="3179"/>
    <x v="0"/>
    <x v="10"/>
    <s v="Oct-2022"/>
    <s v="ADULTS"/>
  </r>
  <r>
    <x v="655"/>
    <s v="P3997"/>
    <n v="84"/>
    <x v="1"/>
    <x v="0"/>
    <x v="1"/>
    <n v="2509.1716796874998"/>
    <x v="5"/>
    <n v="1159.3699999999999"/>
    <x v="2"/>
    <n v="1275.307"/>
    <n v="1275"/>
    <n v="1276"/>
    <n v="1275"/>
    <x v="0"/>
    <x v="10"/>
    <s v="Oct-2022"/>
    <s v="ADULTS"/>
  </r>
  <r>
    <x v="398"/>
    <s v="P2279"/>
    <n v="71"/>
    <x v="1"/>
    <x v="6"/>
    <x v="1"/>
    <n v="2509.1716796874998"/>
    <x v="3"/>
    <n v="4139.76"/>
    <x v="2"/>
    <n v="4553.7360000000008"/>
    <n v="4554"/>
    <n v="4554"/>
    <n v="4553"/>
    <x v="1"/>
    <x v="0"/>
    <s v="Dec-2023"/>
    <s v="ADULTS"/>
  </r>
  <r>
    <x v="5"/>
    <s v="P4938"/>
    <n v="58"/>
    <x v="1"/>
    <x v="4"/>
    <x v="2"/>
    <n v="2440.2966694490819"/>
    <x v="4"/>
    <n v="3346.96"/>
    <x v="0"/>
    <n v="3681.6560000000004"/>
    <n v="3682"/>
    <n v="3682"/>
    <n v="3681"/>
    <x v="1"/>
    <x v="4"/>
    <s v="Jun-2023"/>
    <s v="ADULTS"/>
  </r>
  <r>
    <x v="546"/>
    <s v="P3745"/>
    <n v="28"/>
    <x v="1"/>
    <x v="4"/>
    <x v="1"/>
    <n v="2509.1716796874998"/>
    <x v="1"/>
    <n v="1110.53"/>
    <x v="1"/>
    <n v="1221.5830000000001"/>
    <n v="1222"/>
    <n v="1222"/>
    <n v="1221"/>
    <x v="0"/>
    <x v="10"/>
    <s v="Oct-2022"/>
    <s v="ADULTS"/>
  </r>
  <r>
    <x v="351"/>
    <s v="P4643"/>
    <n v="55"/>
    <x v="0"/>
    <x v="1"/>
    <x v="2"/>
    <n v="2440.2966694490819"/>
    <x v="3"/>
    <n v="1506.29"/>
    <x v="0"/>
    <n v="1656.9190000000001"/>
    <n v="1657"/>
    <n v="1657"/>
    <n v="1656"/>
    <x v="0"/>
    <x v="5"/>
    <s v="Mar-2022"/>
    <s v="ADULTS"/>
  </r>
  <r>
    <x v="151"/>
    <s v="P2723"/>
    <n v="76"/>
    <x v="1"/>
    <x v="6"/>
    <x v="2"/>
    <n v="2440.2966694490819"/>
    <x v="2"/>
    <n v="3516.63"/>
    <x v="2"/>
    <n v="3868.2930000000006"/>
    <n v="3868"/>
    <n v="3869"/>
    <n v="3868"/>
    <x v="0"/>
    <x v="10"/>
    <s v="Oct-2022"/>
    <s v="ADULTS"/>
  </r>
  <r>
    <x v="412"/>
    <s v="P3463"/>
    <n v="36"/>
    <x v="0"/>
    <x v="2"/>
    <x v="0"/>
    <n v="2503.6022787783868"/>
    <x v="1"/>
    <n v="2969.96"/>
    <x v="1"/>
    <n v="3266.9560000000001"/>
    <n v="3267"/>
    <n v="3267"/>
    <n v="3266"/>
    <x v="0"/>
    <x v="1"/>
    <s v="Jan-2022"/>
    <s v="ADULTS"/>
  </r>
  <r>
    <x v="418"/>
    <s v="P182"/>
    <n v="95"/>
    <x v="1"/>
    <x v="6"/>
    <x v="2"/>
    <n v="2440.2966694490819"/>
    <x v="3"/>
    <n v="1769.57"/>
    <x v="2"/>
    <n v="1946.527"/>
    <n v="1947"/>
    <n v="1947"/>
    <n v="1946"/>
    <x v="0"/>
    <x v="2"/>
    <s v="Apr-2022"/>
    <s v="ADULTS"/>
  </r>
  <r>
    <x v="256"/>
    <s v="P1634"/>
    <n v="14"/>
    <x v="1"/>
    <x v="2"/>
    <x v="2"/>
    <n v="2440.2966694490819"/>
    <x v="4"/>
    <n v="2105.21"/>
    <x v="3"/>
    <n v="2315.7310000000002"/>
    <n v="2316"/>
    <n v="2316"/>
    <n v="2315"/>
    <x v="0"/>
    <x v="7"/>
    <s v="Aug-2022"/>
    <s v="CHILDREN"/>
  </r>
  <r>
    <x v="340"/>
    <s v="P859"/>
    <n v="3"/>
    <x v="0"/>
    <x v="7"/>
    <x v="2"/>
    <n v="2440.2966694490819"/>
    <x v="4"/>
    <n v="4625.05"/>
    <x v="3"/>
    <n v="5087.5550000000003"/>
    <n v="5088"/>
    <n v="5088"/>
    <n v="5087"/>
    <x v="0"/>
    <x v="11"/>
    <s v="May-2022"/>
    <s v="CHILDREN"/>
  </r>
  <r>
    <x v="494"/>
    <s v="P4402"/>
    <n v="61"/>
    <x v="1"/>
    <x v="4"/>
    <x v="1"/>
    <n v="2509.1716796874998"/>
    <x v="4"/>
    <n v="554.52"/>
    <x v="2"/>
    <n v="609.97199999999998"/>
    <n v="610"/>
    <n v="610"/>
    <n v="609"/>
    <x v="0"/>
    <x v="5"/>
    <s v="Mar-2022"/>
    <s v="ADULTS"/>
  </r>
  <r>
    <x v="440"/>
    <s v="P463"/>
    <n v="66"/>
    <x v="2"/>
    <x v="4"/>
    <x v="1"/>
    <n v="2509.1716796874998"/>
    <x v="1"/>
    <n v="2807.8"/>
    <x v="2"/>
    <n v="3088.5800000000004"/>
    <n v="3089"/>
    <n v="3089"/>
    <n v="3088"/>
    <x v="1"/>
    <x v="7"/>
    <s v="Aug-2023"/>
    <s v="ADULTS"/>
  </r>
  <r>
    <x v="67"/>
    <s v="P4910"/>
    <n v="99"/>
    <x v="0"/>
    <x v="4"/>
    <x v="3"/>
    <n v="2496.7676064257025"/>
    <x v="4"/>
    <n v="4520.12"/>
    <x v="2"/>
    <n v="4972.1320000000005"/>
    <n v="4972"/>
    <n v="4973"/>
    <n v="4972"/>
    <x v="0"/>
    <x v="4"/>
    <s v="Jun-2022"/>
    <s v="ADULTS"/>
  </r>
  <r>
    <x v="285"/>
    <s v="P4739"/>
    <n v="11"/>
    <x v="2"/>
    <x v="6"/>
    <x v="0"/>
    <n v="2503.6022787783868"/>
    <x v="3"/>
    <n v="185.99"/>
    <x v="3"/>
    <n v="204.58900000000003"/>
    <n v="205"/>
    <n v="205"/>
    <n v="204"/>
    <x v="0"/>
    <x v="10"/>
    <s v="Oct-2022"/>
    <s v="CHILDREN"/>
  </r>
  <r>
    <x v="416"/>
    <s v="P3101"/>
    <n v="86"/>
    <x v="0"/>
    <x v="1"/>
    <x v="0"/>
    <n v="2503.6022787783868"/>
    <x v="3"/>
    <n v="1391.88"/>
    <x v="2"/>
    <n v="1531.0680000000002"/>
    <n v="1531"/>
    <n v="1532"/>
    <n v="1531"/>
    <x v="0"/>
    <x v="6"/>
    <s v="Sep-2022"/>
    <s v="ADULTS"/>
  </r>
  <r>
    <x v="412"/>
    <s v="P4941"/>
    <n v="86"/>
    <x v="0"/>
    <x v="1"/>
    <x v="2"/>
    <n v="2440.2966694490819"/>
    <x v="3"/>
    <n v="2621.96"/>
    <x v="2"/>
    <n v="2884.1560000000004"/>
    <n v="2884"/>
    <n v="2885"/>
    <n v="2884"/>
    <x v="0"/>
    <x v="1"/>
    <s v="Jan-2022"/>
    <s v="ADULTS"/>
  </r>
  <r>
    <x v="30"/>
    <s v="P1974"/>
    <n v="3"/>
    <x v="2"/>
    <x v="1"/>
    <x v="3"/>
    <n v="2496.7676064257025"/>
    <x v="4"/>
    <n v="623.47"/>
    <x v="3"/>
    <n v="685.81700000000012"/>
    <n v="686"/>
    <n v="686"/>
    <n v="685"/>
    <x v="1"/>
    <x v="2"/>
    <s v="Apr-2023"/>
    <s v="CHILDREN"/>
  </r>
  <r>
    <x v="650"/>
    <s v="P732"/>
    <n v="76"/>
    <x v="1"/>
    <x v="1"/>
    <x v="2"/>
    <n v="2440.2966694490819"/>
    <x v="4"/>
    <n v="1857.28"/>
    <x v="2"/>
    <n v="2043.008"/>
    <n v="2043"/>
    <n v="2044"/>
    <n v="2043"/>
    <x v="1"/>
    <x v="4"/>
    <s v="Jun-2023"/>
    <s v="ADULTS"/>
  </r>
  <r>
    <x v="44"/>
    <s v="P4140"/>
    <n v="98"/>
    <x v="1"/>
    <x v="4"/>
    <x v="3"/>
    <n v="2496.7676064257025"/>
    <x v="0"/>
    <n v="4329.1400000000003"/>
    <x v="2"/>
    <n v="4762.054000000001"/>
    <n v="4762"/>
    <n v="4763"/>
    <n v="4762"/>
    <x v="1"/>
    <x v="5"/>
    <s v="Mar-2023"/>
    <s v="ADULTS"/>
  </r>
  <r>
    <x v="365"/>
    <s v="P1106"/>
    <n v="8"/>
    <x v="1"/>
    <x v="7"/>
    <x v="3"/>
    <n v="2496.7676064257025"/>
    <x v="0"/>
    <n v="1459.87"/>
    <x v="3"/>
    <n v="1605.857"/>
    <n v="1606"/>
    <n v="1606"/>
    <n v="1605"/>
    <x v="1"/>
    <x v="5"/>
    <s v="Mar-2023"/>
    <s v="CHILDREN"/>
  </r>
  <r>
    <x v="105"/>
    <s v="P275"/>
    <n v="4"/>
    <x v="0"/>
    <x v="2"/>
    <x v="0"/>
    <n v="2503.6022787783868"/>
    <x v="4"/>
    <n v="4745.26"/>
    <x v="3"/>
    <n v="5219.786000000001"/>
    <n v="5220"/>
    <n v="5220"/>
    <n v="5219"/>
    <x v="0"/>
    <x v="10"/>
    <s v="Oct-2022"/>
    <s v="CHILDREN"/>
  </r>
  <r>
    <x v="313"/>
    <s v="P2175"/>
    <n v="49"/>
    <x v="0"/>
    <x v="0"/>
    <x v="3"/>
    <n v="2496.7676064257025"/>
    <x v="0"/>
    <n v="1222.6500000000001"/>
    <x v="0"/>
    <n v="1344.9150000000002"/>
    <n v="1345"/>
    <n v="1345"/>
    <n v="1344"/>
    <x v="1"/>
    <x v="10"/>
    <s v="Oct-2023"/>
    <s v="ADULTS"/>
  </r>
  <r>
    <x v="314"/>
    <s v="P3110"/>
    <n v="29"/>
    <x v="1"/>
    <x v="0"/>
    <x v="0"/>
    <n v="2503.6022787783868"/>
    <x v="0"/>
    <n v="1718.05"/>
    <x v="1"/>
    <n v="1889.855"/>
    <n v="1890"/>
    <n v="1890"/>
    <n v="1889"/>
    <x v="1"/>
    <x v="10"/>
    <s v="Oct-2023"/>
    <s v="ADULTS"/>
  </r>
  <r>
    <x v="431"/>
    <s v="P1765"/>
    <n v="89"/>
    <x v="2"/>
    <x v="0"/>
    <x v="3"/>
    <n v="2496.7676064257025"/>
    <x v="0"/>
    <n v="1505.89"/>
    <x v="2"/>
    <n v="1656.4790000000003"/>
    <n v="1656"/>
    <n v="1657"/>
    <n v="1656"/>
    <x v="1"/>
    <x v="4"/>
    <s v="Jun-2023"/>
    <s v="ADULTS"/>
  </r>
  <r>
    <x v="587"/>
    <s v="P2769"/>
    <n v="70"/>
    <x v="0"/>
    <x v="5"/>
    <x v="3"/>
    <n v="2496.7676064257025"/>
    <x v="0"/>
    <n v="1542.22"/>
    <x v="2"/>
    <n v="1696.4420000000002"/>
    <n v="1696"/>
    <n v="1697"/>
    <n v="1696"/>
    <x v="0"/>
    <x v="8"/>
    <s v="Jul-2022"/>
    <s v="ADULTS"/>
  </r>
  <r>
    <x v="720"/>
    <s v="P1950"/>
    <n v="11"/>
    <x v="2"/>
    <x v="3"/>
    <x v="2"/>
    <n v="2440.2966694490819"/>
    <x v="2"/>
    <n v="3864.3"/>
    <x v="3"/>
    <n v="4250.7300000000005"/>
    <n v="4251"/>
    <n v="4251"/>
    <n v="4250"/>
    <x v="0"/>
    <x v="7"/>
    <s v="Aug-2022"/>
    <s v="CHILDREN"/>
  </r>
  <r>
    <x v="659"/>
    <s v="P1982"/>
    <n v="2"/>
    <x v="0"/>
    <x v="7"/>
    <x v="1"/>
    <n v="2509.1716796874998"/>
    <x v="2"/>
    <n v="2150.5300000000002"/>
    <x v="3"/>
    <n v="2365.5830000000005"/>
    <n v="2366"/>
    <n v="2366"/>
    <n v="2365"/>
    <x v="1"/>
    <x v="0"/>
    <s v="Dec-2023"/>
    <s v="CHILDREN"/>
  </r>
  <r>
    <x v="698"/>
    <s v="P743"/>
    <n v="30"/>
    <x v="2"/>
    <x v="3"/>
    <x v="0"/>
    <n v="2503.6022787783868"/>
    <x v="5"/>
    <n v="3140.53"/>
    <x v="1"/>
    <n v="3454.5830000000005"/>
    <n v="3455"/>
    <n v="3455"/>
    <n v="3454"/>
    <x v="0"/>
    <x v="9"/>
    <s v="Feb-2022"/>
    <s v="ADULTS"/>
  </r>
  <r>
    <x v="534"/>
    <s v="P798"/>
    <n v="19"/>
    <x v="0"/>
    <x v="3"/>
    <x v="1"/>
    <n v="2509.1716796874998"/>
    <x v="2"/>
    <n v="1062.78"/>
    <x v="1"/>
    <n v="1169.058"/>
    <n v="1169"/>
    <n v="1170"/>
    <n v="1169"/>
    <x v="0"/>
    <x v="9"/>
    <s v="Feb-2022"/>
    <s v="ADULTS"/>
  </r>
  <r>
    <x v="669"/>
    <s v="P1651"/>
    <n v="39"/>
    <x v="0"/>
    <x v="4"/>
    <x v="1"/>
    <n v="2509.1716796874998"/>
    <x v="1"/>
    <n v="1113.5"/>
    <x v="1"/>
    <n v="1224.8500000000001"/>
    <n v="1225"/>
    <n v="1225"/>
    <n v="1224"/>
    <x v="0"/>
    <x v="9"/>
    <s v="Feb-2022"/>
    <s v="ADULTS"/>
  </r>
  <r>
    <x v="376"/>
    <s v="P2588"/>
    <n v="99"/>
    <x v="0"/>
    <x v="0"/>
    <x v="2"/>
    <n v="2440.2966694490819"/>
    <x v="1"/>
    <n v="1507.32"/>
    <x v="2"/>
    <n v="1658.0520000000001"/>
    <n v="1658"/>
    <n v="1659"/>
    <n v="1658"/>
    <x v="0"/>
    <x v="4"/>
    <s v="Jun-2022"/>
    <s v="ADULTS"/>
  </r>
  <r>
    <x v="1"/>
    <s v="P3045"/>
    <n v="71"/>
    <x v="2"/>
    <x v="7"/>
    <x v="1"/>
    <n v="2509.1716796874998"/>
    <x v="0"/>
    <n v="1885.62"/>
    <x v="2"/>
    <n v="2074.1820000000002"/>
    <n v="2074"/>
    <n v="2075"/>
    <n v="2074"/>
    <x v="1"/>
    <x v="1"/>
    <s v="Jan-2023"/>
    <s v="ADULTS"/>
  </r>
  <r>
    <x v="509"/>
    <s v="P3866"/>
    <n v="86"/>
    <x v="1"/>
    <x v="7"/>
    <x v="0"/>
    <n v="2503.6022787783868"/>
    <x v="0"/>
    <n v="362.13"/>
    <x v="2"/>
    <n v="398.34300000000002"/>
    <n v="398"/>
    <n v="399"/>
    <n v="398"/>
    <x v="1"/>
    <x v="6"/>
    <s v="Sep-2023"/>
    <s v="ADULTS"/>
  </r>
  <r>
    <x v="39"/>
    <s v="P4906"/>
    <n v="7"/>
    <x v="1"/>
    <x v="0"/>
    <x v="2"/>
    <n v="2440.2966694490819"/>
    <x v="3"/>
    <n v="3889.16"/>
    <x v="3"/>
    <n v="4278.076"/>
    <n v="4278"/>
    <n v="4279"/>
    <n v="4278"/>
    <x v="0"/>
    <x v="5"/>
    <s v="Mar-2022"/>
    <s v="CHILDREN"/>
  </r>
  <r>
    <x v="525"/>
    <s v="P1891"/>
    <n v="53"/>
    <x v="2"/>
    <x v="3"/>
    <x v="1"/>
    <n v="2509.1716796874998"/>
    <x v="2"/>
    <n v="1543.89"/>
    <x v="0"/>
    <n v="1698.2790000000002"/>
    <n v="1698"/>
    <n v="1699"/>
    <n v="1698"/>
    <x v="1"/>
    <x v="9"/>
    <s v="Feb-2023"/>
    <s v="ADULTS"/>
  </r>
  <r>
    <x v="350"/>
    <s v="P816"/>
    <n v="58"/>
    <x v="2"/>
    <x v="5"/>
    <x v="1"/>
    <n v="2509.1716796874998"/>
    <x v="4"/>
    <n v="852.21"/>
    <x v="0"/>
    <n v="937.43100000000015"/>
    <n v="937"/>
    <n v="938"/>
    <n v="937"/>
    <x v="0"/>
    <x v="3"/>
    <s v="Nov-2022"/>
    <s v="ADULTS"/>
  </r>
  <r>
    <x v="415"/>
    <s v="P1469"/>
    <n v="92"/>
    <x v="2"/>
    <x v="2"/>
    <x v="3"/>
    <n v="2496.7676064257025"/>
    <x v="3"/>
    <n v="396.14"/>
    <x v="2"/>
    <n v="435.75400000000002"/>
    <n v="436"/>
    <n v="436"/>
    <n v="435"/>
    <x v="0"/>
    <x v="9"/>
    <s v="Feb-2022"/>
    <s v="ADULTS"/>
  </r>
  <r>
    <x v="368"/>
    <s v="P2065"/>
    <n v="92"/>
    <x v="0"/>
    <x v="2"/>
    <x v="3"/>
    <n v="2496.7676064257025"/>
    <x v="4"/>
    <n v="2638.17"/>
    <x v="2"/>
    <n v="2901.9870000000005"/>
    <n v="2902"/>
    <n v="2902"/>
    <n v="2901"/>
    <x v="0"/>
    <x v="5"/>
    <s v="Mar-2022"/>
    <s v="ADULTS"/>
  </r>
  <r>
    <x v="368"/>
    <s v="P108"/>
    <n v="38"/>
    <x v="2"/>
    <x v="5"/>
    <x v="0"/>
    <n v="2503.6022787783868"/>
    <x v="4"/>
    <n v="4909.67"/>
    <x v="1"/>
    <n v="5400.6370000000006"/>
    <n v="5401"/>
    <n v="5401"/>
    <n v="5400"/>
    <x v="0"/>
    <x v="5"/>
    <s v="Mar-2022"/>
    <s v="ADULTS"/>
  </r>
  <r>
    <x v="424"/>
    <s v="P1297"/>
    <n v="60"/>
    <x v="1"/>
    <x v="7"/>
    <x v="1"/>
    <n v="2509.1716796874998"/>
    <x v="3"/>
    <n v="4308.5"/>
    <x v="2"/>
    <n v="4739.3500000000004"/>
    <n v="4739"/>
    <n v="4740"/>
    <n v="4739"/>
    <x v="1"/>
    <x v="6"/>
    <s v="Sep-2023"/>
    <s v="ADULTS"/>
  </r>
  <r>
    <x v="418"/>
    <s v="P1991"/>
    <n v="81"/>
    <x v="2"/>
    <x v="2"/>
    <x v="1"/>
    <n v="2509.1716796874998"/>
    <x v="1"/>
    <n v="1530.3"/>
    <x v="2"/>
    <n v="1683.3300000000002"/>
    <n v="1683"/>
    <n v="1684"/>
    <n v="1683"/>
    <x v="0"/>
    <x v="2"/>
    <s v="Apr-2022"/>
    <s v="ADULTS"/>
  </r>
  <r>
    <x v="22"/>
    <s v="P1601"/>
    <n v="91"/>
    <x v="2"/>
    <x v="5"/>
    <x v="1"/>
    <n v="2509.1716796874998"/>
    <x v="2"/>
    <n v="4061.62"/>
    <x v="2"/>
    <n v="4467.7820000000002"/>
    <n v="4468"/>
    <n v="4468"/>
    <n v="4467"/>
    <x v="0"/>
    <x v="4"/>
    <s v="Jun-2022"/>
    <s v="ADULTS"/>
  </r>
  <r>
    <x v="535"/>
    <s v="P3624"/>
    <n v="5"/>
    <x v="1"/>
    <x v="6"/>
    <x v="2"/>
    <n v="2440.2966694490819"/>
    <x v="4"/>
    <n v="4070.95"/>
    <x v="3"/>
    <n v="4478.0450000000001"/>
    <n v="4478"/>
    <n v="4479"/>
    <n v="4478"/>
    <x v="0"/>
    <x v="8"/>
    <s v="Jul-2022"/>
    <s v="CHILDREN"/>
  </r>
  <r>
    <x v="266"/>
    <s v="P3408"/>
    <n v="74"/>
    <x v="2"/>
    <x v="4"/>
    <x v="0"/>
    <n v="2503.6022787783868"/>
    <x v="0"/>
    <n v="2696.36"/>
    <x v="2"/>
    <n v="2965.9960000000005"/>
    <n v="2966"/>
    <n v="2966"/>
    <n v="2965"/>
    <x v="1"/>
    <x v="5"/>
    <s v="Mar-2023"/>
    <s v="ADULTS"/>
  </r>
  <r>
    <x v="565"/>
    <s v="P2382"/>
    <n v="98"/>
    <x v="1"/>
    <x v="6"/>
    <x v="0"/>
    <n v="2503.6022787783868"/>
    <x v="3"/>
    <n v="3550.78"/>
    <x v="2"/>
    <n v="3905.8580000000006"/>
    <n v="3906"/>
    <n v="3906"/>
    <n v="3905"/>
    <x v="0"/>
    <x v="1"/>
    <s v="Jan-2022"/>
    <s v="ADULTS"/>
  </r>
  <r>
    <x v="68"/>
    <s v="P1698"/>
    <n v="87"/>
    <x v="2"/>
    <x v="3"/>
    <x v="3"/>
    <n v="2496.7676064257025"/>
    <x v="2"/>
    <n v="4257.1499999999996"/>
    <x v="2"/>
    <n v="4682.8649999999998"/>
    <n v="4683"/>
    <n v="4683"/>
    <n v="4682"/>
    <x v="0"/>
    <x v="2"/>
    <s v="Apr-2022"/>
    <s v="ADULTS"/>
  </r>
  <r>
    <x v="725"/>
    <s v="P4931"/>
    <n v="9"/>
    <x v="1"/>
    <x v="7"/>
    <x v="3"/>
    <n v="2496.7676064257025"/>
    <x v="2"/>
    <n v="640.13"/>
    <x v="3"/>
    <n v="704.14300000000003"/>
    <n v="704"/>
    <n v="705"/>
    <n v="704"/>
    <x v="1"/>
    <x v="9"/>
    <s v="Feb-2023"/>
    <s v="CHILDREN"/>
  </r>
  <r>
    <x v="203"/>
    <s v="P4571"/>
    <n v="90"/>
    <x v="0"/>
    <x v="0"/>
    <x v="2"/>
    <n v="2440.2966694490819"/>
    <x v="3"/>
    <n v="252.98"/>
    <x v="2"/>
    <n v="278.27800000000002"/>
    <n v="278"/>
    <n v="279"/>
    <n v="278"/>
    <x v="0"/>
    <x v="8"/>
    <s v="Jul-2022"/>
    <s v="ADULTS"/>
  </r>
  <r>
    <x v="87"/>
    <s v="P2423"/>
    <n v="66"/>
    <x v="1"/>
    <x v="4"/>
    <x v="3"/>
    <n v="2496.7676064257025"/>
    <x v="0"/>
    <n v="2932.19"/>
    <x v="2"/>
    <n v="3225.4090000000001"/>
    <n v="3225"/>
    <n v="3226"/>
    <n v="3225"/>
    <x v="0"/>
    <x v="1"/>
    <s v="Jan-2022"/>
    <s v="ADULTS"/>
  </r>
  <r>
    <x v="252"/>
    <s v="P1363"/>
    <n v="30"/>
    <x v="1"/>
    <x v="6"/>
    <x v="1"/>
    <n v="2509.1716796874998"/>
    <x v="1"/>
    <n v="2767.11"/>
    <x v="1"/>
    <n v="3043.8210000000004"/>
    <n v="3044"/>
    <n v="3044"/>
    <n v="3043"/>
    <x v="1"/>
    <x v="7"/>
    <s v="Aug-2023"/>
    <s v="ADULTS"/>
  </r>
  <r>
    <x v="630"/>
    <s v="P573"/>
    <n v="0"/>
    <x v="1"/>
    <x v="7"/>
    <x v="0"/>
    <n v="2503.6022787783868"/>
    <x v="3"/>
    <n v="1868.57"/>
    <x v="3"/>
    <n v="2055.4270000000001"/>
    <n v="2055"/>
    <n v="2056"/>
    <n v="2055"/>
    <x v="1"/>
    <x v="6"/>
    <s v="Sep-2023"/>
    <s v="CHILDREN"/>
  </r>
  <r>
    <x v="423"/>
    <s v="P2232"/>
    <n v="73"/>
    <x v="1"/>
    <x v="2"/>
    <x v="3"/>
    <n v="2496.7676064257025"/>
    <x v="1"/>
    <n v="1986.22"/>
    <x v="2"/>
    <n v="2184.8420000000001"/>
    <n v="2185"/>
    <n v="2185"/>
    <n v="2184"/>
    <x v="1"/>
    <x v="10"/>
    <s v="Oct-2023"/>
    <s v="ADULTS"/>
  </r>
  <r>
    <x v="36"/>
    <s v="P4228"/>
    <n v="79"/>
    <x v="1"/>
    <x v="1"/>
    <x v="3"/>
    <n v="2496.7676064257025"/>
    <x v="0"/>
    <n v="3670.37"/>
    <x v="2"/>
    <n v="4037.4070000000002"/>
    <n v="4037"/>
    <n v="4038"/>
    <n v="4037"/>
    <x v="0"/>
    <x v="8"/>
    <s v="Jul-2022"/>
    <s v="ADULTS"/>
  </r>
  <r>
    <x v="702"/>
    <s v="P2133"/>
    <n v="64"/>
    <x v="2"/>
    <x v="4"/>
    <x v="1"/>
    <n v="2509.1716796874998"/>
    <x v="3"/>
    <n v="4286.9399999999996"/>
    <x v="2"/>
    <n v="4715.634"/>
    <n v="4716"/>
    <n v="4716"/>
    <n v="4715"/>
    <x v="0"/>
    <x v="10"/>
    <s v="Oct-2022"/>
    <s v="ADULTS"/>
  </r>
  <r>
    <x v="589"/>
    <s v="P2325"/>
    <n v="6"/>
    <x v="1"/>
    <x v="3"/>
    <x v="2"/>
    <n v="2440.2966694490819"/>
    <x v="1"/>
    <n v="538.9"/>
    <x v="3"/>
    <n v="592.79000000000008"/>
    <n v="593"/>
    <n v="593"/>
    <n v="592"/>
    <x v="1"/>
    <x v="7"/>
    <s v="Aug-2023"/>
    <s v="CHILDREN"/>
  </r>
  <r>
    <x v="663"/>
    <s v="P1421"/>
    <n v="36"/>
    <x v="1"/>
    <x v="4"/>
    <x v="2"/>
    <n v="2440.2966694490819"/>
    <x v="3"/>
    <n v="1515.66"/>
    <x v="1"/>
    <n v="1667.2260000000001"/>
    <n v="1667"/>
    <n v="1668"/>
    <n v="1667"/>
    <x v="1"/>
    <x v="2"/>
    <s v="Apr-2023"/>
    <s v="ADULTS"/>
  </r>
  <r>
    <x v="309"/>
    <s v="P311"/>
    <n v="86"/>
    <x v="2"/>
    <x v="1"/>
    <x v="2"/>
    <n v="2440.2966694490819"/>
    <x v="3"/>
    <n v="3735.86"/>
    <x v="2"/>
    <n v="4109.4460000000008"/>
    <n v="4109"/>
    <n v="4110"/>
    <n v="4109"/>
    <x v="1"/>
    <x v="5"/>
    <s v="Mar-2023"/>
    <s v="ADULTS"/>
  </r>
  <r>
    <x v="439"/>
    <s v="P870"/>
    <n v="21"/>
    <x v="2"/>
    <x v="2"/>
    <x v="3"/>
    <n v="2496.7676064257025"/>
    <x v="1"/>
    <n v="704.75"/>
    <x v="1"/>
    <n v="775.22500000000002"/>
    <n v="775"/>
    <n v="776"/>
    <n v="775"/>
    <x v="1"/>
    <x v="7"/>
    <s v="Aug-2023"/>
    <s v="ADULTS"/>
  </r>
  <r>
    <x v="370"/>
    <s v="P2893"/>
    <n v="18"/>
    <x v="1"/>
    <x v="3"/>
    <x v="0"/>
    <n v="2503.6022787783868"/>
    <x v="4"/>
    <n v="1282.83"/>
    <x v="1"/>
    <n v="1411.1130000000001"/>
    <n v="1411"/>
    <n v="1412"/>
    <n v="1411"/>
    <x v="0"/>
    <x v="2"/>
    <s v="Apr-2022"/>
    <s v="ADULTS"/>
  </r>
  <r>
    <x v="60"/>
    <s v="P3968"/>
    <n v="53"/>
    <x v="1"/>
    <x v="5"/>
    <x v="0"/>
    <n v="2503.6022787783868"/>
    <x v="4"/>
    <n v="4921.29"/>
    <x v="0"/>
    <n v="5413.4190000000008"/>
    <n v="5413"/>
    <n v="5414"/>
    <n v="5413"/>
    <x v="0"/>
    <x v="9"/>
    <s v="Feb-2022"/>
    <s v="ADULTS"/>
  </r>
  <r>
    <x v="184"/>
    <s v="P3681"/>
    <n v="29"/>
    <x v="0"/>
    <x v="4"/>
    <x v="0"/>
    <n v="2503.6022787783868"/>
    <x v="1"/>
    <n v="117.55"/>
    <x v="1"/>
    <n v="129.30500000000001"/>
    <n v="129"/>
    <n v="130"/>
    <n v="129"/>
    <x v="1"/>
    <x v="2"/>
    <s v="Apr-2023"/>
    <s v="ADULTS"/>
  </r>
  <r>
    <x v="421"/>
    <s v="P1432"/>
    <n v="19"/>
    <x v="2"/>
    <x v="3"/>
    <x v="3"/>
    <n v="2496.7676064257025"/>
    <x v="0"/>
    <n v="3679.21"/>
    <x v="1"/>
    <n v="4047.1310000000003"/>
    <n v="4047"/>
    <n v="4048"/>
    <n v="4047"/>
    <x v="1"/>
    <x v="2"/>
    <s v="Apr-2023"/>
    <s v="ADULTS"/>
  </r>
  <r>
    <x v="238"/>
    <s v="P4019"/>
    <n v="33"/>
    <x v="0"/>
    <x v="6"/>
    <x v="2"/>
    <n v="2440.2966694490819"/>
    <x v="4"/>
    <n v="389.68"/>
    <x v="1"/>
    <n v="428.64800000000002"/>
    <n v="429"/>
    <n v="429"/>
    <n v="428"/>
    <x v="1"/>
    <x v="3"/>
    <s v="Nov-2023"/>
    <s v="ADULTS"/>
  </r>
  <r>
    <x v="720"/>
    <s v="P3423"/>
    <n v="65"/>
    <x v="0"/>
    <x v="1"/>
    <x v="3"/>
    <n v="2496.7676064257025"/>
    <x v="0"/>
    <n v="1379.54"/>
    <x v="2"/>
    <n v="1517.4940000000001"/>
    <n v="1517"/>
    <n v="1518"/>
    <n v="1517"/>
    <x v="0"/>
    <x v="7"/>
    <s v="Aug-2022"/>
    <s v="ADULTS"/>
  </r>
  <r>
    <x v="636"/>
    <s v="P3717"/>
    <n v="0"/>
    <x v="0"/>
    <x v="3"/>
    <x v="2"/>
    <n v="2440.2966694490819"/>
    <x v="4"/>
    <n v="3160.5"/>
    <x v="3"/>
    <n v="3476.55"/>
    <n v="3477"/>
    <n v="3477"/>
    <n v="3476"/>
    <x v="0"/>
    <x v="11"/>
    <s v="May-2022"/>
    <s v="CHILDREN"/>
  </r>
  <r>
    <x v="529"/>
    <s v="P4397"/>
    <n v="35"/>
    <x v="2"/>
    <x v="6"/>
    <x v="0"/>
    <n v="2503.6022787783868"/>
    <x v="0"/>
    <n v="1104.75"/>
    <x v="1"/>
    <n v="1215.2250000000001"/>
    <n v="1215"/>
    <n v="1216"/>
    <n v="1215"/>
    <x v="0"/>
    <x v="0"/>
    <s v="Dec-2022"/>
    <s v="ADULTS"/>
  </r>
  <r>
    <x v="127"/>
    <s v="P971"/>
    <n v="68"/>
    <x v="0"/>
    <x v="6"/>
    <x v="2"/>
    <n v="2440.2966694490819"/>
    <x v="0"/>
    <n v="2459.79"/>
    <x v="2"/>
    <n v="2705.7690000000002"/>
    <n v="2706"/>
    <n v="2706"/>
    <n v="2705"/>
    <x v="0"/>
    <x v="3"/>
    <s v="Nov-2022"/>
    <s v="ADULTS"/>
  </r>
  <r>
    <x v="324"/>
    <s v="P3122"/>
    <n v="25"/>
    <x v="1"/>
    <x v="4"/>
    <x v="0"/>
    <n v="2503.6022787783868"/>
    <x v="3"/>
    <n v="3556.23"/>
    <x v="1"/>
    <n v="3911.8530000000005"/>
    <n v="3912"/>
    <n v="3912"/>
    <n v="3911"/>
    <x v="0"/>
    <x v="2"/>
    <s v="Apr-2022"/>
    <s v="ADULTS"/>
  </r>
  <r>
    <x v="259"/>
    <s v="P4752"/>
    <n v="86"/>
    <x v="0"/>
    <x v="2"/>
    <x v="3"/>
    <n v="2496.7676064257025"/>
    <x v="0"/>
    <n v="3381.95"/>
    <x v="2"/>
    <n v="3720.145"/>
    <n v="3720"/>
    <n v="3721"/>
    <n v="3720"/>
    <x v="0"/>
    <x v="10"/>
    <s v="Oct-2022"/>
    <s v="ADULTS"/>
  </r>
  <r>
    <x v="251"/>
    <s v="P28"/>
    <n v="25"/>
    <x v="1"/>
    <x v="1"/>
    <x v="0"/>
    <n v="2503.6022787783868"/>
    <x v="2"/>
    <n v="3107.24"/>
    <x v="1"/>
    <n v="3417.9639999999999"/>
    <n v="3418"/>
    <n v="3418"/>
    <n v="3417"/>
    <x v="1"/>
    <x v="11"/>
    <s v="May-2023"/>
    <s v="ADULTS"/>
  </r>
  <r>
    <x v="559"/>
    <s v="P1346"/>
    <n v="13"/>
    <x v="0"/>
    <x v="6"/>
    <x v="0"/>
    <n v="2503.6022787783868"/>
    <x v="0"/>
    <n v="840.4"/>
    <x v="3"/>
    <n v="924.44"/>
    <n v="924"/>
    <n v="925"/>
    <n v="924"/>
    <x v="1"/>
    <x v="6"/>
    <s v="Sep-2023"/>
    <s v="CHILDREN"/>
  </r>
  <r>
    <x v="582"/>
    <s v="P3651"/>
    <n v="54"/>
    <x v="2"/>
    <x v="5"/>
    <x v="0"/>
    <n v="2503.6022787783868"/>
    <x v="2"/>
    <n v="1048.24"/>
    <x v="0"/>
    <n v="1153.0640000000001"/>
    <n v="1153"/>
    <n v="1154"/>
    <n v="1153"/>
    <x v="1"/>
    <x v="8"/>
    <s v="Jul-2023"/>
    <s v="ADULTS"/>
  </r>
  <r>
    <x v="504"/>
    <s v="P1219"/>
    <n v="38"/>
    <x v="2"/>
    <x v="4"/>
    <x v="3"/>
    <n v="2496.7676064257025"/>
    <x v="4"/>
    <n v="1367.8"/>
    <x v="1"/>
    <n v="1504.5800000000002"/>
    <n v="1505"/>
    <n v="1505"/>
    <n v="1504"/>
    <x v="0"/>
    <x v="11"/>
    <s v="May-2022"/>
    <s v="ADULTS"/>
  </r>
  <r>
    <x v="436"/>
    <s v="P2918"/>
    <n v="8"/>
    <x v="0"/>
    <x v="7"/>
    <x v="1"/>
    <n v="2509.1716796874998"/>
    <x v="2"/>
    <n v="663.37"/>
    <x v="3"/>
    <n v="729.70700000000011"/>
    <n v="730"/>
    <n v="730"/>
    <n v="729"/>
    <x v="0"/>
    <x v="2"/>
    <s v="Apr-2022"/>
    <s v="CHILDREN"/>
  </r>
  <r>
    <x v="437"/>
    <s v="P4399"/>
    <n v="77"/>
    <x v="0"/>
    <x v="4"/>
    <x v="1"/>
    <n v="2509.1716796874998"/>
    <x v="0"/>
    <n v="238.82"/>
    <x v="2"/>
    <n v="262.702"/>
    <n v="263"/>
    <n v="263"/>
    <n v="262"/>
    <x v="0"/>
    <x v="10"/>
    <s v="Oct-2022"/>
    <s v="ADULTS"/>
  </r>
  <r>
    <x v="114"/>
    <s v="P2696"/>
    <n v="52"/>
    <x v="2"/>
    <x v="0"/>
    <x v="1"/>
    <n v="2509.1716796874998"/>
    <x v="2"/>
    <n v="4114.0600000000004"/>
    <x v="0"/>
    <n v="4525.4660000000013"/>
    <n v="4525"/>
    <n v="4526"/>
    <n v="4525"/>
    <x v="0"/>
    <x v="10"/>
    <s v="Oct-2022"/>
    <s v="ADULTS"/>
  </r>
  <r>
    <x v="246"/>
    <s v="P375"/>
    <n v="6"/>
    <x v="1"/>
    <x v="3"/>
    <x v="2"/>
    <n v="2440.2966694490819"/>
    <x v="4"/>
    <n v="4978.25"/>
    <x v="3"/>
    <n v="5476.0750000000007"/>
    <n v="5476"/>
    <n v="5477"/>
    <n v="5476"/>
    <x v="1"/>
    <x v="10"/>
    <s v="Oct-2023"/>
    <s v="CHILDREN"/>
  </r>
  <r>
    <x v="56"/>
    <s v="P890"/>
    <n v="3"/>
    <x v="1"/>
    <x v="2"/>
    <x v="0"/>
    <n v="2503.6022787783868"/>
    <x v="3"/>
    <n v="826.32"/>
    <x v="3"/>
    <n v="908.95200000000011"/>
    <n v="909"/>
    <n v="909"/>
    <n v="908"/>
    <x v="0"/>
    <x v="8"/>
    <s v="Jul-2022"/>
    <s v="CHILDREN"/>
  </r>
  <r>
    <x v="356"/>
    <s v="P2058"/>
    <n v="12"/>
    <x v="2"/>
    <x v="2"/>
    <x v="2"/>
    <n v="2440.2966694490819"/>
    <x v="0"/>
    <n v="2272.86"/>
    <x v="3"/>
    <n v="2500.1460000000002"/>
    <n v="2500"/>
    <n v="2501"/>
    <n v="2500"/>
    <x v="0"/>
    <x v="4"/>
    <s v="Jun-2022"/>
    <s v="CHILDREN"/>
  </r>
  <r>
    <x v="37"/>
    <s v="P907"/>
    <n v="49"/>
    <x v="1"/>
    <x v="4"/>
    <x v="0"/>
    <n v="2503.6022787783868"/>
    <x v="4"/>
    <n v="2878.6"/>
    <x v="0"/>
    <n v="3166.46"/>
    <n v="3166"/>
    <n v="3167"/>
    <n v="3166"/>
    <x v="1"/>
    <x v="2"/>
    <s v="Apr-2023"/>
    <s v="ADULTS"/>
  </r>
  <r>
    <x v="574"/>
    <s v="P2714"/>
    <n v="34"/>
    <x v="2"/>
    <x v="5"/>
    <x v="1"/>
    <n v="2509.1716796874998"/>
    <x v="4"/>
    <n v="408.22"/>
    <x v="1"/>
    <n v="449.04200000000009"/>
    <n v="449"/>
    <n v="450"/>
    <n v="449"/>
    <x v="1"/>
    <x v="0"/>
    <s v="Dec-2023"/>
    <s v="ADULTS"/>
  </r>
  <r>
    <x v="184"/>
    <s v="P627"/>
    <n v="69"/>
    <x v="0"/>
    <x v="4"/>
    <x v="0"/>
    <n v="2503.6022787783868"/>
    <x v="3"/>
    <n v="3356.17"/>
    <x v="2"/>
    <n v="3691.7870000000003"/>
    <n v="3692"/>
    <n v="3692"/>
    <n v="3691"/>
    <x v="1"/>
    <x v="2"/>
    <s v="Apr-2023"/>
    <s v="ADULTS"/>
  </r>
  <r>
    <x v="414"/>
    <s v="P4535"/>
    <n v="20"/>
    <x v="0"/>
    <x v="2"/>
    <x v="0"/>
    <n v="2503.6022787783868"/>
    <x v="0"/>
    <n v="4511.78"/>
    <x v="1"/>
    <n v="4962.9580000000005"/>
    <n v="4963"/>
    <n v="4963"/>
    <n v="4962"/>
    <x v="0"/>
    <x v="3"/>
    <s v="Nov-2022"/>
    <s v="ADULTS"/>
  </r>
  <r>
    <x v="205"/>
    <s v="P1574"/>
    <n v="69"/>
    <x v="0"/>
    <x v="4"/>
    <x v="3"/>
    <n v="2496.7676064257025"/>
    <x v="3"/>
    <n v="3239.71"/>
    <x v="2"/>
    <n v="3563.6810000000005"/>
    <n v="3564"/>
    <n v="3564"/>
    <n v="3563"/>
    <x v="0"/>
    <x v="11"/>
    <s v="May-2022"/>
    <s v="ADULTS"/>
  </r>
  <r>
    <x v="622"/>
    <s v="P2872"/>
    <n v="73"/>
    <x v="2"/>
    <x v="4"/>
    <x v="0"/>
    <n v="2503.6022787783868"/>
    <x v="2"/>
    <n v="1647.22"/>
    <x v="2"/>
    <n v="1811.9420000000002"/>
    <n v="1812"/>
    <n v="1812"/>
    <n v="1811"/>
    <x v="0"/>
    <x v="4"/>
    <s v="Jun-2022"/>
    <s v="ADULTS"/>
  </r>
  <r>
    <x v="437"/>
    <s v="P2882"/>
    <n v="50"/>
    <x v="0"/>
    <x v="0"/>
    <x v="3"/>
    <n v="2496.7676064257025"/>
    <x v="1"/>
    <n v="1375.85"/>
    <x v="0"/>
    <n v="1513.4349999999999"/>
    <n v="1513"/>
    <n v="1514"/>
    <n v="1513"/>
    <x v="0"/>
    <x v="10"/>
    <s v="Oct-2022"/>
    <s v="ADULTS"/>
  </r>
  <r>
    <x v="620"/>
    <s v="P2024"/>
    <n v="8"/>
    <x v="0"/>
    <x v="6"/>
    <x v="3"/>
    <n v="2496.7676064257025"/>
    <x v="1"/>
    <n v="1423.87"/>
    <x v="3"/>
    <n v="1566.2570000000001"/>
    <n v="1566"/>
    <n v="1567"/>
    <n v="1566"/>
    <x v="1"/>
    <x v="11"/>
    <s v="May-2023"/>
    <s v="CHILDREN"/>
  </r>
  <r>
    <x v="256"/>
    <s v="P1770"/>
    <n v="63"/>
    <x v="1"/>
    <x v="7"/>
    <x v="0"/>
    <n v="2503.6022787783868"/>
    <x v="1"/>
    <n v="4471.3900000000003"/>
    <x v="2"/>
    <n v="4918.5290000000005"/>
    <n v="4919"/>
    <n v="4919"/>
    <n v="4918"/>
    <x v="0"/>
    <x v="7"/>
    <s v="Aug-2022"/>
    <s v="ADULTS"/>
  </r>
  <r>
    <x v="715"/>
    <s v="P1984"/>
    <n v="43"/>
    <x v="0"/>
    <x v="4"/>
    <x v="3"/>
    <n v="2496.7676064257025"/>
    <x v="0"/>
    <n v="1715.41"/>
    <x v="0"/>
    <n v="1886.9510000000002"/>
    <n v="1887"/>
    <n v="1887"/>
    <n v="1886"/>
    <x v="0"/>
    <x v="8"/>
    <s v="Jul-2022"/>
    <s v="ADULTS"/>
  </r>
  <r>
    <x v="172"/>
    <s v="P1082"/>
    <n v="86"/>
    <x v="1"/>
    <x v="3"/>
    <x v="0"/>
    <n v="2503.6022787783868"/>
    <x v="1"/>
    <n v="1125.83"/>
    <x v="2"/>
    <n v="1238.413"/>
    <n v="1238"/>
    <n v="1239"/>
    <n v="1238"/>
    <x v="0"/>
    <x v="7"/>
    <s v="Aug-2022"/>
    <s v="ADULTS"/>
  </r>
  <r>
    <x v="423"/>
    <s v="P1733"/>
    <n v="67"/>
    <x v="0"/>
    <x v="5"/>
    <x v="1"/>
    <n v="2509.1716796874998"/>
    <x v="5"/>
    <n v="3457.06"/>
    <x v="2"/>
    <n v="3802.7660000000001"/>
    <n v="3803"/>
    <n v="3803"/>
    <n v="3802"/>
    <x v="1"/>
    <x v="10"/>
    <s v="Oct-2023"/>
    <s v="ADULTS"/>
  </r>
  <r>
    <x v="208"/>
    <s v="P3557"/>
    <n v="34"/>
    <x v="0"/>
    <x v="6"/>
    <x v="1"/>
    <n v="2509.1716796874998"/>
    <x v="0"/>
    <n v="545.11"/>
    <x v="1"/>
    <n v="599.62100000000009"/>
    <n v="600"/>
    <n v="600"/>
    <n v="599"/>
    <x v="1"/>
    <x v="10"/>
    <s v="Oct-2023"/>
    <s v="ADULTS"/>
  </r>
  <r>
    <x v="708"/>
    <s v="P3740"/>
    <n v="30"/>
    <x v="0"/>
    <x v="7"/>
    <x v="3"/>
    <n v="2496.7676064257025"/>
    <x v="0"/>
    <n v="56.46"/>
    <x v="1"/>
    <n v="62.106000000000009"/>
    <n v="62"/>
    <n v="63"/>
    <n v="62"/>
    <x v="1"/>
    <x v="11"/>
    <s v="May-2023"/>
    <s v="ADULTS"/>
  </r>
  <r>
    <x v="341"/>
    <s v="P2306"/>
    <n v="77"/>
    <x v="2"/>
    <x v="2"/>
    <x v="3"/>
    <n v="2496.7676064257025"/>
    <x v="0"/>
    <n v="4635.62"/>
    <x v="2"/>
    <n v="5099.1820000000007"/>
    <n v="5099"/>
    <n v="5100"/>
    <n v="5099"/>
    <x v="1"/>
    <x v="3"/>
    <s v="Nov-2023"/>
    <s v="ADULTS"/>
  </r>
  <r>
    <x v="728"/>
    <s v="P1026"/>
    <n v="96"/>
    <x v="2"/>
    <x v="1"/>
    <x v="1"/>
    <n v="2509.1716796874998"/>
    <x v="0"/>
    <n v="2309.04"/>
    <x v="2"/>
    <n v="2539.944"/>
    <n v="2540"/>
    <n v="2540"/>
    <n v="2539"/>
    <x v="1"/>
    <x v="8"/>
    <s v="Jul-2023"/>
    <s v="ADULTS"/>
  </r>
  <r>
    <x v="254"/>
    <s v="P4167"/>
    <n v="72"/>
    <x v="0"/>
    <x v="5"/>
    <x v="0"/>
    <n v="2503.6022787783868"/>
    <x v="4"/>
    <n v="3636.19"/>
    <x v="2"/>
    <n v="3999.8090000000002"/>
    <n v="4000"/>
    <n v="4000"/>
    <n v="3999"/>
    <x v="0"/>
    <x v="9"/>
    <s v="Feb-2022"/>
    <s v="ADULTS"/>
  </r>
  <r>
    <x v="435"/>
    <s v="P1556"/>
    <n v="15"/>
    <x v="1"/>
    <x v="4"/>
    <x v="3"/>
    <n v="2496.7676064257025"/>
    <x v="3"/>
    <n v="3333.63"/>
    <x v="3"/>
    <n v="3666.9930000000004"/>
    <n v="3667"/>
    <n v="3667"/>
    <n v="3666"/>
    <x v="1"/>
    <x v="11"/>
    <s v="May-2023"/>
    <s v="CHILDREN"/>
  </r>
  <r>
    <x v="297"/>
    <s v="P1864"/>
    <n v="85"/>
    <x v="2"/>
    <x v="6"/>
    <x v="0"/>
    <n v="2503.6022787783868"/>
    <x v="3"/>
    <n v="2744.5"/>
    <x v="2"/>
    <n v="3018.9500000000003"/>
    <n v="3019"/>
    <n v="3019"/>
    <n v="3018"/>
    <x v="0"/>
    <x v="10"/>
    <s v="Oct-2022"/>
    <s v="ADULTS"/>
  </r>
  <r>
    <x v="144"/>
    <s v="P2237"/>
    <n v="39"/>
    <x v="0"/>
    <x v="3"/>
    <x v="1"/>
    <n v="2509.1716796874998"/>
    <x v="2"/>
    <n v="4205.3100000000004"/>
    <x v="1"/>
    <n v="4625.8410000000013"/>
    <n v="4626"/>
    <n v="4626"/>
    <n v="4625"/>
    <x v="1"/>
    <x v="9"/>
    <s v="Feb-2023"/>
    <s v="ADULTS"/>
  </r>
  <r>
    <x v="592"/>
    <s v="P1789"/>
    <n v="12"/>
    <x v="1"/>
    <x v="3"/>
    <x v="2"/>
    <n v="2440.2966694490819"/>
    <x v="0"/>
    <n v="4832.6499999999996"/>
    <x v="3"/>
    <n v="5315.915"/>
    <n v="5316"/>
    <n v="5316"/>
    <n v="5315"/>
    <x v="0"/>
    <x v="2"/>
    <s v="Apr-2022"/>
    <s v="CHILDREN"/>
  </r>
  <r>
    <x v="137"/>
    <s v="P3291"/>
    <n v="66"/>
    <x v="0"/>
    <x v="4"/>
    <x v="0"/>
    <n v="2503.6022787783868"/>
    <x v="2"/>
    <n v="376.96"/>
    <x v="2"/>
    <n v="414.65600000000001"/>
    <n v="415"/>
    <n v="415"/>
    <n v="414"/>
    <x v="0"/>
    <x v="2"/>
    <s v="Apr-2022"/>
    <s v="ADULTS"/>
  </r>
  <r>
    <x v="380"/>
    <s v="P2543"/>
    <n v="54"/>
    <x v="0"/>
    <x v="6"/>
    <x v="0"/>
    <n v="2503.6022787783868"/>
    <x v="2"/>
    <n v="1778.21"/>
    <x v="0"/>
    <n v="1956.0310000000002"/>
    <n v="1956"/>
    <n v="1957"/>
    <n v="1956"/>
    <x v="1"/>
    <x v="4"/>
    <s v="Jun-2023"/>
    <s v="ADULTS"/>
  </r>
  <r>
    <x v="708"/>
    <s v="P2480"/>
    <n v="56"/>
    <x v="1"/>
    <x v="6"/>
    <x v="3"/>
    <n v="2496.7676064257025"/>
    <x v="3"/>
    <n v="698.63"/>
    <x v="0"/>
    <n v="768.49300000000005"/>
    <n v="768"/>
    <n v="769"/>
    <n v="768"/>
    <x v="1"/>
    <x v="11"/>
    <s v="May-2023"/>
    <s v="ADULTS"/>
  </r>
  <r>
    <x v="113"/>
    <s v="P1596"/>
    <n v="64"/>
    <x v="1"/>
    <x v="6"/>
    <x v="1"/>
    <n v="2509.1716796874998"/>
    <x v="3"/>
    <n v="3060.8"/>
    <x v="2"/>
    <n v="3366.8800000000006"/>
    <n v="3367"/>
    <n v="3367"/>
    <n v="3366"/>
    <x v="1"/>
    <x v="0"/>
    <s v="Dec-2023"/>
    <s v="ADULTS"/>
  </r>
  <r>
    <x v="394"/>
    <s v="P3707"/>
    <n v="81"/>
    <x v="1"/>
    <x v="2"/>
    <x v="2"/>
    <n v="2440.2966694490819"/>
    <x v="2"/>
    <n v="2978.18"/>
    <x v="2"/>
    <n v="3275.998"/>
    <n v="3276"/>
    <n v="3276"/>
    <n v="3275"/>
    <x v="1"/>
    <x v="5"/>
    <s v="Mar-2023"/>
    <s v="ADULTS"/>
  </r>
  <r>
    <x v="52"/>
    <s v="P4407"/>
    <n v="73"/>
    <x v="0"/>
    <x v="5"/>
    <x v="3"/>
    <n v="2496.7676064257025"/>
    <x v="4"/>
    <n v="2013.7"/>
    <x v="2"/>
    <n v="2215.0700000000002"/>
    <n v="2215"/>
    <n v="2216"/>
    <n v="2215"/>
    <x v="0"/>
    <x v="6"/>
    <s v="Sep-2022"/>
    <s v="ADULTS"/>
  </r>
  <r>
    <x v="294"/>
    <s v="P3903"/>
    <n v="5"/>
    <x v="2"/>
    <x v="2"/>
    <x v="0"/>
    <n v="2503.6022787783868"/>
    <x v="1"/>
    <n v="2558.5700000000002"/>
    <x v="3"/>
    <n v="2814.4270000000006"/>
    <n v="2814"/>
    <n v="2815"/>
    <n v="2814"/>
    <x v="1"/>
    <x v="4"/>
    <s v="Jun-2023"/>
    <s v="CHILDREN"/>
  </r>
  <r>
    <x v="604"/>
    <s v="P677"/>
    <n v="32"/>
    <x v="2"/>
    <x v="6"/>
    <x v="2"/>
    <n v="2440.2966694490819"/>
    <x v="1"/>
    <n v="3442.96"/>
    <x v="1"/>
    <n v="3787.2560000000003"/>
    <n v="3787"/>
    <n v="3788"/>
    <n v="3787"/>
    <x v="1"/>
    <x v="8"/>
    <s v="Jul-2023"/>
    <s v="ADULTS"/>
  </r>
  <r>
    <x v="649"/>
    <s v="P1912"/>
    <n v="24"/>
    <x v="1"/>
    <x v="6"/>
    <x v="1"/>
    <n v="2509.1716796874998"/>
    <x v="1"/>
    <n v="1238.79"/>
    <x v="1"/>
    <n v="1362.6690000000001"/>
    <n v="1363"/>
    <n v="1363"/>
    <n v="1362"/>
    <x v="0"/>
    <x v="6"/>
    <s v="Sep-2022"/>
    <s v="ADULTS"/>
  </r>
  <r>
    <x v="450"/>
    <s v="P3289"/>
    <n v="95"/>
    <x v="0"/>
    <x v="1"/>
    <x v="3"/>
    <n v="2496.7676064257025"/>
    <x v="4"/>
    <n v="3707.54"/>
    <x v="2"/>
    <n v="4078.2940000000003"/>
    <n v="4078"/>
    <n v="4079"/>
    <n v="4078"/>
    <x v="0"/>
    <x v="2"/>
    <s v="Apr-2022"/>
    <s v="ADULTS"/>
  </r>
  <r>
    <x v="716"/>
    <s v="P1779"/>
    <n v="52"/>
    <x v="2"/>
    <x v="1"/>
    <x v="3"/>
    <n v="2496.7676064257025"/>
    <x v="0"/>
    <n v="1516.01"/>
    <x v="0"/>
    <n v="1667.6110000000001"/>
    <n v="1668"/>
    <n v="1668"/>
    <n v="1667"/>
    <x v="1"/>
    <x v="3"/>
    <s v="Nov-2023"/>
    <s v="ADULTS"/>
  </r>
  <r>
    <x v="201"/>
    <s v="P2372"/>
    <n v="72"/>
    <x v="1"/>
    <x v="4"/>
    <x v="2"/>
    <n v="2440.2966694490819"/>
    <x v="3"/>
    <n v="3608.68"/>
    <x v="2"/>
    <n v="3969.5480000000002"/>
    <n v="3970"/>
    <n v="3970"/>
    <n v="3969"/>
    <x v="0"/>
    <x v="3"/>
    <s v="Nov-2022"/>
    <s v="ADULTS"/>
  </r>
  <r>
    <x v="573"/>
    <s v="P905"/>
    <n v="47"/>
    <x v="0"/>
    <x v="4"/>
    <x v="0"/>
    <n v="2503.6022787783868"/>
    <x v="0"/>
    <n v="2971.4"/>
    <x v="0"/>
    <n v="3268.5400000000004"/>
    <n v="3269"/>
    <n v="3269"/>
    <n v="3268"/>
    <x v="1"/>
    <x v="1"/>
    <s v="Jan-2023"/>
    <s v="ADULTS"/>
  </r>
  <r>
    <x v="281"/>
    <s v="P3384"/>
    <n v="25"/>
    <x v="1"/>
    <x v="0"/>
    <x v="1"/>
    <n v="2509.1716796874998"/>
    <x v="1"/>
    <n v="1467.07"/>
    <x v="1"/>
    <n v="1613.777"/>
    <n v="1614"/>
    <n v="1614"/>
    <n v="1613"/>
    <x v="1"/>
    <x v="0"/>
    <s v="Dec-2023"/>
    <s v="ADULTS"/>
  </r>
  <r>
    <x v="278"/>
    <s v="P4122"/>
    <n v="9"/>
    <x v="2"/>
    <x v="1"/>
    <x v="1"/>
    <n v="2509.1716796874998"/>
    <x v="4"/>
    <n v="3315.31"/>
    <x v="3"/>
    <n v="3646.8410000000003"/>
    <n v="3647"/>
    <n v="3647"/>
    <n v="3646"/>
    <x v="1"/>
    <x v="3"/>
    <s v="Nov-2023"/>
    <s v="CHILDREN"/>
  </r>
  <r>
    <x v="258"/>
    <s v="P2490"/>
    <n v="19"/>
    <x v="0"/>
    <x v="1"/>
    <x v="1"/>
    <n v="2509.1716796874998"/>
    <x v="3"/>
    <n v="1123.72"/>
    <x v="1"/>
    <n v="1236.0920000000001"/>
    <n v="1236"/>
    <n v="1237"/>
    <n v="1236"/>
    <x v="0"/>
    <x v="11"/>
    <s v="May-2022"/>
    <s v="ADULTS"/>
  </r>
  <r>
    <x v="409"/>
    <s v="P2809"/>
    <n v="44"/>
    <x v="1"/>
    <x v="3"/>
    <x v="3"/>
    <n v="2496.7676064257025"/>
    <x v="2"/>
    <n v="3017.71"/>
    <x v="0"/>
    <n v="3319.4810000000002"/>
    <n v="3319"/>
    <n v="3320"/>
    <n v="3319"/>
    <x v="1"/>
    <x v="1"/>
    <s v="Jan-2023"/>
    <s v="ADULTS"/>
  </r>
  <r>
    <x v="233"/>
    <s v="P3414"/>
    <n v="46"/>
    <x v="2"/>
    <x v="6"/>
    <x v="3"/>
    <n v="2496.7676064257025"/>
    <x v="4"/>
    <n v="570.36"/>
    <x v="0"/>
    <n v="627.39600000000007"/>
    <n v="627"/>
    <n v="628"/>
    <n v="627"/>
    <x v="0"/>
    <x v="8"/>
    <s v="Jul-2022"/>
    <s v="ADULTS"/>
  </r>
  <r>
    <x v="526"/>
    <s v="P4357"/>
    <n v="98"/>
    <x v="1"/>
    <x v="2"/>
    <x v="3"/>
    <n v="2496.7676064257025"/>
    <x v="2"/>
    <n v="2635.79"/>
    <x v="2"/>
    <n v="2899.3690000000001"/>
    <n v="2899"/>
    <n v="2900"/>
    <n v="2899"/>
    <x v="1"/>
    <x v="8"/>
    <s v="Jul-2023"/>
    <s v="ADULTS"/>
  </r>
  <r>
    <x v="23"/>
    <s v="P2021"/>
    <n v="63"/>
    <x v="1"/>
    <x v="3"/>
    <x v="1"/>
    <n v="2509.1716796874998"/>
    <x v="0"/>
    <n v="3989.54"/>
    <x v="2"/>
    <n v="4388.4940000000006"/>
    <n v="4388"/>
    <n v="4389"/>
    <n v="4388"/>
    <x v="1"/>
    <x v="6"/>
    <s v="Sep-2023"/>
    <s v="ADULTS"/>
  </r>
  <r>
    <x v="576"/>
    <s v="P430"/>
    <n v="6"/>
    <x v="0"/>
    <x v="2"/>
    <x v="3"/>
    <n v="2496.7676064257025"/>
    <x v="2"/>
    <n v="1496.57"/>
    <x v="3"/>
    <n v="1646.2270000000001"/>
    <n v="1646"/>
    <n v="1647"/>
    <n v="1646"/>
    <x v="1"/>
    <x v="0"/>
    <s v="Dec-2023"/>
    <s v="CHILDREN"/>
  </r>
  <r>
    <x v="644"/>
    <s v="P444"/>
    <n v="7"/>
    <x v="0"/>
    <x v="7"/>
    <x v="0"/>
    <n v="2503.6022787783868"/>
    <x v="1"/>
    <n v="4338.8500000000004"/>
    <x v="3"/>
    <n v="4772.7350000000006"/>
    <n v="4773"/>
    <n v="4773"/>
    <n v="4772"/>
    <x v="0"/>
    <x v="4"/>
    <s v="Jun-2022"/>
    <s v="CHILDREN"/>
  </r>
  <r>
    <x v="124"/>
    <s v="P3040"/>
    <n v="76"/>
    <x v="2"/>
    <x v="2"/>
    <x v="0"/>
    <n v="2503.6022787783868"/>
    <x v="1"/>
    <n v="297.75"/>
    <x v="2"/>
    <n v="327.52500000000003"/>
    <n v="328"/>
    <n v="328"/>
    <n v="327"/>
    <x v="1"/>
    <x v="8"/>
    <s v="Jul-2023"/>
    <s v="ADULTS"/>
  </r>
  <r>
    <x v="638"/>
    <s v="P2759"/>
    <n v="79"/>
    <x v="1"/>
    <x v="5"/>
    <x v="0"/>
    <n v="2503.6022787783868"/>
    <x v="0"/>
    <n v="2293.46"/>
    <x v="2"/>
    <n v="2522.806"/>
    <n v="2523"/>
    <n v="2523"/>
    <n v="2522"/>
    <x v="0"/>
    <x v="0"/>
    <s v="Dec-2022"/>
    <s v="ADULTS"/>
  </r>
  <r>
    <x v="145"/>
    <s v="P1928"/>
    <n v="36"/>
    <x v="0"/>
    <x v="1"/>
    <x v="1"/>
    <n v="2509.1716796874998"/>
    <x v="3"/>
    <n v="885.87"/>
    <x v="1"/>
    <n v="974.45700000000011"/>
    <n v="974"/>
    <n v="975"/>
    <n v="974"/>
    <x v="1"/>
    <x v="2"/>
    <s v="Apr-2023"/>
    <s v="ADULTS"/>
  </r>
  <r>
    <x v="705"/>
    <s v="P3094"/>
    <n v="44"/>
    <x v="0"/>
    <x v="7"/>
    <x v="3"/>
    <n v="2496.7676064257025"/>
    <x v="4"/>
    <n v="3131.93"/>
    <x v="0"/>
    <n v="3445.123"/>
    <n v="3445"/>
    <n v="3446"/>
    <n v="3445"/>
    <x v="0"/>
    <x v="10"/>
    <s v="Oct-2022"/>
    <s v="ADULTS"/>
  </r>
  <r>
    <x v="288"/>
    <s v="P2057"/>
    <n v="48"/>
    <x v="0"/>
    <x v="1"/>
    <x v="3"/>
    <n v="2496.7676064257025"/>
    <x v="0"/>
    <n v="3712.85"/>
    <x v="0"/>
    <n v="4084.1350000000002"/>
    <n v="4084"/>
    <n v="4085"/>
    <n v="4084"/>
    <x v="1"/>
    <x v="10"/>
    <s v="Oct-2023"/>
    <s v="ADULTS"/>
  </r>
  <r>
    <x v="176"/>
    <s v="P3128"/>
    <n v="14"/>
    <x v="0"/>
    <x v="2"/>
    <x v="0"/>
    <n v="2503.6022787783868"/>
    <x v="4"/>
    <n v="918.23"/>
    <x v="3"/>
    <n v="1010.0530000000001"/>
    <n v="1010"/>
    <n v="1011"/>
    <n v="1010"/>
    <x v="0"/>
    <x v="8"/>
    <s v="Jul-2022"/>
    <s v="CHILDREN"/>
  </r>
  <r>
    <x v="310"/>
    <s v="P3763"/>
    <n v="9"/>
    <x v="1"/>
    <x v="7"/>
    <x v="0"/>
    <n v="2503.6022787783868"/>
    <x v="2"/>
    <n v="266.27"/>
    <x v="3"/>
    <n v="292.89699999999999"/>
    <n v="293"/>
    <n v="293"/>
    <n v="292"/>
    <x v="1"/>
    <x v="7"/>
    <s v="Aug-2023"/>
    <s v="CHILDREN"/>
  </r>
  <r>
    <x v="673"/>
    <s v="P569"/>
    <n v="50"/>
    <x v="1"/>
    <x v="7"/>
    <x v="3"/>
    <n v="2496.7676064257025"/>
    <x v="0"/>
    <n v="408.19"/>
    <x v="0"/>
    <n v="449.00900000000001"/>
    <n v="449"/>
    <n v="450"/>
    <n v="449"/>
    <x v="0"/>
    <x v="8"/>
    <s v="Jul-2022"/>
    <s v="ADULTS"/>
  </r>
  <r>
    <x v="195"/>
    <s v="P1208"/>
    <n v="14"/>
    <x v="2"/>
    <x v="4"/>
    <x v="2"/>
    <n v="2440.2966694490819"/>
    <x v="2"/>
    <n v="3411.42"/>
    <x v="3"/>
    <n v="3752.5620000000004"/>
    <n v="3753"/>
    <n v="3753"/>
    <n v="3752"/>
    <x v="1"/>
    <x v="5"/>
    <s v="Mar-2023"/>
    <s v="CHILDREN"/>
  </r>
  <r>
    <x v="697"/>
    <s v="P4084"/>
    <n v="65"/>
    <x v="0"/>
    <x v="0"/>
    <x v="1"/>
    <n v="2509.1716796874998"/>
    <x v="0"/>
    <n v="531.32000000000005"/>
    <x v="2"/>
    <n v="584.45200000000011"/>
    <n v="584"/>
    <n v="585"/>
    <n v="584"/>
    <x v="0"/>
    <x v="9"/>
    <s v="Feb-2022"/>
    <s v="ADULTS"/>
  </r>
  <r>
    <x v="269"/>
    <s v="P3138"/>
    <n v="22"/>
    <x v="1"/>
    <x v="0"/>
    <x v="1"/>
    <n v="2509.1716796874998"/>
    <x v="2"/>
    <n v="3794.67"/>
    <x v="1"/>
    <n v="4174.1370000000006"/>
    <n v="4174"/>
    <n v="4175"/>
    <n v="4174"/>
    <x v="0"/>
    <x v="10"/>
    <s v="Oct-2022"/>
    <s v="ADULTS"/>
  </r>
  <r>
    <x v="330"/>
    <s v="P2256"/>
    <n v="60"/>
    <x v="2"/>
    <x v="7"/>
    <x v="2"/>
    <n v="2440.2966694490819"/>
    <x v="1"/>
    <n v="347.62"/>
    <x v="2"/>
    <n v="382.38200000000006"/>
    <n v="382"/>
    <n v="383"/>
    <n v="382"/>
    <x v="1"/>
    <x v="10"/>
    <s v="Oct-2023"/>
    <s v="ADULTS"/>
  </r>
  <r>
    <x v="379"/>
    <s v="P2645"/>
    <n v="69"/>
    <x v="0"/>
    <x v="7"/>
    <x v="0"/>
    <n v="2503.6022787783868"/>
    <x v="3"/>
    <n v="2171.27"/>
    <x v="2"/>
    <n v="2388.3970000000004"/>
    <n v="2388"/>
    <n v="2389"/>
    <n v="2388"/>
    <x v="0"/>
    <x v="7"/>
    <s v="Aug-2022"/>
    <s v="ADULTS"/>
  </r>
  <r>
    <x v="540"/>
    <s v="P167"/>
    <n v="95"/>
    <x v="1"/>
    <x v="3"/>
    <x v="3"/>
    <n v="2496.7676064257025"/>
    <x v="4"/>
    <n v="2573.34"/>
    <x v="2"/>
    <n v="2830.6740000000004"/>
    <n v="2831"/>
    <n v="2831"/>
    <n v="2830"/>
    <x v="1"/>
    <x v="9"/>
    <s v="Feb-2023"/>
    <s v="ADULTS"/>
  </r>
  <r>
    <x v="674"/>
    <s v="P2213"/>
    <n v="68"/>
    <x v="1"/>
    <x v="1"/>
    <x v="0"/>
    <n v="2503.6022787783868"/>
    <x v="4"/>
    <n v="3340.3"/>
    <x v="2"/>
    <n v="3674.3300000000004"/>
    <n v="3674"/>
    <n v="3675"/>
    <n v="3674"/>
    <x v="0"/>
    <x v="2"/>
    <s v="Apr-2022"/>
    <s v="ADULTS"/>
  </r>
  <r>
    <x v="3"/>
    <s v="P1892"/>
    <n v="61"/>
    <x v="1"/>
    <x v="0"/>
    <x v="0"/>
    <n v="2503.6022787783868"/>
    <x v="4"/>
    <n v="4565.8"/>
    <x v="2"/>
    <n v="5022.380000000001"/>
    <n v="5022"/>
    <n v="5023"/>
    <n v="5022"/>
    <x v="1"/>
    <x v="2"/>
    <s v="Apr-2023"/>
    <s v="ADULTS"/>
  </r>
  <r>
    <x v="481"/>
    <s v="P3055"/>
    <n v="90"/>
    <x v="1"/>
    <x v="3"/>
    <x v="3"/>
    <n v="2496.7676064257025"/>
    <x v="0"/>
    <n v="2852.2"/>
    <x v="2"/>
    <n v="3137.42"/>
    <n v="3137"/>
    <n v="3138"/>
    <n v="3137"/>
    <x v="1"/>
    <x v="1"/>
    <s v="Jan-2023"/>
    <s v="ADULTS"/>
  </r>
  <r>
    <x v="293"/>
    <s v="P2389"/>
    <n v="52"/>
    <x v="2"/>
    <x v="1"/>
    <x v="3"/>
    <n v="2496.7676064257025"/>
    <x v="2"/>
    <n v="1231.93"/>
    <x v="0"/>
    <n v="1355.1230000000003"/>
    <n v="1355"/>
    <n v="1356"/>
    <n v="1355"/>
    <x v="0"/>
    <x v="11"/>
    <s v="May-2022"/>
    <s v="ADULTS"/>
  </r>
  <r>
    <x v="195"/>
    <s v="P4004"/>
    <n v="47"/>
    <x v="1"/>
    <x v="6"/>
    <x v="0"/>
    <n v="2503.6022787783868"/>
    <x v="2"/>
    <n v="111.95"/>
    <x v="0"/>
    <n v="123.14500000000001"/>
    <n v="123"/>
    <n v="124"/>
    <n v="123"/>
    <x v="1"/>
    <x v="5"/>
    <s v="Mar-2023"/>
    <s v="ADULTS"/>
  </r>
  <r>
    <x v="467"/>
    <s v="P741"/>
    <n v="67"/>
    <x v="1"/>
    <x v="2"/>
    <x v="1"/>
    <n v="2509.1716796874998"/>
    <x v="1"/>
    <n v="4809.3999999999996"/>
    <x v="2"/>
    <n v="5290.34"/>
    <n v="5290"/>
    <n v="5291"/>
    <n v="5290"/>
    <x v="0"/>
    <x v="3"/>
    <s v="Nov-2022"/>
    <s v="ADULTS"/>
  </r>
  <r>
    <x v="162"/>
    <s v="P258"/>
    <n v="18"/>
    <x v="2"/>
    <x v="4"/>
    <x v="3"/>
    <n v="2496.7676064257025"/>
    <x v="1"/>
    <n v="3500.65"/>
    <x v="1"/>
    <n v="3850.7150000000006"/>
    <n v="3851"/>
    <n v="3851"/>
    <n v="3850"/>
    <x v="0"/>
    <x v="10"/>
    <s v="Oct-2022"/>
    <s v="ADULTS"/>
  </r>
  <r>
    <x v="382"/>
    <s v="P3135"/>
    <n v="52"/>
    <x v="0"/>
    <x v="1"/>
    <x v="3"/>
    <n v="2496.7676064257025"/>
    <x v="2"/>
    <n v="3432.05"/>
    <x v="0"/>
    <n v="3775.2550000000006"/>
    <n v="3775"/>
    <n v="3776"/>
    <n v="3775"/>
    <x v="1"/>
    <x v="5"/>
    <s v="Mar-2023"/>
    <s v="ADULTS"/>
  </r>
  <r>
    <x v="550"/>
    <s v="P4887"/>
    <n v="36"/>
    <x v="2"/>
    <x v="6"/>
    <x v="0"/>
    <n v="2503.6022787783868"/>
    <x v="5"/>
    <n v="1993.4"/>
    <x v="1"/>
    <n v="2192.7400000000002"/>
    <n v="2193"/>
    <n v="2193"/>
    <n v="2192"/>
    <x v="0"/>
    <x v="3"/>
    <s v="Nov-2022"/>
    <s v="ADULTS"/>
  </r>
  <r>
    <x v="388"/>
    <s v="P2242"/>
    <n v="32"/>
    <x v="1"/>
    <x v="0"/>
    <x v="0"/>
    <n v="2503.6022787783868"/>
    <x v="0"/>
    <n v="2604.13"/>
    <x v="1"/>
    <n v="2864.5430000000006"/>
    <n v="2865"/>
    <n v="2865"/>
    <n v="2864"/>
    <x v="1"/>
    <x v="11"/>
    <s v="May-2023"/>
    <s v="ADULTS"/>
  </r>
  <r>
    <x v="181"/>
    <s v="P3674"/>
    <n v="39"/>
    <x v="2"/>
    <x v="0"/>
    <x v="1"/>
    <n v="2509.1716796874998"/>
    <x v="2"/>
    <n v="336.18"/>
    <x v="1"/>
    <n v="369.79800000000006"/>
    <n v="370"/>
    <n v="370"/>
    <n v="369"/>
    <x v="0"/>
    <x v="10"/>
    <s v="Oct-2022"/>
    <s v="ADULTS"/>
  </r>
  <r>
    <x v="579"/>
    <s v="P1122"/>
    <n v="80"/>
    <x v="1"/>
    <x v="2"/>
    <x v="2"/>
    <n v="2440.2966694490819"/>
    <x v="1"/>
    <n v="824.9"/>
    <x v="2"/>
    <n v="907.3900000000001"/>
    <n v="907"/>
    <n v="908"/>
    <n v="907"/>
    <x v="0"/>
    <x v="1"/>
    <s v="Jan-2022"/>
    <s v="ADULTS"/>
  </r>
  <r>
    <x v="579"/>
    <s v="P532"/>
    <n v="10"/>
    <x v="2"/>
    <x v="3"/>
    <x v="1"/>
    <n v="2509.1716796874998"/>
    <x v="2"/>
    <n v="1608.31"/>
    <x v="3"/>
    <n v="1769.1410000000001"/>
    <n v="1769"/>
    <n v="1770"/>
    <n v="1769"/>
    <x v="0"/>
    <x v="1"/>
    <s v="Jan-2022"/>
    <s v="CHILDREN"/>
  </r>
  <r>
    <x v="72"/>
    <s v="P1213"/>
    <n v="91"/>
    <x v="1"/>
    <x v="1"/>
    <x v="3"/>
    <n v="2496.7676064257025"/>
    <x v="2"/>
    <n v="3899.58"/>
    <x v="2"/>
    <n v="4289.5380000000005"/>
    <n v="4290"/>
    <n v="4290"/>
    <n v="4289"/>
    <x v="0"/>
    <x v="9"/>
    <s v="Feb-2022"/>
    <s v="ADULTS"/>
  </r>
  <r>
    <x v="383"/>
    <s v="P736"/>
    <n v="58"/>
    <x v="2"/>
    <x v="6"/>
    <x v="0"/>
    <n v="2503.6022787783868"/>
    <x v="2"/>
    <n v="3949.81"/>
    <x v="0"/>
    <n v="4344.7910000000002"/>
    <n v="4345"/>
    <n v="4345"/>
    <n v="4344"/>
    <x v="1"/>
    <x v="9"/>
    <s v="Feb-2023"/>
    <s v="ADULTS"/>
  </r>
  <r>
    <x v="33"/>
    <s v="P2953"/>
    <n v="71"/>
    <x v="0"/>
    <x v="4"/>
    <x v="3"/>
    <n v="2496.7676064257025"/>
    <x v="2"/>
    <n v="3365.86"/>
    <x v="2"/>
    <n v="3702.4460000000004"/>
    <n v="3702"/>
    <n v="3703"/>
    <n v="3702"/>
    <x v="0"/>
    <x v="4"/>
    <s v="Jun-2022"/>
    <s v="ADULTS"/>
  </r>
  <r>
    <x v="461"/>
    <s v="P3995"/>
    <n v="55"/>
    <x v="0"/>
    <x v="7"/>
    <x v="2"/>
    <n v="2440.2966694490819"/>
    <x v="4"/>
    <n v="3592.49"/>
    <x v="0"/>
    <n v="3951.739"/>
    <n v="3952"/>
    <n v="3952"/>
    <n v="3951"/>
    <x v="1"/>
    <x v="0"/>
    <s v="Dec-2023"/>
    <s v="ADULTS"/>
  </r>
  <r>
    <x v="133"/>
    <s v="P2439"/>
    <n v="2"/>
    <x v="0"/>
    <x v="2"/>
    <x v="3"/>
    <n v="2496.7676064257025"/>
    <x v="4"/>
    <n v="2416.85"/>
    <x v="3"/>
    <n v="2658.5350000000003"/>
    <n v="2659"/>
    <n v="2659"/>
    <n v="2658"/>
    <x v="1"/>
    <x v="7"/>
    <s v="Aug-2023"/>
    <s v="CHILDREN"/>
  </r>
  <r>
    <x v="466"/>
    <s v="P4309"/>
    <n v="71"/>
    <x v="0"/>
    <x v="0"/>
    <x v="0"/>
    <n v="2503.6022787783868"/>
    <x v="0"/>
    <n v="3675.64"/>
    <x v="2"/>
    <n v="4043.2040000000002"/>
    <n v="4043"/>
    <n v="4044"/>
    <n v="4043"/>
    <x v="0"/>
    <x v="6"/>
    <s v="Sep-2022"/>
    <s v="ADULTS"/>
  </r>
  <r>
    <x v="335"/>
    <s v="P1186"/>
    <n v="12"/>
    <x v="1"/>
    <x v="4"/>
    <x v="1"/>
    <n v="2509.1716796874998"/>
    <x v="2"/>
    <n v="1412.97"/>
    <x v="3"/>
    <n v="1554.2670000000001"/>
    <n v="1554"/>
    <n v="1555"/>
    <n v="1554"/>
    <x v="1"/>
    <x v="11"/>
    <s v="May-2023"/>
    <s v="CHILDREN"/>
  </r>
  <r>
    <x v="27"/>
    <s v="P2943"/>
    <n v="45"/>
    <x v="0"/>
    <x v="6"/>
    <x v="3"/>
    <n v="2496.7676064257025"/>
    <x v="4"/>
    <n v="1699.57"/>
    <x v="0"/>
    <n v="1869.527"/>
    <n v="1870"/>
    <n v="1870"/>
    <n v="1869"/>
    <x v="1"/>
    <x v="8"/>
    <s v="Jul-2023"/>
    <s v="ADULTS"/>
  </r>
  <r>
    <x v="185"/>
    <s v="P794"/>
    <n v="55"/>
    <x v="0"/>
    <x v="2"/>
    <x v="0"/>
    <n v="2503.6022787783868"/>
    <x v="5"/>
    <n v="4830.18"/>
    <x v="0"/>
    <n v="5313.1980000000003"/>
    <n v="5313"/>
    <n v="5314"/>
    <n v="5313"/>
    <x v="0"/>
    <x v="0"/>
    <s v="Dec-2022"/>
    <s v="ADULTS"/>
  </r>
  <r>
    <x v="51"/>
    <s v="P4234"/>
    <n v="45"/>
    <x v="0"/>
    <x v="2"/>
    <x v="0"/>
    <n v="2503.6022787783868"/>
    <x v="3"/>
    <n v="4493.32"/>
    <x v="0"/>
    <n v="4942.652"/>
    <n v="4943"/>
    <n v="4943"/>
    <n v="4942"/>
    <x v="1"/>
    <x v="3"/>
    <s v="Nov-2023"/>
    <s v="ADULTS"/>
  </r>
  <r>
    <x v="304"/>
    <s v="P3004"/>
    <n v="50"/>
    <x v="0"/>
    <x v="0"/>
    <x v="1"/>
    <n v="2509.1716796874998"/>
    <x v="4"/>
    <n v="3262.71"/>
    <x v="0"/>
    <n v="3588.9810000000002"/>
    <n v="3589"/>
    <n v="3589"/>
    <n v="3588"/>
    <x v="0"/>
    <x v="5"/>
    <s v="Mar-2022"/>
    <s v="ADULTS"/>
  </r>
  <r>
    <x v="345"/>
    <s v="P1497"/>
    <n v="66"/>
    <x v="1"/>
    <x v="2"/>
    <x v="0"/>
    <n v="2503.6022787783868"/>
    <x v="1"/>
    <n v="2591.7199999999998"/>
    <x v="2"/>
    <n v="2850.8919999999998"/>
    <n v="2851"/>
    <n v="2851"/>
    <n v="2850"/>
    <x v="1"/>
    <x v="11"/>
    <s v="May-2023"/>
    <s v="ADULTS"/>
  </r>
  <r>
    <x v="477"/>
    <s v="P4673"/>
    <n v="47"/>
    <x v="2"/>
    <x v="0"/>
    <x v="0"/>
    <n v="2503.6022787783868"/>
    <x v="3"/>
    <n v="3280.46"/>
    <x v="0"/>
    <n v="3608.5060000000003"/>
    <n v="3609"/>
    <n v="3609"/>
    <n v="3608"/>
    <x v="1"/>
    <x v="11"/>
    <s v="May-2023"/>
    <s v="ADULTS"/>
  </r>
  <r>
    <x v="282"/>
    <s v="P505"/>
    <n v="39"/>
    <x v="0"/>
    <x v="7"/>
    <x v="3"/>
    <n v="2496.7676064257025"/>
    <x v="2"/>
    <n v="1974.03"/>
    <x v="1"/>
    <n v="2171.433"/>
    <n v="2171"/>
    <n v="2172"/>
    <n v="2171"/>
    <x v="1"/>
    <x v="7"/>
    <s v="Aug-2023"/>
    <s v="ADULTS"/>
  </r>
  <r>
    <x v="16"/>
    <s v="P2509"/>
    <n v="44"/>
    <x v="2"/>
    <x v="7"/>
    <x v="2"/>
    <n v="2440.2966694490819"/>
    <x v="4"/>
    <n v="389.54"/>
    <x v="0"/>
    <n v="428.49400000000009"/>
    <n v="428"/>
    <n v="429"/>
    <n v="428"/>
    <x v="1"/>
    <x v="0"/>
    <s v="Dec-2023"/>
    <s v="ADULTS"/>
  </r>
  <r>
    <x v="659"/>
    <s v="P4255"/>
    <n v="11"/>
    <x v="0"/>
    <x v="0"/>
    <x v="1"/>
    <n v="2509.1716796874998"/>
    <x v="1"/>
    <n v="850.9"/>
    <x v="3"/>
    <n v="935.99"/>
    <n v="936"/>
    <n v="936"/>
    <n v="935"/>
    <x v="1"/>
    <x v="0"/>
    <s v="Dec-2023"/>
    <s v="CHILDREN"/>
  </r>
  <r>
    <x v="98"/>
    <s v="P1647"/>
    <n v="13"/>
    <x v="2"/>
    <x v="1"/>
    <x v="0"/>
    <n v="2503.6022787783868"/>
    <x v="2"/>
    <n v="3079.37"/>
    <x v="3"/>
    <n v="3387.3070000000002"/>
    <n v="3387"/>
    <n v="3388"/>
    <n v="3387"/>
    <x v="0"/>
    <x v="11"/>
    <s v="May-2022"/>
    <s v="CHILDREN"/>
  </r>
  <r>
    <x v="15"/>
    <s v="P494"/>
    <n v="59"/>
    <x v="0"/>
    <x v="6"/>
    <x v="0"/>
    <n v="2503.6022787783868"/>
    <x v="4"/>
    <n v="749.08"/>
    <x v="0"/>
    <n v="823.98800000000006"/>
    <n v="824"/>
    <n v="824"/>
    <n v="823"/>
    <x v="1"/>
    <x v="4"/>
    <s v="Jun-2023"/>
    <s v="ADULTS"/>
  </r>
  <r>
    <x v="119"/>
    <s v="P1307"/>
    <n v="77"/>
    <x v="2"/>
    <x v="4"/>
    <x v="3"/>
    <n v="2496.7676064257025"/>
    <x v="3"/>
    <n v="2888.74"/>
    <x v="2"/>
    <n v="3177.614"/>
    <n v="3178"/>
    <n v="3178"/>
    <n v="3177"/>
    <x v="0"/>
    <x v="8"/>
    <s v="Jul-2022"/>
    <s v="ADULTS"/>
  </r>
  <r>
    <x v="659"/>
    <s v="P1671"/>
    <n v="24"/>
    <x v="2"/>
    <x v="7"/>
    <x v="2"/>
    <n v="2440.2966694490819"/>
    <x v="3"/>
    <n v="4740.4399999999996"/>
    <x v="1"/>
    <n v="5214.4840000000004"/>
    <n v="5214"/>
    <n v="5215"/>
    <n v="5214"/>
    <x v="1"/>
    <x v="0"/>
    <s v="Dec-2023"/>
    <s v="ADULTS"/>
  </r>
  <r>
    <x v="544"/>
    <s v="P2328"/>
    <n v="1"/>
    <x v="1"/>
    <x v="5"/>
    <x v="0"/>
    <n v="2503.6022787783868"/>
    <x v="1"/>
    <n v="4769"/>
    <x v="3"/>
    <n v="5245.9000000000005"/>
    <n v="5246"/>
    <n v="5246"/>
    <n v="5245"/>
    <x v="1"/>
    <x v="11"/>
    <s v="May-2023"/>
    <s v="CHILDREN"/>
  </r>
  <r>
    <x v="662"/>
    <s v="P2224"/>
    <n v="56"/>
    <x v="0"/>
    <x v="2"/>
    <x v="2"/>
    <n v="2440.2966694490819"/>
    <x v="5"/>
    <n v="2981.63"/>
    <x v="0"/>
    <n v="3279.7930000000006"/>
    <n v="3280"/>
    <n v="3280"/>
    <n v="3279"/>
    <x v="1"/>
    <x v="11"/>
    <s v="May-2023"/>
    <s v="ADULTS"/>
  </r>
  <r>
    <x v="127"/>
    <s v="P285"/>
    <n v="59"/>
    <x v="0"/>
    <x v="3"/>
    <x v="0"/>
    <n v="2503.6022787783868"/>
    <x v="1"/>
    <n v="186.31"/>
    <x v="0"/>
    <n v="204.94100000000003"/>
    <n v="205"/>
    <n v="205"/>
    <n v="204"/>
    <x v="0"/>
    <x v="3"/>
    <s v="Nov-2022"/>
    <s v="ADULTS"/>
  </r>
  <r>
    <x v="355"/>
    <s v="P2371"/>
    <n v="68"/>
    <x v="2"/>
    <x v="5"/>
    <x v="3"/>
    <n v="2496.7676064257025"/>
    <x v="1"/>
    <n v="2028.39"/>
    <x v="2"/>
    <n v="2231.2290000000003"/>
    <n v="2231"/>
    <n v="2232"/>
    <n v="2231"/>
    <x v="1"/>
    <x v="0"/>
    <s v="Dec-2023"/>
    <s v="ADULTS"/>
  </r>
  <r>
    <x v="210"/>
    <s v="P2083"/>
    <n v="88"/>
    <x v="2"/>
    <x v="7"/>
    <x v="2"/>
    <n v="2440.2966694490819"/>
    <x v="2"/>
    <n v="2307.21"/>
    <x v="2"/>
    <n v="2537.931"/>
    <n v="2538"/>
    <n v="2538"/>
    <n v="2537"/>
    <x v="1"/>
    <x v="9"/>
    <s v="Feb-2023"/>
    <s v="ADULTS"/>
  </r>
  <r>
    <x v="434"/>
    <s v="P3107"/>
    <n v="7"/>
    <x v="2"/>
    <x v="7"/>
    <x v="0"/>
    <n v="2503.6022787783868"/>
    <x v="3"/>
    <n v="4200.58"/>
    <x v="3"/>
    <n v="4620.6379999999999"/>
    <n v="4621"/>
    <n v="4621"/>
    <n v="4620"/>
    <x v="1"/>
    <x v="2"/>
    <s v="Apr-2023"/>
    <s v="CHILDREN"/>
  </r>
  <r>
    <x v="145"/>
    <s v="P2840"/>
    <n v="67"/>
    <x v="2"/>
    <x v="1"/>
    <x v="2"/>
    <n v="2440.2966694490819"/>
    <x v="3"/>
    <n v="4874.72"/>
    <x v="2"/>
    <n v="5362.1920000000009"/>
    <n v="5362"/>
    <n v="5363"/>
    <n v="5362"/>
    <x v="1"/>
    <x v="2"/>
    <s v="Apr-2023"/>
    <s v="ADULTS"/>
  </r>
  <r>
    <x v="309"/>
    <s v="P3733"/>
    <n v="31"/>
    <x v="1"/>
    <x v="7"/>
    <x v="3"/>
    <n v="2496.7676064257025"/>
    <x v="2"/>
    <n v="1647.7"/>
    <x v="1"/>
    <n v="1812.4700000000003"/>
    <n v="1812"/>
    <n v="1813"/>
    <n v="1812"/>
    <x v="1"/>
    <x v="5"/>
    <s v="Mar-2023"/>
    <s v="ADULTS"/>
  </r>
  <r>
    <x v="5"/>
    <s v="P2486"/>
    <n v="6"/>
    <x v="2"/>
    <x v="4"/>
    <x v="2"/>
    <n v="2440.2966694490819"/>
    <x v="3"/>
    <n v="1633.09"/>
    <x v="3"/>
    <n v="1796.3990000000001"/>
    <n v="1796"/>
    <n v="1797"/>
    <n v="1796"/>
    <x v="1"/>
    <x v="4"/>
    <s v="Jun-2023"/>
    <s v="CHILDREN"/>
  </r>
  <r>
    <x v="183"/>
    <s v="P4759"/>
    <n v="59"/>
    <x v="2"/>
    <x v="3"/>
    <x v="1"/>
    <n v="2509.1716796874998"/>
    <x v="2"/>
    <n v="2866.44"/>
    <x v="0"/>
    <n v="3153.0840000000003"/>
    <n v="3153"/>
    <n v="3154"/>
    <n v="3153"/>
    <x v="0"/>
    <x v="9"/>
    <s v="Feb-2022"/>
    <s v="ADULTS"/>
  </r>
  <r>
    <x v="229"/>
    <s v="P989"/>
    <n v="89"/>
    <x v="0"/>
    <x v="2"/>
    <x v="1"/>
    <n v="2509.1716796874998"/>
    <x v="3"/>
    <n v="1359.53"/>
    <x v="2"/>
    <n v="1495.4830000000002"/>
    <n v="1495"/>
    <n v="1496"/>
    <n v="1495"/>
    <x v="0"/>
    <x v="3"/>
    <s v="Nov-2022"/>
    <s v="ADULTS"/>
  </r>
  <r>
    <x v="440"/>
    <s v="P4027"/>
    <n v="72"/>
    <x v="0"/>
    <x v="2"/>
    <x v="1"/>
    <n v="2509.1716796874998"/>
    <x v="0"/>
    <n v="2183.31"/>
    <x v="2"/>
    <n v="2401.6410000000001"/>
    <n v="2402"/>
    <n v="2402"/>
    <n v="2401"/>
    <x v="1"/>
    <x v="7"/>
    <s v="Aug-2023"/>
    <s v="ADULTS"/>
  </r>
  <r>
    <x v="44"/>
    <s v="P2778"/>
    <n v="0"/>
    <x v="2"/>
    <x v="3"/>
    <x v="1"/>
    <n v="2509.1716796874998"/>
    <x v="2"/>
    <n v="1498.15"/>
    <x v="3"/>
    <n v="1647.9650000000001"/>
    <n v="1648"/>
    <n v="1648"/>
    <n v="1647"/>
    <x v="1"/>
    <x v="5"/>
    <s v="Mar-2023"/>
    <s v="CHILDREN"/>
  </r>
  <r>
    <x v="82"/>
    <s v="P1197"/>
    <n v="76"/>
    <x v="2"/>
    <x v="5"/>
    <x v="2"/>
    <n v="2440.2966694490819"/>
    <x v="0"/>
    <n v="2248.81"/>
    <x v="2"/>
    <n v="2473.6910000000003"/>
    <n v="2474"/>
    <n v="2474"/>
    <n v="2473"/>
    <x v="0"/>
    <x v="11"/>
    <s v="May-2022"/>
    <s v="ADULTS"/>
  </r>
  <r>
    <x v="29"/>
    <s v="P555"/>
    <n v="78"/>
    <x v="1"/>
    <x v="7"/>
    <x v="0"/>
    <n v="2503.6022787783868"/>
    <x v="1"/>
    <n v="3478.28"/>
    <x v="2"/>
    <n v="3826.1080000000006"/>
    <n v="3826"/>
    <n v="3827"/>
    <n v="3826"/>
    <x v="0"/>
    <x v="1"/>
    <s v="Jan-2022"/>
    <s v="ADULTS"/>
  </r>
  <r>
    <x v="283"/>
    <s v="P4298"/>
    <n v="29"/>
    <x v="0"/>
    <x v="3"/>
    <x v="1"/>
    <n v="2509.1716796874998"/>
    <x v="1"/>
    <n v="2473.62"/>
    <x v="1"/>
    <n v="2720.982"/>
    <n v="2721"/>
    <n v="2721"/>
    <n v="2720"/>
    <x v="1"/>
    <x v="7"/>
    <s v="Aug-2023"/>
    <s v="ADULTS"/>
  </r>
  <r>
    <x v="290"/>
    <s v="P661"/>
    <n v="25"/>
    <x v="2"/>
    <x v="5"/>
    <x v="2"/>
    <n v="2440.2966694490819"/>
    <x v="0"/>
    <n v="2106.2399999999998"/>
    <x v="1"/>
    <n v="2316.864"/>
    <n v="2317"/>
    <n v="2317"/>
    <n v="2316"/>
    <x v="0"/>
    <x v="5"/>
    <s v="Mar-2022"/>
    <s v="ADULTS"/>
  </r>
  <r>
    <x v="437"/>
    <s v="P1610"/>
    <n v="76"/>
    <x v="1"/>
    <x v="2"/>
    <x v="3"/>
    <n v="2496.7676064257025"/>
    <x v="1"/>
    <n v="1285.71"/>
    <x v="2"/>
    <n v="1414.2810000000002"/>
    <n v="1414"/>
    <n v="1415"/>
    <n v="1414"/>
    <x v="0"/>
    <x v="10"/>
    <s v="Oct-2022"/>
    <s v="ADULTS"/>
  </r>
  <r>
    <x v="96"/>
    <s v="P1437"/>
    <n v="74"/>
    <x v="0"/>
    <x v="1"/>
    <x v="0"/>
    <n v="2503.6022787783868"/>
    <x v="3"/>
    <n v="4561.4399999999996"/>
    <x v="2"/>
    <n v="5017.5839999999998"/>
    <n v="5018"/>
    <n v="5018"/>
    <n v="5017"/>
    <x v="1"/>
    <x v="10"/>
    <s v="Oct-2023"/>
    <s v="ADULTS"/>
  </r>
  <r>
    <x v="92"/>
    <s v="P4623"/>
    <n v="6"/>
    <x v="0"/>
    <x v="2"/>
    <x v="3"/>
    <n v="2496.7676064257025"/>
    <x v="1"/>
    <n v="4903.3599999999997"/>
    <x v="3"/>
    <n v="5393.6959999999999"/>
    <n v="5394"/>
    <n v="5394"/>
    <n v="5393"/>
    <x v="0"/>
    <x v="10"/>
    <s v="Oct-2022"/>
    <s v="CHILDREN"/>
  </r>
  <r>
    <x v="558"/>
    <s v="P954"/>
    <n v="16"/>
    <x v="0"/>
    <x v="1"/>
    <x v="3"/>
    <n v="2496.7676064257025"/>
    <x v="0"/>
    <n v="3323.6"/>
    <x v="3"/>
    <n v="3655.96"/>
    <n v="3656"/>
    <n v="3656"/>
    <n v="3655"/>
    <x v="1"/>
    <x v="7"/>
    <s v="Aug-2023"/>
    <s v="CHILDREN"/>
  </r>
  <r>
    <x v="88"/>
    <s v="P4063"/>
    <n v="96"/>
    <x v="0"/>
    <x v="3"/>
    <x v="1"/>
    <n v="2509.1716796874998"/>
    <x v="3"/>
    <n v="3190.62"/>
    <x v="2"/>
    <n v="3509.6820000000002"/>
    <n v="3510"/>
    <n v="3510"/>
    <n v="3509"/>
    <x v="0"/>
    <x v="5"/>
    <s v="Mar-2022"/>
    <s v="ADULTS"/>
  </r>
  <r>
    <x v="135"/>
    <s v="P2002"/>
    <n v="61"/>
    <x v="0"/>
    <x v="2"/>
    <x v="3"/>
    <n v="2496.7676064257025"/>
    <x v="3"/>
    <n v="971.85"/>
    <x v="2"/>
    <n v="1069.0350000000001"/>
    <n v="1069"/>
    <n v="1070"/>
    <n v="1069"/>
    <x v="0"/>
    <x v="6"/>
    <s v="Sep-2022"/>
    <s v="ADULTS"/>
  </r>
  <r>
    <x v="360"/>
    <s v="P2485"/>
    <n v="64"/>
    <x v="1"/>
    <x v="1"/>
    <x v="3"/>
    <n v="2496.7676064257025"/>
    <x v="2"/>
    <n v="2224.06"/>
    <x v="2"/>
    <n v="2446.4660000000003"/>
    <n v="2446"/>
    <n v="2447"/>
    <n v="2446"/>
    <x v="1"/>
    <x v="4"/>
    <s v="Jun-2023"/>
    <s v="ADULTS"/>
  </r>
  <r>
    <x v="417"/>
    <s v="P1040"/>
    <n v="8"/>
    <x v="0"/>
    <x v="1"/>
    <x v="1"/>
    <n v="2509.1716796874998"/>
    <x v="3"/>
    <n v="4198.26"/>
    <x v="3"/>
    <n v="4618.0860000000002"/>
    <n v="4618"/>
    <n v="4619"/>
    <n v="4618"/>
    <x v="0"/>
    <x v="3"/>
    <s v="Nov-2022"/>
    <s v="CHILDREN"/>
  </r>
  <r>
    <x v="326"/>
    <s v="P3789"/>
    <n v="47"/>
    <x v="0"/>
    <x v="4"/>
    <x v="1"/>
    <n v="2509.1716796874998"/>
    <x v="2"/>
    <n v="2752.3"/>
    <x v="0"/>
    <n v="3027.5300000000007"/>
    <n v="3028"/>
    <n v="3028"/>
    <n v="3027"/>
    <x v="1"/>
    <x v="5"/>
    <s v="Mar-2023"/>
    <s v="ADULTS"/>
  </r>
  <r>
    <x v="455"/>
    <s v="P1863"/>
    <n v="11"/>
    <x v="0"/>
    <x v="0"/>
    <x v="1"/>
    <n v="2509.1716796874998"/>
    <x v="1"/>
    <n v="4582.9399999999996"/>
    <x v="3"/>
    <n v="5041.2340000000004"/>
    <n v="5041"/>
    <n v="5042"/>
    <n v="5041"/>
    <x v="0"/>
    <x v="4"/>
    <s v="Jun-2022"/>
    <s v="CHILDREN"/>
  </r>
  <r>
    <x v="514"/>
    <s v="P2921"/>
    <n v="71"/>
    <x v="1"/>
    <x v="1"/>
    <x v="0"/>
    <n v="2503.6022787783868"/>
    <x v="4"/>
    <n v="3078.07"/>
    <x v="2"/>
    <n v="3385.8770000000004"/>
    <n v="3386"/>
    <n v="3386"/>
    <n v="3385"/>
    <x v="1"/>
    <x v="2"/>
    <s v="Apr-2023"/>
    <s v="ADULTS"/>
  </r>
  <r>
    <x v="189"/>
    <s v="P2100"/>
    <n v="63"/>
    <x v="2"/>
    <x v="2"/>
    <x v="3"/>
    <n v="2496.7676064257025"/>
    <x v="3"/>
    <n v="2068.65"/>
    <x v="2"/>
    <n v="2275.5150000000003"/>
    <n v="2276"/>
    <n v="2276"/>
    <n v="2275"/>
    <x v="1"/>
    <x v="5"/>
    <s v="Mar-2023"/>
    <s v="ADULTS"/>
  </r>
  <r>
    <x v="238"/>
    <s v="P4226"/>
    <n v="47"/>
    <x v="1"/>
    <x v="0"/>
    <x v="0"/>
    <n v="2503.6022787783868"/>
    <x v="4"/>
    <n v="3656.75"/>
    <x v="0"/>
    <n v="4022.4250000000002"/>
    <n v="4022"/>
    <n v="4023"/>
    <n v="4022"/>
    <x v="1"/>
    <x v="3"/>
    <s v="Nov-2023"/>
    <s v="ADULTS"/>
  </r>
  <r>
    <x v="649"/>
    <s v="P4844"/>
    <n v="34"/>
    <x v="0"/>
    <x v="3"/>
    <x v="2"/>
    <n v="2440.2966694490819"/>
    <x v="2"/>
    <n v="3223.33"/>
    <x v="1"/>
    <n v="3545.663"/>
    <n v="3546"/>
    <n v="3546"/>
    <n v="3545"/>
    <x v="0"/>
    <x v="6"/>
    <s v="Sep-2022"/>
    <s v="ADULTS"/>
  </r>
  <r>
    <x v="687"/>
    <s v="P1981"/>
    <n v="55"/>
    <x v="2"/>
    <x v="6"/>
    <x v="3"/>
    <n v="2496.7676064257025"/>
    <x v="1"/>
    <n v="2072.7600000000002"/>
    <x v="0"/>
    <n v="2280.0360000000005"/>
    <n v="2280"/>
    <n v="2281"/>
    <n v="2280"/>
    <x v="1"/>
    <x v="1"/>
    <s v="Jan-2023"/>
    <s v="ADULTS"/>
  </r>
  <r>
    <x v="601"/>
    <s v="P4043"/>
    <n v="57"/>
    <x v="1"/>
    <x v="3"/>
    <x v="0"/>
    <n v="2503.6022787783868"/>
    <x v="3"/>
    <n v="2812.26"/>
    <x v="0"/>
    <n v="3093.4860000000003"/>
    <n v="3093"/>
    <n v="3094"/>
    <n v="3093"/>
    <x v="1"/>
    <x v="11"/>
    <s v="May-2023"/>
    <s v="ADULTS"/>
  </r>
  <r>
    <x v="299"/>
    <s v="P972"/>
    <n v="51"/>
    <x v="0"/>
    <x v="2"/>
    <x v="2"/>
    <n v="2440.2966694490819"/>
    <x v="2"/>
    <n v="676.97"/>
    <x v="0"/>
    <n v="744.66700000000014"/>
    <n v="745"/>
    <n v="745"/>
    <n v="744"/>
    <x v="1"/>
    <x v="7"/>
    <s v="Aug-2023"/>
    <s v="ADULTS"/>
  </r>
  <r>
    <x v="138"/>
    <s v="P1878"/>
    <n v="89"/>
    <x v="0"/>
    <x v="4"/>
    <x v="0"/>
    <n v="2503.6022787783868"/>
    <x v="2"/>
    <n v="2063.58"/>
    <x v="2"/>
    <n v="2269.9380000000001"/>
    <n v="2270"/>
    <n v="2270"/>
    <n v="2269"/>
    <x v="1"/>
    <x v="4"/>
    <s v="Jun-2023"/>
    <s v="ADULTS"/>
  </r>
  <r>
    <x v="36"/>
    <s v="P4889"/>
    <n v="3"/>
    <x v="0"/>
    <x v="3"/>
    <x v="2"/>
    <n v="2440.2966694490819"/>
    <x v="2"/>
    <n v="3523.03"/>
    <x v="3"/>
    <n v="3875.3330000000005"/>
    <n v="3875"/>
    <n v="3876"/>
    <n v="3875"/>
    <x v="0"/>
    <x v="8"/>
    <s v="Jul-2022"/>
    <s v="CHILDREN"/>
  </r>
  <r>
    <x v="219"/>
    <s v="P495"/>
    <n v="88"/>
    <x v="1"/>
    <x v="2"/>
    <x v="3"/>
    <n v="2496.7676064257025"/>
    <x v="1"/>
    <n v="1110.3499999999999"/>
    <x v="2"/>
    <n v="1221.385"/>
    <n v="1221"/>
    <n v="1222"/>
    <n v="1221"/>
    <x v="0"/>
    <x v="5"/>
    <s v="Mar-2022"/>
    <s v="ADULTS"/>
  </r>
  <r>
    <x v="678"/>
    <s v="P223"/>
    <n v="67"/>
    <x v="1"/>
    <x v="0"/>
    <x v="2"/>
    <n v="2440.2966694490819"/>
    <x v="0"/>
    <n v="4907.5200000000004"/>
    <x v="2"/>
    <n v="5398.2720000000008"/>
    <n v="5398"/>
    <n v="5399"/>
    <n v="5398"/>
    <x v="1"/>
    <x v="11"/>
    <s v="May-2023"/>
    <s v="ADULTS"/>
  </r>
  <r>
    <x v="509"/>
    <s v="P885"/>
    <n v="92"/>
    <x v="2"/>
    <x v="6"/>
    <x v="3"/>
    <n v="2496.7676064257025"/>
    <x v="4"/>
    <n v="1130.76"/>
    <x v="2"/>
    <n v="1243.836"/>
    <n v="1244"/>
    <n v="1244"/>
    <n v="1243"/>
    <x v="1"/>
    <x v="6"/>
    <s v="Sep-2023"/>
    <s v="ADULTS"/>
  </r>
  <r>
    <x v="468"/>
    <s v="P4221"/>
    <n v="8"/>
    <x v="2"/>
    <x v="1"/>
    <x v="3"/>
    <n v="2496.7676064257025"/>
    <x v="4"/>
    <n v="454.09"/>
    <x v="3"/>
    <n v="499.49900000000002"/>
    <n v="499"/>
    <n v="500"/>
    <n v="499"/>
    <x v="0"/>
    <x v="1"/>
    <s v="Jan-2022"/>
    <s v="CHILDREN"/>
  </r>
  <r>
    <x v="185"/>
    <s v="P4778"/>
    <n v="7"/>
    <x v="2"/>
    <x v="0"/>
    <x v="0"/>
    <n v="2503.6022787783868"/>
    <x v="1"/>
    <n v="4635.8100000000004"/>
    <x v="3"/>
    <n v="5099.3910000000005"/>
    <n v="5099"/>
    <n v="5100"/>
    <n v="5099"/>
    <x v="0"/>
    <x v="0"/>
    <s v="Dec-2022"/>
    <s v="CHILDREN"/>
  </r>
  <r>
    <x v="236"/>
    <s v="P1038"/>
    <n v="87"/>
    <x v="0"/>
    <x v="6"/>
    <x v="3"/>
    <n v="2496.7676064257025"/>
    <x v="2"/>
    <n v="2175.6"/>
    <x v="2"/>
    <n v="2393.1600000000003"/>
    <n v="2393"/>
    <n v="2394"/>
    <n v="2393"/>
    <x v="1"/>
    <x v="1"/>
    <s v="Jan-2023"/>
    <s v="ADULTS"/>
  </r>
  <r>
    <x v="330"/>
    <s v="P426"/>
    <n v="28"/>
    <x v="1"/>
    <x v="0"/>
    <x v="1"/>
    <n v="2509.1716796874998"/>
    <x v="3"/>
    <n v="3636.81"/>
    <x v="1"/>
    <n v="4000.4910000000004"/>
    <n v="4000"/>
    <n v="4001"/>
    <n v="4000"/>
    <x v="1"/>
    <x v="10"/>
    <s v="Oct-2023"/>
    <s v="ADULTS"/>
  </r>
  <r>
    <x v="707"/>
    <s v="P2415"/>
    <n v="22"/>
    <x v="1"/>
    <x v="5"/>
    <x v="2"/>
    <n v="2440.2966694490819"/>
    <x v="4"/>
    <n v="1573.25"/>
    <x v="1"/>
    <n v="1730.575"/>
    <n v="1731"/>
    <n v="1731"/>
    <n v="1730"/>
    <x v="1"/>
    <x v="4"/>
    <s v="Jun-2023"/>
    <s v="ADULTS"/>
  </r>
  <r>
    <x v="564"/>
    <s v="P4225"/>
    <n v="62"/>
    <x v="0"/>
    <x v="0"/>
    <x v="3"/>
    <n v="2496.7676064257025"/>
    <x v="3"/>
    <n v="3474.51"/>
    <x v="2"/>
    <n v="3821.9610000000007"/>
    <n v="3822"/>
    <n v="3822"/>
    <n v="3821"/>
    <x v="1"/>
    <x v="1"/>
    <s v="Jan-2023"/>
    <s v="ADULTS"/>
  </r>
  <r>
    <x v="547"/>
    <s v="P3133"/>
    <n v="4"/>
    <x v="2"/>
    <x v="0"/>
    <x v="2"/>
    <n v="2440.2966694490819"/>
    <x v="2"/>
    <n v="506.17"/>
    <x v="3"/>
    <n v="556.78700000000003"/>
    <n v="557"/>
    <n v="557"/>
    <n v="556"/>
    <x v="1"/>
    <x v="8"/>
    <s v="Jul-2023"/>
    <s v="CHILDREN"/>
  </r>
  <r>
    <x v="296"/>
    <s v="P3622"/>
    <n v="82"/>
    <x v="2"/>
    <x v="6"/>
    <x v="1"/>
    <n v="2509.1716796874998"/>
    <x v="3"/>
    <n v="4710.51"/>
    <x v="2"/>
    <n v="5181.5610000000006"/>
    <n v="5182"/>
    <n v="5182"/>
    <n v="5181"/>
    <x v="1"/>
    <x v="2"/>
    <s v="Apr-2023"/>
    <s v="ADULTS"/>
  </r>
  <r>
    <x v="678"/>
    <s v="P4302"/>
    <n v="58"/>
    <x v="0"/>
    <x v="5"/>
    <x v="3"/>
    <n v="2496.7676064257025"/>
    <x v="3"/>
    <n v="1563.58"/>
    <x v="0"/>
    <n v="1719.9380000000001"/>
    <n v="1720"/>
    <n v="1720"/>
    <n v="1719"/>
    <x v="1"/>
    <x v="11"/>
    <s v="May-2023"/>
    <s v="ADULTS"/>
  </r>
  <r>
    <x v="178"/>
    <s v="P1665"/>
    <n v="25"/>
    <x v="2"/>
    <x v="3"/>
    <x v="2"/>
    <n v="2440.2966694490819"/>
    <x v="1"/>
    <n v="1623.23"/>
    <x v="1"/>
    <n v="1785.5530000000001"/>
    <n v="1786"/>
    <n v="1786"/>
    <n v="1785"/>
    <x v="1"/>
    <x v="8"/>
    <s v="Jul-2023"/>
    <s v="ADULTS"/>
  </r>
  <r>
    <x v="114"/>
    <s v="P4538"/>
    <n v="71"/>
    <x v="1"/>
    <x v="2"/>
    <x v="1"/>
    <n v="2509.1716796874998"/>
    <x v="4"/>
    <n v="21.3"/>
    <x v="2"/>
    <n v="23.430000000000003"/>
    <n v="23"/>
    <n v="24"/>
    <n v="23"/>
    <x v="0"/>
    <x v="10"/>
    <s v="Oct-2022"/>
    <s v="ADULTS"/>
  </r>
  <r>
    <x v="622"/>
    <s v="P4771"/>
    <n v="63"/>
    <x v="2"/>
    <x v="5"/>
    <x v="3"/>
    <n v="2496.7676064257025"/>
    <x v="0"/>
    <n v="2663.12"/>
    <x v="2"/>
    <n v="2929.4320000000002"/>
    <n v="2929"/>
    <n v="2930"/>
    <n v="2929"/>
    <x v="0"/>
    <x v="4"/>
    <s v="Jun-2022"/>
    <s v="ADULTS"/>
  </r>
  <r>
    <x v="369"/>
    <s v="P4744"/>
    <n v="62"/>
    <x v="1"/>
    <x v="1"/>
    <x v="1"/>
    <n v="2509.1716796874998"/>
    <x v="1"/>
    <n v="3287.41"/>
    <x v="2"/>
    <n v="3616.1510000000003"/>
    <n v="3616"/>
    <n v="3617"/>
    <n v="3616"/>
    <x v="1"/>
    <x v="9"/>
    <s v="Feb-2023"/>
    <s v="ADULTS"/>
  </r>
  <r>
    <x v="539"/>
    <s v="P887"/>
    <n v="17"/>
    <x v="2"/>
    <x v="4"/>
    <x v="0"/>
    <n v="2503.6022787783868"/>
    <x v="3"/>
    <n v="3306.19"/>
    <x v="3"/>
    <n v="3636.8090000000002"/>
    <n v="3637"/>
    <n v="3637"/>
    <n v="3636"/>
    <x v="1"/>
    <x v="9"/>
    <s v="Feb-2023"/>
    <s v="CHILDREN"/>
  </r>
  <r>
    <x v="147"/>
    <s v="P2264"/>
    <n v="95"/>
    <x v="1"/>
    <x v="7"/>
    <x v="2"/>
    <n v="2440.2966694490819"/>
    <x v="2"/>
    <n v="1744.18"/>
    <x v="2"/>
    <n v="1918.5980000000002"/>
    <n v="1919"/>
    <n v="1919"/>
    <n v="1918"/>
    <x v="1"/>
    <x v="1"/>
    <s v="Jan-2023"/>
    <s v="ADULTS"/>
  </r>
  <r>
    <x v="355"/>
    <s v="P1430"/>
    <n v="51"/>
    <x v="0"/>
    <x v="1"/>
    <x v="0"/>
    <n v="2503.6022787783868"/>
    <x v="1"/>
    <n v="4491.12"/>
    <x v="0"/>
    <n v="4940.232"/>
    <n v="4940"/>
    <n v="4941"/>
    <n v="4940"/>
    <x v="1"/>
    <x v="0"/>
    <s v="Dec-2023"/>
    <s v="ADULTS"/>
  </r>
  <r>
    <x v="107"/>
    <s v="P2451"/>
    <n v="54"/>
    <x v="2"/>
    <x v="2"/>
    <x v="2"/>
    <n v="2440.2966694490819"/>
    <x v="0"/>
    <n v="1203.83"/>
    <x v="0"/>
    <n v="1324.213"/>
    <n v="1324"/>
    <n v="1325"/>
    <n v="1324"/>
    <x v="1"/>
    <x v="0"/>
    <s v="Dec-2023"/>
    <s v="ADULTS"/>
  </r>
  <r>
    <x v="651"/>
    <s v="P2817"/>
    <n v="79"/>
    <x v="2"/>
    <x v="2"/>
    <x v="3"/>
    <n v="2496.7676064257025"/>
    <x v="4"/>
    <n v="1614.85"/>
    <x v="2"/>
    <n v="1776.335"/>
    <n v="1776"/>
    <n v="1777"/>
    <n v="1776"/>
    <x v="0"/>
    <x v="10"/>
    <s v="Oct-2022"/>
    <s v="ADULTS"/>
  </r>
  <r>
    <x v="9"/>
    <s v="P1827"/>
    <n v="6"/>
    <x v="1"/>
    <x v="4"/>
    <x v="1"/>
    <n v="2509.1716796874998"/>
    <x v="2"/>
    <n v="1336.43"/>
    <x v="3"/>
    <n v="1470.0730000000001"/>
    <n v="1470"/>
    <n v="1471"/>
    <n v="1470"/>
    <x v="1"/>
    <x v="7"/>
    <s v="Aug-2023"/>
    <s v="CHILDREN"/>
  </r>
  <r>
    <x v="229"/>
    <s v="P2048"/>
    <n v="78"/>
    <x v="2"/>
    <x v="3"/>
    <x v="2"/>
    <n v="2440.2966694490819"/>
    <x v="2"/>
    <n v="3261.67"/>
    <x v="2"/>
    <n v="3587.8370000000004"/>
    <n v="3588"/>
    <n v="3588"/>
    <n v="3587"/>
    <x v="0"/>
    <x v="3"/>
    <s v="Nov-2022"/>
    <s v="ADULTS"/>
  </r>
  <r>
    <x v="481"/>
    <s v="P93"/>
    <n v="57"/>
    <x v="2"/>
    <x v="3"/>
    <x v="3"/>
    <n v="2496.7676064257025"/>
    <x v="0"/>
    <n v="2568.67"/>
    <x v="0"/>
    <n v="2825.5370000000003"/>
    <n v="2826"/>
    <n v="2826"/>
    <n v="2825"/>
    <x v="1"/>
    <x v="1"/>
    <s v="Jan-2023"/>
    <s v="ADULTS"/>
  </r>
  <r>
    <x v="598"/>
    <s v="P2768"/>
    <n v="43"/>
    <x v="1"/>
    <x v="6"/>
    <x v="3"/>
    <n v="2496.7676064257025"/>
    <x v="0"/>
    <n v="4202.18"/>
    <x v="0"/>
    <n v="4622.398000000001"/>
    <n v="4622"/>
    <n v="4623"/>
    <n v="4622"/>
    <x v="1"/>
    <x v="6"/>
    <s v="Sep-2023"/>
    <s v="ADULTS"/>
  </r>
  <r>
    <x v="654"/>
    <s v="P2290"/>
    <n v="49"/>
    <x v="0"/>
    <x v="3"/>
    <x v="0"/>
    <n v="2503.6022787783868"/>
    <x v="4"/>
    <n v="1120.06"/>
    <x v="0"/>
    <n v="1232.066"/>
    <n v="1232"/>
    <n v="1233"/>
    <n v="1232"/>
    <x v="0"/>
    <x v="6"/>
    <s v="Sep-2022"/>
    <s v="ADULTS"/>
  </r>
  <r>
    <x v="416"/>
    <s v="P4118"/>
    <n v="34"/>
    <x v="1"/>
    <x v="7"/>
    <x v="0"/>
    <n v="2503.6022787783868"/>
    <x v="4"/>
    <n v="675.6"/>
    <x v="1"/>
    <n v="743.16000000000008"/>
    <n v="743"/>
    <n v="744"/>
    <n v="743"/>
    <x v="0"/>
    <x v="6"/>
    <s v="Sep-2022"/>
    <s v="ADULTS"/>
  </r>
  <r>
    <x v="117"/>
    <s v="P4387"/>
    <n v="79"/>
    <x v="0"/>
    <x v="1"/>
    <x v="2"/>
    <n v="2440.2966694490819"/>
    <x v="0"/>
    <n v="2660.66"/>
    <x v="2"/>
    <n v="2926.7260000000001"/>
    <n v="2927"/>
    <n v="2927"/>
    <n v="2926"/>
    <x v="0"/>
    <x v="1"/>
    <s v="Jan-2022"/>
    <s v="ADULTS"/>
  </r>
  <r>
    <x v="199"/>
    <s v="P3339"/>
    <n v="79"/>
    <x v="0"/>
    <x v="2"/>
    <x v="3"/>
    <n v="2496.7676064257025"/>
    <x v="4"/>
    <n v="1994.65"/>
    <x v="2"/>
    <n v="2194.1150000000002"/>
    <n v="2194"/>
    <n v="2195"/>
    <n v="2194"/>
    <x v="1"/>
    <x v="7"/>
    <s v="Aug-2023"/>
    <s v="ADULTS"/>
  </r>
  <r>
    <x v="170"/>
    <s v="P3602"/>
    <n v="31"/>
    <x v="1"/>
    <x v="0"/>
    <x v="1"/>
    <n v="2509.1716796874998"/>
    <x v="4"/>
    <n v="3231"/>
    <x v="1"/>
    <n v="3554.1000000000004"/>
    <n v="3554"/>
    <n v="3555"/>
    <n v="3554"/>
    <x v="0"/>
    <x v="0"/>
    <s v="Dec-2022"/>
    <s v="ADULTS"/>
  </r>
  <r>
    <x v="534"/>
    <s v="P4909"/>
    <n v="53"/>
    <x v="1"/>
    <x v="5"/>
    <x v="3"/>
    <n v="2496.7676064257025"/>
    <x v="2"/>
    <n v="3463.57"/>
    <x v="0"/>
    <n v="3809.9270000000006"/>
    <n v="3810"/>
    <n v="3810"/>
    <n v="3809"/>
    <x v="0"/>
    <x v="9"/>
    <s v="Feb-2022"/>
    <s v="ADULTS"/>
  </r>
  <r>
    <x v="164"/>
    <s v="P3362"/>
    <n v="3"/>
    <x v="1"/>
    <x v="4"/>
    <x v="2"/>
    <n v="2440.2966694490819"/>
    <x v="3"/>
    <n v="1696.04"/>
    <x v="3"/>
    <n v="1865.644"/>
    <n v="1866"/>
    <n v="1866"/>
    <n v="1865"/>
    <x v="0"/>
    <x v="6"/>
    <s v="Sep-2022"/>
    <s v="CHILDREN"/>
  </r>
  <r>
    <x v="669"/>
    <s v="P232"/>
    <n v="31"/>
    <x v="2"/>
    <x v="3"/>
    <x v="0"/>
    <n v="2503.6022787783868"/>
    <x v="2"/>
    <n v="2804.1"/>
    <x v="1"/>
    <n v="3084.51"/>
    <n v="3085"/>
    <n v="3085"/>
    <n v="3084"/>
    <x v="0"/>
    <x v="9"/>
    <s v="Feb-2022"/>
    <s v="ADULTS"/>
  </r>
  <r>
    <x v="55"/>
    <s v="P493"/>
    <n v="38"/>
    <x v="2"/>
    <x v="7"/>
    <x v="0"/>
    <n v="2503.6022787783868"/>
    <x v="4"/>
    <n v="2611.84"/>
    <x v="1"/>
    <n v="2873.0240000000003"/>
    <n v="2873"/>
    <n v="2874"/>
    <n v="2873"/>
    <x v="0"/>
    <x v="5"/>
    <s v="Mar-2022"/>
    <s v="ADULTS"/>
  </r>
  <r>
    <x v="54"/>
    <s v="P2990"/>
    <n v="32"/>
    <x v="2"/>
    <x v="7"/>
    <x v="0"/>
    <n v="2503.6022787783868"/>
    <x v="1"/>
    <n v="2723.84"/>
    <x v="1"/>
    <n v="2996.2240000000006"/>
    <n v="2996"/>
    <n v="2997"/>
    <n v="2996"/>
    <x v="0"/>
    <x v="0"/>
    <s v="Dec-2022"/>
    <s v="ADULTS"/>
  </r>
  <r>
    <x v="463"/>
    <s v="P162"/>
    <n v="17"/>
    <x v="0"/>
    <x v="6"/>
    <x v="0"/>
    <n v="2503.6022787783868"/>
    <x v="3"/>
    <n v="2324"/>
    <x v="3"/>
    <n v="2556.4"/>
    <n v="2556"/>
    <n v="2557"/>
    <n v="2556"/>
    <x v="0"/>
    <x v="11"/>
    <s v="May-2022"/>
    <s v="CHILDREN"/>
  </r>
  <r>
    <x v="412"/>
    <s v="P3208"/>
    <n v="60"/>
    <x v="1"/>
    <x v="1"/>
    <x v="1"/>
    <n v="2509.1716796874998"/>
    <x v="4"/>
    <n v="3271"/>
    <x v="2"/>
    <n v="3598.1000000000004"/>
    <n v="3598"/>
    <n v="3599"/>
    <n v="3598"/>
    <x v="0"/>
    <x v="1"/>
    <s v="Jan-2022"/>
    <s v="ADULTS"/>
  </r>
  <r>
    <x v="26"/>
    <s v="P1285"/>
    <n v="33"/>
    <x v="1"/>
    <x v="4"/>
    <x v="1"/>
    <n v="2509.1716796874998"/>
    <x v="1"/>
    <n v="4253.46"/>
    <x v="1"/>
    <n v="4678.8060000000005"/>
    <n v="4679"/>
    <n v="4679"/>
    <n v="4678"/>
    <x v="0"/>
    <x v="0"/>
    <s v="Dec-2022"/>
    <s v="ADULTS"/>
  </r>
  <r>
    <x v="465"/>
    <s v="P2584"/>
    <n v="40"/>
    <x v="2"/>
    <x v="1"/>
    <x v="0"/>
    <n v="2503.6022787783868"/>
    <x v="1"/>
    <n v="2842.59"/>
    <x v="0"/>
    <n v="3126.8490000000006"/>
    <n v="3127"/>
    <n v="3127"/>
    <n v="3126"/>
    <x v="1"/>
    <x v="8"/>
    <s v="Jul-2023"/>
    <s v="ADULTS"/>
  </r>
  <r>
    <x v="144"/>
    <s v="P4658"/>
    <n v="46"/>
    <x v="1"/>
    <x v="2"/>
    <x v="2"/>
    <n v="2440.2966694490819"/>
    <x v="4"/>
    <n v="176.29"/>
    <x v="0"/>
    <n v="193.91900000000001"/>
    <n v="194"/>
    <n v="194"/>
    <n v="193"/>
    <x v="1"/>
    <x v="9"/>
    <s v="Feb-2023"/>
    <s v="ADULTS"/>
  </r>
  <r>
    <x v="111"/>
    <s v="P2822"/>
    <n v="15"/>
    <x v="1"/>
    <x v="0"/>
    <x v="2"/>
    <n v="2440.2966694490819"/>
    <x v="2"/>
    <n v="3239.47"/>
    <x v="3"/>
    <n v="3563.4169999999999"/>
    <n v="3563"/>
    <n v="3564"/>
    <n v="3563"/>
    <x v="1"/>
    <x v="8"/>
    <s v="Jul-2023"/>
    <s v="CHILDREN"/>
  </r>
  <r>
    <x v="580"/>
    <s v="P3597"/>
    <n v="78"/>
    <x v="1"/>
    <x v="2"/>
    <x v="2"/>
    <n v="2440.2966694490819"/>
    <x v="3"/>
    <n v="1594.74"/>
    <x v="2"/>
    <n v="1754.2140000000002"/>
    <n v="1754"/>
    <n v="1755"/>
    <n v="1754"/>
    <x v="1"/>
    <x v="3"/>
    <s v="Nov-2023"/>
    <s v="ADULTS"/>
  </r>
  <r>
    <x v="237"/>
    <s v="P4321"/>
    <n v="49"/>
    <x v="0"/>
    <x v="0"/>
    <x v="2"/>
    <n v="2440.2966694490819"/>
    <x v="5"/>
    <n v="4541.99"/>
    <x v="0"/>
    <n v="4996.1890000000003"/>
    <n v="4996"/>
    <n v="4997"/>
    <n v="4996"/>
    <x v="0"/>
    <x v="1"/>
    <s v="Jan-2022"/>
    <s v="ADULTS"/>
  </r>
  <r>
    <x v="475"/>
    <s v="P583"/>
    <n v="86"/>
    <x v="0"/>
    <x v="3"/>
    <x v="2"/>
    <n v="2440.2966694490819"/>
    <x v="4"/>
    <n v="3271.45"/>
    <x v="2"/>
    <n v="3598.5950000000003"/>
    <n v="3599"/>
    <n v="3599"/>
    <n v="3598"/>
    <x v="1"/>
    <x v="2"/>
    <s v="Apr-2023"/>
    <s v="ADULTS"/>
  </r>
  <r>
    <x v="214"/>
    <s v="P2094"/>
    <n v="23"/>
    <x v="2"/>
    <x v="2"/>
    <x v="1"/>
    <n v="2509.1716796874998"/>
    <x v="3"/>
    <n v="2067.61"/>
    <x v="1"/>
    <n v="2274.3710000000005"/>
    <n v="2274"/>
    <n v="2275"/>
    <n v="2274"/>
    <x v="0"/>
    <x v="3"/>
    <s v="Nov-2022"/>
    <s v="ADULTS"/>
  </r>
  <r>
    <x v="247"/>
    <s v="P1170"/>
    <n v="11"/>
    <x v="2"/>
    <x v="6"/>
    <x v="3"/>
    <n v="2496.7676064257025"/>
    <x v="4"/>
    <n v="3779.69"/>
    <x v="3"/>
    <n v="4157.6590000000006"/>
    <n v="4158"/>
    <n v="4158"/>
    <n v="4157"/>
    <x v="0"/>
    <x v="6"/>
    <s v="Sep-2022"/>
    <s v="CHILDREN"/>
  </r>
  <r>
    <x v="638"/>
    <s v="P2275"/>
    <n v="58"/>
    <x v="1"/>
    <x v="0"/>
    <x v="1"/>
    <n v="2509.1716796874998"/>
    <x v="2"/>
    <n v="2698.25"/>
    <x v="0"/>
    <n v="2968.0750000000003"/>
    <n v="2968"/>
    <n v="2969"/>
    <n v="2968"/>
    <x v="0"/>
    <x v="0"/>
    <s v="Dec-2022"/>
    <s v="ADULTS"/>
  </r>
  <r>
    <x v="86"/>
    <s v="P4038"/>
    <n v="54"/>
    <x v="2"/>
    <x v="2"/>
    <x v="1"/>
    <n v="2509.1716796874998"/>
    <x v="3"/>
    <n v="1329.15"/>
    <x v="0"/>
    <n v="1462.0650000000003"/>
    <n v="1462"/>
    <n v="1463"/>
    <n v="1462"/>
    <x v="0"/>
    <x v="5"/>
    <s v="Mar-2022"/>
    <s v="ADULTS"/>
  </r>
  <r>
    <x v="182"/>
    <s v="P313"/>
    <n v="11"/>
    <x v="1"/>
    <x v="1"/>
    <x v="2"/>
    <n v="2440.2966694490819"/>
    <x v="2"/>
    <n v="4357.54"/>
    <x v="3"/>
    <n v="4793.2940000000008"/>
    <n v="4793"/>
    <n v="4794"/>
    <n v="4793"/>
    <x v="1"/>
    <x v="0"/>
    <s v="Dec-2023"/>
    <s v="CHILDREN"/>
  </r>
  <r>
    <x v="381"/>
    <s v="P2668"/>
    <n v="68"/>
    <x v="1"/>
    <x v="1"/>
    <x v="2"/>
    <n v="2440.2966694490819"/>
    <x v="4"/>
    <n v="3505.81"/>
    <x v="2"/>
    <n v="3856.3910000000001"/>
    <n v="3856"/>
    <n v="3857"/>
    <n v="3856"/>
    <x v="0"/>
    <x v="0"/>
    <s v="Dec-2022"/>
    <s v="ADULTS"/>
  </r>
  <r>
    <x v="447"/>
    <s v="P3682"/>
    <n v="56"/>
    <x v="1"/>
    <x v="4"/>
    <x v="3"/>
    <n v="2496.7676064257025"/>
    <x v="0"/>
    <n v="2994.58"/>
    <x v="0"/>
    <n v="3294.038"/>
    <n v="3294"/>
    <n v="3295"/>
    <n v="3294"/>
    <x v="0"/>
    <x v="1"/>
    <s v="Jan-2022"/>
    <s v="ADULTS"/>
  </r>
  <r>
    <x v="325"/>
    <s v="P4056"/>
    <n v="87"/>
    <x v="2"/>
    <x v="7"/>
    <x v="0"/>
    <n v="2503.6022787783868"/>
    <x v="2"/>
    <n v="3880.91"/>
    <x v="2"/>
    <n v="4269.0010000000002"/>
    <n v="4269"/>
    <n v="4270"/>
    <n v="4269"/>
    <x v="0"/>
    <x v="4"/>
    <s v="Jun-2022"/>
    <s v="ADULTS"/>
  </r>
  <r>
    <x v="297"/>
    <s v="P3038"/>
    <n v="7"/>
    <x v="1"/>
    <x v="1"/>
    <x v="1"/>
    <n v="2509.1716796874998"/>
    <x v="4"/>
    <n v="2771.79"/>
    <x v="3"/>
    <n v="3048.9690000000001"/>
    <n v="3049"/>
    <n v="3049"/>
    <n v="3048"/>
    <x v="0"/>
    <x v="10"/>
    <s v="Oct-2022"/>
    <s v="CHILDREN"/>
  </r>
  <r>
    <x v="125"/>
    <s v="P4978"/>
    <n v="18"/>
    <x v="2"/>
    <x v="4"/>
    <x v="0"/>
    <n v="2503.6022787783868"/>
    <x v="4"/>
    <n v="193.79"/>
    <x v="1"/>
    <n v="213.16900000000001"/>
    <n v="213"/>
    <n v="214"/>
    <n v="213"/>
    <x v="1"/>
    <x v="0"/>
    <s v="Dec-2023"/>
    <s v="ADULTS"/>
  </r>
  <r>
    <x v="496"/>
    <s v="P2624"/>
    <n v="16"/>
    <x v="1"/>
    <x v="1"/>
    <x v="3"/>
    <n v="2496.7676064257025"/>
    <x v="1"/>
    <n v="1652.04"/>
    <x v="3"/>
    <n v="1817.2440000000001"/>
    <n v="1817"/>
    <n v="1818"/>
    <n v="1817"/>
    <x v="1"/>
    <x v="4"/>
    <s v="Jun-2023"/>
    <s v="CHILDREN"/>
  </r>
  <r>
    <x v="700"/>
    <s v="P2033"/>
    <n v="31"/>
    <x v="2"/>
    <x v="4"/>
    <x v="1"/>
    <n v="2509.1716796874998"/>
    <x v="4"/>
    <n v="94.29"/>
    <x v="1"/>
    <n v="103.71900000000001"/>
    <n v="104"/>
    <n v="104"/>
    <n v="103"/>
    <x v="0"/>
    <x v="11"/>
    <s v="May-2022"/>
    <s v="ADULTS"/>
  </r>
  <r>
    <x v="342"/>
    <s v="P1513"/>
    <n v="60"/>
    <x v="1"/>
    <x v="0"/>
    <x v="1"/>
    <n v="2509.1716796874998"/>
    <x v="4"/>
    <n v="4208.08"/>
    <x v="2"/>
    <n v="4628.8879999999999"/>
    <n v="4629"/>
    <n v="4629"/>
    <n v="4628"/>
    <x v="0"/>
    <x v="3"/>
    <s v="Nov-2022"/>
    <s v="ADULTS"/>
  </r>
  <r>
    <x v="13"/>
    <s v="P4223"/>
    <n v="98"/>
    <x v="2"/>
    <x v="3"/>
    <x v="1"/>
    <n v="2509.1716796874998"/>
    <x v="4"/>
    <n v="2060.94"/>
    <x v="2"/>
    <n v="2267.0340000000001"/>
    <n v="2267"/>
    <n v="2268"/>
    <n v="2267"/>
    <x v="1"/>
    <x v="3"/>
    <s v="Nov-2023"/>
    <s v="ADULTS"/>
  </r>
  <r>
    <x v="640"/>
    <s v="P2212"/>
    <n v="80"/>
    <x v="2"/>
    <x v="2"/>
    <x v="3"/>
    <n v="2496.7676064257025"/>
    <x v="1"/>
    <n v="3099.2"/>
    <x v="2"/>
    <n v="3409.12"/>
    <n v="3409"/>
    <n v="3410"/>
    <n v="3409"/>
    <x v="0"/>
    <x v="1"/>
    <s v="Jan-2022"/>
    <s v="ADULTS"/>
  </r>
  <r>
    <x v="363"/>
    <s v="P1895"/>
    <n v="83"/>
    <x v="2"/>
    <x v="0"/>
    <x v="3"/>
    <n v="2496.7676064257025"/>
    <x v="3"/>
    <n v="3467.69"/>
    <x v="2"/>
    <n v="3814.4590000000003"/>
    <n v="3814"/>
    <n v="3815"/>
    <n v="3814"/>
    <x v="0"/>
    <x v="11"/>
    <s v="May-2022"/>
    <s v="ADULTS"/>
  </r>
  <r>
    <x v="475"/>
    <s v="P2247"/>
    <n v="72"/>
    <x v="0"/>
    <x v="1"/>
    <x v="3"/>
    <n v="2496.7676064257025"/>
    <x v="1"/>
    <n v="2477.91"/>
    <x v="2"/>
    <n v="2725.701"/>
    <n v="2726"/>
    <n v="2726"/>
    <n v="2725"/>
    <x v="1"/>
    <x v="2"/>
    <s v="Apr-2023"/>
    <s v="ADULTS"/>
  </r>
  <r>
    <x v="193"/>
    <s v="P4199"/>
    <n v="37"/>
    <x v="0"/>
    <x v="6"/>
    <x v="2"/>
    <n v="2440.2966694490819"/>
    <x v="2"/>
    <n v="576"/>
    <x v="1"/>
    <n v="633.6"/>
    <n v="634"/>
    <n v="634"/>
    <n v="633"/>
    <x v="1"/>
    <x v="6"/>
    <s v="Sep-2023"/>
    <s v="ADULTS"/>
  </r>
  <r>
    <x v="576"/>
    <s v="P936"/>
    <n v="60"/>
    <x v="0"/>
    <x v="4"/>
    <x v="2"/>
    <n v="2440.2966694490819"/>
    <x v="3"/>
    <n v="3661.97"/>
    <x v="2"/>
    <n v="4028.1669999999999"/>
    <n v="4028"/>
    <n v="4029"/>
    <n v="4028"/>
    <x v="1"/>
    <x v="0"/>
    <s v="Dec-2023"/>
    <s v="ADULTS"/>
  </r>
  <r>
    <x v="393"/>
    <s v="P2643"/>
    <n v="41"/>
    <x v="2"/>
    <x v="0"/>
    <x v="0"/>
    <n v="2503.6022787783868"/>
    <x v="2"/>
    <n v="921.86"/>
    <x v="0"/>
    <n v="1014.046"/>
    <n v="1014"/>
    <n v="1015"/>
    <n v="1014"/>
    <x v="0"/>
    <x v="9"/>
    <s v="Feb-2022"/>
    <s v="ADULTS"/>
  </r>
  <r>
    <x v="295"/>
    <s v="P1784"/>
    <n v="52"/>
    <x v="2"/>
    <x v="7"/>
    <x v="3"/>
    <n v="2496.7676064257025"/>
    <x v="1"/>
    <n v="4444.7299999999996"/>
    <x v="0"/>
    <n v="4889.2029999999995"/>
    <n v="4889"/>
    <n v="4890"/>
    <n v="4889"/>
    <x v="1"/>
    <x v="2"/>
    <s v="Apr-2023"/>
    <s v="ADULTS"/>
  </r>
  <r>
    <x v="490"/>
    <s v="P4949"/>
    <n v="98"/>
    <x v="2"/>
    <x v="0"/>
    <x v="2"/>
    <n v="2440.2966694490819"/>
    <x v="3"/>
    <n v="1831.81"/>
    <x v="2"/>
    <n v="2014.9910000000002"/>
    <n v="2015"/>
    <n v="2015"/>
    <n v="2014"/>
    <x v="1"/>
    <x v="1"/>
    <s v="Jan-2023"/>
    <s v="ADULTS"/>
  </r>
  <r>
    <x v="202"/>
    <s v="P914"/>
    <n v="24"/>
    <x v="1"/>
    <x v="0"/>
    <x v="3"/>
    <n v="2496.7676064257025"/>
    <x v="3"/>
    <n v="4770.24"/>
    <x v="1"/>
    <n v="5247.2640000000001"/>
    <n v="5247"/>
    <n v="5248"/>
    <n v="5247"/>
    <x v="1"/>
    <x v="11"/>
    <s v="May-2023"/>
    <s v="ADULTS"/>
  </r>
  <r>
    <x v="144"/>
    <s v="P4913"/>
    <n v="45"/>
    <x v="2"/>
    <x v="2"/>
    <x v="3"/>
    <n v="2496.7676064257025"/>
    <x v="4"/>
    <n v="3010.46"/>
    <x v="0"/>
    <n v="3311.5060000000003"/>
    <n v="3312"/>
    <n v="3312"/>
    <n v="3311"/>
    <x v="1"/>
    <x v="9"/>
    <s v="Feb-2023"/>
    <s v="ADULTS"/>
  </r>
  <r>
    <x v="640"/>
    <s v="P253"/>
    <n v="66"/>
    <x v="1"/>
    <x v="0"/>
    <x v="2"/>
    <n v="2440.2966694490819"/>
    <x v="0"/>
    <n v="3718.41"/>
    <x v="2"/>
    <n v="4090.2510000000002"/>
    <n v="4090"/>
    <n v="4091"/>
    <n v="4090"/>
    <x v="0"/>
    <x v="1"/>
    <s v="Jan-2022"/>
    <s v="ADULTS"/>
  </r>
  <r>
    <x v="422"/>
    <s v="P244"/>
    <n v="40"/>
    <x v="0"/>
    <x v="6"/>
    <x v="0"/>
    <n v="2503.6022787783868"/>
    <x v="1"/>
    <n v="4003.09"/>
    <x v="0"/>
    <n v="4403.3990000000003"/>
    <n v="4403"/>
    <n v="4404"/>
    <n v="4403"/>
    <x v="0"/>
    <x v="10"/>
    <s v="Oct-2022"/>
    <s v="ADULTS"/>
  </r>
  <r>
    <x v="161"/>
    <s v="P3372"/>
    <n v="2"/>
    <x v="0"/>
    <x v="0"/>
    <x v="0"/>
    <n v="2503.6022787783868"/>
    <x v="2"/>
    <n v="2110.27"/>
    <x v="3"/>
    <n v="2321.297"/>
    <n v="2321"/>
    <n v="2322"/>
    <n v="2321"/>
    <x v="1"/>
    <x v="0"/>
    <s v="Dec-2023"/>
    <s v="CHILDREN"/>
  </r>
  <r>
    <x v="193"/>
    <s v="P4583"/>
    <n v="91"/>
    <x v="0"/>
    <x v="4"/>
    <x v="1"/>
    <n v="2509.1716796874998"/>
    <x v="4"/>
    <n v="2064.69"/>
    <x v="2"/>
    <n v="2271.1590000000001"/>
    <n v="2271"/>
    <n v="2272"/>
    <n v="2271"/>
    <x v="1"/>
    <x v="6"/>
    <s v="Sep-2023"/>
    <s v="ADULTS"/>
  </r>
  <r>
    <x v="270"/>
    <s v="P3200"/>
    <n v="6"/>
    <x v="2"/>
    <x v="6"/>
    <x v="2"/>
    <n v="2440.2966694490819"/>
    <x v="0"/>
    <n v="872.89"/>
    <x v="3"/>
    <n v="960.17900000000009"/>
    <n v="960"/>
    <n v="961"/>
    <n v="960"/>
    <x v="1"/>
    <x v="10"/>
    <s v="Oct-2023"/>
    <s v="CHILDREN"/>
  </r>
  <r>
    <x v="147"/>
    <s v="P1777"/>
    <n v="43"/>
    <x v="1"/>
    <x v="6"/>
    <x v="0"/>
    <n v="2503.6022787783868"/>
    <x v="4"/>
    <n v="3624.67"/>
    <x v="0"/>
    <n v="3987.1370000000006"/>
    <n v="3987"/>
    <n v="3988"/>
    <n v="3987"/>
    <x v="1"/>
    <x v="1"/>
    <s v="Jan-2023"/>
    <s v="ADULTS"/>
  </r>
  <r>
    <x v="144"/>
    <s v="P4385"/>
    <n v="97"/>
    <x v="0"/>
    <x v="4"/>
    <x v="1"/>
    <n v="2509.1716796874998"/>
    <x v="4"/>
    <n v="376.61"/>
    <x v="2"/>
    <n v="414.27100000000007"/>
    <n v="414"/>
    <n v="415"/>
    <n v="414"/>
    <x v="1"/>
    <x v="9"/>
    <s v="Feb-2023"/>
    <s v="ADULTS"/>
  </r>
  <r>
    <x v="221"/>
    <s v="P3233"/>
    <n v="41"/>
    <x v="1"/>
    <x v="2"/>
    <x v="2"/>
    <n v="2440.2966694490819"/>
    <x v="1"/>
    <n v="1777.79"/>
    <x v="0"/>
    <n v="1955.5690000000002"/>
    <n v="1956"/>
    <n v="1956"/>
    <n v="1955"/>
    <x v="0"/>
    <x v="7"/>
    <s v="Aug-2022"/>
    <s v="ADULTS"/>
  </r>
  <r>
    <x v="174"/>
    <s v="P4987"/>
    <n v="9"/>
    <x v="1"/>
    <x v="3"/>
    <x v="1"/>
    <n v="2509.1716796874998"/>
    <x v="4"/>
    <n v="1359.34"/>
    <x v="3"/>
    <n v="1495.2740000000001"/>
    <n v="1495"/>
    <n v="1496"/>
    <n v="1495"/>
    <x v="1"/>
    <x v="4"/>
    <s v="Jun-2023"/>
    <s v="CHILDREN"/>
  </r>
  <r>
    <x v="700"/>
    <s v="P1762"/>
    <n v="80"/>
    <x v="2"/>
    <x v="2"/>
    <x v="1"/>
    <n v="2509.1716796874998"/>
    <x v="3"/>
    <n v="1694.52"/>
    <x v="2"/>
    <n v="1863.9720000000002"/>
    <n v="1864"/>
    <n v="1864"/>
    <n v="1863"/>
    <x v="0"/>
    <x v="11"/>
    <s v="May-2022"/>
    <s v="ADULTS"/>
  </r>
  <r>
    <x v="574"/>
    <s v="P1820"/>
    <n v="85"/>
    <x v="0"/>
    <x v="7"/>
    <x v="2"/>
    <n v="2440.2966694490819"/>
    <x v="2"/>
    <n v="4297.28"/>
    <x v="2"/>
    <n v="4727.0079999999998"/>
    <n v="4727"/>
    <n v="4728"/>
    <n v="4727"/>
    <x v="1"/>
    <x v="0"/>
    <s v="Dec-2023"/>
    <s v="ADULTS"/>
  </r>
  <r>
    <x v="307"/>
    <s v="P4130"/>
    <n v="88"/>
    <x v="2"/>
    <x v="0"/>
    <x v="1"/>
    <n v="2509.1716796874998"/>
    <x v="1"/>
    <n v="884.12"/>
    <x v="2"/>
    <n v="972.53200000000004"/>
    <n v="973"/>
    <n v="973"/>
    <n v="972"/>
    <x v="0"/>
    <x v="7"/>
    <s v="Aug-2022"/>
    <s v="ADULTS"/>
  </r>
  <r>
    <x v="394"/>
    <s v="P2545"/>
    <n v="47"/>
    <x v="1"/>
    <x v="7"/>
    <x v="1"/>
    <n v="2509.1716796874998"/>
    <x v="1"/>
    <n v="1360.32"/>
    <x v="0"/>
    <n v="1496.3520000000001"/>
    <n v="1496"/>
    <n v="1497"/>
    <n v="1496"/>
    <x v="1"/>
    <x v="5"/>
    <s v="Mar-2023"/>
    <s v="ADULTS"/>
  </r>
  <r>
    <x v="77"/>
    <s v="P2888"/>
    <n v="96"/>
    <x v="0"/>
    <x v="7"/>
    <x v="3"/>
    <n v="2496.7676064257025"/>
    <x v="3"/>
    <n v="3256.95"/>
    <x v="2"/>
    <n v="3582.645"/>
    <n v="3583"/>
    <n v="3583"/>
    <n v="3582"/>
    <x v="1"/>
    <x v="2"/>
    <s v="Apr-2023"/>
    <s v="ADULTS"/>
  </r>
  <r>
    <x v="573"/>
    <s v="P4175"/>
    <n v="47"/>
    <x v="1"/>
    <x v="6"/>
    <x v="0"/>
    <n v="2503.6022787783868"/>
    <x v="1"/>
    <n v="2750.66"/>
    <x v="0"/>
    <n v="3025.7260000000001"/>
    <n v="3026"/>
    <n v="3026"/>
    <n v="3025"/>
    <x v="1"/>
    <x v="1"/>
    <s v="Jan-2023"/>
    <s v="ADULTS"/>
  </r>
  <r>
    <x v="672"/>
    <s v="P1366"/>
    <n v="86"/>
    <x v="0"/>
    <x v="3"/>
    <x v="1"/>
    <n v="2509.1716796874998"/>
    <x v="1"/>
    <n v="3839.01"/>
    <x v="2"/>
    <n v="4222.911000000001"/>
    <n v="4223"/>
    <n v="4223"/>
    <n v="4222"/>
    <x v="0"/>
    <x v="11"/>
    <s v="May-2022"/>
    <s v="ADULTS"/>
  </r>
  <r>
    <x v="426"/>
    <s v="P2482"/>
    <n v="7"/>
    <x v="2"/>
    <x v="4"/>
    <x v="1"/>
    <n v="2509.1716796874998"/>
    <x v="1"/>
    <n v="2426.61"/>
    <x v="3"/>
    <n v="2669.2710000000002"/>
    <n v="2669"/>
    <n v="2670"/>
    <n v="2669"/>
    <x v="1"/>
    <x v="0"/>
    <s v="Dec-2023"/>
    <s v="CHILDREN"/>
  </r>
  <r>
    <x v="38"/>
    <s v="P16"/>
    <n v="35"/>
    <x v="2"/>
    <x v="0"/>
    <x v="2"/>
    <n v="2440.2966694490819"/>
    <x v="1"/>
    <n v="4119.38"/>
    <x v="1"/>
    <n v="4531.3180000000002"/>
    <n v="4531"/>
    <n v="4532"/>
    <n v="4531"/>
    <x v="0"/>
    <x v="0"/>
    <s v="Dec-2022"/>
    <s v="ADULTS"/>
  </r>
  <r>
    <x v="368"/>
    <s v="P4164"/>
    <n v="0"/>
    <x v="0"/>
    <x v="6"/>
    <x v="0"/>
    <n v="2503.6022787783868"/>
    <x v="4"/>
    <n v="1070.0999999999999"/>
    <x v="3"/>
    <n v="1177.1099999999999"/>
    <n v="1177"/>
    <n v="1178"/>
    <n v="1177"/>
    <x v="0"/>
    <x v="5"/>
    <s v="Mar-2022"/>
    <s v="CHILDREN"/>
  </r>
  <r>
    <x v="20"/>
    <s v="P4516"/>
    <n v="77"/>
    <x v="2"/>
    <x v="2"/>
    <x v="0"/>
    <n v="2503.6022787783868"/>
    <x v="0"/>
    <n v="3369.02"/>
    <x v="2"/>
    <n v="3705.9220000000005"/>
    <n v="3706"/>
    <n v="3706"/>
    <n v="3705"/>
    <x v="1"/>
    <x v="9"/>
    <s v="Feb-2023"/>
    <s v="ADULTS"/>
  </r>
  <r>
    <x v="79"/>
    <s v="P296"/>
    <n v="78"/>
    <x v="2"/>
    <x v="6"/>
    <x v="2"/>
    <n v="2440.2966694490819"/>
    <x v="4"/>
    <n v="155.74"/>
    <x v="2"/>
    <n v="171.31400000000002"/>
    <n v="171"/>
    <n v="172"/>
    <n v="171"/>
    <x v="1"/>
    <x v="0"/>
    <s v="Dec-2023"/>
    <s v="ADULTS"/>
  </r>
  <r>
    <x v="54"/>
    <s v="P3224"/>
    <n v="74"/>
    <x v="1"/>
    <x v="3"/>
    <x v="0"/>
    <n v="2503.6022787783868"/>
    <x v="1"/>
    <n v="4869.62"/>
    <x v="2"/>
    <n v="5356.5820000000003"/>
    <n v="5357"/>
    <n v="5357"/>
    <n v="5356"/>
    <x v="0"/>
    <x v="0"/>
    <s v="Dec-2022"/>
    <s v="ADULTS"/>
  </r>
  <r>
    <x v="546"/>
    <s v="P676"/>
    <n v="42"/>
    <x v="0"/>
    <x v="3"/>
    <x v="1"/>
    <n v="2509.1716796874998"/>
    <x v="4"/>
    <n v="3057.58"/>
    <x v="0"/>
    <n v="3363.3380000000002"/>
    <n v="3363"/>
    <n v="3364"/>
    <n v="3363"/>
    <x v="0"/>
    <x v="10"/>
    <s v="Oct-2022"/>
    <s v="ADULTS"/>
  </r>
  <r>
    <x v="552"/>
    <s v="P183"/>
    <n v="68"/>
    <x v="1"/>
    <x v="6"/>
    <x v="3"/>
    <n v="2496.7676064257025"/>
    <x v="2"/>
    <n v="2432.33"/>
    <x v="2"/>
    <n v="2675.5630000000001"/>
    <n v="2676"/>
    <n v="2676"/>
    <n v="2675"/>
    <x v="0"/>
    <x v="0"/>
    <s v="Dec-2022"/>
    <s v="ADULTS"/>
  </r>
  <r>
    <x v="251"/>
    <s v="P2529"/>
    <n v="45"/>
    <x v="2"/>
    <x v="6"/>
    <x v="1"/>
    <n v="2509.1716796874998"/>
    <x v="4"/>
    <n v="3568.19"/>
    <x v="0"/>
    <n v="3925.0090000000005"/>
    <n v="3925"/>
    <n v="3926"/>
    <n v="3925"/>
    <x v="1"/>
    <x v="11"/>
    <s v="May-2023"/>
    <s v="ADULTS"/>
  </r>
  <r>
    <x v="136"/>
    <s v="P1851"/>
    <n v="69"/>
    <x v="0"/>
    <x v="6"/>
    <x v="3"/>
    <n v="2496.7676064257025"/>
    <x v="3"/>
    <n v="1328.63"/>
    <x v="2"/>
    <n v="1461.4930000000002"/>
    <n v="1461"/>
    <n v="1462"/>
    <n v="1461"/>
    <x v="1"/>
    <x v="8"/>
    <s v="Jul-2023"/>
    <s v="ADULTS"/>
  </r>
  <r>
    <x v="684"/>
    <s v="P4858"/>
    <n v="25"/>
    <x v="2"/>
    <x v="6"/>
    <x v="2"/>
    <n v="2440.2966694490819"/>
    <x v="4"/>
    <n v="2546.66"/>
    <x v="1"/>
    <n v="2801.326"/>
    <n v="2801"/>
    <n v="2802"/>
    <n v="2801"/>
    <x v="1"/>
    <x v="3"/>
    <s v="Nov-2023"/>
    <s v="ADULTS"/>
  </r>
  <r>
    <x v="672"/>
    <s v="P837"/>
    <n v="53"/>
    <x v="0"/>
    <x v="3"/>
    <x v="3"/>
    <n v="2496.7676064257025"/>
    <x v="1"/>
    <n v="3276.01"/>
    <x v="0"/>
    <n v="3603.6110000000003"/>
    <n v="3604"/>
    <n v="3604"/>
    <n v="3603"/>
    <x v="0"/>
    <x v="11"/>
    <s v="May-2022"/>
    <s v="ADULTS"/>
  </r>
  <r>
    <x v="728"/>
    <s v="P4786"/>
    <n v="89"/>
    <x v="2"/>
    <x v="7"/>
    <x v="2"/>
    <n v="2440.2966694490819"/>
    <x v="3"/>
    <n v="3703.68"/>
    <x v="2"/>
    <n v="4074.0480000000002"/>
    <n v="4074"/>
    <n v="4075"/>
    <n v="4074"/>
    <x v="1"/>
    <x v="8"/>
    <s v="Jul-2023"/>
    <s v="ADULTS"/>
  </r>
  <r>
    <x v="390"/>
    <s v="P40"/>
    <n v="15"/>
    <x v="1"/>
    <x v="3"/>
    <x v="2"/>
    <n v="2440.2966694490819"/>
    <x v="3"/>
    <n v="3958.63"/>
    <x v="3"/>
    <n v="4354.4930000000004"/>
    <n v="4354"/>
    <n v="4355"/>
    <n v="4354"/>
    <x v="1"/>
    <x v="2"/>
    <s v="Apr-2023"/>
    <s v="CHILDREN"/>
  </r>
  <r>
    <x v="142"/>
    <s v="P2124"/>
    <n v="58"/>
    <x v="0"/>
    <x v="4"/>
    <x v="0"/>
    <n v="2503.6022787783868"/>
    <x v="4"/>
    <n v="4328.59"/>
    <x v="0"/>
    <n v="4761.4490000000005"/>
    <n v="4761"/>
    <n v="4762"/>
    <n v="4761"/>
    <x v="0"/>
    <x v="7"/>
    <s v="Aug-2022"/>
    <s v="ADULTS"/>
  </r>
  <r>
    <x v="331"/>
    <s v="P2875"/>
    <n v="4"/>
    <x v="2"/>
    <x v="2"/>
    <x v="0"/>
    <n v="2503.6022787783868"/>
    <x v="3"/>
    <n v="1469.3"/>
    <x v="3"/>
    <n v="1616.23"/>
    <n v="1616"/>
    <n v="1617"/>
    <n v="1616"/>
    <x v="0"/>
    <x v="0"/>
    <s v="Dec-2022"/>
    <s v="CHILDREN"/>
  </r>
  <r>
    <x v="292"/>
    <s v="P1238"/>
    <n v="68"/>
    <x v="1"/>
    <x v="6"/>
    <x v="1"/>
    <n v="2509.1716796874998"/>
    <x v="4"/>
    <n v="2291.94"/>
    <x v="2"/>
    <n v="2521.1340000000005"/>
    <n v="2521"/>
    <n v="2522"/>
    <n v="2521"/>
    <x v="1"/>
    <x v="5"/>
    <s v="Mar-2023"/>
    <s v="ADULTS"/>
  </r>
  <r>
    <x v="244"/>
    <s v="P1709"/>
    <n v="99"/>
    <x v="2"/>
    <x v="6"/>
    <x v="0"/>
    <n v="2503.6022787783868"/>
    <x v="4"/>
    <n v="322.04000000000002"/>
    <x v="2"/>
    <n v="354.24400000000003"/>
    <n v="354"/>
    <n v="355"/>
    <n v="354"/>
    <x v="1"/>
    <x v="6"/>
    <s v="Sep-2023"/>
    <s v="ADULTS"/>
  </r>
  <r>
    <x v="631"/>
    <s v="P101"/>
    <n v="19"/>
    <x v="0"/>
    <x v="6"/>
    <x v="3"/>
    <n v="2496.7676064257025"/>
    <x v="3"/>
    <n v="4759.4399999999996"/>
    <x v="1"/>
    <n v="5235.384"/>
    <n v="5235"/>
    <n v="5236"/>
    <n v="5235"/>
    <x v="1"/>
    <x v="0"/>
    <s v="Dec-2023"/>
    <s v="ADULTS"/>
  </r>
  <r>
    <x v="399"/>
    <s v="P2557"/>
    <n v="72"/>
    <x v="1"/>
    <x v="5"/>
    <x v="3"/>
    <n v="2496.7676064257025"/>
    <x v="1"/>
    <n v="126.36"/>
    <x v="2"/>
    <n v="138.99600000000001"/>
    <n v="139"/>
    <n v="139"/>
    <n v="138"/>
    <x v="1"/>
    <x v="8"/>
    <s v="Jul-2023"/>
    <s v="ADULTS"/>
  </r>
  <r>
    <x v="342"/>
    <s v="P1196"/>
    <n v="41"/>
    <x v="0"/>
    <x v="4"/>
    <x v="0"/>
    <n v="2503.6022787783868"/>
    <x v="0"/>
    <n v="4336.05"/>
    <x v="0"/>
    <n v="4769.6550000000007"/>
    <n v="4770"/>
    <n v="4770"/>
    <n v="4769"/>
    <x v="0"/>
    <x v="3"/>
    <s v="Nov-2022"/>
    <s v="ADULTS"/>
  </r>
  <r>
    <x v="605"/>
    <s v="P1628"/>
    <n v="79"/>
    <x v="0"/>
    <x v="6"/>
    <x v="0"/>
    <n v="2503.6022787783868"/>
    <x v="3"/>
    <n v="4275.63"/>
    <x v="2"/>
    <n v="4703.1930000000002"/>
    <n v="4703"/>
    <n v="4704"/>
    <n v="4703"/>
    <x v="1"/>
    <x v="9"/>
    <s v="Feb-2023"/>
    <s v="ADULTS"/>
  </r>
  <r>
    <x v="143"/>
    <s v="P2625"/>
    <n v="69"/>
    <x v="0"/>
    <x v="7"/>
    <x v="2"/>
    <n v="2440.2966694490819"/>
    <x v="2"/>
    <n v="4108.12"/>
    <x v="2"/>
    <n v="4518.9320000000007"/>
    <n v="4519"/>
    <n v="4519"/>
    <n v="4518"/>
    <x v="1"/>
    <x v="5"/>
    <s v="Mar-2023"/>
    <s v="ADULTS"/>
  </r>
  <r>
    <x v="694"/>
    <s v="P3747"/>
    <n v="85"/>
    <x v="0"/>
    <x v="3"/>
    <x v="0"/>
    <n v="2503.6022787783868"/>
    <x v="2"/>
    <n v="209.75"/>
    <x v="2"/>
    <n v="230.72500000000002"/>
    <n v="231"/>
    <n v="231"/>
    <n v="230"/>
    <x v="1"/>
    <x v="5"/>
    <s v="Mar-2023"/>
    <s v="ADULTS"/>
  </r>
  <r>
    <x v="266"/>
    <s v="P3282"/>
    <n v="59"/>
    <x v="0"/>
    <x v="2"/>
    <x v="0"/>
    <n v="2503.6022787783868"/>
    <x v="1"/>
    <n v="960.31"/>
    <x v="0"/>
    <n v="1056.3410000000001"/>
    <n v="1056"/>
    <n v="1057"/>
    <n v="1056"/>
    <x v="1"/>
    <x v="5"/>
    <s v="Mar-2023"/>
    <s v="ADULTS"/>
  </r>
  <r>
    <x v="714"/>
    <s v="P3769"/>
    <n v="52"/>
    <x v="0"/>
    <x v="3"/>
    <x v="2"/>
    <n v="2440.2966694490819"/>
    <x v="4"/>
    <n v="4504.43"/>
    <x v="0"/>
    <n v="4954.8730000000005"/>
    <n v="4955"/>
    <n v="4955"/>
    <n v="4954"/>
    <x v="0"/>
    <x v="0"/>
    <s v="Dec-2022"/>
    <s v="ADULTS"/>
  </r>
  <r>
    <x v="559"/>
    <s v="P2479"/>
    <n v="68"/>
    <x v="0"/>
    <x v="4"/>
    <x v="3"/>
    <n v="2496.7676064257025"/>
    <x v="0"/>
    <n v="4610.97"/>
    <x v="2"/>
    <n v="5072.0670000000009"/>
    <n v="5072"/>
    <n v="5073"/>
    <n v="5072"/>
    <x v="1"/>
    <x v="6"/>
    <s v="Sep-2023"/>
    <s v="ADULTS"/>
  </r>
  <r>
    <x v="239"/>
    <s v="P4189"/>
    <n v="46"/>
    <x v="0"/>
    <x v="2"/>
    <x v="1"/>
    <n v="2509.1716796874998"/>
    <x v="0"/>
    <n v="4527.46"/>
    <x v="0"/>
    <n v="4980.2060000000001"/>
    <n v="4980"/>
    <n v="4981"/>
    <n v="4980"/>
    <x v="1"/>
    <x v="1"/>
    <s v="Jan-2023"/>
    <s v="ADULTS"/>
  </r>
  <r>
    <x v="461"/>
    <s v="P4525"/>
    <n v="50"/>
    <x v="2"/>
    <x v="0"/>
    <x v="3"/>
    <n v="2496.7676064257025"/>
    <x v="1"/>
    <n v="4487.6099999999997"/>
    <x v="0"/>
    <n v="4936.3710000000001"/>
    <n v="4936"/>
    <n v="4937"/>
    <n v="4936"/>
    <x v="1"/>
    <x v="0"/>
    <s v="Dec-2023"/>
    <s v="ADULTS"/>
  </r>
  <r>
    <x v="352"/>
    <s v="P4173"/>
    <n v="78"/>
    <x v="1"/>
    <x v="0"/>
    <x v="2"/>
    <n v="2440.2966694490819"/>
    <x v="4"/>
    <n v="3003.91"/>
    <x v="2"/>
    <n v="3304.3009999999999"/>
    <n v="3304"/>
    <n v="3305"/>
    <n v="3304"/>
    <x v="1"/>
    <x v="1"/>
    <s v="Jan-2023"/>
    <s v="ADULTS"/>
  </r>
  <r>
    <x v="537"/>
    <s v="P1037"/>
    <n v="15"/>
    <x v="2"/>
    <x v="2"/>
    <x v="3"/>
    <n v="2496.7676064257025"/>
    <x v="2"/>
    <n v="3757.34"/>
    <x v="3"/>
    <n v="4133.0740000000005"/>
    <n v="4133"/>
    <n v="4134"/>
    <n v="4133"/>
    <x v="0"/>
    <x v="4"/>
    <s v="Jun-2022"/>
    <s v="CHILDREN"/>
  </r>
  <r>
    <x v="460"/>
    <s v="P1802"/>
    <n v="35"/>
    <x v="0"/>
    <x v="3"/>
    <x v="3"/>
    <n v="2496.7676064257025"/>
    <x v="0"/>
    <n v="3669.02"/>
    <x v="1"/>
    <n v="4035.9220000000005"/>
    <n v="4036"/>
    <n v="4036"/>
    <n v="4035"/>
    <x v="0"/>
    <x v="2"/>
    <s v="Apr-2022"/>
    <s v="ADULTS"/>
  </r>
  <r>
    <x v="62"/>
    <s v="P197"/>
    <n v="95"/>
    <x v="1"/>
    <x v="0"/>
    <x v="1"/>
    <n v="2509.1716796874998"/>
    <x v="2"/>
    <n v="1798.77"/>
    <x v="2"/>
    <n v="1978.6470000000002"/>
    <n v="1979"/>
    <n v="1979"/>
    <n v="1978"/>
    <x v="1"/>
    <x v="4"/>
    <s v="Jun-2023"/>
    <s v="ADULTS"/>
  </r>
  <r>
    <x v="368"/>
    <s v="P3435"/>
    <n v="29"/>
    <x v="0"/>
    <x v="0"/>
    <x v="3"/>
    <n v="2496.7676064257025"/>
    <x v="0"/>
    <n v="2760.81"/>
    <x v="1"/>
    <n v="3036.8910000000001"/>
    <n v="3037"/>
    <n v="3037"/>
    <n v="3036"/>
    <x v="0"/>
    <x v="5"/>
    <s v="Mar-2022"/>
    <s v="ADULTS"/>
  </r>
  <r>
    <x v="48"/>
    <s v="P4408"/>
    <n v="44"/>
    <x v="2"/>
    <x v="7"/>
    <x v="0"/>
    <n v="2503.6022787783868"/>
    <x v="3"/>
    <n v="232.28"/>
    <x v="0"/>
    <n v="255.50800000000001"/>
    <n v="256"/>
    <n v="256"/>
    <n v="255"/>
    <x v="0"/>
    <x v="2"/>
    <s v="Apr-2022"/>
    <s v="ADULTS"/>
  </r>
  <r>
    <x v="536"/>
    <s v="P620"/>
    <n v="57"/>
    <x v="2"/>
    <x v="6"/>
    <x v="3"/>
    <n v="2496.7676064257025"/>
    <x v="4"/>
    <n v="2140.2399999999998"/>
    <x v="0"/>
    <n v="2354.2640000000001"/>
    <n v="2354"/>
    <n v="2355"/>
    <n v="2354"/>
    <x v="0"/>
    <x v="0"/>
    <s v="Dec-2022"/>
    <s v="ADULTS"/>
  </r>
  <r>
    <x v="60"/>
    <s v="P1718"/>
    <n v="95"/>
    <x v="1"/>
    <x v="4"/>
    <x v="2"/>
    <n v="2440.2966694490819"/>
    <x v="4"/>
    <n v="3160.95"/>
    <x v="2"/>
    <n v="3477.0450000000001"/>
    <n v="3477"/>
    <n v="3478"/>
    <n v="3477"/>
    <x v="0"/>
    <x v="9"/>
    <s v="Feb-2022"/>
    <s v="ADULTS"/>
  </r>
  <r>
    <x v="553"/>
    <s v="P3702"/>
    <n v="96"/>
    <x v="0"/>
    <x v="7"/>
    <x v="1"/>
    <n v="2509.1716796874998"/>
    <x v="2"/>
    <n v="736.2"/>
    <x v="2"/>
    <n v="809.82000000000016"/>
    <n v="810"/>
    <n v="810"/>
    <n v="809"/>
    <x v="1"/>
    <x v="3"/>
    <s v="Nov-2023"/>
    <s v="ADULTS"/>
  </r>
  <r>
    <x v="569"/>
    <s v="P3623"/>
    <n v="73"/>
    <x v="1"/>
    <x v="0"/>
    <x v="0"/>
    <n v="2503.6022787783868"/>
    <x v="3"/>
    <n v="3445.21"/>
    <x v="2"/>
    <n v="3789.7310000000002"/>
    <n v="3790"/>
    <n v="3790"/>
    <n v="3789"/>
    <x v="1"/>
    <x v="7"/>
    <s v="Aug-2023"/>
    <s v="ADULTS"/>
  </r>
  <r>
    <x v="64"/>
    <s v="P3294"/>
    <n v="54"/>
    <x v="1"/>
    <x v="1"/>
    <x v="3"/>
    <n v="2496.7676064257025"/>
    <x v="0"/>
    <n v="4835.3999999999996"/>
    <x v="0"/>
    <n v="5318.94"/>
    <n v="5319"/>
    <n v="5319"/>
    <n v="5318"/>
    <x v="0"/>
    <x v="7"/>
    <s v="Aug-2022"/>
    <s v="ADULTS"/>
  </r>
  <r>
    <x v="431"/>
    <s v="P1614"/>
    <n v="3"/>
    <x v="0"/>
    <x v="3"/>
    <x v="1"/>
    <n v="2509.1716796874998"/>
    <x v="4"/>
    <n v="3537.71"/>
    <x v="3"/>
    <n v="3891.4810000000002"/>
    <n v="3891"/>
    <n v="3892"/>
    <n v="3891"/>
    <x v="1"/>
    <x v="4"/>
    <s v="Jun-2023"/>
    <s v="CHILDREN"/>
  </r>
  <r>
    <x v="410"/>
    <s v="P4240"/>
    <n v="76"/>
    <x v="2"/>
    <x v="5"/>
    <x v="0"/>
    <n v="2503.6022787783868"/>
    <x v="1"/>
    <n v="3556.79"/>
    <x v="2"/>
    <n v="3912.4690000000001"/>
    <n v="3912"/>
    <n v="3913"/>
    <n v="3912"/>
    <x v="1"/>
    <x v="4"/>
    <s v="Jun-2023"/>
    <s v="ADULTS"/>
  </r>
  <r>
    <x v="502"/>
    <s v="P4076"/>
    <n v="15"/>
    <x v="0"/>
    <x v="1"/>
    <x v="2"/>
    <n v="2440.2966694490819"/>
    <x v="4"/>
    <n v="2174.64"/>
    <x v="3"/>
    <n v="2392.1040000000003"/>
    <n v="2392"/>
    <n v="2393"/>
    <n v="2392"/>
    <x v="1"/>
    <x v="6"/>
    <s v="Sep-2023"/>
    <s v="CHILDREN"/>
  </r>
  <r>
    <x v="212"/>
    <s v="P461"/>
    <n v="47"/>
    <x v="1"/>
    <x v="7"/>
    <x v="0"/>
    <n v="2503.6022787783868"/>
    <x v="2"/>
    <n v="3397.81"/>
    <x v="0"/>
    <n v="3737.5910000000003"/>
    <n v="3738"/>
    <n v="3738"/>
    <n v="3737"/>
    <x v="0"/>
    <x v="2"/>
    <s v="Apr-2022"/>
    <s v="ADULTS"/>
  </r>
  <r>
    <x v="574"/>
    <s v="P3874"/>
    <n v="46"/>
    <x v="2"/>
    <x v="2"/>
    <x v="1"/>
    <n v="2509.1716796874998"/>
    <x v="3"/>
    <n v="1371.9"/>
    <x v="0"/>
    <n v="1509.0900000000001"/>
    <n v="1509"/>
    <n v="1510"/>
    <n v="1509"/>
    <x v="1"/>
    <x v="0"/>
    <s v="Dec-2023"/>
    <s v="ADULTS"/>
  </r>
  <r>
    <x v="325"/>
    <s v="P84"/>
    <n v="20"/>
    <x v="0"/>
    <x v="3"/>
    <x v="3"/>
    <n v="2496.7676064257025"/>
    <x v="2"/>
    <n v="1295.83"/>
    <x v="1"/>
    <n v="1425.413"/>
    <n v="1425"/>
    <n v="1426"/>
    <n v="1425"/>
    <x v="0"/>
    <x v="4"/>
    <s v="Jun-2022"/>
    <s v="ADULTS"/>
  </r>
  <r>
    <x v="715"/>
    <s v="P615"/>
    <n v="18"/>
    <x v="1"/>
    <x v="5"/>
    <x v="1"/>
    <n v="2509.1716796874998"/>
    <x v="4"/>
    <n v="1904.71"/>
    <x v="1"/>
    <n v="2095.181"/>
    <n v="2095"/>
    <n v="2096"/>
    <n v="2095"/>
    <x v="0"/>
    <x v="8"/>
    <s v="Jul-2022"/>
    <s v="ADULTS"/>
  </r>
  <r>
    <x v="702"/>
    <s v="P2166"/>
    <n v="43"/>
    <x v="1"/>
    <x v="6"/>
    <x v="2"/>
    <n v="2440.2966694490819"/>
    <x v="3"/>
    <n v="4755.6099999999997"/>
    <x v="0"/>
    <n v="5231.1710000000003"/>
    <n v="5231"/>
    <n v="5232"/>
    <n v="5231"/>
    <x v="0"/>
    <x v="10"/>
    <s v="Oct-2022"/>
    <s v="ADULTS"/>
  </r>
  <r>
    <x v="607"/>
    <s v="P956"/>
    <n v="13"/>
    <x v="0"/>
    <x v="5"/>
    <x v="0"/>
    <n v="2503.6022787783868"/>
    <x v="1"/>
    <n v="3074.33"/>
    <x v="3"/>
    <n v="3381.7630000000004"/>
    <n v="3382"/>
    <n v="3382"/>
    <n v="3381"/>
    <x v="0"/>
    <x v="5"/>
    <s v="Mar-2022"/>
    <s v="CHILDREN"/>
  </r>
  <r>
    <x v="613"/>
    <s v="P2596"/>
    <n v="15"/>
    <x v="0"/>
    <x v="4"/>
    <x v="1"/>
    <n v="2509.1716796874998"/>
    <x v="3"/>
    <n v="4149.6499999999996"/>
    <x v="3"/>
    <n v="4564.6149999999998"/>
    <n v="4565"/>
    <n v="4565"/>
    <n v="4564"/>
    <x v="1"/>
    <x v="7"/>
    <s v="Aug-2023"/>
    <s v="CHILDREN"/>
  </r>
  <r>
    <x v="454"/>
    <s v="P2665"/>
    <n v="52"/>
    <x v="2"/>
    <x v="0"/>
    <x v="0"/>
    <n v="2503.6022787783868"/>
    <x v="3"/>
    <n v="1269.93"/>
    <x v="0"/>
    <n v="1396.9230000000002"/>
    <n v="1397"/>
    <n v="1397"/>
    <n v="1396"/>
    <x v="0"/>
    <x v="1"/>
    <s v="Jan-2022"/>
    <s v="ADULTS"/>
  </r>
  <r>
    <x v="433"/>
    <s v="P1668"/>
    <n v="87"/>
    <x v="2"/>
    <x v="4"/>
    <x v="0"/>
    <n v="2503.6022787783868"/>
    <x v="0"/>
    <n v="452.19"/>
    <x v="2"/>
    <n v="497.40900000000005"/>
    <n v="497"/>
    <n v="498"/>
    <n v="497"/>
    <x v="1"/>
    <x v="6"/>
    <s v="Sep-2023"/>
    <s v="ADULTS"/>
  </r>
  <r>
    <x v="606"/>
    <s v="P4380"/>
    <n v="98"/>
    <x v="1"/>
    <x v="6"/>
    <x v="0"/>
    <n v="2503.6022787783868"/>
    <x v="1"/>
    <n v="4798.3599999999997"/>
    <x v="2"/>
    <n v="5278.1959999999999"/>
    <n v="5278"/>
    <n v="5279"/>
    <n v="5278"/>
    <x v="0"/>
    <x v="3"/>
    <s v="Nov-2022"/>
    <s v="ADULTS"/>
  </r>
  <r>
    <x v="40"/>
    <s v="P2357"/>
    <n v="52"/>
    <x v="2"/>
    <x v="1"/>
    <x v="1"/>
    <n v="2509.1716796874998"/>
    <x v="0"/>
    <n v="1561.55"/>
    <x v="0"/>
    <n v="1717.7050000000002"/>
    <n v="1718"/>
    <n v="1718"/>
    <n v="1717"/>
    <x v="1"/>
    <x v="5"/>
    <s v="Mar-2023"/>
    <s v="ADULTS"/>
  </r>
  <r>
    <x v="168"/>
    <s v="P1840"/>
    <n v="7"/>
    <x v="2"/>
    <x v="2"/>
    <x v="2"/>
    <n v="2440.2966694490819"/>
    <x v="3"/>
    <n v="640.62"/>
    <x v="3"/>
    <n v="704.68200000000002"/>
    <n v="705"/>
    <n v="705"/>
    <n v="704"/>
    <x v="1"/>
    <x v="5"/>
    <s v="Mar-2023"/>
    <s v="CHILDREN"/>
  </r>
  <r>
    <x v="384"/>
    <s v="P1952"/>
    <n v="56"/>
    <x v="1"/>
    <x v="7"/>
    <x v="2"/>
    <n v="2440.2966694490819"/>
    <x v="1"/>
    <n v="4340.82"/>
    <x v="0"/>
    <n v="4774.902"/>
    <n v="4775"/>
    <n v="4775"/>
    <n v="4774"/>
    <x v="1"/>
    <x v="11"/>
    <s v="May-2023"/>
    <s v="ADULTS"/>
  </r>
  <r>
    <x v="685"/>
    <s v="P697"/>
    <n v="78"/>
    <x v="1"/>
    <x v="0"/>
    <x v="0"/>
    <n v="2503.6022787783868"/>
    <x v="4"/>
    <n v="4259.7"/>
    <x v="2"/>
    <n v="4685.67"/>
    <n v="4686"/>
    <n v="4686"/>
    <n v="4685"/>
    <x v="0"/>
    <x v="10"/>
    <s v="Oct-2022"/>
    <s v="ADULTS"/>
  </r>
  <r>
    <x v="606"/>
    <s v="P2254"/>
    <n v="36"/>
    <x v="2"/>
    <x v="3"/>
    <x v="2"/>
    <n v="2440.2966694490819"/>
    <x v="1"/>
    <n v="1267.03"/>
    <x v="1"/>
    <n v="1393.7330000000002"/>
    <n v="1394"/>
    <n v="1394"/>
    <n v="1393"/>
    <x v="0"/>
    <x v="3"/>
    <s v="Nov-2022"/>
    <s v="ADULTS"/>
  </r>
  <r>
    <x v="565"/>
    <s v="P4861"/>
    <n v="2"/>
    <x v="0"/>
    <x v="1"/>
    <x v="1"/>
    <n v="2509.1716796874998"/>
    <x v="4"/>
    <n v="2828.4"/>
    <x v="3"/>
    <n v="3111.2400000000002"/>
    <n v="3111"/>
    <n v="3112"/>
    <n v="3111"/>
    <x v="0"/>
    <x v="1"/>
    <s v="Jan-2022"/>
    <s v="CHILDREN"/>
  </r>
  <r>
    <x v="497"/>
    <s v="P265"/>
    <n v="67"/>
    <x v="2"/>
    <x v="3"/>
    <x v="2"/>
    <n v="2440.2966694490819"/>
    <x v="4"/>
    <n v="3602.37"/>
    <x v="2"/>
    <n v="3962.6070000000004"/>
    <n v="3963"/>
    <n v="3963"/>
    <n v="3962"/>
    <x v="0"/>
    <x v="10"/>
    <s v="Oct-2022"/>
    <s v="ADULTS"/>
  </r>
  <r>
    <x v="297"/>
    <s v="P4833"/>
    <n v="91"/>
    <x v="1"/>
    <x v="4"/>
    <x v="1"/>
    <n v="2509.1716796874998"/>
    <x v="3"/>
    <n v="4998.47"/>
    <x v="2"/>
    <n v="5498.3170000000009"/>
    <n v="5498"/>
    <n v="5499"/>
    <n v="5498"/>
    <x v="0"/>
    <x v="10"/>
    <s v="Oct-2022"/>
    <s v="ADULTS"/>
  </r>
  <r>
    <x v="156"/>
    <s v="P2498"/>
    <n v="87"/>
    <x v="0"/>
    <x v="7"/>
    <x v="3"/>
    <n v="2496.7676064257025"/>
    <x v="2"/>
    <n v="2886.35"/>
    <x v="2"/>
    <n v="3174.9850000000001"/>
    <n v="3175"/>
    <n v="3175"/>
    <n v="3174"/>
    <x v="1"/>
    <x v="0"/>
    <s v="Dec-2023"/>
    <s v="ADULTS"/>
  </r>
  <r>
    <x v="150"/>
    <s v="P97"/>
    <n v="95"/>
    <x v="2"/>
    <x v="4"/>
    <x v="0"/>
    <n v="2503.6022787783868"/>
    <x v="0"/>
    <n v="3981.35"/>
    <x v="2"/>
    <n v="4379.4850000000006"/>
    <n v="4379"/>
    <n v="4380"/>
    <n v="4379"/>
    <x v="0"/>
    <x v="4"/>
    <s v="Jun-2022"/>
    <s v="ADULTS"/>
  </r>
  <r>
    <x v="288"/>
    <s v="P2329"/>
    <n v="25"/>
    <x v="2"/>
    <x v="0"/>
    <x v="3"/>
    <n v="2496.7676064257025"/>
    <x v="4"/>
    <n v="584.48"/>
    <x v="1"/>
    <n v="642.92800000000011"/>
    <n v="643"/>
    <n v="643"/>
    <n v="642"/>
    <x v="1"/>
    <x v="10"/>
    <s v="Oct-2023"/>
    <s v="ADULTS"/>
  </r>
  <r>
    <x v="340"/>
    <s v="P2978"/>
    <n v="96"/>
    <x v="0"/>
    <x v="3"/>
    <x v="1"/>
    <n v="2509.1716796874998"/>
    <x v="2"/>
    <n v="4300.07"/>
    <x v="2"/>
    <n v="4730.0770000000002"/>
    <n v="4730"/>
    <n v="4731"/>
    <n v="4730"/>
    <x v="0"/>
    <x v="11"/>
    <s v="May-2022"/>
    <s v="ADULTS"/>
  </r>
  <r>
    <x v="516"/>
    <s v="P3554"/>
    <n v="13"/>
    <x v="0"/>
    <x v="3"/>
    <x v="1"/>
    <n v="2509.1716796874998"/>
    <x v="1"/>
    <n v="2847.11"/>
    <x v="3"/>
    <n v="3131.8210000000004"/>
    <n v="3132"/>
    <n v="3132"/>
    <n v="3131"/>
    <x v="0"/>
    <x v="7"/>
    <s v="Aug-2022"/>
    <s v="CHILDREN"/>
  </r>
  <r>
    <x v="641"/>
    <s v="P992"/>
    <n v="88"/>
    <x v="2"/>
    <x v="3"/>
    <x v="3"/>
    <n v="2496.7676064257025"/>
    <x v="3"/>
    <n v="483.3"/>
    <x v="2"/>
    <n v="531.63000000000011"/>
    <n v="532"/>
    <n v="532"/>
    <n v="531"/>
    <x v="1"/>
    <x v="6"/>
    <s v="Sep-2023"/>
    <s v="ADULTS"/>
  </r>
  <r>
    <x v="360"/>
    <s v="P1680"/>
    <n v="62"/>
    <x v="1"/>
    <x v="4"/>
    <x v="2"/>
    <n v="2440.2966694490819"/>
    <x v="2"/>
    <n v="4256.8900000000003"/>
    <x v="2"/>
    <n v="4682.5790000000006"/>
    <n v="4683"/>
    <n v="4683"/>
    <n v="4682"/>
    <x v="1"/>
    <x v="4"/>
    <s v="Jun-2023"/>
    <s v="ADULTS"/>
  </r>
  <r>
    <x v="344"/>
    <s v="P1899"/>
    <n v="54"/>
    <x v="0"/>
    <x v="1"/>
    <x v="2"/>
    <n v="2440.2966694490819"/>
    <x v="0"/>
    <n v="2351.0500000000002"/>
    <x v="0"/>
    <n v="2586.1550000000002"/>
    <n v="2586"/>
    <n v="2587"/>
    <n v="2586"/>
    <x v="1"/>
    <x v="1"/>
    <s v="Jan-2023"/>
    <s v="ADULTS"/>
  </r>
  <r>
    <x v="385"/>
    <s v="P1722"/>
    <n v="6"/>
    <x v="2"/>
    <x v="1"/>
    <x v="3"/>
    <n v="2496.7676064257025"/>
    <x v="0"/>
    <n v="1757.96"/>
    <x v="3"/>
    <n v="1933.7560000000001"/>
    <n v="1934"/>
    <n v="1934"/>
    <n v="1933"/>
    <x v="1"/>
    <x v="10"/>
    <s v="Oct-2023"/>
    <s v="CHILDREN"/>
  </r>
  <r>
    <x v="162"/>
    <s v="P4517"/>
    <n v="10"/>
    <x v="2"/>
    <x v="7"/>
    <x v="2"/>
    <n v="2440.2966694490819"/>
    <x v="0"/>
    <n v="4672.05"/>
    <x v="3"/>
    <n v="5139.255000000001"/>
    <n v="5139"/>
    <n v="5140"/>
    <n v="5139"/>
    <x v="0"/>
    <x v="10"/>
    <s v="Oct-2022"/>
    <s v="CHILDREN"/>
  </r>
  <r>
    <x v="147"/>
    <s v="P4841"/>
    <n v="39"/>
    <x v="2"/>
    <x v="1"/>
    <x v="1"/>
    <n v="2509.1716796874998"/>
    <x v="1"/>
    <n v="4193.45"/>
    <x v="1"/>
    <n v="4612.7950000000001"/>
    <n v="4613"/>
    <n v="4613"/>
    <n v="4612"/>
    <x v="1"/>
    <x v="1"/>
    <s v="Jan-2023"/>
    <s v="ADULTS"/>
  </r>
  <r>
    <x v="271"/>
    <s v="P3695"/>
    <n v="88"/>
    <x v="1"/>
    <x v="7"/>
    <x v="1"/>
    <n v="2509.1716796874998"/>
    <x v="1"/>
    <n v="3446.25"/>
    <x v="2"/>
    <n v="3790.8750000000005"/>
    <n v="3791"/>
    <n v="3791"/>
    <n v="3790"/>
    <x v="1"/>
    <x v="0"/>
    <s v="Dec-2023"/>
    <s v="ADULTS"/>
  </r>
  <r>
    <x v="639"/>
    <s v="P702"/>
    <n v="97"/>
    <x v="2"/>
    <x v="1"/>
    <x v="1"/>
    <n v="2509.1716796874998"/>
    <x v="4"/>
    <n v="623.19000000000005"/>
    <x v="2"/>
    <n v="685.50900000000013"/>
    <n v="686"/>
    <n v="686"/>
    <n v="685"/>
    <x v="0"/>
    <x v="3"/>
    <s v="Nov-2022"/>
    <s v="ADULTS"/>
  </r>
  <r>
    <x v="312"/>
    <s v="P900"/>
    <n v="90"/>
    <x v="0"/>
    <x v="4"/>
    <x v="2"/>
    <n v="2440.2966694490819"/>
    <x v="3"/>
    <n v="84.89"/>
    <x v="2"/>
    <n v="93.379000000000005"/>
    <n v="93"/>
    <n v="94"/>
    <n v="93"/>
    <x v="0"/>
    <x v="5"/>
    <s v="Mar-2022"/>
    <s v="ADULTS"/>
  </r>
  <r>
    <x v="686"/>
    <s v="P1337"/>
    <n v="74"/>
    <x v="1"/>
    <x v="3"/>
    <x v="1"/>
    <n v="2509.1716796874998"/>
    <x v="0"/>
    <n v="970.16"/>
    <x v="2"/>
    <n v="1067.1760000000002"/>
    <n v="1067"/>
    <n v="1068"/>
    <n v="1067"/>
    <x v="0"/>
    <x v="3"/>
    <s v="Nov-2022"/>
    <s v="ADULTS"/>
  </r>
  <r>
    <x v="516"/>
    <s v="P3627"/>
    <n v="44"/>
    <x v="1"/>
    <x v="6"/>
    <x v="3"/>
    <n v="2496.7676064257025"/>
    <x v="2"/>
    <n v="563.27"/>
    <x v="0"/>
    <n v="619.59699999999998"/>
    <n v="620"/>
    <n v="620"/>
    <n v="619"/>
    <x v="0"/>
    <x v="7"/>
    <s v="Aug-2022"/>
    <s v="ADULTS"/>
  </r>
  <r>
    <x v="670"/>
    <s v="P331"/>
    <n v="81"/>
    <x v="0"/>
    <x v="1"/>
    <x v="1"/>
    <n v="2509.1716796874998"/>
    <x v="4"/>
    <n v="2443.8200000000002"/>
    <x v="2"/>
    <n v="2688.2020000000002"/>
    <n v="2688"/>
    <n v="2689"/>
    <n v="2688"/>
    <x v="0"/>
    <x v="11"/>
    <s v="May-2022"/>
    <s v="ADULTS"/>
  </r>
  <r>
    <x v="660"/>
    <s v="P1061"/>
    <n v="26"/>
    <x v="1"/>
    <x v="4"/>
    <x v="2"/>
    <n v="2440.2966694490819"/>
    <x v="0"/>
    <n v="4935.3"/>
    <x v="1"/>
    <n v="5428.8300000000008"/>
    <n v="5429"/>
    <n v="5429"/>
    <n v="5428"/>
    <x v="0"/>
    <x v="8"/>
    <s v="Jul-2022"/>
    <s v="ADULTS"/>
  </r>
  <r>
    <x v="465"/>
    <s v="P4313"/>
    <n v="96"/>
    <x v="1"/>
    <x v="2"/>
    <x v="3"/>
    <n v="2496.7676064257025"/>
    <x v="1"/>
    <n v="624.54"/>
    <x v="2"/>
    <n v="686.99400000000003"/>
    <n v="687"/>
    <n v="687"/>
    <n v="686"/>
    <x v="1"/>
    <x v="8"/>
    <s v="Jul-2023"/>
    <s v="ADULTS"/>
  </r>
  <r>
    <x v="18"/>
    <s v="P1681"/>
    <n v="20"/>
    <x v="1"/>
    <x v="3"/>
    <x v="2"/>
    <n v="2440.2966694490819"/>
    <x v="3"/>
    <n v="921.78"/>
    <x v="1"/>
    <n v="1013.9580000000001"/>
    <n v="1014"/>
    <n v="1014"/>
    <n v="1013"/>
    <x v="1"/>
    <x v="9"/>
    <s v="Feb-2023"/>
    <s v="ADULTS"/>
  </r>
  <r>
    <x v="282"/>
    <s v="P4578"/>
    <n v="71"/>
    <x v="1"/>
    <x v="3"/>
    <x v="0"/>
    <n v="2503.6022787783868"/>
    <x v="2"/>
    <n v="4570.2700000000004"/>
    <x v="2"/>
    <n v="5027.2970000000005"/>
    <n v="5027"/>
    <n v="5028"/>
    <n v="5027"/>
    <x v="1"/>
    <x v="7"/>
    <s v="Aug-2023"/>
    <s v="ADULTS"/>
  </r>
  <r>
    <x v="318"/>
    <s v="P32"/>
    <n v="14"/>
    <x v="1"/>
    <x v="1"/>
    <x v="1"/>
    <n v="2509.1716796874998"/>
    <x v="4"/>
    <n v="3540.35"/>
    <x v="3"/>
    <n v="3894.3850000000002"/>
    <n v="3894"/>
    <n v="3895"/>
    <n v="3894"/>
    <x v="1"/>
    <x v="11"/>
    <s v="May-2023"/>
    <s v="CHILDREN"/>
  </r>
  <r>
    <x v="600"/>
    <s v="P4740"/>
    <n v="90"/>
    <x v="0"/>
    <x v="7"/>
    <x v="3"/>
    <n v="2496.7676064257025"/>
    <x v="4"/>
    <n v="2405.56"/>
    <x v="2"/>
    <n v="2646.116"/>
    <n v="2646"/>
    <n v="2647"/>
    <n v="2646"/>
    <x v="1"/>
    <x v="4"/>
    <s v="Jun-2023"/>
    <s v="ADULTS"/>
  </r>
  <r>
    <x v="319"/>
    <s v="P1774"/>
    <n v="53"/>
    <x v="2"/>
    <x v="0"/>
    <x v="0"/>
    <n v="2503.6022787783868"/>
    <x v="4"/>
    <n v="1176.79"/>
    <x v="0"/>
    <n v="1294.4690000000001"/>
    <n v="1294"/>
    <n v="1295"/>
    <n v="1294"/>
    <x v="1"/>
    <x v="1"/>
    <s v="Jan-2023"/>
    <s v="ADULTS"/>
  </r>
  <r>
    <x v="725"/>
    <s v="P3442"/>
    <n v="29"/>
    <x v="1"/>
    <x v="1"/>
    <x v="2"/>
    <n v="2440.2966694490819"/>
    <x v="1"/>
    <n v="1795.91"/>
    <x v="1"/>
    <n v="1975.5010000000002"/>
    <n v="1976"/>
    <n v="1976"/>
    <n v="1975"/>
    <x v="1"/>
    <x v="9"/>
    <s v="Feb-2023"/>
    <s v="ADULTS"/>
  </r>
  <r>
    <x v="552"/>
    <s v="P6"/>
    <n v="50"/>
    <x v="2"/>
    <x v="3"/>
    <x v="1"/>
    <n v="2509.1716796874998"/>
    <x v="4"/>
    <n v="4943.18"/>
    <x v="0"/>
    <n v="5437.4980000000005"/>
    <n v="5437"/>
    <n v="5438"/>
    <n v="5437"/>
    <x v="0"/>
    <x v="0"/>
    <s v="Dec-2022"/>
    <s v="ADULTS"/>
  </r>
  <r>
    <x v="448"/>
    <s v="P2717"/>
    <n v="16"/>
    <x v="0"/>
    <x v="0"/>
    <x v="0"/>
    <n v="2503.6022787783868"/>
    <x v="3"/>
    <n v="4614.0600000000004"/>
    <x v="3"/>
    <n v="5075.4660000000013"/>
    <n v="5075"/>
    <n v="5076"/>
    <n v="5075"/>
    <x v="0"/>
    <x v="0"/>
    <s v="Dec-2022"/>
    <s v="CHILDREN"/>
  </r>
  <r>
    <x v="503"/>
    <s v="P3978"/>
    <n v="73"/>
    <x v="2"/>
    <x v="0"/>
    <x v="0"/>
    <n v="2503.6022787783868"/>
    <x v="1"/>
    <n v="1324.04"/>
    <x v="2"/>
    <n v="1456.4440000000002"/>
    <n v="1456"/>
    <n v="1457"/>
    <n v="1456"/>
    <x v="1"/>
    <x v="10"/>
    <s v="Oct-2023"/>
    <s v="ADULTS"/>
  </r>
  <r>
    <x v="395"/>
    <s v="P961"/>
    <n v="10"/>
    <x v="1"/>
    <x v="3"/>
    <x v="3"/>
    <n v="2496.7676064257025"/>
    <x v="1"/>
    <n v="4590.12"/>
    <x v="3"/>
    <n v="5049.1320000000005"/>
    <n v="5049"/>
    <n v="5050"/>
    <n v="5049"/>
    <x v="1"/>
    <x v="3"/>
    <s v="Nov-2023"/>
    <s v="CHILDREN"/>
  </r>
  <r>
    <x v="570"/>
    <s v="P3345"/>
    <n v="74"/>
    <x v="1"/>
    <x v="1"/>
    <x v="0"/>
    <n v="2503.6022787783868"/>
    <x v="4"/>
    <n v="2924.88"/>
    <x v="2"/>
    <n v="3217.3680000000004"/>
    <n v="3217"/>
    <n v="3218"/>
    <n v="3217"/>
    <x v="1"/>
    <x v="6"/>
    <s v="Sep-2023"/>
    <s v="ADULTS"/>
  </r>
  <r>
    <x v="221"/>
    <s v="P2847"/>
    <n v="47"/>
    <x v="0"/>
    <x v="4"/>
    <x v="1"/>
    <n v="2509.1716796874998"/>
    <x v="4"/>
    <n v="2237.65"/>
    <x v="0"/>
    <n v="2461.4150000000004"/>
    <n v="2461"/>
    <n v="2462"/>
    <n v="2461"/>
    <x v="0"/>
    <x v="7"/>
    <s v="Aug-2022"/>
    <s v="ADULTS"/>
  </r>
  <r>
    <x v="82"/>
    <s v="P4626"/>
    <n v="90"/>
    <x v="2"/>
    <x v="1"/>
    <x v="3"/>
    <n v="2496.7676064257025"/>
    <x v="1"/>
    <n v="1605.67"/>
    <x v="2"/>
    <n v="1766.2370000000003"/>
    <n v="1766"/>
    <n v="1767"/>
    <n v="1766"/>
    <x v="0"/>
    <x v="11"/>
    <s v="May-2022"/>
    <s v="ADULTS"/>
  </r>
  <r>
    <x v="320"/>
    <s v="P1107"/>
    <n v="90"/>
    <x v="0"/>
    <x v="4"/>
    <x v="3"/>
    <n v="2496.7676064257025"/>
    <x v="1"/>
    <n v="3885.7"/>
    <x v="2"/>
    <n v="4274.2700000000004"/>
    <n v="4274"/>
    <n v="4275"/>
    <n v="4274"/>
    <x v="1"/>
    <x v="8"/>
    <s v="Jul-2023"/>
    <s v="ADULTS"/>
  </r>
  <r>
    <x v="96"/>
    <s v="P1754"/>
    <n v="71"/>
    <x v="1"/>
    <x v="2"/>
    <x v="0"/>
    <n v="2503.6022787783868"/>
    <x v="3"/>
    <n v="2766.65"/>
    <x v="2"/>
    <n v="3043.3150000000005"/>
    <n v="3043"/>
    <n v="3044"/>
    <n v="3043"/>
    <x v="1"/>
    <x v="10"/>
    <s v="Oct-2023"/>
    <s v="ADULTS"/>
  </r>
  <r>
    <x v="369"/>
    <s v="P2250"/>
    <n v="68"/>
    <x v="2"/>
    <x v="2"/>
    <x v="1"/>
    <n v="2509.1716796874998"/>
    <x v="0"/>
    <n v="1421.59"/>
    <x v="2"/>
    <n v="1563.749"/>
    <n v="1564"/>
    <n v="1564"/>
    <n v="1563"/>
    <x v="1"/>
    <x v="9"/>
    <s v="Feb-2023"/>
    <s v="ADULTS"/>
  </r>
  <r>
    <x v="241"/>
    <s v="P261"/>
    <n v="68"/>
    <x v="1"/>
    <x v="3"/>
    <x v="1"/>
    <n v="2509.1716796874998"/>
    <x v="1"/>
    <n v="2916.47"/>
    <x v="2"/>
    <n v="3208.1170000000002"/>
    <n v="3208"/>
    <n v="3209"/>
    <n v="3208"/>
    <x v="0"/>
    <x v="2"/>
    <s v="Apr-2022"/>
    <s v="ADULTS"/>
  </r>
  <r>
    <x v="350"/>
    <s v="P1482"/>
    <n v="62"/>
    <x v="1"/>
    <x v="6"/>
    <x v="0"/>
    <n v="2503.6022787783868"/>
    <x v="4"/>
    <n v="3035.59"/>
    <x v="2"/>
    <n v="3339.1490000000003"/>
    <n v="3339"/>
    <n v="3340"/>
    <n v="3339"/>
    <x v="0"/>
    <x v="3"/>
    <s v="Nov-2022"/>
    <s v="ADULTS"/>
  </r>
  <r>
    <x v="306"/>
    <s v="P1010"/>
    <n v="80"/>
    <x v="1"/>
    <x v="6"/>
    <x v="1"/>
    <n v="2509.1716796874998"/>
    <x v="4"/>
    <n v="3508.24"/>
    <x v="2"/>
    <n v="3859.0639999999999"/>
    <n v="3859"/>
    <n v="3860"/>
    <n v="3859"/>
    <x v="1"/>
    <x v="9"/>
    <s v="Feb-2023"/>
    <s v="ADULTS"/>
  </r>
  <r>
    <x v="472"/>
    <s v="P384"/>
    <n v="55"/>
    <x v="2"/>
    <x v="6"/>
    <x v="2"/>
    <n v="2440.2966694490819"/>
    <x v="2"/>
    <n v="3873.85"/>
    <x v="0"/>
    <n v="4261.2350000000006"/>
    <n v="4261"/>
    <n v="4262"/>
    <n v="4261"/>
    <x v="0"/>
    <x v="1"/>
    <s v="Jan-2022"/>
    <s v="ADULTS"/>
  </r>
  <r>
    <x v="201"/>
    <s v="P4253"/>
    <n v="65"/>
    <x v="0"/>
    <x v="4"/>
    <x v="3"/>
    <n v="2496.7676064257025"/>
    <x v="2"/>
    <n v="4151.74"/>
    <x v="2"/>
    <n v="4566.9139999999998"/>
    <n v="4567"/>
    <n v="4567"/>
    <n v="4566"/>
    <x v="0"/>
    <x v="3"/>
    <s v="Nov-2022"/>
    <s v="ADULTS"/>
  </r>
  <r>
    <x v="307"/>
    <s v="P414"/>
    <n v="34"/>
    <x v="1"/>
    <x v="3"/>
    <x v="3"/>
    <n v="2496.7676064257025"/>
    <x v="3"/>
    <n v="602.4"/>
    <x v="1"/>
    <n v="662.64"/>
    <n v="663"/>
    <n v="663"/>
    <n v="662"/>
    <x v="0"/>
    <x v="7"/>
    <s v="Aug-2022"/>
    <s v="ADULTS"/>
  </r>
  <r>
    <x v="282"/>
    <s v="P1646"/>
    <n v="7"/>
    <x v="1"/>
    <x v="6"/>
    <x v="3"/>
    <n v="2496.7676064257025"/>
    <x v="1"/>
    <n v="3218.47"/>
    <x v="3"/>
    <n v="3540.317"/>
    <n v="3540"/>
    <n v="3541"/>
    <n v="3540"/>
    <x v="1"/>
    <x v="7"/>
    <s v="Aug-2023"/>
    <s v="CHILDREN"/>
  </r>
  <r>
    <x v="455"/>
    <s v="P808"/>
    <n v="45"/>
    <x v="1"/>
    <x v="1"/>
    <x v="3"/>
    <n v="2496.7676064257025"/>
    <x v="4"/>
    <n v="3699.9"/>
    <x v="0"/>
    <n v="4069.8900000000003"/>
    <n v="4070"/>
    <n v="4070"/>
    <n v="4069"/>
    <x v="0"/>
    <x v="4"/>
    <s v="Jun-2022"/>
    <s v="ADULTS"/>
  </r>
  <r>
    <x v="595"/>
    <s v="P356"/>
    <n v="24"/>
    <x v="2"/>
    <x v="3"/>
    <x v="1"/>
    <n v="2509.1716796874998"/>
    <x v="2"/>
    <n v="471.68"/>
    <x v="1"/>
    <n v="518.84800000000007"/>
    <n v="519"/>
    <n v="519"/>
    <n v="518"/>
    <x v="0"/>
    <x v="6"/>
    <s v="Sep-2022"/>
    <s v="ADULTS"/>
  </r>
  <r>
    <x v="476"/>
    <s v="P37"/>
    <n v="60"/>
    <x v="2"/>
    <x v="7"/>
    <x v="3"/>
    <n v="2496.7676064257025"/>
    <x v="3"/>
    <n v="976.67"/>
    <x v="2"/>
    <n v="1074.337"/>
    <n v="1074"/>
    <n v="1075"/>
    <n v="1074"/>
    <x v="0"/>
    <x v="10"/>
    <s v="Oct-2022"/>
    <s v="ADULTS"/>
  </r>
  <r>
    <x v="552"/>
    <s v="P2331"/>
    <n v="14"/>
    <x v="1"/>
    <x v="4"/>
    <x v="3"/>
    <n v="2496.7676064257025"/>
    <x v="3"/>
    <n v="2889.59"/>
    <x v="3"/>
    <n v="3178.5490000000004"/>
    <n v="3179"/>
    <n v="3179"/>
    <n v="3178"/>
    <x v="0"/>
    <x v="0"/>
    <s v="Dec-2022"/>
    <s v="CHILDREN"/>
  </r>
  <r>
    <x v="627"/>
    <s v="P3057"/>
    <n v="2"/>
    <x v="1"/>
    <x v="4"/>
    <x v="0"/>
    <n v="2503.6022787783868"/>
    <x v="2"/>
    <n v="3072.07"/>
    <x v="3"/>
    <n v="3379.2770000000005"/>
    <n v="3379"/>
    <n v="3380"/>
    <n v="3379"/>
    <x v="1"/>
    <x v="10"/>
    <s v="Oct-2023"/>
    <s v="CHILDREN"/>
  </r>
  <r>
    <x v="118"/>
    <s v="P1675"/>
    <n v="98"/>
    <x v="2"/>
    <x v="6"/>
    <x v="2"/>
    <n v="2440.2966694490819"/>
    <x v="3"/>
    <n v="4460.2"/>
    <x v="2"/>
    <n v="4906.22"/>
    <n v="4906"/>
    <n v="4907"/>
    <n v="4906"/>
    <x v="0"/>
    <x v="5"/>
    <s v="Mar-2022"/>
    <s v="ADULTS"/>
  </r>
  <r>
    <x v="727"/>
    <s v="P2528"/>
    <n v="72"/>
    <x v="1"/>
    <x v="3"/>
    <x v="1"/>
    <n v="2509.1716796874998"/>
    <x v="1"/>
    <n v="1345.04"/>
    <x v="2"/>
    <n v="1479.5440000000001"/>
    <n v="1480"/>
    <n v="1480"/>
    <n v="1479"/>
    <x v="1"/>
    <x v="11"/>
    <s v="May-2023"/>
    <s v="ADULTS"/>
  </r>
  <r>
    <x v="76"/>
    <s v="P129"/>
    <n v="38"/>
    <x v="1"/>
    <x v="2"/>
    <x v="1"/>
    <n v="2509.1716796874998"/>
    <x v="4"/>
    <n v="2024.85"/>
    <x v="1"/>
    <n v="2227.335"/>
    <n v="2227"/>
    <n v="2228"/>
    <n v="2227"/>
    <x v="0"/>
    <x v="4"/>
    <s v="Jun-2022"/>
    <s v="ADULTS"/>
  </r>
  <r>
    <x v="5"/>
    <s v="P982"/>
    <n v="69"/>
    <x v="2"/>
    <x v="2"/>
    <x v="1"/>
    <n v="2509.1716796874998"/>
    <x v="4"/>
    <n v="1324.86"/>
    <x v="2"/>
    <n v="1457.346"/>
    <n v="1457"/>
    <n v="1458"/>
    <n v="1457"/>
    <x v="1"/>
    <x v="4"/>
    <s v="Jun-2023"/>
    <s v="ADULTS"/>
  </r>
  <r>
    <x v="590"/>
    <s v="P327"/>
    <n v="91"/>
    <x v="1"/>
    <x v="1"/>
    <x v="2"/>
    <n v="2440.2966694490819"/>
    <x v="4"/>
    <n v="2102.77"/>
    <x v="2"/>
    <n v="2313.047"/>
    <n v="2313"/>
    <n v="2314"/>
    <n v="2313"/>
    <x v="1"/>
    <x v="1"/>
    <s v="Jan-2023"/>
    <s v="ADULTS"/>
  </r>
  <r>
    <x v="468"/>
    <s v="P3259"/>
    <n v="50"/>
    <x v="2"/>
    <x v="0"/>
    <x v="3"/>
    <n v="2496.7676064257025"/>
    <x v="1"/>
    <n v="3629.58"/>
    <x v="0"/>
    <n v="3992.5380000000005"/>
    <n v="3993"/>
    <n v="3993"/>
    <n v="3992"/>
    <x v="0"/>
    <x v="1"/>
    <s v="Jan-2022"/>
    <s v="ADULTS"/>
  </r>
  <r>
    <x v="373"/>
    <s v="P4900"/>
    <n v="10"/>
    <x v="0"/>
    <x v="3"/>
    <x v="2"/>
    <n v="2440.2966694490819"/>
    <x v="4"/>
    <n v="1949.91"/>
    <x v="3"/>
    <n v="2144.9010000000003"/>
    <n v="2145"/>
    <n v="2145"/>
    <n v="2144"/>
    <x v="1"/>
    <x v="3"/>
    <s v="Nov-2023"/>
    <s v="CHILDREN"/>
  </r>
  <r>
    <x v="536"/>
    <s v="P722"/>
    <n v="49"/>
    <x v="1"/>
    <x v="4"/>
    <x v="3"/>
    <n v="2496.7676064257025"/>
    <x v="0"/>
    <n v="798.41"/>
    <x v="0"/>
    <n v="878.25100000000009"/>
    <n v="878"/>
    <n v="879"/>
    <n v="878"/>
    <x v="0"/>
    <x v="0"/>
    <s v="Dec-2022"/>
    <s v="ADULTS"/>
  </r>
  <r>
    <x v="718"/>
    <s v="P1236"/>
    <n v="34"/>
    <x v="0"/>
    <x v="3"/>
    <x v="0"/>
    <n v="2503.6022787783868"/>
    <x v="0"/>
    <n v="1628.76"/>
    <x v="1"/>
    <n v="1791.6360000000002"/>
    <n v="1792"/>
    <n v="1792"/>
    <n v="1791"/>
    <x v="0"/>
    <x v="2"/>
    <s v="Apr-2022"/>
    <s v="ADULTS"/>
  </r>
  <r>
    <x v="136"/>
    <s v="P1474"/>
    <n v="38"/>
    <x v="0"/>
    <x v="2"/>
    <x v="1"/>
    <n v="2509.1716796874998"/>
    <x v="0"/>
    <n v="784.52"/>
    <x v="1"/>
    <n v="862.97200000000009"/>
    <n v="863"/>
    <n v="863"/>
    <n v="862"/>
    <x v="1"/>
    <x v="8"/>
    <s v="Jul-2023"/>
    <s v="ADULTS"/>
  </r>
  <r>
    <x v="381"/>
    <s v="P316"/>
    <n v="75"/>
    <x v="1"/>
    <x v="4"/>
    <x v="3"/>
    <n v="2496.7676064257025"/>
    <x v="5"/>
    <n v="2845.58"/>
    <x v="2"/>
    <n v="3130.1380000000004"/>
    <n v="3130"/>
    <n v="3131"/>
    <n v="3130"/>
    <x v="0"/>
    <x v="0"/>
    <s v="Dec-2022"/>
    <s v="ADULTS"/>
  </r>
  <r>
    <x v="369"/>
    <s v="P2849"/>
    <n v="22"/>
    <x v="2"/>
    <x v="4"/>
    <x v="0"/>
    <n v="2503.6022787783868"/>
    <x v="2"/>
    <n v="4456.84"/>
    <x v="1"/>
    <n v="4902.5240000000003"/>
    <n v="4903"/>
    <n v="4903"/>
    <n v="4902"/>
    <x v="1"/>
    <x v="9"/>
    <s v="Feb-2023"/>
    <s v="ADULTS"/>
  </r>
  <r>
    <x v="81"/>
    <s v="P1252"/>
    <n v="20"/>
    <x v="2"/>
    <x v="0"/>
    <x v="0"/>
    <n v="2503.6022787783868"/>
    <x v="1"/>
    <n v="1276.47"/>
    <x v="1"/>
    <n v="1404.1170000000002"/>
    <n v="1404"/>
    <n v="1405"/>
    <n v="1404"/>
    <x v="1"/>
    <x v="6"/>
    <s v="Sep-2023"/>
    <s v="ADULTS"/>
  </r>
  <r>
    <x v="383"/>
    <s v="P3979"/>
    <n v="55"/>
    <x v="2"/>
    <x v="2"/>
    <x v="2"/>
    <n v="2440.2966694490819"/>
    <x v="0"/>
    <n v="526.96"/>
    <x v="0"/>
    <n v="579.65600000000006"/>
    <n v="580"/>
    <n v="580"/>
    <n v="579"/>
    <x v="1"/>
    <x v="9"/>
    <s v="Feb-2023"/>
    <s v="ADULTS"/>
  </r>
  <r>
    <x v="598"/>
    <s v="P821"/>
    <n v="76"/>
    <x v="1"/>
    <x v="4"/>
    <x v="0"/>
    <n v="2503.6022787783868"/>
    <x v="3"/>
    <n v="4622.6099999999997"/>
    <x v="2"/>
    <n v="5084.8710000000001"/>
    <n v="5085"/>
    <n v="5085"/>
    <n v="5084"/>
    <x v="1"/>
    <x v="6"/>
    <s v="Sep-2023"/>
    <s v="ADULTS"/>
  </r>
  <r>
    <x v="111"/>
    <s v="P400"/>
    <n v="0"/>
    <x v="0"/>
    <x v="3"/>
    <x v="3"/>
    <n v="2496.7676064257025"/>
    <x v="4"/>
    <n v="2140.91"/>
    <x v="3"/>
    <n v="2355.0010000000002"/>
    <n v="2355"/>
    <n v="2356"/>
    <n v="2355"/>
    <x v="1"/>
    <x v="8"/>
    <s v="Jul-2023"/>
    <s v="CHILDREN"/>
  </r>
  <r>
    <x v="413"/>
    <s v="P4767"/>
    <n v="83"/>
    <x v="0"/>
    <x v="6"/>
    <x v="1"/>
    <n v="2509.1716796874998"/>
    <x v="3"/>
    <n v="3162.36"/>
    <x v="2"/>
    <n v="3478.5960000000005"/>
    <n v="3479"/>
    <n v="3479"/>
    <n v="3478"/>
    <x v="0"/>
    <x v="7"/>
    <s v="Aug-2022"/>
    <s v="ADULTS"/>
  </r>
  <r>
    <x v="584"/>
    <s v="P713"/>
    <n v="16"/>
    <x v="1"/>
    <x v="4"/>
    <x v="3"/>
    <n v="2496.7676064257025"/>
    <x v="0"/>
    <n v="4450.72"/>
    <x v="3"/>
    <n v="4895.7920000000004"/>
    <n v="4896"/>
    <n v="4896"/>
    <n v="4895"/>
    <x v="1"/>
    <x v="4"/>
    <s v="Jun-2023"/>
    <s v="CHILDREN"/>
  </r>
  <r>
    <x v="385"/>
    <s v="P862"/>
    <n v="87"/>
    <x v="0"/>
    <x v="7"/>
    <x v="3"/>
    <n v="2496.7676064257025"/>
    <x v="2"/>
    <n v="4719.03"/>
    <x v="2"/>
    <n v="5190.933"/>
    <n v="5191"/>
    <n v="5191"/>
    <n v="5190"/>
    <x v="1"/>
    <x v="10"/>
    <s v="Oct-2023"/>
    <s v="ADULTS"/>
  </r>
  <r>
    <x v="261"/>
    <s v="P3186"/>
    <n v="38"/>
    <x v="2"/>
    <x v="1"/>
    <x v="1"/>
    <n v="2509.1716796874998"/>
    <x v="2"/>
    <n v="2606.9299999999998"/>
    <x v="1"/>
    <n v="2867.623"/>
    <n v="2868"/>
    <n v="2868"/>
    <n v="2867"/>
    <x v="0"/>
    <x v="11"/>
    <s v="May-2022"/>
    <s v="ADULTS"/>
  </r>
  <r>
    <x v="17"/>
    <s v="P235"/>
    <n v="93"/>
    <x v="2"/>
    <x v="5"/>
    <x v="1"/>
    <n v="2509.1716796874998"/>
    <x v="3"/>
    <n v="589.6"/>
    <x v="2"/>
    <n v="648.56000000000006"/>
    <n v="649"/>
    <n v="649"/>
    <n v="648"/>
    <x v="0"/>
    <x v="5"/>
    <s v="Mar-2022"/>
    <s v="ADULTS"/>
  </r>
  <r>
    <x v="215"/>
    <s v="P1350"/>
    <n v="37"/>
    <x v="0"/>
    <x v="4"/>
    <x v="0"/>
    <n v="2503.6022787783868"/>
    <x v="4"/>
    <n v="3769.74"/>
    <x v="1"/>
    <n v="4146.7139999999999"/>
    <n v="4147"/>
    <n v="4147"/>
    <n v="4146"/>
    <x v="0"/>
    <x v="3"/>
    <s v="Nov-2022"/>
    <s v="ADULTS"/>
  </r>
  <r>
    <x v="585"/>
    <s v="P3296"/>
    <n v="40"/>
    <x v="2"/>
    <x v="1"/>
    <x v="0"/>
    <n v="2503.6022787783868"/>
    <x v="1"/>
    <n v="1089.29"/>
    <x v="0"/>
    <n v="1198.2190000000001"/>
    <n v="1198"/>
    <n v="1199"/>
    <n v="1198"/>
    <x v="1"/>
    <x v="2"/>
    <s v="Apr-2023"/>
    <s v="ADULTS"/>
  </r>
  <r>
    <x v="616"/>
    <s v="P3090"/>
    <n v="14"/>
    <x v="1"/>
    <x v="2"/>
    <x v="2"/>
    <n v="2440.2966694490819"/>
    <x v="1"/>
    <n v="106.54"/>
    <x v="3"/>
    <n v="117.19400000000002"/>
    <n v="117"/>
    <n v="118"/>
    <n v="117"/>
    <x v="1"/>
    <x v="8"/>
    <s v="Jul-2023"/>
    <s v="CHILDREN"/>
  </r>
  <r>
    <x v="667"/>
    <s v="P336"/>
    <n v="65"/>
    <x v="0"/>
    <x v="0"/>
    <x v="3"/>
    <n v="2496.7676064257025"/>
    <x v="2"/>
    <n v="2827.44"/>
    <x v="2"/>
    <n v="3110.1840000000002"/>
    <n v="3110"/>
    <n v="3111"/>
    <n v="3110"/>
    <x v="1"/>
    <x v="5"/>
    <s v="Mar-2023"/>
    <s v="ADULTS"/>
  </r>
  <r>
    <x v="81"/>
    <s v="P2035"/>
    <n v="66"/>
    <x v="0"/>
    <x v="6"/>
    <x v="2"/>
    <n v="2440.2966694490819"/>
    <x v="0"/>
    <n v="3172.68"/>
    <x v="2"/>
    <n v="3489.9480000000003"/>
    <n v="3490"/>
    <n v="3490"/>
    <n v="3489"/>
    <x v="1"/>
    <x v="6"/>
    <s v="Sep-2023"/>
    <s v="ADULTS"/>
  </r>
  <r>
    <x v="660"/>
    <s v="P724"/>
    <n v="19"/>
    <x v="1"/>
    <x v="0"/>
    <x v="0"/>
    <n v="2503.6022787783868"/>
    <x v="0"/>
    <n v="1658.07"/>
    <x v="1"/>
    <n v="1823.8770000000002"/>
    <n v="1824"/>
    <n v="1824"/>
    <n v="1823"/>
    <x v="0"/>
    <x v="8"/>
    <s v="Jul-2022"/>
    <s v="ADULTS"/>
  </r>
  <r>
    <x v="109"/>
    <s v="P2550"/>
    <n v="72"/>
    <x v="2"/>
    <x v="2"/>
    <x v="1"/>
    <n v="2509.1716796874998"/>
    <x v="2"/>
    <n v="2245.2800000000002"/>
    <x v="2"/>
    <n v="2469.8080000000004"/>
    <n v="2470"/>
    <n v="2470"/>
    <n v="2469"/>
    <x v="0"/>
    <x v="6"/>
    <s v="Sep-2022"/>
    <s v="ADULTS"/>
  </r>
  <r>
    <x v="262"/>
    <s v="P2069"/>
    <n v="38"/>
    <x v="0"/>
    <x v="2"/>
    <x v="0"/>
    <n v="2503.6022787783868"/>
    <x v="3"/>
    <n v="105.83"/>
    <x v="1"/>
    <n v="116.41300000000001"/>
    <n v="116"/>
    <n v="117"/>
    <n v="116"/>
    <x v="0"/>
    <x v="6"/>
    <s v="Sep-2022"/>
    <s v="ADULTS"/>
  </r>
  <r>
    <x v="57"/>
    <s v="P2483"/>
    <n v="47"/>
    <x v="0"/>
    <x v="3"/>
    <x v="3"/>
    <n v="2496.7676064257025"/>
    <x v="1"/>
    <n v="4371.8100000000004"/>
    <x v="0"/>
    <n v="4808.9910000000009"/>
    <n v="4809"/>
    <n v="4809"/>
    <n v="4808"/>
    <x v="1"/>
    <x v="2"/>
    <s v="Apr-2023"/>
    <s v="ADULTS"/>
  </r>
  <r>
    <x v="132"/>
    <s v="P929"/>
    <n v="73"/>
    <x v="2"/>
    <x v="0"/>
    <x v="0"/>
    <n v="2503.6022787783868"/>
    <x v="4"/>
    <n v="3895.6"/>
    <x v="2"/>
    <n v="4285.16"/>
    <n v="4285"/>
    <n v="4286"/>
    <n v="4285"/>
    <x v="1"/>
    <x v="5"/>
    <s v="Mar-2023"/>
    <s v="ADULTS"/>
  </r>
  <r>
    <x v="506"/>
    <s v="P649"/>
    <n v="8"/>
    <x v="1"/>
    <x v="1"/>
    <x v="3"/>
    <n v="2496.7676064257025"/>
    <x v="1"/>
    <n v="2833.08"/>
    <x v="3"/>
    <n v="3116.3880000000004"/>
    <n v="3116"/>
    <n v="3117"/>
    <n v="3116"/>
    <x v="0"/>
    <x v="11"/>
    <s v="May-2022"/>
    <s v="CHILDREN"/>
  </r>
  <r>
    <x v="329"/>
    <s v="P4733"/>
    <n v="0"/>
    <x v="1"/>
    <x v="2"/>
    <x v="2"/>
    <n v="2440.2966694490819"/>
    <x v="4"/>
    <n v="2250.6"/>
    <x v="3"/>
    <n v="2475.6600000000003"/>
    <n v="2476"/>
    <n v="2476"/>
    <n v="2475"/>
    <x v="0"/>
    <x v="5"/>
    <s v="Mar-2022"/>
    <s v="CHILDREN"/>
  </r>
  <r>
    <x v="513"/>
    <s v="P4497"/>
    <n v="98"/>
    <x v="2"/>
    <x v="6"/>
    <x v="3"/>
    <n v="2496.7676064257025"/>
    <x v="4"/>
    <n v="2145.64"/>
    <x v="2"/>
    <n v="2360.2040000000002"/>
    <n v="2360"/>
    <n v="2361"/>
    <n v="2360"/>
    <x v="1"/>
    <x v="10"/>
    <s v="Oct-2023"/>
    <s v="ADULTS"/>
  </r>
  <r>
    <x v="1"/>
    <s v="P242"/>
    <n v="24"/>
    <x v="2"/>
    <x v="5"/>
    <x v="2"/>
    <n v="2440.2966694490819"/>
    <x v="4"/>
    <n v="3505.33"/>
    <x v="1"/>
    <n v="3855.8630000000003"/>
    <n v="3856"/>
    <n v="3856"/>
    <n v="3855"/>
    <x v="1"/>
    <x v="1"/>
    <s v="Jan-2023"/>
    <s v="ADULTS"/>
  </r>
  <r>
    <x v="554"/>
    <s v="P3521"/>
    <n v="7"/>
    <x v="2"/>
    <x v="0"/>
    <x v="3"/>
    <n v="2496.7676064257025"/>
    <x v="0"/>
    <n v="3389.27"/>
    <x v="3"/>
    <n v="3728.1970000000001"/>
    <n v="3728"/>
    <n v="3729"/>
    <n v="3728"/>
    <x v="0"/>
    <x v="8"/>
    <s v="Jul-2022"/>
    <s v="CHILDREN"/>
  </r>
  <r>
    <x v="183"/>
    <s v="P4071"/>
    <n v="59"/>
    <x v="1"/>
    <x v="1"/>
    <x v="3"/>
    <n v="2496.7676064257025"/>
    <x v="1"/>
    <n v="4558.49"/>
    <x v="0"/>
    <n v="5014.3389999999999"/>
    <n v="5014"/>
    <n v="5015"/>
    <n v="5014"/>
    <x v="0"/>
    <x v="9"/>
    <s v="Feb-2022"/>
    <s v="ADULTS"/>
  </r>
  <r>
    <x v="265"/>
    <s v="P1246"/>
    <n v="28"/>
    <x v="0"/>
    <x v="4"/>
    <x v="0"/>
    <n v="2503.6022787783868"/>
    <x v="0"/>
    <n v="336.88"/>
    <x v="1"/>
    <n v="370.56800000000004"/>
    <n v="371"/>
    <n v="371"/>
    <n v="370"/>
    <x v="0"/>
    <x v="9"/>
    <s v="Feb-2022"/>
    <s v="ADULTS"/>
  </r>
  <r>
    <x v="581"/>
    <s v="P2971"/>
    <n v="7"/>
    <x v="1"/>
    <x v="4"/>
    <x v="1"/>
    <n v="2509.1716796874998"/>
    <x v="1"/>
    <n v="2784.08"/>
    <x v="3"/>
    <n v="3062.4880000000003"/>
    <n v="3062"/>
    <n v="3063"/>
    <n v="3062"/>
    <x v="1"/>
    <x v="6"/>
    <s v="Sep-2023"/>
    <s v="CHILDREN"/>
  </r>
  <r>
    <x v="288"/>
    <s v="P570"/>
    <n v="97"/>
    <x v="0"/>
    <x v="6"/>
    <x v="3"/>
    <n v="2496.7676064257025"/>
    <x v="4"/>
    <n v="740.6"/>
    <x v="2"/>
    <n v="814.66000000000008"/>
    <n v="815"/>
    <n v="815"/>
    <n v="814"/>
    <x v="1"/>
    <x v="10"/>
    <s v="Oct-2023"/>
    <s v="ADULTS"/>
  </r>
  <r>
    <x v="395"/>
    <s v="P680"/>
    <n v="95"/>
    <x v="0"/>
    <x v="4"/>
    <x v="1"/>
    <n v="2509.1716796874998"/>
    <x v="4"/>
    <n v="2674.86"/>
    <x v="2"/>
    <n v="2942.3460000000005"/>
    <n v="2942"/>
    <n v="2943"/>
    <n v="2942"/>
    <x v="1"/>
    <x v="3"/>
    <s v="Nov-2023"/>
    <s v="ADULTS"/>
  </r>
  <r>
    <x v="181"/>
    <s v="P560"/>
    <n v="25"/>
    <x v="1"/>
    <x v="7"/>
    <x v="2"/>
    <n v="2440.2966694490819"/>
    <x v="3"/>
    <n v="44.52"/>
    <x v="1"/>
    <n v="48.972000000000008"/>
    <n v="49"/>
    <n v="49"/>
    <n v="48"/>
    <x v="0"/>
    <x v="10"/>
    <s v="Oct-2022"/>
    <s v="ADULTS"/>
  </r>
  <r>
    <x v="379"/>
    <s v="P4150"/>
    <n v="72"/>
    <x v="0"/>
    <x v="1"/>
    <x v="2"/>
    <n v="2440.2966694490819"/>
    <x v="0"/>
    <n v="4831.2299999999996"/>
    <x v="2"/>
    <n v="5314.3530000000001"/>
    <n v="5314"/>
    <n v="5315"/>
    <n v="5314"/>
    <x v="0"/>
    <x v="7"/>
    <s v="Aug-2022"/>
    <s v="ADULTS"/>
  </r>
  <r>
    <x v="180"/>
    <s v="P921"/>
    <n v="19"/>
    <x v="0"/>
    <x v="7"/>
    <x v="3"/>
    <n v="2496.7676064257025"/>
    <x v="3"/>
    <n v="4181.3"/>
    <x v="1"/>
    <n v="4599.43"/>
    <n v="4599"/>
    <n v="4600"/>
    <n v="4599"/>
    <x v="1"/>
    <x v="4"/>
    <s v="Jun-2023"/>
    <s v="ADULTS"/>
  </r>
  <r>
    <x v="548"/>
    <s v="P508"/>
    <n v="15"/>
    <x v="2"/>
    <x v="7"/>
    <x v="1"/>
    <n v="2509.1716796874998"/>
    <x v="4"/>
    <n v="2308.2199999999998"/>
    <x v="3"/>
    <n v="2539.0419999999999"/>
    <n v="2539"/>
    <n v="2540"/>
    <n v="2539"/>
    <x v="0"/>
    <x v="5"/>
    <s v="Mar-2022"/>
    <s v="CHILDREN"/>
  </r>
  <r>
    <x v="234"/>
    <s v="P422"/>
    <n v="38"/>
    <x v="1"/>
    <x v="2"/>
    <x v="1"/>
    <n v="2509.1716796874998"/>
    <x v="3"/>
    <n v="693.66"/>
    <x v="1"/>
    <n v="763.02600000000007"/>
    <n v="763"/>
    <n v="764"/>
    <n v="763"/>
    <x v="1"/>
    <x v="2"/>
    <s v="Apr-2023"/>
    <s v="ADULTS"/>
  </r>
  <r>
    <x v="332"/>
    <s v="P248"/>
    <n v="65"/>
    <x v="0"/>
    <x v="6"/>
    <x v="1"/>
    <n v="2509.1716796874998"/>
    <x v="1"/>
    <n v="1659.83"/>
    <x v="2"/>
    <n v="1825.8130000000001"/>
    <n v="1826"/>
    <n v="1826"/>
    <n v="1825"/>
    <x v="1"/>
    <x v="5"/>
    <s v="Mar-2023"/>
    <s v="ADULTS"/>
  </r>
  <r>
    <x v="106"/>
    <s v="P2628"/>
    <n v="44"/>
    <x v="0"/>
    <x v="0"/>
    <x v="2"/>
    <n v="2440.2966694490819"/>
    <x v="4"/>
    <n v="2075.8000000000002"/>
    <x v="0"/>
    <n v="2283.3800000000006"/>
    <n v="2283"/>
    <n v="2284"/>
    <n v="2283"/>
    <x v="0"/>
    <x v="3"/>
    <s v="Nov-2022"/>
    <s v="ADULTS"/>
  </r>
  <r>
    <x v="682"/>
    <s v="P312"/>
    <n v="74"/>
    <x v="2"/>
    <x v="1"/>
    <x v="3"/>
    <n v="2496.7676064257025"/>
    <x v="3"/>
    <n v="3228.8"/>
    <x v="2"/>
    <n v="3551.6800000000003"/>
    <n v="3552"/>
    <n v="3552"/>
    <n v="3551"/>
    <x v="0"/>
    <x v="3"/>
    <s v="Nov-2022"/>
    <s v="ADULTS"/>
  </r>
  <r>
    <x v="580"/>
    <s v="P4704"/>
    <n v="78"/>
    <x v="0"/>
    <x v="6"/>
    <x v="2"/>
    <n v="2440.2966694490819"/>
    <x v="4"/>
    <n v="3728.42"/>
    <x v="2"/>
    <n v="4101.2620000000006"/>
    <n v="4101"/>
    <n v="4102"/>
    <n v="4101"/>
    <x v="1"/>
    <x v="3"/>
    <s v="Nov-2023"/>
    <s v="ADULTS"/>
  </r>
  <r>
    <x v="298"/>
    <s v="P1612"/>
    <n v="36"/>
    <x v="1"/>
    <x v="6"/>
    <x v="1"/>
    <n v="2509.1716796874998"/>
    <x v="0"/>
    <n v="3830.65"/>
    <x v="1"/>
    <n v="4213.7150000000001"/>
    <n v="4214"/>
    <n v="4214"/>
    <n v="4213"/>
    <x v="0"/>
    <x v="7"/>
    <s v="Aug-2022"/>
    <s v="ADULTS"/>
  </r>
  <r>
    <x v="310"/>
    <s v="P172"/>
    <n v="64"/>
    <x v="1"/>
    <x v="3"/>
    <x v="1"/>
    <n v="2509.1716796874998"/>
    <x v="0"/>
    <n v="1828.35"/>
    <x v="2"/>
    <n v="2011.1850000000002"/>
    <n v="2011"/>
    <n v="2012"/>
    <n v="2011"/>
    <x v="1"/>
    <x v="7"/>
    <s v="Aug-2023"/>
    <s v="ADULTS"/>
  </r>
  <r>
    <x v="544"/>
    <s v="P3986"/>
    <n v="19"/>
    <x v="0"/>
    <x v="4"/>
    <x v="2"/>
    <n v="2440.2966694490819"/>
    <x v="3"/>
    <n v="934.96"/>
    <x v="1"/>
    <n v="1028.4560000000001"/>
    <n v="1028"/>
    <n v="1029"/>
    <n v="1028"/>
    <x v="1"/>
    <x v="11"/>
    <s v="May-2023"/>
    <s v="ADULTS"/>
  </r>
  <r>
    <x v="266"/>
    <s v="P4463"/>
    <n v="75"/>
    <x v="1"/>
    <x v="4"/>
    <x v="3"/>
    <n v="2496.7676064257025"/>
    <x v="1"/>
    <n v="2988.89"/>
    <x v="2"/>
    <n v="3287.779"/>
    <n v="3288"/>
    <n v="3288"/>
    <n v="3287"/>
    <x v="1"/>
    <x v="5"/>
    <s v="Mar-2023"/>
    <s v="ADULTS"/>
  </r>
  <r>
    <x v="570"/>
    <s v="P4743"/>
    <n v="80"/>
    <x v="1"/>
    <x v="2"/>
    <x v="1"/>
    <n v="2509.1716796874998"/>
    <x v="2"/>
    <n v="4183.6400000000003"/>
    <x v="2"/>
    <n v="4602.0040000000008"/>
    <n v="4602"/>
    <n v="4603"/>
    <n v="4602"/>
    <x v="1"/>
    <x v="6"/>
    <s v="Sep-2023"/>
    <s v="ADULTS"/>
  </r>
  <r>
    <x v="697"/>
    <s v="P4780"/>
    <n v="86"/>
    <x v="2"/>
    <x v="6"/>
    <x v="2"/>
    <n v="2440.2966694490819"/>
    <x v="3"/>
    <n v="1315.64"/>
    <x v="2"/>
    <n v="1447.2040000000002"/>
    <n v="1447"/>
    <n v="1448"/>
    <n v="1447"/>
    <x v="0"/>
    <x v="9"/>
    <s v="Feb-2022"/>
    <s v="ADULTS"/>
  </r>
  <r>
    <x v="706"/>
    <s v="P1493"/>
    <n v="27"/>
    <x v="0"/>
    <x v="4"/>
    <x v="3"/>
    <n v="2496.7676064257025"/>
    <x v="4"/>
    <n v="2137.04"/>
    <x v="1"/>
    <n v="2350.7440000000001"/>
    <n v="2351"/>
    <n v="2351"/>
    <n v="2350"/>
    <x v="0"/>
    <x v="2"/>
    <s v="Apr-2022"/>
    <s v="ADULTS"/>
  </r>
  <r>
    <x v="226"/>
    <s v="P4888"/>
    <n v="77"/>
    <x v="1"/>
    <x v="7"/>
    <x v="0"/>
    <n v="2503.6022787783868"/>
    <x v="0"/>
    <n v="4202.07"/>
    <x v="2"/>
    <n v="4622.277"/>
    <n v="4622"/>
    <n v="4623"/>
    <n v="4622"/>
    <x v="1"/>
    <x v="6"/>
    <s v="Sep-2023"/>
    <s v="ADULTS"/>
  </r>
  <r>
    <x v="119"/>
    <s v="P3568"/>
    <n v="36"/>
    <x v="1"/>
    <x v="4"/>
    <x v="0"/>
    <n v="2503.6022787783868"/>
    <x v="3"/>
    <n v="4666.45"/>
    <x v="1"/>
    <n v="5133.0950000000003"/>
    <n v="5133"/>
    <n v="5134"/>
    <n v="5133"/>
    <x v="0"/>
    <x v="8"/>
    <s v="Jul-2022"/>
    <s v="ADULTS"/>
  </r>
  <r>
    <x v="322"/>
    <s v="P4840"/>
    <n v="67"/>
    <x v="2"/>
    <x v="1"/>
    <x v="1"/>
    <n v="2509.1716796874998"/>
    <x v="3"/>
    <n v="2507.8000000000002"/>
    <x v="2"/>
    <n v="2758.5800000000004"/>
    <n v="2759"/>
    <n v="2759"/>
    <n v="2758"/>
    <x v="0"/>
    <x v="6"/>
    <s v="Sep-2022"/>
    <s v="ADULTS"/>
  </r>
  <r>
    <x v="48"/>
    <s v="P1697"/>
    <n v="73"/>
    <x v="1"/>
    <x v="4"/>
    <x v="0"/>
    <n v="2503.6022787783868"/>
    <x v="4"/>
    <n v="427.69"/>
    <x v="2"/>
    <n v="470.45900000000006"/>
    <n v="470"/>
    <n v="471"/>
    <n v="470"/>
    <x v="0"/>
    <x v="2"/>
    <s v="Apr-2022"/>
    <s v="ADULTS"/>
  </r>
  <r>
    <x v="297"/>
    <s v="P4260"/>
    <n v="10"/>
    <x v="0"/>
    <x v="6"/>
    <x v="0"/>
    <n v="2503.6022787783868"/>
    <x v="4"/>
    <n v="2751.36"/>
    <x v="3"/>
    <n v="3026.4960000000005"/>
    <n v="3026"/>
    <n v="3027"/>
    <n v="3026"/>
    <x v="0"/>
    <x v="10"/>
    <s v="Oct-2022"/>
    <s v="CHILDREN"/>
  </r>
  <r>
    <x v="624"/>
    <s v="P3410"/>
    <n v="98"/>
    <x v="2"/>
    <x v="7"/>
    <x v="2"/>
    <n v="2440.2966694490819"/>
    <x v="4"/>
    <n v="1877.23"/>
    <x v="2"/>
    <n v="2064.953"/>
    <n v="2065"/>
    <n v="2065"/>
    <n v="2064"/>
    <x v="0"/>
    <x v="0"/>
    <s v="Dec-2022"/>
    <s v="ADULTS"/>
  </r>
  <r>
    <x v="84"/>
    <s v="P738"/>
    <n v="46"/>
    <x v="2"/>
    <x v="4"/>
    <x v="2"/>
    <n v="2440.2966694490819"/>
    <x v="2"/>
    <n v="2140"/>
    <x v="0"/>
    <n v="2354"/>
    <n v="2354"/>
    <n v="2354"/>
    <n v="2354"/>
    <x v="1"/>
    <x v="2"/>
    <s v="Apr-2023"/>
    <s v="ADULTS"/>
  </r>
  <r>
    <x v="158"/>
    <s v="P3595"/>
    <n v="37"/>
    <x v="0"/>
    <x v="7"/>
    <x v="3"/>
    <n v="2496.7676064257025"/>
    <x v="5"/>
    <n v="1937.55"/>
    <x v="1"/>
    <n v="2131.3050000000003"/>
    <n v="2131"/>
    <n v="2132"/>
    <n v="2131"/>
    <x v="0"/>
    <x v="0"/>
    <s v="Dec-2022"/>
    <s v="ADULTS"/>
  </r>
  <r>
    <x v="140"/>
    <s v="P3936"/>
    <n v="1"/>
    <x v="1"/>
    <x v="4"/>
    <x v="3"/>
    <n v="2496.7676064257025"/>
    <x v="4"/>
    <n v="2618.4699999999998"/>
    <x v="3"/>
    <n v="2880.317"/>
    <n v="2880"/>
    <n v="2881"/>
    <n v="2880"/>
    <x v="0"/>
    <x v="7"/>
    <s v="Aug-2022"/>
    <s v="CHILDREN"/>
  </r>
  <r>
    <x v="407"/>
    <s v="P466"/>
    <n v="59"/>
    <x v="1"/>
    <x v="5"/>
    <x v="2"/>
    <n v="2440.2966694490819"/>
    <x v="3"/>
    <n v="3552.19"/>
    <x v="0"/>
    <n v="3907.4090000000006"/>
    <n v="3907"/>
    <n v="3908"/>
    <n v="3907"/>
    <x v="1"/>
    <x v="3"/>
    <s v="Nov-2023"/>
    <s v="ADULTS"/>
  </r>
  <r>
    <x v="679"/>
    <s v="P1673"/>
    <n v="50"/>
    <x v="0"/>
    <x v="0"/>
    <x v="3"/>
    <n v="2496.7676064257025"/>
    <x v="0"/>
    <n v="2252.3000000000002"/>
    <x v="0"/>
    <n v="2477.5300000000002"/>
    <n v="2478"/>
    <n v="2478"/>
    <n v="2477"/>
    <x v="0"/>
    <x v="9"/>
    <s v="Feb-2022"/>
    <s v="ADULTS"/>
  </r>
  <r>
    <x v="64"/>
    <s v="P3159"/>
    <n v="77"/>
    <x v="2"/>
    <x v="1"/>
    <x v="0"/>
    <n v="2503.6022787783868"/>
    <x v="2"/>
    <n v="4898.32"/>
    <x v="2"/>
    <n v="5388.152"/>
    <n v="5388"/>
    <n v="5389"/>
    <n v="5388"/>
    <x v="0"/>
    <x v="7"/>
    <s v="Aug-2022"/>
    <s v="ADULTS"/>
  </r>
  <r>
    <x v="346"/>
    <s v="P427"/>
    <n v="28"/>
    <x v="1"/>
    <x v="4"/>
    <x v="2"/>
    <n v="2440.2966694490819"/>
    <x v="1"/>
    <n v="2842.39"/>
    <x v="1"/>
    <n v="3126.6289999999999"/>
    <n v="3127"/>
    <n v="3127"/>
    <n v="3126"/>
    <x v="1"/>
    <x v="8"/>
    <s v="Jul-2023"/>
    <s v="ADULTS"/>
  </r>
  <r>
    <x v="2"/>
    <s v="P3072"/>
    <n v="5"/>
    <x v="2"/>
    <x v="4"/>
    <x v="2"/>
    <n v="2440.2966694490819"/>
    <x v="2"/>
    <n v="2520.12"/>
    <x v="3"/>
    <n v="2772.1320000000001"/>
    <n v="2772"/>
    <n v="2773"/>
    <n v="2772"/>
    <x v="0"/>
    <x v="2"/>
    <s v="Apr-2022"/>
    <s v="CHILDREN"/>
  </r>
  <r>
    <x v="341"/>
    <s v="P2434"/>
    <n v="38"/>
    <x v="1"/>
    <x v="7"/>
    <x v="2"/>
    <n v="2440.2966694490819"/>
    <x v="3"/>
    <n v="4983.24"/>
    <x v="1"/>
    <n v="5481.5640000000003"/>
    <n v="5482"/>
    <n v="5482"/>
    <n v="5481"/>
    <x v="1"/>
    <x v="3"/>
    <s v="Nov-2023"/>
    <s v="ADULTS"/>
  </r>
  <r>
    <x v="153"/>
    <s v="P4816"/>
    <n v="42"/>
    <x v="1"/>
    <x v="6"/>
    <x v="1"/>
    <n v="2509.1716796874998"/>
    <x v="4"/>
    <n v="343.1"/>
    <x v="0"/>
    <n v="377.41000000000008"/>
    <n v="377"/>
    <n v="378"/>
    <n v="377"/>
    <x v="1"/>
    <x v="1"/>
    <s v="Jan-2023"/>
    <s v="ADULTS"/>
  </r>
  <r>
    <x v="492"/>
    <s v="P4237"/>
    <n v="78"/>
    <x v="2"/>
    <x v="1"/>
    <x v="3"/>
    <n v="2496.7676064257025"/>
    <x v="2"/>
    <n v="3944.54"/>
    <x v="2"/>
    <n v="4338.9940000000006"/>
    <n v="4339"/>
    <n v="4339"/>
    <n v="4338"/>
    <x v="1"/>
    <x v="10"/>
    <s v="Oct-2023"/>
    <s v="ADULTS"/>
  </r>
  <r>
    <x v="422"/>
    <s v="P4245"/>
    <n v="15"/>
    <x v="0"/>
    <x v="2"/>
    <x v="2"/>
    <n v="2440.2966694490819"/>
    <x v="3"/>
    <n v="223.15"/>
    <x v="3"/>
    <n v="245.46500000000003"/>
    <n v="245"/>
    <n v="246"/>
    <n v="245"/>
    <x v="0"/>
    <x v="10"/>
    <s v="Oct-2022"/>
    <s v="CHILDREN"/>
  </r>
  <r>
    <x v="665"/>
    <s v="P959"/>
    <n v="26"/>
    <x v="1"/>
    <x v="1"/>
    <x v="1"/>
    <n v="2509.1716796874998"/>
    <x v="0"/>
    <n v="3439.75"/>
    <x v="1"/>
    <n v="3783.7250000000004"/>
    <n v="3784"/>
    <n v="3784"/>
    <n v="3783"/>
    <x v="0"/>
    <x v="7"/>
    <s v="Aug-2022"/>
    <s v="ADULTS"/>
  </r>
  <r>
    <x v="392"/>
    <s v="P542"/>
    <n v="29"/>
    <x v="0"/>
    <x v="7"/>
    <x v="1"/>
    <n v="2509.1716796874998"/>
    <x v="4"/>
    <n v="2948.06"/>
    <x v="1"/>
    <n v="3242.866"/>
    <n v="3243"/>
    <n v="3243"/>
    <n v="3242"/>
    <x v="1"/>
    <x v="1"/>
    <s v="Jan-2023"/>
    <s v="ADULTS"/>
  </r>
  <r>
    <x v="311"/>
    <s v="P4161"/>
    <n v="14"/>
    <x v="2"/>
    <x v="4"/>
    <x v="0"/>
    <n v="2503.6022787783868"/>
    <x v="2"/>
    <n v="2813.91"/>
    <x v="3"/>
    <n v="3095.3009999999999"/>
    <n v="3095"/>
    <n v="3096"/>
    <n v="3095"/>
    <x v="0"/>
    <x v="8"/>
    <s v="Jul-2022"/>
    <s v="CHILDREN"/>
  </r>
  <r>
    <x v="340"/>
    <s v="P1942"/>
    <n v="88"/>
    <x v="2"/>
    <x v="5"/>
    <x v="1"/>
    <n v="2509.1716796874998"/>
    <x v="3"/>
    <n v="4053.72"/>
    <x v="2"/>
    <n v="4459.0920000000006"/>
    <n v="4459"/>
    <n v="4460"/>
    <n v="4459"/>
    <x v="0"/>
    <x v="11"/>
    <s v="May-2022"/>
    <s v="ADULTS"/>
  </r>
  <r>
    <x v="206"/>
    <s v="P2215"/>
    <n v="36"/>
    <x v="1"/>
    <x v="6"/>
    <x v="0"/>
    <n v="2503.6022787783868"/>
    <x v="0"/>
    <n v="607.47"/>
    <x v="1"/>
    <n v="668.2170000000001"/>
    <n v="668"/>
    <n v="669"/>
    <n v="668"/>
    <x v="0"/>
    <x v="5"/>
    <s v="Mar-2022"/>
    <s v="ADULTS"/>
  </r>
  <r>
    <x v="272"/>
    <s v="P746"/>
    <n v="29"/>
    <x v="2"/>
    <x v="0"/>
    <x v="3"/>
    <n v="2496.7676064257025"/>
    <x v="3"/>
    <n v="2450.58"/>
    <x v="1"/>
    <n v="2695.6379999999999"/>
    <n v="2696"/>
    <n v="2696"/>
    <n v="2695"/>
    <x v="0"/>
    <x v="1"/>
    <s v="Jan-2022"/>
    <s v="ADULTS"/>
  </r>
  <r>
    <x v="195"/>
    <s v="P112"/>
    <n v="62"/>
    <x v="0"/>
    <x v="1"/>
    <x v="0"/>
    <n v="2503.6022787783868"/>
    <x v="4"/>
    <n v="205.85"/>
    <x v="2"/>
    <n v="226.435"/>
    <n v="226"/>
    <n v="227"/>
    <n v="226"/>
    <x v="1"/>
    <x v="5"/>
    <s v="Mar-2023"/>
    <s v="ADULTS"/>
  </r>
  <r>
    <x v="493"/>
    <s v="P2867"/>
    <n v="35"/>
    <x v="2"/>
    <x v="1"/>
    <x v="0"/>
    <n v="2503.6022787783868"/>
    <x v="3"/>
    <n v="4762.8"/>
    <x v="1"/>
    <n v="5239.0800000000008"/>
    <n v="5239"/>
    <n v="5240"/>
    <n v="5239"/>
    <x v="0"/>
    <x v="5"/>
    <s v="Mar-2022"/>
    <s v="ADULTS"/>
  </r>
  <r>
    <x v="302"/>
    <s v="P1101"/>
    <n v="82"/>
    <x v="1"/>
    <x v="0"/>
    <x v="3"/>
    <n v="2496.7676064257025"/>
    <x v="5"/>
    <n v="3919.24"/>
    <x v="2"/>
    <n v="4311.1639999999998"/>
    <n v="4311"/>
    <n v="4312"/>
    <n v="4311"/>
    <x v="0"/>
    <x v="3"/>
    <s v="Nov-2022"/>
    <s v="ADULTS"/>
  </r>
  <r>
    <x v="245"/>
    <s v="P1426"/>
    <n v="95"/>
    <x v="0"/>
    <x v="1"/>
    <x v="1"/>
    <n v="2509.1716796874998"/>
    <x v="3"/>
    <n v="4322.59"/>
    <x v="2"/>
    <n v="4754.8490000000002"/>
    <n v="4755"/>
    <n v="4755"/>
    <n v="4754"/>
    <x v="0"/>
    <x v="10"/>
    <s v="Oct-2022"/>
    <s v="ADULTS"/>
  </r>
  <r>
    <x v="486"/>
    <s v="P1364"/>
    <n v="53"/>
    <x v="2"/>
    <x v="2"/>
    <x v="0"/>
    <n v="2503.6022787783868"/>
    <x v="0"/>
    <n v="3284.34"/>
    <x v="0"/>
    <n v="3612.7740000000003"/>
    <n v="3613"/>
    <n v="3613"/>
    <n v="3612"/>
    <x v="1"/>
    <x v="8"/>
    <s v="Jul-2023"/>
    <s v="ADULTS"/>
  </r>
  <r>
    <x v="686"/>
    <s v="P1654"/>
    <n v="35"/>
    <x v="2"/>
    <x v="4"/>
    <x v="3"/>
    <n v="2496.7676064257025"/>
    <x v="1"/>
    <n v="592.92999999999995"/>
    <x v="1"/>
    <n v="652.22299999999996"/>
    <n v="652"/>
    <n v="653"/>
    <n v="652"/>
    <x v="0"/>
    <x v="3"/>
    <s v="Nov-2022"/>
    <s v="ADULTS"/>
  </r>
  <r>
    <x v="101"/>
    <s v="P3553"/>
    <n v="84"/>
    <x v="1"/>
    <x v="6"/>
    <x v="0"/>
    <n v="2503.6022787783868"/>
    <x v="4"/>
    <n v="2582.81"/>
    <x v="2"/>
    <n v="2841.0910000000003"/>
    <n v="2841"/>
    <n v="2842"/>
    <n v="2841"/>
    <x v="1"/>
    <x v="0"/>
    <s v="Dec-2023"/>
    <s v="ADULTS"/>
  </r>
  <r>
    <x v="114"/>
    <s v="P1564"/>
    <n v="89"/>
    <x v="2"/>
    <x v="1"/>
    <x v="1"/>
    <n v="2509.1716796874998"/>
    <x v="3"/>
    <n v="4295.75"/>
    <x v="2"/>
    <n v="4725.3250000000007"/>
    <n v="4725"/>
    <n v="4726"/>
    <n v="4725"/>
    <x v="0"/>
    <x v="10"/>
    <s v="Oct-2022"/>
    <s v="ADULTS"/>
  </r>
  <r>
    <x v="393"/>
    <s v="P2011"/>
    <n v="1"/>
    <x v="1"/>
    <x v="0"/>
    <x v="2"/>
    <n v="2440.2966694490819"/>
    <x v="1"/>
    <n v="3135.58"/>
    <x v="3"/>
    <n v="3449.1380000000004"/>
    <n v="3449"/>
    <n v="3450"/>
    <n v="3449"/>
    <x v="0"/>
    <x v="9"/>
    <s v="Feb-2022"/>
    <s v="CHILDREN"/>
  </r>
  <r>
    <x v="91"/>
    <s v="P3577"/>
    <n v="79"/>
    <x v="2"/>
    <x v="3"/>
    <x v="1"/>
    <n v="2509.1716796874998"/>
    <x v="3"/>
    <n v="3164.99"/>
    <x v="2"/>
    <n v="3481.489"/>
    <n v="3481"/>
    <n v="3482"/>
    <n v="3481"/>
    <x v="0"/>
    <x v="11"/>
    <s v="May-2022"/>
    <s v="ADULTS"/>
  </r>
  <r>
    <x v="278"/>
    <s v="P3890"/>
    <n v="97"/>
    <x v="0"/>
    <x v="3"/>
    <x v="3"/>
    <n v="2496.7676064257025"/>
    <x v="4"/>
    <n v="1168.8499999999999"/>
    <x v="2"/>
    <n v="1285.7349999999999"/>
    <n v="1286"/>
    <n v="1286"/>
    <n v="1285"/>
    <x v="1"/>
    <x v="3"/>
    <s v="Nov-2023"/>
    <s v="ADULTS"/>
  </r>
  <r>
    <x v="290"/>
    <s v="P109"/>
    <n v="78"/>
    <x v="1"/>
    <x v="6"/>
    <x v="0"/>
    <n v="2503.6022787783868"/>
    <x v="3"/>
    <n v="3843.16"/>
    <x v="2"/>
    <n v="4227.4760000000006"/>
    <n v="4227"/>
    <n v="4228"/>
    <n v="4227"/>
    <x v="0"/>
    <x v="5"/>
    <s v="Mar-2022"/>
    <s v="ADULTS"/>
  </r>
  <r>
    <x v="691"/>
    <s v="P2881"/>
    <n v="8"/>
    <x v="0"/>
    <x v="2"/>
    <x v="3"/>
    <n v="2496.7676064257025"/>
    <x v="2"/>
    <n v="3949.67"/>
    <x v="3"/>
    <n v="4344.6370000000006"/>
    <n v="4345"/>
    <n v="4345"/>
    <n v="4344"/>
    <x v="0"/>
    <x v="8"/>
    <s v="Jul-2022"/>
    <s v="CHILDREN"/>
  </r>
  <r>
    <x v="602"/>
    <s v="P829"/>
    <n v="0"/>
    <x v="0"/>
    <x v="7"/>
    <x v="2"/>
    <n v="2440.2966694490819"/>
    <x v="3"/>
    <n v="3895.91"/>
    <x v="3"/>
    <n v="4285.5010000000002"/>
    <n v="4286"/>
    <n v="4286"/>
    <n v="4285"/>
    <x v="0"/>
    <x v="11"/>
    <s v="May-2022"/>
    <s v="CHILDREN"/>
  </r>
  <r>
    <x v="621"/>
    <s v="P252"/>
    <n v="47"/>
    <x v="2"/>
    <x v="3"/>
    <x v="2"/>
    <n v="2440.2966694490819"/>
    <x v="0"/>
    <n v="1898.95"/>
    <x v="0"/>
    <n v="2088.8450000000003"/>
    <n v="2089"/>
    <n v="2089"/>
    <n v="2088"/>
    <x v="1"/>
    <x v="7"/>
    <s v="Aug-2023"/>
    <s v="ADULTS"/>
  </r>
  <r>
    <x v="466"/>
    <s v="P2602"/>
    <n v="73"/>
    <x v="2"/>
    <x v="2"/>
    <x v="3"/>
    <n v="2496.7676064257025"/>
    <x v="3"/>
    <n v="3241.72"/>
    <x v="2"/>
    <n v="3565.8920000000003"/>
    <n v="3566"/>
    <n v="3566"/>
    <n v="3565"/>
    <x v="0"/>
    <x v="6"/>
    <s v="Sep-2022"/>
    <s v="ADULTS"/>
  </r>
  <r>
    <x v="468"/>
    <s v="P292"/>
    <n v="59"/>
    <x v="1"/>
    <x v="7"/>
    <x v="1"/>
    <n v="2509.1716796874998"/>
    <x v="1"/>
    <n v="3967.76"/>
    <x v="0"/>
    <n v="4364.536000000001"/>
    <n v="4365"/>
    <n v="4365"/>
    <n v="4364"/>
    <x v="0"/>
    <x v="1"/>
    <s v="Jan-2022"/>
    <s v="ADULTS"/>
  </r>
  <r>
    <x v="399"/>
    <s v="P3825"/>
    <n v="17"/>
    <x v="1"/>
    <x v="1"/>
    <x v="1"/>
    <n v="2509.1716796874998"/>
    <x v="3"/>
    <n v="4358.1899999999996"/>
    <x v="3"/>
    <n v="4794.009"/>
    <n v="4794"/>
    <n v="4795"/>
    <n v="4794"/>
    <x v="1"/>
    <x v="8"/>
    <s v="Jul-2023"/>
    <s v="CHILDREN"/>
  </r>
  <r>
    <x v="550"/>
    <s v="P3254"/>
    <n v="62"/>
    <x v="1"/>
    <x v="3"/>
    <x v="0"/>
    <n v="2503.6022787783868"/>
    <x v="2"/>
    <n v="1976.49"/>
    <x v="2"/>
    <n v="2174.1390000000001"/>
    <n v="2174"/>
    <n v="2175"/>
    <n v="2174"/>
    <x v="0"/>
    <x v="3"/>
    <s v="Nov-2022"/>
    <s v="ADULTS"/>
  </r>
  <r>
    <x v="359"/>
    <s v="P4846"/>
    <n v="13"/>
    <x v="1"/>
    <x v="1"/>
    <x v="1"/>
    <n v="2509.1716796874998"/>
    <x v="4"/>
    <n v="2197.6799999999998"/>
    <x v="3"/>
    <n v="2417.4479999999999"/>
    <n v="2417"/>
    <n v="2418"/>
    <n v="2417"/>
    <x v="1"/>
    <x v="4"/>
    <s v="Jun-2023"/>
    <s v="CHILDREN"/>
  </r>
  <r>
    <x v="468"/>
    <s v="P2274"/>
    <n v="69"/>
    <x v="1"/>
    <x v="1"/>
    <x v="0"/>
    <n v="2503.6022787783868"/>
    <x v="3"/>
    <n v="1508.95"/>
    <x v="2"/>
    <n v="1659.8450000000003"/>
    <n v="1660"/>
    <n v="1660"/>
    <n v="1659"/>
    <x v="0"/>
    <x v="1"/>
    <s v="Jan-2022"/>
    <s v="ADULTS"/>
  </r>
  <r>
    <x v="505"/>
    <s v="P3563"/>
    <n v="49"/>
    <x v="2"/>
    <x v="7"/>
    <x v="3"/>
    <n v="2496.7676064257025"/>
    <x v="1"/>
    <n v="3186.11"/>
    <x v="0"/>
    <n v="3504.7210000000005"/>
    <n v="3505"/>
    <n v="3505"/>
    <n v="3504"/>
    <x v="0"/>
    <x v="7"/>
    <s v="Aug-2022"/>
    <s v="ADULTS"/>
  </r>
  <r>
    <x v="103"/>
    <s v="P2520"/>
    <n v="2"/>
    <x v="0"/>
    <x v="4"/>
    <x v="2"/>
    <n v="2440.2966694490819"/>
    <x v="4"/>
    <n v="2252.0100000000002"/>
    <x v="3"/>
    <n v="2477.2110000000002"/>
    <n v="2477"/>
    <n v="2478"/>
    <n v="2477"/>
    <x v="1"/>
    <x v="7"/>
    <s v="Aug-2023"/>
    <s v="CHILDREN"/>
  </r>
  <r>
    <x v="518"/>
    <s v="P4100"/>
    <n v="17"/>
    <x v="2"/>
    <x v="2"/>
    <x v="3"/>
    <n v="2496.7676064257025"/>
    <x v="4"/>
    <n v="45.25"/>
    <x v="3"/>
    <n v="49.775000000000006"/>
    <n v="50"/>
    <n v="50"/>
    <n v="49"/>
    <x v="0"/>
    <x v="6"/>
    <s v="Sep-2022"/>
    <s v="CHILDREN"/>
  </r>
  <r>
    <x v="412"/>
    <s v="P4454"/>
    <n v="35"/>
    <x v="1"/>
    <x v="3"/>
    <x v="2"/>
    <n v="2440.2966694490819"/>
    <x v="0"/>
    <n v="2777.88"/>
    <x v="1"/>
    <n v="3055.6680000000006"/>
    <n v="3056"/>
    <n v="3056"/>
    <n v="3055"/>
    <x v="0"/>
    <x v="1"/>
    <s v="Jan-2022"/>
    <s v="ADULTS"/>
  </r>
  <r>
    <x v="60"/>
    <s v="P835"/>
    <n v="11"/>
    <x v="1"/>
    <x v="7"/>
    <x v="2"/>
    <n v="2440.2966694490819"/>
    <x v="4"/>
    <n v="4829.96"/>
    <x v="3"/>
    <n v="5312.9560000000001"/>
    <n v="5313"/>
    <n v="5313"/>
    <n v="5312"/>
    <x v="0"/>
    <x v="9"/>
    <s v="Feb-2022"/>
    <s v="CHILDREN"/>
  </r>
  <r>
    <x v="572"/>
    <s v="P525"/>
    <n v="44"/>
    <x v="2"/>
    <x v="3"/>
    <x v="1"/>
    <n v="2509.1716796874998"/>
    <x v="2"/>
    <n v="2590.6"/>
    <x v="0"/>
    <n v="2849.6600000000003"/>
    <n v="2850"/>
    <n v="2850"/>
    <n v="2849"/>
    <x v="0"/>
    <x v="0"/>
    <s v="Dec-2022"/>
    <s v="ADULTS"/>
  </r>
  <r>
    <x v="366"/>
    <s v="P4152"/>
    <n v="8"/>
    <x v="0"/>
    <x v="4"/>
    <x v="1"/>
    <n v="2509.1716796874998"/>
    <x v="3"/>
    <n v="1104.8900000000001"/>
    <x v="3"/>
    <n v="1215.3790000000001"/>
    <n v="1215"/>
    <n v="1216"/>
    <n v="1215"/>
    <x v="1"/>
    <x v="5"/>
    <s v="Mar-2023"/>
    <s v="CHILDREN"/>
  </r>
  <r>
    <x v="410"/>
    <s v="P3708"/>
    <n v="89"/>
    <x v="0"/>
    <x v="5"/>
    <x v="1"/>
    <n v="2509.1716796874998"/>
    <x v="3"/>
    <n v="4542.34"/>
    <x v="2"/>
    <n v="4996.5740000000005"/>
    <n v="4997"/>
    <n v="4997"/>
    <n v="4996"/>
    <x v="1"/>
    <x v="4"/>
    <s v="Jun-2023"/>
    <s v="ADULTS"/>
  </r>
  <r>
    <x v="350"/>
    <s v="P4421"/>
    <n v="12"/>
    <x v="1"/>
    <x v="2"/>
    <x v="3"/>
    <n v="2496.7676064257025"/>
    <x v="1"/>
    <n v="2496.2600000000002"/>
    <x v="3"/>
    <n v="2745.8860000000004"/>
    <n v="2746"/>
    <n v="2746"/>
    <n v="2745"/>
    <x v="0"/>
    <x v="3"/>
    <s v="Nov-2022"/>
    <s v="CHILDREN"/>
  </r>
  <r>
    <x v="547"/>
    <s v="P3713"/>
    <n v="50"/>
    <x v="2"/>
    <x v="7"/>
    <x v="3"/>
    <n v="2496.7676064257025"/>
    <x v="3"/>
    <n v="4201.5"/>
    <x v="0"/>
    <n v="4621.6500000000005"/>
    <n v="4622"/>
    <n v="4622"/>
    <n v="4621"/>
    <x v="1"/>
    <x v="8"/>
    <s v="Jul-2023"/>
    <s v="ADULTS"/>
  </r>
  <r>
    <x v="571"/>
    <s v="P1449"/>
    <n v="89"/>
    <x v="1"/>
    <x v="3"/>
    <x v="1"/>
    <n v="2509.1716796874998"/>
    <x v="1"/>
    <n v="569.55999999999995"/>
    <x v="2"/>
    <n v="626.51599999999996"/>
    <n v="627"/>
    <n v="627"/>
    <n v="626"/>
    <x v="0"/>
    <x v="1"/>
    <s v="Jan-2022"/>
    <s v="ADULTS"/>
  </r>
  <r>
    <x v="651"/>
    <s v="P1691"/>
    <n v="85"/>
    <x v="1"/>
    <x v="5"/>
    <x v="0"/>
    <n v="2503.6022787783868"/>
    <x v="4"/>
    <n v="4812.99"/>
    <x v="2"/>
    <n v="5294.2889999999998"/>
    <n v="5294"/>
    <n v="5295"/>
    <n v="5294"/>
    <x v="0"/>
    <x v="10"/>
    <s v="Oct-2022"/>
    <s v="ADULTS"/>
  </r>
  <r>
    <x v="192"/>
    <s v="P876"/>
    <n v="88"/>
    <x v="0"/>
    <x v="7"/>
    <x v="3"/>
    <n v="2496.7676064257025"/>
    <x v="0"/>
    <n v="2618.79"/>
    <x v="2"/>
    <n v="2880.6690000000003"/>
    <n v="2881"/>
    <n v="2881"/>
    <n v="2880"/>
    <x v="0"/>
    <x v="4"/>
    <s v="Jun-2022"/>
    <s v="ADULTS"/>
  </r>
  <r>
    <x v="116"/>
    <s v="P317"/>
    <n v="97"/>
    <x v="0"/>
    <x v="7"/>
    <x v="3"/>
    <n v="2496.7676064257025"/>
    <x v="2"/>
    <n v="2756.25"/>
    <x v="2"/>
    <n v="3031.8750000000005"/>
    <n v="3032"/>
    <n v="3032"/>
    <n v="3031"/>
    <x v="0"/>
    <x v="4"/>
    <s v="Jun-2022"/>
    <s v="ADULTS"/>
  </r>
  <r>
    <x v="495"/>
    <s v="P264"/>
    <n v="68"/>
    <x v="2"/>
    <x v="4"/>
    <x v="0"/>
    <n v="2503.6022787783868"/>
    <x v="0"/>
    <n v="3342.99"/>
    <x v="2"/>
    <n v="3677.2890000000002"/>
    <n v="3677"/>
    <n v="3678"/>
    <n v="3677"/>
    <x v="1"/>
    <x v="9"/>
    <s v="Feb-2023"/>
    <s v="ADULTS"/>
  </r>
  <r>
    <x v="292"/>
    <s v="P4"/>
    <n v="49"/>
    <x v="0"/>
    <x v="2"/>
    <x v="3"/>
    <n v="2496.7676064257025"/>
    <x v="1"/>
    <n v="3605.89"/>
    <x v="0"/>
    <n v="3966.4790000000003"/>
    <n v="3966"/>
    <n v="3967"/>
    <n v="3966"/>
    <x v="1"/>
    <x v="5"/>
    <s v="Mar-2023"/>
    <s v="ADULTS"/>
  </r>
  <r>
    <x v="144"/>
    <s v="P701"/>
    <n v="37"/>
    <x v="1"/>
    <x v="1"/>
    <x v="3"/>
    <n v="2496.7676064257025"/>
    <x v="0"/>
    <n v="614.80999999999995"/>
    <x v="1"/>
    <n v="676.29099999999994"/>
    <n v="676"/>
    <n v="677"/>
    <n v="676"/>
    <x v="1"/>
    <x v="9"/>
    <s v="Feb-2023"/>
    <s v="ADULTS"/>
  </r>
  <r>
    <x v="70"/>
    <s v="P932"/>
    <n v="68"/>
    <x v="1"/>
    <x v="3"/>
    <x v="3"/>
    <n v="2496.7676064257025"/>
    <x v="0"/>
    <n v="591.47"/>
    <x v="2"/>
    <n v="650.61700000000008"/>
    <n v="651"/>
    <n v="651"/>
    <n v="650"/>
    <x v="1"/>
    <x v="4"/>
    <s v="Jun-2023"/>
    <s v="ADULTS"/>
  </r>
  <r>
    <x v="167"/>
    <s v="P4115"/>
    <n v="75"/>
    <x v="1"/>
    <x v="7"/>
    <x v="2"/>
    <n v="2440.2966694490819"/>
    <x v="1"/>
    <n v="4487.63"/>
    <x v="2"/>
    <n v="4936.3930000000009"/>
    <n v="4936"/>
    <n v="4937"/>
    <n v="4936"/>
    <x v="0"/>
    <x v="0"/>
    <s v="Dec-2022"/>
    <s v="ADULTS"/>
  </r>
  <r>
    <x v="2"/>
    <s v="P3000"/>
    <n v="17"/>
    <x v="0"/>
    <x v="0"/>
    <x v="3"/>
    <n v="2496.7676064257025"/>
    <x v="0"/>
    <n v="1104.06"/>
    <x v="3"/>
    <n v="1214.4660000000001"/>
    <n v="1214"/>
    <n v="1215"/>
    <n v="1214"/>
    <x v="0"/>
    <x v="2"/>
    <s v="Apr-2022"/>
    <s v="CHILDREN"/>
  </r>
  <r>
    <x v="669"/>
    <s v="P2174"/>
    <n v="61"/>
    <x v="2"/>
    <x v="4"/>
    <x v="1"/>
    <n v="2509.1716796874998"/>
    <x v="3"/>
    <n v="129.06"/>
    <x v="2"/>
    <n v="141.96600000000001"/>
    <n v="142"/>
    <n v="142"/>
    <n v="141"/>
    <x v="0"/>
    <x v="9"/>
    <s v="Feb-2022"/>
    <s v="ADULTS"/>
  </r>
  <r>
    <x v="13"/>
    <s v="P1311"/>
    <n v="11"/>
    <x v="0"/>
    <x v="3"/>
    <x v="3"/>
    <n v="2496.7676064257025"/>
    <x v="4"/>
    <n v="4504.8999999999996"/>
    <x v="3"/>
    <n v="4955.3900000000003"/>
    <n v="4955"/>
    <n v="4956"/>
    <n v="4955"/>
    <x v="1"/>
    <x v="3"/>
    <s v="Nov-2023"/>
    <s v="CHILDREN"/>
  </r>
  <r>
    <x v="56"/>
    <s v="P1661"/>
    <n v="38"/>
    <x v="2"/>
    <x v="7"/>
    <x v="3"/>
    <n v="2496.7676064257025"/>
    <x v="3"/>
    <n v="4289.0200000000004"/>
    <x v="1"/>
    <n v="4717.9220000000005"/>
    <n v="4718"/>
    <n v="4718"/>
    <n v="4717"/>
    <x v="0"/>
    <x v="8"/>
    <s v="Jul-2022"/>
    <s v="ADULTS"/>
  </r>
  <r>
    <x v="359"/>
    <s v="P4149"/>
    <n v="52"/>
    <x v="2"/>
    <x v="3"/>
    <x v="1"/>
    <n v="2509.1716796874998"/>
    <x v="0"/>
    <n v="1238.6199999999999"/>
    <x v="0"/>
    <n v="1362.482"/>
    <n v="1362"/>
    <n v="1363"/>
    <n v="1362"/>
    <x v="1"/>
    <x v="4"/>
    <s v="Jun-2023"/>
    <s v="ADULTS"/>
  </r>
  <r>
    <x v="688"/>
    <s v="P1725"/>
    <n v="5"/>
    <x v="0"/>
    <x v="5"/>
    <x v="3"/>
    <n v="2496.7676064257025"/>
    <x v="4"/>
    <n v="3118"/>
    <x v="3"/>
    <n v="3429.8"/>
    <n v="3430"/>
    <n v="3430"/>
    <n v="3429"/>
    <x v="0"/>
    <x v="8"/>
    <s v="Jul-2022"/>
    <s v="CHILDREN"/>
  </r>
  <r>
    <x v="522"/>
    <s v="P1229"/>
    <n v="59"/>
    <x v="0"/>
    <x v="7"/>
    <x v="2"/>
    <n v="2440.2966694490819"/>
    <x v="3"/>
    <n v="751"/>
    <x v="0"/>
    <n v="826.1"/>
    <n v="826"/>
    <n v="827"/>
    <n v="826"/>
    <x v="1"/>
    <x v="1"/>
    <s v="Jan-2023"/>
    <s v="ADULTS"/>
  </r>
  <r>
    <x v="713"/>
    <s v="P2609"/>
    <n v="35"/>
    <x v="2"/>
    <x v="0"/>
    <x v="0"/>
    <n v="2503.6022787783868"/>
    <x v="3"/>
    <n v="1251.46"/>
    <x v="1"/>
    <n v="1376.6060000000002"/>
    <n v="1377"/>
    <n v="1377"/>
    <n v="1376"/>
    <x v="0"/>
    <x v="6"/>
    <s v="Sep-2022"/>
    <s v="ADULTS"/>
  </r>
  <r>
    <x v="703"/>
    <s v="P3846"/>
    <n v="30"/>
    <x v="2"/>
    <x v="2"/>
    <x v="1"/>
    <n v="2509.1716796874998"/>
    <x v="2"/>
    <n v="2649.54"/>
    <x v="1"/>
    <n v="2914.4940000000001"/>
    <n v="2914"/>
    <n v="2915"/>
    <n v="2914"/>
    <x v="1"/>
    <x v="4"/>
    <s v="Jun-2023"/>
    <s v="ADULTS"/>
  </r>
  <r>
    <x v="677"/>
    <s v="P2019"/>
    <n v="22"/>
    <x v="2"/>
    <x v="0"/>
    <x v="3"/>
    <n v="2496.7676064257025"/>
    <x v="0"/>
    <n v="1307.98"/>
    <x v="1"/>
    <n v="1438.7780000000002"/>
    <n v="1439"/>
    <n v="1439"/>
    <n v="1438"/>
    <x v="1"/>
    <x v="3"/>
    <s v="Nov-2023"/>
    <s v="ADULTS"/>
  </r>
  <r>
    <x v="634"/>
    <s v="P966"/>
    <n v="46"/>
    <x v="1"/>
    <x v="1"/>
    <x v="2"/>
    <n v="2440.2966694490819"/>
    <x v="4"/>
    <n v="4305.01"/>
    <x v="0"/>
    <n v="4735.5110000000004"/>
    <n v="4736"/>
    <n v="4736"/>
    <n v="4735"/>
    <x v="1"/>
    <x v="7"/>
    <s v="Aug-2023"/>
    <s v="ADULTS"/>
  </r>
  <r>
    <x v="532"/>
    <s v="P3843"/>
    <n v="48"/>
    <x v="0"/>
    <x v="4"/>
    <x v="3"/>
    <n v="2496.7676064257025"/>
    <x v="1"/>
    <n v="4822.29"/>
    <x v="0"/>
    <n v="5304.5190000000002"/>
    <n v="5305"/>
    <n v="5305"/>
    <n v="5304"/>
    <x v="0"/>
    <x v="5"/>
    <s v="Mar-2022"/>
    <s v="ADULTS"/>
  </r>
  <r>
    <x v="398"/>
    <s v="P4705"/>
    <n v="82"/>
    <x v="2"/>
    <x v="5"/>
    <x v="3"/>
    <n v="2496.7676064257025"/>
    <x v="1"/>
    <n v="1757.94"/>
    <x v="2"/>
    <n v="1933.7340000000002"/>
    <n v="1934"/>
    <n v="1934"/>
    <n v="1933"/>
    <x v="1"/>
    <x v="0"/>
    <s v="Dec-2023"/>
    <s v="ADULTS"/>
  </r>
  <r>
    <x v="199"/>
    <s v="P3176"/>
    <n v="59"/>
    <x v="2"/>
    <x v="4"/>
    <x v="3"/>
    <n v="2496.7676064257025"/>
    <x v="2"/>
    <n v="4202.76"/>
    <x v="0"/>
    <n v="4623.036000000001"/>
    <n v="4623"/>
    <n v="4624"/>
    <n v="4623"/>
    <x v="1"/>
    <x v="7"/>
    <s v="Aug-2023"/>
    <s v="ADULTS"/>
  </r>
  <r>
    <x v="451"/>
    <s v="P263"/>
    <n v="66"/>
    <x v="2"/>
    <x v="3"/>
    <x v="3"/>
    <n v="2496.7676064257025"/>
    <x v="0"/>
    <n v="1726.31"/>
    <x v="2"/>
    <n v="1898.941"/>
    <n v="1899"/>
    <n v="1899"/>
    <n v="1898"/>
    <x v="0"/>
    <x v="11"/>
    <s v="May-2022"/>
    <s v="ADULTS"/>
  </r>
  <r>
    <x v="207"/>
    <s v="P602"/>
    <n v="45"/>
    <x v="1"/>
    <x v="3"/>
    <x v="1"/>
    <n v="2509.1716796874998"/>
    <x v="4"/>
    <n v="82.86"/>
    <x v="0"/>
    <n v="91.146000000000001"/>
    <n v="91"/>
    <n v="92"/>
    <n v="91"/>
    <x v="1"/>
    <x v="10"/>
    <s v="Oct-2023"/>
    <s v="ADULTS"/>
  </r>
  <r>
    <x v="174"/>
    <s v="P222"/>
    <n v="79"/>
    <x v="1"/>
    <x v="6"/>
    <x v="0"/>
    <n v="2503.6022787783868"/>
    <x v="4"/>
    <n v="2756.08"/>
    <x v="2"/>
    <n v="3031.6880000000001"/>
    <n v="3032"/>
    <n v="3032"/>
    <n v="3031"/>
    <x v="1"/>
    <x v="4"/>
    <s v="Jun-2023"/>
    <s v="ADULTS"/>
  </r>
  <r>
    <x v="335"/>
    <s v="P673"/>
    <n v="75"/>
    <x v="0"/>
    <x v="7"/>
    <x v="2"/>
    <n v="2440.2966694490819"/>
    <x v="1"/>
    <n v="1947.42"/>
    <x v="2"/>
    <n v="2142.1620000000003"/>
    <n v="2142"/>
    <n v="2143"/>
    <n v="2142"/>
    <x v="1"/>
    <x v="11"/>
    <s v="May-2023"/>
    <s v="ADULTS"/>
  </r>
  <r>
    <x v="366"/>
    <s v="P598"/>
    <n v="27"/>
    <x v="0"/>
    <x v="4"/>
    <x v="2"/>
    <n v="2440.2966694490819"/>
    <x v="0"/>
    <n v="3500.82"/>
    <x v="1"/>
    <n v="3850.9020000000005"/>
    <n v="3851"/>
    <n v="3851"/>
    <n v="3850"/>
    <x v="1"/>
    <x v="5"/>
    <s v="Mar-2023"/>
    <s v="ADULTS"/>
  </r>
  <r>
    <x v="32"/>
    <s v="P4967"/>
    <n v="44"/>
    <x v="2"/>
    <x v="2"/>
    <x v="2"/>
    <n v="2440.2966694490819"/>
    <x v="0"/>
    <n v="1972.4"/>
    <x v="0"/>
    <n v="2169.6400000000003"/>
    <n v="2170"/>
    <n v="2170"/>
    <n v="2169"/>
    <x v="1"/>
    <x v="3"/>
    <s v="Nov-2023"/>
    <s v="ADULTS"/>
  </r>
  <r>
    <x v="601"/>
    <s v="P1148"/>
    <n v="96"/>
    <x v="0"/>
    <x v="1"/>
    <x v="2"/>
    <n v="2440.2966694490819"/>
    <x v="3"/>
    <n v="1712.11"/>
    <x v="2"/>
    <n v="1883.3210000000001"/>
    <n v="1883"/>
    <n v="1884"/>
    <n v="1883"/>
    <x v="1"/>
    <x v="11"/>
    <s v="May-2023"/>
    <s v="ADULTS"/>
  </r>
  <r>
    <x v="246"/>
    <s v="P2564"/>
    <n v="32"/>
    <x v="0"/>
    <x v="5"/>
    <x v="2"/>
    <n v="2440.2966694490819"/>
    <x v="2"/>
    <n v="238.51"/>
    <x v="1"/>
    <n v="262.36099999999999"/>
    <n v="262"/>
    <n v="263"/>
    <n v="262"/>
    <x v="1"/>
    <x v="10"/>
    <s v="Oct-2023"/>
    <s v="ADULTS"/>
  </r>
  <r>
    <x v="655"/>
    <s v="P1627"/>
    <n v="74"/>
    <x v="0"/>
    <x v="4"/>
    <x v="2"/>
    <n v="2440.2966694490819"/>
    <x v="2"/>
    <n v="3642.08"/>
    <x v="2"/>
    <n v="4006.2880000000005"/>
    <n v="4006"/>
    <n v="4007"/>
    <n v="4006"/>
    <x v="0"/>
    <x v="10"/>
    <s v="Oct-2022"/>
    <s v="ADULTS"/>
  </r>
  <r>
    <x v="25"/>
    <s v="P1490"/>
    <n v="90"/>
    <x v="2"/>
    <x v="1"/>
    <x v="2"/>
    <n v="2440.2966694490819"/>
    <x v="2"/>
    <n v="858.86"/>
    <x v="2"/>
    <n v="944.74600000000009"/>
    <n v="945"/>
    <n v="945"/>
    <n v="944"/>
    <x v="0"/>
    <x v="6"/>
    <s v="Sep-2022"/>
    <s v="ADULTS"/>
  </r>
  <r>
    <x v="213"/>
    <s v="P533"/>
    <n v="46"/>
    <x v="2"/>
    <x v="4"/>
    <x v="2"/>
    <n v="2440.2966694490819"/>
    <x v="0"/>
    <n v="1559.67"/>
    <x v="0"/>
    <n v="1715.6370000000002"/>
    <n v="1716"/>
    <n v="1716"/>
    <n v="1715"/>
    <x v="0"/>
    <x v="6"/>
    <s v="Sep-2022"/>
    <s v="ADULTS"/>
  </r>
  <r>
    <x v="545"/>
    <s v="P4869"/>
    <n v="95"/>
    <x v="2"/>
    <x v="4"/>
    <x v="1"/>
    <n v="2509.1716796874998"/>
    <x v="4"/>
    <n v="455.81"/>
    <x v="2"/>
    <n v="501.39100000000002"/>
    <n v="501"/>
    <n v="502"/>
    <n v="501"/>
    <x v="1"/>
    <x v="11"/>
    <s v="May-2023"/>
    <s v="ADULTS"/>
  </r>
  <r>
    <x v="219"/>
    <s v="P4375"/>
    <n v="58"/>
    <x v="0"/>
    <x v="0"/>
    <x v="0"/>
    <n v="2503.6022787783868"/>
    <x v="1"/>
    <n v="890.37"/>
    <x v="0"/>
    <n v="979.40700000000004"/>
    <n v="979"/>
    <n v="980"/>
    <n v="979"/>
    <x v="0"/>
    <x v="5"/>
    <s v="Mar-2022"/>
    <s v="ADULTS"/>
  </r>
  <r>
    <x v="420"/>
    <s v="P4989"/>
    <n v="19"/>
    <x v="2"/>
    <x v="1"/>
    <x v="2"/>
    <n v="2440.2966694490819"/>
    <x v="3"/>
    <n v="2237.98"/>
    <x v="1"/>
    <n v="2461.7780000000002"/>
    <n v="2462"/>
    <n v="2462"/>
    <n v="2461"/>
    <x v="0"/>
    <x v="2"/>
    <s v="Apr-2022"/>
    <s v="ADULTS"/>
  </r>
  <r>
    <x v="498"/>
    <s v="P4814"/>
    <n v="45"/>
    <x v="0"/>
    <x v="0"/>
    <x v="2"/>
    <n v="2440.2966694490819"/>
    <x v="3"/>
    <n v="473.03"/>
    <x v="0"/>
    <n v="520.33299999999997"/>
    <n v="520"/>
    <n v="521"/>
    <n v="520"/>
    <x v="0"/>
    <x v="2"/>
    <s v="Apr-2022"/>
    <s v="ADULTS"/>
  </r>
  <r>
    <x v="10"/>
    <s v="P3996"/>
    <n v="69"/>
    <x v="2"/>
    <x v="1"/>
    <x v="2"/>
    <n v="2440.2966694490819"/>
    <x v="0"/>
    <n v="2666.93"/>
    <x v="2"/>
    <n v="2933.623"/>
    <n v="2934"/>
    <n v="2934"/>
    <n v="2933"/>
    <x v="0"/>
    <x v="3"/>
    <s v="Nov-2022"/>
    <s v="ADULTS"/>
  </r>
  <r>
    <x v="493"/>
    <s v="P3402"/>
    <n v="77"/>
    <x v="0"/>
    <x v="7"/>
    <x v="0"/>
    <n v="2503.6022787783868"/>
    <x v="1"/>
    <n v="4947.6400000000003"/>
    <x v="2"/>
    <n v="5442.4040000000005"/>
    <n v="5442"/>
    <n v="5443"/>
    <n v="5442"/>
    <x v="0"/>
    <x v="5"/>
    <s v="Mar-2022"/>
    <s v="ADULTS"/>
  </r>
  <r>
    <x v="439"/>
    <s v="P4096"/>
    <n v="33"/>
    <x v="0"/>
    <x v="4"/>
    <x v="3"/>
    <n v="2496.7676064257025"/>
    <x v="3"/>
    <n v="2286.79"/>
    <x v="1"/>
    <n v="2515.4690000000001"/>
    <n v="2515"/>
    <n v="2516"/>
    <n v="2515"/>
    <x v="1"/>
    <x v="7"/>
    <s v="Aug-2023"/>
    <s v="ADULTS"/>
  </r>
  <r>
    <x v="532"/>
    <s v="P1786"/>
    <n v="1"/>
    <x v="1"/>
    <x v="0"/>
    <x v="0"/>
    <n v="2503.6022787783868"/>
    <x v="3"/>
    <n v="894.2"/>
    <x v="3"/>
    <n v="983.62000000000012"/>
    <n v="984"/>
    <n v="984"/>
    <n v="983"/>
    <x v="0"/>
    <x v="5"/>
    <s v="Mar-2022"/>
    <s v="CHILDREN"/>
  </r>
  <r>
    <x v="517"/>
    <s v="P1089"/>
    <n v="40"/>
    <x v="0"/>
    <x v="0"/>
    <x v="0"/>
    <n v="2503.6022787783868"/>
    <x v="1"/>
    <n v="1654.74"/>
    <x v="0"/>
    <n v="1820.2140000000002"/>
    <n v="1820"/>
    <n v="1821"/>
    <n v="1820"/>
    <x v="0"/>
    <x v="0"/>
    <s v="Dec-2022"/>
    <s v="ADULTS"/>
  </r>
  <r>
    <x v="149"/>
    <s v="P1086"/>
    <n v="28"/>
    <x v="2"/>
    <x v="7"/>
    <x v="0"/>
    <n v="2503.6022787783868"/>
    <x v="1"/>
    <n v="676.64"/>
    <x v="1"/>
    <n v="744.30400000000009"/>
    <n v="744"/>
    <n v="745"/>
    <n v="744"/>
    <x v="0"/>
    <x v="7"/>
    <s v="Aug-2022"/>
    <s v="ADULTS"/>
  </r>
  <r>
    <x v="242"/>
    <s v="P378"/>
    <n v="67"/>
    <x v="0"/>
    <x v="5"/>
    <x v="3"/>
    <n v="2496.7676064257025"/>
    <x v="3"/>
    <n v="4961.82"/>
    <x v="2"/>
    <n v="5458.0020000000004"/>
    <n v="5458"/>
    <n v="5459"/>
    <n v="5458"/>
    <x v="1"/>
    <x v="0"/>
    <s v="Dec-2023"/>
    <s v="ADULTS"/>
  </r>
  <r>
    <x v="616"/>
    <s v="P608"/>
    <n v="88"/>
    <x v="2"/>
    <x v="7"/>
    <x v="2"/>
    <n v="2440.2966694490819"/>
    <x v="0"/>
    <n v="1560.54"/>
    <x v="2"/>
    <n v="1716.5940000000001"/>
    <n v="1717"/>
    <n v="1717"/>
    <n v="1716"/>
    <x v="1"/>
    <x v="8"/>
    <s v="Jul-2023"/>
    <s v="ADULTS"/>
  </r>
  <r>
    <x v="538"/>
    <s v="P3134"/>
    <n v="27"/>
    <x v="1"/>
    <x v="2"/>
    <x v="1"/>
    <n v="2509.1716796874998"/>
    <x v="0"/>
    <n v="3507.68"/>
    <x v="1"/>
    <n v="3858.4480000000003"/>
    <n v="3858"/>
    <n v="3859"/>
    <n v="3858"/>
    <x v="0"/>
    <x v="4"/>
    <s v="Jun-2022"/>
    <s v="ADULTS"/>
  </r>
  <r>
    <x v="14"/>
    <s v="P3894"/>
    <n v="46"/>
    <x v="1"/>
    <x v="3"/>
    <x v="2"/>
    <n v="2440.2966694490819"/>
    <x v="2"/>
    <n v="4183.67"/>
    <x v="0"/>
    <n v="4602.0370000000003"/>
    <n v="4602"/>
    <n v="4603"/>
    <n v="4602"/>
    <x v="1"/>
    <x v="6"/>
    <s v="Sep-2023"/>
    <s v="ADULTS"/>
  </r>
  <r>
    <x v="349"/>
    <s v="P4272"/>
    <n v="18"/>
    <x v="1"/>
    <x v="1"/>
    <x v="3"/>
    <n v="2496.7676064257025"/>
    <x v="1"/>
    <n v="4885.3999999999996"/>
    <x v="1"/>
    <n v="5373.94"/>
    <n v="5374"/>
    <n v="5374"/>
    <n v="5373"/>
    <x v="0"/>
    <x v="1"/>
    <s v="Jan-2022"/>
    <s v="ADULTS"/>
  </r>
  <r>
    <x v="695"/>
    <s v="P4599"/>
    <n v="24"/>
    <x v="0"/>
    <x v="4"/>
    <x v="3"/>
    <n v="2496.7676064257025"/>
    <x v="3"/>
    <n v="168.38"/>
    <x v="1"/>
    <n v="185.21800000000002"/>
    <n v="185"/>
    <n v="186"/>
    <n v="185"/>
    <x v="1"/>
    <x v="3"/>
    <s v="Nov-2023"/>
    <s v="ADULTS"/>
  </r>
  <r>
    <x v="481"/>
    <s v="P276"/>
    <n v="51"/>
    <x v="1"/>
    <x v="0"/>
    <x v="1"/>
    <n v="2509.1716796874998"/>
    <x v="4"/>
    <n v="3995.85"/>
    <x v="0"/>
    <n v="4395.4350000000004"/>
    <n v="4395"/>
    <n v="4396"/>
    <n v="4395"/>
    <x v="1"/>
    <x v="1"/>
    <s v="Jan-2023"/>
    <s v="ADULTS"/>
  </r>
  <r>
    <x v="332"/>
    <s v="P2657"/>
    <n v="10"/>
    <x v="0"/>
    <x v="1"/>
    <x v="1"/>
    <n v="2509.1716796874998"/>
    <x v="3"/>
    <n v="698.05"/>
    <x v="3"/>
    <n v="767.85500000000002"/>
    <n v="768"/>
    <n v="768"/>
    <n v="767"/>
    <x v="1"/>
    <x v="5"/>
    <s v="Mar-2023"/>
    <s v="CHILDREN"/>
  </r>
  <r>
    <x v="525"/>
    <s v="P814"/>
    <n v="9"/>
    <x v="1"/>
    <x v="6"/>
    <x v="2"/>
    <n v="2440.2966694490819"/>
    <x v="1"/>
    <n v="4111.3100000000004"/>
    <x v="3"/>
    <n v="4522.4410000000007"/>
    <n v="4522"/>
    <n v="4523"/>
    <n v="4522"/>
    <x v="1"/>
    <x v="9"/>
    <s v="Feb-2023"/>
    <s v="CHILDREN"/>
  </r>
  <r>
    <x v="64"/>
    <s v="P1396"/>
    <n v="23"/>
    <x v="2"/>
    <x v="0"/>
    <x v="2"/>
    <n v="2440.2966694490819"/>
    <x v="3"/>
    <n v="535.25"/>
    <x v="1"/>
    <n v="588.77500000000009"/>
    <n v="589"/>
    <n v="589"/>
    <n v="588"/>
    <x v="0"/>
    <x v="7"/>
    <s v="Aug-2022"/>
    <s v="ADULTS"/>
  </r>
  <r>
    <x v="590"/>
    <s v="P289"/>
    <n v="51"/>
    <x v="0"/>
    <x v="6"/>
    <x v="3"/>
    <n v="2496.7676064257025"/>
    <x v="1"/>
    <n v="4803.76"/>
    <x v="0"/>
    <n v="5284.1360000000004"/>
    <n v="5284"/>
    <n v="5285"/>
    <n v="5284"/>
    <x v="1"/>
    <x v="1"/>
    <s v="Jan-2023"/>
    <s v="ADULTS"/>
  </r>
  <r>
    <x v="284"/>
    <s v="P581"/>
    <n v="38"/>
    <x v="0"/>
    <x v="5"/>
    <x v="2"/>
    <n v="2440.2966694490819"/>
    <x v="4"/>
    <n v="3803.54"/>
    <x v="1"/>
    <n v="4183.8940000000002"/>
    <n v="4184"/>
    <n v="4184"/>
    <n v="4183"/>
    <x v="1"/>
    <x v="6"/>
    <s v="Sep-2023"/>
    <s v="ADULTS"/>
  </r>
  <r>
    <x v="177"/>
    <s v="P3555"/>
    <n v="11"/>
    <x v="2"/>
    <x v="2"/>
    <x v="3"/>
    <n v="2496.7676064257025"/>
    <x v="0"/>
    <n v="2155.33"/>
    <x v="3"/>
    <n v="2370.8630000000003"/>
    <n v="2371"/>
    <n v="2371"/>
    <n v="2370"/>
    <x v="1"/>
    <x v="10"/>
    <s v="Oct-2023"/>
    <s v="CHILDREN"/>
  </r>
  <r>
    <x v="371"/>
    <s v="P3293"/>
    <n v="73"/>
    <x v="1"/>
    <x v="7"/>
    <x v="3"/>
    <n v="2496.7676064257025"/>
    <x v="1"/>
    <n v="3361.81"/>
    <x v="2"/>
    <n v="3697.9910000000004"/>
    <n v="3698"/>
    <n v="3698"/>
    <n v="3697"/>
    <x v="1"/>
    <x v="11"/>
    <s v="May-2023"/>
    <s v="ADULTS"/>
  </r>
  <r>
    <x v="424"/>
    <s v="P4545"/>
    <n v="14"/>
    <x v="0"/>
    <x v="2"/>
    <x v="0"/>
    <n v="2503.6022787783868"/>
    <x v="1"/>
    <n v="2283.69"/>
    <x v="3"/>
    <n v="2512.0590000000002"/>
    <n v="2512"/>
    <n v="2513"/>
    <n v="2512"/>
    <x v="1"/>
    <x v="6"/>
    <s v="Sep-2023"/>
    <s v="CHILDREN"/>
  </r>
  <r>
    <x v="161"/>
    <s v="P4551"/>
    <n v="16"/>
    <x v="2"/>
    <x v="7"/>
    <x v="2"/>
    <n v="2440.2966694490819"/>
    <x v="1"/>
    <n v="3686.02"/>
    <x v="3"/>
    <n v="4054.6220000000003"/>
    <n v="4055"/>
    <n v="4055"/>
    <n v="4054"/>
    <x v="1"/>
    <x v="0"/>
    <s v="Dec-2023"/>
    <s v="CHILDREN"/>
  </r>
  <r>
    <x v="249"/>
    <s v="P2756"/>
    <n v="80"/>
    <x v="0"/>
    <x v="4"/>
    <x v="1"/>
    <n v="2509.1716796874998"/>
    <x v="3"/>
    <n v="3746.93"/>
    <x v="2"/>
    <n v="4121.6230000000005"/>
    <n v="4122"/>
    <n v="4122"/>
    <n v="4121"/>
    <x v="0"/>
    <x v="6"/>
    <s v="Sep-2022"/>
    <s v="ADULTS"/>
  </r>
  <r>
    <x v="182"/>
    <s v="P4995"/>
    <n v="36"/>
    <x v="0"/>
    <x v="6"/>
    <x v="2"/>
    <n v="2440.2966694490819"/>
    <x v="0"/>
    <n v="2418.61"/>
    <x v="1"/>
    <n v="2660.4710000000005"/>
    <n v="2660"/>
    <n v="2661"/>
    <n v="2660"/>
    <x v="1"/>
    <x v="0"/>
    <s v="Dec-2023"/>
    <s v="ADULTS"/>
  </r>
  <r>
    <x v="455"/>
    <s v="P3496"/>
    <n v="90"/>
    <x v="2"/>
    <x v="1"/>
    <x v="3"/>
    <n v="2496.7676064257025"/>
    <x v="4"/>
    <n v="2107.88"/>
    <x v="2"/>
    <n v="2318.6680000000001"/>
    <n v="2319"/>
    <n v="2319"/>
    <n v="2318"/>
    <x v="0"/>
    <x v="4"/>
    <s v="Jun-2022"/>
    <s v="ADULTS"/>
  </r>
  <r>
    <x v="149"/>
    <s v="P1100"/>
    <n v="71"/>
    <x v="2"/>
    <x v="4"/>
    <x v="3"/>
    <n v="2496.7676064257025"/>
    <x v="2"/>
    <n v="556.54"/>
    <x v="2"/>
    <n v="612.19399999999996"/>
    <n v="612"/>
    <n v="613"/>
    <n v="612"/>
    <x v="0"/>
    <x v="7"/>
    <s v="Aug-2022"/>
    <s v="ADULTS"/>
  </r>
  <r>
    <x v="100"/>
    <s v="P2816"/>
    <n v="99"/>
    <x v="0"/>
    <x v="0"/>
    <x v="3"/>
    <n v="2496.7676064257025"/>
    <x v="4"/>
    <n v="3392.94"/>
    <x v="2"/>
    <n v="3732.2340000000004"/>
    <n v="3732"/>
    <n v="3733"/>
    <n v="3732"/>
    <x v="1"/>
    <x v="8"/>
    <s v="Jul-2023"/>
    <s v="ADULTS"/>
  </r>
  <r>
    <x v="348"/>
    <s v="P3932"/>
    <n v="18"/>
    <x v="0"/>
    <x v="3"/>
    <x v="0"/>
    <n v="2503.6022787783868"/>
    <x v="0"/>
    <n v="2665.88"/>
    <x v="1"/>
    <n v="2932.4680000000003"/>
    <n v="2932"/>
    <n v="2933"/>
    <n v="2932"/>
    <x v="1"/>
    <x v="9"/>
    <s v="Feb-2023"/>
    <s v="ADULTS"/>
  </r>
  <r>
    <x v="519"/>
    <s v="P979"/>
    <n v="88"/>
    <x v="1"/>
    <x v="6"/>
    <x v="1"/>
    <n v="2509.1716796874998"/>
    <x v="2"/>
    <n v="328.94"/>
    <x v="2"/>
    <n v="361.834"/>
    <n v="362"/>
    <n v="362"/>
    <n v="361"/>
    <x v="1"/>
    <x v="1"/>
    <s v="Jan-2023"/>
    <s v="ADULTS"/>
  </r>
  <r>
    <x v="164"/>
    <s v="P3575"/>
    <n v="24"/>
    <x v="0"/>
    <x v="6"/>
    <x v="0"/>
    <n v="2503.6022787783868"/>
    <x v="1"/>
    <n v="93.05"/>
    <x v="1"/>
    <n v="102.355"/>
    <n v="102"/>
    <n v="103"/>
    <n v="102"/>
    <x v="0"/>
    <x v="6"/>
    <s v="Sep-2022"/>
    <s v="ADULTS"/>
  </r>
  <r>
    <x v="561"/>
    <s v="P4124"/>
    <n v="9"/>
    <x v="1"/>
    <x v="3"/>
    <x v="2"/>
    <n v="2440.2966694490819"/>
    <x v="1"/>
    <n v="3777.85"/>
    <x v="3"/>
    <n v="4155.6350000000002"/>
    <n v="4156"/>
    <n v="4156"/>
    <n v="4155"/>
    <x v="1"/>
    <x v="1"/>
    <s v="Jan-2023"/>
    <s v="CHILDREN"/>
  </r>
  <r>
    <x v="686"/>
    <s v="P266"/>
    <n v="84"/>
    <x v="0"/>
    <x v="2"/>
    <x v="3"/>
    <n v="2496.7676064257025"/>
    <x v="1"/>
    <n v="3864.04"/>
    <x v="2"/>
    <n v="4250.4440000000004"/>
    <n v="4250"/>
    <n v="4251"/>
    <n v="4250"/>
    <x v="0"/>
    <x v="3"/>
    <s v="Nov-2022"/>
    <s v="ADULTS"/>
  </r>
  <r>
    <x v="489"/>
    <s v="P3492"/>
    <n v="10"/>
    <x v="1"/>
    <x v="3"/>
    <x v="1"/>
    <n v="2509.1716796874998"/>
    <x v="0"/>
    <n v="3857.77"/>
    <x v="3"/>
    <n v="4243.5470000000005"/>
    <n v="4244"/>
    <n v="4244"/>
    <n v="4243"/>
    <x v="0"/>
    <x v="1"/>
    <s v="Jan-2022"/>
    <s v="CHILDREN"/>
  </r>
  <r>
    <x v="505"/>
    <s v="P1769"/>
    <n v="27"/>
    <x v="0"/>
    <x v="4"/>
    <x v="0"/>
    <n v="2503.6022787783868"/>
    <x v="4"/>
    <n v="2928.21"/>
    <x v="1"/>
    <n v="3221.0310000000004"/>
    <n v="3221"/>
    <n v="3222"/>
    <n v="3221"/>
    <x v="0"/>
    <x v="7"/>
    <s v="Aug-2022"/>
    <s v="ADULTS"/>
  </r>
  <r>
    <x v="121"/>
    <s v="P2229"/>
    <n v="47"/>
    <x v="0"/>
    <x v="2"/>
    <x v="3"/>
    <n v="2496.7676064257025"/>
    <x v="1"/>
    <n v="2977.83"/>
    <x v="0"/>
    <n v="3275.6130000000003"/>
    <n v="3276"/>
    <n v="3276"/>
    <n v="3275"/>
    <x v="0"/>
    <x v="7"/>
    <s v="Aug-2022"/>
    <s v="ADULTS"/>
  </r>
  <r>
    <x v="713"/>
    <s v="P3286"/>
    <n v="30"/>
    <x v="2"/>
    <x v="0"/>
    <x v="0"/>
    <n v="2503.6022787783868"/>
    <x v="5"/>
    <n v="425.62"/>
    <x v="1"/>
    <n v="468.18200000000002"/>
    <n v="468"/>
    <n v="469"/>
    <n v="468"/>
    <x v="0"/>
    <x v="6"/>
    <s v="Sep-2022"/>
    <s v="ADULTS"/>
  </r>
  <r>
    <x v="658"/>
    <s v="P198"/>
    <n v="89"/>
    <x v="2"/>
    <x v="0"/>
    <x v="2"/>
    <n v="2440.2966694490819"/>
    <x v="3"/>
    <n v="1803.49"/>
    <x v="2"/>
    <n v="1983.8390000000002"/>
    <n v="1984"/>
    <n v="1984"/>
    <n v="1983"/>
    <x v="1"/>
    <x v="11"/>
    <s v="May-2023"/>
    <s v="ADULTS"/>
  </r>
  <r>
    <x v="327"/>
    <s v="P3779"/>
    <n v="57"/>
    <x v="0"/>
    <x v="3"/>
    <x v="1"/>
    <n v="2509.1716796874998"/>
    <x v="0"/>
    <n v="3699.55"/>
    <x v="0"/>
    <n v="4069.5050000000006"/>
    <n v="4070"/>
    <n v="4070"/>
    <n v="4069"/>
    <x v="0"/>
    <x v="9"/>
    <s v="Feb-2022"/>
    <s v="ADULTS"/>
  </r>
  <r>
    <x v="700"/>
    <s v="P2988"/>
    <n v="97"/>
    <x v="1"/>
    <x v="3"/>
    <x v="3"/>
    <n v="2496.7676064257025"/>
    <x v="0"/>
    <n v="3596.21"/>
    <x v="2"/>
    <n v="3955.8310000000006"/>
    <n v="3956"/>
    <n v="3956"/>
    <n v="3955"/>
    <x v="0"/>
    <x v="11"/>
    <s v="May-2022"/>
    <s v="ADULTS"/>
  </r>
  <r>
    <x v="527"/>
    <s v="P1223"/>
    <n v="43"/>
    <x v="1"/>
    <x v="6"/>
    <x v="0"/>
    <n v="2503.6022787783868"/>
    <x v="1"/>
    <n v="3378.26"/>
    <x v="0"/>
    <n v="3716.0860000000007"/>
    <n v="3716"/>
    <n v="3717"/>
    <n v="3716"/>
    <x v="0"/>
    <x v="0"/>
    <s v="Dec-2022"/>
    <s v="ADULTS"/>
  </r>
  <r>
    <x v="311"/>
    <s v="P2443"/>
    <n v="74"/>
    <x v="2"/>
    <x v="4"/>
    <x v="1"/>
    <n v="2509.1716796874998"/>
    <x v="0"/>
    <n v="1820.44"/>
    <x v="2"/>
    <n v="2002.4840000000002"/>
    <n v="2002"/>
    <n v="2003"/>
    <n v="2002"/>
    <x v="0"/>
    <x v="8"/>
    <s v="Jul-2022"/>
    <s v="ADULTS"/>
  </r>
  <r>
    <x v="727"/>
    <s v="P2707"/>
    <n v="95"/>
    <x v="2"/>
    <x v="4"/>
    <x v="3"/>
    <n v="2496.7676064257025"/>
    <x v="3"/>
    <n v="2880.31"/>
    <x v="2"/>
    <n v="3168.3410000000003"/>
    <n v="3168"/>
    <n v="3169"/>
    <n v="3168"/>
    <x v="1"/>
    <x v="11"/>
    <s v="May-2023"/>
    <s v="ADULTS"/>
  </r>
  <r>
    <x v="505"/>
    <s v="P2243"/>
    <n v="18"/>
    <x v="0"/>
    <x v="2"/>
    <x v="1"/>
    <n v="2509.1716796874998"/>
    <x v="1"/>
    <n v="3171.26"/>
    <x v="1"/>
    <n v="3488.3860000000004"/>
    <n v="3488"/>
    <n v="3489"/>
    <n v="3488"/>
    <x v="0"/>
    <x v="7"/>
    <s v="Aug-2022"/>
    <s v="ADULTS"/>
  </r>
  <r>
    <x v="242"/>
    <s v="P4654"/>
    <n v="95"/>
    <x v="1"/>
    <x v="3"/>
    <x v="1"/>
    <n v="2509.1716796874998"/>
    <x v="0"/>
    <n v="4512.3500000000004"/>
    <x v="2"/>
    <n v="4963.5850000000009"/>
    <n v="4964"/>
    <n v="4964"/>
    <n v="4963"/>
    <x v="1"/>
    <x v="0"/>
    <s v="Dec-2023"/>
    <s v="ADULTS"/>
  </r>
  <r>
    <x v="545"/>
    <s v="P4359"/>
    <n v="21"/>
    <x v="1"/>
    <x v="1"/>
    <x v="0"/>
    <n v="2503.6022787783868"/>
    <x v="3"/>
    <n v="2251.14"/>
    <x v="1"/>
    <n v="2476.2539999999999"/>
    <n v="2476"/>
    <n v="2477"/>
    <n v="2476"/>
    <x v="1"/>
    <x v="11"/>
    <s v="May-2023"/>
    <s v="ADULTS"/>
  </r>
  <r>
    <x v="535"/>
    <s v="P440"/>
    <n v="79"/>
    <x v="0"/>
    <x v="1"/>
    <x v="3"/>
    <n v="2496.7676064257025"/>
    <x v="3"/>
    <n v="4129"/>
    <x v="2"/>
    <n v="4541.9000000000005"/>
    <n v="4542"/>
    <n v="4542"/>
    <n v="4541"/>
    <x v="0"/>
    <x v="8"/>
    <s v="Jul-2022"/>
    <s v="ADULTS"/>
  </r>
  <r>
    <x v="393"/>
    <s v="P1761"/>
    <n v="12"/>
    <x v="0"/>
    <x v="0"/>
    <x v="3"/>
    <n v="2496.7676064257025"/>
    <x v="1"/>
    <n v="1182.43"/>
    <x v="3"/>
    <n v="1300.6730000000002"/>
    <n v="1301"/>
    <n v="1301"/>
    <n v="1300"/>
    <x v="0"/>
    <x v="9"/>
    <s v="Feb-2022"/>
    <s v="CHILDREN"/>
  </r>
  <r>
    <x v="325"/>
    <s v="P2433"/>
    <n v="72"/>
    <x v="1"/>
    <x v="4"/>
    <x v="3"/>
    <n v="2496.7676064257025"/>
    <x v="3"/>
    <n v="3845.24"/>
    <x v="2"/>
    <n v="4229.7640000000001"/>
    <n v="4230"/>
    <n v="4230"/>
    <n v="4229"/>
    <x v="0"/>
    <x v="4"/>
    <s v="Jun-2022"/>
    <s v="ADULTS"/>
  </r>
  <r>
    <x v="545"/>
    <s v="P1637"/>
    <n v="74"/>
    <x v="1"/>
    <x v="6"/>
    <x v="2"/>
    <n v="2440.2966694490819"/>
    <x v="1"/>
    <n v="4543.5200000000004"/>
    <x v="2"/>
    <n v="4997.8720000000012"/>
    <n v="4998"/>
    <n v="4998"/>
    <n v="4997"/>
    <x v="1"/>
    <x v="11"/>
    <s v="May-2023"/>
    <s v="ADULTS"/>
  </r>
  <r>
    <x v="638"/>
    <s v="P2342"/>
    <n v="9"/>
    <x v="2"/>
    <x v="6"/>
    <x v="3"/>
    <n v="2496.7676064257025"/>
    <x v="4"/>
    <n v="978.14"/>
    <x v="3"/>
    <n v="1075.9540000000002"/>
    <n v="1076"/>
    <n v="1076"/>
    <n v="1075"/>
    <x v="0"/>
    <x v="0"/>
    <s v="Dec-2022"/>
    <s v="CHILDREN"/>
  </r>
  <r>
    <x v="252"/>
    <s v="P2975"/>
    <n v="91"/>
    <x v="0"/>
    <x v="4"/>
    <x v="0"/>
    <n v="2503.6022787783868"/>
    <x v="0"/>
    <n v="4523.01"/>
    <x v="2"/>
    <n v="4975.3110000000006"/>
    <n v="4975"/>
    <n v="4976"/>
    <n v="4975"/>
    <x v="1"/>
    <x v="7"/>
    <s v="Aug-2023"/>
    <s v="ADULTS"/>
  </r>
  <r>
    <x v="245"/>
    <s v="P2710"/>
    <n v="23"/>
    <x v="1"/>
    <x v="7"/>
    <x v="0"/>
    <n v="2503.6022787783868"/>
    <x v="3"/>
    <n v="3651.51"/>
    <x v="1"/>
    <n v="4016.6610000000005"/>
    <n v="4017"/>
    <n v="4017"/>
    <n v="4016"/>
    <x v="0"/>
    <x v="10"/>
    <s v="Oct-2022"/>
    <s v="ADULTS"/>
  </r>
  <r>
    <x v="456"/>
    <s v="P687"/>
    <n v="72"/>
    <x v="1"/>
    <x v="4"/>
    <x v="3"/>
    <n v="2496.7676064257025"/>
    <x v="0"/>
    <n v="2608.0100000000002"/>
    <x v="2"/>
    <n v="2868.8110000000006"/>
    <n v="2869"/>
    <n v="2869"/>
    <n v="2868"/>
    <x v="0"/>
    <x v="5"/>
    <s v="Mar-2022"/>
    <s v="ADULTS"/>
  </r>
  <r>
    <x v="489"/>
    <s v="P787"/>
    <n v="67"/>
    <x v="1"/>
    <x v="3"/>
    <x v="0"/>
    <n v="2503.6022787783868"/>
    <x v="1"/>
    <n v="4870.5200000000004"/>
    <x v="2"/>
    <n v="5357.572000000001"/>
    <n v="5358"/>
    <n v="5358"/>
    <n v="5357"/>
    <x v="0"/>
    <x v="1"/>
    <s v="Jan-2022"/>
    <s v="ADULTS"/>
  </r>
  <r>
    <x v="328"/>
    <s v="P125"/>
    <n v="74"/>
    <x v="2"/>
    <x v="2"/>
    <x v="1"/>
    <n v="2509.1716796874998"/>
    <x v="4"/>
    <n v="3513.97"/>
    <x v="2"/>
    <n v="3865.3670000000002"/>
    <n v="3865"/>
    <n v="3866"/>
    <n v="3865"/>
    <x v="0"/>
    <x v="6"/>
    <s v="Sep-2022"/>
    <s v="ADULTS"/>
  </r>
  <r>
    <x v="726"/>
    <s v="P1245"/>
    <n v="42"/>
    <x v="1"/>
    <x v="0"/>
    <x v="0"/>
    <n v="2503.6022787783868"/>
    <x v="4"/>
    <n v="3416.75"/>
    <x v="0"/>
    <n v="3758.4250000000002"/>
    <n v="3758"/>
    <n v="3759"/>
    <n v="3758"/>
    <x v="1"/>
    <x v="6"/>
    <s v="Sep-2023"/>
    <s v="ADULTS"/>
  </r>
  <r>
    <x v="368"/>
    <s v="P2884"/>
    <n v="19"/>
    <x v="2"/>
    <x v="0"/>
    <x v="0"/>
    <n v="2503.6022787783868"/>
    <x v="2"/>
    <n v="2168.2199999999998"/>
    <x v="1"/>
    <n v="2385.0419999999999"/>
    <n v="2385"/>
    <n v="2386"/>
    <n v="2385"/>
    <x v="0"/>
    <x v="5"/>
    <s v="Mar-2022"/>
    <s v="ADULTS"/>
  </r>
  <r>
    <x v="125"/>
    <s v="P4222"/>
    <n v="9"/>
    <x v="1"/>
    <x v="6"/>
    <x v="1"/>
    <n v="2509.1716796874998"/>
    <x v="5"/>
    <n v="3282.61"/>
    <x v="3"/>
    <n v="3610.8710000000005"/>
    <n v="3611"/>
    <n v="3611"/>
    <n v="3610"/>
    <x v="1"/>
    <x v="0"/>
    <s v="Dec-2023"/>
    <s v="CHILDREN"/>
  </r>
  <r>
    <x v="134"/>
    <s v="P4963"/>
    <n v="29"/>
    <x v="2"/>
    <x v="3"/>
    <x v="1"/>
    <n v="2509.1716796874998"/>
    <x v="2"/>
    <n v="3513.7"/>
    <x v="1"/>
    <n v="3865.07"/>
    <n v="3865"/>
    <n v="3866"/>
    <n v="3865"/>
    <x v="1"/>
    <x v="5"/>
    <s v="Mar-2023"/>
    <s v="ADULTS"/>
  </r>
  <r>
    <x v="400"/>
    <s v="P469"/>
    <n v="82"/>
    <x v="1"/>
    <x v="6"/>
    <x v="1"/>
    <n v="2509.1716796874998"/>
    <x v="1"/>
    <n v="1721.57"/>
    <x v="2"/>
    <n v="1893.7270000000001"/>
    <n v="1894"/>
    <n v="1894"/>
    <n v="1893"/>
    <x v="1"/>
    <x v="7"/>
    <s v="Aug-2023"/>
    <s v="ADULTS"/>
  </r>
  <r>
    <x v="143"/>
    <s v="P2556"/>
    <n v="10"/>
    <x v="0"/>
    <x v="6"/>
    <x v="3"/>
    <n v="2496.7676064257025"/>
    <x v="1"/>
    <n v="1043.6600000000001"/>
    <x v="3"/>
    <n v="1148.0260000000003"/>
    <n v="1148"/>
    <n v="1149"/>
    <n v="1148"/>
    <x v="1"/>
    <x v="5"/>
    <s v="Mar-2023"/>
    <s v="CHILDREN"/>
  </r>
  <r>
    <x v="47"/>
    <s v="P1534"/>
    <n v="59"/>
    <x v="1"/>
    <x v="0"/>
    <x v="0"/>
    <n v="2503.6022787783868"/>
    <x v="5"/>
    <n v="1349.16"/>
    <x v="0"/>
    <n v="1484.0760000000002"/>
    <n v="1484"/>
    <n v="1485"/>
    <n v="1484"/>
    <x v="1"/>
    <x v="11"/>
    <s v="May-2023"/>
    <s v="ADULTS"/>
  </r>
  <r>
    <x v="250"/>
    <s v="P1652"/>
    <n v="35"/>
    <x v="1"/>
    <x v="0"/>
    <x v="0"/>
    <n v="2503.6022787783868"/>
    <x v="0"/>
    <n v="859.35"/>
    <x v="1"/>
    <n v="945.28500000000008"/>
    <n v="945"/>
    <n v="946"/>
    <n v="945"/>
    <x v="1"/>
    <x v="3"/>
    <s v="Nov-2023"/>
    <s v="ADULTS"/>
  </r>
  <r>
    <x v="50"/>
    <s v="P3590"/>
    <n v="64"/>
    <x v="1"/>
    <x v="1"/>
    <x v="2"/>
    <n v="2440.2966694490819"/>
    <x v="4"/>
    <n v="3587.99"/>
    <x v="2"/>
    <n v="3946.7890000000002"/>
    <n v="3947"/>
    <n v="3947"/>
    <n v="3946"/>
    <x v="0"/>
    <x v="1"/>
    <s v="Jan-2022"/>
    <s v="ADULTS"/>
  </r>
  <r>
    <x v="492"/>
    <s v="P2408"/>
    <n v="16"/>
    <x v="0"/>
    <x v="2"/>
    <x v="2"/>
    <n v="2440.2966694490819"/>
    <x v="0"/>
    <n v="3311.69"/>
    <x v="3"/>
    <n v="3642.8590000000004"/>
    <n v="3643"/>
    <n v="3643"/>
    <n v="3642"/>
    <x v="1"/>
    <x v="10"/>
    <s v="Oct-2023"/>
    <s v="CHILDREN"/>
  </r>
  <r>
    <x v="378"/>
    <s v="P874"/>
    <n v="6"/>
    <x v="1"/>
    <x v="2"/>
    <x v="0"/>
    <n v="2503.6022787783868"/>
    <x v="1"/>
    <n v="3258.82"/>
    <x v="3"/>
    <n v="3584.7020000000007"/>
    <n v="3585"/>
    <n v="3585"/>
    <n v="3584"/>
    <x v="1"/>
    <x v="4"/>
    <s v="Jun-2023"/>
    <s v="CHILDREN"/>
  </r>
  <r>
    <x v="705"/>
    <s v="P1692"/>
    <n v="45"/>
    <x v="2"/>
    <x v="0"/>
    <x v="0"/>
    <n v="2503.6022787783868"/>
    <x v="0"/>
    <n v="2007.7"/>
    <x v="0"/>
    <n v="2208.4700000000003"/>
    <n v="2208"/>
    <n v="2209"/>
    <n v="2208"/>
    <x v="0"/>
    <x v="10"/>
    <s v="Oct-2022"/>
    <s v="ADULTS"/>
  </r>
  <r>
    <x v="463"/>
    <s v="P2649"/>
    <n v="4"/>
    <x v="1"/>
    <x v="6"/>
    <x v="1"/>
    <n v="2509.1716796874998"/>
    <x v="2"/>
    <n v="2028.74"/>
    <x v="3"/>
    <n v="2231.614"/>
    <n v="2232"/>
    <n v="2232"/>
    <n v="2231"/>
    <x v="0"/>
    <x v="11"/>
    <s v="May-2022"/>
    <s v="CHILDREN"/>
  </r>
  <r>
    <x v="1"/>
    <s v="P847"/>
    <n v="78"/>
    <x v="0"/>
    <x v="3"/>
    <x v="0"/>
    <n v="2503.6022787783868"/>
    <x v="2"/>
    <n v="4983.76"/>
    <x v="2"/>
    <n v="5482.1360000000004"/>
    <n v="5482"/>
    <n v="5483"/>
    <n v="5482"/>
    <x v="1"/>
    <x v="1"/>
    <s v="Jan-2023"/>
    <s v="ADULTS"/>
  </r>
  <r>
    <x v="472"/>
    <s v="P2682"/>
    <n v="57"/>
    <x v="0"/>
    <x v="3"/>
    <x v="1"/>
    <n v="2509.1716796874998"/>
    <x v="1"/>
    <n v="2790.7"/>
    <x v="0"/>
    <n v="3069.77"/>
    <n v="3070"/>
    <n v="3070"/>
    <n v="3069"/>
    <x v="0"/>
    <x v="1"/>
    <s v="Jan-2022"/>
    <s v="ADULTS"/>
  </r>
  <r>
    <x v="621"/>
    <s v="P3611"/>
    <n v="65"/>
    <x v="2"/>
    <x v="6"/>
    <x v="3"/>
    <n v="2496.7676064257025"/>
    <x v="5"/>
    <n v="4787.6099999999997"/>
    <x v="2"/>
    <n v="5266.3710000000001"/>
    <n v="5266"/>
    <n v="5267"/>
    <n v="5266"/>
    <x v="1"/>
    <x v="7"/>
    <s v="Aug-2023"/>
    <s v="ADULTS"/>
  </r>
  <r>
    <x v="700"/>
    <s v="P1242"/>
    <n v="82"/>
    <x v="0"/>
    <x v="4"/>
    <x v="3"/>
    <n v="2496.7676064257025"/>
    <x v="1"/>
    <n v="1836.29"/>
    <x v="2"/>
    <n v="2019.9190000000001"/>
    <n v="2020"/>
    <n v="2020"/>
    <n v="2019"/>
    <x v="0"/>
    <x v="11"/>
    <s v="May-2022"/>
    <s v="ADULTS"/>
  </r>
  <r>
    <x v="201"/>
    <s v="P4804"/>
    <n v="13"/>
    <x v="2"/>
    <x v="2"/>
    <x v="1"/>
    <n v="2509.1716796874998"/>
    <x v="3"/>
    <n v="2606.34"/>
    <x v="3"/>
    <n v="2866.9740000000006"/>
    <n v="2867"/>
    <n v="2867"/>
    <n v="2866"/>
    <x v="0"/>
    <x v="3"/>
    <s v="Nov-2022"/>
    <s v="CHILDREN"/>
  </r>
  <r>
    <x v="476"/>
    <s v="P1262"/>
    <n v="0"/>
    <x v="2"/>
    <x v="2"/>
    <x v="0"/>
    <n v="2503.6022787783868"/>
    <x v="3"/>
    <n v="354.84"/>
    <x v="3"/>
    <n v="390.32400000000001"/>
    <n v="390"/>
    <n v="391"/>
    <n v="390"/>
    <x v="0"/>
    <x v="10"/>
    <s v="Oct-2022"/>
    <s v="CHILDREN"/>
  </r>
  <r>
    <x v="722"/>
    <s v="P102"/>
    <n v="53"/>
    <x v="0"/>
    <x v="4"/>
    <x v="0"/>
    <n v="2503.6022787783868"/>
    <x v="2"/>
    <n v="336.04"/>
    <x v="0"/>
    <n v="369.64400000000006"/>
    <n v="370"/>
    <n v="370"/>
    <n v="369"/>
    <x v="0"/>
    <x v="1"/>
    <s v="Jan-2022"/>
    <s v="ADULTS"/>
  </r>
  <r>
    <x v="561"/>
    <s v="P2719"/>
    <n v="27"/>
    <x v="2"/>
    <x v="7"/>
    <x v="3"/>
    <n v="2496.7676064257025"/>
    <x v="2"/>
    <n v="2221.5100000000002"/>
    <x v="1"/>
    <n v="2443.6610000000005"/>
    <n v="2444"/>
    <n v="2444"/>
    <n v="2443"/>
    <x v="1"/>
    <x v="1"/>
    <s v="Jan-2023"/>
    <s v="ADULTS"/>
  </r>
  <r>
    <x v="530"/>
    <s v="P4544"/>
    <n v="99"/>
    <x v="0"/>
    <x v="4"/>
    <x v="3"/>
    <n v="2496.7676064257025"/>
    <x v="4"/>
    <n v="367.72"/>
    <x v="2"/>
    <n v="404.49200000000008"/>
    <n v="404"/>
    <n v="405"/>
    <n v="404"/>
    <x v="0"/>
    <x v="4"/>
    <s v="Jun-2022"/>
    <s v="ADULTS"/>
  </r>
  <r>
    <x v="541"/>
    <s v="P3586"/>
    <n v="8"/>
    <x v="2"/>
    <x v="4"/>
    <x v="0"/>
    <n v="2503.6022787783868"/>
    <x v="4"/>
    <n v="2136.16"/>
    <x v="3"/>
    <n v="2349.7759999999998"/>
    <n v="2350"/>
    <n v="2350"/>
    <n v="2349"/>
    <x v="0"/>
    <x v="11"/>
    <s v="May-2022"/>
    <s v="CHILDREN"/>
  </r>
  <r>
    <x v="247"/>
    <s v="P4235"/>
    <n v="38"/>
    <x v="0"/>
    <x v="0"/>
    <x v="2"/>
    <n v="2440.2966694490819"/>
    <x v="0"/>
    <n v="3576.56"/>
    <x v="1"/>
    <n v="3934.2160000000003"/>
    <n v="3934"/>
    <n v="3935"/>
    <n v="3934"/>
    <x v="0"/>
    <x v="6"/>
    <s v="Sep-2022"/>
    <s v="ADULTS"/>
  </r>
  <r>
    <x v="392"/>
    <s v="P3809"/>
    <n v="28"/>
    <x v="1"/>
    <x v="5"/>
    <x v="0"/>
    <n v="2503.6022787783868"/>
    <x v="0"/>
    <n v="451.44"/>
    <x v="1"/>
    <n v="496.58400000000006"/>
    <n v="497"/>
    <n v="497"/>
    <n v="496"/>
    <x v="1"/>
    <x v="1"/>
    <s v="Jan-2023"/>
    <s v="ADULTS"/>
  </r>
  <r>
    <x v="142"/>
    <s v="P3878"/>
    <n v="71"/>
    <x v="2"/>
    <x v="2"/>
    <x v="3"/>
    <n v="2496.7676064257025"/>
    <x v="0"/>
    <n v="4066.74"/>
    <x v="2"/>
    <n v="4473.4139999999998"/>
    <n v="4473"/>
    <n v="4474"/>
    <n v="4473"/>
    <x v="0"/>
    <x v="7"/>
    <s v="Aug-2022"/>
    <s v="ADULTS"/>
  </r>
  <r>
    <x v="640"/>
    <s v="P2473"/>
    <n v="44"/>
    <x v="1"/>
    <x v="1"/>
    <x v="1"/>
    <n v="2509.1716796874998"/>
    <x v="4"/>
    <n v="1983.92"/>
    <x v="0"/>
    <n v="2182.3120000000004"/>
    <n v="2182"/>
    <n v="2183"/>
    <n v="2182"/>
    <x v="0"/>
    <x v="1"/>
    <s v="Jan-2022"/>
    <s v="ADULTS"/>
  </r>
  <r>
    <x v="147"/>
    <s v="P1953"/>
    <n v="68"/>
    <x v="0"/>
    <x v="4"/>
    <x v="2"/>
    <n v="2440.2966694490819"/>
    <x v="4"/>
    <n v="2024.25"/>
    <x v="2"/>
    <n v="2226.6750000000002"/>
    <n v="2227"/>
    <n v="2227"/>
    <n v="2226"/>
    <x v="1"/>
    <x v="1"/>
    <s v="Jan-2023"/>
    <s v="ADULTS"/>
  </r>
  <r>
    <x v="185"/>
    <s v="P382"/>
    <n v="63"/>
    <x v="2"/>
    <x v="1"/>
    <x v="3"/>
    <n v="2496.7676064257025"/>
    <x v="4"/>
    <n v="4022.97"/>
    <x v="2"/>
    <n v="4425.2669999999998"/>
    <n v="4425"/>
    <n v="4426"/>
    <n v="4425"/>
    <x v="0"/>
    <x v="0"/>
    <s v="Dec-2022"/>
    <s v="ADULTS"/>
  </r>
  <r>
    <x v="640"/>
    <s v="P4338"/>
    <n v="43"/>
    <x v="1"/>
    <x v="6"/>
    <x v="2"/>
    <n v="2440.2966694490819"/>
    <x v="1"/>
    <n v="2117.8000000000002"/>
    <x v="0"/>
    <n v="2329.5800000000004"/>
    <n v="2330"/>
    <n v="2330"/>
    <n v="2329"/>
    <x v="0"/>
    <x v="1"/>
    <s v="Jan-2022"/>
    <s v="ADULTS"/>
  </r>
  <r>
    <x v="59"/>
    <s v="P541"/>
    <n v="86"/>
    <x v="2"/>
    <x v="2"/>
    <x v="2"/>
    <n v="2440.2966694490819"/>
    <x v="2"/>
    <n v="2437.56"/>
    <x v="2"/>
    <n v="2681.3160000000003"/>
    <n v="2681"/>
    <n v="2682"/>
    <n v="2681"/>
    <x v="1"/>
    <x v="1"/>
    <s v="Jan-2023"/>
    <s v="ADULTS"/>
  </r>
  <r>
    <x v="39"/>
    <s v="P3831"/>
    <n v="17"/>
    <x v="1"/>
    <x v="1"/>
    <x v="1"/>
    <n v="2509.1716796874998"/>
    <x v="1"/>
    <n v="4767.28"/>
    <x v="3"/>
    <n v="5244.0079999999998"/>
    <n v="5244"/>
    <n v="5245"/>
    <n v="5244"/>
    <x v="0"/>
    <x v="5"/>
    <s v="Mar-2022"/>
    <s v="CHILDREN"/>
  </r>
  <r>
    <x v="20"/>
    <s v="P4591"/>
    <n v="7"/>
    <x v="2"/>
    <x v="6"/>
    <x v="0"/>
    <n v="2503.6022787783868"/>
    <x v="3"/>
    <n v="1138.45"/>
    <x v="3"/>
    <n v="1252.2950000000001"/>
    <n v="1252"/>
    <n v="1253"/>
    <n v="1252"/>
    <x v="1"/>
    <x v="9"/>
    <s v="Feb-2023"/>
    <s v="CHILDREN"/>
  </r>
  <r>
    <x v="708"/>
    <s v="P1023"/>
    <n v="91"/>
    <x v="2"/>
    <x v="3"/>
    <x v="0"/>
    <n v="2503.6022787783868"/>
    <x v="5"/>
    <n v="2468.17"/>
    <x v="2"/>
    <n v="2714.9870000000001"/>
    <n v="2715"/>
    <n v="2715"/>
    <n v="2714"/>
    <x v="1"/>
    <x v="11"/>
    <s v="May-2023"/>
    <s v="ADULTS"/>
  </r>
  <r>
    <x v="296"/>
    <s v="P2377"/>
    <n v="57"/>
    <x v="2"/>
    <x v="3"/>
    <x v="0"/>
    <n v="2503.6022787783868"/>
    <x v="2"/>
    <n v="4175.99"/>
    <x v="0"/>
    <n v="4593.5889999999999"/>
    <n v="4594"/>
    <n v="4594"/>
    <n v="4593"/>
    <x v="1"/>
    <x v="2"/>
    <s v="Apr-2023"/>
    <s v="ADULTS"/>
  </r>
  <r>
    <x v="706"/>
    <s v="P4529"/>
    <n v="93"/>
    <x v="1"/>
    <x v="6"/>
    <x v="1"/>
    <n v="2509.1716796874998"/>
    <x v="4"/>
    <n v="1349.59"/>
    <x v="2"/>
    <n v="1484.549"/>
    <n v="1485"/>
    <n v="1485"/>
    <n v="1484"/>
    <x v="0"/>
    <x v="2"/>
    <s v="Apr-2022"/>
    <s v="ADULTS"/>
  </r>
  <r>
    <x v="391"/>
    <s v="P268"/>
    <n v="61"/>
    <x v="1"/>
    <x v="7"/>
    <x v="0"/>
    <n v="2503.6022787783868"/>
    <x v="3"/>
    <n v="4968.22"/>
    <x v="2"/>
    <n v="5465.0420000000004"/>
    <n v="5465"/>
    <n v="5466"/>
    <n v="5465"/>
    <x v="0"/>
    <x v="7"/>
    <s v="Aug-2022"/>
    <s v="ADULTS"/>
  </r>
  <r>
    <x v="263"/>
    <s v="P2695"/>
    <n v="93"/>
    <x v="1"/>
    <x v="2"/>
    <x v="2"/>
    <n v="2440.2966694490819"/>
    <x v="3"/>
    <n v="4826.63"/>
    <x v="2"/>
    <n v="5309.2930000000006"/>
    <n v="5309"/>
    <n v="5310"/>
    <n v="5309"/>
    <x v="0"/>
    <x v="10"/>
    <s v="Oct-2022"/>
    <s v="ADULTS"/>
  </r>
  <r>
    <x v="269"/>
    <s v="P566"/>
    <n v="51"/>
    <x v="1"/>
    <x v="7"/>
    <x v="0"/>
    <n v="2503.6022787783868"/>
    <x v="4"/>
    <n v="711.7"/>
    <x v="0"/>
    <n v="782.87000000000012"/>
    <n v="783"/>
    <n v="783"/>
    <n v="782"/>
    <x v="0"/>
    <x v="10"/>
    <s v="Oct-2022"/>
    <s v="ADULTS"/>
  </r>
  <r>
    <x v="240"/>
    <s v="P2462"/>
    <n v="53"/>
    <x v="0"/>
    <x v="5"/>
    <x v="1"/>
    <n v="2509.1716796874998"/>
    <x v="1"/>
    <n v="4862.45"/>
    <x v="0"/>
    <n v="5348.6950000000006"/>
    <n v="5349"/>
    <n v="5349"/>
    <n v="5348"/>
    <x v="0"/>
    <x v="4"/>
    <s v="Jun-2022"/>
    <s v="ADULTS"/>
  </r>
  <r>
    <x v="714"/>
    <s v="P2061"/>
    <n v="95"/>
    <x v="2"/>
    <x v="7"/>
    <x v="0"/>
    <n v="2503.6022787783868"/>
    <x v="4"/>
    <n v="3474.98"/>
    <x v="2"/>
    <n v="3822.4780000000005"/>
    <n v="3822"/>
    <n v="3823"/>
    <n v="3822"/>
    <x v="0"/>
    <x v="0"/>
    <s v="Dec-2022"/>
    <s v="ADULTS"/>
  </r>
  <r>
    <x v="265"/>
    <s v="P2633"/>
    <n v="91"/>
    <x v="0"/>
    <x v="7"/>
    <x v="3"/>
    <n v="2496.7676064257025"/>
    <x v="4"/>
    <n v="1371.67"/>
    <x v="2"/>
    <n v="1508.8370000000002"/>
    <n v="1509"/>
    <n v="1509"/>
    <n v="1508"/>
    <x v="0"/>
    <x v="9"/>
    <s v="Feb-2022"/>
    <s v="ADULTS"/>
  </r>
  <r>
    <x v="197"/>
    <s v="P1276"/>
    <n v="52"/>
    <x v="1"/>
    <x v="5"/>
    <x v="1"/>
    <n v="2509.1716796874998"/>
    <x v="1"/>
    <n v="3023.65"/>
    <x v="0"/>
    <n v="3326.0150000000003"/>
    <n v="3326"/>
    <n v="3327"/>
    <n v="3326"/>
    <x v="1"/>
    <x v="8"/>
    <s v="Jul-2023"/>
    <s v="ADULTS"/>
  </r>
  <r>
    <x v="489"/>
    <s v="P4605"/>
    <n v="93"/>
    <x v="1"/>
    <x v="1"/>
    <x v="1"/>
    <n v="2509.1716796874998"/>
    <x v="0"/>
    <n v="2785.19"/>
    <x v="2"/>
    <n v="3063.7090000000003"/>
    <n v="3064"/>
    <n v="3064"/>
    <n v="3063"/>
    <x v="0"/>
    <x v="1"/>
    <s v="Jan-2022"/>
    <s v="ADULTS"/>
  </r>
  <r>
    <x v="291"/>
    <s v="P2432"/>
    <n v="87"/>
    <x v="0"/>
    <x v="1"/>
    <x v="0"/>
    <n v="2503.6022787783868"/>
    <x v="2"/>
    <n v="2653.47"/>
    <x v="2"/>
    <n v="2918.817"/>
    <n v="2919"/>
    <n v="2919"/>
    <n v="2918"/>
    <x v="0"/>
    <x v="7"/>
    <s v="Aug-2022"/>
    <s v="ADULTS"/>
  </r>
  <r>
    <x v="264"/>
    <s v="P579"/>
    <n v="94"/>
    <x v="1"/>
    <x v="1"/>
    <x v="1"/>
    <n v="2509.1716796874998"/>
    <x v="1"/>
    <n v="2460.59"/>
    <x v="2"/>
    <n v="2706.6490000000003"/>
    <n v="2707"/>
    <n v="2707"/>
    <n v="2706"/>
    <x v="1"/>
    <x v="5"/>
    <s v="Mar-2023"/>
    <s v="ADULTS"/>
  </r>
  <r>
    <x v="113"/>
    <s v="P1315"/>
    <n v="80"/>
    <x v="2"/>
    <x v="4"/>
    <x v="3"/>
    <n v="2496.7676064257025"/>
    <x v="1"/>
    <n v="981.09"/>
    <x v="2"/>
    <n v="1079.1990000000001"/>
    <n v="1079"/>
    <n v="1080"/>
    <n v="1079"/>
    <x v="1"/>
    <x v="0"/>
    <s v="Dec-2023"/>
    <s v="ADULTS"/>
  </r>
  <r>
    <x v="93"/>
    <s v="P4776"/>
    <n v="36"/>
    <x v="2"/>
    <x v="0"/>
    <x v="0"/>
    <n v="2503.6022787783868"/>
    <x v="3"/>
    <n v="2062.86"/>
    <x v="1"/>
    <n v="2269.1460000000002"/>
    <n v="2269"/>
    <n v="2270"/>
    <n v="2269"/>
    <x v="1"/>
    <x v="1"/>
    <s v="Jan-2023"/>
    <s v="ADULTS"/>
  </r>
  <r>
    <x v="672"/>
    <s v="P3757"/>
    <n v="76"/>
    <x v="2"/>
    <x v="3"/>
    <x v="0"/>
    <n v="2503.6022787783868"/>
    <x v="1"/>
    <n v="4707.54"/>
    <x v="2"/>
    <n v="5178.2940000000008"/>
    <n v="5178"/>
    <n v="5179"/>
    <n v="5178"/>
    <x v="0"/>
    <x v="11"/>
    <s v="May-2022"/>
    <s v="ADULTS"/>
  </r>
  <r>
    <x v="364"/>
    <s v="P3610"/>
    <n v="17"/>
    <x v="1"/>
    <x v="1"/>
    <x v="1"/>
    <n v="2509.1716796874998"/>
    <x v="4"/>
    <n v="4424.96"/>
    <x v="3"/>
    <n v="4867.4560000000001"/>
    <n v="4867"/>
    <n v="4868"/>
    <n v="4867"/>
    <x v="1"/>
    <x v="4"/>
    <s v="Jun-2023"/>
    <s v="CHILDREN"/>
  </r>
  <r>
    <x v="413"/>
    <s v="P3955"/>
    <n v="14"/>
    <x v="1"/>
    <x v="7"/>
    <x v="0"/>
    <n v="2503.6022787783868"/>
    <x v="4"/>
    <n v="3069.35"/>
    <x v="3"/>
    <n v="3376.2850000000003"/>
    <n v="3376"/>
    <n v="3377"/>
    <n v="3376"/>
    <x v="0"/>
    <x v="7"/>
    <s v="Aug-2022"/>
    <s v="CHILDREN"/>
  </r>
  <r>
    <x v="414"/>
    <s v="P210"/>
    <n v="50"/>
    <x v="1"/>
    <x v="1"/>
    <x v="0"/>
    <n v="2503.6022787783868"/>
    <x v="3"/>
    <n v="2282.0300000000002"/>
    <x v="0"/>
    <n v="2510.2330000000006"/>
    <n v="2510"/>
    <n v="2511"/>
    <n v="2510"/>
    <x v="0"/>
    <x v="3"/>
    <s v="Nov-2022"/>
    <s v="ADULTS"/>
  </r>
  <r>
    <x v="457"/>
    <s v="P2606"/>
    <n v="7"/>
    <x v="2"/>
    <x v="7"/>
    <x v="3"/>
    <n v="2496.7676064257025"/>
    <x v="4"/>
    <n v="2121.5300000000002"/>
    <x v="3"/>
    <n v="2333.6830000000004"/>
    <n v="2334"/>
    <n v="2334"/>
    <n v="2333"/>
    <x v="1"/>
    <x v="10"/>
    <s v="Oct-2023"/>
    <s v="CHILDREN"/>
  </r>
  <r>
    <x v="263"/>
    <s v="P3300"/>
    <n v="69"/>
    <x v="0"/>
    <x v="3"/>
    <x v="2"/>
    <n v="2440.2966694490819"/>
    <x v="0"/>
    <n v="3979.46"/>
    <x v="2"/>
    <n v="4377.4059999999999"/>
    <n v="4377"/>
    <n v="4378"/>
    <n v="4377"/>
    <x v="0"/>
    <x v="10"/>
    <s v="Oct-2022"/>
    <s v="ADULTS"/>
  </r>
  <r>
    <x v="510"/>
    <s v="P563"/>
    <n v="7"/>
    <x v="2"/>
    <x v="0"/>
    <x v="3"/>
    <n v="2496.7676064257025"/>
    <x v="3"/>
    <n v="1607.79"/>
    <x v="3"/>
    <n v="1768.5690000000002"/>
    <n v="1769"/>
    <n v="1769"/>
    <n v="1768"/>
    <x v="1"/>
    <x v="10"/>
    <s v="Oct-2023"/>
    <s v="CHILDREN"/>
  </r>
  <r>
    <x v="219"/>
    <s v="P3201"/>
    <n v="39"/>
    <x v="1"/>
    <x v="0"/>
    <x v="2"/>
    <n v="2440.2966694490819"/>
    <x v="0"/>
    <n v="1451.74"/>
    <x v="1"/>
    <n v="1596.9140000000002"/>
    <n v="1597"/>
    <n v="1597"/>
    <n v="1596"/>
    <x v="0"/>
    <x v="5"/>
    <s v="Mar-2022"/>
    <s v="ADULTS"/>
  </r>
  <r>
    <x v="296"/>
    <s v="P2207"/>
    <n v="13"/>
    <x v="0"/>
    <x v="2"/>
    <x v="2"/>
    <n v="2440.2966694490819"/>
    <x v="1"/>
    <n v="3387.6"/>
    <x v="3"/>
    <n v="3726.36"/>
    <n v="3726"/>
    <n v="3727"/>
    <n v="3726"/>
    <x v="1"/>
    <x v="2"/>
    <s v="Apr-2023"/>
    <s v="CHILDREN"/>
  </r>
  <r>
    <x v="463"/>
    <s v="P406"/>
    <n v="94"/>
    <x v="1"/>
    <x v="1"/>
    <x v="2"/>
    <n v="2440.2966694490819"/>
    <x v="2"/>
    <n v="784.39"/>
    <x v="2"/>
    <n v="862.82900000000006"/>
    <n v="863"/>
    <n v="863"/>
    <n v="862"/>
    <x v="0"/>
    <x v="11"/>
    <s v="May-2022"/>
    <s v="ADULTS"/>
  </r>
  <r>
    <x v="141"/>
    <s v="P1644"/>
    <n v="14"/>
    <x v="2"/>
    <x v="2"/>
    <x v="2"/>
    <n v="2440.2966694490819"/>
    <x v="3"/>
    <n v="1462.36"/>
    <x v="3"/>
    <n v="1608.596"/>
    <n v="1609"/>
    <n v="1609"/>
    <n v="1608"/>
    <x v="0"/>
    <x v="8"/>
    <s v="Jul-2022"/>
    <s v="CHILDREN"/>
  </r>
  <r>
    <x v="249"/>
    <s v="P1854"/>
    <n v="49"/>
    <x v="0"/>
    <x v="2"/>
    <x v="1"/>
    <n v="2509.1716796874998"/>
    <x v="2"/>
    <n v="2005.36"/>
    <x v="0"/>
    <n v="2205.8960000000002"/>
    <n v="2206"/>
    <n v="2206"/>
    <n v="2205"/>
    <x v="0"/>
    <x v="6"/>
    <s v="Sep-2022"/>
    <s v="ADULTS"/>
  </r>
  <r>
    <x v="177"/>
    <s v="P4878"/>
    <n v="44"/>
    <x v="0"/>
    <x v="2"/>
    <x v="3"/>
    <n v="2496.7676064257025"/>
    <x v="0"/>
    <n v="1045.78"/>
    <x v="0"/>
    <n v="1150.3580000000002"/>
    <n v="1150"/>
    <n v="1151"/>
    <n v="1150"/>
    <x v="1"/>
    <x v="10"/>
    <s v="Oct-2023"/>
    <s v="ADULTS"/>
  </r>
  <r>
    <x v="592"/>
    <s v="P1287"/>
    <n v="92"/>
    <x v="0"/>
    <x v="4"/>
    <x v="1"/>
    <n v="2509.1716796874998"/>
    <x v="2"/>
    <n v="2505.4499999999998"/>
    <x v="2"/>
    <n v="2755.9949999999999"/>
    <n v="2756"/>
    <n v="2756"/>
    <n v="2755"/>
    <x v="0"/>
    <x v="2"/>
    <s v="Apr-2022"/>
    <s v="ADULTS"/>
  </r>
  <r>
    <x v="78"/>
    <s v="P2599"/>
    <n v="56"/>
    <x v="2"/>
    <x v="0"/>
    <x v="0"/>
    <n v="2503.6022787783868"/>
    <x v="3"/>
    <n v="4292.05"/>
    <x v="0"/>
    <n v="4721.255000000001"/>
    <n v="4721"/>
    <n v="4722"/>
    <n v="4721"/>
    <x v="1"/>
    <x v="11"/>
    <s v="May-2023"/>
    <s v="ADULTS"/>
  </r>
  <r>
    <x v="31"/>
    <s v="P2202"/>
    <n v="32"/>
    <x v="1"/>
    <x v="0"/>
    <x v="3"/>
    <n v="2496.7676064257025"/>
    <x v="0"/>
    <n v="4361.5600000000004"/>
    <x v="1"/>
    <n v="4797.7160000000013"/>
    <n v="4798"/>
    <n v="4798"/>
    <n v="4797"/>
    <x v="1"/>
    <x v="0"/>
    <s v="Dec-2023"/>
    <s v="ADULTS"/>
  </r>
  <r>
    <x v="332"/>
    <s v="P3665"/>
    <n v="32"/>
    <x v="0"/>
    <x v="1"/>
    <x v="1"/>
    <n v="2509.1716796874998"/>
    <x v="2"/>
    <n v="1547.13"/>
    <x v="1"/>
    <n v="1701.8430000000003"/>
    <n v="1702"/>
    <n v="1702"/>
    <n v="1701"/>
    <x v="1"/>
    <x v="5"/>
    <s v="Mar-2023"/>
    <s v="ADULTS"/>
  </r>
  <r>
    <x v="133"/>
    <s v="P3727"/>
    <n v="35"/>
    <x v="1"/>
    <x v="7"/>
    <x v="2"/>
    <n v="2440.2966694490819"/>
    <x v="4"/>
    <n v="712.55"/>
    <x v="1"/>
    <n v="783.80500000000006"/>
    <n v="784"/>
    <n v="784"/>
    <n v="783"/>
    <x v="1"/>
    <x v="7"/>
    <s v="Aug-2023"/>
    <s v="ADULTS"/>
  </r>
  <r>
    <x v="639"/>
    <s v="P1563"/>
    <n v="50"/>
    <x v="0"/>
    <x v="2"/>
    <x v="0"/>
    <n v="2503.6022787783868"/>
    <x v="1"/>
    <n v="3403.82"/>
    <x v="0"/>
    <n v="3744.2020000000007"/>
    <n v="3744"/>
    <n v="3745"/>
    <n v="3744"/>
    <x v="0"/>
    <x v="3"/>
    <s v="Nov-2022"/>
    <s v="ADULTS"/>
  </r>
  <r>
    <x v="294"/>
    <s v="P3671"/>
    <n v="2"/>
    <x v="0"/>
    <x v="4"/>
    <x v="0"/>
    <n v="2503.6022787783868"/>
    <x v="2"/>
    <n v="4465.3900000000003"/>
    <x v="3"/>
    <n v="4911.929000000001"/>
    <n v="4912"/>
    <n v="4912"/>
    <n v="4911"/>
    <x v="1"/>
    <x v="4"/>
    <s v="Jun-2023"/>
    <s v="CHILDREN"/>
  </r>
  <r>
    <x v="302"/>
    <s v="P4671"/>
    <n v="25"/>
    <x v="1"/>
    <x v="1"/>
    <x v="2"/>
    <n v="2440.2966694490819"/>
    <x v="3"/>
    <n v="564.95000000000005"/>
    <x v="1"/>
    <n v="621.44500000000005"/>
    <n v="621"/>
    <n v="622"/>
    <n v="621"/>
    <x v="0"/>
    <x v="3"/>
    <s v="Nov-2022"/>
    <s v="ADULTS"/>
  </r>
  <r>
    <x v="266"/>
    <s v="P2208"/>
    <n v="59"/>
    <x v="0"/>
    <x v="2"/>
    <x v="1"/>
    <n v="2509.1716796874998"/>
    <x v="2"/>
    <n v="4585.2700000000004"/>
    <x v="0"/>
    <n v="5043.7970000000005"/>
    <n v="5044"/>
    <n v="5044"/>
    <n v="5043"/>
    <x v="1"/>
    <x v="5"/>
    <s v="Mar-2023"/>
    <s v="ADULTS"/>
  </r>
  <r>
    <x v="620"/>
    <s v="P2931"/>
    <n v="7"/>
    <x v="1"/>
    <x v="0"/>
    <x v="3"/>
    <n v="2496.7676064257025"/>
    <x v="3"/>
    <n v="4153.8599999999997"/>
    <x v="3"/>
    <n v="4569.2460000000001"/>
    <n v="4569"/>
    <n v="4570"/>
    <n v="4569"/>
    <x v="1"/>
    <x v="11"/>
    <s v="May-2023"/>
    <s v="CHILDREN"/>
  </r>
  <r>
    <x v="652"/>
    <s v="P2463"/>
    <n v="4"/>
    <x v="2"/>
    <x v="4"/>
    <x v="0"/>
    <n v="2503.6022787783868"/>
    <x v="0"/>
    <n v="4419.16"/>
    <x v="3"/>
    <n v="4861.076"/>
    <n v="4861"/>
    <n v="4862"/>
    <n v="4861"/>
    <x v="1"/>
    <x v="2"/>
    <s v="Apr-2023"/>
    <s v="CHILDREN"/>
  </r>
  <r>
    <x v="54"/>
    <s v="P4078"/>
    <n v="19"/>
    <x v="0"/>
    <x v="4"/>
    <x v="3"/>
    <n v="2496.7676064257025"/>
    <x v="4"/>
    <n v="4354.51"/>
    <x v="1"/>
    <n v="4789.9610000000002"/>
    <n v="4790"/>
    <n v="4790"/>
    <n v="4789"/>
    <x v="0"/>
    <x v="0"/>
    <s v="Dec-2022"/>
    <s v="ADULTS"/>
  </r>
  <r>
    <x v="161"/>
    <s v="P3696"/>
    <n v="11"/>
    <x v="1"/>
    <x v="5"/>
    <x v="0"/>
    <n v="2503.6022787783868"/>
    <x v="1"/>
    <n v="4333.47"/>
    <x v="3"/>
    <n v="4766.8170000000009"/>
    <n v="4767"/>
    <n v="4767"/>
    <n v="4766"/>
    <x v="1"/>
    <x v="0"/>
    <s v="Dec-2023"/>
    <s v="CHILDREN"/>
  </r>
  <r>
    <x v="626"/>
    <s v="P1909"/>
    <n v="97"/>
    <x v="2"/>
    <x v="7"/>
    <x v="0"/>
    <n v="2503.6022787783868"/>
    <x v="2"/>
    <n v="4639.3900000000003"/>
    <x v="2"/>
    <n v="5103.3290000000006"/>
    <n v="5103"/>
    <n v="5104"/>
    <n v="5103"/>
    <x v="1"/>
    <x v="7"/>
    <s v="Aug-2023"/>
    <s v="ADULTS"/>
  </r>
  <r>
    <x v="645"/>
    <s v="P14"/>
    <n v="8"/>
    <x v="1"/>
    <x v="6"/>
    <x v="0"/>
    <n v="2503.6022787783868"/>
    <x v="4"/>
    <n v="4062.19"/>
    <x v="3"/>
    <n v="4468.4090000000006"/>
    <n v="4468"/>
    <n v="4469"/>
    <n v="4468"/>
    <x v="0"/>
    <x v="1"/>
    <s v="Jan-2022"/>
    <s v="CHILDREN"/>
  </r>
  <r>
    <x v="689"/>
    <s v="P4735"/>
    <n v="67"/>
    <x v="0"/>
    <x v="7"/>
    <x v="2"/>
    <n v="2440.2966694490819"/>
    <x v="1"/>
    <n v="2069.06"/>
    <x v="2"/>
    <n v="2275.9660000000003"/>
    <n v="2276"/>
    <n v="2276"/>
    <n v="2275"/>
    <x v="0"/>
    <x v="2"/>
    <s v="Apr-2022"/>
    <s v="ADULTS"/>
  </r>
  <r>
    <x v="302"/>
    <s v="P3947"/>
    <n v="46"/>
    <x v="1"/>
    <x v="1"/>
    <x v="1"/>
    <n v="2509.1716796874998"/>
    <x v="1"/>
    <n v="2734.91"/>
    <x v="0"/>
    <n v="3008.4010000000003"/>
    <n v="3008"/>
    <n v="3009"/>
    <n v="3008"/>
    <x v="0"/>
    <x v="3"/>
    <s v="Nov-2022"/>
    <s v="ADULTS"/>
  </r>
  <r>
    <x v="173"/>
    <s v="P3024"/>
    <n v="49"/>
    <x v="1"/>
    <x v="7"/>
    <x v="1"/>
    <n v="2509.1716796874998"/>
    <x v="2"/>
    <n v="2652.31"/>
    <x v="0"/>
    <n v="2917.5410000000002"/>
    <n v="2918"/>
    <n v="2918"/>
    <n v="2917"/>
    <x v="0"/>
    <x v="7"/>
    <s v="Aug-2022"/>
    <s v="ADULTS"/>
  </r>
  <r>
    <x v="668"/>
    <s v="P2982"/>
    <n v="92"/>
    <x v="2"/>
    <x v="1"/>
    <x v="3"/>
    <n v="2496.7676064257025"/>
    <x v="3"/>
    <n v="3491.43"/>
    <x v="2"/>
    <n v="3840.5730000000003"/>
    <n v="3841"/>
    <n v="3841"/>
    <n v="3840"/>
    <x v="0"/>
    <x v="0"/>
    <s v="Dec-2022"/>
    <s v="ADULTS"/>
  </r>
  <r>
    <x v="380"/>
    <s v="P1488"/>
    <n v="45"/>
    <x v="2"/>
    <x v="0"/>
    <x v="2"/>
    <n v="2440.2966694490819"/>
    <x v="0"/>
    <n v="3123.94"/>
    <x v="0"/>
    <n v="3436.3340000000003"/>
    <n v="3436"/>
    <n v="3437"/>
    <n v="3436"/>
    <x v="1"/>
    <x v="4"/>
    <s v="Jun-2023"/>
    <s v="ADULTS"/>
  </r>
  <r>
    <x v="473"/>
    <s v="P4350"/>
    <n v="48"/>
    <x v="2"/>
    <x v="1"/>
    <x v="2"/>
    <n v="2440.2966694490819"/>
    <x v="3"/>
    <n v="1127.01"/>
    <x v="0"/>
    <n v="1239.711"/>
    <n v="1240"/>
    <n v="1240"/>
    <n v="1239"/>
    <x v="1"/>
    <x v="6"/>
    <s v="Sep-2023"/>
    <s v="ADULTS"/>
  </r>
  <r>
    <x v="119"/>
    <s v="P1688"/>
    <n v="17"/>
    <x v="0"/>
    <x v="2"/>
    <x v="2"/>
    <n v="2440.2966694490819"/>
    <x v="4"/>
    <n v="3112.16"/>
    <x v="3"/>
    <n v="3423.3760000000002"/>
    <n v="3423"/>
    <n v="3424"/>
    <n v="3423"/>
    <x v="0"/>
    <x v="8"/>
    <s v="Jul-2022"/>
    <s v="CHILDR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267278-0358-4D50-A2C1-8753FA586D4C}"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Treatment">
  <location ref="S10:T15"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5">
    <i>
      <x/>
    </i>
    <i>
      <x v="1"/>
    </i>
    <i>
      <x v="2"/>
    </i>
    <i>
      <x v="3"/>
    </i>
    <i t="grand">
      <x/>
    </i>
  </rowItems>
  <colItems count="1">
    <i/>
  </colItems>
  <dataFields count="1">
    <dataField name="Average of Cost" fld="1" subtotal="average" baseField="0" baseItem="0" numFmtId="4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ost"/>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ormulas!$A$1:$I$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BB17FF-EE79-4252-ABEA-2B1A6F8317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location ref="G7:G8" firstHeaderRow="1" firstDataRow="1" firstDataCol="0"/>
  <pivotFields count="18">
    <pivotField numFmtId="15" showAll="0"/>
    <pivotField dataField="1" showAll="0"/>
    <pivotField showAll="0"/>
    <pivotField showAll="0"/>
    <pivotField showAll="0">
      <items count="9">
        <item x="1"/>
        <item x="0"/>
        <item x="7"/>
        <item x="4"/>
        <item x="6"/>
        <item x="2"/>
        <item x="3"/>
        <item x="5"/>
        <item t="default"/>
      </items>
    </pivotField>
    <pivotField showAll="0"/>
    <pivotField numFmtId="2" showAll="0"/>
    <pivotField showAll="0">
      <items count="7">
        <item x="2"/>
        <item x="0"/>
        <item x="1"/>
        <item x="3"/>
        <item x="4"/>
        <item x="5"/>
        <item t="default"/>
      </items>
    </pivotField>
    <pivotField numFmtId="8" showAll="0"/>
    <pivotField showAll="0"/>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Items count="1">
    <i/>
  </rowItems>
  <colItems count="1">
    <i/>
  </colItems>
  <dataFields count="1">
    <dataField name="Count of PatientID" fld="1" subtotal="count" baseField="0" baseItem="0"/>
  </dataFields>
  <formats count="1">
    <format dxfId="19">
      <pivotArea dataOnly="0" labelOnly="1" outline="0" axis="axisValues" fieldPosition="0"/>
    </format>
  </formats>
  <chartFormats count="1">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C7B8A-49A4-4E0F-9E2D-D2C87F2B9AC2}" name="RevenueBy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onth-Year">
  <location ref="A3:B17" firstHeaderRow="1" firstDataRow="1" firstDataCol="1"/>
  <pivotFields count="18">
    <pivotField numFmtId="15" showAll="0"/>
    <pivotField showAll="0"/>
    <pivotField showAll="0"/>
    <pivotField showAll="0"/>
    <pivotField showAll="0">
      <items count="9">
        <item x="1"/>
        <item x="0"/>
        <item x="7"/>
        <item x="4"/>
        <item x="6"/>
        <item x="2"/>
        <item x="3"/>
        <item x="5"/>
        <item t="default"/>
      </items>
    </pivotField>
    <pivotField showAll="0"/>
    <pivotField numFmtId="2" showAll="0"/>
    <pivotField showAll="0">
      <items count="7">
        <item x="2"/>
        <item x="0"/>
        <item x="1"/>
        <item x="3"/>
        <item x="4"/>
        <item x="5"/>
        <item t="default"/>
      </items>
    </pivotField>
    <pivotField dataField="1" numFmtId="8" showAll="0"/>
    <pivotField showAll="0"/>
    <pivotField numFmtId="8" showAll="0"/>
    <pivotField numFmtId="8" showAll="0"/>
    <pivotField numFmtId="8" showAll="0"/>
    <pivotField numFmtId="8" showAll="0"/>
    <pivotField axis="axisRow" showAll="0">
      <items count="3">
        <item x="0"/>
        <item h="1" x="1"/>
        <item t="default"/>
      </items>
    </pivotField>
    <pivotField axis="axisRow" showAll="0">
      <items count="13">
        <item x="1"/>
        <item x="9"/>
        <item x="5"/>
        <item x="2"/>
        <item x="11"/>
        <item x="4"/>
        <item x="8"/>
        <item x="7"/>
        <item x="6"/>
        <item x="10"/>
        <item x="3"/>
        <item x="0"/>
        <item t="default"/>
      </items>
    </pivotField>
    <pivotField showAll="0"/>
    <pivotField showAll="0"/>
  </pivotFields>
  <rowFields count="2">
    <field x="14"/>
    <field x="15"/>
  </rowFields>
  <rowItems count="14">
    <i>
      <x/>
    </i>
    <i r="1">
      <x/>
    </i>
    <i r="1">
      <x v="1"/>
    </i>
    <i r="1">
      <x v="2"/>
    </i>
    <i r="1">
      <x v="3"/>
    </i>
    <i r="1">
      <x v="4"/>
    </i>
    <i r="1">
      <x v="5"/>
    </i>
    <i r="1">
      <x v="6"/>
    </i>
    <i r="1">
      <x v="7"/>
    </i>
    <i r="1">
      <x v="8"/>
    </i>
    <i r="1">
      <x v="9"/>
    </i>
    <i r="1">
      <x v="10"/>
    </i>
    <i r="1">
      <x v="11"/>
    </i>
    <i t="grand">
      <x/>
    </i>
  </rowItems>
  <colItems count="1">
    <i/>
  </colItems>
  <dataFields count="1">
    <dataField name="Cost " fld="8" baseField="0" baseItem="0" numFmtId="165"/>
  </dataFields>
  <formats count="2">
    <format dxfId="21">
      <pivotArea dataOnly="0" labelOnly="1" outline="0" axis="axisValues" fieldPosition="0"/>
    </format>
    <format dxfId="2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6C1F0E-93FC-45C4-BE75-08EB5A9A020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Gender">
  <location ref="G12:H16" firstHeaderRow="1" firstDataRow="1" firstDataCol="1"/>
  <pivotFields count="18">
    <pivotField numFmtId="15" showAll="0"/>
    <pivotField dataField="1" showAll="0"/>
    <pivotField showAll="0"/>
    <pivotField axis="axisRow" showAll="0">
      <items count="4">
        <item x="2"/>
        <item x="0"/>
        <item x="1"/>
        <item t="default"/>
      </items>
    </pivotField>
    <pivotField showAll="0">
      <items count="9">
        <item x="1"/>
        <item x="0"/>
        <item x="7"/>
        <item x="4"/>
        <item x="6"/>
        <item x="2"/>
        <item x="3"/>
        <item x="5"/>
        <item t="default"/>
      </items>
    </pivotField>
    <pivotField showAll="0"/>
    <pivotField numFmtId="2" showAll="0"/>
    <pivotField showAll="0">
      <items count="7">
        <item x="2"/>
        <item x="0"/>
        <item x="1"/>
        <item x="3"/>
        <item x="4"/>
        <item x="5"/>
        <item t="default"/>
      </items>
    </pivotField>
    <pivotField numFmtId="8" showAll="0"/>
    <pivotField showAll="0"/>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Fields count="1">
    <field x="3"/>
  </rowFields>
  <rowItems count="4">
    <i>
      <x/>
    </i>
    <i>
      <x v="1"/>
    </i>
    <i>
      <x v="2"/>
    </i>
    <i t="grand">
      <x/>
    </i>
  </rowItems>
  <colItems count="1">
    <i/>
  </colItems>
  <dataFields count="1">
    <dataField name="Count of PatientID" fld="1" subtotal="count" baseField="0" baseItem="0"/>
  </dataFields>
  <formats count="1">
    <format dxfId="22">
      <pivotArea dataOnly="0" labelOnly="1" outline="0" axis="axisValues" fieldPosition="0"/>
    </format>
  </formats>
  <chartFormats count="24">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3" count="1" selected="0">
            <x v="0"/>
          </reference>
        </references>
      </pivotArea>
    </chartFormat>
    <chartFormat chart="0" format="12">
      <pivotArea type="data" outline="0" fieldPosition="0">
        <references count="2">
          <reference field="4294967294" count="1" selected="0">
            <x v="0"/>
          </reference>
          <reference field="3" count="1" selected="0">
            <x v="1"/>
          </reference>
        </references>
      </pivotArea>
    </chartFormat>
    <chartFormat chart="0" format="13">
      <pivotArea type="data" outline="0" fieldPosition="0">
        <references count="2">
          <reference field="4294967294" count="1" selected="0">
            <x v="0"/>
          </reference>
          <reference field="3" count="1" selected="0">
            <x v="2"/>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3" count="1" selected="0">
            <x v="0"/>
          </reference>
        </references>
      </pivotArea>
    </chartFormat>
    <chartFormat chart="5" format="3">
      <pivotArea type="data" outline="0" fieldPosition="0">
        <references count="2">
          <reference field="4294967294" count="1" selected="0">
            <x v="0"/>
          </reference>
          <reference field="3" count="1" selected="0">
            <x v="1"/>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3">
      <pivotArea type="data" outline="0" fieldPosition="0">
        <references count="2">
          <reference field="4294967294" count="1" selected="0">
            <x v="0"/>
          </reference>
          <reference field="3" count="1" selected="0">
            <x v="1"/>
          </reference>
        </references>
      </pivotArea>
    </chartFormat>
    <chartFormat chart="9" format="4">
      <pivotArea type="data" outline="0" fieldPosition="0">
        <references count="2">
          <reference field="4294967294" count="1" selected="0">
            <x v="0"/>
          </reference>
          <reference field="3"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22" format="33" series="1">
      <pivotArea type="data" outline="0" fieldPosition="0">
        <references count="1">
          <reference field="4294967294" count="1" selected="0">
            <x v="0"/>
          </reference>
        </references>
      </pivotArea>
    </chartFormat>
    <chartFormat chart="22" format="34">
      <pivotArea type="data" outline="0" fieldPosition="0">
        <references count="2">
          <reference field="4294967294" count="1" selected="0">
            <x v="0"/>
          </reference>
          <reference field="3" count="1" selected="0">
            <x v="0"/>
          </reference>
        </references>
      </pivotArea>
    </chartFormat>
    <chartFormat chart="22" format="35">
      <pivotArea type="data" outline="0" fieldPosition="0">
        <references count="2">
          <reference field="4294967294" count="1" selected="0">
            <x v="0"/>
          </reference>
          <reference field="3" count="1" selected="0">
            <x v="1"/>
          </reference>
        </references>
      </pivotArea>
    </chartFormat>
    <chartFormat chart="22" format="3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98F3C-DE61-44B6-8FC1-7A7712506E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location ref="E39:F48" firstHeaderRow="1" firstDataRow="1" firstDataCol="1"/>
  <pivotFields count="18">
    <pivotField numFmtId="15" showAll="0"/>
    <pivotField dataField="1" showAll="0"/>
    <pivotField showAll="0"/>
    <pivotField showAll="0"/>
    <pivotField axis="axisRow" showAll="0" sortType="descending">
      <items count="9">
        <item x="1"/>
        <item x="0"/>
        <item x="7"/>
        <item x="4"/>
        <item x="6"/>
        <item x="2"/>
        <item x="3"/>
        <item x="5"/>
        <item t="default"/>
      </items>
      <autoSortScope>
        <pivotArea dataOnly="0" outline="0" fieldPosition="0">
          <references count="1">
            <reference field="4294967294" count="1" selected="0">
              <x v="0"/>
            </reference>
          </references>
        </pivotArea>
      </autoSortScope>
    </pivotField>
    <pivotField showAll="0"/>
    <pivotField numFmtId="2" showAll="0"/>
    <pivotField showAll="0">
      <items count="7">
        <item x="2"/>
        <item x="0"/>
        <item x="1"/>
        <item x="3"/>
        <item x="4"/>
        <item x="5"/>
        <item t="default"/>
      </items>
    </pivotField>
    <pivotField numFmtId="8" showAll="0"/>
    <pivotField showAll="0"/>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Fields count="1">
    <field x="4"/>
  </rowFields>
  <rowItems count="9">
    <i>
      <x v="1"/>
    </i>
    <i>
      <x/>
    </i>
    <i>
      <x v="6"/>
    </i>
    <i>
      <x v="2"/>
    </i>
    <i>
      <x v="3"/>
    </i>
    <i>
      <x v="5"/>
    </i>
    <i>
      <x v="4"/>
    </i>
    <i>
      <x v="7"/>
    </i>
    <i t="grand">
      <x/>
    </i>
  </rowItems>
  <colItems count="1">
    <i/>
  </colItems>
  <dataFields count="1">
    <dataField name="Count of PatientID" fld="1" subtotal="count" baseField="0" baseItem="0"/>
  </dataFields>
  <formats count="1">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3758C3-0E87-4BA9-B591-5BC2203B4E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reatment">
  <location ref="D27:G34" firstHeaderRow="0" firstDataRow="1" firstDataCol="1"/>
  <pivotFields count="18">
    <pivotField numFmtId="15" showAll="0"/>
    <pivotField dataField="1" showAll="0"/>
    <pivotField showAll="0"/>
    <pivotField showAll="0"/>
    <pivotField showAll="0">
      <items count="9">
        <item x="1"/>
        <item x="0"/>
        <item x="7"/>
        <item x="4"/>
        <item x="6"/>
        <item x="2"/>
        <item x="3"/>
        <item x="5"/>
        <item t="default"/>
      </items>
    </pivotField>
    <pivotField showAll="0"/>
    <pivotField numFmtId="2" showAll="0"/>
    <pivotField axis="axisRow" showAll="0">
      <items count="7">
        <item x="2"/>
        <item x="0"/>
        <item x="1"/>
        <item x="3"/>
        <item x="4"/>
        <item x="5"/>
        <item t="default"/>
      </items>
    </pivotField>
    <pivotField dataField="1" numFmtId="8" showAll="0"/>
    <pivotField showAll="0"/>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Fields count="1">
    <field x="7"/>
  </rowFields>
  <rowItems count="7">
    <i>
      <x/>
    </i>
    <i>
      <x v="1"/>
    </i>
    <i>
      <x v="2"/>
    </i>
    <i>
      <x v="3"/>
    </i>
    <i>
      <x v="4"/>
    </i>
    <i>
      <x v="5"/>
    </i>
    <i t="grand">
      <x/>
    </i>
  </rowItems>
  <colFields count="1">
    <field x="-2"/>
  </colFields>
  <colItems count="3">
    <i>
      <x/>
    </i>
    <i i="1">
      <x v="1"/>
    </i>
    <i i="2">
      <x v="2"/>
    </i>
  </colItems>
  <dataFields count="3">
    <dataField name="Count of PatientID" fld="1" subtotal="count" baseField="0" baseItem="0"/>
    <dataField name="Average of Cost" fld="8" subtotal="average" baseField="7" baseItem="0" numFmtId="8"/>
    <dataField name="Sum of Cost " fld="8" baseField="7" baseItem="0" numFmtId="8"/>
  </dataFields>
  <formats count="1">
    <format dxfId="2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AE93AA-0378-4CEF-A7C0-470C650C86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location ref="G19:G20" firstHeaderRow="1" firstDataRow="1" firstDataCol="0"/>
  <pivotFields count="18">
    <pivotField numFmtId="15" showAll="0"/>
    <pivotField showAll="0"/>
    <pivotField showAll="0"/>
    <pivotField showAll="0"/>
    <pivotField showAll="0">
      <items count="9">
        <item x="1"/>
        <item x="0"/>
        <item x="7"/>
        <item x="4"/>
        <item x="6"/>
        <item x="2"/>
        <item x="3"/>
        <item x="5"/>
        <item t="default"/>
      </items>
    </pivotField>
    <pivotField showAll="0"/>
    <pivotField numFmtId="2" showAll="0"/>
    <pivotField showAll="0">
      <items count="7">
        <item x="2"/>
        <item x="0"/>
        <item x="1"/>
        <item x="3"/>
        <item x="4"/>
        <item x="5"/>
        <item t="default"/>
      </items>
    </pivotField>
    <pivotField dataField="1" numFmtId="8" showAll="0"/>
    <pivotField showAll="0"/>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Items count="1">
    <i/>
  </rowItems>
  <colItems count="1">
    <i/>
  </colItems>
  <dataFields count="1">
    <dataField name="Sum of  Cost " fld="8" baseField="0" baseItem="0" numFmtId="166"/>
  </dataFields>
  <formats count="2">
    <format dxfId="26">
      <pivotArea dataOnly="0" labelOnly="1" outline="0" axis="axisValues" fieldPosition="0"/>
    </format>
    <format dxfId="2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7999C2-4A86-442A-A5AF-67AF98578288}" name="AvgCostByDiagno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iagnosis">
  <location ref="A32:B37" firstHeaderRow="1" firstDataRow="1" firstDataCol="1"/>
  <pivotFields count="18">
    <pivotField numFmtId="15" showAll="0"/>
    <pivotField showAll="0"/>
    <pivotField showAll="0"/>
    <pivotField showAll="0"/>
    <pivotField showAll="0" sortType="descending">
      <items count="9">
        <item x="1"/>
        <item x="0"/>
        <item x="7"/>
        <item x="4"/>
        <item x="6"/>
        <item x="2"/>
        <item x="3"/>
        <item x="5"/>
        <item t="default"/>
      </items>
      <autoSortScope>
        <pivotArea dataOnly="0" outline="0" fieldPosition="0">
          <references count="1">
            <reference field="4294967294" count="1" selected="0">
              <x v="0"/>
            </reference>
          </references>
        </pivotArea>
      </autoSortScope>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numFmtId="2" showAll="0"/>
    <pivotField showAll="0">
      <items count="7">
        <item x="2"/>
        <item x="0"/>
        <item x="1"/>
        <item x="3"/>
        <item x="4"/>
        <item x="5"/>
        <item t="default"/>
      </items>
    </pivotField>
    <pivotField dataField="1" numFmtId="8" showAll="0"/>
    <pivotField showAll="0"/>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Fields count="1">
    <field x="5"/>
  </rowFields>
  <rowItems count="5">
    <i>
      <x v="3"/>
    </i>
    <i>
      <x v="2"/>
    </i>
    <i>
      <x v="1"/>
    </i>
    <i>
      <x/>
    </i>
    <i t="grand">
      <x/>
    </i>
  </rowItems>
  <colItems count="1">
    <i/>
  </colItems>
  <dataFields count="1">
    <dataField name="Average Cost " fld="8" subtotal="average" baseField="4" baseItem="0" numFmtId="8"/>
  </dataFields>
  <formats count="1">
    <format dxfId="2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CFAC49-9E9E-4A32-B4A3-F7B36FEBE26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location ref="I3:J5" firstHeaderRow="1" firstDataRow="1" firstDataCol="1"/>
  <pivotFields count="18">
    <pivotField numFmtId="15" showAll="0"/>
    <pivotField dataField="1" showAll="0"/>
    <pivotField showAll="0"/>
    <pivotField showAll="0"/>
    <pivotField showAll="0">
      <items count="9">
        <item x="1"/>
        <item x="0"/>
        <item x="7"/>
        <item x="4"/>
        <item x="6"/>
        <item x="2"/>
        <item x="3"/>
        <item x="5"/>
        <item t="default"/>
      </items>
    </pivotField>
    <pivotField showAll="0"/>
    <pivotField numFmtId="2" showAll="0"/>
    <pivotField showAll="0">
      <items count="7">
        <item x="2"/>
        <item x="0"/>
        <item x="1"/>
        <item x="3"/>
        <item x="4"/>
        <item x="5"/>
        <item t="default"/>
      </items>
    </pivotField>
    <pivotField numFmtId="8" showAll="0"/>
    <pivotField showAll="0"/>
    <pivotField numFmtId="8" showAll="0"/>
    <pivotField numFmtId="8" showAll="0"/>
    <pivotField numFmtId="8" showAll="0"/>
    <pivotField numFmtId="8" showAll="0"/>
    <pivotField axis="axisRow"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Fields count="1">
    <field x="14"/>
  </rowFields>
  <rowItems count="2">
    <i>
      <x/>
    </i>
    <i t="grand">
      <x/>
    </i>
  </rowItems>
  <colItems count="1">
    <i/>
  </colItems>
  <dataFields count="1">
    <dataField name="Count of PatientID" fld="1" subtotal="count" baseField="0" baseItem="0"/>
  </dataFields>
  <formats count="1">
    <format dxfId="28">
      <pivotArea dataOnly="0" labelOnly="1" outline="0" axis="axisValues" fieldPosition="0"/>
    </format>
  </formats>
  <chartFormats count="1">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FD35E9-9A17-4E48-8E11-6F74F2BB3D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Diagnosis">
  <location ref="D3:E12" firstHeaderRow="1" firstDataRow="1" firstDataCol="1"/>
  <pivotFields count="18">
    <pivotField numFmtId="15" showAll="0"/>
    <pivotField dataField="1" showAll="0"/>
    <pivotField showAll="0"/>
    <pivotField showAll="0"/>
    <pivotField axis="axisRow" showAll="0" sortType="ascending">
      <items count="9">
        <item x="1"/>
        <item x="0"/>
        <item x="7"/>
        <item x="4"/>
        <item x="6"/>
        <item x="2"/>
        <item x="3"/>
        <item x="5"/>
        <item t="default"/>
      </items>
      <autoSortScope>
        <pivotArea dataOnly="0" outline="0" fieldPosition="0">
          <references count="1">
            <reference field="4294967294" count="1" selected="0">
              <x v="0"/>
            </reference>
          </references>
        </pivotArea>
      </autoSortScope>
    </pivotField>
    <pivotField showAll="0"/>
    <pivotField numFmtId="2" showAll="0"/>
    <pivotField showAll="0">
      <items count="7">
        <item x="2"/>
        <item x="0"/>
        <item x="1"/>
        <item x="3"/>
        <item x="4"/>
        <item x="5"/>
        <item t="default"/>
      </items>
    </pivotField>
    <pivotField numFmtId="8" showAll="0"/>
    <pivotField showAll="0"/>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Fields count="1">
    <field x="4"/>
  </rowFields>
  <rowItems count="9">
    <i>
      <x v="7"/>
    </i>
    <i>
      <x v="4"/>
    </i>
    <i>
      <x v="5"/>
    </i>
    <i>
      <x v="3"/>
    </i>
    <i>
      <x v="2"/>
    </i>
    <i>
      <x v="6"/>
    </i>
    <i>
      <x/>
    </i>
    <i>
      <x v="1"/>
    </i>
    <i t="grand">
      <x/>
    </i>
  </rowItems>
  <colItems count="1">
    <i/>
  </colItems>
  <dataFields count="1">
    <dataField name="Count of PatientID" fld="1" subtotal="count" baseField="0" baseItem="0"/>
  </dataFields>
  <formats count="1">
    <format dxfId="29">
      <pivotArea dataOnly="0" labelOnly="1" outline="0" axis="axisValues" fieldPosition="0"/>
    </format>
  </formats>
  <chartFormats count="8">
    <chartFormat chart="0" format="1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82A7F3-82D2-4436-B042-A7E0C4C0C4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Gender">
  <location ref="A42:B47" firstHeaderRow="1" firstDataRow="1" firstDataCol="1"/>
  <pivotFields count="18">
    <pivotField numFmtId="15" showAll="0"/>
    <pivotField dataField="1" showAll="0"/>
    <pivotField showAll="0"/>
    <pivotField showAll="0">
      <items count="4">
        <item x="2"/>
        <item x="0"/>
        <item x="1"/>
        <item t="default"/>
      </items>
    </pivotField>
    <pivotField showAll="0">
      <items count="9">
        <item x="1"/>
        <item x="0"/>
        <item x="7"/>
        <item x="4"/>
        <item x="6"/>
        <item x="2"/>
        <item x="3"/>
        <item x="5"/>
        <item t="default"/>
      </items>
    </pivotField>
    <pivotField showAll="0"/>
    <pivotField numFmtId="2" showAll="0"/>
    <pivotField showAll="0">
      <items count="7">
        <item x="2"/>
        <item x="0"/>
        <item x="1"/>
        <item x="3"/>
        <item x="4"/>
        <item x="5"/>
        <item t="default"/>
      </items>
    </pivotField>
    <pivotField numFmtId="8" showAll="0"/>
    <pivotField axis="axisRow" showAll="0" sortType="descending">
      <items count="9">
        <item x="2"/>
        <item x="3"/>
        <item x="1"/>
        <item x="0"/>
        <item h="1" m="1" x="7"/>
        <item h="1" m="1" x="4"/>
        <item h="1" m="1" x="6"/>
        <item h="1" m="1" x="5"/>
        <item t="default"/>
      </items>
      <autoSortScope>
        <pivotArea dataOnly="0" outline="0" fieldPosition="0">
          <references count="1">
            <reference field="4294967294" count="1" selected="0">
              <x v="0"/>
            </reference>
          </references>
        </pivotArea>
      </autoSortScope>
    </pivotField>
    <pivotField numFmtId="8" showAll="0"/>
    <pivotField numFmtId="8" showAll="0"/>
    <pivotField numFmtId="8" showAll="0"/>
    <pivotField numFmtId="8" showAll="0"/>
    <pivotField showAll="0">
      <items count="3">
        <item x="0"/>
        <item h="1" x="1"/>
        <item t="default"/>
      </items>
    </pivotField>
    <pivotField showAll="0">
      <items count="13">
        <item x="1"/>
        <item x="9"/>
        <item x="5"/>
        <item x="2"/>
        <item x="11"/>
        <item x="4"/>
        <item x="8"/>
        <item x="7"/>
        <item x="6"/>
        <item x="10"/>
        <item x="3"/>
        <item x="0"/>
        <item t="default"/>
      </items>
    </pivotField>
    <pivotField showAll="0"/>
    <pivotField showAll="0"/>
  </pivotFields>
  <rowFields count="1">
    <field x="9"/>
  </rowFields>
  <rowItems count="5">
    <i>
      <x/>
    </i>
    <i>
      <x v="2"/>
    </i>
    <i>
      <x v="3"/>
    </i>
    <i>
      <x v="1"/>
    </i>
    <i t="grand">
      <x/>
    </i>
  </rowItems>
  <colItems count="1">
    <i/>
  </colItems>
  <dataFields count="1">
    <dataField name="Count of PatientID" fld="1" subtotal="count" showDataAs="percentOfCol" baseField="9" baseItem="0" numFmtId="10"/>
  </dataFields>
  <chartFormats count="21">
    <chartFormat chart="0" format="1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22" format="33" series="1">
      <pivotArea type="data" outline="0" fieldPosition="0">
        <references count="1">
          <reference field="4294967294" count="1" selected="0">
            <x v="0"/>
          </reference>
        </references>
      </pivotArea>
    </chartFormat>
    <chartFormat chart="31" format="49" series="1">
      <pivotArea type="data" outline="0" fieldPosition="0">
        <references count="1">
          <reference field="4294967294" count="1" selected="0">
            <x v="0"/>
          </reference>
        </references>
      </pivotArea>
    </chartFormat>
    <chartFormat chart="31" format="50">
      <pivotArea type="data" outline="0" fieldPosition="0">
        <references count="2">
          <reference field="4294967294" count="1" selected="0">
            <x v="0"/>
          </reference>
          <reference field="9" count="1" selected="0">
            <x v="0"/>
          </reference>
        </references>
      </pivotArea>
    </chartFormat>
    <chartFormat chart="31" format="51">
      <pivotArea type="data" outline="0" fieldPosition="0">
        <references count="2">
          <reference field="4294967294" count="1" selected="0">
            <x v="0"/>
          </reference>
          <reference field="9" count="1" selected="0">
            <x v="2"/>
          </reference>
        </references>
      </pivotArea>
    </chartFormat>
    <chartFormat chart="31" format="52">
      <pivotArea type="data" outline="0" fieldPosition="0">
        <references count="2">
          <reference field="4294967294" count="1" selected="0">
            <x v="0"/>
          </reference>
          <reference field="9" count="1" selected="0">
            <x v="3"/>
          </reference>
        </references>
      </pivotArea>
    </chartFormat>
    <chartFormat chart="31" format="53">
      <pivotArea type="data" outline="0" fieldPosition="0">
        <references count="2">
          <reference field="4294967294" count="1" selected="0">
            <x v="0"/>
          </reference>
          <reference field="9" count="1" selected="0">
            <x v="1"/>
          </reference>
        </references>
      </pivotArea>
    </chartFormat>
    <chartFormat chart="32" format="54" series="1">
      <pivotArea type="data" outline="0" fieldPosition="0">
        <references count="1">
          <reference field="4294967294" count="1" selected="0">
            <x v="0"/>
          </reference>
        </references>
      </pivotArea>
    </chartFormat>
    <chartFormat chart="32" format="55">
      <pivotArea type="data" outline="0" fieldPosition="0">
        <references count="2">
          <reference field="4294967294" count="1" selected="0">
            <x v="0"/>
          </reference>
          <reference field="9" count="1" selected="0">
            <x v="0"/>
          </reference>
        </references>
      </pivotArea>
    </chartFormat>
    <chartFormat chart="32" format="56">
      <pivotArea type="data" outline="0" fieldPosition="0">
        <references count="2">
          <reference field="4294967294" count="1" selected="0">
            <x v="0"/>
          </reference>
          <reference field="9" count="1" selected="0">
            <x v="2"/>
          </reference>
        </references>
      </pivotArea>
    </chartFormat>
    <chartFormat chart="32" format="57">
      <pivotArea type="data" outline="0" fieldPosition="0">
        <references count="2">
          <reference field="4294967294" count="1" selected="0">
            <x v="0"/>
          </reference>
          <reference field="9" count="1" selected="0">
            <x v="3"/>
          </reference>
        </references>
      </pivotArea>
    </chartFormat>
    <chartFormat chart="32" format="58">
      <pivotArea type="data" outline="0" fieldPosition="0">
        <references count="2">
          <reference field="4294967294" count="1" selected="0">
            <x v="0"/>
          </reference>
          <reference field="9" count="1" selected="0">
            <x v="1"/>
          </reference>
        </references>
      </pivotArea>
    </chartFormat>
    <chartFormat chart="33" format="54" series="1">
      <pivotArea type="data" outline="0" fieldPosition="0">
        <references count="1">
          <reference field="4294967294" count="1" selected="0">
            <x v="0"/>
          </reference>
        </references>
      </pivotArea>
    </chartFormat>
    <chartFormat chart="33" format="55">
      <pivotArea type="data" outline="0" fieldPosition="0">
        <references count="2">
          <reference field="4294967294" count="1" selected="0">
            <x v="0"/>
          </reference>
          <reference field="9" count="1" selected="0">
            <x v="0"/>
          </reference>
        </references>
      </pivotArea>
    </chartFormat>
    <chartFormat chart="33" format="56">
      <pivotArea type="data" outline="0" fieldPosition="0">
        <references count="2">
          <reference field="4294967294" count="1" selected="0">
            <x v="0"/>
          </reference>
          <reference field="9" count="1" selected="0">
            <x v="2"/>
          </reference>
        </references>
      </pivotArea>
    </chartFormat>
    <chartFormat chart="33" format="57">
      <pivotArea type="data" outline="0" fieldPosition="0">
        <references count="2">
          <reference field="4294967294" count="1" selected="0">
            <x v="0"/>
          </reference>
          <reference field="9" count="1" selected="0">
            <x v="3"/>
          </reference>
        </references>
      </pivotArea>
    </chartFormat>
    <chartFormat chart="33" format="5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1" xr10:uid="{CE9FE41D-6A01-4967-97BB-5739692C6B4E}" sourceName="Doctor">
  <pivotTables>
    <pivotTable tabId="12" name="PivotTable6"/>
    <pivotTable tabId="12" name="AvgCostByDiagnosis"/>
    <pivotTable tabId="12" name="PivotTable1"/>
    <pivotTable tabId="12" name="PivotTable8"/>
    <pivotTable tabId="12" name="PivotTable9"/>
    <pivotTable tabId="12" name="RevenueByMonth"/>
    <pivotTable tabId="12" name="PivotTable2"/>
    <pivotTable tabId="12" name="PivotTable4"/>
    <pivotTable tabId="12" name="PivotTable5"/>
    <pivotTable tabId="12" name="PivotTable3"/>
  </pivotTables>
  <data>
    <tabular pivotCacheId="2045450181">
      <items count="6">
        <i x="2" s="1"/>
        <i x="0" s="1"/>
        <i x="1"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4BC9BB-DBF7-4A8C-96D0-69EAA7027348}" sourceName="Year">
  <pivotTables>
    <pivotTable tabId="12" name="RevenueByMonth"/>
    <pivotTable tabId="12" name="AvgCostByDiagnosis"/>
    <pivotTable tabId="12" name="PivotTable1"/>
    <pivotTable tabId="12" name="PivotTable2"/>
    <pivotTable tabId="12" name="PivotTable6"/>
    <pivotTable tabId="12" name="PivotTable8"/>
    <pivotTable tabId="12" name="PivotTable9"/>
    <pivotTable tabId="12" name="PivotTable4"/>
    <pivotTable tabId="12" name="PivotTable5"/>
    <pivotTable tabId="12" name="PivotTable3"/>
  </pivotTables>
  <data>
    <tabular pivotCacheId="2045450181">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1A9CEA4-DF96-4F1A-9B74-461C1A5D5D0E}" sourceName="Month">
  <pivotTables>
    <pivotTable tabId="12" name="RevenueByMonth"/>
    <pivotTable tabId="12" name="AvgCostByDiagnosis"/>
    <pivotTable tabId="12" name="PivotTable1"/>
    <pivotTable tabId="12" name="PivotTable2"/>
    <pivotTable tabId="12" name="PivotTable6"/>
    <pivotTable tabId="12" name="PivotTable8"/>
    <pivotTable tabId="12" name="PivotTable9"/>
    <pivotTable tabId="12" name="PivotTable4"/>
    <pivotTable tabId="12" name="PivotTable5"/>
    <pivotTable tabId="12" name="PivotTable3"/>
  </pivotTables>
  <data>
    <tabular pivotCacheId="2045450181">
      <items count="12">
        <i x="1" s="1"/>
        <i x="9" s="1"/>
        <i x="5" s="1"/>
        <i x="2" s="1"/>
        <i x="11" s="1"/>
        <i x="4" s="1"/>
        <i x="8" s="1"/>
        <i x="7" s="1"/>
        <i x="6" s="1"/>
        <i x="10"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1" xr10:uid="{0C84CFAB-119F-4E69-8761-830D3C2CC368}" sourceName="Diagnosis">
  <pivotTables>
    <pivotTable tabId="12" name="PivotTable1"/>
    <pivotTable tabId="12" name="AvgCostByDiagnosis"/>
    <pivotTable tabId="12" name="PivotTable2"/>
    <pivotTable tabId="12" name="PivotTable4"/>
    <pivotTable tabId="12" name="PivotTable6"/>
    <pivotTable tabId="12" name="PivotTable8"/>
    <pivotTable tabId="12" name="PivotTable9"/>
    <pivotTable tabId="12" name="RevenueByMonth"/>
    <pivotTable tabId="12" name="PivotTable5"/>
    <pivotTable tabId="12" name="PivotTable3"/>
  </pivotTables>
  <data>
    <tabular pivotCacheId="2045450181">
      <items count="8">
        <i x="1" s="1"/>
        <i x="0" s="1"/>
        <i x="7" s="1"/>
        <i x="4" s="1"/>
        <i x="6"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1" xr10:uid="{2BAA6E55-5AFC-43B7-B4AD-B0C51FE149C3}" cache="Slicer_Doctor1" startItem="3" rowHeight="257175"/>
  <slicer name="Year" xr10:uid="{A9DD05BC-044C-40FA-898B-342F9C3CF7BD}" cache="Slicer_Year" rowHeight="257175"/>
  <slicer name="Month" xr10:uid="{64A8B799-E442-4DF9-8C5E-0BCCAD17828F}" cache="Slicer_Month" startItem="6" rowHeight="257175"/>
  <slicer name="Diagnosis 1" xr10:uid="{84C068AA-4435-4E10-92B2-1EBF3989B475}" cache="Slicer_Diagnosis1" caption="Diagno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DAEBA3-73FC-4365-A53B-90A4C18EFBB7}" name="MedicalData" displayName="MedicalData" ref="A1:I5001" totalsRowShown="0" headerRowDxfId="41">
  <autoFilter ref="A1:I5001" xr:uid="{CCDAEBA3-73FC-4365-A53B-90A4C18EFBB7}"/>
  <tableColumns count="9">
    <tableColumn id="1" xr3:uid="{C2D383D0-8F6B-43CB-88BB-2C9C4ADCEDAF}" name="VisitDate" dataDxfId="40"/>
    <tableColumn id="2" xr3:uid="{E448506B-198C-4985-800C-A139A1F665A7}" name="PatientID"/>
    <tableColumn id="3" xr3:uid="{75F7C634-FEDB-43C6-9C05-FD5C7C9A3672}" name="Age"/>
    <tableColumn id="4" xr3:uid="{944088BC-84D8-4054-95CC-4408AE8FB803}" name="Gender"/>
    <tableColumn id="5" xr3:uid="{884E0085-10FB-4E45-AAD9-579F43A5A4AC}" name="Diagnosis"/>
    <tableColumn id="6" xr3:uid="{9C0AEC16-3BC5-4930-807A-E00A705A90FB}" name="Treatment"/>
    <tableColumn id="7" xr3:uid="{F36D9B0F-7EA8-4631-84EC-01A1585C7759}" name="Doctor"/>
    <tableColumn id="8" xr3:uid="{605957BF-4E3A-4A30-8494-1EC5ED1AEBC1}" name=" Cost " dataDxfId="39"/>
    <tableColumn id="9" xr3:uid="{BECB67F3-B41A-493B-9C9C-B8B081F08B28}" name="Age Group">
      <calculatedColumnFormula>IF(C2&lt;=17,"Child",IF(C2&lt;=39, "Young Adult", IF(C2&lt;=59, "Middle age", "Senior Age")))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74811B-BC49-4C3E-BF7C-D65011BF72D8}" name="Table2" displayName="Table2" ref="A1:R5001" totalsRowShown="0" headerRowDxfId="38">
  <autoFilter ref="A1:R5001" xr:uid="{B674811B-BC49-4C3E-BF7C-D65011BF72D8}"/>
  <tableColumns count="18">
    <tableColumn id="1" xr3:uid="{A8D56455-62A0-4051-9BBF-05ED8B5759D4}" name="VisitDate" dataDxfId="37"/>
    <tableColumn id="2" xr3:uid="{4BE8F1A3-3661-433E-853A-38E843AC7C18}" name="PatientID"/>
    <tableColumn id="3" xr3:uid="{688DAFED-4AEF-4224-BAF3-701363FEBD2A}" name="Age"/>
    <tableColumn id="4" xr3:uid="{36480002-7223-4160-8517-DC6A54D03D8A}" name="Gender"/>
    <tableColumn id="5" xr3:uid="{C983AD65-B742-4E56-95EA-1C8365FA58EC}" name="Diagnosis"/>
    <tableColumn id="6" xr3:uid="{9AA13A39-F6D9-48E0-9274-AC019CF772C7}" name="Treatment"/>
    <tableColumn id="7" xr3:uid="{5D3E40C2-27F2-4637-A0E6-B97CB8245E14}" name="Standard Cost" dataDxfId="36">
      <calculatedColumnFormula>VLOOKUP(F2,S$11:$T$15, 2, FALSE)</calculatedColumnFormula>
    </tableColumn>
    <tableColumn id="8" xr3:uid="{011D2E3A-FB35-4D54-AE7A-FB48006F6147}" name="Doctor"/>
    <tableColumn id="9" xr3:uid="{4078BFBB-9A28-4782-A2A3-835FB088D6DB}" name=" Cost " dataDxfId="35"/>
    <tableColumn id="10" xr3:uid="{8C1E1FB0-DFEE-4974-86A5-3D537C7D80F0}" name="Age Range">
      <calculatedColumnFormula>IF(C2&lt;=17,"0-17",IF(C2&lt;=39, "18-39", IF(C2&lt;=59, "40-59", "&gt;59")))</calculatedColumnFormula>
    </tableColumn>
    <tableColumn id="11" xr3:uid="{CE837A0C-D466-4B96-B4D0-355106504F84}" name="Cost With Tax" dataDxfId="34">
      <calculatedColumnFormula>I2*1.1</calculatedColumnFormula>
    </tableColumn>
    <tableColumn id="12" xr3:uid="{39D9BDC3-EB4E-46A0-BA8D-E5192A757D0A}" name="ROUND" dataDxfId="33">
      <calculatedColumnFormula>ROUND(K2, 0)</calculatedColumnFormula>
    </tableColumn>
    <tableColumn id="13" xr3:uid="{241E653D-5660-4206-ADE0-C9F7AB7FC48B}" name="ROUNDUP" dataDxfId="32">
      <calculatedColumnFormula>ROUNDUP(K2, 0)</calculatedColumnFormula>
    </tableColumn>
    <tableColumn id="14" xr3:uid="{9E482053-BBD8-47BD-99BC-AD42F8516E3C}" name="ROUNDDOWN" dataDxfId="31">
      <calculatedColumnFormula>ROUNDDOWN(K2,0)</calculatedColumnFormula>
    </tableColumn>
    <tableColumn id="15" xr3:uid="{2DD0B782-1A42-400D-A627-06639B3F0BC5}" name="Year">
      <calculatedColumnFormula>YEAR(A2)</calculatedColumnFormula>
    </tableColumn>
    <tableColumn id="16" xr3:uid="{8134BEDB-6C45-4CE6-AB19-7DBFB610D1E4}" name="Month">
      <calculatedColumnFormula>TEXT(A2, "MMM")</calculatedColumnFormula>
    </tableColumn>
    <tableColumn id="17" xr3:uid="{17BA25AF-B0F0-47A3-B90D-2E5D756A8591}" name="Month&amp;Year">
      <calculatedColumnFormula>TEXT(A2, "MMM-YYYY")</calculatedColumnFormula>
    </tableColumn>
    <tableColumn id="18" xr3:uid="{87CFB086-06D8-4F38-8E1F-2371F2AD8119}" name="Age Group" dataDxfId="30">
      <calculatedColumnFormula>IF(C2&gt;=18, "ADULTS", "CHILDREN")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EC5E-A53F-4E92-B0A8-190C7CE47C48}">
  <sheetPr codeName="Sheet1"/>
  <dimension ref="A1:M5001"/>
  <sheetViews>
    <sheetView topLeftCell="D1" workbookViewId="0">
      <selection activeCell="J11" sqref="J11"/>
    </sheetView>
  </sheetViews>
  <sheetFormatPr defaultColWidth="20" defaultRowHeight="17.25" x14ac:dyDescent="0.35"/>
  <sheetData>
    <row r="1" spans="1:13" x14ac:dyDescent="0.35">
      <c r="A1" s="3" t="s">
        <v>0</v>
      </c>
      <c r="B1" s="3" t="s">
        <v>1</v>
      </c>
      <c r="C1" s="3" t="s">
        <v>2</v>
      </c>
      <c r="D1" s="3" t="s">
        <v>3</v>
      </c>
      <c r="E1" s="3" t="s">
        <v>4</v>
      </c>
      <c r="F1" s="3" t="s">
        <v>5</v>
      </c>
      <c r="G1" s="3" t="s">
        <v>6</v>
      </c>
      <c r="H1" s="3" t="s">
        <v>7</v>
      </c>
      <c r="I1" s="3" t="s">
        <v>5035</v>
      </c>
      <c r="J1" s="9"/>
    </row>
    <row r="2" spans="1:13" x14ac:dyDescent="0.35">
      <c r="A2" s="1">
        <v>44903</v>
      </c>
      <c r="B2" t="s">
        <v>8</v>
      </c>
      <c r="C2">
        <v>58</v>
      </c>
      <c r="D2" t="s">
        <v>9</v>
      </c>
      <c r="E2" t="s">
        <v>10</v>
      </c>
      <c r="F2" t="s">
        <v>11</v>
      </c>
      <c r="G2" t="s">
        <v>12</v>
      </c>
      <c r="H2" s="2">
        <v>2804.9</v>
      </c>
      <c r="I2" t="str">
        <f t="shared" ref="I2:I65" si="0">IF(C2&lt;=17,"Child",IF(C2&lt;=39, "Young Adult", IF(C2&lt;=59, "Middle age", "Senior Age")))</f>
        <v>Middle age</v>
      </c>
      <c r="K2" s="2"/>
    </row>
    <row r="3" spans="1:13" x14ac:dyDescent="0.35">
      <c r="A3" s="1">
        <v>44929</v>
      </c>
      <c r="B3" t="s">
        <v>13</v>
      </c>
      <c r="C3">
        <v>19</v>
      </c>
      <c r="D3" t="s">
        <v>14</v>
      </c>
      <c r="E3" t="s">
        <v>15</v>
      </c>
      <c r="F3" t="s">
        <v>16</v>
      </c>
      <c r="G3" t="s">
        <v>17</v>
      </c>
      <c r="H3" s="2">
        <v>3421.18</v>
      </c>
      <c r="I3" t="str">
        <f t="shared" si="0"/>
        <v>Young Adult</v>
      </c>
    </row>
    <row r="4" spans="1:13" x14ac:dyDescent="0.35">
      <c r="A4" s="1">
        <v>44660</v>
      </c>
      <c r="B4" t="s">
        <v>18</v>
      </c>
      <c r="C4">
        <v>69</v>
      </c>
      <c r="D4" t="s">
        <v>9</v>
      </c>
      <c r="E4" t="s">
        <v>19</v>
      </c>
      <c r="F4" t="s">
        <v>16</v>
      </c>
      <c r="G4" t="s">
        <v>12</v>
      </c>
      <c r="H4" s="2">
        <v>3388.38</v>
      </c>
      <c r="I4" t="str">
        <f t="shared" si="0"/>
        <v>Senior Age</v>
      </c>
    </row>
    <row r="5" spans="1:13" x14ac:dyDescent="0.35">
      <c r="A5" s="1">
        <v>45018</v>
      </c>
      <c r="B5" t="s">
        <v>20</v>
      </c>
      <c r="C5">
        <v>50</v>
      </c>
      <c r="D5" t="s">
        <v>21</v>
      </c>
      <c r="E5" t="s">
        <v>22</v>
      </c>
      <c r="F5" t="s">
        <v>23</v>
      </c>
      <c r="G5" t="s">
        <v>12</v>
      </c>
      <c r="H5" s="2">
        <v>748.7</v>
      </c>
      <c r="I5" t="str">
        <f t="shared" si="0"/>
        <v>Middle age</v>
      </c>
    </row>
    <row r="6" spans="1:13" x14ac:dyDescent="0.35">
      <c r="A6" s="1">
        <v>45258</v>
      </c>
      <c r="B6" t="s">
        <v>24</v>
      </c>
      <c r="C6">
        <v>61</v>
      </c>
      <c r="D6" t="s">
        <v>21</v>
      </c>
      <c r="E6" t="s">
        <v>25</v>
      </c>
      <c r="F6" t="s">
        <v>23</v>
      </c>
      <c r="G6" t="s">
        <v>17</v>
      </c>
      <c r="H6" s="2">
        <v>2817.94</v>
      </c>
      <c r="I6" t="str">
        <f t="shared" si="0"/>
        <v>Senior Age</v>
      </c>
    </row>
    <row r="7" spans="1:13" x14ac:dyDescent="0.35">
      <c r="A7" s="1">
        <v>45083</v>
      </c>
      <c r="B7" t="s">
        <v>26</v>
      </c>
      <c r="C7">
        <v>34</v>
      </c>
      <c r="D7" t="s">
        <v>9</v>
      </c>
      <c r="E7" t="s">
        <v>27</v>
      </c>
      <c r="F7" t="s">
        <v>16</v>
      </c>
      <c r="G7" t="s">
        <v>28</v>
      </c>
      <c r="H7" s="2">
        <v>4719.84</v>
      </c>
      <c r="I7" t="str">
        <f t="shared" si="0"/>
        <v>Young Adult</v>
      </c>
    </row>
    <row r="8" spans="1:13" x14ac:dyDescent="0.35">
      <c r="A8" s="1">
        <v>44988</v>
      </c>
      <c r="B8" t="s">
        <v>29</v>
      </c>
      <c r="C8">
        <v>20</v>
      </c>
      <c r="D8" t="s">
        <v>21</v>
      </c>
      <c r="E8" t="s">
        <v>15</v>
      </c>
      <c r="F8" t="s">
        <v>30</v>
      </c>
      <c r="G8" t="s">
        <v>12</v>
      </c>
      <c r="H8" s="2">
        <v>1079.46</v>
      </c>
      <c r="I8" t="str">
        <f t="shared" si="0"/>
        <v>Young Adult</v>
      </c>
      <c r="M8" t="s">
        <v>5051</v>
      </c>
    </row>
    <row r="9" spans="1:13" x14ac:dyDescent="0.35">
      <c r="A9" s="1">
        <v>44824</v>
      </c>
      <c r="B9" t="s">
        <v>31</v>
      </c>
      <c r="C9">
        <v>68</v>
      </c>
      <c r="D9" t="s">
        <v>14</v>
      </c>
      <c r="E9" t="s">
        <v>19</v>
      </c>
      <c r="F9" t="s">
        <v>23</v>
      </c>
      <c r="G9" t="s">
        <v>28</v>
      </c>
      <c r="H9" s="2">
        <v>2462.11</v>
      </c>
      <c r="I9" t="str">
        <f t="shared" si="0"/>
        <v>Senior Age</v>
      </c>
    </row>
    <row r="10" spans="1:13" x14ac:dyDescent="0.35">
      <c r="A10" s="1">
        <v>44669</v>
      </c>
      <c r="B10" t="s">
        <v>32</v>
      </c>
      <c r="C10">
        <v>51</v>
      </c>
      <c r="D10" t="s">
        <v>14</v>
      </c>
      <c r="E10" t="s">
        <v>33</v>
      </c>
      <c r="F10" t="s">
        <v>16</v>
      </c>
      <c r="G10" t="s">
        <v>12</v>
      </c>
      <c r="H10" s="2">
        <v>3013.89</v>
      </c>
      <c r="I10" t="str">
        <f t="shared" si="0"/>
        <v>Middle age</v>
      </c>
    </row>
    <row r="11" spans="1:13" x14ac:dyDescent="0.35">
      <c r="A11" s="1">
        <v>45169</v>
      </c>
      <c r="B11" t="s">
        <v>34</v>
      </c>
      <c r="C11">
        <v>31</v>
      </c>
      <c r="D11" t="s">
        <v>21</v>
      </c>
      <c r="E11" t="s">
        <v>35</v>
      </c>
      <c r="F11" t="s">
        <v>23</v>
      </c>
      <c r="G11" t="s">
        <v>12</v>
      </c>
      <c r="H11" s="2">
        <v>2025.12</v>
      </c>
      <c r="I11" t="str">
        <f t="shared" si="0"/>
        <v>Young Adult</v>
      </c>
    </row>
    <row r="12" spans="1:13" x14ac:dyDescent="0.35">
      <c r="A12" s="1">
        <v>44894</v>
      </c>
      <c r="B12" t="s">
        <v>36</v>
      </c>
      <c r="C12">
        <v>15</v>
      </c>
      <c r="D12" t="s">
        <v>14</v>
      </c>
      <c r="E12" t="s">
        <v>19</v>
      </c>
      <c r="F12" t="s">
        <v>30</v>
      </c>
      <c r="G12" t="s">
        <v>37</v>
      </c>
      <c r="H12" s="2">
        <v>1727.97</v>
      </c>
      <c r="I12" t="str">
        <f t="shared" si="0"/>
        <v>Child</v>
      </c>
    </row>
    <row r="13" spans="1:13" x14ac:dyDescent="0.35">
      <c r="A13" s="1">
        <v>45115</v>
      </c>
      <c r="B13" t="s">
        <v>38</v>
      </c>
      <c r="C13">
        <v>9</v>
      </c>
      <c r="D13" t="s">
        <v>14</v>
      </c>
      <c r="E13" t="s">
        <v>19</v>
      </c>
      <c r="F13" t="s">
        <v>16</v>
      </c>
      <c r="G13" t="s">
        <v>37</v>
      </c>
      <c r="H13" s="2">
        <v>925.55</v>
      </c>
      <c r="I13" t="str">
        <f t="shared" si="0"/>
        <v>Child</v>
      </c>
    </row>
    <row r="14" spans="1:13" x14ac:dyDescent="0.35">
      <c r="A14" s="1">
        <v>44781</v>
      </c>
      <c r="B14" t="s">
        <v>39</v>
      </c>
      <c r="C14">
        <v>9</v>
      </c>
      <c r="D14" t="s">
        <v>21</v>
      </c>
      <c r="E14" t="s">
        <v>35</v>
      </c>
      <c r="F14" t="s">
        <v>16</v>
      </c>
      <c r="G14" t="s">
        <v>40</v>
      </c>
      <c r="H14" s="2">
        <v>3776.48</v>
      </c>
      <c r="I14" t="str">
        <f t="shared" si="0"/>
        <v>Child</v>
      </c>
    </row>
    <row r="15" spans="1:13" x14ac:dyDescent="0.35">
      <c r="A15" s="1">
        <v>45235</v>
      </c>
      <c r="B15" t="s">
        <v>41</v>
      </c>
      <c r="C15">
        <v>49</v>
      </c>
      <c r="D15" t="s">
        <v>14</v>
      </c>
      <c r="E15" t="s">
        <v>15</v>
      </c>
      <c r="F15" t="s">
        <v>23</v>
      </c>
      <c r="G15" t="s">
        <v>37</v>
      </c>
      <c r="H15" s="2">
        <v>1174.75</v>
      </c>
      <c r="I15" t="str">
        <f t="shared" si="0"/>
        <v>Middle age</v>
      </c>
    </row>
    <row r="16" spans="1:13" x14ac:dyDescent="0.35">
      <c r="A16" s="1">
        <v>45190</v>
      </c>
      <c r="B16" t="s">
        <v>42</v>
      </c>
      <c r="C16">
        <v>23</v>
      </c>
      <c r="D16" t="s">
        <v>14</v>
      </c>
      <c r="E16" t="s">
        <v>15</v>
      </c>
      <c r="F16" t="s">
        <v>30</v>
      </c>
      <c r="G16" t="s">
        <v>17</v>
      </c>
      <c r="H16" s="2">
        <v>1495.06</v>
      </c>
      <c r="I16" t="str">
        <f t="shared" si="0"/>
        <v>Young Adult</v>
      </c>
    </row>
    <row r="17" spans="1:9" x14ac:dyDescent="0.35">
      <c r="A17" s="1">
        <v>45093</v>
      </c>
      <c r="B17" t="s">
        <v>43</v>
      </c>
      <c r="C17">
        <v>21</v>
      </c>
      <c r="D17" t="s">
        <v>9</v>
      </c>
      <c r="E17" t="s">
        <v>22</v>
      </c>
      <c r="F17" t="s">
        <v>11</v>
      </c>
      <c r="G17" t="s">
        <v>40</v>
      </c>
      <c r="H17" s="2">
        <v>3689.63</v>
      </c>
      <c r="I17" t="str">
        <f t="shared" si="0"/>
        <v>Young Adult</v>
      </c>
    </row>
    <row r="18" spans="1:9" x14ac:dyDescent="0.35">
      <c r="A18" s="1">
        <v>45278</v>
      </c>
      <c r="B18" t="s">
        <v>44</v>
      </c>
      <c r="C18">
        <v>17</v>
      </c>
      <c r="D18" t="s">
        <v>9</v>
      </c>
      <c r="E18" t="s">
        <v>33</v>
      </c>
      <c r="F18" t="s">
        <v>30</v>
      </c>
      <c r="G18" t="s">
        <v>12</v>
      </c>
      <c r="H18" s="2">
        <v>3663.43</v>
      </c>
      <c r="I18" t="str">
        <f t="shared" si="0"/>
        <v>Child</v>
      </c>
    </row>
    <row r="19" spans="1:9" x14ac:dyDescent="0.35">
      <c r="A19" s="1">
        <v>44646</v>
      </c>
      <c r="B19" t="s">
        <v>45</v>
      </c>
      <c r="C19">
        <v>25</v>
      </c>
      <c r="D19" t="s">
        <v>14</v>
      </c>
      <c r="E19" t="s">
        <v>33</v>
      </c>
      <c r="F19" t="s">
        <v>30</v>
      </c>
      <c r="G19" t="s">
        <v>17</v>
      </c>
      <c r="H19" s="2">
        <v>3218.47</v>
      </c>
      <c r="I19" t="str">
        <f t="shared" si="0"/>
        <v>Young Adult</v>
      </c>
    </row>
    <row r="20" spans="1:9" x14ac:dyDescent="0.35">
      <c r="A20" s="1">
        <v>44966</v>
      </c>
      <c r="B20" t="s">
        <v>46</v>
      </c>
      <c r="C20">
        <v>18</v>
      </c>
      <c r="D20" t="s">
        <v>21</v>
      </c>
      <c r="E20" t="s">
        <v>33</v>
      </c>
      <c r="F20" t="s">
        <v>30</v>
      </c>
      <c r="G20" t="s">
        <v>12</v>
      </c>
      <c r="H20" s="2">
        <v>2984.95</v>
      </c>
      <c r="I20" t="str">
        <f t="shared" si="0"/>
        <v>Young Adult</v>
      </c>
    </row>
    <row r="21" spans="1:9" x14ac:dyDescent="0.35">
      <c r="A21" s="1">
        <v>44665</v>
      </c>
      <c r="B21" t="s">
        <v>47</v>
      </c>
      <c r="C21">
        <v>35</v>
      </c>
      <c r="D21" t="s">
        <v>21</v>
      </c>
      <c r="E21" t="s">
        <v>22</v>
      </c>
      <c r="F21" t="s">
        <v>23</v>
      </c>
      <c r="G21" t="s">
        <v>12</v>
      </c>
      <c r="H21" s="2">
        <v>4236.83</v>
      </c>
      <c r="I21" t="str">
        <f t="shared" si="0"/>
        <v>Young Adult</v>
      </c>
    </row>
    <row r="22" spans="1:9" x14ac:dyDescent="0.35">
      <c r="A22" s="1">
        <v>44961</v>
      </c>
      <c r="B22" t="s">
        <v>48</v>
      </c>
      <c r="C22">
        <v>63</v>
      </c>
      <c r="D22" t="s">
        <v>9</v>
      </c>
      <c r="E22" t="s">
        <v>10</v>
      </c>
      <c r="F22" t="s">
        <v>23</v>
      </c>
      <c r="G22" t="s">
        <v>17</v>
      </c>
      <c r="H22" s="2">
        <v>581.22</v>
      </c>
      <c r="I22" t="str">
        <f t="shared" si="0"/>
        <v>Senior Age</v>
      </c>
    </row>
    <row r="23" spans="1:9" x14ac:dyDescent="0.35">
      <c r="A23" s="1">
        <v>44922</v>
      </c>
      <c r="B23" t="s">
        <v>49</v>
      </c>
      <c r="C23">
        <v>44</v>
      </c>
      <c r="D23" t="s">
        <v>21</v>
      </c>
      <c r="E23" t="s">
        <v>33</v>
      </c>
      <c r="F23" t="s">
        <v>30</v>
      </c>
      <c r="G23" t="s">
        <v>28</v>
      </c>
      <c r="H23" s="2">
        <v>4277.79</v>
      </c>
      <c r="I23" t="str">
        <f t="shared" si="0"/>
        <v>Middle age</v>
      </c>
    </row>
    <row r="24" spans="1:9" x14ac:dyDescent="0.35">
      <c r="A24" s="1">
        <v>44725</v>
      </c>
      <c r="B24" t="s">
        <v>50</v>
      </c>
      <c r="C24">
        <v>52</v>
      </c>
      <c r="D24" t="s">
        <v>9</v>
      </c>
      <c r="E24" t="s">
        <v>22</v>
      </c>
      <c r="F24" t="s">
        <v>16</v>
      </c>
      <c r="G24" t="s">
        <v>40</v>
      </c>
      <c r="H24" s="2">
        <v>630.16999999999996</v>
      </c>
      <c r="I24" t="str">
        <f t="shared" si="0"/>
        <v>Middle age</v>
      </c>
    </row>
    <row r="25" spans="1:9" x14ac:dyDescent="0.35">
      <c r="A25" s="1">
        <v>45173</v>
      </c>
      <c r="B25" t="s">
        <v>51</v>
      </c>
      <c r="C25">
        <v>33</v>
      </c>
      <c r="D25" t="s">
        <v>21</v>
      </c>
      <c r="E25" t="s">
        <v>10</v>
      </c>
      <c r="F25" t="s">
        <v>30</v>
      </c>
      <c r="G25" t="s">
        <v>40</v>
      </c>
      <c r="H25" s="2">
        <v>1755.98</v>
      </c>
      <c r="I25" t="str">
        <f t="shared" si="0"/>
        <v>Young Adult</v>
      </c>
    </row>
    <row r="26" spans="1:9" x14ac:dyDescent="0.35">
      <c r="A26" s="1">
        <v>44968</v>
      </c>
      <c r="B26" t="s">
        <v>52</v>
      </c>
      <c r="C26">
        <v>79</v>
      </c>
      <c r="D26" t="s">
        <v>14</v>
      </c>
      <c r="E26" t="s">
        <v>33</v>
      </c>
      <c r="F26" t="s">
        <v>11</v>
      </c>
      <c r="G26" t="s">
        <v>40</v>
      </c>
      <c r="H26" s="2">
        <v>2287.6799999999998</v>
      </c>
      <c r="I26" t="str">
        <f t="shared" si="0"/>
        <v>Senior Age</v>
      </c>
    </row>
    <row r="27" spans="1:9" x14ac:dyDescent="0.35">
      <c r="A27" s="1">
        <v>44827</v>
      </c>
      <c r="B27" t="s">
        <v>53</v>
      </c>
      <c r="C27">
        <v>26</v>
      </c>
      <c r="D27" t="s">
        <v>21</v>
      </c>
      <c r="E27" t="s">
        <v>35</v>
      </c>
      <c r="F27" t="s">
        <v>30</v>
      </c>
      <c r="G27" t="s">
        <v>40</v>
      </c>
      <c r="H27" s="2">
        <v>2025.75</v>
      </c>
      <c r="I27" t="str">
        <f t="shared" si="0"/>
        <v>Young Adult</v>
      </c>
    </row>
    <row r="28" spans="1:9" x14ac:dyDescent="0.35">
      <c r="A28" s="1">
        <v>44909</v>
      </c>
      <c r="B28" t="s">
        <v>54</v>
      </c>
      <c r="C28">
        <v>99</v>
      </c>
      <c r="D28" t="s">
        <v>9</v>
      </c>
      <c r="E28" t="s">
        <v>35</v>
      </c>
      <c r="F28" t="s">
        <v>16</v>
      </c>
      <c r="G28" t="s">
        <v>40</v>
      </c>
      <c r="H28" s="2">
        <v>3416.38</v>
      </c>
      <c r="I28" t="str">
        <f t="shared" si="0"/>
        <v>Senior Age</v>
      </c>
    </row>
    <row r="29" spans="1:9" x14ac:dyDescent="0.35">
      <c r="A29" s="1">
        <v>45132</v>
      </c>
      <c r="B29" t="s">
        <v>55</v>
      </c>
      <c r="C29">
        <v>53</v>
      </c>
      <c r="D29" t="s">
        <v>14</v>
      </c>
      <c r="E29" t="s">
        <v>10</v>
      </c>
      <c r="F29" t="s">
        <v>30</v>
      </c>
      <c r="G29" t="s">
        <v>28</v>
      </c>
      <c r="H29" s="2">
        <v>4149.75</v>
      </c>
      <c r="I29" t="str">
        <f t="shared" si="0"/>
        <v>Middle age</v>
      </c>
    </row>
    <row r="30" spans="1:9" x14ac:dyDescent="0.35">
      <c r="A30" s="1">
        <v>44771</v>
      </c>
      <c r="B30" t="s">
        <v>56</v>
      </c>
      <c r="C30">
        <v>54</v>
      </c>
      <c r="D30" t="s">
        <v>21</v>
      </c>
      <c r="E30" t="s">
        <v>15</v>
      </c>
      <c r="F30" t="s">
        <v>23</v>
      </c>
      <c r="G30" t="s">
        <v>17</v>
      </c>
      <c r="H30" s="2">
        <v>3123.31</v>
      </c>
      <c r="I30" t="str">
        <f t="shared" si="0"/>
        <v>Middle age</v>
      </c>
    </row>
    <row r="31" spans="1:9" x14ac:dyDescent="0.35">
      <c r="A31" s="1">
        <v>44586</v>
      </c>
      <c r="B31" t="s">
        <v>57</v>
      </c>
      <c r="C31">
        <v>34</v>
      </c>
      <c r="D31" t="s">
        <v>21</v>
      </c>
      <c r="E31" t="s">
        <v>25</v>
      </c>
      <c r="F31" t="s">
        <v>30</v>
      </c>
      <c r="G31" t="s">
        <v>12</v>
      </c>
      <c r="H31" s="2">
        <v>2471.39</v>
      </c>
      <c r="I31" t="str">
        <f t="shared" si="0"/>
        <v>Young Adult</v>
      </c>
    </row>
    <row r="32" spans="1:9" x14ac:dyDescent="0.35">
      <c r="A32" s="1">
        <v>45041</v>
      </c>
      <c r="B32" t="s">
        <v>58</v>
      </c>
      <c r="C32">
        <v>29</v>
      </c>
      <c r="D32" t="s">
        <v>9</v>
      </c>
      <c r="E32" t="s">
        <v>25</v>
      </c>
      <c r="F32" t="s">
        <v>16</v>
      </c>
      <c r="G32" t="s">
        <v>17</v>
      </c>
      <c r="H32" s="2">
        <v>2124.15</v>
      </c>
      <c r="I32" t="str">
        <f t="shared" si="0"/>
        <v>Young Adult</v>
      </c>
    </row>
    <row r="33" spans="1:9" x14ac:dyDescent="0.35">
      <c r="A33" s="1">
        <v>45272</v>
      </c>
      <c r="B33" t="s">
        <v>59</v>
      </c>
      <c r="C33">
        <v>39</v>
      </c>
      <c r="D33" t="s">
        <v>9</v>
      </c>
      <c r="E33" t="s">
        <v>10</v>
      </c>
      <c r="F33" t="s">
        <v>23</v>
      </c>
      <c r="G33" t="s">
        <v>28</v>
      </c>
      <c r="H33" s="2">
        <v>1312.71</v>
      </c>
      <c r="I33" t="str">
        <f t="shared" si="0"/>
        <v>Young Adult</v>
      </c>
    </row>
    <row r="34" spans="1:9" x14ac:dyDescent="0.35">
      <c r="A34" s="1">
        <v>45242</v>
      </c>
      <c r="B34" t="s">
        <v>60</v>
      </c>
      <c r="C34">
        <v>39</v>
      </c>
      <c r="D34" t="s">
        <v>21</v>
      </c>
      <c r="E34" t="s">
        <v>35</v>
      </c>
      <c r="F34" t="s">
        <v>30</v>
      </c>
      <c r="G34" t="s">
        <v>17</v>
      </c>
      <c r="H34" s="2">
        <v>4686.8599999999997</v>
      </c>
      <c r="I34" t="str">
        <f t="shared" si="0"/>
        <v>Young Adult</v>
      </c>
    </row>
    <row r="35" spans="1:9" x14ac:dyDescent="0.35">
      <c r="A35" s="1">
        <v>44720</v>
      </c>
      <c r="B35" t="s">
        <v>61</v>
      </c>
      <c r="C35">
        <v>37</v>
      </c>
      <c r="D35" t="s">
        <v>9</v>
      </c>
      <c r="E35" t="s">
        <v>25</v>
      </c>
      <c r="F35" t="s">
        <v>30</v>
      </c>
      <c r="G35" t="s">
        <v>37</v>
      </c>
      <c r="H35" s="2">
        <v>3811.95</v>
      </c>
      <c r="I35" t="str">
        <f t="shared" si="0"/>
        <v>Young Adult</v>
      </c>
    </row>
    <row r="36" spans="1:9" x14ac:dyDescent="0.35">
      <c r="A36" s="1">
        <v>44875</v>
      </c>
      <c r="B36" t="s">
        <v>62</v>
      </c>
      <c r="C36">
        <v>23</v>
      </c>
      <c r="D36" t="s">
        <v>9</v>
      </c>
      <c r="E36" t="s">
        <v>35</v>
      </c>
      <c r="F36" t="s">
        <v>16</v>
      </c>
      <c r="G36" t="s">
        <v>40</v>
      </c>
      <c r="H36" s="2">
        <v>1104.21</v>
      </c>
      <c r="I36" t="str">
        <f t="shared" si="0"/>
        <v>Young Adult</v>
      </c>
    </row>
    <row r="37" spans="1:9" x14ac:dyDescent="0.35">
      <c r="A37" s="1">
        <v>44602</v>
      </c>
      <c r="B37" t="s">
        <v>63</v>
      </c>
      <c r="C37">
        <v>50</v>
      </c>
      <c r="D37" t="s">
        <v>21</v>
      </c>
      <c r="E37" t="s">
        <v>19</v>
      </c>
      <c r="F37" t="s">
        <v>11</v>
      </c>
      <c r="G37" t="s">
        <v>17</v>
      </c>
      <c r="H37" s="2">
        <v>2400.5700000000002</v>
      </c>
      <c r="I37" t="str">
        <f t="shared" si="0"/>
        <v>Middle age</v>
      </c>
    </row>
    <row r="38" spans="1:9" x14ac:dyDescent="0.35">
      <c r="A38" s="1">
        <v>44750</v>
      </c>
      <c r="B38" t="s">
        <v>64</v>
      </c>
      <c r="C38">
        <v>27</v>
      </c>
      <c r="D38" t="s">
        <v>21</v>
      </c>
      <c r="E38" t="s">
        <v>35</v>
      </c>
      <c r="F38" t="s">
        <v>11</v>
      </c>
      <c r="G38" t="s">
        <v>40</v>
      </c>
      <c r="H38" s="2">
        <v>1913.22</v>
      </c>
      <c r="I38" t="str">
        <f t="shared" si="0"/>
        <v>Young Adult</v>
      </c>
    </row>
    <row r="39" spans="1:9" x14ac:dyDescent="0.35">
      <c r="A39" s="1">
        <v>45030</v>
      </c>
      <c r="B39" t="s">
        <v>65</v>
      </c>
      <c r="C39">
        <v>35</v>
      </c>
      <c r="D39" t="s">
        <v>21</v>
      </c>
      <c r="E39" t="s">
        <v>19</v>
      </c>
      <c r="F39" t="s">
        <v>16</v>
      </c>
      <c r="G39" t="s">
        <v>37</v>
      </c>
      <c r="H39" s="2">
        <v>4275.91</v>
      </c>
      <c r="I39" t="str">
        <f t="shared" si="0"/>
        <v>Young Adult</v>
      </c>
    </row>
    <row r="40" spans="1:9" x14ac:dyDescent="0.35">
      <c r="A40" s="1">
        <v>44910</v>
      </c>
      <c r="B40" t="s">
        <v>66</v>
      </c>
      <c r="C40">
        <v>30</v>
      </c>
      <c r="D40" t="s">
        <v>9</v>
      </c>
      <c r="E40" t="s">
        <v>15</v>
      </c>
      <c r="F40" t="s">
        <v>11</v>
      </c>
      <c r="G40" t="s">
        <v>67</v>
      </c>
      <c r="H40" s="2">
        <v>2345.2199999999998</v>
      </c>
      <c r="I40" t="str">
        <f t="shared" si="0"/>
        <v>Young Adult</v>
      </c>
    </row>
    <row r="41" spans="1:9" x14ac:dyDescent="0.35">
      <c r="A41" s="1">
        <v>44626</v>
      </c>
      <c r="B41" t="s">
        <v>68</v>
      </c>
      <c r="C41">
        <v>75</v>
      </c>
      <c r="D41" t="s">
        <v>14</v>
      </c>
      <c r="E41" t="s">
        <v>33</v>
      </c>
      <c r="F41" t="s">
        <v>23</v>
      </c>
      <c r="G41" t="s">
        <v>17</v>
      </c>
      <c r="H41" s="2">
        <v>1922.07</v>
      </c>
      <c r="I41" t="str">
        <f t="shared" si="0"/>
        <v>Senior Age</v>
      </c>
    </row>
    <row r="42" spans="1:9" x14ac:dyDescent="0.35">
      <c r="A42" s="1">
        <v>45008</v>
      </c>
      <c r="B42" t="s">
        <v>69</v>
      </c>
      <c r="C42">
        <v>68</v>
      </c>
      <c r="D42" t="s">
        <v>21</v>
      </c>
      <c r="E42" t="s">
        <v>33</v>
      </c>
      <c r="F42" t="s">
        <v>11</v>
      </c>
      <c r="G42" t="s">
        <v>17</v>
      </c>
      <c r="H42" s="2">
        <v>1384.54</v>
      </c>
      <c r="I42" t="str">
        <f t="shared" si="0"/>
        <v>Senior Age</v>
      </c>
    </row>
    <row r="43" spans="1:9" x14ac:dyDescent="0.35">
      <c r="A43" s="1">
        <v>44650</v>
      </c>
      <c r="B43" t="s">
        <v>70</v>
      </c>
      <c r="C43">
        <v>84</v>
      </c>
      <c r="D43" t="s">
        <v>9</v>
      </c>
      <c r="E43" t="s">
        <v>35</v>
      </c>
      <c r="F43" t="s">
        <v>16</v>
      </c>
      <c r="G43" t="s">
        <v>40</v>
      </c>
      <c r="H43" s="2">
        <v>4460.76</v>
      </c>
      <c r="I43" t="str">
        <f t="shared" si="0"/>
        <v>Senior Age</v>
      </c>
    </row>
    <row r="44" spans="1:9" x14ac:dyDescent="0.35">
      <c r="A44" s="1">
        <v>44838</v>
      </c>
      <c r="B44" t="s">
        <v>71</v>
      </c>
      <c r="C44">
        <v>22</v>
      </c>
      <c r="D44" t="s">
        <v>14</v>
      </c>
      <c r="E44" t="s">
        <v>19</v>
      </c>
      <c r="F44" t="s">
        <v>16</v>
      </c>
      <c r="G44" t="s">
        <v>17</v>
      </c>
      <c r="H44" s="2">
        <v>3847.99</v>
      </c>
      <c r="I44" t="str">
        <f t="shared" si="0"/>
        <v>Young Adult</v>
      </c>
    </row>
    <row r="45" spans="1:9" x14ac:dyDescent="0.35">
      <c r="A45" s="1">
        <v>44851</v>
      </c>
      <c r="B45" t="s">
        <v>72</v>
      </c>
      <c r="C45">
        <v>17</v>
      </c>
      <c r="D45" t="s">
        <v>9</v>
      </c>
      <c r="E45" t="s">
        <v>25</v>
      </c>
      <c r="F45" t="s">
        <v>30</v>
      </c>
      <c r="G45" t="s">
        <v>28</v>
      </c>
      <c r="H45" s="2">
        <v>1386.6</v>
      </c>
      <c r="I45" t="str">
        <f t="shared" si="0"/>
        <v>Child</v>
      </c>
    </row>
    <row r="46" spans="1:9" x14ac:dyDescent="0.35">
      <c r="A46" s="1">
        <v>45002</v>
      </c>
      <c r="B46" t="s">
        <v>73</v>
      </c>
      <c r="C46">
        <v>51</v>
      </c>
      <c r="D46" t="s">
        <v>14</v>
      </c>
      <c r="E46" t="s">
        <v>10</v>
      </c>
      <c r="F46" t="s">
        <v>30</v>
      </c>
      <c r="G46" t="s">
        <v>40</v>
      </c>
      <c r="H46" s="2">
        <v>2355.88</v>
      </c>
      <c r="I46" t="str">
        <f t="shared" si="0"/>
        <v>Middle age</v>
      </c>
    </row>
    <row r="47" spans="1:9" x14ac:dyDescent="0.35">
      <c r="A47" s="1">
        <v>45218</v>
      </c>
      <c r="B47" t="s">
        <v>74</v>
      </c>
      <c r="C47">
        <v>92</v>
      </c>
      <c r="D47" t="s">
        <v>21</v>
      </c>
      <c r="E47" t="s">
        <v>25</v>
      </c>
      <c r="F47" t="s">
        <v>30</v>
      </c>
      <c r="G47" t="s">
        <v>12</v>
      </c>
      <c r="H47" s="2">
        <v>4608.54</v>
      </c>
      <c r="I47" t="str">
        <f t="shared" si="0"/>
        <v>Senior Age</v>
      </c>
    </row>
    <row r="48" spans="1:9" x14ac:dyDescent="0.35">
      <c r="A48" s="1">
        <v>44613</v>
      </c>
      <c r="B48" t="s">
        <v>75</v>
      </c>
      <c r="C48">
        <v>97</v>
      </c>
      <c r="D48" t="s">
        <v>9</v>
      </c>
      <c r="E48" t="s">
        <v>22</v>
      </c>
      <c r="F48" t="s">
        <v>16</v>
      </c>
      <c r="G48" t="s">
        <v>17</v>
      </c>
      <c r="H48" s="2">
        <v>4363.71</v>
      </c>
      <c r="I48" t="str">
        <f t="shared" si="0"/>
        <v>Senior Age</v>
      </c>
    </row>
    <row r="49" spans="1:9" x14ac:dyDescent="0.35">
      <c r="A49" s="1">
        <v>45067</v>
      </c>
      <c r="B49" t="s">
        <v>76</v>
      </c>
      <c r="C49">
        <v>86</v>
      </c>
      <c r="D49" t="s">
        <v>14</v>
      </c>
      <c r="E49" t="s">
        <v>15</v>
      </c>
      <c r="F49" t="s">
        <v>11</v>
      </c>
      <c r="G49" t="s">
        <v>37</v>
      </c>
      <c r="H49" s="2">
        <v>1606.08</v>
      </c>
      <c r="I49" t="str">
        <f t="shared" si="0"/>
        <v>Senior Age</v>
      </c>
    </row>
    <row r="50" spans="1:9" x14ac:dyDescent="0.35">
      <c r="A50" s="1">
        <v>44679</v>
      </c>
      <c r="B50" t="s">
        <v>77</v>
      </c>
      <c r="C50">
        <v>81</v>
      </c>
      <c r="D50" t="s">
        <v>14</v>
      </c>
      <c r="E50" t="s">
        <v>25</v>
      </c>
      <c r="F50" t="s">
        <v>30</v>
      </c>
      <c r="G50" t="s">
        <v>28</v>
      </c>
      <c r="H50" s="2">
        <v>3139.33</v>
      </c>
      <c r="I50" t="str">
        <f t="shared" si="0"/>
        <v>Senior Age</v>
      </c>
    </row>
    <row r="51" spans="1:9" x14ac:dyDescent="0.35">
      <c r="A51" s="1">
        <v>45231</v>
      </c>
      <c r="B51" t="s">
        <v>78</v>
      </c>
      <c r="C51">
        <v>36</v>
      </c>
      <c r="D51" t="s">
        <v>14</v>
      </c>
      <c r="E51" t="s">
        <v>33</v>
      </c>
      <c r="F51" t="s">
        <v>16</v>
      </c>
      <c r="G51" t="s">
        <v>28</v>
      </c>
      <c r="H51" s="2">
        <v>1196.44</v>
      </c>
      <c r="I51" t="str">
        <f t="shared" si="0"/>
        <v>Young Adult</v>
      </c>
    </row>
    <row r="52" spans="1:9" x14ac:dyDescent="0.35">
      <c r="A52" s="1">
        <v>44562</v>
      </c>
      <c r="B52" t="s">
        <v>79</v>
      </c>
      <c r="C52">
        <v>64</v>
      </c>
      <c r="D52" t="s">
        <v>21</v>
      </c>
      <c r="E52" t="s">
        <v>22</v>
      </c>
      <c r="F52" t="s">
        <v>11</v>
      </c>
      <c r="G52" t="s">
        <v>40</v>
      </c>
      <c r="H52" s="2">
        <v>3456.39</v>
      </c>
      <c r="I52" t="str">
        <f t="shared" si="0"/>
        <v>Senior Age</v>
      </c>
    </row>
    <row r="53" spans="1:9" x14ac:dyDescent="0.35">
      <c r="A53" s="1">
        <v>45259</v>
      </c>
      <c r="B53" t="s">
        <v>80</v>
      </c>
      <c r="C53">
        <v>78</v>
      </c>
      <c r="D53" t="s">
        <v>14</v>
      </c>
      <c r="E53" t="s">
        <v>35</v>
      </c>
      <c r="F53" t="s">
        <v>11</v>
      </c>
      <c r="G53" t="s">
        <v>12</v>
      </c>
      <c r="H53" s="2">
        <v>3601.76</v>
      </c>
      <c r="I53" t="str">
        <f t="shared" si="0"/>
        <v>Senior Age</v>
      </c>
    </row>
    <row r="54" spans="1:9" x14ac:dyDescent="0.35">
      <c r="A54" s="1">
        <v>44816</v>
      </c>
      <c r="B54" t="s">
        <v>81</v>
      </c>
      <c r="C54">
        <v>12</v>
      </c>
      <c r="D54" t="s">
        <v>9</v>
      </c>
      <c r="E54" t="s">
        <v>19</v>
      </c>
      <c r="F54" t="s">
        <v>16</v>
      </c>
      <c r="G54" t="s">
        <v>12</v>
      </c>
      <c r="H54" s="2">
        <v>4508.42</v>
      </c>
      <c r="I54" t="str">
        <f t="shared" si="0"/>
        <v>Child</v>
      </c>
    </row>
    <row r="55" spans="1:9" x14ac:dyDescent="0.35">
      <c r="A55" s="1">
        <v>44897</v>
      </c>
      <c r="B55" t="s">
        <v>82</v>
      </c>
      <c r="C55">
        <v>41</v>
      </c>
      <c r="D55" t="s">
        <v>14</v>
      </c>
      <c r="E55" t="s">
        <v>25</v>
      </c>
      <c r="F55" t="s">
        <v>23</v>
      </c>
      <c r="G55" t="s">
        <v>12</v>
      </c>
      <c r="H55" s="2">
        <v>743.75</v>
      </c>
      <c r="I55" t="str">
        <f t="shared" si="0"/>
        <v>Middle age</v>
      </c>
    </row>
    <row r="56" spans="1:9" x14ac:dyDescent="0.35">
      <c r="A56" s="1">
        <v>44908</v>
      </c>
      <c r="B56" t="s">
        <v>83</v>
      </c>
      <c r="C56">
        <v>79</v>
      </c>
      <c r="D56" t="s">
        <v>21</v>
      </c>
      <c r="E56" t="s">
        <v>25</v>
      </c>
      <c r="F56" t="s">
        <v>23</v>
      </c>
      <c r="G56" t="s">
        <v>17</v>
      </c>
      <c r="H56" s="2">
        <v>789.14</v>
      </c>
      <c r="I56" t="str">
        <f t="shared" si="0"/>
        <v>Senior Age</v>
      </c>
    </row>
    <row r="57" spans="1:9" x14ac:dyDescent="0.35">
      <c r="A57" s="1">
        <v>44630</v>
      </c>
      <c r="B57" t="s">
        <v>84</v>
      </c>
      <c r="C57">
        <v>61</v>
      </c>
      <c r="D57" t="s">
        <v>21</v>
      </c>
      <c r="E57" t="s">
        <v>10</v>
      </c>
      <c r="F57" t="s">
        <v>16</v>
      </c>
      <c r="G57" t="s">
        <v>37</v>
      </c>
      <c r="H57" s="2">
        <v>3232.17</v>
      </c>
      <c r="I57" t="str">
        <f t="shared" si="0"/>
        <v>Senior Age</v>
      </c>
    </row>
    <row r="58" spans="1:9" x14ac:dyDescent="0.35">
      <c r="A58" s="1">
        <v>44910</v>
      </c>
      <c r="B58" t="s">
        <v>85</v>
      </c>
      <c r="C58">
        <v>94</v>
      </c>
      <c r="D58" t="s">
        <v>21</v>
      </c>
      <c r="E58" t="s">
        <v>15</v>
      </c>
      <c r="F58" t="s">
        <v>30</v>
      </c>
      <c r="G58" t="s">
        <v>12</v>
      </c>
      <c r="H58" s="2">
        <v>1523.53</v>
      </c>
      <c r="I58" t="str">
        <f t="shared" si="0"/>
        <v>Senior Age</v>
      </c>
    </row>
    <row r="59" spans="1:9" x14ac:dyDescent="0.35">
      <c r="A59" s="1">
        <v>44765</v>
      </c>
      <c r="B59" t="s">
        <v>86</v>
      </c>
      <c r="C59">
        <v>10</v>
      </c>
      <c r="D59" t="s">
        <v>14</v>
      </c>
      <c r="E59" t="s">
        <v>15</v>
      </c>
      <c r="F59" t="s">
        <v>30</v>
      </c>
      <c r="G59" t="s">
        <v>12</v>
      </c>
      <c r="H59" s="2">
        <v>4638.34</v>
      </c>
      <c r="I59" t="str">
        <f t="shared" si="0"/>
        <v>Child</v>
      </c>
    </row>
    <row r="60" spans="1:9" x14ac:dyDescent="0.35">
      <c r="A60" s="1">
        <v>45029</v>
      </c>
      <c r="B60" t="s">
        <v>87</v>
      </c>
      <c r="C60">
        <v>30</v>
      </c>
      <c r="D60" t="s">
        <v>9</v>
      </c>
      <c r="E60" t="s">
        <v>19</v>
      </c>
      <c r="F60" t="s">
        <v>16</v>
      </c>
      <c r="G60" t="s">
        <v>40</v>
      </c>
      <c r="H60" s="2">
        <v>1328.79</v>
      </c>
      <c r="I60" t="str">
        <f t="shared" si="0"/>
        <v>Young Adult</v>
      </c>
    </row>
    <row r="61" spans="1:9" x14ac:dyDescent="0.35">
      <c r="A61" s="1">
        <v>44619</v>
      </c>
      <c r="B61" t="s">
        <v>88</v>
      </c>
      <c r="C61">
        <v>93</v>
      </c>
      <c r="D61" t="s">
        <v>9</v>
      </c>
      <c r="E61" t="s">
        <v>33</v>
      </c>
      <c r="F61" t="s">
        <v>30</v>
      </c>
      <c r="G61" t="s">
        <v>40</v>
      </c>
      <c r="H61" s="2">
        <v>3925.3</v>
      </c>
      <c r="I61" t="str">
        <f t="shared" si="0"/>
        <v>Senior Age</v>
      </c>
    </row>
    <row r="62" spans="1:9" x14ac:dyDescent="0.35">
      <c r="A62" s="1">
        <v>44945</v>
      </c>
      <c r="B62" t="s">
        <v>89</v>
      </c>
      <c r="C62">
        <v>1</v>
      </c>
      <c r="D62" t="s">
        <v>14</v>
      </c>
      <c r="E62" t="s">
        <v>25</v>
      </c>
      <c r="F62" t="s">
        <v>23</v>
      </c>
      <c r="G62" t="s">
        <v>40</v>
      </c>
      <c r="H62" s="2">
        <v>282.02</v>
      </c>
      <c r="I62" t="str">
        <f t="shared" si="0"/>
        <v>Child</v>
      </c>
    </row>
    <row r="63" spans="1:9" x14ac:dyDescent="0.35">
      <c r="A63" s="1">
        <v>44596</v>
      </c>
      <c r="B63" t="s">
        <v>90</v>
      </c>
      <c r="C63">
        <v>2</v>
      </c>
      <c r="D63" t="s">
        <v>21</v>
      </c>
      <c r="E63" t="s">
        <v>35</v>
      </c>
      <c r="F63" t="s">
        <v>16</v>
      </c>
      <c r="G63" t="s">
        <v>12</v>
      </c>
      <c r="H63" s="2">
        <v>3144.82</v>
      </c>
      <c r="I63" t="str">
        <f t="shared" si="0"/>
        <v>Child</v>
      </c>
    </row>
    <row r="64" spans="1:9" x14ac:dyDescent="0.35">
      <c r="A64" s="1">
        <v>45255</v>
      </c>
      <c r="B64" t="s">
        <v>91</v>
      </c>
      <c r="C64">
        <v>76</v>
      </c>
      <c r="D64" t="s">
        <v>21</v>
      </c>
      <c r="E64" t="s">
        <v>15</v>
      </c>
      <c r="F64" t="s">
        <v>11</v>
      </c>
      <c r="G64" t="s">
        <v>12</v>
      </c>
      <c r="H64" s="2">
        <v>581.16</v>
      </c>
      <c r="I64" t="str">
        <f t="shared" si="0"/>
        <v>Senior Age</v>
      </c>
    </row>
    <row r="65" spans="1:9" x14ac:dyDescent="0.35">
      <c r="A65" s="1">
        <v>45088</v>
      </c>
      <c r="B65" t="s">
        <v>92</v>
      </c>
      <c r="C65">
        <v>44</v>
      </c>
      <c r="D65" t="s">
        <v>14</v>
      </c>
      <c r="E65" t="s">
        <v>25</v>
      </c>
      <c r="F65" t="s">
        <v>16</v>
      </c>
      <c r="G65" t="s">
        <v>12</v>
      </c>
      <c r="H65" s="2">
        <v>3792.32</v>
      </c>
      <c r="I65" t="str">
        <f t="shared" si="0"/>
        <v>Middle age</v>
      </c>
    </row>
    <row r="66" spans="1:9" x14ac:dyDescent="0.35">
      <c r="A66" s="1">
        <v>45043</v>
      </c>
      <c r="B66" t="s">
        <v>93</v>
      </c>
      <c r="C66">
        <v>74</v>
      </c>
      <c r="D66" t="s">
        <v>9</v>
      </c>
      <c r="E66" t="s">
        <v>22</v>
      </c>
      <c r="F66" t="s">
        <v>11</v>
      </c>
      <c r="G66" t="s">
        <v>28</v>
      </c>
      <c r="H66" s="2">
        <v>528.99</v>
      </c>
      <c r="I66" t="str">
        <f t="shared" ref="I66:I129" si="1">IF(C66&lt;=17,"Child",IF(C66&lt;=39, "Young Adult", IF(C66&lt;=59, "Middle age", "Senior Age")))</f>
        <v>Senior Age</v>
      </c>
    </row>
    <row r="67" spans="1:9" x14ac:dyDescent="0.35">
      <c r="A67" s="1">
        <v>44669</v>
      </c>
      <c r="B67" t="s">
        <v>94</v>
      </c>
      <c r="C67">
        <v>72</v>
      </c>
      <c r="D67" t="s">
        <v>21</v>
      </c>
      <c r="E67" t="s">
        <v>15</v>
      </c>
      <c r="F67" t="s">
        <v>16</v>
      </c>
      <c r="G67" t="s">
        <v>28</v>
      </c>
      <c r="H67" s="2">
        <v>2799.39</v>
      </c>
      <c r="I67" t="str">
        <f t="shared" si="1"/>
        <v>Senior Age</v>
      </c>
    </row>
    <row r="68" spans="1:9" x14ac:dyDescent="0.35">
      <c r="A68" s="1">
        <v>44778</v>
      </c>
      <c r="B68" t="s">
        <v>95</v>
      </c>
      <c r="C68">
        <v>90</v>
      </c>
      <c r="D68" t="s">
        <v>21</v>
      </c>
      <c r="E68" t="s">
        <v>33</v>
      </c>
      <c r="F68" t="s">
        <v>16</v>
      </c>
      <c r="G68" t="s">
        <v>28</v>
      </c>
      <c r="H68" s="2">
        <v>1222.8499999999999</v>
      </c>
      <c r="I68" t="str">
        <f t="shared" si="1"/>
        <v>Senior Age</v>
      </c>
    </row>
    <row r="69" spans="1:9" x14ac:dyDescent="0.35">
      <c r="A69" s="1">
        <v>44666</v>
      </c>
      <c r="B69" t="s">
        <v>96</v>
      </c>
      <c r="C69">
        <v>53</v>
      </c>
      <c r="D69" t="s">
        <v>14</v>
      </c>
      <c r="E69" t="s">
        <v>33</v>
      </c>
      <c r="F69" t="s">
        <v>11</v>
      </c>
      <c r="G69" t="s">
        <v>37</v>
      </c>
      <c r="H69" s="2">
        <v>498.84</v>
      </c>
      <c r="I69" t="str">
        <f t="shared" si="1"/>
        <v>Middle age</v>
      </c>
    </row>
    <row r="70" spans="1:9" x14ac:dyDescent="0.35">
      <c r="A70" s="1">
        <v>44796</v>
      </c>
      <c r="B70" t="s">
        <v>97</v>
      </c>
      <c r="C70">
        <v>24</v>
      </c>
      <c r="D70" t="s">
        <v>21</v>
      </c>
      <c r="E70" t="s">
        <v>27</v>
      </c>
      <c r="F70" t="s">
        <v>30</v>
      </c>
      <c r="G70" t="s">
        <v>37</v>
      </c>
      <c r="H70" s="2">
        <v>2610.5</v>
      </c>
      <c r="I70" t="str">
        <f t="shared" si="1"/>
        <v>Young Adult</v>
      </c>
    </row>
    <row r="71" spans="1:9" x14ac:dyDescent="0.35">
      <c r="A71" s="1">
        <v>44715</v>
      </c>
      <c r="B71" t="s">
        <v>98</v>
      </c>
      <c r="C71">
        <v>82</v>
      </c>
      <c r="D71" t="s">
        <v>14</v>
      </c>
      <c r="E71" t="s">
        <v>35</v>
      </c>
      <c r="F71" t="s">
        <v>11</v>
      </c>
      <c r="G71" t="s">
        <v>37</v>
      </c>
      <c r="H71" s="2">
        <v>4041.36</v>
      </c>
      <c r="I71" t="str">
        <f t="shared" si="1"/>
        <v>Senior Age</v>
      </c>
    </row>
    <row r="72" spans="1:9" x14ac:dyDescent="0.35">
      <c r="A72" s="1">
        <v>44656</v>
      </c>
      <c r="B72" t="s">
        <v>99</v>
      </c>
      <c r="C72">
        <v>14</v>
      </c>
      <c r="D72" t="s">
        <v>14</v>
      </c>
      <c r="E72" t="s">
        <v>19</v>
      </c>
      <c r="F72" t="s">
        <v>30</v>
      </c>
      <c r="G72" t="s">
        <v>28</v>
      </c>
      <c r="H72" s="2">
        <v>365.2</v>
      </c>
      <c r="I72" t="str">
        <f t="shared" si="1"/>
        <v>Child</v>
      </c>
    </row>
    <row r="73" spans="1:9" x14ac:dyDescent="0.35">
      <c r="A73" s="1">
        <v>44895</v>
      </c>
      <c r="B73" t="s">
        <v>100</v>
      </c>
      <c r="C73">
        <v>92</v>
      </c>
      <c r="D73" t="s">
        <v>21</v>
      </c>
      <c r="E73" t="s">
        <v>35</v>
      </c>
      <c r="F73" t="s">
        <v>16</v>
      </c>
      <c r="G73" t="s">
        <v>40</v>
      </c>
      <c r="H73" s="2">
        <v>1518.26</v>
      </c>
      <c r="I73" t="str">
        <f t="shared" si="1"/>
        <v>Senior Age</v>
      </c>
    </row>
    <row r="74" spans="1:9" x14ac:dyDescent="0.35">
      <c r="A74" s="1">
        <v>45087</v>
      </c>
      <c r="B74" t="s">
        <v>101</v>
      </c>
      <c r="C74">
        <v>86</v>
      </c>
      <c r="D74" t="s">
        <v>21</v>
      </c>
      <c r="E74" t="s">
        <v>22</v>
      </c>
      <c r="F74" t="s">
        <v>16</v>
      </c>
      <c r="G74" t="s">
        <v>12</v>
      </c>
      <c r="H74" s="2">
        <v>587.27</v>
      </c>
      <c r="I74" t="str">
        <f t="shared" si="1"/>
        <v>Senior Age</v>
      </c>
    </row>
    <row r="75" spans="1:9" x14ac:dyDescent="0.35">
      <c r="A75" s="1">
        <v>44656</v>
      </c>
      <c r="B75" t="s">
        <v>102</v>
      </c>
      <c r="C75">
        <v>77</v>
      </c>
      <c r="D75" t="s">
        <v>14</v>
      </c>
      <c r="E75" t="s">
        <v>10</v>
      </c>
      <c r="F75" t="s">
        <v>16</v>
      </c>
      <c r="G75" t="s">
        <v>28</v>
      </c>
      <c r="H75" s="2">
        <v>918.96</v>
      </c>
      <c r="I75" t="str">
        <f t="shared" si="1"/>
        <v>Senior Age</v>
      </c>
    </row>
    <row r="76" spans="1:9" x14ac:dyDescent="0.35">
      <c r="A76" s="1">
        <v>44896</v>
      </c>
      <c r="B76" t="s">
        <v>103</v>
      </c>
      <c r="C76">
        <v>26</v>
      </c>
      <c r="D76" t="s">
        <v>14</v>
      </c>
      <c r="E76" t="s">
        <v>10</v>
      </c>
      <c r="F76" t="s">
        <v>11</v>
      </c>
      <c r="G76" t="s">
        <v>37</v>
      </c>
      <c r="H76" s="2">
        <v>4861.8999999999996</v>
      </c>
      <c r="I76" t="str">
        <f t="shared" si="1"/>
        <v>Young Adult</v>
      </c>
    </row>
    <row r="77" spans="1:9" x14ac:dyDescent="0.35">
      <c r="A77" s="1">
        <v>44617</v>
      </c>
      <c r="B77" t="s">
        <v>104</v>
      </c>
      <c r="C77">
        <v>21</v>
      </c>
      <c r="D77" t="s">
        <v>9</v>
      </c>
      <c r="E77" t="s">
        <v>35</v>
      </c>
      <c r="F77" t="s">
        <v>30</v>
      </c>
      <c r="G77" t="s">
        <v>40</v>
      </c>
      <c r="H77" s="2">
        <v>1118.98</v>
      </c>
      <c r="I77" t="str">
        <f t="shared" si="1"/>
        <v>Young Adult</v>
      </c>
    </row>
    <row r="78" spans="1:9" x14ac:dyDescent="0.35">
      <c r="A78" s="1">
        <v>45056</v>
      </c>
      <c r="B78" t="s">
        <v>105</v>
      </c>
      <c r="C78">
        <v>50</v>
      </c>
      <c r="D78" t="s">
        <v>14</v>
      </c>
      <c r="E78" t="s">
        <v>22</v>
      </c>
      <c r="F78" t="s">
        <v>11</v>
      </c>
      <c r="G78" t="s">
        <v>17</v>
      </c>
      <c r="H78" s="2">
        <v>2886.8</v>
      </c>
      <c r="I78" t="str">
        <f t="shared" si="1"/>
        <v>Middle age</v>
      </c>
    </row>
    <row r="79" spans="1:9" x14ac:dyDescent="0.35">
      <c r="A79" s="1">
        <v>45222</v>
      </c>
      <c r="B79" t="s">
        <v>106</v>
      </c>
      <c r="C79">
        <v>83</v>
      </c>
      <c r="D79" t="s">
        <v>21</v>
      </c>
      <c r="E79" t="s">
        <v>33</v>
      </c>
      <c r="F79" t="s">
        <v>11</v>
      </c>
      <c r="G79" t="s">
        <v>12</v>
      </c>
      <c r="H79" s="2">
        <v>890.35</v>
      </c>
      <c r="I79" t="str">
        <f t="shared" si="1"/>
        <v>Senior Age</v>
      </c>
    </row>
    <row r="80" spans="1:9" x14ac:dyDescent="0.35">
      <c r="A80" s="1">
        <v>45153</v>
      </c>
      <c r="B80" t="s">
        <v>107</v>
      </c>
      <c r="C80">
        <v>70</v>
      </c>
      <c r="D80" t="s">
        <v>9</v>
      </c>
      <c r="E80" t="s">
        <v>35</v>
      </c>
      <c r="F80" t="s">
        <v>11</v>
      </c>
      <c r="G80" t="s">
        <v>12</v>
      </c>
      <c r="H80" s="2">
        <v>785.38</v>
      </c>
      <c r="I80" t="str">
        <f t="shared" si="1"/>
        <v>Senior Age</v>
      </c>
    </row>
    <row r="81" spans="1:9" x14ac:dyDescent="0.35">
      <c r="A81" s="1">
        <v>44731</v>
      </c>
      <c r="B81" t="s">
        <v>108</v>
      </c>
      <c r="C81">
        <v>88</v>
      </c>
      <c r="D81" t="s">
        <v>9</v>
      </c>
      <c r="E81" t="s">
        <v>10</v>
      </c>
      <c r="F81" t="s">
        <v>16</v>
      </c>
      <c r="G81" t="s">
        <v>40</v>
      </c>
      <c r="H81" s="2">
        <v>947.01</v>
      </c>
      <c r="I81" t="str">
        <f t="shared" si="1"/>
        <v>Senior Age</v>
      </c>
    </row>
    <row r="82" spans="1:9" x14ac:dyDescent="0.35">
      <c r="A82" s="1">
        <v>45037</v>
      </c>
      <c r="B82" t="s">
        <v>109</v>
      </c>
      <c r="C82">
        <v>7</v>
      </c>
      <c r="D82" t="s">
        <v>14</v>
      </c>
      <c r="E82" t="s">
        <v>10</v>
      </c>
      <c r="F82" t="s">
        <v>23</v>
      </c>
      <c r="G82" t="s">
        <v>37</v>
      </c>
      <c r="H82" s="2">
        <v>480</v>
      </c>
      <c r="I82" t="str">
        <f t="shared" si="1"/>
        <v>Child</v>
      </c>
    </row>
    <row r="83" spans="1:9" x14ac:dyDescent="0.35">
      <c r="A83" s="1">
        <v>45048</v>
      </c>
      <c r="B83" t="s">
        <v>110</v>
      </c>
      <c r="C83">
        <v>39</v>
      </c>
      <c r="D83" t="s">
        <v>9</v>
      </c>
      <c r="E83" t="s">
        <v>22</v>
      </c>
      <c r="F83" t="s">
        <v>23</v>
      </c>
      <c r="G83" t="s">
        <v>37</v>
      </c>
      <c r="H83" s="2">
        <v>551.36</v>
      </c>
      <c r="I83" t="str">
        <f t="shared" si="1"/>
        <v>Young Adult</v>
      </c>
    </row>
    <row r="84" spans="1:9" x14ac:dyDescent="0.35">
      <c r="A84" s="1">
        <v>45262</v>
      </c>
      <c r="B84" t="s">
        <v>111</v>
      </c>
      <c r="C84">
        <v>57</v>
      </c>
      <c r="D84" t="s">
        <v>21</v>
      </c>
      <c r="E84" t="s">
        <v>33</v>
      </c>
      <c r="F84" t="s">
        <v>30</v>
      </c>
      <c r="G84" t="s">
        <v>40</v>
      </c>
      <c r="H84" s="2">
        <v>3621.04</v>
      </c>
      <c r="I84" t="str">
        <f t="shared" si="1"/>
        <v>Middle age</v>
      </c>
    </row>
    <row r="85" spans="1:9" x14ac:dyDescent="0.35">
      <c r="A85" s="1">
        <v>44953</v>
      </c>
      <c r="B85" t="s">
        <v>112</v>
      </c>
      <c r="C85">
        <v>29</v>
      </c>
      <c r="D85" t="s">
        <v>21</v>
      </c>
      <c r="E85" t="s">
        <v>15</v>
      </c>
      <c r="F85" t="s">
        <v>30</v>
      </c>
      <c r="G85" t="s">
        <v>12</v>
      </c>
      <c r="H85" s="2">
        <v>2747.05</v>
      </c>
      <c r="I85" t="str">
        <f t="shared" si="1"/>
        <v>Young Adult</v>
      </c>
    </row>
    <row r="86" spans="1:9" x14ac:dyDescent="0.35">
      <c r="A86" s="1">
        <v>45192</v>
      </c>
      <c r="B86" t="s">
        <v>113</v>
      </c>
      <c r="C86">
        <v>83</v>
      </c>
      <c r="D86" t="s">
        <v>14</v>
      </c>
      <c r="E86" t="s">
        <v>33</v>
      </c>
      <c r="F86" t="s">
        <v>11</v>
      </c>
      <c r="G86" t="s">
        <v>37</v>
      </c>
      <c r="H86" s="2">
        <v>1699.52</v>
      </c>
      <c r="I86" t="str">
        <f t="shared" si="1"/>
        <v>Senior Age</v>
      </c>
    </row>
    <row r="87" spans="1:9" x14ac:dyDescent="0.35">
      <c r="A87" s="1">
        <v>44695</v>
      </c>
      <c r="B87" t="s">
        <v>114</v>
      </c>
      <c r="C87">
        <v>31</v>
      </c>
      <c r="D87" t="s">
        <v>21</v>
      </c>
      <c r="E87" t="s">
        <v>15</v>
      </c>
      <c r="F87" t="s">
        <v>23</v>
      </c>
      <c r="G87" t="s">
        <v>40</v>
      </c>
      <c r="H87" s="2">
        <v>4076.08</v>
      </c>
      <c r="I87" t="str">
        <f t="shared" si="1"/>
        <v>Young Adult</v>
      </c>
    </row>
    <row r="88" spans="1:9" x14ac:dyDescent="0.35">
      <c r="A88" s="1">
        <v>45129</v>
      </c>
      <c r="B88" t="s">
        <v>115</v>
      </c>
      <c r="C88">
        <v>59</v>
      </c>
      <c r="D88" t="s">
        <v>9</v>
      </c>
      <c r="E88" t="s">
        <v>25</v>
      </c>
      <c r="F88" t="s">
        <v>11</v>
      </c>
      <c r="G88" t="s">
        <v>28</v>
      </c>
      <c r="H88" s="2">
        <v>625.19000000000005</v>
      </c>
      <c r="I88" t="str">
        <f t="shared" si="1"/>
        <v>Middle age</v>
      </c>
    </row>
    <row r="89" spans="1:9" x14ac:dyDescent="0.35">
      <c r="A89" s="1">
        <v>45028</v>
      </c>
      <c r="B89" t="s">
        <v>116</v>
      </c>
      <c r="C89">
        <v>63</v>
      </c>
      <c r="D89" t="s">
        <v>14</v>
      </c>
      <c r="E89" t="s">
        <v>25</v>
      </c>
      <c r="F89" t="s">
        <v>30</v>
      </c>
      <c r="G89" t="s">
        <v>12</v>
      </c>
      <c r="H89" s="2">
        <v>4048.03</v>
      </c>
      <c r="I89" t="str">
        <f t="shared" si="1"/>
        <v>Senior Age</v>
      </c>
    </row>
    <row r="90" spans="1:9" x14ac:dyDescent="0.35">
      <c r="A90" s="1">
        <v>45260</v>
      </c>
      <c r="B90" t="s">
        <v>117</v>
      </c>
      <c r="C90">
        <v>71</v>
      </c>
      <c r="D90" t="s">
        <v>14</v>
      </c>
      <c r="E90" t="s">
        <v>33</v>
      </c>
      <c r="F90" t="s">
        <v>23</v>
      </c>
      <c r="G90" t="s">
        <v>40</v>
      </c>
      <c r="H90" s="2">
        <v>1975.74</v>
      </c>
      <c r="I90" t="str">
        <f t="shared" si="1"/>
        <v>Senior Age</v>
      </c>
    </row>
    <row r="91" spans="1:9" x14ac:dyDescent="0.35">
      <c r="A91" s="1">
        <v>44633</v>
      </c>
      <c r="B91" t="s">
        <v>118</v>
      </c>
      <c r="C91">
        <v>92</v>
      </c>
      <c r="D91" t="s">
        <v>14</v>
      </c>
      <c r="E91" t="s">
        <v>15</v>
      </c>
      <c r="F91" t="s">
        <v>23</v>
      </c>
      <c r="G91" t="s">
        <v>17</v>
      </c>
      <c r="H91" s="2">
        <v>1286.1400000000001</v>
      </c>
      <c r="I91" t="str">
        <f t="shared" si="1"/>
        <v>Senior Age</v>
      </c>
    </row>
    <row r="92" spans="1:9" x14ac:dyDescent="0.35">
      <c r="A92" s="1">
        <v>44778</v>
      </c>
      <c r="B92" t="s">
        <v>119</v>
      </c>
      <c r="C92">
        <v>67</v>
      </c>
      <c r="D92" t="s">
        <v>9</v>
      </c>
      <c r="E92" t="s">
        <v>22</v>
      </c>
      <c r="F92" t="s">
        <v>16</v>
      </c>
      <c r="G92" t="s">
        <v>12</v>
      </c>
      <c r="H92" s="2">
        <v>788.2</v>
      </c>
      <c r="I92" t="str">
        <f t="shared" si="1"/>
        <v>Senior Age</v>
      </c>
    </row>
    <row r="93" spans="1:9" x14ac:dyDescent="0.35">
      <c r="A93" s="1">
        <v>44589</v>
      </c>
      <c r="B93" t="s">
        <v>120</v>
      </c>
      <c r="C93">
        <v>21</v>
      </c>
      <c r="D93" t="s">
        <v>9</v>
      </c>
      <c r="E93" t="s">
        <v>10</v>
      </c>
      <c r="F93" t="s">
        <v>23</v>
      </c>
      <c r="G93" t="s">
        <v>17</v>
      </c>
      <c r="H93" s="2">
        <v>716.39</v>
      </c>
      <c r="I93" t="str">
        <f t="shared" si="1"/>
        <v>Young Adult</v>
      </c>
    </row>
    <row r="94" spans="1:9" x14ac:dyDescent="0.35">
      <c r="A94" s="1">
        <v>44645</v>
      </c>
      <c r="B94" t="s">
        <v>121</v>
      </c>
      <c r="C94">
        <v>15</v>
      </c>
      <c r="D94" t="s">
        <v>9</v>
      </c>
      <c r="E94" t="s">
        <v>19</v>
      </c>
      <c r="F94" t="s">
        <v>23</v>
      </c>
      <c r="G94" t="s">
        <v>17</v>
      </c>
      <c r="H94" s="2">
        <v>1995</v>
      </c>
      <c r="I94" t="str">
        <f t="shared" si="1"/>
        <v>Child</v>
      </c>
    </row>
    <row r="95" spans="1:9" x14ac:dyDescent="0.35">
      <c r="A95" s="1">
        <v>44747</v>
      </c>
      <c r="B95" t="s">
        <v>122</v>
      </c>
      <c r="C95">
        <v>79</v>
      </c>
      <c r="D95" t="s">
        <v>14</v>
      </c>
      <c r="E95" t="s">
        <v>15</v>
      </c>
      <c r="F95" t="s">
        <v>16</v>
      </c>
      <c r="G95" t="s">
        <v>28</v>
      </c>
      <c r="H95" s="2">
        <v>258</v>
      </c>
      <c r="I95" t="str">
        <f t="shared" si="1"/>
        <v>Senior Age</v>
      </c>
    </row>
    <row r="96" spans="1:9" x14ac:dyDescent="0.35">
      <c r="A96" s="1">
        <v>44803</v>
      </c>
      <c r="B96" t="s">
        <v>123</v>
      </c>
      <c r="C96">
        <v>42</v>
      </c>
      <c r="D96" t="s">
        <v>9</v>
      </c>
      <c r="E96" t="s">
        <v>22</v>
      </c>
      <c r="F96" t="s">
        <v>11</v>
      </c>
      <c r="G96" t="s">
        <v>28</v>
      </c>
      <c r="H96" s="2">
        <v>2190.85</v>
      </c>
      <c r="I96" t="str">
        <f t="shared" si="1"/>
        <v>Middle age</v>
      </c>
    </row>
    <row r="97" spans="1:9" x14ac:dyDescent="0.35">
      <c r="A97" s="1">
        <v>44688</v>
      </c>
      <c r="B97" t="s">
        <v>124</v>
      </c>
      <c r="C97">
        <v>94</v>
      </c>
      <c r="D97" t="s">
        <v>9</v>
      </c>
      <c r="E97" t="s">
        <v>33</v>
      </c>
      <c r="F97" t="s">
        <v>16</v>
      </c>
      <c r="G97" t="s">
        <v>37</v>
      </c>
      <c r="H97" s="2">
        <v>397.3</v>
      </c>
      <c r="I97" t="str">
        <f t="shared" si="1"/>
        <v>Senior Age</v>
      </c>
    </row>
    <row r="98" spans="1:9" x14ac:dyDescent="0.35">
      <c r="A98" s="1">
        <v>44847</v>
      </c>
      <c r="B98" t="s">
        <v>125</v>
      </c>
      <c r="C98">
        <v>58</v>
      </c>
      <c r="D98" t="s">
        <v>14</v>
      </c>
      <c r="E98" t="s">
        <v>27</v>
      </c>
      <c r="F98" t="s">
        <v>23</v>
      </c>
      <c r="G98" t="s">
        <v>28</v>
      </c>
      <c r="H98" s="2">
        <v>4815.78</v>
      </c>
      <c r="I98" t="str">
        <f t="shared" si="1"/>
        <v>Middle age</v>
      </c>
    </row>
    <row r="99" spans="1:9" x14ac:dyDescent="0.35">
      <c r="A99" s="1">
        <v>44951</v>
      </c>
      <c r="B99" t="s">
        <v>126</v>
      </c>
      <c r="C99">
        <v>52</v>
      </c>
      <c r="D99" t="s">
        <v>14</v>
      </c>
      <c r="E99" t="s">
        <v>15</v>
      </c>
      <c r="F99" t="s">
        <v>16</v>
      </c>
      <c r="G99" t="s">
        <v>40</v>
      </c>
      <c r="H99" s="2">
        <v>4949.17</v>
      </c>
      <c r="I99" t="str">
        <f t="shared" si="1"/>
        <v>Middle age</v>
      </c>
    </row>
    <row r="100" spans="1:9" x14ac:dyDescent="0.35">
      <c r="A100" s="1">
        <v>44914</v>
      </c>
      <c r="B100" t="s">
        <v>127</v>
      </c>
      <c r="C100">
        <v>97</v>
      </c>
      <c r="D100" t="s">
        <v>14</v>
      </c>
      <c r="E100" t="s">
        <v>22</v>
      </c>
      <c r="F100" t="s">
        <v>30</v>
      </c>
      <c r="G100" t="s">
        <v>40</v>
      </c>
      <c r="H100" s="2">
        <v>1211.92</v>
      </c>
      <c r="I100" t="str">
        <f t="shared" si="1"/>
        <v>Senior Age</v>
      </c>
    </row>
    <row r="101" spans="1:9" x14ac:dyDescent="0.35">
      <c r="A101" s="1">
        <v>44776</v>
      </c>
      <c r="B101" t="s">
        <v>128</v>
      </c>
      <c r="C101">
        <v>72</v>
      </c>
      <c r="D101" t="s">
        <v>14</v>
      </c>
      <c r="E101" t="s">
        <v>35</v>
      </c>
      <c r="F101" t="s">
        <v>11</v>
      </c>
      <c r="G101" t="s">
        <v>40</v>
      </c>
      <c r="H101" s="2">
        <v>1090.5999999999999</v>
      </c>
      <c r="I101" t="str">
        <f t="shared" si="1"/>
        <v>Senior Age</v>
      </c>
    </row>
    <row r="102" spans="1:9" x14ac:dyDescent="0.35">
      <c r="A102" s="1">
        <v>45207</v>
      </c>
      <c r="B102" t="s">
        <v>129</v>
      </c>
      <c r="C102">
        <v>55</v>
      </c>
      <c r="D102" t="s">
        <v>9</v>
      </c>
      <c r="E102" t="s">
        <v>22</v>
      </c>
      <c r="F102" t="s">
        <v>30</v>
      </c>
      <c r="G102" t="s">
        <v>12</v>
      </c>
      <c r="H102" s="2">
        <v>1220.83</v>
      </c>
      <c r="I102" t="str">
        <f t="shared" si="1"/>
        <v>Middle age</v>
      </c>
    </row>
    <row r="103" spans="1:9" x14ac:dyDescent="0.35">
      <c r="A103" s="1">
        <v>45124</v>
      </c>
      <c r="B103" t="s">
        <v>130</v>
      </c>
      <c r="C103">
        <v>25</v>
      </c>
      <c r="D103" t="s">
        <v>21</v>
      </c>
      <c r="E103" t="s">
        <v>15</v>
      </c>
      <c r="F103" t="s">
        <v>16</v>
      </c>
      <c r="G103" t="s">
        <v>40</v>
      </c>
      <c r="H103" s="2">
        <v>3086.13</v>
      </c>
      <c r="I103" t="str">
        <f t="shared" si="1"/>
        <v>Young Adult</v>
      </c>
    </row>
    <row r="104" spans="1:9" x14ac:dyDescent="0.35">
      <c r="A104" s="1">
        <v>44707</v>
      </c>
      <c r="B104" t="s">
        <v>131</v>
      </c>
      <c r="C104">
        <v>92</v>
      </c>
      <c r="D104" t="s">
        <v>21</v>
      </c>
      <c r="E104" t="s">
        <v>33</v>
      </c>
      <c r="F104" t="s">
        <v>11</v>
      </c>
      <c r="G104" t="s">
        <v>28</v>
      </c>
      <c r="H104" s="2">
        <v>4283.2700000000004</v>
      </c>
      <c r="I104" t="str">
        <f t="shared" si="1"/>
        <v>Senior Age</v>
      </c>
    </row>
    <row r="105" spans="1:9" x14ac:dyDescent="0.35">
      <c r="A105" s="1">
        <v>44728</v>
      </c>
      <c r="B105" t="s">
        <v>132</v>
      </c>
      <c r="C105">
        <v>71</v>
      </c>
      <c r="D105" t="s">
        <v>21</v>
      </c>
      <c r="E105" t="s">
        <v>19</v>
      </c>
      <c r="F105" t="s">
        <v>23</v>
      </c>
      <c r="G105" t="s">
        <v>37</v>
      </c>
      <c r="H105" s="2">
        <v>2965.25</v>
      </c>
      <c r="I105" t="str">
        <f t="shared" si="1"/>
        <v>Senior Age</v>
      </c>
    </row>
    <row r="106" spans="1:9" x14ac:dyDescent="0.35">
      <c r="A106" s="1">
        <v>45114</v>
      </c>
      <c r="B106" t="s">
        <v>133</v>
      </c>
      <c r="C106">
        <v>72</v>
      </c>
      <c r="D106" t="s">
        <v>9</v>
      </c>
      <c r="E106" t="s">
        <v>27</v>
      </c>
      <c r="F106" t="s">
        <v>16</v>
      </c>
      <c r="G106" t="s">
        <v>28</v>
      </c>
      <c r="H106" s="2">
        <v>1412.48</v>
      </c>
      <c r="I106" t="str">
        <f t="shared" si="1"/>
        <v>Senior Age</v>
      </c>
    </row>
    <row r="107" spans="1:9" x14ac:dyDescent="0.35">
      <c r="A107" s="1">
        <v>44894</v>
      </c>
      <c r="B107" t="s">
        <v>134</v>
      </c>
      <c r="C107">
        <v>98</v>
      </c>
      <c r="D107" t="s">
        <v>21</v>
      </c>
      <c r="E107" t="s">
        <v>27</v>
      </c>
      <c r="F107" t="s">
        <v>16</v>
      </c>
      <c r="G107" t="s">
        <v>37</v>
      </c>
      <c r="H107" s="2">
        <v>4759.17</v>
      </c>
      <c r="I107" t="str">
        <f t="shared" si="1"/>
        <v>Senior Age</v>
      </c>
    </row>
    <row r="108" spans="1:9" x14ac:dyDescent="0.35">
      <c r="A108" s="1">
        <v>45286</v>
      </c>
      <c r="B108" t="s">
        <v>135</v>
      </c>
      <c r="C108">
        <v>42</v>
      </c>
      <c r="D108" t="s">
        <v>9</v>
      </c>
      <c r="E108" t="s">
        <v>15</v>
      </c>
      <c r="F108" t="s">
        <v>23</v>
      </c>
      <c r="G108" t="s">
        <v>40</v>
      </c>
      <c r="H108" s="2">
        <v>31.96</v>
      </c>
      <c r="I108" t="str">
        <f t="shared" si="1"/>
        <v>Middle age</v>
      </c>
    </row>
    <row r="109" spans="1:9" x14ac:dyDescent="0.35">
      <c r="A109" s="1">
        <v>45060</v>
      </c>
      <c r="B109" t="s">
        <v>136</v>
      </c>
      <c r="C109">
        <v>57</v>
      </c>
      <c r="D109" t="s">
        <v>14</v>
      </c>
      <c r="E109" t="s">
        <v>22</v>
      </c>
      <c r="F109" t="s">
        <v>23</v>
      </c>
      <c r="G109" t="s">
        <v>28</v>
      </c>
      <c r="H109" s="2">
        <v>2696.78</v>
      </c>
      <c r="I109" t="str">
        <f t="shared" si="1"/>
        <v>Middle age</v>
      </c>
    </row>
    <row r="110" spans="1:9" x14ac:dyDescent="0.35">
      <c r="A110" s="1">
        <v>45167</v>
      </c>
      <c r="B110" t="s">
        <v>137</v>
      </c>
      <c r="C110">
        <v>13</v>
      </c>
      <c r="D110" t="s">
        <v>14</v>
      </c>
      <c r="E110" t="s">
        <v>19</v>
      </c>
      <c r="F110" t="s">
        <v>16</v>
      </c>
      <c r="G110" t="s">
        <v>12</v>
      </c>
      <c r="H110" s="2">
        <v>3553.92</v>
      </c>
      <c r="I110" t="str">
        <f t="shared" si="1"/>
        <v>Child</v>
      </c>
    </row>
    <row r="111" spans="1:9" x14ac:dyDescent="0.35">
      <c r="A111" s="1">
        <v>44722</v>
      </c>
      <c r="B111" t="s">
        <v>138</v>
      </c>
      <c r="C111">
        <v>69</v>
      </c>
      <c r="D111" t="s">
        <v>9</v>
      </c>
      <c r="E111" t="s">
        <v>22</v>
      </c>
      <c r="F111" t="s">
        <v>30</v>
      </c>
      <c r="G111" t="s">
        <v>28</v>
      </c>
      <c r="H111" s="2">
        <v>1103.3599999999999</v>
      </c>
      <c r="I111" t="str">
        <f t="shared" si="1"/>
        <v>Senior Age</v>
      </c>
    </row>
    <row r="112" spans="1:9" x14ac:dyDescent="0.35">
      <c r="A112" s="1">
        <v>44864</v>
      </c>
      <c r="B112" t="s">
        <v>139</v>
      </c>
      <c r="C112">
        <v>29</v>
      </c>
      <c r="D112" t="s">
        <v>14</v>
      </c>
      <c r="E112" t="s">
        <v>35</v>
      </c>
      <c r="F112" t="s">
        <v>11</v>
      </c>
      <c r="G112" t="s">
        <v>28</v>
      </c>
      <c r="H112" s="2">
        <v>4848.1899999999996</v>
      </c>
      <c r="I112" t="str">
        <f t="shared" si="1"/>
        <v>Young Adult</v>
      </c>
    </row>
    <row r="113" spans="1:9" x14ac:dyDescent="0.35">
      <c r="A113" s="1">
        <v>44877</v>
      </c>
      <c r="B113" t="s">
        <v>140</v>
      </c>
      <c r="C113">
        <v>33</v>
      </c>
      <c r="D113" t="s">
        <v>9</v>
      </c>
      <c r="E113" t="s">
        <v>35</v>
      </c>
      <c r="F113" t="s">
        <v>23</v>
      </c>
      <c r="G113" t="s">
        <v>17</v>
      </c>
      <c r="H113" s="2">
        <v>1149.99</v>
      </c>
      <c r="I113" t="str">
        <f t="shared" si="1"/>
        <v>Young Adult</v>
      </c>
    </row>
    <row r="114" spans="1:9" x14ac:dyDescent="0.35">
      <c r="A114" s="1">
        <v>45280</v>
      </c>
      <c r="B114" t="s">
        <v>141</v>
      </c>
      <c r="C114">
        <v>37</v>
      </c>
      <c r="D114" t="s">
        <v>14</v>
      </c>
      <c r="E114" t="s">
        <v>10</v>
      </c>
      <c r="F114" t="s">
        <v>16</v>
      </c>
      <c r="G114" t="s">
        <v>37</v>
      </c>
      <c r="H114" s="2">
        <v>291.72000000000003</v>
      </c>
      <c r="I114" t="str">
        <f t="shared" si="1"/>
        <v>Young Adult</v>
      </c>
    </row>
    <row r="115" spans="1:9" x14ac:dyDescent="0.35">
      <c r="A115" s="1">
        <v>44644</v>
      </c>
      <c r="B115" t="s">
        <v>142</v>
      </c>
      <c r="C115">
        <v>35</v>
      </c>
      <c r="D115" t="s">
        <v>14</v>
      </c>
      <c r="E115" t="s">
        <v>19</v>
      </c>
      <c r="F115" t="s">
        <v>23</v>
      </c>
      <c r="G115" t="s">
        <v>17</v>
      </c>
      <c r="H115" s="2">
        <v>4977.8999999999996</v>
      </c>
      <c r="I115" t="str">
        <f t="shared" si="1"/>
        <v>Young Adult</v>
      </c>
    </row>
    <row r="116" spans="1:9" x14ac:dyDescent="0.35">
      <c r="A116" s="1">
        <v>44725</v>
      </c>
      <c r="B116" t="s">
        <v>143</v>
      </c>
      <c r="C116">
        <v>11</v>
      </c>
      <c r="D116" t="s">
        <v>9</v>
      </c>
      <c r="E116" t="s">
        <v>33</v>
      </c>
      <c r="F116" t="s">
        <v>23</v>
      </c>
      <c r="G116" t="s">
        <v>17</v>
      </c>
      <c r="H116" s="2">
        <v>3262.88</v>
      </c>
      <c r="I116" t="str">
        <f t="shared" si="1"/>
        <v>Child</v>
      </c>
    </row>
    <row r="117" spans="1:9" x14ac:dyDescent="0.35">
      <c r="A117" s="1">
        <v>44811</v>
      </c>
      <c r="B117" t="s">
        <v>144</v>
      </c>
      <c r="C117">
        <v>90</v>
      </c>
      <c r="D117" t="s">
        <v>21</v>
      </c>
      <c r="E117" t="s">
        <v>25</v>
      </c>
      <c r="F117" t="s">
        <v>11</v>
      </c>
      <c r="G117" t="s">
        <v>37</v>
      </c>
      <c r="H117" s="2">
        <v>1809.01</v>
      </c>
      <c r="I117" t="str">
        <f t="shared" si="1"/>
        <v>Senior Age</v>
      </c>
    </row>
    <row r="118" spans="1:9" x14ac:dyDescent="0.35">
      <c r="A118" s="1">
        <v>44762</v>
      </c>
      <c r="B118" t="s">
        <v>145</v>
      </c>
      <c r="C118">
        <v>73</v>
      </c>
      <c r="D118" t="s">
        <v>14</v>
      </c>
      <c r="E118" t="s">
        <v>10</v>
      </c>
      <c r="F118" t="s">
        <v>30</v>
      </c>
      <c r="G118" t="s">
        <v>40</v>
      </c>
      <c r="H118" s="2">
        <v>4220.88</v>
      </c>
      <c r="I118" t="str">
        <f t="shared" si="1"/>
        <v>Senior Age</v>
      </c>
    </row>
    <row r="119" spans="1:9" x14ac:dyDescent="0.35">
      <c r="A119" s="1">
        <v>45131</v>
      </c>
      <c r="B119" t="s">
        <v>146</v>
      </c>
      <c r="C119">
        <v>36</v>
      </c>
      <c r="D119" t="s">
        <v>9</v>
      </c>
      <c r="E119" t="s">
        <v>15</v>
      </c>
      <c r="F119" t="s">
        <v>11</v>
      </c>
      <c r="G119" t="s">
        <v>12</v>
      </c>
      <c r="H119" s="2">
        <v>2476.2600000000002</v>
      </c>
      <c r="I119" t="str">
        <f t="shared" si="1"/>
        <v>Young Adult</v>
      </c>
    </row>
    <row r="120" spans="1:9" x14ac:dyDescent="0.35">
      <c r="A120" s="1">
        <v>44770</v>
      </c>
      <c r="B120" t="s">
        <v>147</v>
      </c>
      <c r="C120">
        <v>2</v>
      </c>
      <c r="D120" t="s">
        <v>21</v>
      </c>
      <c r="E120" t="s">
        <v>15</v>
      </c>
      <c r="F120" t="s">
        <v>11</v>
      </c>
      <c r="G120" t="s">
        <v>28</v>
      </c>
      <c r="H120" s="2">
        <v>4804.88</v>
      </c>
      <c r="I120" t="str">
        <f t="shared" si="1"/>
        <v>Child</v>
      </c>
    </row>
    <row r="121" spans="1:9" x14ac:dyDescent="0.35">
      <c r="A121" s="1">
        <v>44922</v>
      </c>
      <c r="B121" t="s">
        <v>148</v>
      </c>
      <c r="C121">
        <v>69</v>
      </c>
      <c r="D121" t="s">
        <v>21</v>
      </c>
      <c r="E121" t="s">
        <v>33</v>
      </c>
      <c r="F121" t="s">
        <v>11</v>
      </c>
      <c r="G121" t="s">
        <v>12</v>
      </c>
      <c r="H121" s="2">
        <v>2921.46</v>
      </c>
      <c r="I121" t="str">
        <f t="shared" si="1"/>
        <v>Senior Age</v>
      </c>
    </row>
    <row r="122" spans="1:9" x14ac:dyDescent="0.35">
      <c r="A122" s="1">
        <v>45271</v>
      </c>
      <c r="B122" t="s">
        <v>149</v>
      </c>
      <c r="C122">
        <v>73</v>
      </c>
      <c r="D122" t="s">
        <v>14</v>
      </c>
      <c r="E122" t="s">
        <v>35</v>
      </c>
      <c r="F122" t="s">
        <v>30</v>
      </c>
      <c r="G122" t="s">
        <v>40</v>
      </c>
      <c r="H122" s="2">
        <v>3482.96</v>
      </c>
      <c r="I122" t="str">
        <f t="shared" si="1"/>
        <v>Senior Age</v>
      </c>
    </row>
    <row r="123" spans="1:9" x14ac:dyDescent="0.35">
      <c r="A123" s="1">
        <v>44850</v>
      </c>
      <c r="B123" t="s">
        <v>150</v>
      </c>
      <c r="C123">
        <v>3</v>
      </c>
      <c r="D123" t="s">
        <v>14</v>
      </c>
      <c r="E123" t="s">
        <v>10</v>
      </c>
      <c r="F123" t="s">
        <v>23</v>
      </c>
      <c r="G123" t="s">
        <v>37</v>
      </c>
      <c r="H123" s="2">
        <v>4780.51</v>
      </c>
      <c r="I123" t="str">
        <f t="shared" si="1"/>
        <v>Child</v>
      </c>
    </row>
    <row r="124" spans="1:9" x14ac:dyDescent="0.35">
      <c r="A124" s="1">
        <v>45243</v>
      </c>
      <c r="B124" t="s">
        <v>151</v>
      </c>
      <c r="C124">
        <v>21</v>
      </c>
      <c r="D124" t="s">
        <v>9</v>
      </c>
      <c r="E124" t="s">
        <v>25</v>
      </c>
      <c r="F124" t="s">
        <v>30</v>
      </c>
      <c r="G124" t="s">
        <v>12</v>
      </c>
      <c r="H124" s="2">
        <v>1714.69</v>
      </c>
      <c r="I124" t="str">
        <f t="shared" si="1"/>
        <v>Young Adult</v>
      </c>
    </row>
    <row r="125" spans="1:9" x14ac:dyDescent="0.35">
      <c r="A125" s="1">
        <v>44719</v>
      </c>
      <c r="B125" t="s">
        <v>152</v>
      </c>
      <c r="C125">
        <v>81</v>
      </c>
      <c r="D125" t="s">
        <v>9</v>
      </c>
      <c r="E125" t="s">
        <v>15</v>
      </c>
      <c r="F125" t="s">
        <v>11</v>
      </c>
      <c r="G125" t="s">
        <v>67</v>
      </c>
      <c r="H125" s="2">
        <v>1857.29</v>
      </c>
      <c r="I125" t="str">
        <f t="shared" si="1"/>
        <v>Senior Age</v>
      </c>
    </row>
    <row r="126" spans="1:9" x14ac:dyDescent="0.35">
      <c r="A126" s="1">
        <v>44588</v>
      </c>
      <c r="B126" t="s">
        <v>153</v>
      </c>
      <c r="C126">
        <v>86</v>
      </c>
      <c r="D126" t="s">
        <v>9</v>
      </c>
      <c r="E126" t="s">
        <v>22</v>
      </c>
      <c r="F126" t="s">
        <v>16</v>
      </c>
      <c r="G126" t="s">
        <v>12</v>
      </c>
      <c r="H126" s="2">
        <v>1952.14</v>
      </c>
      <c r="I126" t="str">
        <f t="shared" si="1"/>
        <v>Senior Age</v>
      </c>
    </row>
    <row r="127" spans="1:9" x14ac:dyDescent="0.35">
      <c r="A127" s="1">
        <v>44642</v>
      </c>
      <c r="B127" t="s">
        <v>154</v>
      </c>
      <c r="C127">
        <v>96</v>
      </c>
      <c r="D127" t="s">
        <v>21</v>
      </c>
      <c r="E127" t="s">
        <v>35</v>
      </c>
      <c r="F127" t="s">
        <v>11</v>
      </c>
      <c r="G127" t="s">
        <v>40</v>
      </c>
      <c r="H127" s="2">
        <v>1601.65</v>
      </c>
      <c r="I127" t="str">
        <f t="shared" si="1"/>
        <v>Senior Age</v>
      </c>
    </row>
    <row r="128" spans="1:9" x14ac:dyDescent="0.35">
      <c r="A128" s="1">
        <v>44751</v>
      </c>
      <c r="B128" t="s">
        <v>155</v>
      </c>
      <c r="C128">
        <v>88</v>
      </c>
      <c r="D128" t="s">
        <v>14</v>
      </c>
      <c r="E128" t="s">
        <v>10</v>
      </c>
      <c r="F128" t="s">
        <v>30</v>
      </c>
      <c r="G128" t="s">
        <v>40</v>
      </c>
      <c r="H128" s="2">
        <v>2315.3000000000002</v>
      </c>
      <c r="I128" t="str">
        <f t="shared" si="1"/>
        <v>Senior Age</v>
      </c>
    </row>
    <row r="129" spans="1:9" x14ac:dyDescent="0.35">
      <c r="A129" s="1">
        <v>44571</v>
      </c>
      <c r="B129" t="s">
        <v>156</v>
      </c>
      <c r="C129">
        <v>10</v>
      </c>
      <c r="D129" t="s">
        <v>9</v>
      </c>
      <c r="E129" t="s">
        <v>19</v>
      </c>
      <c r="F129" t="s">
        <v>16</v>
      </c>
      <c r="G129" t="s">
        <v>40</v>
      </c>
      <c r="H129" s="2">
        <v>868.35</v>
      </c>
      <c r="I129" t="str">
        <f t="shared" si="1"/>
        <v>Child</v>
      </c>
    </row>
    <row r="130" spans="1:9" x14ac:dyDescent="0.35">
      <c r="A130" s="1">
        <v>44783</v>
      </c>
      <c r="B130" t="s">
        <v>157</v>
      </c>
      <c r="C130">
        <v>68</v>
      </c>
      <c r="D130" t="s">
        <v>14</v>
      </c>
      <c r="E130" t="s">
        <v>15</v>
      </c>
      <c r="F130" t="s">
        <v>16</v>
      </c>
      <c r="G130" t="s">
        <v>37</v>
      </c>
      <c r="H130" s="2">
        <v>3738.75</v>
      </c>
      <c r="I130" t="str">
        <f t="shared" ref="I130:I193" si="2">IF(C130&lt;=17,"Child",IF(C130&lt;=39, "Young Adult", IF(C130&lt;=59, "Middle age", "Senior Age")))</f>
        <v>Senior Age</v>
      </c>
    </row>
    <row r="131" spans="1:9" x14ac:dyDescent="0.35">
      <c r="A131" s="1">
        <v>44792</v>
      </c>
      <c r="B131" t="s">
        <v>158</v>
      </c>
      <c r="C131">
        <v>93</v>
      </c>
      <c r="D131" t="s">
        <v>21</v>
      </c>
      <c r="E131" t="s">
        <v>15</v>
      </c>
      <c r="F131" t="s">
        <v>11</v>
      </c>
      <c r="G131" t="s">
        <v>28</v>
      </c>
      <c r="H131" s="2">
        <v>4178.67</v>
      </c>
      <c r="I131" t="str">
        <f t="shared" si="2"/>
        <v>Senior Age</v>
      </c>
    </row>
    <row r="132" spans="1:9" x14ac:dyDescent="0.35">
      <c r="A132" s="1">
        <v>44658</v>
      </c>
      <c r="B132" t="s">
        <v>159</v>
      </c>
      <c r="C132">
        <v>28</v>
      </c>
      <c r="D132" t="s">
        <v>21</v>
      </c>
      <c r="E132" t="s">
        <v>10</v>
      </c>
      <c r="F132" t="s">
        <v>16</v>
      </c>
      <c r="G132" t="s">
        <v>12</v>
      </c>
      <c r="H132" s="2">
        <v>415.93</v>
      </c>
      <c r="I132" t="str">
        <f t="shared" si="2"/>
        <v>Young Adult</v>
      </c>
    </row>
    <row r="133" spans="1:9" x14ac:dyDescent="0.35">
      <c r="A133" s="1">
        <v>45109</v>
      </c>
      <c r="B133" t="s">
        <v>160</v>
      </c>
      <c r="C133">
        <v>57</v>
      </c>
      <c r="D133" t="s">
        <v>9</v>
      </c>
      <c r="E133" t="s">
        <v>15</v>
      </c>
      <c r="F133" t="s">
        <v>16</v>
      </c>
      <c r="G133" t="s">
        <v>12</v>
      </c>
      <c r="H133" s="2">
        <v>1316.4</v>
      </c>
      <c r="I133" t="str">
        <f t="shared" si="2"/>
        <v>Middle age</v>
      </c>
    </row>
    <row r="134" spans="1:9" x14ac:dyDescent="0.35">
      <c r="A134" s="1">
        <v>45283</v>
      </c>
      <c r="B134" t="s">
        <v>161</v>
      </c>
      <c r="C134">
        <v>51</v>
      </c>
      <c r="D134" t="s">
        <v>21</v>
      </c>
      <c r="E134" t="s">
        <v>22</v>
      </c>
      <c r="F134" t="s">
        <v>11</v>
      </c>
      <c r="G134" t="s">
        <v>40</v>
      </c>
      <c r="H134" s="2">
        <v>1257.78</v>
      </c>
      <c r="I134" t="str">
        <f t="shared" si="2"/>
        <v>Middle age</v>
      </c>
    </row>
    <row r="135" spans="1:9" x14ac:dyDescent="0.35">
      <c r="A135" s="1">
        <v>44665</v>
      </c>
      <c r="B135" t="s">
        <v>162</v>
      </c>
      <c r="C135">
        <v>35</v>
      </c>
      <c r="D135" t="s">
        <v>9</v>
      </c>
      <c r="E135" t="s">
        <v>22</v>
      </c>
      <c r="F135" t="s">
        <v>23</v>
      </c>
      <c r="G135" t="s">
        <v>28</v>
      </c>
      <c r="H135" s="2">
        <v>1087.78</v>
      </c>
      <c r="I135" t="str">
        <f t="shared" si="2"/>
        <v>Young Adult</v>
      </c>
    </row>
    <row r="136" spans="1:9" x14ac:dyDescent="0.35">
      <c r="A136" s="1">
        <v>45068</v>
      </c>
      <c r="B136" t="s">
        <v>163</v>
      </c>
      <c r="C136">
        <v>38</v>
      </c>
      <c r="D136" t="s">
        <v>14</v>
      </c>
      <c r="E136" t="s">
        <v>19</v>
      </c>
      <c r="F136" t="s">
        <v>23</v>
      </c>
      <c r="G136" t="s">
        <v>40</v>
      </c>
      <c r="H136" s="2">
        <v>1970.19</v>
      </c>
      <c r="I136" t="str">
        <f t="shared" si="2"/>
        <v>Young Adult</v>
      </c>
    </row>
    <row r="137" spans="1:9" x14ac:dyDescent="0.35">
      <c r="A137" s="1">
        <v>44884</v>
      </c>
      <c r="B137" t="s">
        <v>164</v>
      </c>
      <c r="C137">
        <v>53</v>
      </c>
      <c r="D137" t="s">
        <v>14</v>
      </c>
      <c r="E137" t="s">
        <v>19</v>
      </c>
      <c r="F137" t="s">
        <v>16</v>
      </c>
      <c r="G137" t="s">
        <v>40</v>
      </c>
      <c r="H137" s="2">
        <v>4839.68</v>
      </c>
      <c r="I137" t="str">
        <f t="shared" si="2"/>
        <v>Middle age</v>
      </c>
    </row>
    <row r="138" spans="1:9" x14ac:dyDescent="0.35">
      <c r="A138" s="1">
        <v>44594</v>
      </c>
      <c r="B138" t="s">
        <v>165</v>
      </c>
      <c r="C138">
        <v>62</v>
      </c>
      <c r="D138" t="s">
        <v>9</v>
      </c>
      <c r="E138" t="s">
        <v>15</v>
      </c>
      <c r="F138" t="s">
        <v>16</v>
      </c>
      <c r="G138" t="s">
        <v>40</v>
      </c>
      <c r="H138" s="2">
        <v>1488.06</v>
      </c>
      <c r="I138" t="str">
        <f t="shared" si="2"/>
        <v>Senior Age</v>
      </c>
    </row>
    <row r="139" spans="1:9" x14ac:dyDescent="0.35">
      <c r="A139" s="1">
        <v>45036</v>
      </c>
      <c r="B139" t="s">
        <v>166</v>
      </c>
      <c r="C139">
        <v>66</v>
      </c>
      <c r="D139" t="s">
        <v>14</v>
      </c>
      <c r="E139" t="s">
        <v>15</v>
      </c>
      <c r="F139" t="s">
        <v>11</v>
      </c>
      <c r="G139" t="s">
        <v>37</v>
      </c>
      <c r="H139" s="2">
        <v>3467.09</v>
      </c>
      <c r="I139" t="str">
        <f t="shared" si="2"/>
        <v>Senior Age</v>
      </c>
    </row>
    <row r="140" spans="1:9" x14ac:dyDescent="0.35">
      <c r="A140" s="1">
        <v>45148</v>
      </c>
      <c r="B140" t="s">
        <v>167</v>
      </c>
      <c r="C140">
        <v>24</v>
      </c>
      <c r="D140" t="s">
        <v>9</v>
      </c>
      <c r="E140" t="s">
        <v>15</v>
      </c>
      <c r="F140" t="s">
        <v>11</v>
      </c>
      <c r="G140" t="s">
        <v>17</v>
      </c>
      <c r="H140" s="2">
        <v>2202.29</v>
      </c>
      <c r="I140" t="str">
        <f t="shared" si="2"/>
        <v>Young Adult</v>
      </c>
    </row>
    <row r="141" spans="1:9" x14ac:dyDescent="0.35">
      <c r="A141" s="1">
        <v>44694</v>
      </c>
      <c r="B141" t="s">
        <v>168</v>
      </c>
      <c r="C141">
        <v>68</v>
      </c>
      <c r="D141" t="s">
        <v>14</v>
      </c>
      <c r="E141" t="s">
        <v>27</v>
      </c>
      <c r="F141" t="s">
        <v>23</v>
      </c>
      <c r="G141" t="s">
        <v>12</v>
      </c>
      <c r="H141" s="2">
        <v>1371.45</v>
      </c>
      <c r="I141" t="str">
        <f t="shared" si="2"/>
        <v>Senior Age</v>
      </c>
    </row>
    <row r="142" spans="1:9" x14ac:dyDescent="0.35">
      <c r="A142" s="1">
        <v>44991</v>
      </c>
      <c r="B142" t="s">
        <v>169</v>
      </c>
      <c r="C142">
        <v>71</v>
      </c>
      <c r="D142" t="s">
        <v>14</v>
      </c>
      <c r="E142" t="s">
        <v>33</v>
      </c>
      <c r="F142" t="s">
        <v>16</v>
      </c>
      <c r="G142" t="s">
        <v>17</v>
      </c>
      <c r="H142" s="2">
        <v>682.39</v>
      </c>
      <c r="I142" t="str">
        <f t="shared" si="2"/>
        <v>Senior Age</v>
      </c>
    </row>
    <row r="143" spans="1:9" x14ac:dyDescent="0.35">
      <c r="A143" s="1">
        <v>45218</v>
      </c>
      <c r="B143" t="s">
        <v>170</v>
      </c>
      <c r="C143">
        <v>45</v>
      </c>
      <c r="D143" t="s">
        <v>14</v>
      </c>
      <c r="E143" t="s">
        <v>22</v>
      </c>
      <c r="F143" t="s">
        <v>30</v>
      </c>
      <c r="G143" t="s">
        <v>17</v>
      </c>
      <c r="H143" s="2">
        <v>3819.84</v>
      </c>
      <c r="I143" t="str">
        <f t="shared" si="2"/>
        <v>Middle age</v>
      </c>
    </row>
    <row r="144" spans="1:9" x14ac:dyDescent="0.35">
      <c r="A144" s="1">
        <v>45124</v>
      </c>
      <c r="B144" t="s">
        <v>171</v>
      </c>
      <c r="C144">
        <v>21</v>
      </c>
      <c r="D144" t="s">
        <v>21</v>
      </c>
      <c r="E144" t="s">
        <v>19</v>
      </c>
      <c r="F144" t="s">
        <v>23</v>
      </c>
      <c r="G144" t="s">
        <v>17</v>
      </c>
      <c r="H144" s="2">
        <v>346.66</v>
      </c>
      <c r="I144" t="str">
        <f t="shared" si="2"/>
        <v>Young Adult</v>
      </c>
    </row>
    <row r="145" spans="1:9" x14ac:dyDescent="0.35">
      <c r="A145" s="1">
        <v>45162</v>
      </c>
      <c r="B145" t="s">
        <v>172</v>
      </c>
      <c r="C145">
        <v>31</v>
      </c>
      <c r="D145" t="s">
        <v>9</v>
      </c>
      <c r="E145" t="s">
        <v>35</v>
      </c>
      <c r="F145" t="s">
        <v>11</v>
      </c>
      <c r="G145" t="s">
        <v>28</v>
      </c>
      <c r="H145" s="2">
        <v>3064.48</v>
      </c>
      <c r="I145" t="str">
        <f t="shared" si="2"/>
        <v>Young Adult</v>
      </c>
    </row>
    <row r="146" spans="1:9" x14ac:dyDescent="0.35">
      <c r="A146" s="1">
        <v>44778</v>
      </c>
      <c r="B146" t="s">
        <v>173</v>
      </c>
      <c r="C146">
        <v>39</v>
      </c>
      <c r="D146" t="s">
        <v>14</v>
      </c>
      <c r="E146" t="s">
        <v>27</v>
      </c>
      <c r="F146" t="s">
        <v>23</v>
      </c>
      <c r="G146" t="s">
        <v>28</v>
      </c>
      <c r="H146" s="2">
        <v>1868.6</v>
      </c>
      <c r="I146" t="str">
        <f t="shared" si="2"/>
        <v>Young Adult</v>
      </c>
    </row>
    <row r="147" spans="1:9" x14ac:dyDescent="0.35">
      <c r="A147" s="1">
        <v>44994</v>
      </c>
      <c r="B147" t="s">
        <v>174</v>
      </c>
      <c r="C147">
        <v>5</v>
      </c>
      <c r="D147" t="s">
        <v>14</v>
      </c>
      <c r="E147" t="s">
        <v>33</v>
      </c>
      <c r="F147" t="s">
        <v>11</v>
      </c>
      <c r="G147" t="s">
        <v>17</v>
      </c>
      <c r="H147" s="2">
        <v>4659.74</v>
      </c>
      <c r="I147" t="str">
        <f t="shared" si="2"/>
        <v>Child</v>
      </c>
    </row>
    <row r="148" spans="1:9" x14ac:dyDescent="0.35">
      <c r="A148" s="1">
        <v>44815</v>
      </c>
      <c r="B148" t="s">
        <v>175</v>
      </c>
      <c r="C148">
        <v>41</v>
      </c>
      <c r="D148" t="s">
        <v>14</v>
      </c>
      <c r="E148" t="s">
        <v>15</v>
      </c>
      <c r="F148" t="s">
        <v>30</v>
      </c>
      <c r="G148" t="s">
        <v>17</v>
      </c>
      <c r="H148" s="2">
        <v>2332.39</v>
      </c>
      <c r="I148" t="str">
        <f t="shared" si="2"/>
        <v>Middle age</v>
      </c>
    </row>
    <row r="149" spans="1:9" x14ac:dyDescent="0.35">
      <c r="A149" s="1">
        <v>45126</v>
      </c>
      <c r="B149" t="s">
        <v>176</v>
      </c>
      <c r="C149">
        <v>34</v>
      </c>
      <c r="D149" t="s">
        <v>14</v>
      </c>
      <c r="E149" t="s">
        <v>25</v>
      </c>
      <c r="F149" t="s">
        <v>23</v>
      </c>
      <c r="G149" t="s">
        <v>28</v>
      </c>
      <c r="H149" s="2">
        <v>3109.55</v>
      </c>
      <c r="I149" t="str">
        <f t="shared" si="2"/>
        <v>Young Adult</v>
      </c>
    </row>
    <row r="150" spans="1:9" x14ac:dyDescent="0.35">
      <c r="A150" s="1">
        <v>44681</v>
      </c>
      <c r="B150" t="s">
        <v>177</v>
      </c>
      <c r="C150">
        <v>93</v>
      </c>
      <c r="D150" t="s">
        <v>9</v>
      </c>
      <c r="E150" t="s">
        <v>15</v>
      </c>
      <c r="F150" t="s">
        <v>16</v>
      </c>
      <c r="G150" t="s">
        <v>28</v>
      </c>
      <c r="H150" s="2">
        <v>147.78</v>
      </c>
      <c r="I150" t="str">
        <f t="shared" si="2"/>
        <v>Senior Age</v>
      </c>
    </row>
    <row r="151" spans="1:9" x14ac:dyDescent="0.35">
      <c r="A151" s="1">
        <v>45084</v>
      </c>
      <c r="B151" t="s">
        <v>178</v>
      </c>
      <c r="C151">
        <v>61</v>
      </c>
      <c r="D151" t="s">
        <v>14</v>
      </c>
      <c r="E151" t="s">
        <v>19</v>
      </c>
      <c r="F151" t="s">
        <v>11</v>
      </c>
      <c r="G151" t="s">
        <v>40</v>
      </c>
      <c r="H151" s="2">
        <v>3103.88</v>
      </c>
      <c r="I151" t="str">
        <f t="shared" si="2"/>
        <v>Senior Age</v>
      </c>
    </row>
    <row r="152" spans="1:9" x14ac:dyDescent="0.35">
      <c r="A152" s="1">
        <v>44845</v>
      </c>
      <c r="B152" t="s">
        <v>179</v>
      </c>
      <c r="C152">
        <v>4</v>
      </c>
      <c r="D152" t="s">
        <v>21</v>
      </c>
      <c r="E152" t="s">
        <v>15</v>
      </c>
      <c r="F152" t="s">
        <v>16</v>
      </c>
      <c r="G152" t="s">
        <v>28</v>
      </c>
      <c r="H152" s="2">
        <v>1988.76</v>
      </c>
      <c r="I152" t="str">
        <f t="shared" si="2"/>
        <v>Child</v>
      </c>
    </row>
    <row r="153" spans="1:9" x14ac:dyDescent="0.35">
      <c r="A153" s="1">
        <v>44779</v>
      </c>
      <c r="B153" t="s">
        <v>180</v>
      </c>
      <c r="C153">
        <v>30</v>
      </c>
      <c r="D153" t="s">
        <v>14</v>
      </c>
      <c r="E153" t="s">
        <v>25</v>
      </c>
      <c r="F153" t="s">
        <v>30</v>
      </c>
      <c r="G153" t="s">
        <v>28</v>
      </c>
      <c r="H153" s="2">
        <v>1834.07</v>
      </c>
      <c r="I153" t="str">
        <f t="shared" si="2"/>
        <v>Young Adult</v>
      </c>
    </row>
    <row r="154" spans="1:9" x14ac:dyDescent="0.35">
      <c r="A154" s="1">
        <v>44745</v>
      </c>
      <c r="B154" t="s">
        <v>181</v>
      </c>
      <c r="C154">
        <v>70</v>
      </c>
      <c r="D154" t="s">
        <v>14</v>
      </c>
      <c r="E154" t="s">
        <v>25</v>
      </c>
      <c r="F154" t="s">
        <v>30</v>
      </c>
      <c r="G154" t="s">
        <v>17</v>
      </c>
      <c r="H154" s="2">
        <v>4069.34</v>
      </c>
      <c r="I154" t="str">
        <f t="shared" si="2"/>
        <v>Senior Age</v>
      </c>
    </row>
    <row r="155" spans="1:9" x14ac:dyDescent="0.35">
      <c r="A155" s="1">
        <v>44774</v>
      </c>
      <c r="B155" t="s">
        <v>182</v>
      </c>
      <c r="C155">
        <v>64</v>
      </c>
      <c r="D155" t="s">
        <v>21</v>
      </c>
      <c r="E155" t="s">
        <v>19</v>
      </c>
      <c r="F155" t="s">
        <v>23</v>
      </c>
      <c r="G155" t="s">
        <v>12</v>
      </c>
      <c r="H155" s="2">
        <v>1104.54</v>
      </c>
      <c r="I155" t="str">
        <f t="shared" si="2"/>
        <v>Senior Age</v>
      </c>
    </row>
    <row r="156" spans="1:9" x14ac:dyDescent="0.35">
      <c r="A156" s="1">
        <v>45013</v>
      </c>
      <c r="B156" t="s">
        <v>183</v>
      </c>
      <c r="C156">
        <v>71</v>
      </c>
      <c r="D156" t="s">
        <v>21</v>
      </c>
      <c r="E156" t="s">
        <v>25</v>
      </c>
      <c r="F156" t="s">
        <v>16</v>
      </c>
      <c r="G156" t="s">
        <v>12</v>
      </c>
      <c r="H156" s="2">
        <v>1118.45</v>
      </c>
      <c r="I156" t="str">
        <f t="shared" si="2"/>
        <v>Senior Age</v>
      </c>
    </row>
    <row r="157" spans="1:9" x14ac:dyDescent="0.35">
      <c r="A157" s="1">
        <v>44977</v>
      </c>
      <c r="B157" t="s">
        <v>184</v>
      </c>
      <c r="C157">
        <v>63</v>
      </c>
      <c r="D157" t="s">
        <v>9</v>
      </c>
      <c r="E157" t="s">
        <v>33</v>
      </c>
      <c r="F157" t="s">
        <v>16</v>
      </c>
      <c r="G157" t="s">
        <v>40</v>
      </c>
      <c r="H157" s="2">
        <v>4015.16</v>
      </c>
      <c r="I157" t="str">
        <f t="shared" si="2"/>
        <v>Senior Age</v>
      </c>
    </row>
    <row r="158" spans="1:9" x14ac:dyDescent="0.35">
      <c r="A158" s="1">
        <v>45039</v>
      </c>
      <c r="B158" t="s">
        <v>185</v>
      </c>
      <c r="C158">
        <v>81</v>
      </c>
      <c r="D158" t="s">
        <v>9</v>
      </c>
      <c r="E158" t="s">
        <v>35</v>
      </c>
      <c r="F158" t="s">
        <v>11</v>
      </c>
      <c r="G158" t="s">
        <v>28</v>
      </c>
      <c r="H158" s="2">
        <v>56.45</v>
      </c>
      <c r="I158" t="str">
        <f t="shared" si="2"/>
        <v>Senior Age</v>
      </c>
    </row>
    <row r="159" spans="1:9" x14ac:dyDescent="0.35">
      <c r="A159" s="1">
        <v>45138</v>
      </c>
      <c r="B159" t="s">
        <v>186</v>
      </c>
      <c r="C159">
        <v>76</v>
      </c>
      <c r="D159" t="s">
        <v>9</v>
      </c>
      <c r="E159" t="s">
        <v>10</v>
      </c>
      <c r="F159" t="s">
        <v>30</v>
      </c>
      <c r="G159" t="s">
        <v>12</v>
      </c>
      <c r="H159" s="2">
        <v>3887.5</v>
      </c>
      <c r="I159" t="str">
        <f t="shared" si="2"/>
        <v>Senior Age</v>
      </c>
    </row>
    <row r="160" spans="1:9" x14ac:dyDescent="0.35">
      <c r="A160" s="1">
        <v>44847</v>
      </c>
      <c r="B160" t="s">
        <v>187</v>
      </c>
      <c r="C160">
        <v>94</v>
      </c>
      <c r="D160" t="s">
        <v>9</v>
      </c>
      <c r="E160" t="s">
        <v>22</v>
      </c>
      <c r="F160" t="s">
        <v>23</v>
      </c>
      <c r="G160" t="s">
        <v>40</v>
      </c>
      <c r="H160" s="2">
        <v>922.98</v>
      </c>
      <c r="I160" t="str">
        <f t="shared" si="2"/>
        <v>Senior Age</v>
      </c>
    </row>
    <row r="161" spans="1:9" x14ac:dyDescent="0.35">
      <c r="A161" s="1">
        <v>44933</v>
      </c>
      <c r="B161" t="s">
        <v>188</v>
      </c>
      <c r="C161">
        <v>0</v>
      </c>
      <c r="D161" t="s">
        <v>21</v>
      </c>
      <c r="E161" t="s">
        <v>19</v>
      </c>
      <c r="F161" t="s">
        <v>30</v>
      </c>
      <c r="G161" t="s">
        <v>28</v>
      </c>
      <c r="H161" s="2">
        <v>4944.5</v>
      </c>
      <c r="I161" t="str">
        <f t="shared" si="2"/>
        <v>Child</v>
      </c>
    </row>
    <row r="162" spans="1:9" x14ac:dyDescent="0.35">
      <c r="A162" s="1">
        <v>44840</v>
      </c>
      <c r="B162" t="s">
        <v>189</v>
      </c>
      <c r="C162">
        <v>17</v>
      </c>
      <c r="D162" t="s">
        <v>14</v>
      </c>
      <c r="E162" t="s">
        <v>22</v>
      </c>
      <c r="F162" t="s">
        <v>11</v>
      </c>
      <c r="G162" t="s">
        <v>37</v>
      </c>
      <c r="H162" s="2">
        <v>1379.22</v>
      </c>
      <c r="I162" t="str">
        <f t="shared" si="2"/>
        <v>Child</v>
      </c>
    </row>
    <row r="163" spans="1:9" x14ac:dyDescent="0.35">
      <c r="A163" s="1">
        <v>44801</v>
      </c>
      <c r="B163" t="s">
        <v>190</v>
      </c>
      <c r="C163">
        <v>99</v>
      </c>
      <c r="D163" t="s">
        <v>9</v>
      </c>
      <c r="E163" t="s">
        <v>22</v>
      </c>
      <c r="F163" t="s">
        <v>30</v>
      </c>
      <c r="G163" t="s">
        <v>28</v>
      </c>
      <c r="H163" s="2">
        <v>3154.07</v>
      </c>
      <c r="I163" t="str">
        <f t="shared" si="2"/>
        <v>Senior Age</v>
      </c>
    </row>
    <row r="164" spans="1:9" x14ac:dyDescent="0.35">
      <c r="A164" s="1">
        <v>44738</v>
      </c>
      <c r="B164" t="s">
        <v>191</v>
      </c>
      <c r="C164">
        <v>13</v>
      </c>
      <c r="D164" t="s">
        <v>21</v>
      </c>
      <c r="E164" t="s">
        <v>10</v>
      </c>
      <c r="F164" t="s">
        <v>11</v>
      </c>
      <c r="G164" t="s">
        <v>12</v>
      </c>
      <c r="H164" s="2">
        <v>4141.7</v>
      </c>
      <c r="I164" t="str">
        <f t="shared" si="2"/>
        <v>Child</v>
      </c>
    </row>
    <row r="165" spans="1:9" x14ac:dyDescent="0.35">
      <c r="A165" s="1">
        <v>44854</v>
      </c>
      <c r="B165" t="s">
        <v>192</v>
      </c>
      <c r="C165">
        <v>31</v>
      </c>
      <c r="D165" t="s">
        <v>14</v>
      </c>
      <c r="E165" t="s">
        <v>35</v>
      </c>
      <c r="F165" t="s">
        <v>23</v>
      </c>
      <c r="G165" t="s">
        <v>67</v>
      </c>
      <c r="H165" s="2">
        <v>1863.48</v>
      </c>
      <c r="I165" t="str">
        <f t="shared" si="2"/>
        <v>Young Adult</v>
      </c>
    </row>
    <row r="166" spans="1:9" x14ac:dyDescent="0.35">
      <c r="A166" s="1">
        <v>45214</v>
      </c>
      <c r="B166" t="s">
        <v>193</v>
      </c>
      <c r="C166">
        <v>89</v>
      </c>
      <c r="D166" t="s">
        <v>21</v>
      </c>
      <c r="E166" t="s">
        <v>19</v>
      </c>
      <c r="F166" t="s">
        <v>30</v>
      </c>
      <c r="G166" t="s">
        <v>37</v>
      </c>
      <c r="H166" s="2">
        <v>1379</v>
      </c>
      <c r="I166" t="str">
        <f t="shared" si="2"/>
        <v>Senior Age</v>
      </c>
    </row>
    <row r="167" spans="1:9" x14ac:dyDescent="0.35">
      <c r="A167" s="1">
        <v>44617</v>
      </c>
      <c r="B167" t="s">
        <v>194</v>
      </c>
      <c r="C167">
        <v>42</v>
      </c>
      <c r="D167" t="s">
        <v>21</v>
      </c>
      <c r="E167" t="s">
        <v>15</v>
      </c>
      <c r="F167" t="s">
        <v>23</v>
      </c>
      <c r="G167" t="s">
        <v>12</v>
      </c>
      <c r="H167" s="2">
        <v>1654.85</v>
      </c>
      <c r="I167" t="str">
        <f t="shared" si="2"/>
        <v>Middle age</v>
      </c>
    </row>
    <row r="168" spans="1:9" x14ac:dyDescent="0.35">
      <c r="A168" s="1">
        <v>44665</v>
      </c>
      <c r="B168" t="s">
        <v>195</v>
      </c>
      <c r="C168">
        <v>51</v>
      </c>
      <c r="D168" t="s">
        <v>14</v>
      </c>
      <c r="E168" t="s">
        <v>35</v>
      </c>
      <c r="F168" t="s">
        <v>11</v>
      </c>
      <c r="G168" t="s">
        <v>37</v>
      </c>
      <c r="H168" s="2">
        <v>2265.2199999999998</v>
      </c>
      <c r="I168" t="str">
        <f t="shared" si="2"/>
        <v>Middle age</v>
      </c>
    </row>
    <row r="169" spans="1:9" x14ac:dyDescent="0.35">
      <c r="A169" s="1">
        <v>44977</v>
      </c>
      <c r="B169" t="s">
        <v>196</v>
      </c>
      <c r="C169">
        <v>72</v>
      </c>
      <c r="D169" t="s">
        <v>14</v>
      </c>
      <c r="E169" t="s">
        <v>25</v>
      </c>
      <c r="F169" t="s">
        <v>16</v>
      </c>
      <c r="G169" t="s">
        <v>12</v>
      </c>
      <c r="H169" s="2">
        <v>3623.64</v>
      </c>
      <c r="I169" t="str">
        <f t="shared" si="2"/>
        <v>Senior Age</v>
      </c>
    </row>
    <row r="170" spans="1:9" x14ac:dyDescent="0.35">
      <c r="A170" s="1">
        <v>44943</v>
      </c>
      <c r="B170" t="s">
        <v>197</v>
      </c>
      <c r="C170">
        <v>45</v>
      </c>
      <c r="D170" t="s">
        <v>9</v>
      </c>
      <c r="E170" t="s">
        <v>15</v>
      </c>
      <c r="F170" t="s">
        <v>23</v>
      </c>
      <c r="G170" t="s">
        <v>37</v>
      </c>
      <c r="H170" s="2">
        <v>4892.88</v>
      </c>
      <c r="I170" t="str">
        <f t="shared" si="2"/>
        <v>Middle age</v>
      </c>
    </row>
    <row r="171" spans="1:9" x14ac:dyDescent="0.35">
      <c r="A171" s="1">
        <v>44718</v>
      </c>
      <c r="B171" t="s">
        <v>198</v>
      </c>
      <c r="C171">
        <v>45</v>
      </c>
      <c r="D171" t="s">
        <v>14</v>
      </c>
      <c r="E171" t="s">
        <v>35</v>
      </c>
      <c r="F171" t="s">
        <v>23</v>
      </c>
      <c r="G171" t="s">
        <v>12</v>
      </c>
      <c r="H171" s="2">
        <v>1543.54</v>
      </c>
      <c r="I171" t="str">
        <f t="shared" si="2"/>
        <v>Middle age</v>
      </c>
    </row>
    <row r="172" spans="1:9" x14ac:dyDescent="0.35">
      <c r="A172" s="1">
        <v>44937</v>
      </c>
      <c r="B172" t="s">
        <v>199</v>
      </c>
      <c r="C172">
        <v>43</v>
      </c>
      <c r="D172" t="s">
        <v>14</v>
      </c>
      <c r="E172" t="s">
        <v>19</v>
      </c>
      <c r="F172" t="s">
        <v>30</v>
      </c>
      <c r="G172" t="s">
        <v>17</v>
      </c>
      <c r="H172" s="2">
        <v>4971.17</v>
      </c>
      <c r="I172" t="str">
        <f t="shared" si="2"/>
        <v>Middle age</v>
      </c>
    </row>
    <row r="173" spans="1:9" x14ac:dyDescent="0.35">
      <c r="A173" s="1">
        <v>45284</v>
      </c>
      <c r="B173" t="s">
        <v>200</v>
      </c>
      <c r="C173">
        <v>89</v>
      </c>
      <c r="D173" t="s">
        <v>14</v>
      </c>
      <c r="E173" t="s">
        <v>35</v>
      </c>
      <c r="F173" t="s">
        <v>30</v>
      </c>
      <c r="G173" t="s">
        <v>67</v>
      </c>
      <c r="H173" s="2">
        <v>2241.34</v>
      </c>
      <c r="I173" t="str">
        <f t="shared" si="2"/>
        <v>Senior Age</v>
      </c>
    </row>
    <row r="174" spans="1:9" x14ac:dyDescent="0.35">
      <c r="A174" s="1">
        <v>45015</v>
      </c>
      <c r="B174" t="s">
        <v>201</v>
      </c>
      <c r="C174">
        <v>11</v>
      </c>
      <c r="D174" t="s">
        <v>14</v>
      </c>
      <c r="E174" t="s">
        <v>15</v>
      </c>
      <c r="F174" t="s">
        <v>30</v>
      </c>
      <c r="G174" t="s">
        <v>37</v>
      </c>
      <c r="H174" s="2">
        <v>4906.13</v>
      </c>
      <c r="I174" t="str">
        <f t="shared" si="2"/>
        <v>Child</v>
      </c>
    </row>
    <row r="175" spans="1:9" x14ac:dyDescent="0.35">
      <c r="A175" s="1">
        <v>44921</v>
      </c>
      <c r="B175" t="s">
        <v>202</v>
      </c>
      <c r="C175">
        <v>87</v>
      </c>
      <c r="D175" t="s">
        <v>14</v>
      </c>
      <c r="E175" t="s">
        <v>10</v>
      </c>
      <c r="F175" t="s">
        <v>30</v>
      </c>
      <c r="G175" t="s">
        <v>67</v>
      </c>
      <c r="H175" s="2">
        <v>1295.5899999999999</v>
      </c>
      <c r="I175" t="str">
        <f t="shared" si="2"/>
        <v>Senior Age</v>
      </c>
    </row>
    <row r="176" spans="1:9" x14ac:dyDescent="0.35">
      <c r="A176" s="1">
        <v>45068</v>
      </c>
      <c r="B176" t="s">
        <v>203</v>
      </c>
      <c r="C176">
        <v>10</v>
      </c>
      <c r="D176" t="s">
        <v>21</v>
      </c>
      <c r="E176" t="s">
        <v>15</v>
      </c>
      <c r="F176" t="s">
        <v>16</v>
      </c>
      <c r="G176" t="s">
        <v>37</v>
      </c>
      <c r="H176" s="2">
        <v>250.59</v>
      </c>
      <c r="I176" t="str">
        <f t="shared" si="2"/>
        <v>Child</v>
      </c>
    </row>
    <row r="177" spans="1:9" x14ac:dyDescent="0.35">
      <c r="A177" s="1">
        <v>44648</v>
      </c>
      <c r="B177" t="s">
        <v>204</v>
      </c>
      <c r="C177">
        <v>13</v>
      </c>
      <c r="D177" t="s">
        <v>14</v>
      </c>
      <c r="E177" t="s">
        <v>15</v>
      </c>
      <c r="F177" t="s">
        <v>30</v>
      </c>
      <c r="G177" t="s">
        <v>17</v>
      </c>
      <c r="H177" s="2">
        <v>2752</v>
      </c>
      <c r="I177" t="str">
        <f t="shared" si="2"/>
        <v>Child</v>
      </c>
    </row>
    <row r="178" spans="1:9" x14ac:dyDescent="0.35">
      <c r="A178" s="1">
        <v>45050</v>
      </c>
      <c r="B178" t="s">
        <v>205</v>
      </c>
      <c r="C178">
        <v>32</v>
      </c>
      <c r="D178" t="s">
        <v>14</v>
      </c>
      <c r="E178" t="s">
        <v>22</v>
      </c>
      <c r="F178" t="s">
        <v>16</v>
      </c>
      <c r="G178" t="s">
        <v>37</v>
      </c>
      <c r="H178" s="2">
        <v>1839.59</v>
      </c>
      <c r="I178" t="str">
        <f t="shared" si="2"/>
        <v>Young Adult</v>
      </c>
    </row>
    <row r="179" spans="1:9" x14ac:dyDescent="0.35">
      <c r="A179" s="1">
        <v>45268</v>
      </c>
      <c r="B179" t="s">
        <v>206</v>
      </c>
      <c r="C179">
        <v>72</v>
      </c>
      <c r="D179" t="s">
        <v>14</v>
      </c>
      <c r="E179" t="s">
        <v>25</v>
      </c>
      <c r="F179" t="s">
        <v>30</v>
      </c>
      <c r="G179" t="s">
        <v>28</v>
      </c>
      <c r="H179" s="2">
        <v>104.66</v>
      </c>
      <c r="I179" t="str">
        <f t="shared" si="2"/>
        <v>Senior Age</v>
      </c>
    </row>
    <row r="180" spans="1:9" x14ac:dyDescent="0.35">
      <c r="A180" s="1">
        <v>44858</v>
      </c>
      <c r="B180" t="s">
        <v>207</v>
      </c>
      <c r="C180">
        <v>66</v>
      </c>
      <c r="D180" t="s">
        <v>14</v>
      </c>
      <c r="E180" t="s">
        <v>10</v>
      </c>
      <c r="F180" t="s">
        <v>16</v>
      </c>
      <c r="G180" t="s">
        <v>12</v>
      </c>
      <c r="H180" s="2">
        <v>3366.46</v>
      </c>
      <c r="I180" t="str">
        <f t="shared" si="2"/>
        <v>Senior Age</v>
      </c>
    </row>
    <row r="181" spans="1:9" x14ac:dyDescent="0.35">
      <c r="A181" s="1">
        <v>45076</v>
      </c>
      <c r="B181" t="s">
        <v>208</v>
      </c>
      <c r="C181">
        <v>72</v>
      </c>
      <c r="D181" t="s">
        <v>21</v>
      </c>
      <c r="E181" t="s">
        <v>33</v>
      </c>
      <c r="F181" t="s">
        <v>11</v>
      </c>
      <c r="G181" t="s">
        <v>28</v>
      </c>
      <c r="H181" s="2">
        <v>149.16999999999999</v>
      </c>
      <c r="I181" t="str">
        <f t="shared" si="2"/>
        <v>Senior Age</v>
      </c>
    </row>
    <row r="182" spans="1:9" x14ac:dyDescent="0.35">
      <c r="A182" s="1">
        <v>44817</v>
      </c>
      <c r="B182" t="s">
        <v>209</v>
      </c>
      <c r="C182">
        <v>25</v>
      </c>
      <c r="D182" t="s">
        <v>21</v>
      </c>
      <c r="E182" t="s">
        <v>10</v>
      </c>
      <c r="F182" t="s">
        <v>30</v>
      </c>
      <c r="G182" t="s">
        <v>37</v>
      </c>
      <c r="H182" s="2">
        <v>2791.53</v>
      </c>
      <c r="I182" t="str">
        <f t="shared" si="2"/>
        <v>Young Adult</v>
      </c>
    </row>
    <row r="183" spans="1:9" x14ac:dyDescent="0.35">
      <c r="A183" s="1">
        <v>44607</v>
      </c>
      <c r="B183" t="s">
        <v>210</v>
      </c>
      <c r="C183">
        <v>61</v>
      </c>
      <c r="D183" t="s">
        <v>14</v>
      </c>
      <c r="E183" t="s">
        <v>19</v>
      </c>
      <c r="F183" t="s">
        <v>16</v>
      </c>
      <c r="G183" t="s">
        <v>17</v>
      </c>
      <c r="H183" s="2">
        <v>1685.14</v>
      </c>
      <c r="I183" t="str">
        <f t="shared" si="2"/>
        <v>Senior Age</v>
      </c>
    </row>
    <row r="184" spans="1:9" x14ac:dyDescent="0.35">
      <c r="A184" s="1">
        <v>45045</v>
      </c>
      <c r="B184" t="s">
        <v>211</v>
      </c>
      <c r="C184">
        <v>38</v>
      </c>
      <c r="D184" t="s">
        <v>14</v>
      </c>
      <c r="E184" t="s">
        <v>35</v>
      </c>
      <c r="F184" t="s">
        <v>16</v>
      </c>
      <c r="G184" t="s">
        <v>40</v>
      </c>
      <c r="H184" s="2">
        <v>3065.74</v>
      </c>
      <c r="I184" t="str">
        <f t="shared" si="2"/>
        <v>Young Adult</v>
      </c>
    </row>
    <row r="185" spans="1:9" x14ac:dyDescent="0.35">
      <c r="A185" s="1">
        <v>44906</v>
      </c>
      <c r="B185" t="s">
        <v>212</v>
      </c>
      <c r="C185">
        <v>3</v>
      </c>
      <c r="D185" t="s">
        <v>21</v>
      </c>
      <c r="E185" t="s">
        <v>15</v>
      </c>
      <c r="F185" t="s">
        <v>16</v>
      </c>
      <c r="G185" t="s">
        <v>40</v>
      </c>
      <c r="H185" s="2">
        <v>2988.69</v>
      </c>
      <c r="I185" t="str">
        <f t="shared" si="2"/>
        <v>Child</v>
      </c>
    </row>
    <row r="186" spans="1:9" x14ac:dyDescent="0.35">
      <c r="A186" s="1">
        <v>44993</v>
      </c>
      <c r="B186" t="s">
        <v>213</v>
      </c>
      <c r="C186">
        <v>40</v>
      </c>
      <c r="D186" t="s">
        <v>21</v>
      </c>
      <c r="E186" t="s">
        <v>25</v>
      </c>
      <c r="F186" t="s">
        <v>11</v>
      </c>
      <c r="G186" t="s">
        <v>17</v>
      </c>
      <c r="H186" s="2">
        <v>426.76</v>
      </c>
      <c r="I186" t="str">
        <f t="shared" si="2"/>
        <v>Middle age</v>
      </c>
    </row>
    <row r="187" spans="1:9" x14ac:dyDescent="0.35">
      <c r="A187" s="1">
        <v>44750</v>
      </c>
      <c r="B187" t="s">
        <v>214</v>
      </c>
      <c r="C187">
        <v>65</v>
      </c>
      <c r="D187" t="s">
        <v>21</v>
      </c>
      <c r="E187" t="s">
        <v>10</v>
      </c>
      <c r="F187" t="s">
        <v>16</v>
      </c>
      <c r="G187" t="s">
        <v>37</v>
      </c>
      <c r="H187" s="2">
        <v>4548.9799999999996</v>
      </c>
      <c r="I187" t="str">
        <f t="shared" si="2"/>
        <v>Senior Age</v>
      </c>
    </row>
    <row r="188" spans="1:9" x14ac:dyDescent="0.35">
      <c r="A188" s="1">
        <v>45160</v>
      </c>
      <c r="B188" t="s">
        <v>215</v>
      </c>
      <c r="C188">
        <v>36</v>
      </c>
      <c r="D188" t="s">
        <v>21</v>
      </c>
      <c r="E188" t="s">
        <v>22</v>
      </c>
      <c r="F188" t="s">
        <v>11</v>
      </c>
      <c r="G188" t="s">
        <v>17</v>
      </c>
      <c r="H188" s="2">
        <v>2618.13</v>
      </c>
      <c r="I188" t="str">
        <f t="shared" si="2"/>
        <v>Young Adult</v>
      </c>
    </row>
    <row r="189" spans="1:9" x14ac:dyDescent="0.35">
      <c r="A189" s="1">
        <v>44911</v>
      </c>
      <c r="B189" t="s">
        <v>216</v>
      </c>
      <c r="C189">
        <v>57</v>
      </c>
      <c r="D189" t="s">
        <v>14</v>
      </c>
      <c r="E189" t="s">
        <v>10</v>
      </c>
      <c r="F189" t="s">
        <v>30</v>
      </c>
      <c r="G189" t="s">
        <v>40</v>
      </c>
      <c r="H189" s="2">
        <v>185.99</v>
      </c>
      <c r="I189" t="str">
        <f t="shared" si="2"/>
        <v>Middle age</v>
      </c>
    </row>
    <row r="190" spans="1:9" x14ac:dyDescent="0.35">
      <c r="A190" s="1">
        <v>45249</v>
      </c>
      <c r="B190" t="s">
        <v>217</v>
      </c>
      <c r="C190">
        <v>7</v>
      </c>
      <c r="D190" t="s">
        <v>9</v>
      </c>
      <c r="E190" t="s">
        <v>22</v>
      </c>
      <c r="F190" t="s">
        <v>30</v>
      </c>
      <c r="G190" t="s">
        <v>17</v>
      </c>
      <c r="H190" s="2">
        <v>4331.88</v>
      </c>
      <c r="I190" t="str">
        <f t="shared" si="2"/>
        <v>Child</v>
      </c>
    </row>
    <row r="191" spans="1:9" x14ac:dyDescent="0.35">
      <c r="A191" s="1">
        <v>44780</v>
      </c>
      <c r="B191" t="s">
        <v>218</v>
      </c>
      <c r="C191">
        <v>56</v>
      </c>
      <c r="D191" t="s">
        <v>14</v>
      </c>
      <c r="E191" t="s">
        <v>15</v>
      </c>
      <c r="F191" t="s">
        <v>11</v>
      </c>
      <c r="G191" t="s">
        <v>40</v>
      </c>
      <c r="H191" s="2">
        <v>1008.69</v>
      </c>
      <c r="I191" t="str">
        <f t="shared" si="2"/>
        <v>Middle age</v>
      </c>
    </row>
    <row r="192" spans="1:9" x14ac:dyDescent="0.35">
      <c r="A192" s="1">
        <v>45255</v>
      </c>
      <c r="B192" t="s">
        <v>219</v>
      </c>
      <c r="C192">
        <v>81</v>
      </c>
      <c r="D192" t="s">
        <v>14</v>
      </c>
      <c r="E192" t="s">
        <v>22</v>
      </c>
      <c r="F192" t="s">
        <v>30</v>
      </c>
      <c r="G192" t="s">
        <v>17</v>
      </c>
      <c r="H192" s="2">
        <v>2338.41</v>
      </c>
      <c r="I192" t="str">
        <f t="shared" si="2"/>
        <v>Senior Age</v>
      </c>
    </row>
    <row r="193" spans="1:9" x14ac:dyDescent="0.35">
      <c r="A193" s="1">
        <v>44782</v>
      </c>
      <c r="B193" t="s">
        <v>220</v>
      </c>
      <c r="C193">
        <v>12</v>
      </c>
      <c r="D193" t="s">
        <v>9</v>
      </c>
      <c r="E193" t="s">
        <v>22</v>
      </c>
      <c r="F193" t="s">
        <v>16</v>
      </c>
      <c r="G193" t="s">
        <v>28</v>
      </c>
      <c r="H193" s="2">
        <v>385.69</v>
      </c>
      <c r="I193" t="str">
        <f t="shared" si="2"/>
        <v>Child</v>
      </c>
    </row>
    <row r="194" spans="1:9" x14ac:dyDescent="0.35">
      <c r="A194" s="1">
        <v>45106</v>
      </c>
      <c r="B194" t="s">
        <v>221</v>
      </c>
      <c r="C194">
        <v>73</v>
      </c>
      <c r="D194" t="s">
        <v>21</v>
      </c>
      <c r="E194" t="s">
        <v>22</v>
      </c>
      <c r="F194" t="s">
        <v>23</v>
      </c>
      <c r="G194" t="s">
        <v>17</v>
      </c>
      <c r="H194" s="2">
        <v>2501.7600000000002</v>
      </c>
      <c r="I194" t="str">
        <f t="shared" ref="I194:I257" si="3">IF(C194&lt;=17,"Child",IF(C194&lt;=39, "Young Adult", IF(C194&lt;=59, "Middle age", "Senior Age")))</f>
        <v>Senior Age</v>
      </c>
    </row>
    <row r="195" spans="1:9" x14ac:dyDescent="0.35">
      <c r="A195" s="1">
        <v>44621</v>
      </c>
      <c r="B195" t="s">
        <v>222</v>
      </c>
      <c r="C195">
        <v>55</v>
      </c>
      <c r="D195" t="s">
        <v>14</v>
      </c>
      <c r="E195" t="s">
        <v>19</v>
      </c>
      <c r="F195" t="s">
        <v>23</v>
      </c>
      <c r="G195" t="s">
        <v>12</v>
      </c>
      <c r="H195" s="2">
        <v>718.99</v>
      </c>
      <c r="I195" t="str">
        <f t="shared" si="3"/>
        <v>Middle age</v>
      </c>
    </row>
    <row r="196" spans="1:9" x14ac:dyDescent="0.35">
      <c r="A196" s="1">
        <v>44743</v>
      </c>
      <c r="B196" t="s">
        <v>223</v>
      </c>
      <c r="C196">
        <v>59</v>
      </c>
      <c r="D196" t="s">
        <v>9</v>
      </c>
      <c r="E196" t="s">
        <v>22</v>
      </c>
      <c r="F196" t="s">
        <v>30</v>
      </c>
      <c r="G196" t="s">
        <v>28</v>
      </c>
      <c r="H196" s="2">
        <v>410.25</v>
      </c>
      <c r="I196" t="str">
        <f t="shared" si="3"/>
        <v>Middle age</v>
      </c>
    </row>
    <row r="197" spans="1:9" x14ac:dyDescent="0.35">
      <c r="A197" s="1">
        <v>45212</v>
      </c>
      <c r="B197" t="s">
        <v>224</v>
      </c>
      <c r="C197">
        <v>91</v>
      </c>
      <c r="D197" t="s">
        <v>9</v>
      </c>
      <c r="E197" t="s">
        <v>22</v>
      </c>
      <c r="F197" t="s">
        <v>16</v>
      </c>
      <c r="G197" t="s">
        <v>40</v>
      </c>
      <c r="H197" s="2">
        <v>4721.43</v>
      </c>
      <c r="I197" t="str">
        <f t="shared" si="3"/>
        <v>Senior Age</v>
      </c>
    </row>
    <row r="198" spans="1:9" x14ac:dyDescent="0.35">
      <c r="A198" s="1">
        <v>45123</v>
      </c>
      <c r="B198" t="s">
        <v>225</v>
      </c>
      <c r="C198">
        <v>78</v>
      </c>
      <c r="D198" t="s">
        <v>14</v>
      </c>
      <c r="E198" t="s">
        <v>22</v>
      </c>
      <c r="F198" t="s">
        <v>23</v>
      </c>
      <c r="G198" t="s">
        <v>40</v>
      </c>
      <c r="H198" s="2">
        <v>2518.31</v>
      </c>
      <c r="I198" t="str">
        <f t="shared" si="3"/>
        <v>Senior Age</v>
      </c>
    </row>
    <row r="199" spans="1:9" x14ac:dyDescent="0.35">
      <c r="A199" s="1">
        <v>44775</v>
      </c>
      <c r="B199" t="s">
        <v>226</v>
      </c>
      <c r="C199">
        <v>75</v>
      </c>
      <c r="D199" t="s">
        <v>21</v>
      </c>
      <c r="E199" t="s">
        <v>10</v>
      </c>
      <c r="F199" t="s">
        <v>16</v>
      </c>
      <c r="G199" t="s">
        <v>40</v>
      </c>
      <c r="H199" s="2">
        <v>3907.71</v>
      </c>
      <c r="I199" t="str">
        <f t="shared" si="3"/>
        <v>Senior Age</v>
      </c>
    </row>
    <row r="200" spans="1:9" x14ac:dyDescent="0.35">
      <c r="A200" s="1">
        <v>45104</v>
      </c>
      <c r="B200" t="s">
        <v>227</v>
      </c>
      <c r="C200">
        <v>47</v>
      </c>
      <c r="D200" t="s">
        <v>21</v>
      </c>
      <c r="E200" t="s">
        <v>35</v>
      </c>
      <c r="F200" t="s">
        <v>30</v>
      </c>
      <c r="G200" t="s">
        <v>40</v>
      </c>
      <c r="H200" s="2">
        <v>1219.46</v>
      </c>
      <c r="I200" t="str">
        <f t="shared" si="3"/>
        <v>Middle age</v>
      </c>
    </row>
    <row r="201" spans="1:9" x14ac:dyDescent="0.35">
      <c r="A201" s="1">
        <v>44856</v>
      </c>
      <c r="B201" t="s">
        <v>228</v>
      </c>
      <c r="C201">
        <v>0</v>
      </c>
      <c r="D201" t="s">
        <v>9</v>
      </c>
      <c r="E201" t="s">
        <v>15</v>
      </c>
      <c r="F201" t="s">
        <v>30</v>
      </c>
      <c r="G201" t="s">
        <v>37</v>
      </c>
      <c r="H201" s="2">
        <v>2569.38</v>
      </c>
      <c r="I201" t="str">
        <f t="shared" si="3"/>
        <v>Child</v>
      </c>
    </row>
    <row r="202" spans="1:9" x14ac:dyDescent="0.35">
      <c r="A202" s="1">
        <v>45279</v>
      </c>
      <c r="B202" t="s">
        <v>229</v>
      </c>
      <c r="C202">
        <v>45</v>
      </c>
      <c r="D202" t="s">
        <v>9</v>
      </c>
      <c r="E202" t="s">
        <v>35</v>
      </c>
      <c r="F202" t="s">
        <v>30</v>
      </c>
      <c r="G202" t="s">
        <v>37</v>
      </c>
      <c r="H202" s="2">
        <v>76.75</v>
      </c>
      <c r="I202" t="str">
        <f t="shared" si="3"/>
        <v>Middle age</v>
      </c>
    </row>
    <row r="203" spans="1:9" x14ac:dyDescent="0.35">
      <c r="A203" s="1">
        <v>44620</v>
      </c>
      <c r="B203" t="s">
        <v>230</v>
      </c>
      <c r="C203">
        <v>39</v>
      </c>
      <c r="D203" t="s">
        <v>14</v>
      </c>
      <c r="E203" t="s">
        <v>22</v>
      </c>
      <c r="F203" t="s">
        <v>16</v>
      </c>
      <c r="G203" t="s">
        <v>28</v>
      </c>
      <c r="H203" s="2">
        <v>4741.07</v>
      </c>
      <c r="I203" t="str">
        <f t="shared" si="3"/>
        <v>Young Adult</v>
      </c>
    </row>
    <row r="204" spans="1:9" x14ac:dyDescent="0.35">
      <c r="A204" s="1">
        <v>45019</v>
      </c>
      <c r="B204" t="s">
        <v>231</v>
      </c>
      <c r="C204">
        <v>89</v>
      </c>
      <c r="D204" t="s">
        <v>21</v>
      </c>
      <c r="E204" t="s">
        <v>10</v>
      </c>
      <c r="F204" t="s">
        <v>30</v>
      </c>
      <c r="G204" t="s">
        <v>12</v>
      </c>
      <c r="H204" s="2">
        <v>4744.74</v>
      </c>
      <c r="I204" t="str">
        <f t="shared" si="3"/>
        <v>Senior Age</v>
      </c>
    </row>
    <row r="205" spans="1:9" x14ac:dyDescent="0.35">
      <c r="A205" s="1">
        <v>44925</v>
      </c>
      <c r="B205" t="s">
        <v>232</v>
      </c>
      <c r="C205">
        <v>49</v>
      </c>
      <c r="D205" t="s">
        <v>21</v>
      </c>
      <c r="E205" t="s">
        <v>25</v>
      </c>
      <c r="F205" t="s">
        <v>11</v>
      </c>
      <c r="G205" t="s">
        <v>37</v>
      </c>
      <c r="H205" s="2">
        <v>468.76</v>
      </c>
      <c r="I205" t="str">
        <f t="shared" si="3"/>
        <v>Middle age</v>
      </c>
    </row>
    <row r="206" spans="1:9" x14ac:dyDescent="0.35">
      <c r="A206" s="1">
        <v>44959</v>
      </c>
      <c r="B206" t="s">
        <v>233</v>
      </c>
      <c r="C206">
        <v>36</v>
      </c>
      <c r="D206" t="s">
        <v>21</v>
      </c>
      <c r="E206" t="s">
        <v>22</v>
      </c>
      <c r="F206" t="s">
        <v>11</v>
      </c>
      <c r="G206" t="s">
        <v>40</v>
      </c>
      <c r="H206" s="2">
        <v>2341.9</v>
      </c>
      <c r="I206" t="str">
        <f t="shared" si="3"/>
        <v>Young Adult</v>
      </c>
    </row>
    <row r="207" spans="1:9" x14ac:dyDescent="0.35">
      <c r="A207" s="1">
        <v>44656</v>
      </c>
      <c r="B207" t="s">
        <v>234</v>
      </c>
      <c r="C207">
        <v>19</v>
      </c>
      <c r="D207" t="s">
        <v>21</v>
      </c>
      <c r="E207" t="s">
        <v>15</v>
      </c>
      <c r="F207" t="s">
        <v>30</v>
      </c>
      <c r="G207" t="s">
        <v>17</v>
      </c>
      <c r="H207" s="2">
        <v>1095.21</v>
      </c>
      <c r="I207" t="str">
        <f t="shared" si="3"/>
        <v>Young Adult</v>
      </c>
    </row>
    <row r="208" spans="1:9" x14ac:dyDescent="0.35">
      <c r="A208" s="1">
        <v>45086</v>
      </c>
      <c r="B208" t="s">
        <v>235</v>
      </c>
      <c r="C208">
        <v>73</v>
      </c>
      <c r="D208" t="s">
        <v>9</v>
      </c>
      <c r="E208" t="s">
        <v>25</v>
      </c>
      <c r="F208" t="s">
        <v>16</v>
      </c>
      <c r="G208" t="s">
        <v>12</v>
      </c>
      <c r="H208" s="2">
        <v>858.83</v>
      </c>
      <c r="I208" t="str">
        <f t="shared" si="3"/>
        <v>Senior Age</v>
      </c>
    </row>
    <row r="209" spans="1:9" x14ac:dyDescent="0.35">
      <c r="A209" s="1">
        <v>45194</v>
      </c>
      <c r="B209" t="s">
        <v>236</v>
      </c>
      <c r="C209">
        <v>99</v>
      </c>
      <c r="D209" t="s">
        <v>14</v>
      </c>
      <c r="E209" t="s">
        <v>35</v>
      </c>
      <c r="F209" t="s">
        <v>30</v>
      </c>
      <c r="G209" t="s">
        <v>17</v>
      </c>
      <c r="H209" s="2">
        <v>2178.62</v>
      </c>
      <c r="I209" t="str">
        <f t="shared" si="3"/>
        <v>Senior Age</v>
      </c>
    </row>
    <row r="210" spans="1:9" x14ac:dyDescent="0.35">
      <c r="A210" s="1">
        <v>45010</v>
      </c>
      <c r="B210" t="s">
        <v>237</v>
      </c>
      <c r="C210">
        <v>18</v>
      </c>
      <c r="D210" t="s">
        <v>9</v>
      </c>
      <c r="E210" t="s">
        <v>19</v>
      </c>
      <c r="F210" t="s">
        <v>30</v>
      </c>
      <c r="G210" t="s">
        <v>37</v>
      </c>
      <c r="H210" s="2">
        <v>761.25</v>
      </c>
      <c r="I210" t="str">
        <f t="shared" si="3"/>
        <v>Young Adult</v>
      </c>
    </row>
    <row r="211" spans="1:9" x14ac:dyDescent="0.35">
      <c r="A211" s="1">
        <v>44630</v>
      </c>
      <c r="B211" t="s">
        <v>238</v>
      </c>
      <c r="C211">
        <v>65</v>
      </c>
      <c r="D211" t="s">
        <v>9</v>
      </c>
      <c r="E211" t="s">
        <v>33</v>
      </c>
      <c r="F211" t="s">
        <v>11</v>
      </c>
      <c r="G211" t="s">
        <v>12</v>
      </c>
      <c r="H211" s="2">
        <v>1936.39</v>
      </c>
      <c r="I211" t="str">
        <f t="shared" si="3"/>
        <v>Senior Age</v>
      </c>
    </row>
    <row r="212" spans="1:9" x14ac:dyDescent="0.35">
      <c r="A212" s="1">
        <v>44593</v>
      </c>
      <c r="B212" t="s">
        <v>239</v>
      </c>
      <c r="C212">
        <v>1</v>
      </c>
      <c r="D212" t="s">
        <v>21</v>
      </c>
      <c r="E212" t="s">
        <v>10</v>
      </c>
      <c r="F212" t="s">
        <v>30</v>
      </c>
      <c r="G212" t="s">
        <v>17</v>
      </c>
      <c r="H212" s="2">
        <v>1386.28</v>
      </c>
      <c r="I212" t="str">
        <f t="shared" si="3"/>
        <v>Child</v>
      </c>
    </row>
    <row r="213" spans="1:9" x14ac:dyDescent="0.35">
      <c r="A213" s="1">
        <v>44642</v>
      </c>
      <c r="B213" t="s">
        <v>240</v>
      </c>
      <c r="C213">
        <v>21</v>
      </c>
      <c r="D213" t="s">
        <v>14</v>
      </c>
      <c r="E213" t="s">
        <v>27</v>
      </c>
      <c r="F213" t="s">
        <v>16</v>
      </c>
      <c r="G213" t="s">
        <v>17</v>
      </c>
      <c r="H213" s="2">
        <v>3714.63</v>
      </c>
      <c r="I213" t="str">
        <f t="shared" si="3"/>
        <v>Young Adult</v>
      </c>
    </row>
    <row r="214" spans="1:9" x14ac:dyDescent="0.35">
      <c r="A214" s="1">
        <v>44797</v>
      </c>
      <c r="B214" t="s">
        <v>241</v>
      </c>
      <c r="C214">
        <v>98</v>
      </c>
      <c r="D214" t="s">
        <v>14</v>
      </c>
      <c r="E214" t="s">
        <v>35</v>
      </c>
      <c r="F214" t="s">
        <v>30</v>
      </c>
      <c r="G214" t="s">
        <v>40</v>
      </c>
      <c r="H214" s="2">
        <v>3620.57</v>
      </c>
      <c r="I214" t="str">
        <f t="shared" si="3"/>
        <v>Senior Age</v>
      </c>
    </row>
    <row r="215" spans="1:9" x14ac:dyDescent="0.35">
      <c r="A215" s="1">
        <v>44724</v>
      </c>
      <c r="B215" t="s">
        <v>242</v>
      </c>
      <c r="C215">
        <v>58</v>
      </c>
      <c r="D215" t="s">
        <v>21</v>
      </c>
      <c r="E215" t="s">
        <v>25</v>
      </c>
      <c r="F215" t="s">
        <v>30</v>
      </c>
      <c r="G215" t="s">
        <v>12</v>
      </c>
      <c r="H215" s="2">
        <v>138.13</v>
      </c>
      <c r="I215" t="str">
        <f t="shared" si="3"/>
        <v>Middle age</v>
      </c>
    </row>
    <row r="216" spans="1:9" x14ac:dyDescent="0.35">
      <c r="A216" s="1">
        <v>45198</v>
      </c>
      <c r="B216" t="s">
        <v>243</v>
      </c>
      <c r="C216">
        <v>8</v>
      </c>
      <c r="D216" t="s">
        <v>21</v>
      </c>
      <c r="E216" t="s">
        <v>33</v>
      </c>
      <c r="F216" t="s">
        <v>16</v>
      </c>
      <c r="G216" t="s">
        <v>37</v>
      </c>
      <c r="H216" s="2">
        <v>4362.84</v>
      </c>
      <c r="I216" t="str">
        <f t="shared" si="3"/>
        <v>Child</v>
      </c>
    </row>
    <row r="217" spans="1:9" x14ac:dyDescent="0.35">
      <c r="A217" s="1">
        <v>44579</v>
      </c>
      <c r="B217" t="s">
        <v>244</v>
      </c>
      <c r="C217">
        <v>57</v>
      </c>
      <c r="D217" t="s">
        <v>9</v>
      </c>
      <c r="E217" t="s">
        <v>22</v>
      </c>
      <c r="F217" t="s">
        <v>11</v>
      </c>
      <c r="G217" t="s">
        <v>37</v>
      </c>
      <c r="H217" s="2">
        <v>1299.4000000000001</v>
      </c>
      <c r="I217" t="str">
        <f t="shared" si="3"/>
        <v>Middle age</v>
      </c>
    </row>
    <row r="218" spans="1:9" x14ac:dyDescent="0.35">
      <c r="A218" s="1">
        <v>45009</v>
      </c>
      <c r="B218" t="s">
        <v>245</v>
      </c>
      <c r="C218">
        <v>44</v>
      </c>
      <c r="D218" t="s">
        <v>21</v>
      </c>
      <c r="E218" t="s">
        <v>25</v>
      </c>
      <c r="F218" t="s">
        <v>16</v>
      </c>
      <c r="G218" t="s">
        <v>28</v>
      </c>
      <c r="H218" s="2">
        <v>964.28</v>
      </c>
      <c r="I218" t="str">
        <f t="shared" si="3"/>
        <v>Middle age</v>
      </c>
    </row>
    <row r="219" spans="1:9" x14ac:dyDescent="0.35">
      <c r="A219" s="1">
        <v>44626</v>
      </c>
      <c r="B219" t="s">
        <v>246</v>
      </c>
      <c r="C219">
        <v>64</v>
      </c>
      <c r="D219" t="s">
        <v>14</v>
      </c>
      <c r="E219" t="s">
        <v>22</v>
      </c>
      <c r="F219" t="s">
        <v>11</v>
      </c>
      <c r="G219" t="s">
        <v>12</v>
      </c>
      <c r="H219" s="2">
        <v>4490.3900000000003</v>
      </c>
      <c r="I219" t="str">
        <f t="shared" si="3"/>
        <v>Senior Age</v>
      </c>
    </row>
    <row r="220" spans="1:9" x14ac:dyDescent="0.35">
      <c r="A220" s="1">
        <v>45109</v>
      </c>
      <c r="B220" t="s">
        <v>247</v>
      </c>
      <c r="C220">
        <v>25</v>
      </c>
      <c r="D220" t="s">
        <v>14</v>
      </c>
      <c r="E220" t="s">
        <v>15</v>
      </c>
      <c r="F220" t="s">
        <v>16</v>
      </c>
      <c r="G220" t="s">
        <v>40</v>
      </c>
      <c r="H220" s="2">
        <v>2688.07</v>
      </c>
      <c r="I220" t="str">
        <f t="shared" si="3"/>
        <v>Young Adult</v>
      </c>
    </row>
    <row r="221" spans="1:9" x14ac:dyDescent="0.35">
      <c r="A221" s="1">
        <v>45200</v>
      </c>
      <c r="B221" t="s">
        <v>248</v>
      </c>
      <c r="C221">
        <v>53</v>
      </c>
      <c r="D221" t="s">
        <v>21</v>
      </c>
      <c r="E221" t="s">
        <v>19</v>
      </c>
      <c r="F221" t="s">
        <v>23</v>
      </c>
      <c r="G221" t="s">
        <v>28</v>
      </c>
      <c r="H221" s="2">
        <v>490.33</v>
      </c>
      <c r="I221" t="str">
        <f t="shared" si="3"/>
        <v>Middle age</v>
      </c>
    </row>
    <row r="222" spans="1:9" x14ac:dyDescent="0.35">
      <c r="A222" s="1">
        <v>45128</v>
      </c>
      <c r="B222" t="s">
        <v>249</v>
      </c>
      <c r="C222">
        <v>94</v>
      </c>
      <c r="D222" t="s">
        <v>14</v>
      </c>
      <c r="E222" t="s">
        <v>10</v>
      </c>
      <c r="F222" t="s">
        <v>30</v>
      </c>
      <c r="G222" t="s">
        <v>40</v>
      </c>
      <c r="H222" s="2">
        <v>449.1</v>
      </c>
      <c r="I222" t="str">
        <f t="shared" si="3"/>
        <v>Senior Age</v>
      </c>
    </row>
    <row r="223" spans="1:9" x14ac:dyDescent="0.35">
      <c r="A223" s="1">
        <v>44961</v>
      </c>
      <c r="B223" t="s">
        <v>250</v>
      </c>
      <c r="C223">
        <v>34</v>
      </c>
      <c r="D223" t="s">
        <v>14</v>
      </c>
      <c r="E223" t="s">
        <v>35</v>
      </c>
      <c r="F223" t="s">
        <v>16</v>
      </c>
      <c r="G223" t="s">
        <v>37</v>
      </c>
      <c r="H223" s="2">
        <v>1208.8399999999999</v>
      </c>
      <c r="I223" t="str">
        <f t="shared" si="3"/>
        <v>Young Adult</v>
      </c>
    </row>
    <row r="224" spans="1:9" x14ac:dyDescent="0.35">
      <c r="A224" s="1">
        <v>44916</v>
      </c>
      <c r="B224" t="s">
        <v>251</v>
      </c>
      <c r="C224">
        <v>49</v>
      </c>
      <c r="D224" t="s">
        <v>21</v>
      </c>
      <c r="E224" t="s">
        <v>19</v>
      </c>
      <c r="F224" t="s">
        <v>30</v>
      </c>
      <c r="G224" t="s">
        <v>40</v>
      </c>
      <c r="H224" s="2">
        <v>2116.96</v>
      </c>
      <c r="I224" t="str">
        <f t="shared" si="3"/>
        <v>Middle age</v>
      </c>
    </row>
    <row r="225" spans="1:9" x14ac:dyDescent="0.35">
      <c r="A225" s="1">
        <v>45141</v>
      </c>
      <c r="B225" t="s">
        <v>252</v>
      </c>
      <c r="C225">
        <v>7</v>
      </c>
      <c r="D225" t="s">
        <v>21</v>
      </c>
      <c r="E225" t="s">
        <v>27</v>
      </c>
      <c r="F225" t="s">
        <v>23</v>
      </c>
      <c r="G225" t="s">
        <v>67</v>
      </c>
      <c r="H225" s="2">
        <v>1196.5899999999999</v>
      </c>
      <c r="I225" t="str">
        <f t="shared" si="3"/>
        <v>Child</v>
      </c>
    </row>
    <row r="226" spans="1:9" x14ac:dyDescent="0.35">
      <c r="A226" s="1">
        <v>44777</v>
      </c>
      <c r="B226" t="s">
        <v>253</v>
      </c>
      <c r="C226">
        <v>41</v>
      </c>
      <c r="D226" t="s">
        <v>21</v>
      </c>
      <c r="E226" t="s">
        <v>19</v>
      </c>
      <c r="F226" t="s">
        <v>30</v>
      </c>
      <c r="G226" t="s">
        <v>67</v>
      </c>
      <c r="H226" s="2">
        <v>4671.12</v>
      </c>
      <c r="I226" t="str">
        <f t="shared" si="3"/>
        <v>Middle age</v>
      </c>
    </row>
    <row r="227" spans="1:9" x14ac:dyDescent="0.35">
      <c r="A227" s="1">
        <v>44891</v>
      </c>
      <c r="B227" t="s">
        <v>254</v>
      </c>
      <c r="C227">
        <v>98</v>
      </c>
      <c r="D227" t="s">
        <v>21</v>
      </c>
      <c r="E227" t="s">
        <v>35</v>
      </c>
      <c r="F227" t="s">
        <v>30</v>
      </c>
      <c r="G227" t="s">
        <v>40</v>
      </c>
      <c r="H227" s="2">
        <v>1040.3699999999999</v>
      </c>
      <c r="I227" t="str">
        <f t="shared" si="3"/>
        <v>Senior Age</v>
      </c>
    </row>
    <row r="228" spans="1:9" x14ac:dyDescent="0.35">
      <c r="A228" s="1">
        <v>45064</v>
      </c>
      <c r="B228" t="s">
        <v>255</v>
      </c>
      <c r="C228">
        <v>16</v>
      </c>
      <c r="D228" t="s">
        <v>9</v>
      </c>
      <c r="E228" t="s">
        <v>27</v>
      </c>
      <c r="F228" t="s">
        <v>23</v>
      </c>
      <c r="G228" t="s">
        <v>28</v>
      </c>
      <c r="H228" s="2">
        <v>1957.59</v>
      </c>
      <c r="I228" t="str">
        <f t="shared" si="3"/>
        <v>Child</v>
      </c>
    </row>
    <row r="229" spans="1:9" x14ac:dyDescent="0.35">
      <c r="A229" s="1">
        <v>44768</v>
      </c>
      <c r="B229" t="s">
        <v>256</v>
      </c>
      <c r="C229">
        <v>60</v>
      </c>
      <c r="D229" t="s">
        <v>21</v>
      </c>
      <c r="E229" t="s">
        <v>33</v>
      </c>
      <c r="F229" t="s">
        <v>11</v>
      </c>
      <c r="G229" t="s">
        <v>28</v>
      </c>
      <c r="H229" s="2">
        <v>2707.15</v>
      </c>
      <c r="I229" t="str">
        <f t="shared" si="3"/>
        <v>Senior Age</v>
      </c>
    </row>
    <row r="230" spans="1:9" x14ac:dyDescent="0.35">
      <c r="A230" s="1">
        <v>45251</v>
      </c>
      <c r="B230" t="s">
        <v>257</v>
      </c>
      <c r="C230">
        <v>93</v>
      </c>
      <c r="D230" t="s">
        <v>9</v>
      </c>
      <c r="E230" t="s">
        <v>15</v>
      </c>
      <c r="F230" t="s">
        <v>16</v>
      </c>
      <c r="G230" t="s">
        <v>17</v>
      </c>
      <c r="H230" s="2">
        <v>3594.56</v>
      </c>
      <c r="I230" t="str">
        <f t="shared" si="3"/>
        <v>Senior Age</v>
      </c>
    </row>
    <row r="231" spans="1:9" x14ac:dyDescent="0.35">
      <c r="A231" s="1">
        <v>44699</v>
      </c>
      <c r="B231" t="s">
        <v>258</v>
      </c>
      <c r="C231">
        <v>91</v>
      </c>
      <c r="D231" t="s">
        <v>9</v>
      </c>
      <c r="E231" t="s">
        <v>33</v>
      </c>
      <c r="F231" t="s">
        <v>11</v>
      </c>
      <c r="G231" t="s">
        <v>17</v>
      </c>
      <c r="H231" s="2">
        <v>259.05</v>
      </c>
      <c r="I231" t="str">
        <f t="shared" si="3"/>
        <v>Senior Age</v>
      </c>
    </row>
    <row r="232" spans="1:9" x14ac:dyDescent="0.35">
      <c r="A232" s="1">
        <v>44816</v>
      </c>
      <c r="B232" t="s">
        <v>259</v>
      </c>
      <c r="C232">
        <v>58</v>
      </c>
      <c r="D232" t="s">
        <v>14</v>
      </c>
      <c r="E232" t="s">
        <v>27</v>
      </c>
      <c r="F232" t="s">
        <v>11</v>
      </c>
      <c r="G232" t="s">
        <v>17</v>
      </c>
      <c r="H232" s="2">
        <v>1524.72</v>
      </c>
      <c r="I232" t="str">
        <f t="shared" si="3"/>
        <v>Middle age</v>
      </c>
    </row>
    <row r="233" spans="1:9" x14ac:dyDescent="0.35">
      <c r="A233" s="1">
        <v>44635</v>
      </c>
      <c r="B233" t="s">
        <v>260</v>
      </c>
      <c r="C233">
        <v>86</v>
      </c>
      <c r="D233" t="s">
        <v>14</v>
      </c>
      <c r="E233" t="s">
        <v>22</v>
      </c>
      <c r="F233" t="s">
        <v>30</v>
      </c>
      <c r="G233" t="s">
        <v>28</v>
      </c>
      <c r="H233" s="2">
        <v>2409.96</v>
      </c>
      <c r="I233" t="str">
        <f t="shared" si="3"/>
        <v>Senior Age</v>
      </c>
    </row>
    <row r="234" spans="1:9" x14ac:dyDescent="0.35">
      <c r="A234" s="1">
        <v>45213</v>
      </c>
      <c r="B234" t="s">
        <v>261</v>
      </c>
      <c r="C234">
        <v>39</v>
      </c>
      <c r="D234" t="s">
        <v>14</v>
      </c>
      <c r="E234" t="s">
        <v>22</v>
      </c>
      <c r="F234" t="s">
        <v>16</v>
      </c>
      <c r="G234" t="s">
        <v>28</v>
      </c>
      <c r="H234" s="2">
        <v>1520.13</v>
      </c>
      <c r="I234" t="str">
        <f t="shared" si="3"/>
        <v>Young Adult</v>
      </c>
    </row>
    <row r="235" spans="1:9" x14ac:dyDescent="0.35">
      <c r="A235" s="1">
        <v>44646</v>
      </c>
      <c r="B235" t="s">
        <v>262</v>
      </c>
      <c r="C235">
        <v>29</v>
      </c>
      <c r="D235" t="s">
        <v>14</v>
      </c>
      <c r="E235" t="s">
        <v>35</v>
      </c>
      <c r="F235" t="s">
        <v>16</v>
      </c>
      <c r="G235" t="s">
        <v>40</v>
      </c>
      <c r="H235" s="2">
        <v>1030.0899999999999</v>
      </c>
      <c r="I235" t="str">
        <f t="shared" si="3"/>
        <v>Young Adult</v>
      </c>
    </row>
    <row r="236" spans="1:9" x14ac:dyDescent="0.35">
      <c r="A236" s="1">
        <v>44897</v>
      </c>
      <c r="B236" t="s">
        <v>263</v>
      </c>
      <c r="C236">
        <v>41</v>
      </c>
      <c r="D236" t="s">
        <v>14</v>
      </c>
      <c r="E236" t="s">
        <v>35</v>
      </c>
      <c r="F236" t="s">
        <v>30</v>
      </c>
      <c r="G236" t="s">
        <v>37</v>
      </c>
      <c r="H236" s="2">
        <v>3355.9</v>
      </c>
      <c r="I236" t="str">
        <f t="shared" si="3"/>
        <v>Middle age</v>
      </c>
    </row>
    <row r="237" spans="1:9" x14ac:dyDescent="0.35">
      <c r="A237" s="1">
        <v>45201</v>
      </c>
      <c r="B237" t="s">
        <v>264</v>
      </c>
      <c r="C237">
        <v>86</v>
      </c>
      <c r="D237" t="s">
        <v>9</v>
      </c>
      <c r="E237" t="s">
        <v>22</v>
      </c>
      <c r="F237" t="s">
        <v>16</v>
      </c>
      <c r="G237" t="s">
        <v>37</v>
      </c>
      <c r="H237" s="2">
        <v>2740.49</v>
      </c>
      <c r="I237" t="str">
        <f t="shared" si="3"/>
        <v>Senior Age</v>
      </c>
    </row>
    <row r="238" spans="1:9" x14ac:dyDescent="0.35">
      <c r="A238" s="1">
        <v>45092</v>
      </c>
      <c r="B238" t="s">
        <v>265</v>
      </c>
      <c r="C238">
        <v>19</v>
      </c>
      <c r="D238" t="s">
        <v>14</v>
      </c>
      <c r="E238" t="s">
        <v>19</v>
      </c>
      <c r="F238" t="s">
        <v>11</v>
      </c>
      <c r="G238" t="s">
        <v>12</v>
      </c>
      <c r="H238" s="2">
        <v>735.2</v>
      </c>
      <c r="I238" t="str">
        <f t="shared" si="3"/>
        <v>Young Adult</v>
      </c>
    </row>
    <row r="239" spans="1:9" x14ac:dyDescent="0.35">
      <c r="A239" s="1">
        <v>44981</v>
      </c>
      <c r="B239" t="s">
        <v>266</v>
      </c>
      <c r="C239">
        <v>54</v>
      </c>
      <c r="D239" t="s">
        <v>21</v>
      </c>
      <c r="E239" t="s">
        <v>15</v>
      </c>
      <c r="F239" t="s">
        <v>11</v>
      </c>
      <c r="G239" t="s">
        <v>28</v>
      </c>
      <c r="H239" s="2">
        <v>2246.29</v>
      </c>
      <c r="I239" t="str">
        <f t="shared" si="3"/>
        <v>Middle age</v>
      </c>
    </row>
    <row r="240" spans="1:9" x14ac:dyDescent="0.35">
      <c r="A240" s="1">
        <v>44814</v>
      </c>
      <c r="B240" t="s">
        <v>267</v>
      </c>
      <c r="C240">
        <v>77</v>
      </c>
      <c r="D240" t="s">
        <v>21</v>
      </c>
      <c r="E240" t="s">
        <v>25</v>
      </c>
      <c r="F240" t="s">
        <v>30</v>
      </c>
      <c r="G240" t="s">
        <v>28</v>
      </c>
      <c r="H240" s="2">
        <v>4541.84</v>
      </c>
      <c r="I240" t="str">
        <f t="shared" si="3"/>
        <v>Senior Age</v>
      </c>
    </row>
    <row r="241" spans="1:9" x14ac:dyDescent="0.35">
      <c r="A241" s="1">
        <v>44680</v>
      </c>
      <c r="B241" t="s">
        <v>268</v>
      </c>
      <c r="C241">
        <v>67</v>
      </c>
      <c r="D241" t="s">
        <v>9</v>
      </c>
      <c r="E241" t="s">
        <v>25</v>
      </c>
      <c r="F241" t="s">
        <v>16</v>
      </c>
      <c r="G241" t="s">
        <v>12</v>
      </c>
      <c r="H241" s="2">
        <v>3387.18</v>
      </c>
      <c r="I241" t="str">
        <f t="shared" si="3"/>
        <v>Senior Age</v>
      </c>
    </row>
    <row r="242" spans="1:9" x14ac:dyDescent="0.35">
      <c r="A242" s="1">
        <v>44823</v>
      </c>
      <c r="B242" t="s">
        <v>269</v>
      </c>
      <c r="C242">
        <v>90</v>
      </c>
      <c r="D242" t="s">
        <v>14</v>
      </c>
      <c r="E242" t="s">
        <v>22</v>
      </c>
      <c r="F242" t="s">
        <v>30</v>
      </c>
      <c r="G242" t="s">
        <v>40</v>
      </c>
      <c r="H242" s="2">
        <v>2156.1999999999998</v>
      </c>
      <c r="I242" t="str">
        <f t="shared" si="3"/>
        <v>Senior Age</v>
      </c>
    </row>
    <row r="243" spans="1:9" x14ac:dyDescent="0.35">
      <c r="A243" s="1">
        <v>44885</v>
      </c>
      <c r="B243" t="s">
        <v>270</v>
      </c>
      <c r="C243">
        <v>75</v>
      </c>
      <c r="D243" t="s">
        <v>21</v>
      </c>
      <c r="E243" t="s">
        <v>10</v>
      </c>
      <c r="F243" t="s">
        <v>16</v>
      </c>
      <c r="G243" t="s">
        <v>37</v>
      </c>
      <c r="H243" s="2">
        <v>4931.1899999999996</v>
      </c>
      <c r="I243" t="str">
        <f t="shared" si="3"/>
        <v>Senior Age</v>
      </c>
    </row>
    <row r="244" spans="1:9" x14ac:dyDescent="0.35">
      <c r="A244" s="1">
        <v>44878</v>
      </c>
      <c r="B244" t="s">
        <v>271</v>
      </c>
      <c r="C244">
        <v>60</v>
      </c>
      <c r="D244" t="s">
        <v>21</v>
      </c>
      <c r="E244" t="s">
        <v>19</v>
      </c>
      <c r="F244" t="s">
        <v>11</v>
      </c>
      <c r="G244" t="s">
        <v>28</v>
      </c>
      <c r="H244" s="2">
        <v>3537.31</v>
      </c>
      <c r="I244" t="str">
        <f t="shared" si="3"/>
        <v>Senior Age</v>
      </c>
    </row>
    <row r="245" spans="1:9" x14ac:dyDescent="0.35">
      <c r="A245" s="1">
        <v>44591</v>
      </c>
      <c r="B245" t="s">
        <v>272</v>
      </c>
      <c r="C245">
        <v>63</v>
      </c>
      <c r="D245" t="s">
        <v>21</v>
      </c>
      <c r="E245" t="s">
        <v>15</v>
      </c>
      <c r="F245" t="s">
        <v>11</v>
      </c>
      <c r="G245" t="s">
        <v>40</v>
      </c>
      <c r="H245" s="2">
        <v>2448.11</v>
      </c>
      <c r="I245" t="str">
        <f t="shared" si="3"/>
        <v>Senior Age</v>
      </c>
    </row>
    <row r="246" spans="1:9" x14ac:dyDescent="0.35">
      <c r="A246" s="1">
        <v>44787</v>
      </c>
      <c r="B246" t="s">
        <v>273</v>
      </c>
      <c r="C246">
        <v>84</v>
      </c>
      <c r="D246" t="s">
        <v>14</v>
      </c>
      <c r="E246" t="s">
        <v>22</v>
      </c>
      <c r="F246" t="s">
        <v>30</v>
      </c>
      <c r="G246" t="s">
        <v>17</v>
      </c>
      <c r="H246" s="2">
        <v>1937.43</v>
      </c>
      <c r="I246" t="str">
        <f t="shared" si="3"/>
        <v>Senior Age</v>
      </c>
    </row>
    <row r="247" spans="1:9" x14ac:dyDescent="0.35">
      <c r="A247" s="1">
        <v>44584</v>
      </c>
      <c r="B247" t="s">
        <v>274</v>
      </c>
      <c r="C247">
        <v>64</v>
      </c>
      <c r="D247" t="s">
        <v>21</v>
      </c>
      <c r="E247" t="s">
        <v>25</v>
      </c>
      <c r="F247" t="s">
        <v>23</v>
      </c>
      <c r="G247" t="s">
        <v>17</v>
      </c>
      <c r="H247" s="2">
        <v>3516.65</v>
      </c>
      <c r="I247" t="str">
        <f t="shared" si="3"/>
        <v>Senior Age</v>
      </c>
    </row>
    <row r="248" spans="1:9" x14ac:dyDescent="0.35">
      <c r="A248" s="1">
        <v>44851</v>
      </c>
      <c r="B248" t="s">
        <v>275</v>
      </c>
      <c r="C248">
        <v>0</v>
      </c>
      <c r="D248" t="s">
        <v>14</v>
      </c>
      <c r="E248" t="s">
        <v>33</v>
      </c>
      <c r="F248" t="s">
        <v>16</v>
      </c>
      <c r="G248" t="s">
        <v>17</v>
      </c>
      <c r="H248" s="2">
        <v>3819.71</v>
      </c>
      <c r="I248" t="str">
        <f t="shared" si="3"/>
        <v>Child</v>
      </c>
    </row>
    <row r="249" spans="1:9" x14ac:dyDescent="0.35">
      <c r="A249" s="1">
        <v>44966</v>
      </c>
      <c r="B249" t="s">
        <v>276</v>
      </c>
      <c r="C249">
        <v>84</v>
      </c>
      <c r="D249" t="s">
        <v>21</v>
      </c>
      <c r="E249" t="s">
        <v>19</v>
      </c>
      <c r="F249" t="s">
        <v>30</v>
      </c>
      <c r="G249" t="s">
        <v>28</v>
      </c>
      <c r="H249" s="2">
        <v>4741.3999999999996</v>
      </c>
      <c r="I249" t="str">
        <f t="shared" si="3"/>
        <v>Senior Age</v>
      </c>
    </row>
    <row r="250" spans="1:9" x14ac:dyDescent="0.35">
      <c r="A250" s="1">
        <v>44797</v>
      </c>
      <c r="B250" t="s">
        <v>277</v>
      </c>
      <c r="C250">
        <v>96</v>
      </c>
      <c r="D250" t="s">
        <v>21</v>
      </c>
      <c r="E250" t="s">
        <v>22</v>
      </c>
      <c r="F250" t="s">
        <v>23</v>
      </c>
      <c r="G250" t="s">
        <v>28</v>
      </c>
      <c r="H250" s="2">
        <v>1213.92</v>
      </c>
      <c r="I250" t="str">
        <f t="shared" si="3"/>
        <v>Senior Age</v>
      </c>
    </row>
    <row r="251" spans="1:9" x14ac:dyDescent="0.35">
      <c r="A251" s="1">
        <v>44641</v>
      </c>
      <c r="B251" t="s">
        <v>278</v>
      </c>
      <c r="C251">
        <v>85</v>
      </c>
      <c r="D251" t="s">
        <v>14</v>
      </c>
      <c r="E251" t="s">
        <v>35</v>
      </c>
      <c r="F251" t="s">
        <v>30</v>
      </c>
      <c r="G251" t="s">
        <v>12</v>
      </c>
      <c r="H251" s="2">
        <v>2693.46</v>
      </c>
      <c r="I251" t="str">
        <f t="shared" si="3"/>
        <v>Senior Age</v>
      </c>
    </row>
    <row r="252" spans="1:9" x14ac:dyDescent="0.35">
      <c r="A252" s="1">
        <v>45024</v>
      </c>
      <c r="B252" t="s">
        <v>279</v>
      </c>
      <c r="C252">
        <v>61</v>
      </c>
      <c r="D252" t="s">
        <v>21</v>
      </c>
      <c r="E252" t="s">
        <v>19</v>
      </c>
      <c r="F252" t="s">
        <v>16</v>
      </c>
      <c r="G252" t="s">
        <v>28</v>
      </c>
      <c r="H252" s="2">
        <v>3356.01</v>
      </c>
      <c r="I252" t="str">
        <f t="shared" si="3"/>
        <v>Senior Age</v>
      </c>
    </row>
    <row r="253" spans="1:9" x14ac:dyDescent="0.35">
      <c r="A253" s="1">
        <v>44762</v>
      </c>
      <c r="B253" t="s">
        <v>280</v>
      </c>
      <c r="C253">
        <v>18</v>
      </c>
      <c r="D253" t="s">
        <v>9</v>
      </c>
      <c r="E253" t="s">
        <v>19</v>
      </c>
      <c r="F253" t="s">
        <v>30</v>
      </c>
      <c r="G253" t="s">
        <v>40</v>
      </c>
      <c r="H253" s="2">
        <v>568.28</v>
      </c>
      <c r="I253" t="str">
        <f t="shared" si="3"/>
        <v>Young Adult</v>
      </c>
    </row>
    <row r="254" spans="1:9" x14ac:dyDescent="0.35">
      <c r="A254" s="1">
        <v>44804</v>
      </c>
      <c r="B254" t="s">
        <v>281</v>
      </c>
      <c r="C254">
        <v>67</v>
      </c>
      <c r="D254" t="s">
        <v>9</v>
      </c>
      <c r="E254" t="s">
        <v>19</v>
      </c>
      <c r="F254" t="s">
        <v>16</v>
      </c>
      <c r="G254" t="s">
        <v>37</v>
      </c>
      <c r="H254" s="2">
        <v>4679.24</v>
      </c>
      <c r="I254" t="str">
        <f t="shared" si="3"/>
        <v>Senior Age</v>
      </c>
    </row>
    <row r="255" spans="1:9" x14ac:dyDescent="0.35">
      <c r="A255" s="1">
        <v>45253</v>
      </c>
      <c r="B255" t="s">
        <v>282</v>
      </c>
      <c r="C255">
        <v>78</v>
      </c>
      <c r="D255" t="s">
        <v>21</v>
      </c>
      <c r="E255" t="s">
        <v>33</v>
      </c>
      <c r="F255" t="s">
        <v>30</v>
      </c>
      <c r="G255" t="s">
        <v>12</v>
      </c>
      <c r="H255" s="2">
        <v>3294.67</v>
      </c>
      <c r="I255" t="str">
        <f t="shared" si="3"/>
        <v>Senior Age</v>
      </c>
    </row>
    <row r="256" spans="1:9" x14ac:dyDescent="0.35">
      <c r="A256" s="1">
        <v>45031</v>
      </c>
      <c r="B256" t="s">
        <v>283</v>
      </c>
      <c r="C256">
        <v>36</v>
      </c>
      <c r="D256" t="s">
        <v>21</v>
      </c>
      <c r="E256" t="s">
        <v>25</v>
      </c>
      <c r="F256" t="s">
        <v>30</v>
      </c>
      <c r="G256" t="s">
        <v>17</v>
      </c>
      <c r="H256" s="2">
        <v>4556.1499999999996</v>
      </c>
      <c r="I256" t="str">
        <f t="shared" si="3"/>
        <v>Young Adult</v>
      </c>
    </row>
    <row r="257" spans="1:9" x14ac:dyDescent="0.35">
      <c r="A257" s="1">
        <v>44820</v>
      </c>
      <c r="B257" t="s">
        <v>284</v>
      </c>
      <c r="C257">
        <v>11</v>
      </c>
      <c r="D257" t="s">
        <v>9</v>
      </c>
      <c r="E257" t="s">
        <v>35</v>
      </c>
      <c r="F257" t="s">
        <v>23</v>
      </c>
      <c r="G257" t="s">
        <v>28</v>
      </c>
      <c r="H257" s="2">
        <v>3526.41</v>
      </c>
      <c r="I257" t="str">
        <f t="shared" si="3"/>
        <v>Child</v>
      </c>
    </row>
    <row r="258" spans="1:9" x14ac:dyDescent="0.35">
      <c r="A258" s="1">
        <v>44856</v>
      </c>
      <c r="B258" t="s">
        <v>285</v>
      </c>
      <c r="C258">
        <v>3</v>
      </c>
      <c r="D258" t="s">
        <v>14</v>
      </c>
      <c r="E258" t="s">
        <v>33</v>
      </c>
      <c r="F258" t="s">
        <v>11</v>
      </c>
      <c r="G258" t="s">
        <v>37</v>
      </c>
      <c r="H258" s="2">
        <v>3247.74</v>
      </c>
      <c r="I258" t="str">
        <f t="shared" ref="I258:I321" si="4">IF(C258&lt;=17,"Child",IF(C258&lt;=39, "Young Adult", IF(C258&lt;=59, "Middle age", "Senior Age")))</f>
        <v>Child</v>
      </c>
    </row>
    <row r="259" spans="1:9" x14ac:dyDescent="0.35">
      <c r="A259" s="1">
        <v>44752</v>
      </c>
      <c r="B259" t="s">
        <v>286</v>
      </c>
      <c r="C259">
        <v>83</v>
      </c>
      <c r="D259" t="s">
        <v>9</v>
      </c>
      <c r="E259" t="s">
        <v>10</v>
      </c>
      <c r="F259" t="s">
        <v>30</v>
      </c>
      <c r="G259" t="s">
        <v>37</v>
      </c>
      <c r="H259" s="2">
        <v>2786.22</v>
      </c>
      <c r="I259" t="str">
        <f t="shared" si="4"/>
        <v>Senior Age</v>
      </c>
    </row>
    <row r="260" spans="1:9" x14ac:dyDescent="0.35">
      <c r="A260" s="1">
        <v>45180</v>
      </c>
      <c r="B260" t="s">
        <v>287</v>
      </c>
      <c r="C260">
        <v>43</v>
      </c>
      <c r="D260" t="s">
        <v>14</v>
      </c>
      <c r="E260" t="s">
        <v>288</v>
      </c>
      <c r="F260" t="s">
        <v>23</v>
      </c>
      <c r="G260" t="s">
        <v>28</v>
      </c>
      <c r="H260" s="2">
        <v>3588.98</v>
      </c>
      <c r="I260" t="str">
        <f t="shared" si="4"/>
        <v>Middle age</v>
      </c>
    </row>
    <row r="261" spans="1:9" x14ac:dyDescent="0.35">
      <c r="A261" s="1">
        <v>45258</v>
      </c>
      <c r="B261" t="s">
        <v>289</v>
      </c>
      <c r="C261">
        <v>40</v>
      </c>
      <c r="D261" t="s">
        <v>21</v>
      </c>
      <c r="E261" t="s">
        <v>35</v>
      </c>
      <c r="F261" t="s">
        <v>16</v>
      </c>
      <c r="G261" t="s">
        <v>67</v>
      </c>
      <c r="H261" s="2">
        <v>551.1</v>
      </c>
      <c r="I261" t="str">
        <f t="shared" si="4"/>
        <v>Middle age</v>
      </c>
    </row>
    <row r="262" spans="1:9" x14ac:dyDescent="0.35">
      <c r="A262" s="1">
        <v>45058</v>
      </c>
      <c r="B262" t="s">
        <v>290</v>
      </c>
      <c r="C262">
        <v>58</v>
      </c>
      <c r="D262" t="s">
        <v>21</v>
      </c>
      <c r="E262" t="s">
        <v>27</v>
      </c>
      <c r="F262" t="s">
        <v>30</v>
      </c>
      <c r="G262" t="s">
        <v>40</v>
      </c>
      <c r="H262" s="2">
        <v>4780.29</v>
      </c>
      <c r="I262" t="str">
        <f t="shared" si="4"/>
        <v>Middle age</v>
      </c>
    </row>
    <row r="263" spans="1:9" x14ac:dyDescent="0.35">
      <c r="A263" s="1">
        <v>44772</v>
      </c>
      <c r="B263" t="s">
        <v>291</v>
      </c>
      <c r="C263">
        <v>54</v>
      </c>
      <c r="D263" t="s">
        <v>9</v>
      </c>
      <c r="E263" t="s">
        <v>22</v>
      </c>
      <c r="F263" t="s">
        <v>30</v>
      </c>
      <c r="G263" t="s">
        <v>28</v>
      </c>
      <c r="H263" s="2">
        <v>4783.5600000000004</v>
      </c>
      <c r="I263" t="str">
        <f t="shared" si="4"/>
        <v>Middle age</v>
      </c>
    </row>
    <row r="264" spans="1:9" x14ac:dyDescent="0.35">
      <c r="A264" s="1">
        <v>44872</v>
      </c>
      <c r="B264" t="s">
        <v>292</v>
      </c>
      <c r="C264">
        <v>62</v>
      </c>
      <c r="D264" t="s">
        <v>21</v>
      </c>
      <c r="E264" t="s">
        <v>10</v>
      </c>
      <c r="F264" t="s">
        <v>16</v>
      </c>
      <c r="G264" t="s">
        <v>17</v>
      </c>
      <c r="H264" s="2">
        <v>2207.38</v>
      </c>
      <c r="I264" t="str">
        <f t="shared" si="4"/>
        <v>Senior Age</v>
      </c>
    </row>
    <row r="265" spans="1:9" x14ac:dyDescent="0.35">
      <c r="A265" s="1">
        <v>44985</v>
      </c>
      <c r="B265" t="s">
        <v>293</v>
      </c>
      <c r="C265">
        <v>7</v>
      </c>
      <c r="D265" t="s">
        <v>14</v>
      </c>
      <c r="E265" t="s">
        <v>19</v>
      </c>
      <c r="F265" t="s">
        <v>16</v>
      </c>
      <c r="G265" t="s">
        <v>67</v>
      </c>
      <c r="H265" s="2">
        <v>2978.61</v>
      </c>
      <c r="I265" t="str">
        <f t="shared" si="4"/>
        <v>Child</v>
      </c>
    </row>
    <row r="266" spans="1:9" x14ac:dyDescent="0.35">
      <c r="A266" s="1">
        <v>45087</v>
      </c>
      <c r="B266" t="s">
        <v>294</v>
      </c>
      <c r="C266">
        <v>0</v>
      </c>
      <c r="D266" t="s">
        <v>9</v>
      </c>
      <c r="E266" t="s">
        <v>10</v>
      </c>
      <c r="F266" t="s">
        <v>30</v>
      </c>
      <c r="G266" t="s">
        <v>12</v>
      </c>
      <c r="H266" s="2">
        <v>115.17</v>
      </c>
      <c r="I266" t="str">
        <f t="shared" si="4"/>
        <v>Child</v>
      </c>
    </row>
    <row r="267" spans="1:9" x14ac:dyDescent="0.35">
      <c r="A267" s="1">
        <v>44991</v>
      </c>
      <c r="B267" t="s">
        <v>295</v>
      </c>
      <c r="C267">
        <v>78</v>
      </c>
      <c r="D267" t="s">
        <v>9</v>
      </c>
      <c r="E267" t="s">
        <v>22</v>
      </c>
      <c r="F267" t="s">
        <v>11</v>
      </c>
      <c r="G267" t="s">
        <v>28</v>
      </c>
      <c r="H267" s="2">
        <v>4068.15</v>
      </c>
      <c r="I267" t="str">
        <f t="shared" si="4"/>
        <v>Senior Age</v>
      </c>
    </row>
    <row r="268" spans="1:9" x14ac:dyDescent="0.35">
      <c r="A268" s="1">
        <v>44775</v>
      </c>
      <c r="B268" t="s">
        <v>296</v>
      </c>
      <c r="C268">
        <v>41</v>
      </c>
      <c r="D268" t="s">
        <v>21</v>
      </c>
      <c r="E268" t="s">
        <v>27</v>
      </c>
      <c r="F268" t="s">
        <v>23</v>
      </c>
      <c r="G268" t="s">
        <v>40</v>
      </c>
      <c r="H268" s="2">
        <v>2139.06</v>
      </c>
      <c r="I268" t="str">
        <f t="shared" si="4"/>
        <v>Middle age</v>
      </c>
    </row>
    <row r="269" spans="1:9" x14ac:dyDescent="0.35">
      <c r="A269" s="1">
        <v>44714</v>
      </c>
      <c r="B269" t="s">
        <v>297</v>
      </c>
      <c r="C269">
        <v>49</v>
      </c>
      <c r="D269" t="s">
        <v>14</v>
      </c>
      <c r="E269" t="s">
        <v>15</v>
      </c>
      <c r="F269" t="s">
        <v>30</v>
      </c>
      <c r="G269" t="s">
        <v>12</v>
      </c>
      <c r="H269" s="2">
        <v>2008.47</v>
      </c>
      <c r="I269" t="str">
        <f t="shared" si="4"/>
        <v>Middle age</v>
      </c>
    </row>
    <row r="270" spans="1:9" x14ac:dyDescent="0.35">
      <c r="A270" s="1">
        <v>45102</v>
      </c>
      <c r="B270" t="s">
        <v>298</v>
      </c>
      <c r="C270">
        <v>80</v>
      </c>
      <c r="D270" t="s">
        <v>21</v>
      </c>
      <c r="E270" t="s">
        <v>33</v>
      </c>
      <c r="F270" t="s">
        <v>30</v>
      </c>
      <c r="G270" t="s">
        <v>28</v>
      </c>
      <c r="H270" s="2">
        <v>4095.54</v>
      </c>
      <c r="I270" t="str">
        <f t="shared" si="4"/>
        <v>Senior Age</v>
      </c>
    </row>
    <row r="271" spans="1:9" x14ac:dyDescent="0.35">
      <c r="A271" s="1">
        <v>44988</v>
      </c>
      <c r="B271" t="s">
        <v>299</v>
      </c>
      <c r="C271">
        <v>96</v>
      </c>
      <c r="D271" t="s">
        <v>14</v>
      </c>
      <c r="E271" t="s">
        <v>10</v>
      </c>
      <c r="F271" t="s">
        <v>16</v>
      </c>
      <c r="G271" t="s">
        <v>17</v>
      </c>
      <c r="H271" s="2">
        <v>2585.6799999999998</v>
      </c>
      <c r="I271" t="str">
        <f t="shared" si="4"/>
        <v>Senior Age</v>
      </c>
    </row>
    <row r="272" spans="1:9" x14ac:dyDescent="0.35">
      <c r="A272" s="1">
        <v>44761</v>
      </c>
      <c r="B272" t="s">
        <v>300</v>
      </c>
      <c r="C272">
        <v>47</v>
      </c>
      <c r="D272" t="s">
        <v>14</v>
      </c>
      <c r="E272" t="s">
        <v>35</v>
      </c>
      <c r="F272" t="s">
        <v>30</v>
      </c>
      <c r="G272" t="s">
        <v>37</v>
      </c>
      <c r="H272" s="2">
        <v>1650.13</v>
      </c>
      <c r="I272" t="str">
        <f t="shared" si="4"/>
        <v>Middle age</v>
      </c>
    </row>
    <row r="273" spans="1:9" x14ac:dyDescent="0.35">
      <c r="A273" s="1">
        <v>45042</v>
      </c>
      <c r="B273" t="s">
        <v>301</v>
      </c>
      <c r="C273">
        <v>85</v>
      </c>
      <c r="D273" t="s">
        <v>14</v>
      </c>
      <c r="E273" t="s">
        <v>15</v>
      </c>
      <c r="F273" t="s">
        <v>23</v>
      </c>
      <c r="G273" t="s">
        <v>17</v>
      </c>
      <c r="H273" s="2">
        <v>1071.49</v>
      </c>
      <c r="I273" t="str">
        <f t="shared" si="4"/>
        <v>Senior Age</v>
      </c>
    </row>
    <row r="274" spans="1:9" x14ac:dyDescent="0.35">
      <c r="A274" s="1">
        <v>45222</v>
      </c>
      <c r="B274" t="s">
        <v>302</v>
      </c>
      <c r="C274">
        <v>60</v>
      </c>
      <c r="D274" t="s">
        <v>21</v>
      </c>
      <c r="E274" t="s">
        <v>25</v>
      </c>
      <c r="F274" t="s">
        <v>23</v>
      </c>
      <c r="G274" t="s">
        <v>67</v>
      </c>
      <c r="H274" s="2">
        <v>3971.49</v>
      </c>
      <c r="I274" t="str">
        <f t="shared" si="4"/>
        <v>Senior Age</v>
      </c>
    </row>
    <row r="275" spans="1:9" x14ac:dyDescent="0.35">
      <c r="A275" s="1">
        <v>45049</v>
      </c>
      <c r="B275" t="s">
        <v>303</v>
      </c>
      <c r="C275">
        <v>20</v>
      </c>
      <c r="D275" t="s">
        <v>9</v>
      </c>
      <c r="E275" t="s">
        <v>22</v>
      </c>
      <c r="F275" t="s">
        <v>30</v>
      </c>
      <c r="G275" t="s">
        <v>37</v>
      </c>
      <c r="H275" s="2">
        <v>723.74</v>
      </c>
      <c r="I275" t="str">
        <f t="shared" si="4"/>
        <v>Young Adult</v>
      </c>
    </row>
    <row r="276" spans="1:9" x14ac:dyDescent="0.35">
      <c r="A276" s="1">
        <v>44948</v>
      </c>
      <c r="B276" t="s">
        <v>304</v>
      </c>
      <c r="C276">
        <v>27</v>
      </c>
      <c r="D276" t="s">
        <v>14</v>
      </c>
      <c r="E276" t="s">
        <v>22</v>
      </c>
      <c r="F276" t="s">
        <v>23</v>
      </c>
      <c r="G276" t="s">
        <v>17</v>
      </c>
      <c r="H276" s="2">
        <v>123.08</v>
      </c>
      <c r="I276" t="str">
        <f t="shared" si="4"/>
        <v>Young Adult</v>
      </c>
    </row>
    <row r="277" spans="1:9" x14ac:dyDescent="0.35">
      <c r="A277" s="1">
        <v>44641</v>
      </c>
      <c r="B277" t="s">
        <v>305</v>
      </c>
      <c r="C277">
        <v>45</v>
      </c>
      <c r="D277" t="s">
        <v>21</v>
      </c>
      <c r="E277" t="s">
        <v>19</v>
      </c>
      <c r="F277" t="s">
        <v>11</v>
      </c>
      <c r="G277" t="s">
        <v>17</v>
      </c>
      <c r="H277" s="2">
        <v>4989.6499999999996</v>
      </c>
      <c r="I277" t="str">
        <f t="shared" si="4"/>
        <v>Middle age</v>
      </c>
    </row>
    <row r="278" spans="1:9" x14ac:dyDescent="0.35">
      <c r="A278" s="1">
        <v>44630</v>
      </c>
      <c r="B278" t="s">
        <v>306</v>
      </c>
      <c r="C278">
        <v>94</v>
      </c>
      <c r="D278" t="s">
        <v>14</v>
      </c>
      <c r="E278" t="s">
        <v>25</v>
      </c>
      <c r="F278" t="s">
        <v>11</v>
      </c>
      <c r="G278" t="s">
        <v>28</v>
      </c>
      <c r="H278" s="2">
        <v>3636.44</v>
      </c>
      <c r="I278" t="str">
        <f t="shared" si="4"/>
        <v>Senior Age</v>
      </c>
    </row>
    <row r="279" spans="1:9" x14ac:dyDescent="0.35">
      <c r="A279" s="1">
        <v>44850</v>
      </c>
      <c r="B279" t="s">
        <v>307</v>
      </c>
      <c r="C279">
        <v>12</v>
      </c>
      <c r="D279" t="s">
        <v>21</v>
      </c>
      <c r="E279" t="s">
        <v>19</v>
      </c>
      <c r="F279" t="s">
        <v>23</v>
      </c>
      <c r="G279" t="s">
        <v>40</v>
      </c>
      <c r="H279" s="2">
        <v>4077.63</v>
      </c>
      <c r="I279" t="str">
        <f t="shared" si="4"/>
        <v>Child</v>
      </c>
    </row>
    <row r="280" spans="1:9" x14ac:dyDescent="0.35">
      <c r="A280" s="1">
        <v>44582</v>
      </c>
      <c r="B280" t="s">
        <v>308</v>
      </c>
      <c r="C280">
        <v>81</v>
      </c>
      <c r="D280" t="s">
        <v>9</v>
      </c>
      <c r="E280" t="s">
        <v>33</v>
      </c>
      <c r="F280" t="s">
        <v>11</v>
      </c>
      <c r="G280" t="s">
        <v>12</v>
      </c>
      <c r="H280" s="2">
        <v>2495.3000000000002</v>
      </c>
      <c r="I280" t="str">
        <f t="shared" si="4"/>
        <v>Senior Age</v>
      </c>
    </row>
    <row r="281" spans="1:9" x14ac:dyDescent="0.35">
      <c r="A281" s="1">
        <v>45126</v>
      </c>
      <c r="B281" t="s">
        <v>309</v>
      </c>
      <c r="C281">
        <v>47</v>
      </c>
      <c r="D281" t="s">
        <v>14</v>
      </c>
      <c r="E281" t="s">
        <v>35</v>
      </c>
      <c r="F281" t="s">
        <v>30</v>
      </c>
      <c r="G281" t="s">
        <v>40</v>
      </c>
      <c r="H281" s="2">
        <v>4607.72</v>
      </c>
      <c r="I281" t="str">
        <f t="shared" si="4"/>
        <v>Middle age</v>
      </c>
    </row>
    <row r="282" spans="1:9" x14ac:dyDescent="0.35">
      <c r="A282" s="1">
        <v>45114</v>
      </c>
      <c r="B282" t="s">
        <v>310</v>
      </c>
      <c r="C282">
        <v>67</v>
      </c>
      <c r="D282" t="s">
        <v>14</v>
      </c>
      <c r="E282" t="s">
        <v>22</v>
      </c>
      <c r="F282" t="s">
        <v>23</v>
      </c>
      <c r="G282" t="s">
        <v>12</v>
      </c>
      <c r="H282" s="2">
        <v>2218.17</v>
      </c>
      <c r="I282" t="str">
        <f t="shared" si="4"/>
        <v>Senior Age</v>
      </c>
    </row>
    <row r="283" spans="1:9" x14ac:dyDescent="0.35">
      <c r="A283" s="1">
        <v>45244</v>
      </c>
      <c r="B283" t="s">
        <v>311</v>
      </c>
      <c r="C283">
        <v>17</v>
      </c>
      <c r="D283" t="s">
        <v>9</v>
      </c>
      <c r="E283" t="s">
        <v>25</v>
      </c>
      <c r="F283" t="s">
        <v>11</v>
      </c>
      <c r="G283" t="s">
        <v>28</v>
      </c>
      <c r="H283" s="2">
        <v>484.03</v>
      </c>
      <c r="I283" t="str">
        <f t="shared" si="4"/>
        <v>Child</v>
      </c>
    </row>
    <row r="284" spans="1:9" x14ac:dyDescent="0.35">
      <c r="A284" s="1">
        <v>44938</v>
      </c>
      <c r="B284" t="s">
        <v>312</v>
      </c>
      <c r="C284">
        <v>85</v>
      </c>
      <c r="D284" t="s">
        <v>9</v>
      </c>
      <c r="E284" t="s">
        <v>25</v>
      </c>
      <c r="F284" t="s">
        <v>16</v>
      </c>
      <c r="G284" t="s">
        <v>17</v>
      </c>
      <c r="H284" s="2">
        <v>116.1</v>
      </c>
      <c r="I284" t="str">
        <f t="shared" si="4"/>
        <v>Senior Age</v>
      </c>
    </row>
    <row r="285" spans="1:9" x14ac:dyDescent="0.35">
      <c r="A285" s="1">
        <v>44739</v>
      </c>
      <c r="B285" t="s">
        <v>313</v>
      </c>
      <c r="C285">
        <v>59</v>
      </c>
      <c r="D285" t="s">
        <v>14</v>
      </c>
      <c r="E285" t="s">
        <v>15</v>
      </c>
      <c r="F285" t="s">
        <v>16</v>
      </c>
      <c r="G285" t="s">
        <v>28</v>
      </c>
      <c r="H285" s="2">
        <v>1523.5</v>
      </c>
      <c r="I285" t="str">
        <f t="shared" si="4"/>
        <v>Middle age</v>
      </c>
    </row>
    <row r="286" spans="1:9" x14ac:dyDescent="0.35">
      <c r="A286" s="1">
        <v>44591</v>
      </c>
      <c r="B286" t="s">
        <v>314</v>
      </c>
      <c r="C286">
        <v>74</v>
      </c>
      <c r="D286" t="s">
        <v>14</v>
      </c>
      <c r="E286" t="s">
        <v>35</v>
      </c>
      <c r="F286" t="s">
        <v>30</v>
      </c>
      <c r="G286" t="s">
        <v>12</v>
      </c>
      <c r="H286" s="2">
        <v>90.34</v>
      </c>
      <c r="I286" t="str">
        <f t="shared" si="4"/>
        <v>Senior Age</v>
      </c>
    </row>
    <row r="287" spans="1:9" x14ac:dyDescent="0.35">
      <c r="A287" s="1">
        <v>44661</v>
      </c>
      <c r="B287" t="s">
        <v>315</v>
      </c>
      <c r="C287">
        <v>62</v>
      </c>
      <c r="D287" t="s">
        <v>21</v>
      </c>
      <c r="E287" t="s">
        <v>25</v>
      </c>
      <c r="F287" t="s">
        <v>11</v>
      </c>
      <c r="G287" t="s">
        <v>28</v>
      </c>
      <c r="H287" s="2">
        <v>1747.45</v>
      </c>
      <c r="I287" t="str">
        <f t="shared" si="4"/>
        <v>Senior Age</v>
      </c>
    </row>
    <row r="288" spans="1:9" x14ac:dyDescent="0.35">
      <c r="A288" s="1">
        <v>45259</v>
      </c>
      <c r="B288" t="s">
        <v>316</v>
      </c>
      <c r="C288">
        <v>33</v>
      </c>
      <c r="D288" t="s">
        <v>14</v>
      </c>
      <c r="E288" t="s">
        <v>22</v>
      </c>
      <c r="F288" t="s">
        <v>16</v>
      </c>
      <c r="G288" t="s">
        <v>40</v>
      </c>
      <c r="H288" s="2">
        <v>3433.54</v>
      </c>
      <c r="I288" t="str">
        <f t="shared" si="4"/>
        <v>Young Adult</v>
      </c>
    </row>
    <row r="289" spans="1:9" x14ac:dyDescent="0.35">
      <c r="A289" s="1">
        <v>45289</v>
      </c>
      <c r="B289" t="s">
        <v>317</v>
      </c>
      <c r="C289">
        <v>55</v>
      </c>
      <c r="D289" t="s">
        <v>9</v>
      </c>
      <c r="E289" t="s">
        <v>15</v>
      </c>
      <c r="F289" t="s">
        <v>30</v>
      </c>
      <c r="G289" t="s">
        <v>12</v>
      </c>
      <c r="H289" s="2">
        <v>4403.34</v>
      </c>
      <c r="I289" t="str">
        <f t="shared" si="4"/>
        <v>Middle age</v>
      </c>
    </row>
    <row r="290" spans="1:9" x14ac:dyDescent="0.35">
      <c r="A290" s="1">
        <v>44999</v>
      </c>
      <c r="B290" t="s">
        <v>318</v>
      </c>
      <c r="C290">
        <v>90</v>
      </c>
      <c r="D290" t="s">
        <v>9</v>
      </c>
      <c r="E290" t="s">
        <v>10</v>
      </c>
      <c r="F290" t="s">
        <v>16</v>
      </c>
      <c r="G290" t="s">
        <v>17</v>
      </c>
      <c r="H290" s="2">
        <v>99.47</v>
      </c>
      <c r="I290" t="str">
        <f t="shared" si="4"/>
        <v>Senior Age</v>
      </c>
    </row>
    <row r="291" spans="1:9" x14ac:dyDescent="0.35">
      <c r="A291" s="1">
        <v>45195</v>
      </c>
      <c r="B291" t="s">
        <v>319</v>
      </c>
      <c r="C291">
        <v>72</v>
      </c>
      <c r="D291" t="s">
        <v>21</v>
      </c>
      <c r="E291" t="s">
        <v>33</v>
      </c>
      <c r="F291" t="s">
        <v>16</v>
      </c>
      <c r="G291" t="s">
        <v>17</v>
      </c>
      <c r="H291" s="2">
        <v>4516.26</v>
      </c>
      <c r="I291" t="str">
        <f t="shared" si="4"/>
        <v>Senior Age</v>
      </c>
    </row>
    <row r="292" spans="1:9" x14ac:dyDescent="0.35">
      <c r="A292" s="1">
        <v>44848</v>
      </c>
      <c r="B292" t="s">
        <v>320</v>
      </c>
      <c r="C292">
        <v>53</v>
      </c>
      <c r="D292" t="s">
        <v>14</v>
      </c>
      <c r="E292" t="s">
        <v>10</v>
      </c>
      <c r="F292" t="s">
        <v>16</v>
      </c>
      <c r="G292" t="s">
        <v>37</v>
      </c>
      <c r="H292" s="2">
        <v>4367.6899999999996</v>
      </c>
      <c r="I292" t="str">
        <f t="shared" si="4"/>
        <v>Middle age</v>
      </c>
    </row>
    <row r="293" spans="1:9" x14ac:dyDescent="0.35">
      <c r="A293" s="1">
        <v>45227</v>
      </c>
      <c r="B293" t="s">
        <v>321</v>
      </c>
      <c r="C293">
        <v>48</v>
      </c>
      <c r="D293" t="s">
        <v>14</v>
      </c>
      <c r="E293" t="s">
        <v>27</v>
      </c>
      <c r="F293" t="s">
        <v>30</v>
      </c>
      <c r="G293" t="s">
        <v>40</v>
      </c>
      <c r="H293" s="2">
        <v>1538.41</v>
      </c>
      <c r="I293" t="str">
        <f t="shared" si="4"/>
        <v>Middle age</v>
      </c>
    </row>
    <row r="294" spans="1:9" x14ac:dyDescent="0.35">
      <c r="A294" s="1">
        <v>45253</v>
      </c>
      <c r="B294" t="s">
        <v>322</v>
      </c>
      <c r="C294">
        <v>3</v>
      </c>
      <c r="D294" t="s">
        <v>9</v>
      </c>
      <c r="E294" t="s">
        <v>27</v>
      </c>
      <c r="F294" t="s">
        <v>30</v>
      </c>
      <c r="G294" t="s">
        <v>28</v>
      </c>
      <c r="H294" s="2">
        <v>3614.59</v>
      </c>
      <c r="I294" t="str">
        <f t="shared" si="4"/>
        <v>Child</v>
      </c>
    </row>
    <row r="295" spans="1:9" x14ac:dyDescent="0.35">
      <c r="A295" s="1">
        <v>44602</v>
      </c>
      <c r="B295" t="s">
        <v>323</v>
      </c>
      <c r="C295">
        <v>77</v>
      </c>
      <c r="D295" t="s">
        <v>9</v>
      </c>
      <c r="E295" t="s">
        <v>19</v>
      </c>
      <c r="F295" t="s">
        <v>30</v>
      </c>
      <c r="G295" t="s">
        <v>37</v>
      </c>
      <c r="H295" s="2">
        <v>3467.68</v>
      </c>
      <c r="I295" t="str">
        <f t="shared" si="4"/>
        <v>Senior Age</v>
      </c>
    </row>
    <row r="296" spans="1:9" x14ac:dyDescent="0.35">
      <c r="A296" s="1">
        <v>44828</v>
      </c>
      <c r="B296" t="s">
        <v>324</v>
      </c>
      <c r="C296">
        <v>44</v>
      </c>
      <c r="D296" t="s">
        <v>14</v>
      </c>
      <c r="E296" t="s">
        <v>10</v>
      </c>
      <c r="F296" t="s">
        <v>30</v>
      </c>
      <c r="G296" t="s">
        <v>17</v>
      </c>
      <c r="H296" s="2">
        <v>3809.31</v>
      </c>
      <c r="I296" t="str">
        <f t="shared" si="4"/>
        <v>Middle age</v>
      </c>
    </row>
    <row r="297" spans="1:9" x14ac:dyDescent="0.35">
      <c r="A297" s="1">
        <v>44654</v>
      </c>
      <c r="B297" t="s">
        <v>325</v>
      </c>
      <c r="C297">
        <v>26</v>
      </c>
      <c r="D297" t="s">
        <v>9</v>
      </c>
      <c r="E297" t="s">
        <v>10</v>
      </c>
      <c r="F297" t="s">
        <v>16</v>
      </c>
      <c r="G297" t="s">
        <v>12</v>
      </c>
      <c r="H297" s="2">
        <v>3925.51</v>
      </c>
      <c r="I297" t="str">
        <f t="shared" si="4"/>
        <v>Young Adult</v>
      </c>
    </row>
    <row r="298" spans="1:9" x14ac:dyDescent="0.35">
      <c r="A298" s="1">
        <v>44813</v>
      </c>
      <c r="B298" t="s">
        <v>326</v>
      </c>
      <c r="C298">
        <v>62</v>
      </c>
      <c r="D298" t="s">
        <v>14</v>
      </c>
      <c r="E298" t="s">
        <v>33</v>
      </c>
      <c r="F298" t="s">
        <v>11</v>
      </c>
      <c r="G298" t="s">
        <v>40</v>
      </c>
      <c r="H298" s="2">
        <v>4764.66</v>
      </c>
      <c r="I298" t="str">
        <f t="shared" si="4"/>
        <v>Senior Age</v>
      </c>
    </row>
    <row r="299" spans="1:9" x14ac:dyDescent="0.35">
      <c r="A299" s="1">
        <v>45250</v>
      </c>
      <c r="B299" t="s">
        <v>327</v>
      </c>
      <c r="C299">
        <v>48</v>
      </c>
      <c r="D299" t="s">
        <v>21</v>
      </c>
      <c r="E299" t="s">
        <v>33</v>
      </c>
      <c r="F299" t="s">
        <v>30</v>
      </c>
      <c r="G299" t="s">
        <v>40</v>
      </c>
      <c r="H299" s="2">
        <v>2846.99</v>
      </c>
      <c r="I299" t="str">
        <f t="shared" si="4"/>
        <v>Middle age</v>
      </c>
    </row>
    <row r="300" spans="1:9" x14ac:dyDescent="0.35">
      <c r="A300" s="1">
        <v>45047</v>
      </c>
      <c r="B300" t="s">
        <v>328</v>
      </c>
      <c r="C300">
        <v>40</v>
      </c>
      <c r="D300" t="s">
        <v>14</v>
      </c>
      <c r="E300" t="s">
        <v>35</v>
      </c>
      <c r="F300" t="s">
        <v>16</v>
      </c>
      <c r="G300" t="s">
        <v>37</v>
      </c>
      <c r="H300" s="2">
        <v>2286.15</v>
      </c>
      <c r="I300" t="str">
        <f t="shared" si="4"/>
        <v>Middle age</v>
      </c>
    </row>
    <row r="301" spans="1:9" x14ac:dyDescent="0.35">
      <c r="A301" s="1">
        <v>44665</v>
      </c>
      <c r="B301" t="s">
        <v>329</v>
      </c>
      <c r="C301">
        <v>17</v>
      </c>
      <c r="D301" t="s">
        <v>9</v>
      </c>
      <c r="E301" t="s">
        <v>19</v>
      </c>
      <c r="F301" t="s">
        <v>11</v>
      </c>
      <c r="G301" t="s">
        <v>40</v>
      </c>
      <c r="H301" s="2">
        <v>4785.46</v>
      </c>
      <c r="I301" t="str">
        <f t="shared" si="4"/>
        <v>Child</v>
      </c>
    </row>
    <row r="302" spans="1:9" x14ac:dyDescent="0.35">
      <c r="A302" s="1">
        <v>45149</v>
      </c>
      <c r="B302" t="s">
        <v>330</v>
      </c>
      <c r="C302">
        <v>9</v>
      </c>
      <c r="D302" t="s">
        <v>9</v>
      </c>
      <c r="E302" t="s">
        <v>27</v>
      </c>
      <c r="F302" t="s">
        <v>16</v>
      </c>
      <c r="G302" t="s">
        <v>67</v>
      </c>
      <c r="H302" s="2">
        <v>40.42</v>
      </c>
      <c r="I302" t="str">
        <f t="shared" si="4"/>
        <v>Child</v>
      </c>
    </row>
    <row r="303" spans="1:9" x14ac:dyDescent="0.35">
      <c r="A303" s="1">
        <v>44850</v>
      </c>
      <c r="B303" t="s">
        <v>331</v>
      </c>
      <c r="C303">
        <v>99</v>
      </c>
      <c r="D303" t="s">
        <v>9</v>
      </c>
      <c r="E303" t="s">
        <v>19</v>
      </c>
      <c r="F303" t="s">
        <v>11</v>
      </c>
      <c r="G303" t="s">
        <v>67</v>
      </c>
      <c r="H303" s="2">
        <v>1555.3</v>
      </c>
      <c r="I303" t="str">
        <f t="shared" si="4"/>
        <v>Senior Age</v>
      </c>
    </row>
    <row r="304" spans="1:9" x14ac:dyDescent="0.35">
      <c r="A304" s="1">
        <v>44675</v>
      </c>
      <c r="B304" t="s">
        <v>332</v>
      </c>
      <c r="C304">
        <v>45</v>
      </c>
      <c r="D304" t="s">
        <v>21</v>
      </c>
      <c r="E304" t="s">
        <v>22</v>
      </c>
      <c r="F304" t="s">
        <v>11</v>
      </c>
      <c r="G304" t="s">
        <v>37</v>
      </c>
      <c r="H304" s="2">
        <v>3391.38</v>
      </c>
      <c r="I304" t="str">
        <f t="shared" si="4"/>
        <v>Middle age</v>
      </c>
    </row>
    <row r="305" spans="1:9" x14ac:dyDescent="0.35">
      <c r="A305" s="1">
        <v>44601</v>
      </c>
      <c r="B305" t="s">
        <v>333</v>
      </c>
      <c r="C305">
        <v>5</v>
      </c>
      <c r="D305" t="s">
        <v>21</v>
      </c>
      <c r="E305" t="s">
        <v>10</v>
      </c>
      <c r="F305" t="s">
        <v>23</v>
      </c>
      <c r="G305" t="s">
        <v>12</v>
      </c>
      <c r="H305" s="2">
        <v>3538.08</v>
      </c>
      <c r="I305" t="str">
        <f t="shared" si="4"/>
        <v>Child</v>
      </c>
    </row>
    <row r="306" spans="1:9" x14ac:dyDescent="0.35">
      <c r="A306" s="1">
        <v>44848</v>
      </c>
      <c r="B306" t="s">
        <v>334</v>
      </c>
      <c r="C306">
        <v>15</v>
      </c>
      <c r="D306" t="s">
        <v>14</v>
      </c>
      <c r="E306" t="s">
        <v>27</v>
      </c>
      <c r="F306" t="s">
        <v>30</v>
      </c>
      <c r="G306" t="s">
        <v>12</v>
      </c>
      <c r="H306" s="2">
        <v>2209.0300000000002</v>
      </c>
      <c r="I306" t="str">
        <f t="shared" si="4"/>
        <v>Child</v>
      </c>
    </row>
    <row r="307" spans="1:9" x14ac:dyDescent="0.35">
      <c r="A307" s="1">
        <v>45170</v>
      </c>
      <c r="B307" t="s">
        <v>335</v>
      </c>
      <c r="C307">
        <v>12</v>
      </c>
      <c r="D307" t="s">
        <v>9</v>
      </c>
      <c r="E307" t="s">
        <v>35</v>
      </c>
      <c r="F307" t="s">
        <v>16</v>
      </c>
      <c r="G307" t="s">
        <v>17</v>
      </c>
      <c r="H307" s="2">
        <v>4211.0200000000004</v>
      </c>
      <c r="I307" t="str">
        <f t="shared" si="4"/>
        <v>Child</v>
      </c>
    </row>
    <row r="308" spans="1:9" x14ac:dyDescent="0.35">
      <c r="A308" s="1">
        <v>45170</v>
      </c>
      <c r="B308" t="s">
        <v>336</v>
      </c>
      <c r="C308">
        <v>84</v>
      </c>
      <c r="D308" t="s">
        <v>21</v>
      </c>
      <c r="E308" t="s">
        <v>19</v>
      </c>
      <c r="F308" t="s">
        <v>11</v>
      </c>
      <c r="G308" t="s">
        <v>67</v>
      </c>
      <c r="H308" s="2">
        <v>3419.94</v>
      </c>
      <c r="I308" t="str">
        <f t="shared" si="4"/>
        <v>Senior Age</v>
      </c>
    </row>
    <row r="309" spans="1:9" x14ac:dyDescent="0.35">
      <c r="A309" s="1">
        <v>44786</v>
      </c>
      <c r="B309" t="s">
        <v>337</v>
      </c>
      <c r="C309">
        <v>84</v>
      </c>
      <c r="D309" t="s">
        <v>21</v>
      </c>
      <c r="E309" t="s">
        <v>33</v>
      </c>
      <c r="F309" t="s">
        <v>23</v>
      </c>
      <c r="G309" t="s">
        <v>28</v>
      </c>
      <c r="H309" s="2">
        <v>340.76</v>
      </c>
      <c r="I309" t="str">
        <f t="shared" si="4"/>
        <v>Senior Age</v>
      </c>
    </row>
    <row r="310" spans="1:9" x14ac:dyDescent="0.35">
      <c r="A310" s="1">
        <v>44928</v>
      </c>
      <c r="B310" t="s">
        <v>338</v>
      </c>
      <c r="C310">
        <v>11</v>
      </c>
      <c r="D310" t="s">
        <v>14</v>
      </c>
      <c r="E310" t="s">
        <v>25</v>
      </c>
      <c r="F310" t="s">
        <v>30</v>
      </c>
      <c r="G310" t="s">
        <v>17</v>
      </c>
      <c r="H310" s="2">
        <v>4267.3100000000004</v>
      </c>
      <c r="I310" t="str">
        <f t="shared" si="4"/>
        <v>Child</v>
      </c>
    </row>
    <row r="311" spans="1:9" x14ac:dyDescent="0.35">
      <c r="A311" s="1">
        <v>44827</v>
      </c>
      <c r="B311" t="s">
        <v>339</v>
      </c>
      <c r="C311">
        <v>41</v>
      </c>
      <c r="D311" t="s">
        <v>21</v>
      </c>
      <c r="E311" t="s">
        <v>35</v>
      </c>
      <c r="F311" t="s">
        <v>11</v>
      </c>
      <c r="G311" t="s">
        <v>12</v>
      </c>
      <c r="H311" s="2">
        <v>869.47</v>
      </c>
      <c r="I311" t="str">
        <f t="shared" si="4"/>
        <v>Middle age</v>
      </c>
    </row>
    <row r="312" spans="1:9" x14ac:dyDescent="0.35">
      <c r="A312" s="1">
        <v>44684</v>
      </c>
      <c r="B312" t="s">
        <v>340</v>
      </c>
      <c r="C312">
        <v>49</v>
      </c>
      <c r="D312" t="s">
        <v>14</v>
      </c>
      <c r="E312" t="s">
        <v>10</v>
      </c>
      <c r="F312" t="s">
        <v>30</v>
      </c>
      <c r="G312" t="s">
        <v>28</v>
      </c>
      <c r="H312" s="2">
        <v>1552.53</v>
      </c>
      <c r="I312" t="str">
        <f t="shared" si="4"/>
        <v>Middle age</v>
      </c>
    </row>
    <row r="313" spans="1:9" x14ac:dyDescent="0.35">
      <c r="A313" s="1">
        <v>44835</v>
      </c>
      <c r="B313" t="s">
        <v>341</v>
      </c>
      <c r="C313">
        <v>8</v>
      </c>
      <c r="D313" t="s">
        <v>9</v>
      </c>
      <c r="E313" t="s">
        <v>35</v>
      </c>
      <c r="F313" t="s">
        <v>16</v>
      </c>
      <c r="G313" t="s">
        <v>40</v>
      </c>
      <c r="H313" s="2">
        <v>3307.43</v>
      </c>
      <c r="I313" t="str">
        <f t="shared" si="4"/>
        <v>Child</v>
      </c>
    </row>
    <row r="314" spans="1:9" x14ac:dyDescent="0.35">
      <c r="A314" s="1">
        <v>44953</v>
      </c>
      <c r="B314" t="s">
        <v>342</v>
      </c>
      <c r="C314">
        <v>39</v>
      </c>
      <c r="D314" t="s">
        <v>21</v>
      </c>
      <c r="E314" t="s">
        <v>25</v>
      </c>
      <c r="F314" t="s">
        <v>16</v>
      </c>
      <c r="G314" t="s">
        <v>37</v>
      </c>
      <c r="H314" s="2">
        <v>3888.77</v>
      </c>
      <c r="I314" t="str">
        <f t="shared" si="4"/>
        <v>Young Adult</v>
      </c>
    </row>
    <row r="315" spans="1:9" x14ac:dyDescent="0.35">
      <c r="A315" s="1">
        <v>45091</v>
      </c>
      <c r="B315" t="s">
        <v>343</v>
      </c>
      <c r="C315">
        <v>80</v>
      </c>
      <c r="D315" t="s">
        <v>21</v>
      </c>
      <c r="E315" t="s">
        <v>25</v>
      </c>
      <c r="F315" t="s">
        <v>30</v>
      </c>
      <c r="G315" t="s">
        <v>12</v>
      </c>
      <c r="H315" s="2">
        <v>4529.72</v>
      </c>
      <c r="I315" t="str">
        <f t="shared" si="4"/>
        <v>Senior Age</v>
      </c>
    </row>
    <row r="316" spans="1:9" x14ac:dyDescent="0.35">
      <c r="A316" s="1">
        <v>44702</v>
      </c>
      <c r="B316" t="s">
        <v>344</v>
      </c>
      <c r="C316">
        <v>4</v>
      </c>
      <c r="D316" t="s">
        <v>14</v>
      </c>
      <c r="E316" t="s">
        <v>19</v>
      </c>
      <c r="F316" t="s">
        <v>30</v>
      </c>
      <c r="G316" t="s">
        <v>40</v>
      </c>
      <c r="H316" s="2">
        <v>1315.06</v>
      </c>
      <c r="I316" t="str">
        <f t="shared" si="4"/>
        <v>Child</v>
      </c>
    </row>
    <row r="317" spans="1:9" x14ac:dyDescent="0.35">
      <c r="A317" s="1">
        <v>44805</v>
      </c>
      <c r="B317" t="s">
        <v>345</v>
      </c>
      <c r="C317">
        <v>4</v>
      </c>
      <c r="D317" t="s">
        <v>9</v>
      </c>
      <c r="E317" t="s">
        <v>19</v>
      </c>
      <c r="F317" t="s">
        <v>11</v>
      </c>
      <c r="G317" t="s">
        <v>12</v>
      </c>
      <c r="H317" s="2">
        <v>4330.8100000000004</v>
      </c>
      <c r="I317" t="str">
        <f t="shared" si="4"/>
        <v>Child</v>
      </c>
    </row>
    <row r="318" spans="1:9" x14ac:dyDescent="0.35">
      <c r="A318" s="1">
        <v>44849</v>
      </c>
      <c r="B318" t="s">
        <v>346</v>
      </c>
      <c r="C318">
        <v>31</v>
      </c>
      <c r="D318" t="s">
        <v>9</v>
      </c>
      <c r="E318" t="s">
        <v>19</v>
      </c>
      <c r="F318" t="s">
        <v>30</v>
      </c>
      <c r="G318" t="s">
        <v>17</v>
      </c>
      <c r="H318" s="2">
        <v>2851.77</v>
      </c>
      <c r="I318" t="str">
        <f t="shared" si="4"/>
        <v>Young Adult</v>
      </c>
    </row>
    <row r="319" spans="1:9" x14ac:dyDescent="0.35">
      <c r="A319" s="1">
        <v>45088</v>
      </c>
      <c r="B319" t="s">
        <v>347</v>
      </c>
      <c r="C319">
        <v>66</v>
      </c>
      <c r="D319" t="s">
        <v>21</v>
      </c>
      <c r="E319" t="s">
        <v>27</v>
      </c>
      <c r="F319" t="s">
        <v>16</v>
      </c>
      <c r="G319" t="s">
        <v>40</v>
      </c>
      <c r="H319" s="2">
        <v>3222.01</v>
      </c>
      <c r="I319" t="str">
        <f t="shared" si="4"/>
        <v>Senior Age</v>
      </c>
    </row>
    <row r="320" spans="1:9" x14ac:dyDescent="0.35">
      <c r="A320" s="1">
        <v>44996</v>
      </c>
      <c r="B320" t="s">
        <v>348</v>
      </c>
      <c r="C320">
        <v>4</v>
      </c>
      <c r="D320" t="s">
        <v>9</v>
      </c>
      <c r="E320" t="s">
        <v>33</v>
      </c>
      <c r="F320" t="s">
        <v>23</v>
      </c>
      <c r="G320" t="s">
        <v>40</v>
      </c>
      <c r="H320" s="2">
        <v>701.91</v>
      </c>
      <c r="I320" t="str">
        <f t="shared" si="4"/>
        <v>Child</v>
      </c>
    </row>
    <row r="321" spans="1:9" x14ac:dyDescent="0.35">
      <c r="A321" s="1">
        <v>44611</v>
      </c>
      <c r="B321" t="s">
        <v>349</v>
      </c>
      <c r="C321">
        <v>50</v>
      </c>
      <c r="D321" t="s">
        <v>9</v>
      </c>
      <c r="E321" t="s">
        <v>22</v>
      </c>
      <c r="F321" t="s">
        <v>30</v>
      </c>
      <c r="G321" t="s">
        <v>12</v>
      </c>
      <c r="H321" s="2">
        <v>3523.95</v>
      </c>
      <c r="I321" t="str">
        <f t="shared" si="4"/>
        <v>Middle age</v>
      </c>
    </row>
    <row r="322" spans="1:9" x14ac:dyDescent="0.35">
      <c r="A322" s="1">
        <v>45007</v>
      </c>
      <c r="B322" t="s">
        <v>350</v>
      </c>
      <c r="C322">
        <v>95</v>
      </c>
      <c r="D322" t="s">
        <v>9</v>
      </c>
      <c r="E322" t="s">
        <v>22</v>
      </c>
      <c r="F322" t="s">
        <v>16</v>
      </c>
      <c r="G322" t="s">
        <v>17</v>
      </c>
      <c r="H322" s="2">
        <v>3024.53</v>
      </c>
      <c r="I322" t="str">
        <f t="shared" ref="I322:I385" si="5">IF(C322&lt;=17,"Child",IF(C322&lt;=39, "Young Adult", IF(C322&lt;=59, "Middle age", "Senior Age")))</f>
        <v>Senior Age</v>
      </c>
    </row>
    <row r="323" spans="1:9" x14ac:dyDescent="0.35">
      <c r="A323" s="1">
        <v>44698</v>
      </c>
      <c r="B323" t="s">
        <v>351</v>
      </c>
      <c r="C323">
        <v>37</v>
      </c>
      <c r="D323" t="s">
        <v>9</v>
      </c>
      <c r="E323" t="s">
        <v>22</v>
      </c>
      <c r="F323" t="s">
        <v>23</v>
      </c>
      <c r="G323" t="s">
        <v>17</v>
      </c>
      <c r="H323" s="2">
        <v>235.73</v>
      </c>
      <c r="I323" t="str">
        <f t="shared" si="5"/>
        <v>Young Adult</v>
      </c>
    </row>
    <row r="324" spans="1:9" x14ac:dyDescent="0.35">
      <c r="A324" s="1">
        <v>45012</v>
      </c>
      <c r="B324" t="s">
        <v>352</v>
      </c>
      <c r="C324">
        <v>80</v>
      </c>
      <c r="D324" t="s">
        <v>14</v>
      </c>
      <c r="E324" t="s">
        <v>25</v>
      </c>
      <c r="F324" t="s">
        <v>30</v>
      </c>
      <c r="G324" t="s">
        <v>12</v>
      </c>
      <c r="H324" s="2">
        <v>49.35</v>
      </c>
      <c r="I324" t="str">
        <f t="shared" si="5"/>
        <v>Senior Age</v>
      </c>
    </row>
    <row r="325" spans="1:9" x14ac:dyDescent="0.35">
      <c r="A325" s="1">
        <v>44853</v>
      </c>
      <c r="B325" t="s">
        <v>353</v>
      </c>
      <c r="C325">
        <v>6</v>
      </c>
      <c r="D325" t="s">
        <v>21</v>
      </c>
      <c r="E325" t="s">
        <v>35</v>
      </c>
      <c r="F325" t="s">
        <v>11</v>
      </c>
      <c r="G325" t="s">
        <v>28</v>
      </c>
      <c r="H325" s="2">
        <v>156.96</v>
      </c>
      <c r="I325" t="str">
        <f t="shared" si="5"/>
        <v>Child</v>
      </c>
    </row>
    <row r="326" spans="1:9" x14ac:dyDescent="0.35">
      <c r="A326" s="1">
        <v>45279</v>
      </c>
      <c r="B326" t="s">
        <v>354</v>
      </c>
      <c r="C326">
        <v>59</v>
      </c>
      <c r="D326" t="s">
        <v>9</v>
      </c>
      <c r="E326" t="s">
        <v>33</v>
      </c>
      <c r="F326" t="s">
        <v>11</v>
      </c>
      <c r="G326" t="s">
        <v>40</v>
      </c>
      <c r="H326" s="2">
        <v>1031.6300000000001</v>
      </c>
      <c r="I326" t="str">
        <f t="shared" si="5"/>
        <v>Middle age</v>
      </c>
    </row>
    <row r="327" spans="1:9" x14ac:dyDescent="0.35">
      <c r="A327" s="1">
        <v>44714</v>
      </c>
      <c r="B327" t="s">
        <v>355</v>
      </c>
      <c r="C327">
        <v>62</v>
      </c>
      <c r="D327" t="s">
        <v>14</v>
      </c>
      <c r="E327" t="s">
        <v>25</v>
      </c>
      <c r="F327" t="s">
        <v>11</v>
      </c>
      <c r="G327" t="s">
        <v>40</v>
      </c>
      <c r="H327" s="2">
        <v>2863.99</v>
      </c>
      <c r="I327" t="str">
        <f t="shared" si="5"/>
        <v>Senior Age</v>
      </c>
    </row>
    <row r="328" spans="1:9" x14ac:dyDescent="0.35">
      <c r="A328" s="1">
        <v>44613</v>
      </c>
      <c r="B328" t="s">
        <v>356</v>
      </c>
      <c r="C328">
        <v>66</v>
      </c>
      <c r="D328" t="s">
        <v>14</v>
      </c>
      <c r="E328" t="s">
        <v>27</v>
      </c>
      <c r="F328" t="s">
        <v>16</v>
      </c>
      <c r="G328" t="s">
        <v>40</v>
      </c>
      <c r="H328" s="2">
        <v>578.54999999999995</v>
      </c>
      <c r="I328" t="str">
        <f t="shared" si="5"/>
        <v>Senior Age</v>
      </c>
    </row>
    <row r="329" spans="1:9" x14ac:dyDescent="0.35">
      <c r="A329" s="1">
        <v>45224</v>
      </c>
      <c r="B329" t="s">
        <v>357</v>
      </c>
      <c r="C329">
        <v>16</v>
      </c>
      <c r="D329" t="s">
        <v>21</v>
      </c>
      <c r="E329" t="s">
        <v>27</v>
      </c>
      <c r="F329" t="s">
        <v>30</v>
      </c>
      <c r="G329" t="s">
        <v>37</v>
      </c>
      <c r="H329" s="2">
        <v>3704.19</v>
      </c>
      <c r="I329" t="str">
        <f t="shared" si="5"/>
        <v>Child</v>
      </c>
    </row>
    <row r="330" spans="1:9" x14ac:dyDescent="0.35">
      <c r="A330" s="1">
        <v>45290</v>
      </c>
      <c r="B330" t="s">
        <v>358</v>
      </c>
      <c r="C330">
        <v>66</v>
      </c>
      <c r="D330" t="s">
        <v>14</v>
      </c>
      <c r="E330" t="s">
        <v>33</v>
      </c>
      <c r="F330" t="s">
        <v>16</v>
      </c>
      <c r="G330" t="s">
        <v>12</v>
      </c>
      <c r="H330" s="2">
        <v>228.38</v>
      </c>
      <c r="I330" t="str">
        <f t="shared" si="5"/>
        <v>Senior Age</v>
      </c>
    </row>
    <row r="331" spans="1:9" x14ac:dyDescent="0.35">
      <c r="A331" s="1">
        <v>44566</v>
      </c>
      <c r="B331" t="s">
        <v>359</v>
      </c>
      <c r="C331">
        <v>41</v>
      </c>
      <c r="D331" t="s">
        <v>14</v>
      </c>
      <c r="E331" t="s">
        <v>19</v>
      </c>
      <c r="F331" t="s">
        <v>16</v>
      </c>
      <c r="G331" t="s">
        <v>40</v>
      </c>
      <c r="H331" s="2">
        <v>4913.53</v>
      </c>
      <c r="I331" t="str">
        <f t="shared" si="5"/>
        <v>Middle age</v>
      </c>
    </row>
    <row r="332" spans="1:9" x14ac:dyDescent="0.35">
      <c r="A332" s="1">
        <v>45201</v>
      </c>
      <c r="B332" t="s">
        <v>360</v>
      </c>
      <c r="C332">
        <v>14</v>
      </c>
      <c r="D332" t="s">
        <v>21</v>
      </c>
      <c r="E332" t="s">
        <v>22</v>
      </c>
      <c r="F332" t="s">
        <v>11</v>
      </c>
      <c r="G332" t="s">
        <v>12</v>
      </c>
      <c r="H332" s="2">
        <v>256.33</v>
      </c>
      <c r="I332" t="str">
        <f t="shared" si="5"/>
        <v>Child</v>
      </c>
    </row>
    <row r="333" spans="1:9" x14ac:dyDescent="0.35">
      <c r="A333" s="1">
        <v>45033</v>
      </c>
      <c r="B333" t="s">
        <v>361</v>
      </c>
      <c r="C333">
        <v>15</v>
      </c>
      <c r="D333" t="s">
        <v>21</v>
      </c>
      <c r="E333" t="s">
        <v>10</v>
      </c>
      <c r="F333" t="s">
        <v>11</v>
      </c>
      <c r="G333" t="s">
        <v>28</v>
      </c>
      <c r="H333" s="2">
        <v>4975.72</v>
      </c>
      <c r="I333" t="str">
        <f t="shared" si="5"/>
        <v>Child</v>
      </c>
    </row>
    <row r="334" spans="1:9" x14ac:dyDescent="0.35">
      <c r="A334" s="1">
        <v>45273</v>
      </c>
      <c r="B334" t="s">
        <v>362</v>
      </c>
      <c r="C334">
        <v>87</v>
      </c>
      <c r="D334" t="s">
        <v>9</v>
      </c>
      <c r="E334" t="s">
        <v>22</v>
      </c>
      <c r="F334" t="s">
        <v>30</v>
      </c>
      <c r="G334" t="s">
        <v>67</v>
      </c>
      <c r="H334" s="2">
        <v>3323.19</v>
      </c>
      <c r="I334" t="str">
        <f t="shared" si="5"/>
        <v>Senior Age</v>
      </c>
    </row>
    <row r="335" spans="1:9" x14ac:dyDescent="0.35">
      <c r="A335" s="1">
        <v>45275</v>
      </c>
      <c r="B335" t="s">
        <v>363</v>
      </c>
      <c r="C335">
        <v>76</v>
      </c>
      <c r="D335" t="s">
        <v>14</v>
      </c>
      <c r="E335" t="s">
        <v>19</v>
      </c>
      <c r="F335" t="s">
        <v>30</v>
      </c>
      <c r="G335" t="s">
        <v>12</v>
      </c>
      <c r="H335" s="2">
        <v>1272.2</v>
      </c>
      <c r="I335" t="str">
        <f t="shared" si="5"/>
        <v>Senior Age</v>
      </c>
    </row>
    <row r="336" spans="1:9" x14ac:dyDescent="0.35">
      <c r="A336" s="1">
        <v>45185</v>
      </c>
      <c r="B336" t="s">
        <v>364</v>
      </c>
      <c r="C336">
        <v>97</v>
      </c>
      <c r="D336" t="s">
        <v>21</v>
      </c>
      <c r="E336" t="s">
        <v>19</v>
      </c>
      <c r="F336" t="s">
        <v>11</v>
      </c>
      <c r="G336" t="s">
        <v>37</v>
      </c>
      <c r="H336" s="2">
        <v>3658.69</v>
      </c>
      <c r="I336" t="str">
        <f t="shared" si="5"/>
        <v>Senior Age</v>
      </c>
    </row>
    <row r="337" spans="1:9" x14ac:dyDescent="0.35">
      <c r="A337" s="1">
        <v>44689</v>
      </c>
      <c r="B337" t="s">
        <v>365</v>
      </c>
      <c r="C337">
        <v>60</v>
      </c>
      <c r="D337" t="s">
        <v>14</v>
      </c>
      <c r="E337" t="s">
        <v>19</v>
      </c>
      <c r="F337" t="s">
        <v>30</v>
      </c>
      <c r="G337" t="s">
        <v>17</v>
      </c>
      <c r="H337" s="2">
        <v>2004.29</v>
      </c>
      <c r="I337" t="str">
        <f t="shared" si="5"/>
        <v>Senior Age</v>
      </c>
    </row>
    <row r="338" spans="1:9" x14ac:dyDescent="0.35">
      <c r="A338" s="1">
        <v>44884</v>
      </c>
      <c r="B338" t="s">
        <v>366</v>
      </c>
      <c r="C338">
        <v>8</v>
      </c>
      <c r="D338" t="s">
        <v>14</v>
      </c>
      <c r="E338" t="s">
        <v>27</v>
      </c>
      <c r="F338" t="s">
        <v>30</v>
      </c>
      <c r="G338" t="s">
        <v>17</v>
      </c>
      <c r="H338" s="2">
        <v>3920.5</v>
      </c>
      <c r="I338" t="str">
        <f t="shared" si="5"/>
        <v>Child</v>
      </c>
    </row>
    <row r="339" spans="1:9" x14ac:dyDescent="0.35">
      <c r="A339" s="1">
        <v>45248</v>
      </c>
      <c r="B339" t="s">
        <v>367</v>
      </c>
      <c r="C339">
        <v>48</v>
      </c>
      <c r="D339" t="s">
        <v>14</v>
      </c>
      <c r="E339" t="s">
        <v>15</v>
      </c>
      <c r="F339" t="s">
        <v>23</v>
      </c>
      <c r="G339" t="s">
        <v>28</v>
      </c>
      <c r="H339" s="2">
        <v>1135.69</v>
      </c>
      <c r="I339" t="str">
        <f t="shared" si="5"/>
        <v>Middle age</v>
      </c>
    </row>
    <row r="340" spans="1:9" x14ac:dyDescent="0.35">
      <c r="A340" s="1">
        <v>45058</v>
      </c>
      <c r="B340" t="s">
        <v>368</v>
      </c>
      <c r="C340">
        <v>97</v>
      </c>
      <c r="D340" t="s">
        <v>21</v>
      </c>
      <c r="E340" t="s">
        <v>19</v>
      </c>
      <c r="F340" t="s">
        <v>23</v>
      </c>
      <c r="G340" t="s">
        <v>17</v>
      </c>
      <c r="H340" s="2">
        <v>2934.58</v>
      </c>
      <c r="I340" t="str">
        <f t="shared" si="5"/>
        <v>Senior Age</v>
      </c>
    </row>
    <row r="341" spans="1:9" x14ac:dyDescent="0.35">
      <c r="A341" s="1">
        <v>45112</v>
      </c>
      <c r="B341" t="s">
        <v>369</v>
      </c>
      <c r="C341">
        <v>93</v>
      </c>
      <c r="D341" t="s">
        <v>14</v>
      </c>
      <c r="E341" t="s">
        <v>35</v>
      </c>
      <c r="F341" t="s">
        <v>11</v>
      </c>
      <c r="G341" t="s">
        <v>17</v>
      </c>
      <c r="H341" s="2">
        <v>3015.21</v>
      </c>
      <c r="I341" t="str">
        <f t="shared" si="5"/>
        <v>Senior Age</v>
      </c>
    </row>
    <row r="342" spans="1:9" x14ac:dyDescent="0.35">
      <c r="A342" s="1">
        <v>45160</v>
      </c>
      <c r="B342" t="s">
        <v>370</v>
      </c>
      <c r="C342">
        <v>89</v>
      </c>
      <c r="D342" t="s">
        <v>9</v>
      </c>
      <c r="E342" t="s">
        <v>10</v>
      </c>
      <c r="F342" t="s">
        <v>30</v>
      </c>
      <c r="G342" t="s">
        <v>12</v>
      </c>
      <c r="H342" s="2">
        <v>578.89</v>
      </c>
      <c r="I342" t="str">
        <f t="shared" si="5"/>
        <v>Senior Age</v>
      </c>
    </row>
    <row r="343" spans="1:9" x14ac:dyDescent="0.35">
      <c r="A343" s="1">
        <v>44643</v>
      </c>
      <c r="B343" t="s">
        <v>371</v>
      </c>
      <c r="C343">
        <v>52</v>
      </c>
      <c r="D343" t="s">
        <v>21</v>
      </c>
      <c r="E343" t="s">
        <v>10</v>
      </c>
      <c r="F343" t="s">
        <v>30</v>
      </c>
      <c r="G343" t="s">
        <v>12</v>
      </c>
      <c r="H343" s="2">
        <v>732.85</v>
      </c>
      <c r="I343" t="str">
        <f t="shared" si="5"/>
        <v>Middle age</v>
      </c>
    </row>
    <row r="344" spans="1:9" x14ac:dyDescent="0.35">
      <c r="A344" s="1">
        <v>44814</v>
      </c>
      <c r="B344" t="s">
        <v>372</v>
      </c>
      <c r="C344">
        <v>54</v>
      </c>
      <c r="D344" t="s">
        <v>21</v>
      </c>
      <c r="E344" t="s">
        <v>10</v>
      </c>
      <c r="F344" t="s">
        <v>30</v>
      </c>
      <c r="G344" t="s">
        <v>17</v>
      </c>
      <c r="H344" s="2">
        <v>2490.8200000000002</v>
      </c>
      <c r="I344" t="str">
        <f t="shared" si="5"/>
        <v>Middle age</v>
      </c>
    </row>
    <row r="345" spans="1:9" x14ac:dyDescent="0.35">
      <c r="A345" s="1">
        <v>45266</v>
      </c>
      <c r="B345" t="s">
        <v>373</v>
      </c>
      <c r="C345">
        <v>67</v>
      </c>
      <c r="D345" t="s">
        <v>21</v>
      </c>
      <c r="E345" t="s">
        <v>27</v>
      </c>
      <c r="F345" t="s">
        <v>30</v>
      </c>
      <c r="G345" t="s">
        <v>17</v>
      </c>
      <c r="H345" s="2">
        <v>1324.65</v>
      </c>
      <c r="I345" t="str">
        <f t="shared" si="5"/>
        <v>Senior Age</v>
      </c>
    </row>
    <row r="346" spans="1:9" x14ac:dyDescent="0.35">
      <c r="A346" s="1">
        <v>45151</v>
      </c>
      <c r="B346" t="s">
        <v>374</v>
      </c>
      <c r="C346">
        <v>31</v>
      </c>
      <c r="D346" t="s">
        <v>21</v>
      </c>
      <c r="E346" t="s">
        <v>35</v>
      </c>
      <c r="F346" t="s">
        <v>23</v>
      </c>
      <c r="G346" t="s">
        <v>28</v>
      </c>
      <c r="H346" s="2">
        <v>92.59</v>
      </c>
      <c r="I346" t="str">
        <f t="shared" si="5"/>
        <v>Young Adult</v>
      </c>
    </row>
    <row r="347" spans="1:9" x14ac:dyDescent="0.35">
      <c r="A347" s="1">
        <v>45242</v>
      </c>
      <c r="B347" t="s">
        <v>375</v>
      </c>
      <c r="C347">
        <v>32</v>
      </c>
      <c r="D347" t="s">
        <v>14</v>
      </c>
      <c r="E347" t="s">
        <v>25</v>
      </c>
      <c r="F347" t="s">
        <v>11</v>
      </c>
      <c r="G347" t="s">
        <v>17</v>
      </c>
      <c r="H347" s="2">
        <v>1819.88</v>
      </c>
      <c r="I347" t="str">
        <f t="shared" si="5"/>
        <v>Young Adult</v>
      </c>
    </row>
    <row r="348" spans="1:9" x14ac:dyDescent="0.35">
      <c r="A348" s="1">
        <v>45163</v>
      </c>
      <c r="B348" t="s">
        <v>376</v>
      </c>
      <c r="C348">
        <v>81</v>
      </c>
      <c r="D348" t="s">
        <v>21</v>
      </c>
      <c r="E348" t="s">
        <v>35</v>
      </c>
      <c r="F348" t="s">
        <v>16</v>
      </c>
      <c r="G348" t="s">
        <v>12</v>
      </c>
      <c r="H348" s="2">
        <v>1041.8399999999999</v>
      </c>
      <c r="I348" t="str">
        <f t="shared" si="5"/>
        <v>Senior Age</v>
      </c>
    </row>
    <row r="349" spans="1:9" x14ac:dyDescent="0.35">
      <c r="A349" s="1">
        <v>45184</v>
      </c>
      <c r="B349" t="s">
        <v>377</v>
      </c>
      <c r="C349">
        <v>61</v>
      </c>
      <c r="D349" t="s">
        <v>21</v>
      </c>
      <c r="E349" t="s">
        <v>35</v>
      </c>
      <c r="F349" t="s">
        <v>16</v>
      </c>
      <c r="G349" t="s">
        <v>17</v>
      </c>
      <c r="H349" s="2">
        <v>3694.23</v>
      </c>
      <c r="I349" t="str">
        <f t="shared" si="5"/>
        <v>Senior Age</v>
      </c>
    </row>
    <row r="350" spans="1:9" x14ac:dyDescent="0.35">
      <c r="A350" s="1">
        <v>44863</v>
      </c>
      <c r="B350" t="s">
        <v>378</v>
      </c>
      <c r="C350">
        <v>75</v>
      </c>
      <c r="D350" t="s">
        <v>21</v>
      </c>
      <c r="E350" t="s">
        <v>10</v>
      </c>
      <c r="F350" t="s">
        <v>23</v>
      </c>
      <c r="G350" t="s">
        <v>37</v>
      </c>
      <c r="H350" s="2">
        <v>1551.9</v>
      </c>
      <c r="I350" t="str">
        <f t="shared" si="5"/>
        <v>Senior Age</v>
      </c>
    </row>
    <row r="351" spans="1:9" x14ac:dyDescent="0.35">
      <c r="A351" s="1">
        <v>44863</v>
      </c>
      <c r="B351" t="s">
        <v>379</v>
      </c>
      <c r="C351">
        <v>20</v>
      </c>
      <c r="D351" t="s">
        <v>21</v>
      </c>
      <c r="E351" t="s">
        <v>27</v>
      </c>
      <c r="F351" t="s">
        <v>23</v>
      </c>
      <c r="G351" t="s">
        <v>12</v>
      </c>
      <c r="H351" s="2">
        <v>977.56</v>
      </c>
      <c r="I351" t="str">
        <f t="shared" si="5"/>
        <v>Young Adult</v>
      </c>
    </row>
    <row r="352" spans="1:9" x14ac:dyDescent="0.35">
      <c r="A352" s="1">
        <v>45168</v>
      </c>
      <c r="B352" t="s">
        <v>380</v>
      </c>
      <c r="C352">
        <v>68</v>
      </c>
      <c r="D352" t="s">
        <v>21</v>
      </c>
      <c r="E352" t="s">
        <v>15</v>
      </c>
      <c r="F352" t="s">
        <v>16</v>
      </c>
      <c r="G352" t="s">
        <v>67</v>
      </c>
      <c r="H352" s="2">
        <v>1164.97</v>
      </c>
      <c r="I352" t="str">
        <f t="shared" si="5"/>
        <v>Senior Age</v>
      </c>
    </row>
    <row r="353" spans="1:9" x14ac:dyDescent="0.35">
      <c r="A353" s="1">
        <v>44752</v>
      </c>
      <c r="B353" t="s">
        <v>381</v>
      </c>
      <c r="C353">
        <v>31</v>
      </c>
      <c r="D353" t="s">
        <v>14</v>
      </c>
      <c r="E353" t="s">
        <v>22</v>
      </c>
      <c r="F353" t="s">
        <v>16</v>
      </c>
      <c r="G353" t="s">
        <v>17</v>
      </c>
      <c r="H353" s="2">
        <v>203.91</v>
      </c>
      <c r="I353" t="str">
        <f t="shared" si="5"/>
        <v>Young Adult</v>
      </c>
    </row>
    <row r="354" spans="1:9" x14ac:dyDescent="0.35">
      <c r="A354" s="1">
        <v>44926</v>
      </c>
      <c r="B354" t="s">
        <v>382</v>
      </c>
      <c r="C354">
        <v>73</v>
      </c>
      <c r="D354" t="s">
        <v>9</v>
      </c>
      <c r="E354" t="s">
        <v>22</v>
      </c>
      <c r="F354" t="s">
        <v>23</v>
      </c>
      <c r="G354" t="s">
        <v>40</v>
      </c>
      <c r="H354" s="2">
        <v>2551.75</v>
      </c>
      <c r="I354" t="str">
        <f t="shared" si="5"/>
        <v>Senior Age</v>
      </c>
    </row>
    <row r="355" spans="1:9" x14ac:dyDescent="0.35">
      <c r="A355" s="1">
        <v>45216</v>
      </c>
      <c r="B355" t="s">
        <v>383</v>
      </c>
      <c r="C355">
        <v>34</v>
      </c>
      <c r="D355" t="s">
        <v>14</v>
      </c>
      <c r="E355" t="s">
        <v>15</v>
      </c>
      <c r="F355" t="s">
        <v>16</v>
      </c>
      <c r="G355" t="s">
        <v>12</v>
      </c>
      <c r="H355" s="2">
        <v>3680.07</v>
      </c>
      <c r="I355" t="str">
        <f t="shared" si="5"/>
        <v>Young Adult</v>
      </c>
    </row>
    <row r="356" spans="1:9" x14ac:dyDescent="0.35">
      <c r="A356" s="1">
        <v>44766</v>
      </c>
      <c r="B356" t="s">
        <v>384</v>
      </c>
      <c r="C356">
        <v>29</v>
      </c>
      <c r="D356" t="s">
        <v>9</v>
      </c>
      <c r="E356" t="s">
        <v>27</v>
      </c>
      <c r="F356" t="s">
        <v>23</v>
      </c>
      <c r="G356" t="s">
        <v>28</v>
      </c>
      <c r="H356" s="2">
        <v>2950.36</v>
      </c>
      <c r="I356" t="str">
        <f t="shared" si="5"/>
        <v>Young Adult</v>
      </c>
    </row>
    <row r="357" spans="1:9" x14ac:dyDescent="0.35">
      <c r="A357" s="1">
        <v>44628</v>
      </c>
      <c r="B357" t="s">
        <v>385</v>
      </c>
      <c r="C357">
        <v>16</v>
      </c>
      <c r="D357" t="s">
        <v>14</v>
      </c>
      <c r="E357" t="s">
        <v>25</v>
      </c>
      <c r="F357" t="s">
        <v>16</v>
      </c>
      <c r="G357" t="s">
        <v>28</v>
      </c>
      <c r="H357" s="2">
        <v>1784.11</v>
      </c>
      <c r="I357" t="str">
        <f t="shared" si="5"/>
        <v>Child</v>
      </c>
    </row>
    <row r="358" spans="1:9" x14ac:dyDescent="0.35">
      <c r="A358" s="1">
        <v>44885</v>
      </c>
      <c r="B358" t="s">
        <v>386</v>
      </c>
      <c r="C358">
        <v>3</v>
      </c>
      <c r="D358" t="s">
        <v>14</v>
      </c>
      <c r="E358" t="s">
        <v>33</v>
      </c>
      <c r="F358" t="s">
        <v>30</v>
      </c>
      <c r="G358" t="s">
        <v>12</v>
      </c>
      <c r="H358" s="2">
        <v>2106.56</v>
      </c>
      <c r="I358" t="str">
        <f t="shared" si="5"/>
        <v>Child</v>
      </c>
    </row>
    <row r="359" spans="1:9" x14ac:dyDescent="0.35">
      <c r="A359" s="1">
        <v>44794</v>
      </c>
      <c r="B359" t="s">
        <v>387</v>
      </c>
      <c r="C359">
        <v>0</v>
      </c>
      <c r="D359" t="s">
        <v>14</v>
      </c>
      <c r="E359" t="s">
        <v>10</v>
      </c>
      <c r="F359" t="s">
        <v>11</v>
      </c>
      <c r="G359" t="s">
        <v>37</v>
      </c>
      <c r="H359" s="2">
        <v>3722.16</v>
      </c>
      <c r="I359" t="str">
        <f t="shared" si="5"/>
        <v>Child</v>
      </c>
    </row>
    <row r="360" spans="1:9" x14ac:dyDescent="0.35">
      <c r="A360" s="1">
        <v>45014</v>
      </c>
      <c r="B360" t="s">
        <v>388</v>
      </c>
      <c r="C360">
        <v>21</v>
      </c>
      <c r="D360" t="s">
        <v>9</v>
      </c>
      <c r="E360" t="s">
        <v>22</v>
      </c>
      <c r="F360" t="s">
        <v>30</v>
      </c>
      <c r="G360" t="s">
        <v>28</v>
      </c>
      <c r="H360" s="2">
        <v>844.55</v>
      </c>
      <c r="I360" t="str">
        <f t="shared" si="5"/>
        <v>Young Adult</v>
      </c>
    </row>
    <row r="361" spans="1:9" x14ac:dyDescent="0.35">
      <c r="A361" s="1">
        <v>44700</v>
      </c>
      <c r="B361" t="s">
        <v>389</v>
      </c>
      <c r="C361">
        <v>27</v>
      </c>
      <c r="D361" t="s">
        <v>21</v>
      </c>
      <c r="E361" t="s">
        <v>33</v>
      </c>
      <c r="F361" t="s">
        <v>30</v>
      </c>
      <c r="G361" t="s">
        <v>12</v>
      </c>
      <c r="H361" s="2">
        <v>1623.18</v>
      </c>
      <c r="I361" t="str">
        <f t="shared" si="5"/>
        <v>Young Adult</v>
      </c>
    </row>
    <row r="362" spans="1:9" x14ac:dyDescent="0.35">
      <c r="A362" s="1">
        <v>45107</v>
      </c>
      <c r="B362" t="s">
        <v>390</v>
      </c>
      <c r="C362">
        <v>95</v>
      </c>
      <c r="D362" t="s">
        <v>21</v>
      </c>
      <c r="E362" t="s">
        <v>19</v>
      </c>
      <c r="F362" t="s">
        <v>30</v>
      </c>
      <c r="G362" t="s">
        <v>28</v>
      </c>
      <c r="H362" s="2">
        <v>2079.41</v>
      </c>
      <c r="I362" t="str">
        <f t="shared" si="5"/>
        <v>Senior Age</v>
      </c>
    </row>
    <row r="363" spans="1:9" x14ac:dyDescent="0.35">
      <c r="A363" s="1">
        <v>45106</v>
      </c>
      <c r="B363" t="s">
        <v>391</v>
      </c>
      <c r="C363">
        <v>27</v>
      </c>
      <c r="D363" t="s">
        <v>9</v>
      </c>
      <c r="E363" t="s">
        <v>33</v>
      </c>
      <c r="F363" t="s">
        <v>16</v>
      </c>
      <c r="G363" t="s">
        <v>17</v>
      </c>
      <c r="H363" s="2">
        <v>2464.2800000000002</v>
      </c>
      <c r="I363" t="str">
        <f t="shared" si="5"/>
        <v>Young Adult</v>
      </c>
    </row>
    <row r="364" spans="1:9" x14ac:dyDescent="0.35">
      <c r="A364" s="1">
        <v>44613</v>
      </c>
      <c r="B364" t="s">
        <v>392</v>
      </c>
      <c r="C364">
        <v>30</v>
      </c>
      <c r="D364" t="s">
        <v>14</v>
      </c>
      <c r="E364" t="s">
        <v>33</v>
      </c>
      <c r="F364" t="s">
        <v>23</v>
      </c>
      <c r="G364" t="s">
        <v>40</v>
      </c>
      <c r="H364" s="2">
        <v>1124.73</v>
      </c>
      <c r="I364" t="str">
        <f t="shared" si="5"/>
        <v>Young Adult</v>
      </c>
    </row>
    <row r="365" spans="1:9" x14ac:dyDescent="0.35">
      <c r="A365" s="1">
        <v>45035</v>
      </c>
      <c r="B365" t="s">
        <v>393</v>
      </c>
      <c r="C365">
        <v>42</v>
      </c>
      <c r="D365" t="s">
        <v>9</v>
      </c>
      <c r="E365" t="s">
        <v>27</v>
      </c>
      <c r="F365" t="s">
        <v>16</v>
      </c>
      <c r="G365" t="s">
        <v>12</v>
      </c>
      <c r="H365" s="2">
        <v>3676.33</v>
      </c>
      <c r="I365" t="str">
        <f t="shared" si="5"/>
        <v>Middle age</v>
      </c>
    </row>
    <row r="366" spans="1:9" x14ac:dyDescent="0.35">
      <c r="A366" s="1">
        <v>45046</v>
      </c>
      <c r="B366" t="s">
        <v>394</v>
      </c>
      <c r="C366">
        <v>22</v>
      </c>
      <c r="D366" t="s">
        <v>9</v>
      </c>
      <c r="E366" t="s">
        <v>25</v>
      </c>
      <c r="F366" t="s">
        <v>11</v>
      </c>
      <c r="G366" t="s">
        <v>37</v>
      </c>
      <c r="H366" s="2">
        <v>955.12</v>
      </c>
      <c r="I366" t="str">
        <f t="shared" si="5"/>
        <v>Young Adult</v>
      </c>
    </row>
    <row r="367" spans="1:9" x14ac:dyDescent="0.35">
      <c r="A367" s="1">
        <v>44857</v>
      </c>
      <c r="B367" t="s">
        <v>395</v>
      </c>
      <c r="C367">
        <v>88</v>
      </c>
      <c r="D367" t="s">
        <v>21</v>
      </c>
      <c r="E367" t="s">
        <v>19</v>
      </c>
      <c r="F367" t="s">
        <v>30</v>
      </c>
      <c r="G367" t="s">
        <v>17</v>
      </c>
      <c r="H367" s="2">
        <v>2237.61</v>
      </c>
      <c r="I367" t="str">
        <f t="shared" si="5"/>
        <v>Senior Age</v>
      </c>
    </row>
    <row r="368" spans="1:9" x14ac:dyDescent="0.35">
      <c r="A368" s="1">
        <v>44991</v>
      </c>
      <c r="B368" t="s">
        <v>396</v>
      </c>
      <c r="C368">
        <v>8</v>
      </c>
      <c r="D368" t="s">
        <v>9</v>
      </c>
      <c r="E368" t="s">
        <v>35</v>
      </c>
      <c r="F368" t="s">
        <v>23</v>
      </c>
      <c r="G368" t="s">
        <v>37</v>
      </c>
      <c r="H368" s="2">
        <v>4749.71</v>
      </c>
      <c r="I368" t="str">
        <f t="shared" si="5"/>
        <v>Child</v>
      </c>
    </row>
    <row r="369" spans="1:9" x14ac:dyDescent="0.35">
      <c r="A369" s="1">
        <v>44789</v>
      </c>
      <c r="B369" t="s">
        <v>397</v>
      </c>
      <c r="C369">
        <v>55</v>
      </c>
      <c r="D369" t="s">
        <v>9</v>
      </c>
      <c r="E369" t="s">
        <v>35</v>
      </c>
      <c r="F369" t="s">
        <v>16</v>
      </c>
      <c r="G369" t="s">
        <v>37</v>
      </c>
      <c r="H369" s="2">
        <v>3850.69</v>
      </c>
      <c r="I369" t="str">
        <f t="shared" si="5"/>
        <v>Middle age</v>
      </c>
    </row>
    <row r="370" spans="1:9" x14ac:dyDescent="0.35">
      <c r="A370" s="1">
        <v>45166</v>
      </c>
      <c r="B370" t="s">
        <v>398</v>
      </c>
      <c r="C370">
        <v>2</v>
      </c>
      <c r="D370" t="s">
        <v>21</v>
      </c>
      <c r="E370" t="s">
        <v>25</v>
      </c>
      <c r="F370" t="s">
        <v>11</v>
      </c>
      <c r="G370" t="s">
        <v>12</v>
      </c>
      <c r="H370" s="2">
        <v>3441.05</v>
      </c>
      <c r="I370" t="str">
        <f t="shared" si="5"/>
        <v>Child</v>
      </c>
    </row>
    <row r="371" spans="1:9" x14ac:dyDescent="0.35">
      <c r="A371" s="1">
        <v>45143</v>
      </c>
      <c r="B371" t="s">
        <v>399</v>
      </c>
      <c r="C371">
        <v>62</v>
      </c>
      <c r="D371" t="s">
        <v>21</v>
      </c>
      <c r="E371" t="s">
        <v>15</v>
      </c>
      <c r="F371" t="s">
        <v>23</v>
      </c>
      <c r="G371" t="s">
        <v>12</v>
      </c>
      <c r="H371" s="2">
        <v>748.08</v>
      </c>
      <c r="I371" t="str">
        <f t="shared" si="5"/>
        <v>Senior Age</v>
      </c>
    </row>
    <row r="372" spans="1:9" x14ac:dyDescent="0.35">
      <c r="A372" s="1">
        <v>44855</v>
      </c>
      <c r="B372" t="s">
        <v>400</v>
      </c>
      <c r="C372">
        <v>17</v>
      </c>
      <c r="D372" t="s">
        <v>14</v>
      </c>
      <c r="E372" t="s">
        <v>35</v>
      </c>
      <c r="F372" t="s">
        <v>23</v>
      </c>
      <c r="G372" t="s">
        <v>28</v>
      </c>
      <c r="H372" s="2">
        <v>1224.96</v>
      </c>
      <c r="I372" t="str">
        <f t="shared" si="5"/>
        <v>Child</v>
      </c>
    </row>
    <row r="373" spans="1:9" x14ac:dyDescent="0.35">
      <c r="A373" s="1">
        <v>45058</v>
      </c>
      <c r="B373" t="s">
        <v>401</v>
      </c>
      <c r="C373">
        <v>93</v>
      </c>
      <c r="D373" t="s">
        <v>14</v>
      </c>
      <c r="E373" t="s">
        <v>25</v>
      </c>
      <c r="F373" t="s">
        <v>11</v>
      </c>
      <c r="G373" t="s">
        <v>28</v>
      </c>
      <c r="H373" s="2">
        <v>2580.65</v>
      </c>
      <c r="I373" t="str">
        <f t="shared" si="5"/>
        <v>Senior Age</v>
      </c>
    </row>
    <row r="374" spans="1:9" x14ac:dyDescent="0.35">
      <c r="A374" s="1">
        <v>44868</v>
      </c>
      <c r="B374" t="s">
        <v>402</v>
      </c>
      <c r="C374">
        <v>49</v>
      </c>
      <c r="D374" t="s">
        <v>9</v>
      </c>
      <c r="E374" t="s">
        <v>10</v>
      </c>
      <c r="F374" t="s">
        <v>30</v>
      </c>
      <c r="G374" t="s">
        <v>37</v>
      </c>
      <c r="H374" s="2">
        <v>436.43</v>
      </c>
      <c r="I374" t="str">
        <f t="shared" si="5"/>
        <v>Middle age</v>
      </c>
    </row>
    <row r="375" spans="1:9" x14ac:dyDescent="0.35">
      <c r="A375" s="1">
        <v>45249</v>
      </c>
      <c r="B375" t="s">
        <v>403</v>
      </c>
      <c r="C375">
        <v>78</v>
      </c>
      <c r="D375" t="s">
        <v>21</v>
      </c>
      <c r="E375" t="s">
        <v>27</v>
      </c>
      <c r="F375" t="s">
        <v>23</v>
      </c>
      <c r="G375" t="s">
        <v>40</v>
      </c>
      <c r="H375" s="2">
        <v>1061.21</v>
      </c>
      <c r="I375" t="str">
        <f t="shared" si="5"/>
        <v>Senior Age</v>
      </c>
    </row>
    <row r="376" spans="1:9" x14ac:dyDescent="0.35">
      <c r="A376" s="1">
        <v>45120</v>
      </c>
      <c r="B376" t="s">
        <v>404</v>
      </c>
      <c r="C376">
        <v>89</v>
      </c>
      <c r="D376" t="s">
        <v>9</v>
      </c>
      <c r="E376" t="s">
        <v>15</v>
      </c>
      <c r="F376" t="s">
        <v>30</v>
      </c>
      <c r="G376" t="s">
        <v>12</v>
      </c>
      <c r="H376" s="2">
        <v>1316.55</v>
      </c>
      <c r="I376" t="str">
        <f t="shared" si="5"/>
        <v>Senior Age</v>
      </c>
    </row>
    <row r="377" spans="1:9" x14ac:dyDescent="0.35">
      <c r="A377" s="1">
        <v>44634</v>
      </c>
      <c r="B377" t="s">
        <v>405</v>
      </c>
      <c r="C377">
        <v>83</v>
      </c>
      <c r="D377" t="s">
        <v>9</v>
      </c>
      <c r="E377" t="s">
        <v>19</v>
      </c>
      <c r="F377" t="s">
        <v>11</v>
      </c>
      <c r="G377" t="s">
        <v>40</v>
      </c>
      <c r="H377" s="2">
        <v>909.52</v>
      </c>
      <c r="I377" t="str">
        <f t="shared" si="5"/>
        <v>Senior Age</v>
      </c>
    </row>
    <row r="378" spans="1:9" x14ac:dyDescent="0.35">
      <c r="A378" s="1">
        <v>45225</v>
      </c>
      <c r="B378" t="s">
        <v>406</v>
      </c>
      <c r="C378">
        <v>89</v>
      </c>
      <c r="D378" t="s">
        <v>9</v>
      </c>
      <c r="E378" t="s">
        <v>33</v>
      </c>
      <c r="F378" t="s">
        <v>23</v>
      </c>
      <c r="G378" t="s">
        <v>17</v>
      </c>
      <c r="H378" s="2">
        <v>366.83</v>
      </c>
      <c r="I378" t="str">
        <f t="shared" si="5"/>
        <v>Senior Age</v>
      </c>
    </row>
    <row r="379" spans="1:9" x14ac:dyDescent="0.35">
      <c r="A379" s="1">
        <v>44970</v>
      </c>
      <c r="B379" t="s">
        <v>407</v>
      </c>
      <c r="C379">
        <v>81</v>
      </c>
      <c r="D379" t="s">
        <v>9</v>
      </c>
      <c r="E379" t="s">
        <v>25</v>
      </c>
      <c r="F379" t="s">
        <v>16</v>
      </c>
      <c r="G379" t="s">
        <v>37</v>
      </c>
      <c r="H379" s="2">
        <v>21.04</v>
      </c>
      <c r="I379" t="str">
        <f t="shared" si="5"/>
        <v>Senior Age</v>
      </c>
    </row>
    <row r="380" spans="1:9" x14ac:dyDescent="0.35">
      <c r="A380" s="1">
        <v>44793</v>
      </c>
      <c r="B380" t="s">
        <v>408</v>
      </c>
      <c r="C380">
        <v>81</v>
      </c>
      <c r="D380" t="s">
        <v>9</v>
      </c>
      <c r="E380" t="s">
        <v>35</v>
      </c>
      <c r="F380" t="s">
        <v>16</v>
      </c>
      <c r="G380" t="s">
        <v>40</v>
      </c>
      <c r="H380" s="2">
        <v>4990.2299999999996</v>
      </c>
      <c r="I380" t="str">
        <f t="shared" si="5"/>
        <v>Senior Age</v>
      </c>
    </row>
    <row r="381" spans="1:9" x14ac:dyDescent="0.35">
      <c r="A381" s="1">
        <v>45115</v>
      </c>
      <c r="B381" t="s">
        <v>409</v>
      </c>
      <c r="C381">
        <v>1</v>
      </c>
      <c r="D381" t="s">
        <v>9</v>
      </c>
      <c r="E381" t="s">
        <v>35</v>
      </c>
      <c r="F381" t="s">
        <v>16</v>
      </c>
      <c r="G381" t="s">
        <v>28</v>
      </c>
      <c r="H381" s="2">
        <v>2174.3200000000002</v>
      </c>
      <c r="I381" t="str">
        <f t="shared" si="5"/>
        <v>Child</v>
      </c>
    </row>
    <row r="382" spans="1:9" x14ac:dyDescent="0.35">
      <c r="A382" s="1">
        <v>44730</v>
      </c>
      <c r="B382" t="s">
        <v>410</v>
      </c>
      <c r="C382">
        <v>79</v>
      </c>
      <c r="D382" t="s">
        <v>14</v>
      </c>
      <c r="E382" t="s">
        <v>10</v>
      </c>
      <c r="F382" t="s">
        <v>23</v>
      </c>
      <c r="G382" t="s">
        <v>37</v>
      </c>
      <c r="H382" s="2">
        <v>4293.8999999999996</v>
      </c>
      <c r="I382" t="str">
        <f t="shared" si="5"/>
        <v>Senior Age</v>
      </c>
    </row>
    <row r="383" spans="1:9" x14ac:dyDescent="0.35">
      <c r="A383" s="1">
        <v>44761</v>
      </c>
      <c r="B383" t="s">
        <v>411</v>
      </c>
      <c r="C383">
        <v>17</v>
      </c>
      <c r="D383" t="s">
        <v>14</v>
      </c>
      <c r="E383" t="s">
        <v>35</v>
      </c>
      <c r="F383" t="s">
        <v>11</v>
      </c>
      <c r="G383" t="s">
        <v>17</v>
      </c>
      <c r="H383" s="2">
        <v>4801.2299999999996</v>
      </c>
      <c r="I383" t="str">
        <f t="shared" si="5"/>
        <v>Child</v>
      </c>
    </row>
    <row r="384" spans="1:9" x14ac:dyDescent="0.35">
      <c r="A384" s="1">
        <v>44751</v>
      </c>
      <c r="B384" t="s">
        <v>412</v>
      </c>
      <c r="C384">
        <v>3</v>
      </c>
      <c r="D384" t="s">
        <v>9</v>
      </c>
      <c r="E384" t="s">
        <v>33</v>
      </c>
      <c r="F384" t="s">
        <v>16</v>
      </c>
      <c r="G384" t="s">
        <v>28</v>
      </c>
      <c r="H384" s="2">
        <v>289.27</v>
      </c>
      <c r="I384" t="str">
        <f t="shared" si="5"/>
        <v>Child</v>
      </c>
    </row>
    <row r="385" spans="1:9" x14ac:dyDescent="0.35">
      <c r="A385" s="1">
        <v>45031</v>
      </c>
      <c r="B385" t="s">
        <v>413</v>
      </c>
      <c r="C385">
        <v>19</v>
      </c>
      <c r="D385" t="s">
        <v>9</v>
      </c>
      <c r="E385" t="s">
        <v>33</v>
      </c>
      <c r="F385" t="s">
        <v>16</v>
      </c>
      <c r="G385" t="s">
        <v>37</v>
      </c>
      <c r="H385" s="2">
        <v>4169.68</v>
      </c>
      <c r="I385" t="str">
        <f t="shared" si="5"/>
        <v>Young Adult</v>
      </c>
    </row>
    <row r="386" spans="1:9" x14ac:dyDescent="0.35">
      <c r="A386" s="1">
        <v>44990</v>
      </c>
      <c r="B386" t="s">
        <v>414</v>
      </c>
      <c r="C386">
        <v>12</v>
      </c>
      <c r="D386" t="s">
        <v>14</v>
      </c>
      <c r="E386" t="s">
        <v>22</v>
      </c>
      <c r="F386" t="s">
        <v>16</v>
      </c>
      <c r="G386" t="s">
        <v>40</v>
      </c>
      <c r="H386" s="2">
        <v>724.84</v>
      </c>
      <c r="I386" t="str">
        <f t="shared" ref="I386:I449" si="6">IF(C386&lt;=17,"Child",IF(C386&lt;=39, "Young Adult", IF(C386&lt;=59, "Middle age", "Senior Age")))</f>
        <v>Child</v>
      </c>
    </row>
    <row r="387" spans="1:9" x14ac:dyDescent="0.35">
      <c r="A387" s="1">
        <v>45037</v>
      </c>
      <c r="B387" t="s">
        <v>415</v>
      </c>
      <c r="C387">
        <v>62</v>
      </c>
      <c r="D387" t="s">
        <v>21</v>
      </c>
      <c r="E387" t="s">
        <v>25</v>
      </c>
      <c r="F387" t="s">
        <v>30</v>
      </c>
      <c r="G387" t="s">
        <v>37</v>
      </c>
      <c r="H387" s="2">
        <v>2564.67</v>
      </c>
      <c r="I387" t="str">
        <f t="shared" si="6"/>
        <v>Senior Age</v>
      </c>
    </row>
    <row r="388" spans="1:9" x14ac:dyDescent="0.35">
      <c r="A388" s="1">
        <v>44593</v>
      </c>
      <c r="B388" t="s">
        <v>416</v>
      </c>
      <c r="C388">
        <v>12</v>
      </c>
      <c r="D388" t="s">
        <v>14</v>
      </c>
      <c r="E388" t="s">
        <v>10</v>
      </c>
      <c r="F388" t="s">
        <v>11</v>
      </c>
      <c r="G388" t="s">
        <v>37</v>
      </c>
      <c r="H388" s="2">
        <v>4408.67</v>
      </c>
      <c r="I388" t="str">
        <f t="shared" si="6"/>
        <v>Child</v>
      </c>
    </row>
    <row r="389" spans="1:9" x14ac:dyDescent="0.35">
      <c r="A389" s="1">
        <v>45146</v>
      </c>
      <c r="B389" t="s">
        <v>417</v>
      </c>
      <c r="C389">
        <v>22</v>
      </c>
      <c r="D389" t="s">
        <v>21</v>
      </c>
      <c r="E389" t="s">
        <v>10</v>
      </c>
      <c r="F389" t="s">
        <v>11</v>
      </c>
      <c r="G389" t="s">
        <v>28</v>
      </c>
      <c r="H389" s="2">
        <v>1141.0899999999999</v>
      </c>
      <c r="I389" t="str">
        <f t="shared" si="6"/>
        <v>Young Adult</v>
      </c>
    </row>
    <row r="390" spans="1:9" x14ac:dyDescent="0.35">
      <c r="A390" s="1">
        <v>44753</v>
      </c>
      <c r="B390" t="s">
        <v>418</v>
      </c>
      <c r="C390">
        <v>57</v>
      </c>
      <c r="D390" t="s">
        <v>21</v>
      </c>
      <c r="E390" t="s">
        <v>10</v>
      </c>
      <c r="F390" t="s">
        <v>23</v>
      </c>
      <c r="G390" t="s">
        <v>17</v>
      </c>
      <c r="H390" s="2">
        <v>4105.3</v>
      </c>
      <c r="I390" t="str">
        <f t="shared" si="6"/>
        <v>Middle age</v>
      </c>
    </row>
    <row r="391" spans="1:9" x14ac:dyDescent="0.35">
      <c r="A391" s="1">
        <v>44636</v>
      </c>
      <c r="B391" t="s">
        <v>419</v>
      </c>
      <c r="C391">
        <v>14</v>
      </c>
      <c r="D391" t="s">
        <v>9</v>
      </c>
      <c r="E391" t="s">
        <v>10</v>
      </c>
      <c r="F391" t="s">
        <v>30</v>
      </c>
      <c r="G391" t="s">
        <v>17</v>
      </c>
      <c r="H391" s="2">
        <v>154.71</v>
      </c>
      <c r="I391" t="str">
        <f t="shared" si="6"/>
        <v>Child</v>
      </c>
    </row>
    <row r="392" spans="1:9" x14ac:dyDescent="0.35">
      <c r="A392" s="1">
        <v>44739</v>
      </c>
      <c r="B392" t="s">
        <v>420</v>
      </c>
      <c r="C392">
        <v>53</v>
      </c>
      <c r="D392" t="s">
        <v>21</v>
      </c>
      <c r="E392" t="s">
        <v>33</v>
      </c>
      <c r="F392" t="s">
        <v>30</v>
      </c>
      <c r="G392" t="s">
        <v>37</v>
      </c>
      <c r="H392" s="2">
        <v>3921.88</v>
      </c>
      <c r="I392" t="str">
        <f t="shared" si="6"/>
        <v>Middle age</v>
      </c>
    </row>
    <row r="393" spans="1:9" x14ac:dyDescent="0.35">
      <c r="A393" s="1">
        <v>44851</v>
      </c>
      <c r="B393" t="s">
        <v>421</v>
      </c>
      <c r="C393">
        <v>9</v>
      </c>
      <c r="D393" t="s">
        <v>21</v>
      </c>
      <c r="E393" t="s">
        <v>22</v>
      </c>
      <c r="F393" t="s">
        <v>30</v>
      </c>
      <c r="G393" t="s">
        <v>28</v>
      </c>
      <c r="H393" s="2">
        <v>4105.5200000000004</v>
      </c>
      <c r="I393" t="str">
        <f t="shared" si="6"/>
        <v>Child</v>
      </c>
    </row>
    <row r="394" spans="1:9" x14ac:dyDescent="0.35">
      <c r="A394" s="1">
        <v>45230</v>
      </c>
      <c r="B394" t="s">
        <v>422</v>
      </c>
      <c r="C394">
        <v>25</v>
      </c>
      <c r="D394" t="s">
        <v>21</v>
      </c>
      <c r="E394" t="s">
        <v>10</v>
      </c>
      <c r="F394" t="s">
        <v>11</v>
      </c>
      <c r="G394" t="s">
        <v>67</v>
      </c>
      <c r="H394" s="2">
        <v>3586.15</v>
      </c>
      <c r="I394" t="str">
        <f t="shared" si="6"/>
        <v>Young Adult</v>
      </c>
    </row>
    <row r="395" spans="1:9" x14ac:dyDescent="0.35">
      <c r="A395" s="1">
        <v>45205</v>
      </c>
      <c r="B395" t="s">
        <v>423</v>
      </c>
      <c r="C395">
        <v>26</v>
      </c>
      <c r="D395" t="s">
        <v>21</v>
      </c>
      <c r="E395" t="s">
        <v>25</v>
      </c>
      <c r="F395" t="s">
        <v>23</v>
      </c>
      <c r="G395" t="s">
        <v>37</v>
      </c>
      <c r="H395" s="2">
        <v>3503.58</v>
      </c>
      <c r="I395" t="str">
        <f t="shared" si="6"/>
        <v>Young Adult</v>
      </c>
    </row>
    <row r="396" spans="1:9" x14ac:dyDescent="0.35">
      <c r="A396" s="1">
        <v>44704</v>
      </c>
      <c r="B396" t="s">
        <v>424</v>
      </c>
      <c r="C396">
        <v>76</v>
      </c>
      <c r="D396" t="s">
        <v>21</v>
      </c>
      <c r="E396" t="s">
        <v>35</v>
      </c>
      <c r="F396" t="s">
        <v>16</v>
      </c>
      <c r="G396" t="s">
        <v>37</v>
      </c>
      <c r="H396" s="2">
        <v>4739.46</v>
      </c>
      <c r="I396" t="str">
        <f t="shared" si="6"/>
        <v>Senior Age</v>
      </c>
    </row>
    <row r="397" spans="1:9" x14ac:dyDescent="0.35">
      <c r="A397" s="1">
        <v>45003</v>
      </c>
      <c r="B397" t="s">
        <v>425</v>
      </c>
      <c r="C397">
        <v>45</v>
      </c>
      <c r="D397" t="s">
        <v>21</v>
      </c>
      <c r="E397" t="s">
        <v>10</v>
      </c>
      <c r="F397" t="s">
        <v>16</v>
      </c>
      <c r="G397" t="s">
        <v>40</v>
      </c>
      <c r="H397" s="2">
        <v>4769.4399999999996</v>
      </c>
      <c r="I397" t="str">
        <f t="shared" si="6"/>
        <v>Middle age</v>
      </c>
    </row>
    <row r="398" spans="1:9" x14ac:dyDescent="0.35">
      <c r="A398" s="1">
        <v>44909</v>
      </c>
      <c r="B398" t="s">
        <v>426</v>
      </c>
      <c r="C398">
        <v>73</v>
      </c>
      <c r="D398" t="s">
        <v>14</v>
      </c>
      <c r="E398" t="s">
        <v>19</v>
      </c>
      <c r="F398" t="s">
        <v>30</v>
      </c>
      <c r="G398" t="s">
        <v>37</v>
      </c>
      <c r="H398" s="2">
        <v>925.84</v>
      </c>
      <c r="I398" t="str">
        <f t="shared" si="6"/>
        <v>Senior Age</v>
      </c>
    </row>
    <row r="399" spans="1:9" x14ac:dyDescent="0.35">
      <c r="A399" s="1">
        <v>44910</v>
      </c>
      <c r="B399" t="s">
        <v>427</v>
      </c>
      <c r="C399">
        <v>16</v>
      </c>
      <c r="D399" t="s">
        <v>21</v>
      </c>
      <c r="E399" t="s">
        <v>15</v>
      </c>
      <c r="F399" t="s">
        <v>23</v>
      </c>
      <c r="G399" t="s">
        <v>17</v>
      </c>
      <c r="H399" s="2">
        <v>568.9</v>
      </c>
      <c r="I399" t="str">
        <f t="shared" si="6"/>
        <v>Child</v>
      </c>
    </row>
    <row r="400" spans="1:9" x14ac:dyDescent="0.35">
      <c r="A400" s="1">
        <v>45019</v>
      </c>
      <c r="B400" t="s">
        <v>428</v>
      </c>
      <c r="C400">
        <v>34</v>
      </c>
      <c r="D400" t="s">
        <v>21</v>
      </c>
      <c r="E400" t="s">
        <v>27</v>
      </c>
      <c r="F400" t="s">
        <v>11</v>
      </c>
      <c r="G400" t="s">
        <v>37</v>
      </c>
      <c r="H400" s="2">
        <v>2338.5700000000002</v>
      </c>
      <c r="I400" t="str">
        <f t="shared" si="6"/>
        <v>Young Adult</v>
      </c>
    </row>
    <row r="401" spans="1:9" x14ac:dyDescent="0.35">
      <c r="A401" s="1">
        <v>44644</v>
      </c>
      <c r="B401" t="s">
        <v>429</v>
      </c>
      <c r="C401">
        <v>29</v>
      </c>
      <c r="D401" t="s">
        <v>9</v>
      </c>
      <c r="E401" t="s">
        <v>22</v>
      </c>
      <c r="F401" t="s">
        <v>16</v>
      </c>
      <c r="G401" t="s">
        <v>12</v>
      </c>
      <c r="H401" s="2">
        <v>2160.39</v>
      </c>
      <c r="I401" t="str">
        <f t="shared" si="6"/>
        <v>Young Adult</v>
      </c>
    </row>
    <row r="402" spans="1:9" x14ac:dyDescent="0.35">
      <c r="A402" s="1">
        <v>45155</v>
      </c>
      <c r="B402" t="s">
        <v>430</v>
      </c>
      <c r="C402">
        <v>83</v>
      </c>
      <c r="D402" t="s">
        <v>14</v>
      </c>
      <c r="E402" t="s">
        <v>19</v>
      </c>
      <c r="F402" t="s">
        <v>23</v>
      </c>
      <c r="G402" t="s">
        <v>40</v>
      </c>
      <c r="H402" s="2">
        <v>1859.69</v>
      </c>
      <c r="I402" t="str">
        <f t="shared" si="6"/>
        <v>Senior Age</v>
      </c>
    </row>
    <row r="403" spans="1:9" x14ac:dyDescent="0.35">
      <c r="A403" s="1">
        <v>45266</v>
      </c>
      <c r="B403" t="s">
        <v>431</v>
      </c>
      <c r="C403">
        <v>97</v>
      </c>
      <c r="D403" t="s">
        <v>21</v>
      </c>
      <c r="E403" t="s">
        <v>10</v>
      </c>
      <c r="F403" t="s">
        <v>30</v>
      </c>
      <c r="G403" t="s">
        <v>37</v>
      </c>
      <c r="H403" s="2">
        <v>1149.8900000000001</v>
      </c>
      <c r="I403" t="str">
        <f t="shared" si="6"/>
        <v>Senior Age</v>
      </c>
    </row>
    <row r="404" spans="1:9" x14ac:dyDescent="0.35">
      <c r="A404" s="1">
        <v>45066</v>
      </c>
      <c r="B404" t="s">
        <v>432</v>
      </c>
      <c r="C404">
        <v>68</v>
      </c>
      <c r="D404" t="s">
        <v>9</v>
      </c>
      <c r="E404" t="s">
        <v>15</v>
      </c>
      <c r="F404" t="s">
        <v>16</v>
      </c>
      <c r="G404" t="s">
        <v>12</v>
      </c>
      <c r="H404" s="2">
        <v>641.08000000000004</v>
      </c>
      <c r="I404" t="str">
        <f t="shared" si="6"/>
        <v>Senior Age</v>
      </c>
    </row>
    <row r="405" spans="1:9" x14ac:dyDescent="0.35">
      <c r="A405" s="1">
        <v>44793</v>
      </c>
      <c r="B405" t="s">
        <v>433</v>
      </c>
      <c r="C405">
        <v>10</v>
      </c>
      <c r="D405" t="s">
        <v>21</v>
      </c>
      <c r="E405" t="s">
        <v>25</v>
      </c>
      <c r="F405" t="s">
        <v>30</v>
      </c>
      <c r="G405" t="s">
        <v>40</v>
      </c>
      <c r="H405" s="2">
        <v>88.93</v>
      </c>
      <c r="I405" t="str">
        <f t="shared" si="6"/>
        <v>Child</v>
      </c>
    </row>
    <row r="406" spans="1:9" x14ac:dyDescent="0.35">
      <c r="A406" s="1">
        <v>44953</v>
      </c>
      <c r="B406" t="s">
        <v>434</v>
      </c>
      <c r="C406">
        <v>37</v>
      </c>
      <c r="D406" t="s">
        <v>14</v>
      </c>
      <c r="E406" t="s">
        <v>19</v>
      </c>
      <c r="F406" t="s">
        <v>11</v>
      </c>
      <c r="G406" t="s">
        <v>12</v>
      </c>
      <c r="H406" s="2">
        <v>1794.36</v>
      </c>
      <c r="I406" t="str">
        <f t="shared" si="6"/>
        <v>Young Adult</v>
      </c>
    </row>
    <row r="407" spans="1:9" x14ac:dyDescent="0.35">
      <c r="A407" s="1">
        <v>44966</v>
      </c>
      <c r="B407" t="s">
        <v>435</v>
      </c>
      <c r="C407">
        <v>51</v>
      </c>
      <c r="D407" t="s">
        <v>9</v>
      </c>
      <c r="E407" t="s">
        <v>33</v>
      </c>
      <c r="F407" t="s">
        <v>23</v>
      </c>
      <c r="G407" t="s">
        <v>28</v>
      </c>
      <c r="H407" s="2">
        <v>1925.83</v>
      </c>
      <c r="I407" t="str">
        <f t="shared" si="6"/>
        <v>Middle age</v>
      </c>
    </row>
    <row r="408" spans="1:9" x14ac:dyDescent="0.35">
      <c r="A408" s="1">
        <v>44591</v>
      </c>
      <c r="B408" t="s">
        <v>436</v>
      </c>
      <c r="C408">
        <v>95</v>
      </c>
      <c r="D408" t="s">
        <v>9</v>
      </c>
      <c r="E408" t="s">
        <v>22</v>
      </c>
      <c r="F408" t="s">
        <v>16</v>
      </c>
      <c r="G408" t="s">
        <v>40</v>
      </c>
      <c r="H408" s="2">
        <v>4896.43</v>
      </c>
      <c r="I408" t="str">
        <f t="shared" si="6"/>
        <v>Senior Age</v>
      </c>
    </row>
    <row r="409" spans="1:9" x14ac:dyDescent="0.35">
      <c r="A409" s="1">
        <v>44878</v>
      </c>
      <c r="B409" t="s">
        <v>437</v>
      </c>
      <c r="C409">
        <v>92</v>
      </c>
      <c r="D409" t="s">
        <v>21</v>
      </c>
      <c r="E409" t="s">
        <v>25</v>
      </c>
      <c r="F409" t="s">
        <v>11</v>
      </c>
      <c r="G409" t="s">
        <v>28</v>
      </c>
      <c r="H409" s="2">
        <v>163.51</v>
      </c>
      <c r="I409" t="str">
        <f t="shared" si="6"/>
        <v>Senior Age</v>
      </c>
    </row>
    <row r="410" spans="1:9" x14ac:dyDescent="0.35">
      <c r="A410" s="1">
        <v>45155</v>
      </c>
      <c r="B410" t="s">
        <v>438</v>
      </c>
      <c r="C410">
        <v>86</v>
      </c>
      <c r="D410" t="s">
        <v>21</v>
      </c>
      <c r="E410" t="s">
        <v>33</v>
      </c>
      <c r="F410" t="s">
        <v>23</v>
      </c>
      <c r="G410" t="s">
        <v>67</v>
      </c>
      <c r="H410" s="2">
        <v>4231.08</v>
      </c>
      <c r="I410" t="str">
        <f t="shared" si="6"/>
        <v>Senior Age</v>
      </c>
    </row>
    <row r="411" spans="1:9" x14ac:dyDescent="0.35">
      <c r="A411" s="1">
        <v>44854</v>
      </c>
      <c r="B411" t="s">
        <v>439</v>
      </c>
      <c r="C411">
        <v>37</v>
      </c>
      <c r="D411" t="s">
        <v>21</v>
      </c>
      <c r="E411" t="s">
        <v>22</v>
      </c>
      <c r="F411" t="s">
        <v>23</v>
      </c>
      <c r="G411" t="s">
        <v>40</v>
      </c>
      <c r="H411" s="2">
        <v>2966.63</v>
      </c>
      <c r="I411" t="str">
        <f t="shared" si="6"/>
        <v>Young Adult</v>
      </c>
    </row>
    <row r="412" spans="1:9" x14ac:dyDescent="0.35">
      <c r="A412" s="1">
        <v>44927</v>
      </c>
      <c r="B412" t="s">
        <v>440</v>
      </c>
      <c r="C412">
        <v>56</v>
      </c>
      <c r="D412" t="s">
        <v>21</v>
      </c>
      <c r="E412" t="s">
        <v>19</v>
      </c>
      <c r="F412" t="s">
        <v>30</v>
      </c>
      <c r="G412" t="s">
        <v>37</v>
      </c>
      <c r="H412" s="2">
        <v>1331.55</v>
      </c>
      <c r="I412" t="str">
        <f t="shared" si="6"/>
        <v>Middle age</v>
      </c>
    </row>
    <row r="413" spans="1:9" x14ac:dyDescent="0.35">
      <c r="A413" s="1">
        <v>45137</v>
      </c>
      <c r="B413" t="s">
        <v>441</v>
      </c>
      <c r="C413">
        <v>12</v>
      </c>
      <c r="D413" t="s">
        <v>14</v>
      </c>
      <c r="E413" t="s">
        <v>27</v>
      </c>
      <c r="F413" t="s">
        <v>16</v>
      </c>
      <c r="G413" t="s">
        <v>17</v>
      </c>
      <c r="H413" s="2">
        <v>3078.98</v>
      </c>
      <c r="I413" t="str">
        <f t="shared" si="6"/>
        <v>Child</v>
      </c>
    </row>
    <row r="414" spans="1:9" x14ac:dyDescent="0.35">
      <c r="A414" s="1">
        <v>45190</v>
      </c>
      <c r="B414" t="s">
        <v>442</v>
      </c>
      <c r="C414">
        <v>7</v>
      </c>
      <c r="D414" t="s">
        <v>14</v>
      </c>
      <c r="E414" t="s">
        <v>10</v>
      </c>
      <c r="F414" t="s">
        <v>23</v>
      </c>
      <c r="G414" t="s">
        <v>28</v>
      </c>
      <c r="H414" s="2">
        <v>2232.5500000000002</v>
      </c>
      <c r="I414" t="str">
        <f t="shared" si="6"/>
        <v>Child</v>
      </c>
    </row>
    <row r="415" spans="1:9" x14ac:dyDescent="0.35">
      <c r="A415" s="1">
        <v>45065</v>
      </c>
      <c r="B415" t="s">
        <v>443</v>
      </c>
      <c r="C415">
        <v>95</v>
      </c>
      <c r="D415" t="s">
        <v>9</v>
      </c>
      <c r="E415" t="s">
        <v>27</v>
      </c>
      <c r="F415" t="s">
        <v>11</v>
      </c>
      <c r="G415" t="s">
        <v>17</v>
      </c>
      <c r="H415" s="2">
        <v>2432.6799999999998</v>
      </c>
      <c r="I415" t="str">
        <f t="shared" si="6"/>
        <v>Senior Age</v>
      </c>
    </row>
    <row r="416" spans="1:9" x14ac:dyDescent="0.35">
      <c r="A416" s="1">
        <v>45018</v>
      </c>
      <c r="B416" t="s">
        <v>444</v>
      </c>
      <c r="C416">
        <v>17</v>
      </c>
      <c r="D416" t="s">
        <v>14</v>
      </c>
      <c r="E416" t="s">
        <v>15</v>
      </c>
      <c r="F416" t="s">
        <v>16</v>
      </c>
      <c r="G416" t="s">
        <v>17</v>
      </c>
      <c r="H416" s="2">
        <v>1531.72</v>
      </c>
      <c r="I416" t="str">
        <f t="shared" si="6"/>
        <v>Child</v>
      </c>
    </row>
    <row r="417" spans="1:9" x14ac:dyDescent="0.35">
      <c r="A417" s="1">
        <v>44720</v>
      </c>
      <c r="B417" t="s">
        <v>445</v>
      </c>
      <c r="C417">
        <v>69</v>
      </c>
      <c r="D417" t="s">
        <v>14</v>
      </c>
      <c r="E417" t="s">
        <v>15</v>
      </c>
      <c r="F417" t="s">
        <v>23</v>
      </c>
      <c r="G417" t="s">
        <v>12</v>
      </c>
      <c r="H417" s="2">
        <v>4023.54</v>
      </c>
      <c r="I417" t="str">
        <f t="shared" si="6"/>
        <v>Senior Age</v>
      </c>
    </row>
    <row r="418" spans="1:9" x14ac:dyDescent="0.35">
      <c r="A418" s="1">
        <v>44825</v>
      </c>
      <c r="B418" t="s">
        <v>446</v>
      </c>
      <c r="C418">
        <v>28</v>
      </c>
      <c r="D418" t="s">
        <v>14</v>
      </c>
      <c r="E418" t="s">
        <v>22</v>
      </c>
      <c r="F418" t="s">
        <v>23</v>
      </c>
      <c r="G418" t="s">
        <v>40</v>
      </c>
      <c r="H418" s="2">
        <v>2693.31</v>
      </c>
      <c r="I418" t="str">
        <f t="shared" si="6"/>
        <v>Young Adult</v>
      </c>
    </row>
    <row r="419" spans="1:9" x14ac:dyDescent="0.35">
      <c r="A419" s="1">
        <v>44930</v>
      </c>
      <c r="B419" t="s">
        <v>447</v>
      </c>
      <c r="C419">
        <v>13</v>
      </c>
      <c r="D419" t="s">
        <v>9</v>
      </c>
      <c r="E419" t="s">
        <v>35</v>
      </c>
      <c r="F419" t="s">
        <v>23</v>
      </c>
      <c r="G419" t="s">
        <v>40</v>
      </c>
      <c r="H419" s="2">
        <v>1896.35</v>
      </c>
      <c r="I419" t="str">
        <f t="shared" si="6"/>
        <v>Child</v>
      </c>
    </row>
    <row r="420" spans="1:9" x14ac:dyDescent="0.35">
      <c r="A420" s="1">
        <v>45280</v>
      </c>
      <c r="B420" t="s">
        <v>448</v>
      </c>
      <c r="C420">
        <v>57</v>
      </c>
      <c r="D420" t="s">
        <v>9</v>
      </c>
      <c r="E420" t="s">
        <v>19</v>
      </c>
      <c r="F420" t="s">
        <v>30</v>
      </c>
      <c r="G420" t="s">
        <v>37</v>
      </c>
      <c r="H420" s="2">
        <v>3798.83</v>
      </c>
      <c r="I420" t="str">
        <f t="shared" si="6"/>
        <v>Middle age</v>
      </c>
    </row>
    <row r="421" spans="1:9" x14ac:dyDescent="0.35">
      <c r="A421" s="1">
        <v>44671</v>
      </c>
      <c r="B421" t="s">
        <v>449</v>
      </c>
      <c r="C421">
        <v>53</v>
      </c>
      <c r="D421" t="s">
        <v>21</v>
      </c>
      <c r="E421" t="s">
        <v>15</v>
      </c>
      <c r="F421" t="s">
        <v>11</v>
      </c>
      <c r="G421" t="s">
        <v>17</v>
      </c>
      <c r="H421" s="2">
        <v>168.42</v>
      </c>
      <c r="I421" t="str">
        <f t="shared" si="6"/>
        <v>Middle age</v>
      </c>
    </row>
    <row r="422" spans="1:9" x14ac:dyDescent="0.35">
      <c r="A422" s="1">
        <v>44729</v>
      </c>
      <c r="B422" t="s">
        <v>450</v>
      </c>
      <c r="C422">
        <v>56</v>
      </c>
      <c r="D422" t="s">
        <v>9</v>
      </c>
      <c r="E422" t="s">
        <v>27</v>
      </c>
      <c r="F422" t="s">
        <v>23</v>
      </c>
      <c r="G422" t="s">
        <v>28</v>
      </c>
      <c r="H422" s="2">
        <v>2052.46</v>
      </c>
      <c r="I422" t="str">
        <f t="shared" si="6"/>
        <v>Middle age</v>
      </c>
    </row>
    <row r="423" spans="1:9" x14ac:dyDescent="0.35">
      <c r="A423" s="1">
        <v>45000</v>
      </c>
      <c r="B423" t="s">
        <v>451</v>
      </c>
      <c r="C423">
        <v>38</v>
      </c>
      <c r="D423" t="s">
        <v>21</v>
      </c>
      <c r="E423" t="s">
        <v>27</v>
      </c>
      <c r="F423" t="s">
        <v>23</v>
      </c>
      <c r="G423" t="s">
        <v>17</v>
      </c>
      <c r="H423" s="2">
        <v>2067.91</v>
      </c>
      <c r="I423" t="str">
        <f t="shared" si="6"/>
        <v>Young Adult</v>
      </c>
    </row>
    <row r="424" spans="1:9" x14ac:dyDescent="0.35">
      <c r="A424" s="1">
        <v>45200</v>
      </c>
      <c r="B424" t="s">
        <v>452</v>
      </c>
      <c r="C424">
        <v>48</v>
      </c>
      <c r="D424" t="s">
        <v>9</v>
      </c>
      <c r="E424" t="s">
        <v>22</v>
      </c>
      <c r="F424" t="s">
        <v>16</v>
      </c>
      <c r="G424" t="s">
        <v>37</v>
      </c>
      <c r="H424" s="2">
        <v>4904.28</v>
      </c>
      <c r="I424" t="str">
        <f t="shared" si="6"/>
        <v>Middle age</v>
      </c>
    </row>
    <row r="425" spans="1:9" x14ac:dyDescent="0.35">
      <c r="A425" s="1">
        <v>44597</v>
      </c>
      <c r="B425" t="s">
        <v>453</v>
      </c>
      <c r="C425">
        <v>54</v>
      </c>
      <c r="D425" t="s">
        <v>21</v>
      </c>
      <c r="E425" t="s">
        <v>27</v>
      </c>
      <c r="F425" t="s">
        <v>11</v>
      </c>
      <c r="G425" t="s">
        <v>37</v>
      </c>
      <c r="H425" s="2">
        <v>1905.57</v>
      </c>
      <c r="I425" t="str">
        <f t="shared" si="6"/>
        <v>Middle age</v>
      </c>
    </row>
    <row r="426" spans="1:9" x14ac:dyDescent="0.35">
      <c r="A426" s="1">
        <v>44829</v>
      </c>
      <c r="B426" t="s">
        <v>454</v>
      </c>
      <c r="C426">
        <v>19</v>
      </c>
      <c r="D426" t="s">
        <v>14</v>
      </c>
      <c r="E426" t="s">
        <v>19</v>
      </c>
      <c r="F426" t="s">
        <v>16</v>
      </c>
      <c r="G426" t="s">
        <v>67</v>
      </c>
      <c r="H426" s="2">
        <v>390.12</v>
      </c>
      <c r="I426" t="str">
        <f t="shared" si="6"/>
        <v>Young Adult</v>
      </c>
    </row>
    <row r="427" spans="1:9" x14ac:dyDescent="0.35">
      <c r="A427" s="1">
        <v>45153</v>
      </c>
      <c r="B427" t="s">
        <v>455</v>
      </c>
      <c r="C427">
        <v>43</v>
      </c>
      <c r="D427" t="s">
        <v>14</v>
      </c>
      <c r="E427" t="s">
        <v>10</v>
      </c>
      <c r="F427" t="s">
        <v>11</v>
      </c>
      <c r="G427" t="s">
        <v>12</v>
      </c>
      <c r="H427" s="2">
        <v>3501.53</v>
      </c>
      <c r="I427" t="str">
        <f t="shared" si="6"/>
        <v>Middle age</v>
      </c>
    </row>
    <row r="428" spans="1:9" x14ac:dyDescent="0.35">
      <c r="A428" s="1">
        <v>44745</v>
      </c>
      <c r="B428" t="s">
        <v>456</v>
      </c>
      <c r="C428">
        <v>27</v>
      </c>
      <c r="D428" t="s">
        <v>21</v>
      </c>
      <c r="E428" t="s">
        <v>33</v>
      </c>
      <c r="F428" t="s">
        <v>23</v>
      </c>
      <c r="G428" t="s">
        <v>40</v>
      </c>
      <c r="H428" s="2">
        <v>1173.1500000000001</v>
      </c>
      <c r="I428" t="str">
        <f t="shared" si="6"/>
        <v>Young Adult</v>
      </c>
    </row>
    <row r="429" spans="1:9" x14ac:dyDescent="0.35">
      <c r="A429" s="1">
        <v>45019</v>
      </c>
      <c r="B429" t="s">
        <v>457</v>
      </c>
      <c r="C429">
        <v>46</v>
      </c>
      <c r="D429" t="s">
        <v>9</v>
      </c>
      <c r="E429" t="s">
        <v>22</v>
      </c>
      <c r="F429" t="s">
        <v>11</v>
      </c>
      <c r="G429" t="s">
        <v>37</v>
      </c>
      <c r="H429" s="2">
        <v>4453.66</v>
      </c>
      <c r="I429" t="str">
        <f t="shared" si="6"/>
        <v>Middle age</v>
      </c>
    </row>
    <row r="430" spans="1:9" x14ac:dyDescent="0.35">
      <c r="A430" s="1">
        <v>44627</v>
      </c>
      <c r="B430" t="s">
        <v>458</v>
      </c>
      <c r="C430">
        <v>29</v>
      </c>
      <c r="D430" t="s">
        <v>9</v>
      </c>
      <c r="E430" t="s">
        <v>33</v>
      </c>
      <c r="F430" t="s">
        <v>30</v>
      </c>
      <c r="G430" t="s">
        <v>37</v>
      </c>
      <c r="H430" s="2">
        <v>648.45000000000005</v>
      </c>
      <c r="I430" t="str">
        <f t="shared" si="6"/>
        <v>Young Adult</v>
      </c>
    </row>
    <row r="431" spans="1:9" x14ac:dyDescent="0.35">
      <c r="A431" s="1">
        <v>45203</v>
      </c>
      <c r="B431" t="s">
        <v>459</v>
      </c>
      <c r="C431">
        <v>9</v>
      </c>
      <c r="D431" t="s">
        <v>9</v>
      </c>
      <c r="E431" t="s">
        <v>25</v>
      </c>
      <c r="F431" t="s">
        <v>16</v>
      </c>
      <c r="G431" t="s">
        <v>37</v>
      </c>
      <c r="H431" s="2">
        <v>794.96</v>
      </c>
      <c r="I431" t="str">
        <f t="shared" si="6"/>
        <v>Child</v>
      </c>
    </row>
    <row r="432" spans="1:9" x14ac:dyDescent="0.35">
      <c r="A432" s="1">
        <v>44898</v>
      </c>
      <c r="B432" t="s">
        <v>460</v>
      </c>
      <c r="C432">
        <v>35</v>
      </c>
      <c r="D432" t="s">
        <v>14</v>
      </c>
      <c r="E432" t="s">
        <v>33</v>
      </c>
      <c r="F432" t="s">
        <v>16</v>
      </c>
      <c r="G432" t="s">
        <v>17</v>
      </c>
      <c r="H432" s="2">
        <v>411.91</v>
      </c>
      <c r="I432" t="str">
        <f t="shared" si="6"/>
        <v>Young Adult</v>
      </c>
    </row>
    <row r="433" spans="1:9" x14ac:dyDescent="0.35">
      <c r="A433" s="1">
        <v>44607</v>
      </c>
      <c r="B433" t="s">
        <v>461</v>
      </c>
      <c r="C433">
        <v>23</v>
      </c>
      <c r="D433" t="s">
        <v>9</v>
      </c>
      <c r="E433" t="s">
        <v>25</v>
      </c>
      <c r="F433" t="s">
        <v>16</v>
      </c>
      <c r="G433" t="s">
        <v>37</v>
      </c>
      <c r="H433" s="2">
        <v>649.20000000000005</v>
      </c>
      <c r="I433" t="str">
        <f t="shared" si="6"/>
        <v>Young Adult</v>
      </c>
    </row>
    <row r="434" spans="1:9" x14ac:dyDescent="0.35">
      <c r="A434" s="1">
        <v>45004</v>
      </c>
      <c r="B434" t="s">
        <v>462</v>
      </c>
      <c r="C434">
        <v>41</v>
      </c>
      <c r="D434" t="s">
        <v>9</v>
      </c>
      <c r="E434" t="s">
        <v>25</v>
      </c>
      <c r="F434" t="s">
        <v>16</v>
      </c>
      <c r="G434" t="s">
        <v>17</v>
      </c>
      <c r="H434" s="2">
        <v>4437.87</v>
      </c>
      <c r="I434" t="str">
        <f t="shared" si="6"/>
        <v>Middle age</v>
      </c>
    </row>
    <row r="435" spans="1:9" x14ac:dyDescent="0.35">
      <c r="A435" s="1">
        <v>45165</v>
      </c>
      <c r="B435" t="s">
        <v>463</v>
      </c>
      <c r="C435">
        <v>84</v>
      </c>
      <c r="D435" t="s">
        <v>9</v>
      </c>
      <c r="E435" t="s">
        <v>22</v>
      </c>
      <c r="F435" t="s">
        <v>30</v>
      </c>
      <c r="G435" t="s">
        <v>37</v>
      </c>
      <c r="H435" s="2">
        <v>1057.45</v>
      </c>
      <c r="I435" t="str">
        <f t="shared" si="6"/>
        <v>Senior Age</v>
      </c>
    </row>
    <row r="436" spans="1:9" x14ac:dyDescent="0.35">
      <c r="A436" s="1">
        <v>44645</v>
      </c>
      <c r="B436" t="s">
        <v>464</v>
      </c>
      <c r="C436">
        <v>29</v>
      </c>
      <c r="D436" t="s">
        <v>21</v>
      </c>
      <c r="E436" t="s">
        <v>35</v>
      </c>
      <c r="F436" t="s">
        <v>16</v>
      </c>
      <c r="G436" t="s">
        <v>37</v>
      </c>
      <c r="H436" s="2">
        <v>2112.5</v>
      </c>
      <c r="I436" t="str">
        <f t="shared" si="6"/>
        <v>Young Adult</v>
      </c>
    </row>
    <row r="437" spans="1:9" x14ac:dyDescent="0.35">
      <c r="A437" s="1">
        <v>44820</v>
      </c>
      <c r="B437" t="s">
        <v>465</v>
      </c>
      <c r="C437">
        <v>7</v>
      </c>
      <c r="D437" t="s">
        <v>9</v>
      </c>
      <c r="E437" t="s">
        <v>25</v>
      </c>
      <c r="F437" t="s">
        <v>11</v>
      </c>
      <c r="G437" t="s">
        <v>17</v>
      </c>
      <c r="H437" s="2">
        <v>3711.15</v>
      </c>
      <c r="I437" t="str">
        <f t="shared" si="6"/>
        <v>Child</v>
      </c>
    </row>
    <row r="438" spans="1:9" x14ac:dyDescent="0.35">
      <c r="A438" s="1">
        <v>45017</v>
      </c>
      <c r="B438" t="s">
        <v>466</v>
      </c>
      <c r="C438">
        <v>5</v>
      </c>
      <c r="D438" t="s">
        <v>9</v>
      </c>
      <c r="E438" t="s">
        <v>10</v>
      </c>
      <c r="F438" t="s">
        <v>30</v>
      </c>
      <c r="G438" t="s">
        <v>40</v>
      </c>
      <c r="H438" s="2">
        <v>1104.71</v>
      </c>
      <c r="I438" t="str">
        <f t="shared" si="6"/>
        <v>Child</v>
      </c>
    </row>
    <row r="439" spans="1:9" x14ac:dyDescent="0.35">
      <c r="A439" s="1">
        <v>45073</v>
      </c>
      <c r="B439" t="s">
        <v>467</v>
      </c>
      <c r="C439">
        <v>4</v>
      </c>
      <c r="D439" t="s">
        <v>21</v>
      </c>
      <c r="E439" t="s">
        <v>22</v>
      </c>
      <c r="F439" t="s">
        <v>30</v>
      </c>
      <c r="G439" t="s">
        <v>17</v>
      </c>
      <c r="H439" s="2">
        <v>682.73</v>
      </c>
      <c r="I439" t="str">
        <f t="shared" si="6"/>
        <v>Child</v>
      </c>
    </row>
    <row r="440" spans="1:9" x14ac:dyDescent="0.35">
      <c r="A440" s="1">
        <v>44947</v>
      </c>
      <c r="B440" t="s">
        <v>468</v>
      </c>
      <c r="C440">
        <v>18</v>
      </c>
      <c r="D440" t="s">
        <v>21</v>
      </c>
      <c r="E440" t="s">
        <v>35</v>
      </c>
      <c r="F440" t="s">
        <v>30</v>
      </c>
      <c r="G440" t="s">
        <v>17</v>
      </c>
      <c r="H440" s="2">
        <v>866.59</v>
      </c>
      <c r="I440" t="str">
        <f t="shared" si="6"/>
        <v>Young Adult</v>
      </c>
    </row>
    <row r="441" spans="1:9" x14ac:dyDescent="0.35">
      <c r="A441" s="1">
        <v>45033</v>
      </c>
      <c r="B441" t="s">
        <v>469</v>
      </c>
      <c r="C441">
        <v>7</v>
      </c>
      <c r="D441" t="s">
        <v>21</v>
      </c>
      <c r="E441" t="s">
        <v>35</v>
      </c>
      <c r="F441" t="s">
        <v>23</v>
      </c>
      <c r="G441" t="s">
        <v>17</v>
      </c>
      <c r="H441" s="2">
        <v>1466.97</v>
      </c>
      <c r="I441" t="str">
        <f t="shared" si="6"/>
        <v>Child</v>
      </c>
    </row>
    <row r="442" spans="1:9" x14ac:dyDescent="0.35">
      <c r="A442" s="1">
        <v>45007</v>
      </c>
      <c r="B442" t="s">
        <v>470</v>
      </c>
      <c r="C442">
        <v>30</v>
      </c>
      <c r="D442" t="s">
        <v>14</v>
      </c>
      <c r="E442" t="s">
        <v>25</v>
      </c>
      <c r="F442" t="s">
        <v>16</v>
      </c>
      <c r="G442" t="s">
        <v>28</v>
      </c>
      <c r="H442" s="2">
        <v>867.06</v>
      </c>
      <c r="I442" t="str">
        <f t="shared" si="6"/>
        <v>Young Adult</v>
      </c>
    </row>
    <row r="443" spans="1:9" x14ac:dyDescent="0.35">
      <c r="A443" s="1">
        <v>45260</v>
      </c>
      <c r="B443" t="s">
        <v>471</v>
      </c>
      <c r="C443">
        <v>81</v>
      </c>
      <c r="D443" t="s">
        <v>9</v>
      </c>
      <c r="E443" t="s">
        <v>10</v>
      </c>
      <c r="F443" t="s">
        <v>11</v>
      </c>
      <c r="G443" t="s">
        <v>17</v>
      </c>
      <c r="H443" s="2">
        <v>4211.8999999999996</v>
      </c>
      <c r="I443" t="str">
        <f t="shared" si="6"/>
        <v>Senior Age</v>
      </c>
    </row>
    <row r="444" spans="1:9" x14ac:dyDescent="0.35">
      <c r="A444" s="1">
        <v>44658</v>
      </c>
      <c r="B444" t="s">
        <v>472</v>
      </c>
      <c r="C444">
        <v>14</v>
      </c>
      <c r="D444" t="s">
        <v>9</v>
      </c>
      <c r="E444" t="s">
        <v>10</v>
      </c>
      <c r="F444" t="s">
        <v>16</v>
      </c>
      <c r="G444" t="s">
        <v>12</v>
      </c>
      <c r="H444" s="2">
        <v>2748.47</v>
      </c>
      <c r="I444" t="str">
        <f t="shared" si="6"/>
        <v>Child</v>
      </c>
    </row>
    <row r="445" spans="1:9" x14ac:dyDescent="0.35">
      <c r="A445" s="1">
        <v>45158</v>
      </c>
      <c r="B445" t="s">
        <v>473</v>
      </c>
      <c r="C445">
        <v>8</v>
      </c>
      <c r="D445" t="s">
        <v>14</v>
      </c>
      <c r="E445" t="s">
        <v>35</v>
      </c>
      <c r="F445" t="s">
        <v>30</v>
      </c>
      <c r="G445" t="s">
        <v>17</v>
      </c>
      <c r="H445" s="2">
        <v>2506.0500000000002</v>
      </c>
      <c r="I445" t="str">
        <f t="shared" si="6"/>
        <v>Child</v>
      </c>
    </row>
    <row r="446" spans="1:9" x14ac:dyDescent="0.35">
      <c r="A446" s="1">
        <v>44903</v>
      </c>
      <c r="B446" t="s">
        <v>474</v>
      </c>
      <c r="C446">
        <v>49</v>
      </c>
      <c r="D446" t="s">
        <v>14</v>
      </c>
      <c r="E446" t="s">
        <v>35</v>
      </c>
      <c r="F446" t="s">
        <v>16</v>
      </c>
      <c r="G446" t="s">
        <v>37</v>
      </c>
      <c r="H446" s="2">
        <v>3682.27</v>
      </c>
      <c r="I446" t="str">
        <f t="shared" si="6"/>
        <v>Middle age</v>
      </c>
    </row>
    <row r="447" spans="1:9" x14ac:dyDescent="0.35">
      <c r="A447" s="1">
        <v>44880</v>
      </c>
      <c r="B447" t="s">
        <v>475</v>
      </c>
      <c r="C447">
        <v>11</v>
      </c>
      <c r="D447" t="s">
        <v>21</v>
      </c>
      <c r="E447" t="s">
        <v>35</v>
      </c>
      <c r="F447" t="s">
        <v>16</v>
      </c>
      <c r="G447" t="s">
        <v>28</v>
      </c>
      <c r="H447" s="2">
        <v>3562.52</v>
      </c>
      <c r="I447" t="str">
        <f t="shared" si="6"/>
        <v>Child</v>
      </c>
    </row>
    <row r="448" spans="1:9" x14ac:dyDescent="0.35">
      <c r="A448" s="1">
        <v>44818</v>
      </c>
      <c r="B448" t="s">
        <v>476</v>
      </c>
      <c r="C448">
        <v>46</v>
      </c>
      <c r="D448" t="s">
        <v>9</v>
      </c>
      <c r="E448" t="s">
        <v>33</v>
      </c>
      <c r="F448" t="s">
        <v>23</v>
      </c>
      <c r="G448" t="s">
        <v>40</v>
      </c>
      <c r="H448" s="2">
        <v>4898.6000000000004</v>
      </c>
      <c r="I448" t="str">
        <f t="shared" si="6"/>
        <v>Middle age</v>
      </c>
    </row>
    <row r="449" spans="1:9" x14ac:dyDescent="0.35">
      <c r="A449" s="1">
        <v>44683</v>
      </c>
      <c r="B449" t="s">
        <v>477</v>
      </c>
      <c r="C449">
        <v>38</v>
      </c>
      <c r="D449" t="s">
        <v>14</v>
      </c>
      <c r="E449" t="s">
        <v>19</v>
      </c>
      <c r="F449" t="s">
        <v>16</v>
      </c>
      <c r="G449" t="s">
        <v>37</v>
      </c>
      <c r="H449" s="2">
        <v>653.99</v>
      </c>
      <c r="I449" t="str">
        <f t="shared" si="6"/>
        <v>Young Adult</v>
      </c>
    </row>
    <row r="450" spans="1:9" x14ac:dyDescent="0.35">
      <c r="A450" s="1">
        <v>45241</v>
      </c>
      <c r="B450" t="s">
        <v>478</v>
      </c>
      <c r="C450">
        <v>63</v>
      </c>
      <c r="D450" t="s">
        <v>9</v>
      </c>
      <c r="E450" t="s">
        <v>33</v>
      </c>
      <c r="F450" t="s">
        <v>11</v>
      </c>
      <c r="G450" t="s">
        <v>28</v>
      </c>
      <c r="H450" s="2">
        <v>1086.96</v>
      </c>
      <c r="I450" t="str">
        <f t="shared" ref="I450:I513" si="7">IF(C450&lt;=17,"Child",IF(C450&lt;=39, "Young Adult", IF(C450&lt;=59, "Middle age", "Senior Age")))</f>
        <v>Senior Age</v>
      </c>
    </row>
    <row r="451" spans="1:9" x14ac:dyDescent="0.35">
      <c r="A451" s="1">
        <v>44892</v>
      </c>
      <c r="B451" t="s">
        <v>479</v>
      </c>
      <c r="C451">
        <v>87</v>
      </c>
      <c r="D451" t="s">
        <v>14</v>
      </c>
      <c r="E451" t="s">
        <v>27</v>
      </c>
      <c r="F451" t="s">
        <v>16</v>
      </c>
      <c r="G451" t="s">
        <v>12</v>
      </c>
      <c r="H451" s="2">
        <v>2063.0700000000002</v>
      </c>
      <c r="I451" t="str">
        <f t="shared" si="7"/>
        <v>Senior Age</v>
      </c>
    </row>
    <row r="452" spans="1:9" x14ac:dyDescent="0.35">
      <c r="A452" s="1">
        <v>44671</v>
      </c>
      <c r="B452" t="s">
        <v>480</v>
      </c>
      <c r="C452">
        <v>26</v>
      </c>
      <c r="D452" t="s">
        <v>14</v>
      </c>
      <c r="E452" t="s">
        <v>22</v>
      </c>
      <c r="F452" t="s">
        <v>16</v>
      </c>
      <c r="G452" t="s">
        <v>28</v>
      </c>
      <c r="H452" s="2">
        <v>2424.44</v>
      </c>
      <c r="I452" t="str">
        <f t="shared" si="7"/>
        <v>Young Adult</v>
      </c>
    </row>
    <row r="453" spans="1:9" x14ac:dyDescent="0.35">
      <c r="A453" s="1">
        <v>45079</v>
      </c>
      <c r="B453" t="s">
        <v>481</v>
      </c>
      <c r="C453">
        <v>53</v>
      </c>
      <c r="D453" t="s">
        <v>21</v>
      </c>
      <c r="E453" t="s">
        <v>25</v>
      </c>
      <c r="F453" t="s">
        <v>16</v>
      </c>
      <c r="G453" t="s">
        <v>40</v>
      </c>
      <c r="H453" s="2">
        <v>1918.1</v>
      </c>
      <c r="I453" t="str">
        <f t="shared" si="7"/>
        <v>Middle age</v>
      </c>
    </row>
    <row r="454" spans="1:9" x14ac:dyDescent="0.35">
      <c r="A454" s="1">
        <v>44944</v>
      </c>
      <c r="B454" t="s">
        <v>482</v>
      </c>
      <c r="C454">
        <v>58</v>
      </c>
      <c r="D454" t="s">
        <v>9</v>
      </c>
      <c r="E454" t="s">
        <v>25</v>
      </c>
      <c r="F454" t="s">
        <v>16</v>
      </c>
      <c r="G454" t="s">
        <v>40</v>
      </c>
      <c r="H454" s="2">
        <v>3156.18</v>
      </c>
      <c r="I454" t="str">
        <f t="shared" si="7"/>
        <v>Middle age</v>
      </c>
    </row>
    <row r="455" spans="1:9" x14ac:dyDescent="0.35">
      <c r="A455" s="1">
        <v>45054</v>
      </c>
      <c r="B455" t="s">
        <v>483</v>
      </c>
      <c r="C455">
        <v>92</v>
      </c>
      <c r="D455" t="s">
        <v>9</v>
      </c>
      <c r="E455" t="s">
        <v>27</v>
      </c>
      <c r="F455" t="s">
        <v>16</v>
      </c>
      <c r="G455" t="s">
        <v>12</v>
      </c>
      <c r="H455" s="2">
        <v>437.63</v>
      </c>
      <c r="I455" t="str">
        <f t="shared" si="7"/>
        <v>Senior Age</v>
      </c>
    </row>
    <row r="456" spans="1:9" x14ac:dyDescent="0.35">
      <c r="A456" s="1">
        <v>44787</v>
      </c>
      <c r="B456" t="s">
        <v>484</v>
      </c>
      <c r="C456">
        <v>97</v>
      </c>
      <c r="D456" t="s">
        <v>21</v>
      </c>
      <c r="E456" t="s">
        <v>19</v>
      </c>
      <c r="F456" t="s">
        <v>11</v>
      </c>
      <c r="G456" t="s">
        <v>17</v>
      </c>
      <c r="H456" s="2">
        <v>952.52</v>
      </c>
      <c r="I456" t="str">
        <f t="shared" si="7"/>
        <v>Senior Age</v>
      </c>
    </row>
    <row r="457" spans="1:9" x14ac:dyDescent="0.35">
      <c r="A457" s="1">
        <v>44792</v>
      </c>
      <c r="B457" t="s">
        <v>485</v>
      </c>
      <c r="C457">
        <v>48</v>
      </c>
      <c r="D457" t="s">
        <v>9</v>
      </c>
      <c r="E457" t="s">
        <v>22</v>
      </c>
      <c r="F457" t="s">
        <v>11</v>
      </c>
      <c r="G457" t="s">
        <v>40</v>
      </c>
      <c r="H457" s="2">
        <v>3157.75</v>
      </c>
      <c r="I457" t="str">
        <f t="shared" si="7"/>
        <v>Middle age</v>
      </c>
    </row>
    <row r="458" spans="1:9" x14ac:dyDescent="0.35">
      <c r="A458" s="1">
        <v>45158</v>
      </c>
      <c r="B458" t="s">
        <v>486</v>
      </c>
      <c r="C458">
        <v>65</v>
      </c>
      <c r="D458" t="s">
        <v>14</v>
      </c>
      <c r="E458" t="s">
        <v>22</v>
      </c>
      <c r="F458" t="s">
        <v>30</v>
      </c>
      <c r="G458" t="s">
        <v>28</v>
      </c>
      <c r="H458" s="2">
        <v>3486.03</v>
      </c>
      <c r="I458" t="str">
        <f t="shared" si="7"/>
        <v>Senior Age</v>
      </c>
    </row>
    <row r="459" spans="1:9" x14ac:dyDescent="0.35">
      <c r="A459" s="1">
        <v>45136</v>
      </c>
      <c r="B459" t="s">
        <v>487</v>
      </c>
      <c r="C459">
        <v>50</v>
      </c>
      <c r="D459" t="s">
        <v>9</v>
      </c>
      <c r="E459" t="s">
        <v>22</v>
      </c>
      <c r="F459" t="s">
        <v>30</v>
      </c>
      <c r="G459" t="s">
        <v>40</v>
      </c>
      <c r="H459" s="2">
        <v>814.09</v>
      </c>
      <c r="I459" t="str">
        <f t="shared" si="7"/>
        <v>Middle age</v>
      </c>
    </row>
    <row r="460" spans="1:9" x14ac:dyDescent="0.35">
      <c r="A460" s="1">
        <v>45133</v>
      </c>
      <c r="B460" t="s">
        <v>488</v>
      </c>
      <c r="C460">
        <v>55</v>
      </c>
      <c r="D460" t="s">
        <v>21</v>
      </c>
      <c r="E460" t="s">
        <v>10</v>
      </c>
      <c r="F460" t="s">
        <v>23</v>
      </c>
      <c r="G460" t="s">
        <v>12</v>
      </c>
      <c r="H460" s="2">
        <v>3670.86</v>
      </c>
      <c r="I460" t="str">
        <f t="shared" si="7"/>
        <v>Middle age</v>
      </c>
    </row>
    <row r="461" spans="1:9" x14ac:dyDescent="0.35">
      <c r="A461" s="1">
        <v>45115</v>
      </c>
      <c r="B461" t="s">
        <v>489</v>
      </c>
      <c r="C461">
        <v>97</v>
      </c>
      <c r="D461" t="s">
        <v>21</v>
      </c>
      <c r="E461" t="s">
        <v>15</v>
      </c>
      <c r="F461" t="s">
        <v>23</v>
      </c>
      <c r="G461" t="s">
        <v>37</v>
      </c>
      <c r="H461" s="2">
        <v>769.22</v>
      </c>
      <c r="I461" t="str">
        <f t="shared" si="7"/>
        <v>Senior Age</v>
      </c>
    </row>
    <row r="462" spans="1:9" x14ac:dyDescent="0.35">
      <c r="A462" s="1">
        <v>44944</v>
      </c>
      <c r="B462" t="s">
        <v>490</v>
      </c>
      <c r="C462">
        <v>92</v>
      </c>
      <c r="D462" t="s">
        <v>14</v>
      </c>
      <c r="E462" t="s">
        <v>15</v>
      </c>
      <c r="F462" t="s">
        <v>11</v>
      </c>
      <c r="G462" t="s">
        <v>17</v>
      </c>
      <c r="H462" s="2">
        <v>4207.6499999999996</v>
      </c>
      <c r="I462" t="str">
        <f t="shared" si="7"/>
        <v>Senior Age</v>
      </c>
    </row>
    <row r="463" spans="1:9" x14ac:dyDescent="0.35">
      <c r="A463" s="1">
        <v>45271</v>
      </c>
      <c r="B463" t="s">
        <v>491</v>
      </c>
      <c r="C463">
        <v>38</v>
      </c>
      <c r="D463" t="s">
        <v>21</v>
      </c>
      <c r="E463" t="s">
        <v>15</v>
      </c>
      <c r="F463" t="s">
        <v>16</v>
      </c>
      <c r="G463" t="s">
        <v>37</v>
      </c>
      <c r="H463" s="2">
        <v>422.5</v>
      </c>
      <c r="I463" t="str">
        <f t="shared" si="7"/>
        <v>Young Adult</v>
      </c>
    </row>
    <row r="464" spans="1:9" x14ac:dyDescent="0.35">
      <c r="A464" s="1">
        <v>44707</v>
      </c>
      <c r="B464" t="s">
        <v>492</v>
      </c>
      <c r="C464">
        <v>49</v>
      </c>
      <c r="D464" t="s">
        <v>9</v>
      </c>
      <c r="E464" t="s">
        <v>33</v>
      </c>
      <c r="F464" t="s">
        <v>16</v>
      </c>
      <c r="G464" t="s">
        <v>40</v>
      </c>
      <c r="H464" s="2">
        <v>4047.13</v>
      </c>
      <c r="I464" t="str">
        <f t="shared" si="7"/>
        <v>Middle age</v>
      </c>
    </row>
    <row r="465" spans="1:9" x14ac:dyDescent="0.35">
      <c r="A465" s="1">
        <v>44991</v>
      </c>
      <c r="B465" t="s">
        <v>493</v>
      </c>
      <c r="C465">
        <v>41</v>
      </c>
      <c r="D465" t="s">
        <v>9</v>
      </c>
      <c r="E465" t="s">
        <v>15</v>
      </c>
      <c r="F465" t="s">
        <v>23</v>
      </c>
      <c r="G465" t="s">
        <v>17</v>
      </c>
      <c r="H465" s="2">
        <v>3764.95</v>
      </c>
      <c r="I465" t="str">
        <f t="shared" si="7"/>
        <v>Middle age</v>
      </c>
    </row>
    <row r="466" spans="1:9" x14ac:dyDescent="0.35">
      <c r="A466" s="1">
        <v>45169</v>
      </c>
      <c r="B466" t="s">
        <v>494</v>
      </c>
      <c r="C466">
        <v>67</v>
      </c>
      <c r="D466" t="s">
        <v>21</v>
      </c>
      <c r="E466" t="s">
        <v>33</v>
      </c>
      <c r="F466" t="s">
        <v>23</v>
      </c>
      <c r="G466" t="s">
        <v>37</v>
      </c>
      <c r="H466" s="2">
        <v>4351.55</v>
      </c>
      <c r="I466" t="str">
        <f t="shared" si="7"/>
        <v>Senior Age</v>
      </c>
    </row>
    <row r="467" spans="1:9" x14ac:dyDescent="0.35">
      <c r="A467" s="1">
        <v>45167</v>
      </c>
      <c r="B467" t="s">
        <v>495</v>
      </c>
      <c r="C467">
        <v>93</v>
      </c>
      <c r="D467" t="s">
        <v>14</v>
      </c>
      <c r="E467" t="s">
        <v>10</v>
      </c>
      <c r="F467" t="s">
        <v>11</v>
      </c>
      <c r="G467" t="s">
        <v>17</v>
      </c>
      <c r="H467" s="2">
        <v>2778.81</v>
      </c>
      <c r="I467" t="str">
        <f t="shared" si="7"/>
        <v>Senior Age</v>
      </c>
    </row>
    <row r="468" spans="1:9" x14ac:dyDescent="0.35">
      <c r="A468" s="1">
        <v>44928</v>
      </c>
      <c r="B468" t="s">
        <v>496</v>
      </c>
      <c r="C468">
        <v>43</v>
      </c>
      <c r="D468" t="s">
        <v>9</v>
      </c>
      <c r="E468" t="s">
        <v>33</v>
      </c>
      <c r="F468" t="s">
        <v>11</v>
      </c>
      <c r="G468" t="s">
        <v>37</v>
      </c>
      <c r="H468" s="2">
        <v>3806.52</v>
      </c>
      <c r="I468" t="str">
        <f t="shared" si="7"/>
        <v>Middle age</v>
      </c>
    </row>
    <row r="469" spans="1:9" x14ac:dyDescent="0.35">
      <c r="A469" s="1">
        <v>44982</v>
      </c>
      <c r="B469" t="s">
        <v>497</v>
      </c>
      <c r="C469">
        <v>38</v>
      </c>
      <c r="D469" t="s">
        <v>14</v>
      </c>
      <c r="E469" t="s">
        <v>25</v>
      </c>
      <c r="F469" t="s">
        <v>16</v>
      </c>
      <c r="G469" t="s">
        <v>37</v>
      </c>
      <c r="H469" s="2">
        <v>1577.15</v>
      </c>
      <c r="I469" t="str">
        <f t="shared" si="7"/>
        <v>Young Adult</v>
      </c>
    </row>
    <row r="470" spans="1:9" x14ac:dyDescent="0.35">
      <c r="A470" s="1">
        <v>44565</v>
      </c>
      <c r="B470" t="s">
        <v>498</v>
      </c>
      <c r="C470">
        <v>11</v>
      </c>
      <c r="D470" t="s">
        <v>9</v>
      </c>
      <c r="E470" t="s">
        <v>33</v>
      </c>
      <c r="F470" t="s">
        <v>23</v>
      </c>
      <c r="G470" t="s">
        <v>37</v>
      </c>
      <c r="H470" s="2">
        <v>3570.38</v>
      </c>
      <c r="I470" t="str">
        <f t="shared" si="7"/>
        <v>Child</v>
      </c>
    </row>
    <row r="471" spans="1:9" x14ac:dyDescent="0.35">
      <c r="A471" s="1">
        <v>44990</v>
      </c>
      <c r="B471" t="s">
        <v>499</v>
      </c>
      <c r="C471">
        <v>65</v>
      </c>
      <c r="D471" t="s">
        <v>21</v>
      </c>
      <c r="E471" t="s">
        <v>33</v>
      </c>
      <c r="F471" t="s">
        <v>30</v>
      </c>
      <c r="G471" t="s">
        <v>12</v>
      </c>
      <c r="H471" s="2">
        <v>3251.6</v>
      </c>
      <c r="I471" t="str">
        <f t="shared" si="7"/>
        <v>Senior Age</v>
      </c>
    </row>
    <row r="472" spans="1:9" x14ac:dyDescent="0.35">
      <c r="A472" s="1">
        <v>44867</v>
      </c>
      <c r="B472" t="s">
        <v>500</v>
      </c>
      <c r="C472">
        <v>9</v>
      </c>
      <c r="D472" t="s">
        <v>21</v>
      </c>
      <c r="E472" t="s">
        <v>22</v>
      </c>
      <c r="F472" t="s">
        <v>11</v>
      </c>
      <c r="G472" t="s">
        <v>17</v>
      </c>
      <c r="H472" s="2">
        <v>2070.83</v>
      </c>
      <c r="I472" t="str">
        <f t="shared" si="7"/>
        <v>Child</v>
      </c>
    </row>
    <row r="473" spans="1:9" x14ac:dyDescent="0.35">
      <c r="A473" s="1">
        <v>44650</v>
      </c>
      <c r="B473" t="s">
        <v>501</v>
      </c>
      <c r="C473">
        <v>11</v>
      </c>
      <c r="D473" t="s">
        <v>9</v>
      </c>
      <c r="E473" t="s">
        <v>22</v>
      </c>
      <c r="F473" t="s">
        <v>16</v>
      </c>
      <c r="G473" t="s">
        <v>17</v>
      </c>
      <c r="H473" s="2">
        <v>3275.8</v>
      </c>
      <c r="I473" t="str">
        <f t="shared" si="7"/>
        <v>Child</v>
      </c>
    </row>
    <row r="474" spans="1:9" x14ac:dyDescent="0.35">
      <c r="A474" s="1">
        <v>44639</v>
      </c>
      <c r="B474" t="s">
        <v>502</v>
      </c>
      <c r="C474">
        <v>18</v>
      </c>
      <c r="D474" t="s">
        <v>14</v>
      </c>
      <c r="E474" t="s">
        <v>33</v>
      </c>
      <c r="F474" t="s">
        <v>16</v>
      </c>
      <c r="G474" t="s">
        <v>12</v>
      </c>
      <c r="H474" s="2">
        <v>3142.49</v>
      </c>
      <c r="I474" t="str">
        <f t="shared" si="7"/>
        <v>Young Adult</v>
      </c>
    </row>
    <row r="475" spans="1:9" x14ac:dyDescent="0.35">
      <c r="A475" s="1">
        <v>44936</v>
      </c>
      <c r="B475" t="s">
        <v>503</v>
      </c>
      <c r="C475">
        <v>87</v>
      </c>
      <c r="D475" t="s">
        <v>21</v>
      </c>
      <c r="E475" t="s">
        <v>27</v>
      </c>
      <c r="F475" t="s">
        <v>11</v>
      </c>
      <c r="G475" t="s">
        <v>17</v>
      </c>
      <c r="H475" s="2">
        <v>2813.34</v>
      </c>
      <c r="I475" t="str">
        <f t="shared" si="7"/>
        <v>Senior Age</v>
      </c>
    </row>
    <row r="476" spans="1:9" x14ac:dyDescent="0.35">
      <c r="A476" s="1">
        <v>45104</v>
      </c>
      <c r="B476" t="s">
        <v>504</v>
      </c>
      <c r="C476">
        <v>18</v>
      </c>
      <c r="D476" t="s">
        <v>21</v>
      </c>
      <c r="E476" t="s">
        <v>25</v>
      </c>
      <c r="F476" t="s">
        <v>23</v>
      </c>
      <c r="G476" t="s">
        <v>17</v>
      </c>
      <c r="H476" s="2">
        <v>541.99</v>
      </c>
      <c r="I476" t="str">
        <f t="shared" si="7"/>
        <v>Young Adult</v>
      </c>
    </row>
    <row r="477" spans="1:9" x14ac:dyDescent="0.35">
      <c r="A477" s="1">
        <v>45139</v>
      </c>
      <c r="B477" t="s">
        <v>505</v>
      </c>
      <c r="C477">
        <v>89</v>
      </c>
      <c r="D477" t="s">
        <v>21</v>
      </c>
      <c r="E477" t="s">
        <v>22</v>
      </c>
      <c r="F477" t="s">
        <v>23</v>
      </c>
      <c r="G477" t="s">
        <v>28</v>
      </c>
      <c r="H477" s="2">
        <v>3517.51</v>
      </c>
      <c r="I477" t="str">
        <f t="shared" si="7"/>
        <v>Senior Age</v>
      </c>
    </row>
    <row r="478" spans="1:9" x14ac:dyDescent="0.35">
      <c r="A478" s="1">
        <v>44672</v>
      </c>
      <c r="B478" t="s">
        <v>506</v>
      </c>
      <c r="C478">
        <v>47</v>
      </c>
      <c r="D478" t="s">
        <v>14</v>
      </c>
      <c r="E478" t="s">
        <v>10</v>
      </c>
      <c r="F478" t="s">
        <v>23</v>
      </c>
      <c r="G478" t="s">
        <v>37</v>
      </c>
      <c r="H478" s="2">
        <v>1459.39</v>
      </c>
      <c r="I478" t="str">
        <f t="shared" si="7"/>
        <v>Middle age</v>
      </c>
    </row>
    <row r="479" spans="1:9" x14ac:dyDescent="0.35">
      <c r="A479" s="1">
        <v>44768</v>
      </c>
      <c r="B479" t="s">
        <v>507</v>
      </c>
      <c r="C479">
        <v>41</v>
      </c>
      <c r="D479" t="s">
        <v>9</v>
      </c>
      <c r="E479" t="s">
        <v>22</v>
      </c>
      <c r="F479" t="s">
        <v>11</v>
      </c>
      <c r="G479" t="s">
        <v>28</v>
      </c>
      <c r="H479" s="2">
        <v>34.880000000000003</v>
      </c>
      <c r="I479" t="str">
        <f t="shared" si="7"/>
        <v>Middle age</v>
      </c>
    </row>
    <row r="480" spans="1:9" x14ac:dyDescent="0.35">
      <c r="A480" s="1">
        <v>44771</v>
      </c>
      <c r="B480" t="s">
        <v>508</v>
      </c>
      <c r="C480">
        <v>56</v>
      </c>
      <c r="D480" t="s">
        <v>14</v>
      </c>
      <c r="E480" t="s">
        <v>22</v>
      </c>
      <c r="F480" t="s">
        <v>16</v>
      </c>
      <c r="G480" t="s">
        <v>28</v>
      </c>
      <c r="H480" s="2">
        <v>1692.5</v>
      </c>
      <c r="I480" t="str">
        <f t="shared" si="7"/>
        <v>Middle age</v>
      </c>
    </row>
    <row r="481" spans="1:9" x14ac:dyDescent="0.35">
      <c r="A481" s="1">
        <v>45269</v>
      </c>
      <c r="B481" t="s">
        <v>509</v>
      </c>
      <c r="C481">
        <v>48</v>
      </c>
      <c r="D481" t="s">
        <v>9</v>
      </c>
      <c r="E481" t="s">
        <v>22</v>
      </c>
      <c r="F481" t="s">
        <v>30</v>
      </c>
      <c r="G481" t="s">
        <v>67</v>
      </c>
      <c r="H481" s="2">
        <v>1476.63</v>
      </c>
      <c r="I481" t="str">
        <f t="shared" si="7"/>
        <v>Middle age</v>
      </c>
    </row>
    <row r="482" spans="1:9" x14ac:dyDescent="0.35">
      <c r="A482" s="1">
        <v>44736</v>
      </c>
      <c r="B482" t="s">
        <v>510</v>
      </c>
      <c r="C482">
        <v>17</v>
      </c>
      <c r="D482" t="s">
        <v>9</v>
      </c>
      <c r="E482" t="s">
        <v>27</v>
      </c>
      <c r="F482" t="s">
        <v>30</v>
      </c>
      <c r="G482" t="s">
        <v>40</v>
      </c>
      <c r="H482" s="2">
        <v>4844.51</v>
      </c>
      <c r="I482" t="str">
        <f t="shared" si="7"/>
        <v>Child</v>
      </c>
    </row>
    <row r="483" spans="1:9" x14ac:dyDescent="0.35">
      <c r="A483" s="1">
        <v>44650</v>
      </c>
      <c r="B483" t="s">
        <v>511</v>
      </c>
      <c r="C483">
        <v>18</v>
      </c>
      <c r="D483" t="s">
        <v>14</v>
      </c>
      <c r="E483" t="s">
        <v>19</v>
      </c>
      <c r="F483" t="s">
        <v>16</v>
      </c>
      <c r="G483" t="s">
        <v>37</v>
      </c>
      <c r="H483" s="2">
        <v>4822.53</v>
      </c>
      <c r="I483" t="str">
        <f t="shared" si="7"/>
        <v>Young Adult</v>
      </c>
    </row>
    <row r="484" spans="1:9" x14ac:dyDescent="0.35">
      <c r="A484" s="1">
        <v>45157</v>
      </c>
      <c r="B484" t="s">
        <v>512</v>
      </c>
      <c r="C484">
        <v>60</v>
      </c>
      <c r="D484" t="s">
        <v>21</v>
      </c>
      <c r="E484" t="s">
        <v>35</v>
      </c>
      <c r="F484" t="s">
        <v>30</v>
      </c>
      <c r="G484" t="s">
        <v>17</v>
      </c>
      <c r="H484" s="2">
        <v>2992.17</v>
      </c>
      <c r="I484" t="str">
        <f t="shared" si="7"/>
        <v>Senior Age</v>
      </c>
    </row>
    <row r="485" spans="1:9" x14ac:dyDescent="0.35">
      <c r="A485" s="1">
        <v>45056</v>
      </c>
      <c r="B485" t="s">
        <v>513</v>
      </c>
      <c r="C485">
        <v>4</v>
      </c>
      <c r="D485" t="s">
        <v>9</v>
      </c>
      <c r="E485" t="s">
        <v>22</v>
      </c>
      <c r="F485" t="s">
        <v>23</v>
      </c>
      <c r="G485" t="s">
        <v>12</v>
      </c>
      <c r="H485" s="2">
        <v>4083.85</v>
      </c>
      <c r="I485" t="str">
        <f t="shared" si="7"/>
        <v>Child</v>
      </c>
    </row>
    <row r="486" spans="1:9" x14ac:dyDescent="0.35">
      <c r="A486" s="1">
        <v>44810</v>
      </c>
      <c r="B486" t="s">
        <v>514</v>
      </c>
      <c r="C486">
        <v>42</v>
      </c>
      <c r="D486" t="s">
        <v>21</v>
      </c>
      <c r="E486" t="s">
        <v>25</v>
      </c>
      <c r="F486" t="s">
        <v>30</v>
      </c>
      <c r="G486" t="s">
        <v>12</v>
      </c>
      <c r="H486" s="2">
        <v>4062.4</v>
      </c>
      <c r="I486" t="str">
        <f t="shared" si="7"/>
        <v>Middle age</v>
      </c>
    </row>
    <row r="487" spans="1:9" x14ac:dyDescent="0.35">
      <c r="A487" s="1">
        <v>44584</v>
      </c>
      <c r="B487" t="s">
        <v>515</v>
      </c>
      <c r="C487">
        <v>57</v>
      </c>
      <c r="D487" t="s">
        <v>14</v>
      </c>
      <c r="E487" t="s">
        <v>27</v>
      </c>
      <c r="F487" t="s">
        <v>30</v>
      </c>
      <c r="G487" t="s">
        <v>28</v>
      </c>
      <c r="H487" s="2">
        <v>26.34</v>
      </c>
      <c r="I487" t="str">
        <f t="shared" si="7"/>
        <v>Middle age</v>
      </c>
    </row>
    <row r="488" spans="1:9" x14ac:dyDescent="0.35">
      <c r="A488" s="1">
        <v>45100</v>
      </c>
      <c r="B488" t="s">
        <v>516</v>
      </c>
      <c r="C488">
        <v>3</v>
      </c>
      <c r="D488" t="s">
        <v>21</v>
      </c>
      <c r="E488" t="s">
        <v>35</v>
      </c>
      <c r="F488" t="s">
        <v>11</v>
      </c>
      <c r="G488" t="s">
        <v>37</v>
      </c>
      <c r="H488" s="2">
        <v>1367.78</v>
      </c>
      <c r="I488" t="str">
        <f t="shared" si="7"/>
        <v>Child</v>
      </c>
    </row>
    <row r="489" spans="1:9" x14ac:dyDescent="0.35">
      <c r="A489" s="1">
        <v>44803</v>
      </c>
      <c r="B489" t="s">
        <v>517</v>
      </c>
      <c r="C489">
        <v>40</v>
      </c>
      <c r="D489" t="s">
        <v>14</v>
      </c>
      <c r="E489" t="s">
        <v>15</v>
      </c>
      <c r="F489" t="s">
        <v>16</v>
      </c>
      <c r="G489" t="s">
        <v>17</v>
      </c>
      <c r="H489" s="2">
        <v>2274.61</v>
      </c>
      <c r="I489" t="str">
        <f t="shared" si="7"/>
        <v>Middle age</v>
      </c>
    </row>
    <row r="490" spans="1:9" x14ac:dyDescent="0.35">
      <c r="A490" s="1">
        <v>45089</v>
      </c>
      <c r="B490" t="s">
        <v>518</v>
      </c>
      <c r="C490">
        <v>91</v>
      </c>
      <c r="D490" t="s">
        <v>14</v>
      </c>
      <c r="E490" t="s">
        <v>22</v>
      </c>
      <c r="F490" t="s">
        <v>11</v>
      </c>
      <c r="G490" t="s">
        <v>40</v>
      </c>
      <c r="H490" s="2">
        <v>236.24</v>
      </c>
      <c r="I490" t="str">
        <f t="shared" si="7"/>
        <v>Senior Age</v>
      </c>
    </row>
    <row r="491" spans="1:9" x14ac:dyDescent="0.35">
      <c r="A491" s="1">
        <v>44916</v>
      </c>
      <c r="B491" t="s">
        <v>519</v>
      </c>
      <c r="C491">
        <v>69</v>
      </c>
      <c r="D491" t="s">
        <v>9</v>
      </c>
      <c r="E491" t="s">
        <v>25</v>
      </c>
      <c r="F491" t="s">
        <v>30</v>
      </c>
      <c r="G491" t="s">
        <v>12</v>
      </c>
      <c r="H491" s="2">
        <v>4893.17</v>
      </c>
      <c r="I491" t="str">
        <f t="shared" si="7"/>
        <v>Senior Age</v>
      </c>
    </row>
    <row r="492" spans="1:9" x14ac:dyDescent="0.35">
      <c r="A492" s="1">
        <v>44822</v>
      </c>
      <c r="B492" t="s">
        <v>520</v>
      </c>
      <c r="C492">
        <v>14</v>
      </c>
      <c r="D492" t="s">
        <v>9</v>
      </c>
      <c r="E492" t="s">
        <v>35</v>
      </c>
      <c r="F492" t="s">
        <v>11</v>
      </c>
      <c r="G492" t="s">
        <v>17</v>
      </c>
      <c r="H492" s="2">
        <v>2038.9</v>
      </c>
      <c r="I492" t="str">
        <f t="shared" si="7"/>
        <v>Child</v>
      </c>
    </row>
    <row r="493" spans="1:9" x14ac:dyDescent="0.35">
      <c r="A493" s="1">
        <v>45173</v>
      </c>
      <c r="B493" t="s">
        <v>521</v>
      </c>
      <c r="C493">
        <v>7</v>
      </c>
      <c r="D493" t="s">
        <v>9</v>
      </c>
      <c r="E493" t="s">
        <v>22</v>
      </c>
      <c r="F493" t="s">
        <v>30</v>
      </c>
      <c r="G493" t="s">
        <v>37</v>
      </c>
      <c r="H493" s="2">
        <v>2496.58</v>
      </c>
      <c r="I493" t="str">
        <f t="shared" si="7"/>
        <v>Child</v>
      </c>
    </row>
    <row r="494" spans="1:9" x14ac:dyDescent="0.35">
      <c r="A494" s="1">
        <v>44872</v>
      </c>
      <c r="B494" t="s">
        <v>522</v>
      </c>
      <c r="C494">
        <v>50</v>
      </c>
      <c r="D494" t="s">
        <v>21</v>
      </c>
      <c r="E494" t="s">
        <v>22</v>
      </c>
      <c r="F494" t="s">
        <v>16</v>
      </c>
      <c r="G494" t="s">
        <v>17</v>
      </c>
      <c r="H494" s="2">
        <v>2671.34</v>
      </c>
      <c r="I494" t="str">
        <f t="shared" si="7"/>
        <v>Middle age</v>
      </c>
    </row>
    <row r="495" spans="1:9" x14ac:dyDescent="0.35">
      <c r="A495" s="1">
        <v>44811</v>
      </c>
      <c r="B495" t="s">
        <v>523</v>
      </c>
      <c r="C495">
        <v>74</v>
      </c>
      <c r="D495" t="s">
        <v>14</v>
      </c>
      <c r="E495" t="s">
        <v>35</v>
      </c>
      <c r="F495" t="s">
        <v>30</v>
      </c>
      <c r="G495" t="s">
        <v>12</v>
      </c>
      <c r="H495" s="2">
        <v>3903.39</v>
      </c>
      <c r="I495" t="str">
        <f t="shared" si="7"/>
        <v>Senior Age</v>
      </c>
    </row>
    <row r="496" spans="1:9" x14ac:dyDescent="0.35">
      <c r="A496" s="1">
        <v>45083</v>
      </c>
      <c r="B496" t="s">
        <v>524</v>
      </c>
      <c r="C496">
        <v>63</v>
      </c>
      <c r="D496" t="s">
        <v>21</v>
      </c>
      <c r="E496" t="s">
        <v>22</v>
      </c>
      <c r="F496" t="s">
        <v>11</v>
      </c>
      <c r="G496" t="s">
        <v>40</v>
      </c>
      <c r="H496" s="2">
        <v>868.22</v>
      </c>
      <c r="I496" t="str">
        <f t="shared" si="7"/>
        <v>Senior Age</v>
      </c>
    </row>
    <row r="497" spans="1:9" x14ac:dyDescent="0.35">
      <c r="A497" s="1">
        <v>45251</v>
      </c>
      <c r="B497" t="s">
        <v>525</v>
      </c>
      <c r="C497">
        <v>35</v>
      </c>
      <c r="D497" t="s">
        <v>21</v>
      </c>
      <c r="E497" t="s">
        <v>19</v>
      </c>
      <c r="F497" t="s">
        <v>30</v>
      </c>
      <c r="G497" t="s">
        <v>12</v>
      </c>
      <c r="H497" s="2">
        <v>2098.27</v>
      </c>
      <c r="I497" t="str">
        <f t="shared" si="7"/>
        <v>Young Adult</v>
      </c>
    </row>
    <row r="498" spans="1:9" x14ac:dyDescent="0.35">
      <c r="A498" s="1">
        <v>44760</v>
      </c>
      <c r="B498" t="s">
        <v>526</v>
      </c>
      <c r="C498">
        <v>32</v>
      </c>
      <c r="D498" t="s">
        <v>14</v>
      </c>
      <c r="E498" t="s">
        <v>33</v>
      </c>
      <c r="F498" t="s">
        <v>23</v>
      </c>
      <c r="G498" t="s">
        <v>12</v>
      </c>
      <c r="H498" s="2">
        <v>3614.13</v>
      </c>
      <c r="I498" t="str">
        <f t="shared" si="7"/>
        <v>Young Adult</v>
      </c>
    </row>
    <row r="499" spans="1:9" x14ac:dyDescent="0.35">
      <c r="A499" s="1">
        <v>44968</v>
      </c>
      <c r="B499" t="s">
        <v>527</v>
      </c>
      <c r="C499">
        <v>38</v>
      </c>
      <c r="D499" t="s">
        <v>9</v>
      </c>
      <c r="E499" t="s">
        <v>19</v>
      </c>
      <c r="F499" t="s">
        <v>16</v>
      </c>
      <c r="G499" t="s">
        <v>28</v>
      </c>
      <c r="H499" s="2">
        <v>1813.65</v>
      </c>
      <c r="I499" t="str">
        <f t="shared" si="7"/>
        <v>Young Adult</v>
      </c>
    </row>
    <row r="500" spans="1:9" x14ac:dyDescent="0.35">
      <c r="A500" s="1">
        <v>44692</v>
      </c>
      <c r="B500" t="s">
        <v>528</v>
      </c>
      <c r="C500">
        <v>86</v>
      </c>
      <c r="D500" t="s">
        <v>21</v>
      </c>
      <c r="E500" t="s">
        <v>19</v>
      </c>
      <c r="F500" t="s">
        <v>23</v>
      </c>
      <c r="G500" t="s">
        <v>40</v>
      </c>
      <c r="H500" s="2">
        <v>4469.4799999999996</v>
      </c>
      <c r="I500" t="str">
        <f t="shared" si="7"/>
        <v>Senior Age</v>
      </c>
    </row>
    <row r="501" spans="1:9" x14ac:dyDescent="0.35">
      <c r="A501" s="1">
        <v>44724</v>
      </c>
      <c r="B501" t="s">
        <v>529</v>
      </c>
      <c r="C501">
        <v>13</v>
      </c>
      <c r="D501" t="s">
        <v>14</v>
      </c>
      <c r="E501" t="s">
        <v>15</v>
      </c>
      <c r="F501" t="s">
        <v>11</v>
      </c>
      <c r="G501" t="s">
        <v>12</v>
      </c>
      <c r="H501" s="2">
        <v>2597.04</v>
      </c>
      <c r="I501" t="str">
        <f t="shared" si="7"/>
        <v>Child</v>
      </c>
    </row>
    <row r="502" spans="1:9" x14ac:dyDescent="0.35">
      <c r="A502" s="1">
        <v>45047</v>
      </c>
      <c r="B502" t="s">
        <v>530</v>
      </c>
      <c r="C502">
        <v>66</v>
      </c>
      <c r="D502" t="s">
        <v>9</v>
      </c>
      <c r="E502" t="s">
        <v>25</v>
      </c>
      <c r="F502" t="s">
        <v>23</v>
      </c>
      <c r="G502" t="s">
        <v>28</v>
      </c>
      <c r="H502" s="2">
        <v>3061.86</v>
      </c>
      <c r="I502" t="str">
        <f t="shared" si="7"/>
        <v>Senior Age</v>
      </c>
    </row>
    <row r="503" spans="1:9" x14ac:dyDescent="0.35">
      <c r="A503" s="1">
        <v>44619</v>
      </c>
      <c r="B503" t="s">
        <v>531</v>
      </c>
      <c r="C503">
        <v>17</v>
      </c>
      <c r="D503" t="s">
        <v>14</v>
      </c>
      <c r="E503" t="s">
        <v>35</v>
      </c>
      <c r="F503" t="s">
        <v>16</v>
      </c>
      <c r="G503" t="s">
        <v>17</v>
      </c>
      <c r="H503" s="2">
        <v>2356.5100000000002</v>
      </c>
      <c r="I503" t="str">
        <f t="shared" si="7"/>
        <v>Child</v>
      </c>
    </row>
    <row r="504" spans="1:9" x14ac:dyDescent="0.35">
      <c r="A504" s="1">
        <v>45081</v>
      </c>
      <c r="B504" t="s">
        <v>532</v>
      </c>
      <c r="C504">
        <v>99</v>
      </c>
      <c r="D504" t="s">
        <v>9</v>
      </c>
      <c r="E504" t="s">
        <v>33</v>
      </c>
      <c r="F504" t="s">
        <v>16</v>
      </c>
      <c r="G504" t="s">
        <v>67</v>
      </c>
      <c r="H504" s="2">
        <v>3107.83</v>
      </c>
      <c r="I504" t="str">
        <f t="shared" si="7"/>
        <v>Senior Age</v>
      </c>
    </row>
    <row r="505" spans="1:9" x14ac:dyDescent="0.35">
      <c r="A505" s="1">
        <v>45045</v>
      </c>
      <c r="B505" t="s">
        <v>533</v>
      </c>
      <c r="C505">
        <v>11</v>
      </c>
      <c r="D505" t="s">
        <v>21</v>
      </c>
      <c r="E505" t="s">
        <v>15</v>
      </c>
      <c r="F505" t="s">
        <v>11</v>
      </c>
      <c r="G505" t="s">
        <v>40</v>
      </c>
      <c r="H505" s="2">
        <v>2194.7399999999998</v>
      </c>
      <c r="I505" t="str">
        <f t="shared" si="7"/>
        <v>Child</v>
      </c>
    </row>
    <row r="506" spans="1:9" x14ac:dyDescent="0.35">
      <c r="A506" s="1">
        <v>45006</v>
      </c>
      <c r="B506" t="s">
        <v>534</v>
      </c>
      <c r="C506">
        <v>66</v>
      </c>
      <c r="D506" t="s">
        <v>14</v>
      </c>
      <c r="E506" t="s">
        <v>33</v>
      </c>
      <c r="F506" t="s">
        <v>30</v>
      </c>
      <c r="G506" t="s">
        <v>17</v>
      </c>
      <c r="H506" s="2">
        <v>407.01</v>
      </c>
      <c r="I506" t="str">
        <f t="shared" si="7"/>
        <v>Senior Age</v>
      </c>
    </row>
    <row r="507" spans="1:9" x14ac:dyDescent="0.35">
      <c r="A507" s="1">
        <v>45001</v>
      </c>
      <c r="B507" t="s">
        <v>535</v>
      </c>
      <c r="C507">
        <v>51</v>
      </c>
      <c r="D507" t="s">
        <v>14</v>
      </c>
      <c r="E507" t="s">
        <v>15</v>
      </c>
      <c r="F507" t="s">
        <v>23</v>
      </c>
      <c r="G507" t="s">
        <v>37</v>
      </c>
      <c r="H507" s="2">
        <v>2341</v>
      </c>
      <c r="I507" t="str">
        <f t="shared" si="7"/>
        <v>Middle age</v>
      </c>
    </row>
    <row r="508" spans="1:9" x14ac:dyDescent="0.35">
      <c r="A508" s="1">
        <v>44832</v>
      </c>
      <c r="B508" t="s">
        <v>536</v>
      </c>
      <c r="C508">
        <v>22</v>
      </c>
      <c r="D508" t="s">
        <v>9</v>
      </c>
      <c r="E508" t="s">
        <v>22</v>
      </c>
      <c r="F508" t="s">
        <v>11</v>
      </c>
      <c r="G508" t="s">
        <v>12</v>
      </c>
      <c r="H508" s="2">
        <v>4379.32</v>
      </c>
      <c r="I508" t="str">
        <f t="shared" si="7"/>
        <v>Young Adult</v>
      </c>
    </row>
    <row r="509" spans="1:9" x14ac:dyDescent="0.35">
      <c r="A509" s="1">
        <v>45185</v>
      </c>
      <c r="B509" t="s">
        <v>537</v>
      </c>
      <c r="C509">
        <v>29</v>
      </c>
      <c r="D509" t="s">
        <v>9</v>
      </c>
      <c r="E509" t="s">
        <v>35</v>
      </c>
      <c r="F509" t="s">
        <v>23</v>
      </c>
      <c r="G509" t="s">
        <v>40</v>
      </c>
      <c r="H509" s="2">
        <v>1711.9</v>
      </c>
      <c r="I509" t="str">
        <f t="shared" si="7"/>
        <v>Young Adult</v>
      </c>
    </row>
    <row r="510" spans="1:9" x14ac:dyDescent="0.35">
      <c r="A510" s="1">
        <v>44671</v>
      </c>
      <c r="B510" t="s">
        <v>538</v>
      </c>
      <c r="C510">
        <v>26</v>
      </c>
      <c r="D510" t="s">
        <v>21</v>
      </c>
      <c r="E510" t="s">
        <v>35</v>
      </c>
      <c r="F510" t="s">
        <v>16</v>
      </c>
      <c r="G510" t="s">
        <v>28</v>
      </c>
      <c r="H510" s="2">
        <v>4148.12</v>
      </c>
      <c r="I510" t="str">
        <f t="shared" si="7"/>
        <v>Young Adult</v>
      </c>
    </row>
    <row r="511" spans="1:9" x14ac:dyDescent="0.35">
      <c r="A511" s="1">
        <v>44621</v>
      </c>
      <c r="B511" t="s">
        <v>539</v>
      </c>
      <c r="C511">
        <v>28</v>
      </c>
      <c r="D511" t="s">
        <v>9</v>
      </c>
      <c r="E511" t="s">
        <v>19</v>
      </c>
      <c r="F511" t="s">
        <v>30</v>
      </c>
      <c r="G511" t="s">
        <v>28</v>
      </c>
      <c r="H511" s="2">
        <v>3438.05</v>
      </c>
      <c r="I511" t="str">
        <f t="shared" si="7"/>
        <v>Young Adult</v>
      </c>
    </row>
    <row r="512" spans="1:9" x14ac:dyDescent="0.35">
      <c r="A512" s="1">
        <v>44638</v>
      </c>
      <c r="B512" t="s">
        <v>540</v>
      </c>
      <c r="C512">
        <v>61</v>
      </c>
      <c r="D512" t="s">
        <v>14</v>
      </c>
      <c r="E512" t="s">
        <v>10</v>
      </c>
      <c r="F512" t="s">
        <v>30</v>
      </c>
      <c r="G512" t="s">
        <v>28</v>
      </c>
      <c r="H512" s="2">
        <v>516.75</v>
      </c>
      <c r="I512" t="str">
        <f t="shared" si="7"/>
        <v>Senior Age</v>
      </c>
    </row>
    <row r="513" spans="1:9" x14ac:dyDescent="0.35">
      <c r="A513" s="1">
        <v>45129</v>
      </c>
      <c r="B513" t="s">
        <v>541</v>
      </c>
      <c r="C513">
        <v>38</v>
      </c>
      <c r="D513" t="s">
        <v>9</v>
      </c>
      <c r="E513" t="s">
        <v>33</v>
      </c>
      <c r="F513" t="s">
        <v>23</v>
      </c>
      <c r="G513" t="s">
        <v>40</v>
      </c>
      <c r="H513" s="2">
        <v>426.53</v>
      </c>
      <c r="I513" t="str">
        <f t="shared" si="7"/>
        <v>Young Adult</v>
      </c>
    </row>
    <row r="514" spans="1:9" x14ac:dyDescent="0.35">
      <c r="A514" s="1">
        <v>44828</v>
      </c>
      <c r="B514" t="s">
        <v>542</v>
      </c>
      <c r="C514">
        <v>52</v>
      </c>
      <c r="D514" t="s">
        <v>21</v>
      </c>
      <c r="E514" t="s">
        <v>19</v>
      </c>
      <c r="F514" t="s">
        <v>16</v>
      </c>
      <c r="G514" t="s">
        <v>28</v>
      </c>
      <c r="H514" s="2">
        <v>722.38</v>
      </c>
      <c r="I514" t="str">
        <f t="shared" ref="I514:I577" si="8">IF(C514&lt;=17,"Child",IF(C514&lt;=39, "Young Adult", IF(C514&lt;=59, "Middle age", "Senior Age")))</f>
        <v>Middle age</v>
      </c>
    </row>
    <row r="515" spans="1:9" x14ac:dyDescent="0.35">
      <c r="A515" s="1">
        <v>44979</v>
      </c>
      <c r="B515" t="s">
        <v>543</v>
      </c>
      <c r="C515">
        <v>93</v>
      </c>
      <c r="D515" t="s">
        <v>9</v>
      </c>
      <c r="E515" t="s">
        <v>10</v>
      </c>
      <c r="F515" t="s">
        <v>11</v>
      </c>
      <c r="G515" t="s">
        <v>12</v>
      </c>
      <c r="H515" s="2">
        <v>2944.6</v>
      </c>
      <c r="I515" t="str">
        <f t="shared" si="8"/>
        <v>Senior Age</v>
      </c>
    </row>
    <row r="516" spans="1:9" x14ac:dyDescent="0.35">
      <c r="A516" s="1">
        <v>45167</v>
      </c>
      <c r="B516" t="s">
        <v>544</v>
      </c>
      <c r="C516">
        <v>0</v>
      </c>
      <c r="D516" t="s">
        <v>14</v>
      </c>
      <c r="E516" t="s">
        <v>27</v>
      </c>
      <c r="F516" t="s">
        <v>11</v>
      </c>
      <c r="G516" t="s">
        <v>28</v>
      </c>
      <c r="H516" s="2">
        <v>1351.32</v>
      </c>
      <c r="I516" t="str">
        <f t="shared" si="8"/>
        <v>Child</v>
      </c>
    </row>
    <row r="517" spans="1:9" x14ac:dyDescent="0.35">
      <c r="A517" s="1">
        <v>45146</v>
      </c>
      <c r="B517" t="s">
        <v>545</v>
      </c>
      <c r="C517">
        <v>20</v>
      </c>
      <c r="D517" t="s">
        <v>21</v>
      </c>
      <c r="E517" t="s">
        <v>33</v>
      </c>
      <c r="F517" t="s">
        <v>23</v>
      </c>
      <c r="G517" t="s">
        <v>28</v>
      </c>
      <c r="H517" s="2">
        <v>799.13</v>
      </c>
      <c r="I517" t="str">
        <f t="shared" si="8"/>
        <v>Young Adult</v>
      </c>
    </row>
    <row r="518" spans="1:9" x14ac:dyDescent="0.35">
      <c r="A518" s="1">
        <v>44667</v>
      </c>
      <c r="B518" t="s">
        <v>546</v>
      </c>
      <c r="C518">
        <v>73</v>
      </c>
      <c r="D518" t="s">
        <v>14</v>
      </c>
      <c r="E518" t="s">
        <v>27</v>
      </c>
      <c r="F518" t="s">
        <v>11</v>
      </c>
      <c r="G518" t="s">
        <v>67</v>
      </c>
      <c r="H518" s="2">
        <v>1695.57</v>
      </c>
      <c r="I518" t="str">
        <f t="shared" si="8"/>
        <v>Senior Age</v>
      </c>
    </row>
    <row r="519" spans="1:9" x14ac:dyDescent="0.35">
      <c r="A519" s="1">
        <v>44804</v>
      </c>
      <c r="B519" t="s">
        <v>547</v>
      </c>
      <c r="C519">
        <v>20</v>
      </c>
      <c r="D519" t="s">
        <v>9</v>
      </c>
      <c r="E519" t="s">
        <v>35</v>
      </c>
      <c r="F519" t="s">
        <v>16</v>
      </c>
      <c r="G519" t="s">
        <v>28</v>
      </c>
      <c r="H519" s="2">
        <v>1094.9000000000001</v>
      </c>
      <c r="I519" t="str">
        <f t="shared" si="8"/>
        <v>Young Adult</v>
      </c>
    </row>
    <row r="520" spans="1:9" x14ac:dyDescent="0.35">
      <c r="A520" s="1">
        <v>45230</v>
      </c>
      <c r="B520" t="s">
        <v>548</v>
      </c>
      <c r="C520">
        <v>7</v>
      </c>
      <c r="D520" t="s">
        <v>14</v>
      </c>
      <c r="E520" t="s">
        <v>33</v>
      </c>
      <c r="F520" t="s">
        <v>23</v>
      </c>
      <c r="G520" t="s">
        <v>67</v>
      </c>
      <c r="H520" s="2">
        <v>2097.9899999999998</v>
      </c>
      <c r="I520" t="str">
        <f t="shared" si="8"/>
        <v>Child</v>
      </c>
    </row>
    <row r="521" spans="1:9" x14ac:dyDescent="0.35">
      <c r="A521" s="1">
        <v>44684</v>
      </c>
      <c r="B521" t="s">
        <v>549</v>
      </c>
      <c r="C521">
        <v>20</v>
      </c>
      <c r="D521" t="s">
        <v>9</v>
      </c>
      <c r="E521" t="s">
        <v>22</v>
      </c>
      <c r="F521" t="s">
        <v>11</v>
      </c>
      <c r="G521" t="s">
        <v>17</v>
      </c>
      <c r="H521" s="2">
        <v>1562.75</v>
      </c>
      <c r="I521" t="str">
        <f t="shared" si="8"/>
        <v>Young Adult</v>
      </c>
    </row>
    <row r="522" spans="1:9" x14ac:dyDescent="0.35">
      <c r="A522" s="1">
        <v>45059</v>
      </c>
      <c r="B522" t="s">
        <v>550</v>
      </c>
      <c r="C522">
        <v>13</v>
      </c>
      <c r="D522" t="s">
        <v>21</v>
      </c>
      <c r="E522" t="s">
        <v>15</v>
      </c>
      <c r="F522" t="s">
        <v>16</v>
      </c>
      <c r="G522" t="s">
        <v>12</v>
      </c>
      <c r="H522" s="2">
        <v>2013.1</v>
      </c>
      <c r="I522" t="str">
        <f t="shared" si="8"/>
        <v>Child</v>
      </c>
    </row>
    <row r="523" spans="1:9" x14ac:dyDescent="0.35">
      <c r="A523" s="1">
        <v>45230</v>
      </c>
      <c r="B523" t="s">
        <v>551</v>
      </c>
      <c r="C523">
        <v>33</v>
      </c>
      <c r="D523" t="s">
        <v>21</v>
      </c>
      <c r="E523" t="s">
        <v>15</v>
      </c>
      <c r="F523" t="s">
        <v>11</v>
      </c>
      <c r="G523" t="s">
        <v>40</v>
      </c>
      <c r="H523" s="2">
        <v>1592.73</v>
      </c>
      <c r="I523" t="str">
        <f t="shared" si="8"/>
        <v>Young Adult</v>
      </c>
    </row>
    <row r="524" spans="1:9" x14ac:dyDescent="0.35">
      <c r="A524" s="1">
        <v>45243</v>
      </c>
      <c r="B524" t="s">
        <v>552</v>
      </c>
      <c r="C524">
        <v>95</v>
      </c>
      <c r="D524" t="s">
        <v>9</v>
      </c>
      <c r="E524" t="s">
        <v>19</v>
      </c>
      <c r="F524" t="s">
        <v>16</v>
      </c>
      <c r="G524" t="s">
        <v>37</v>
      </c>
      <c r="H524" s="2">
        <v>1409.34</v>
      </c>
      <c r="I524" t="str">
        <f t="shared" si="8"/>
        <v>Senior Age</v>
      </c>
    </row>
    <row r="525" spans="1:9" x14ac:dyDescent="0.35">
      <c r="A525" s="1">
        <v>44720</v>
      </c>
      <c r="B525" t="s">
        <v>553</v>
      </c>
      <c r="C525">
        <v>79</v>
      </c>
      <c r="D525" t="s">
        <v>9</v>
      </c>
      <c r="E525" t="s">
        <v>10</v>
      </c>
      <c r="F525" t="s">
        <v>11</v>
      </c>
      <c r="G525" t="s">
        <v>37</v>
      </c>
      <c r="H525" s="2">
        <v>215.97</v>
      </c>
      <c r="I525" t="str">
        <f t="shared" si="8"/>
        <v>Senior Age</v>
      </c>
    </row>
    <row r="526" spans="1:9" x14ac:dyDescent="0.35">
      <c r="A526" s="1">
        <v>44605</v>
      </c>
      <c r="B526" t="s">
        <v>554</v>
      </c>
      <c r="C526">
        <v>55</v>
      </c>
      <c r="D526" t="s">
        <v>21</v>
      </c>
      <c r="E526" t="s">
        <v>35</v>
      </c>
      <c r="F526" t="s">
        <v>11</v>
      </c>
      <c r="G526" t="s">
        <v>40</v>
      </c>
      <c r="H526" s="2">
        <v>3615.63</v>
      </c>
      <c r="I526" t="str">
        <f t="shared" si="8"/>
        <v>Middle age</v>
      </c>
    </row>
    <row r="527" spans="1:9" x14ac:dyDescent="0.35">
      <c r="A527" s="1">
        <v>45234</v>
      </c>
      <c r="B527" t="s">
        <v>555</v>
      </c>
      <c r="C527">
        <v>85</v>
      </c>
      <c r="D527" t="s">
        <v>21</v>
      </c>
      <c r="E527" t="s">
        <v>15</v>
      </c>
      <c r="F527" t="s">
        <v>11</v>
      </c>
      <c r="G527" t="s">
        <v>37</v>
      </c>
      <c r="H527" s="2">
        <v>1610.9</v>
      </c>
      <c r="I527" t="str">
        <f t="shared" si="8"/>
        <v>Senior Age</v>
      </c>
    </row>
    <row r="528" spans="1:9" x14ac:dyDescent="0.35">
      <c r="A528" s="1">
        <v>45050</v>
      </c>
      <c r="B528" t="s">
        <v>556</v>
      </c>
      <c r="C528">
        <v>77</v>
      </c>
      <c r="D528" t="s">
        <v>14</v>
      </c>
      <c r="E528" t="s">
        <v>22</v>
      </c>
      <c r="F528" t="s">
        <v>11</v>
      </c>
      <c r="G528" t="s">
        <v>40</v>
      </c>
      <c r="H528" s="2">
        <v>3853.7</v>
      </c>
      <c r="I528" t="str">
        <f t="shared" si="8"/>
        <v>Senior Age</v>
      </c>
    </row>
    <row r="529" spans="1:9" x14ac:dyDescent="0.35">
      <c r="A529" s="1">
        <v>44718</v>
      </c>
      <c r="B529" t="s">
        <v>557</v>
      </c>
      <c r="C529">
        <v>30</v>
      </c>
      <c r="D529" t="s">
        <v>9</v>
      </c>
      <c r="E529" t="s">
        <v>33</v>
      </c>
      <c r="F529" t="s">
        <v>30</v>
      </c>
      <c r="G529" t="s">
        <v>17</v>
      </c>
      <c r="H529" s="2">
        <v>3489.93</v>
      </c>
      <c r="I529" t="str">
        <f t="shared" si="8"/>
        <v>Young Adult</v>
      </c>
    </row>
    <row r="530" spans="1:9" x14ac:dyDescent="0.35">
      <c r="A530" s="1">
        <v>44717</v>
      </c>
      <c r="B530" t="s">
        <v>558</v>
      </c>
      <c r="C530">
        <v>10</v>
      </c>
      <c r="D530" t="s">
        <v>21</v>
      </c>
      <c r="E530" t="s">
        <v>33</v>
      </c>
      <c r="F530" t="s">
        <v>11</v>
      </c>
      <c r="G530" t="s">
        <v>12</v>
      </c>
      <c r="H530" s="2">
        <v>273.83999999999997</v>
      </c>
      <c r="I530" t="str">
        <f t="shared" si="8"/>
        <v>Child</v>
      </c>
    </row>
    <row r="531" spans="1:9" x14ac:dyDescent="0.35">
      <c r="A531" s="1">
        <v>44604</v>
      </c>
      <c r="B531" t="s">
        <v>559</v>
      </c>
      <c r="C531">
        <v>49</v>
      </c>
      <c r="D531" t="s">
        <v>21</v>
      </c>
      <c r="E531" t="s">
        <v>27</v>
      </c>
      <c r="F531" t="s">
        <v>11</v>
      </c>
      <c r="G531" t="s">
        <v>37</v>
      </c>
      <c r="H531" s="2">
        <v>1075.03</v>
      </c>
      <c r="I531" t="str">
        <f t="shared" si="8"/>
        <v>Middle age</v>
      </c>
    </row>
    <row r="532" spans="1:9" x14ac:dyDescent="0.35">
      <c r="A532" s="1">
        <v>44726</v>
      </c>
      <c r="B532" t="s">
        <v>560</v>
      </c>
      <c r="C532">
        <v>26</v>
      </c>
      <c r="D532" t="s">
        <v>21</v>
      </c>
      <c r="E532" t="s">
        <v>10</v>
      </c>
      <c r="F532" t="s">
        <v>30</v>
      </c>
      <c r="G532" t="s">
        <v>67</v>
      </c>
      <c r="H532" s="2">
        <v>501.35</v>
      </c>
      <c r="I532" t="str">
        <f t="shared" si="8"/>
        <v>Young Adult</v>
      </c>
    </row>
    <row r="533" spans="1:9" x14ac:dyDescent="0.35">
      <c r="A533" s="1">
        <v>44713</v>
      </c>
      <c r="B533" t="s">
        <v>561</v>
      </c>
      <c r="C533">
        <v>49</v>
      </c>
      <c r="D533" t="s">
        <v>9</v>
      </c>
      <c r="E533" t="s">
        <v>35</v>
      </c>
      <c r="F533" t="s">
        <v>23</v>
      </c>
      <c r="G533" t="s">
        <v>12</v>
      </c>
      <c r="H533" s="2">
        <v>4886.5600000000004</v>
      </c>
      <c r="I533" t="str">
        <f t="shared" si="8"/>
        <v>Middle age</v>
      </c>
    </row>
    <row r="534" spans="1:9" x14ac:dyDescent="0.35">
      <c r="A534" s="1">
        <v>45105</v>
      </c>
      <c r="B534" t="s">
        <v>562</v>
      </c>
      <c r="C534">
        <v>11</v>
      </c>
      <c r="D534" t="s">
        <v>9</v>
      </c>
      <c r="E534" t="s">
        <v>15</v>
      </c>
      <c r="F534" t="s">
        <v>16</v>
      </c>
      <c r="G534" t="s">
        <v>17</v>
      </c>
      <c r="H534" s="2">
        <v>2926.34</v>
      </c>
      <c r="I534" t="str">
        <f t="shared" si="8"/>
        <v>Child</v>
      </c>
    </row>
    <row r="535" spans="1:9" x14ac:dyDescent="0.35">
      <c r="A535" s="1">
        <v>45037</v>
      </c>
      <c r="B535" t="s">
        <v>563</v>
      </c>
      <c r="C535">
        <v>42</v>
      </c>
      <c r="D535" t="s">
        <v>21</v>
      </c>
      <c r="E535" t="s">
        <v>27</v>
      </c>
      <c r="F535" t="s">
        <v>16</v>
      </c>
      <c r="G535" t="s">
        <v>40</v>
      </c>
      <c r="H535" s="2">
        <v>2352.2199999999998</v>
      </c>
      <c r="I535" t="str">
        <f t="shared" si="8"/>
        <v>Middle age</v>
      </c>
    </row>
    <row r="536" spans="1:9" x14ac:dyDescent="0.35">
      <c r="A536" s="1">
        <v>45128</v>
      </c>
      <c r="B536" t="s">
        <v>564</v>
      </c>
      <c r="C536">
        <v>78</v>
      </c>
      <c r="D536" t="s">
        <v>9</v>
      </c>
      <c r="E536" t="s">
        <v>19</v>
      </c>
      <c r="F536" t="s">
        <v>16</v>
      </c>
      <c r="G536" t="s">
        <v>12</v>
      </c>
      <c r="H536" s="2">
        <v>1893.61</v>
      </c>
      <c r="I536" t="str">
        <f t="shared" si="8"/>
        <v>Senior Age</v>
      </c>
    </row>
    <row r="537" spans="1:9" x14ac:dyDescent="0.35">
      <c r="A537" s="1">
        <v>44724</v>
      </c>
      <c r="B537" t="s">
        <v>565</v>
      </c>
      <c r="C537">
        <v>64</v>
      </c>
      <c r="D537" t="s">
        <v>14</v>
      </c>
      <c r="E537" t="s">
        <v>22</v>
      </c>
      <c r="F537" t="s">
        <v>23</v>
      </c>
      <c r="G537" t="s">
        <v>37</v>
      </c>
      <c r="H537" s="2">
        <v>2946.13</v>
      </c>
      <c r="I537" t="str">
        <f t="shared" si="8"/>
        <v>Senior Age</v>
      </c>
    </row>
    <row r="538" spans="1:9" x14ac:dyDescent="0.35">
      <c r="A538" s="1">
        <v>44799</v>
      </c>
      <c r="B538" t="s">
        <v>566</v>
      </c>
      <c r="C538">
        <v>84</v>
      </c>
      <c r="D538" t="s">
        <v>9</v>
      </c>
      <c r="E538" t="s">
        <v>15</v>
      </c>
      <c r="F538" t="s">
        <v>16</v>
      </c>
      <c r="G538" t="s">
        <v>37</v>
      </c>
      <c r="H538" s="2">
        <v>3319.08</v>
      </c>
      <c r="I538" t="str">
        <f t="shared" si="8"/>
        <v>Senior Age</v>
      </c>
    </row>
    <row r="539" spans="1:9" x14ac:dyDescent="0.35">
      <c r="A539" s="1">
        <v>44990</v>
      </c>
      <c r="B539" t="s">
        <v>567</v>
      </c>
      <c r="C539">
        <v>35</v>
      </c>
      <c r="D539" t="s">
        <v>14</v>
      </c>
      <c r="E539" t="s">
        <v>19</v>
      </c>
      <c r="F539" t="s">
        <v>23</v>
      </c>
      <c r="G539" t="s">
        <v>12</v>
      </c>
      <c r="H539" s="2">
        <v>4273.5</v>
      </c>
      <c r="I539" t="str">
        <f t="shared" si="8"/>
        <v>Young Adult</v>
      </c>
    </row>
    <row r="540" spans="1:9" x14ac:dyDescent="0.35">
      <c r="A540" s="1">
        <v>44815</v>
      </c>
      <c r="B540" t="s">
        <v>568</v>
      </c>
      <c r="C540">
        <v>96</v>
      </c>
      <c r="D540" t="s">
        <v>9</v>
      </c>
      <c r="E540" t="s">
        <v>25</v>
      </c>
      <c r="F540" t="s">
        <v>30</v>
      </c>
      <c r="G540" t="s">
        <v>28</v>
      </c>
      <c r="H540" s="2">
        <v>3667.41</v>
      </c>
      <c r="I540" t="str">
        <f t="shared" si="8"/>
        <v>Senior Age</v>
      </c>
    </row>
    <row r="541" spans="1:9" x14ac:dyDescent="0.35">
      <c r="A541" s="1">
        <v>45098</v>
      </c>
      <c r="B541" t="s">
        <v>569</v>
      </c>
      <c r="C541">
        <v>69</v>
      </c>
      <c r="D541" t="s">
        <v>14</v>
      </c>
      <c r="E541" t="s">
        <v>25</v>
      </c>
      <c r="F541" t="s">
        <v>23</v>
      </c>
      <c r="G541" t="s">
        <v>37</v>
      </c>
      <c r="H541" s="2">
        <v>1839.47</v>
      </c>
      <c r="I541" t="str">
        <f t="shared" si="8"/>
        <v>Senior Age</v>
      </c>
    </row>
    <row r="542" spans="1:9" x14ac:dyDescent="0.35">
      <c r="A542" s="1">
        <v>44902</v>
      </c>
      <c r="B542" t="s">
        <v>570</v>
      </c>
      <c r="C542">
        <v>19</v>
      </c>
      <c r="D542" t="s">
        <v>21</v>
      </c>
      <c r="E542" t="s">
        <v>25</v>
      </c>
      <c r="F542" t="s">
        <v>16</v>
      </c>
      <c r="G542" t="s">
        <v>37</v>
      </c>
      <c r="H542" s="2">
        <v>539.14</v>
      </c>
      <c r="I542" t="str">
        <f t="shared" si="8"/>
        <v>Young Adult</v>
      </c>
    </row>
    <row r="543" spans="1:9" x14ac:dyDescent="0.35">
      <c r="A543" s="1">
        <v>44987</v>
      </c>
      <c r="B543" t="s">
        <v>571</v>
      </c>
      <c r="C543">
        <v>47</v>
      </c>
      <c r="D543" t="s">
        <v>14</v>
      </c>
      <c r="E543" t="s">
        <v>25</v>
      </c>
      <c r="F543" t="s">
        <v>11</v>
      </c>
      <c r="G543" t="s">
        <v>37</v>
      </c>
      <c r="H543" s="2">
        <v>112.52</v>
      </c>
      <c r="I543" t="str">
        <f t="shared" si="8"/>
        <v>Middle age</v>
      </c>
    </row>
    <row r="544" spans="1:9" x14ac:dyDescent="0.35">
      <c r="A544" s="1">
        <v>44975</v>
      </c>
      <c r="B544" t="s">
        <v>572</v>
      </c>
      <c r="C544">
        <v>37</v>
      </c>
      <c r="D544" t="s">
        <v>9</v>
      </c>
      <c r="E544" t="s">
        <v>33</v>
      </c>
      <c r="F544" t="s">
        <v>11</v>
      </c>
      <c r="G544" t="s">
        <v>37</v>
      </c>
      <c r="H544" s="2">
        <v>3320.57</v>
      </c>
      <c r="I544" t="str">
        <f t="shared" si="8"/>
        <v>Young Adult</v>
      </c>
    </row>
    <row r="545" spans="1:9" x14ac:dyDescent="0.35">
      <c r="A545" s="1">
        <v>45194</v>
      </c>
      <c r="B545" t="s">
        <v>573</v>
      </c>
      <c r="C545">
        <v>2</v>
      </c>
      <c r="D545" t="s">
        <v>14</v>
      </c>
      <c r="E545" t="s">
        <v>22</v>
      </c>
      <c r="F545" t="s">
        <v>11</v>
      </c>
      <c r="G545" t="s">
        <v>12</v>
      </c>
      <c r="H545" s="2">
        <v>258.85000000000002</v>
      </c>
      <c r="I545" t="str">
        <f t="shared" si="8"/>
        <v>Child</v>
      </c>
    </row>
    <row r="546" spans="1:9" x14ac:dyDescent="0.35">
      <c r="A546" s="1">
        <v>45063</v>
      </c>
      <c r="B546" t="s">
        <v>574</v>
      </c>
      <c r="C546">
        <v>79</v>
      </c>
      <c r="D546" t="s">
        <v>9</v>
      </c>
      <c r="E546" t="s">
        <v>15</v>
      </c>
      <c r="F546" t="s">
        <v>23</v>
      </c>
      <c r="G546" t="s">
        <v>40</v>
      </c>
      <c r="H546" s="2">
        <v>2884.89</v>
      </c>
      <c r="I546" t="str">
        <f t="shared" si="8"/>
        <v>Senior Age</v>
      </c>
    </row>
    <row r="547" spans="1:9" x14ac:dyDescent="0.35">
      <c r="A547" s="1">
        <v>44725</v>
      </c>
      <c r="B547" t="s">
        <v>575</v>
      </c>
      <c r="C547">
        <v>56</v>
      </c>
      <c r="D547" t="s">
        <v>9</v>
      </c>
      <c r="E547" t="s">
        <v>22</v>
      </c>
      <c r="F547" t="s">
        <v>11</v>
      </c>
      <c r="G547" t="s">
        <v>28</v>
      </c>
      <c r="H547" s="2">
        <v>4209.13</v>
      </c>
      <c r="I547" t="str">
        <f t="shared" si="8"/>
        <v>Middle age</v>
      </c>
    </row>
    <row r="548" spans="1:9" x14ac:dyDescent="0.35">
      <c r="A548" s="1">
        <v>45204</v>
      </c>
      <c r="B548" t="s">
        <v>576</v>
      </c>
      <c r="C548">
        <v>36</v>
      </c>
      <c r="D548" t="s">
        <v>9</v>
      </c>
      <c r="E548" t="s">
        <v>10</v>
      </c>
      <c r="F548" t="s">
        <v>11</v>
      </c>
      <c r="G548" t="s">
        <v>37</v>
      </c>
      <c r="H548" s="2">
        <v>4263.96</v>
      </c>
      <c r="I548" t="str">
        <f t="shared" si="8"/>
        <v>Young Adult</v>
      </c>
    </row>
    <row r="549" spans="1:9" x14ac:dyDescent="0.35">
      <c r="A549" s="1">
        <v>44776</v>
      </c>
      <c r="B549" t="s">
        <v>577</v>
      </c>
      <c r="C549">
        <v>81</v>
      </c>
      <c r="D549" t="s">
        <v>9</v>
      </c>
      <c r="E549" t="s">
        <v>10</v>
      </c>
      <c r="F549" t="s">
        <v>11</v>
      </c>
      <c r="G549" t="s">
        <v>17</v>
      </c>
      <c r="H549" s="2">
        <v>4754.93</v>
      </c>
      <c r="I549" t="str">
        <f t="shared" si="8"/>
        <v>Senior Age</v>
      </c>
    </row>
    <row r="550" spans="1:9" x14ac:dyDescent="0.35">
      <c r="A550" s="1">
        <v>44744</v>
      </c>
      <c r="B550" t="s">
        <v>578</v>
      </c>
      <c r="C550">
        <v>15</v>
      </c>
      <c r="D550" t="s">
        <v>9</v>
      </c>
      <c r="E550" t="s">
        <v>22</v>
      </c>
      <c r="F550" t="s">
        <v>11</v>
      </c>
      <c r="G550" t="s">
        <v>37</v>
      </c>
      <c r="H550" s="2">
        <v>1551.47</v>
      </c>
      <c r="I550" t="str">
        <f t="shared" si="8"/>
        <v>Child</v>
      </c>
    </row>
    <row r="551" spans="1:9" x14ac:dyDescent="0.35">
      <c r="A551" s="1">
        <v>44933</v>
      </c>
      <c r="B551" t="s">
        <v>579</v>
      </c>
      <c r="C551">
        <v>85</v>
      </c>
      <c r="D551" t="s">
        <v>21</v>
      </c>
      <c r="E551" t="s">
        <v>10</v>
      </c>
      <c r="F551" t="s">
        <v>11</v>
      </c>
      <c r="G551" t="s">
        <v>28</v>
      </c>
      <c r="H551" s="2">
        <v>3750.07</v>
      </c>
      <c r="I551" t="str">
        <f t="shared" si="8"/>
        <v>Senior Age</v>
      </c>
    </row>
    <row r="552" spans="1:9" x14ac:dyDescent="0.35">
      <c r="A552" s="1">
        <v>45245</v>
      </c>
      <c r="B552" t="s">
        <v>580</v>
      </c>
      <c r="C552">
        <v>73</v>
      </c>
      <c r="D552" t="s">
        <v>21</v>
      </c>
      <c r="E552" t="s">
        <v>10</v>
      </c>
      <c r="F552" t="s">
        <v>16</v>
      </c>
      <c r="G552" t="s">
        <v>12</v>
      </c>
      <c r="H552" s="2">
        <v>4743.1099999999997</v>
      </c>
      <c r="I552" t="str">
        <f t="shared" si="8"/>
        <v>Senior Age</v>
      </c>
    </row>
    <row r="553" spans="1:9" x14ac:dyDescent="0.35">
      <c r="A553" s="1">
        <v>44813</v>
      </c>
      <c r="B553" t="s">
        <v>581</v>
      </c>
      <c r="C553">
        <v>94</v>
      </c>
      <c r="D553" t="s">
        <v>9</v>
      </c>
      <c r="E553" t="s">
        <v>33</v>
      </c>
      <c r="F553" t="s">
        <v>30</v>
      </c>
      <c r="G553" t="s">
        <v>17</v>
      </c>
      <c r="H553" s="2">
        <v>2858.85</v>
      </c>
      <c r="I553" t="str">
        <f t="shared" si="8"/>
        <v>Senior Age</v>
      </c>
    </row>
    <row r="554" spans="1:9" x14ac:dyDescent="0.35">
      <c r="A554" s="1">
        <v>45043</v>
      </c>
      <c r="B554" t="s">
        <v>582</v>
      </c>
      <c r="C554">
        <v>99</v>
      </c>
      <c r="D554" t="s">
        <v>9</v>
      </c>
      <c r="E554" t="s">
        <v>10</v>
      </c>
      <c r="F554" t="s">
        <v>11</v>
      </c>
      <c r="G554" t="s">
        <v>17</v>
      </c>
      <c r="H554" s="2">
        <v>2652.97</v>
      </c>
      <c r="I554" t="str">
        <f t="shared" si="8"/>
        <v>Senior Age</v>
      </c>
    </row>
    <row r="555" spans="1:9" x14ac:dyDescent="0.35">
      <c r="A555" s="1">
        <v>45053</v>
      </c>
      <c r="B555" t="s">
        <v>583</v>
      </c>
      <c r="C555">
        <v>86</v>
      </c>
      <c r="D555" t="s">
        <v>9</v>
      </c>
      <c r="E555" t="s">
        <v>27</v>
      </c>
      <c r="F555" t="s">
        <v>30</v>
      </c>
      <c r="G555" t="s">
        <v>12</v>
      </c>
      <c r="H555" s="2">
        <v>3742.51</v>
      </c>
      <c r="I555" t="str">
        <f t="shared" si="8"/>
        <v>Senior Age</v>
      </c>
    </row>
    <row r="556" spans="1:9" x14ac:dyDescent="0.35">
      <c r="A556" s="1">
        <v>44725</v>
      </c>
      <c r="B556" t="s">
        <v>584</v>
      </c>
      <c r="C556">
        <v>64</v>
      </c>
      <c r="D556" t="s">
        <v>14</v>
      </c>
      <c r="E556" t="s">
        <v>15</v>
      </c>
      <c r="F556" t="s">
        <v>23</v>
      </c>
      <c r="G556" t="s">
        <v>37</v>
      </c>
      <c r="H556" s="2">
        <v>63.77</v>
      </c>
      <c r="I556" t="str">
        <f t="shared" si="8"/>
        <v>Senior Age</v>
      </c>
    </row>
    <row r="557" spans="1:9" x14ac:dyDescent="0.35">
      <c r="A557" s="1">
        <v>45192</v>
      </c>
      <c r="B557" t="s">
        <v>585</v>
      </c>
      <c r="C557">
        <v>66</v>
      </c>
      <c r="D557" t="s">
        <v>21</v>
      </c>
      <c r="E557" t="s">
        <v>35</v>
      </c>
      <c r="F557" t="s">
        <v>23</v>
      </c>
      <c r="G557" t="s">
        <v>40</v>
      </c>
      <c r="H557" s="2">
        <v>3289.42</v>
      </c>
      <c r="I557" t="str">
        <f t="shared" si="8"/>
        <v>Senior Age</v>
      </c>
    </row>
    <row r="558" spans="1:9" x14ac:dyDescent="0.35">
      <c r="A558" s="1">
        <v>44976</v>
      </c>
      <c r="B558" t="s">
        <v>586</v>
      </c>
      <c r="C558">
        <v>68</v>
      </c>
      <c r="D558" t="s">
        <v>14</v>
      </c>
      <c r="E558" t="s">
        <v>19</v>
      </c>
      <c r="F558" t="s">
        <v>30</v>
      </c>
      <c r="G558" t="s">
        <v>28</v>
      </c>
      <c r="H558" s="2">
        <v>3054.55</v>
      </c>
      <c r="I558" t="str">
        <f t="shared" si="8"/>
        <v>Senior Age</v>
      </c>
    </row>
    <row r="559" spans="1:9" x14ac:dyDescent="0.35">
      <c r="A559" s="1">
        <v>44796</v>
      </c>
      <c r="B559" t="s">
        <v>587</v>
      </c>
      <c r="C559">
        <v>95</v>
      </c>
      <c r="D559" t="s">
        <v>9</v>
      </c>
      <c r="E559" t="s">
        <v>19</v>
      </c>
      <c r="F559" t="s">
        <v>16</v>
      </c>
      <c r="G559" t="s">
        <v>17</v>
      </c>
      <c r="H559" s="2">
        <v>3121.16</v>
      </c>
      <c r="I559" t="str">
        <f t="shared" si="8"/>
        <v>Senior Age</v>
      </c>
    </row>
    <row r="560" spans="1:9" x14ac:dyDescent="0.35">
      <c r="A560" s="1">
        <v>44925</v>
      </c>
      <c r="B560" t="s">
        <v>588</v>
      </c>
      <c r="C560">
        <v>66</v>
      </c>
      <c r="D560" t="s">
        <v>9</v>
      </c>
      <c r="E560" t="s">
        <v>10</v>
      </c>
      <c r="F560" t="s">
        <v>30</v>
      </c>
      <c r="G560" t="s">
        <v>37</v>
      </c>
      <c r="H560" s="2">
        <v>2110.61</v>
      </c>
      <c r="I560" t="str">
        <f t="shared" si="8"/>
        <v>Senior Age</v>
      </c>
    </row>
    <row r="561" spans="1:9" x14ac:dyDescent="0.35">
      <c r="A561" s="1">
        <v>44728</v>
      </c>
      <c r="B561" t="s">
        <v>589</v>
      </c>
      <c r="C561">
        <v>50</v>
      </c>
      <c r="D561" t="s">
        <v>14</v>
      </c>
      <c r="E561" t="s">
        <v>27</v>
      </c>
      <c r="F561" t="s">
        <v>11</v>
      </c>
      <c r="G561" t="s">
        <v>40</v>
      </c>
      <c r="H561" s="2">
        <v>2858.8</v>
      </c>
      <c r="I561" t="str">
        <f t="shared" si="8"/>
        <v>Middle age</v>
      </c>
    </row>
    <row r="562" spans="1:9" x14ac:dyDescent="0.35">
      <c r="A562" s="1">
        <v>45289</v>
      </c>
      <c r="B562" t="s">
        <v>590</v>
      </c>
      <c r="C562">
        <v>42</v>
      </c>
      <c r="D562" t="s">
        <v>21</v>
      </c>
      <c r="E562" t="s">
        <v>33</v>
      </c>
      <c r="F562" t="s">
        <v>30</v>
      </c>
      <c r="G562" t="s">
        <v>40</v>
      </c>
      <c r="H562" s="2">
        <v>3187.94</v>
      </c>
      <c r="I562" t="str">
        <f t="shared" si="8"/>
        <v>Middle age</v>
      </c>
    </row>
    <row r="563" spans="1:9" x14ac:dyDescent="0.35">
      <c r="A563" s="1">
        <v>45271</v>
      </c>
      <c r="B563" t="s">
        <v>591</v>
      </c>
      <c r="C563">
        <v>29</v>
      </c>
      <c r="D563" t="s">
        <v>21</v>
      </c>
      <c r="E563" t="s">
        <v>33</v>
      </c>
      <c r="F563" t="s">
        <v>11</v>
      </c>
      <c r="G563" t="s">
        <v>37</v>
      </c>
      <c r="H563" s="2">
        <v>4088.6</v>
      </c>
      <c r="I563" t="str">
        <f t="shared" si="8"/>
        <v>Young Adult</v>
      </c>
    </row>
    <row r="564" spans="1:9" x14ac:dyDescent="0.35">
      <c r="A564" s="1">
        <v>45047</v>
      </c>
      <c r="B564" t="s">
        <v>592</v>
      </c>
      <c r="C564">
        <v>8</v>
      </c>
      <c r="D564" t="s">
        <v>9</v>
      </c>
      <c r="E564" t="s">
        <v>19</v>
      </c>
      <c r="F564" t="s">
        <v>23</v>
      </c>
      <c r="G564" t="s">
        <v>17</v>
      </c>
      <c r="H564" s="2">
        <v>737.32</v>
      </c>
      <c r="I564" t="str">
        <f t="shared" si="8"/>
        <v>Child</v>
      </c>
    </row>
    <row r="565" spans="1:9" x14ac:dyDescent="0.35">
      <c r="A565" s="1">
        <v>45073</v>
      </c>
      <c r="B565" t="s">
        <v>593</v>
      </c>
      <c r="C565">
        <v>63</v>
      </c>
      <c r="D565" t="s">
        <v>9</v>
      </c>
      <c r="E565" t="s">
        <v>10</v>
      </c>
      <c r="F565" t="s">
        <v>16</v>
      </c>
      <c r="G565" t="s">
        <v>40</v>
      </c>
      <c r="H565" s="2">
        <v>1867.58</v>
      </c>
      <c r="I565" t="str">
        <f t="shared" si="8"/>
        <v>Senior Age</v>
      </c>
    </row>
    <row r="566" spans="1:9" x14ac:dyDescent="0.35">
      <c r="A566" s="1">
        <v>45020</v>
      </c>
      <c r="B566" t="s">
        <v>594</v>
      </c>
      <c r="C566">
        <v>60</v>
      </c>
      <c r="D566" t="s">
        <v>14</v>
      </c>
      <c r="E566" t="s">
        <v>15</v>
      </c>
      <c r="F566" t="s">
        <v>11</v>
      </c>
      <c r="G566" t="s">
        <v>37</v>
      </c>
      <c r="H566" s="2">
        <v>3576.57</v>
      </c>
      <c r="I566" t="str">
        <f t="shared" si="8"/>
        <v>Senior Age</v>
      </c>
    </row>
    <row r="567" spans="1:9" x14ac:dyDescent="0.35">
      <c r="A567" s="1">
        <v>44790</v>
      </c>
      <c r="B567" t="s">
        <v>595</v>
      </c>
      <c r="C567">
        <v>34</v>
      </c>
      <c r="D567" t="s">
        <v>21</v>
      </c>
      <c r="E567" t="s">
        <v>27</v>
      </c>
      <c r="F567" t="s">
        <v>16</v>
      </c>
      <c r="G567" t="s">
        <v>17</v>
      </c>
      <c r="H567" s="2">
        <v>2252.37</v>
      </c>
      <c r="I567" t="str">
        <f t="shared" si="8"/>
        <v>Young Adult</v>
      </c>
    </row>
    <row r="568" spans="1:9" x14ac:dyDescent="0.35">
      <c r="A568" s="1">
        <v>44707</v>
      </c>
      <c r="B568" t="s">
        <v>596</v>
      </c>
      <c r="C568">
        <v>16</v>
      </c>
      <c r="D568" t="s">
        <v>21</v>
      </c>
      <c r="E568" t="s">
        <v>27</v>
      </c>
      <c r="F568" t="s">
        <v>23</v>
      </c>
      <c r="G568" t="s">
        <v>40</v>
      </c>
      <c r="H568" s="2">
        <v>4354.05</v>
      </c>
      <c r="I568" t="str">
        <f t="shared" si="8"/>
        <v>Child</v>
      </c>
    </row>
    <row r="569" spans="1:9" x14ac:dyDescent="0.35">
      <c r="A569" s="1">
        <v>44940</v>
      </c>
      <c r="B569" t="s">
        <v>597</v>
      </c>
      <c r="C569">
        <v>79</v>
      </c>
      <c r="D569" t="s">
        <v>21</v>
      </c>
      <c r="E569" t="s">
        <v>15</v>
      </c>
      <c r="F569" t="s">
        <v>16</v>
      </c>
      <c r="G569" t="s">
        <v>28</v>
      </c>
      <c r="H569" s="2">
        <v>3284.08</v>
      </c>
      <c r="I569" t="str">
        <f t="shared" si="8"/>
        <v>Senior Age</v>
      </c>
    </row>
    <row r="570" spans="1:9" x14ac:dyDescent="0.35">
      <c r="A570" s="1">
        <v>44618</v>
      </c>
      <c r="B570" t="s">
        <v>598</v>
      </c>
      <c r="C570">
        <v>7</v>
      </c>
      <c r="D570" t="s">
        <v>21</v>
      </c>
      <c r="E570" t="s">
        <v>15</v>
      </c>
      <c r="F570" t="s">
        <v>16</v>
      </c>
      <c r="G570" t="s">
        <v>28</v>
      </c>
      <c r="H570" s="2">
        <v>4096.79</v>
      </c>
      <c r="I570" t="str">
        <f t="shared" si="8"/>
        <v>Child</v>
      </c>
    </row>
    <row r="571" spans="1:9" x14ac:dyDescent="0.35">
      <c r="A571" s="1">
        <v>44986</v>
      </c>
      <c r="B571" t="s">
        <v>599</v>
      </c>
      <c r="C571">
        <v>56</v>
      </c>
      <c r="D571" t="s">
        <v>21</v>
      </c>
      <c r="E571" t="s">
        <v>19</v>
      </c>
      <c r="F571" t="s">
        <v>23</v>
      </c>
      <c r="G571" t="s">
        <v>17</v>
      </c>
      <c r="H571" s="2">
        <v>821.24</v>
      </c>
      <c r="I571" t="str">
        <f t="shared" si="8"/>
        <v>Middle age</v>
      </c>
    </row>
    <row r="572" spans="1:9" x14ac:dyDescent="0.35">
      <c r="A572" s="1">
        <v>45254</v>
      </c>
      <c r="B572" t="s">
        <v>600</v>
      </c>
      <c r="C572">
        <v>59</v>
      </c>
      <c r="D572" t="s">
        <v>14</v>
      </c>
      <c r="E572" t="s">
        <v>19</v>
      </c>
      <c r="F572" t="s">
        <v>11</v>
      </c>
      <c r="G572" t="s">
        <v>40</v>
      </c>
      <c r="H572" s="2">
        <v>3211.64</v>
      </c>
      <c r="I572" t="str">
        <f t="shared" si="8"/>
        <v>Middle age</v>
      </c>
    </row>
    <row r="573" spans="1:9" x14ac:dyDescent="0.35">
      <c r="A573" s="1">
        <v>44563</v>
      </c>
      <c r="B573" t="s">
        <v>601</v>
      </c>
      <c r="C573">
        <v>91</v>
      </c>
      <c r="D573" t="s">
        <v>14</v>
      </c>
      <c r="E573" t="s">
        <v>33</v>
      </c>
      <c r="F573" t="s">
        <v>16</v>
      </c>
      <c r="G573" t="s">
        <v>12</v>
      </c>
      <c r="H573" s="2">
        <v>1579.82</v>
      </c>
      <c r="I573" t="str">
        <f t="shared" si="8"/>
        <v>Senior Age</v>
      </c>
    </row>
    <row r="574" spans="1:9" x14ac:dyDescent="0.35">
      <c r="A574" s="1">
        <v>44622</v>
      </c>
      <c r="B574" t="s">
        <v>602</v>
      </c>
      <c r="C574">
        <v>75</v>
      </c>
      <c r="D574" t="s">
        <v>14</v>
      </c>
      <c r="E574" t="s">
        <v>19</v>
      </c>
      <c r="F574" t="s">
        <v>23</v>
      </c>
      <c r="G574" t="s">
        <v>12</v>
      </c>
      <c r="H574" s="2">
        <v>4398.3900000000003</v>
      </c>
      <c r="I574" t="str">
        <f t="shared" si="8"/>
        <v>Senior Age</v>
      </c>
    </row>
    <row r="575" spans="1:9" x14ac:dyDescent="0.35">
      <c r="A575" s="1">
        <v>45213</v>
      </c>
      <c r="B575" t="s">
        <v>603</v>
      </c>
      <c r="C575">
        <v>2</v>
      </c>
      <c r="D575" t="s">
        <v>14</v>
      </c>
      <c r="E575" t="s">
        <v>19</v>
      </c>
      <c r="F575" t="s">
        <v>30</v>
      </c>
      <c r="G575" t="s">
        <v>17</v>
      </c>
      <c r="H575" s="2">
        <v>4561.97</v>
      </c>
      <c r="I575" t="str">
        <f t="shared" si="8"/>
        <v>Child</v>
      </c>
    </row>
    <row r="576" spans="1:9" x14ac:dyDescent="0.35">
      <c r="A576" s="1">
        <v>45231</v>
      </c>
      <c r="B576" t="s">
        <v>604</v>
      </c>
      <c r="C576">
        <v>21</v>
      </c>
      <c r="D576" t="s">
        <v>14</v>
      </c>
      <c r="E576" t="s">
        <v>19</v>
      </c>
      <c r="F576" t="s">
        <v>16</v>
      </c>
      <c r="G576" t="s">
        <v>28</v>
      </c>
      <c r="H576" s="2">
        <v>3404.87</v>
      </c>
      <c r="I576" t="str">
        <f t="shared" si="8"/>
        <v>Young Adult</v>
      </c>
    </row>
    <row r="577" spans="1:9" x14ac:dyDescent="0.35">
      <c r="A577" s="1">
        <v>44872</v>
      </c>
      <c r="B577" t="s">
        <v>605</v>
      </c>
      <c r="C577">
        <v>60</v>
      </c>
      <c r="D577" t="s">
        <v>14</v>
      </c>
      <c r="E577" t="s">
        <v>35</v>
      </c>
      <c r="F577" t="s">
        <v>23</v>
      </c>
      <c r="G577" t="s">
        <v>12</v>
      </c>
      <c r="H577" s="2">
        <v>2286.2199999999998</v>
      </c>
      <c r="I577" t="str">
        <f t="shared" si="8"/>
        <v>Senior Age</v>
      </c>
    </row>
    <row r="578" spans="1:9" x14ac:dyDescent="0.35">
      <c r="A578" s="1">
        <v>44936</v>
      </c>
      <c r="B578" t="s">
        <v>606</v>
      </c>
      <c r="C578">
        <v>21</v>
      </c>
      <c r="D578" t="s">
        <v>14</v>
      </c>
      <c r="E578" t="s">
        <v>19</v>
      </c>
      <c r="F578" t="s">
        <v>30</v>
      </c>
      <c r="G578" t="s">
        <v>28</v>
      </c>
      <c r="H578" s="2">
        <v>3315.65</v>
      </c>
      <c r="I578" t="str">
        <f t="shared" ref="I578:I641" si="9">IF(C578&lt;=17,"Child",IF(C578&lt;=39, "Young Adult", IF(C578&lt;=59, "Middle age", "Senior Age")))</f>
        <v>Young Adult</v>
      </c>
    </row>
    <row r="579" spans="1:9" x14ac:dyDescent="0.35">
      <c r="A579" s="1">
        <v>45261</v>
      </c>
      <c r="B579" t="s">
        <v>607</v>
      </c>
      <c r="C579">
        <v>16</v>
      </c>
      <c r="D579" t="s">
        <v>9</v>
      </c>
      <c r="E579" t="s">
        <v>15</v>
      </c>
      <c r="F579" t="s">
        <v>23</v>
      </c>
      <c r="G579" t="s">
        <v>28</v>
      </c>
      <c r="H579" s="2">
        <v>3973.8</v>
      </c>
      <c r="I579" t="str">
        <f t="shared" si="9"/>
        <v>Child</v>
      </c>
    </row>
    <row r="580" spans="1:9" x14ac:dyDescent="0.35">
      <c r="A580" s="1">
        <v>45122</v>
      </c>
      <c r="B580" t="s">
        <v>608</v>
      </c>
      <c r="C580">
        <v>48</v>
      </c>
      <c r="D580" t="s">
        <v>14</v>
      </c>
      <c r="E580" t="s">
        <v>33</v>
      </c>
      <c r="F580" t="s">
        <v>23</v>
      </c>
      <c r="G580" t="s">
        <v>28</v>
      </c>
      <c r="H580" s="2">
        <v>2093.9499999999998</v>
      </c>
      <c r="I580" t="str">
        <f t="shared" si="9"/>
        <v>Middle age</v>
      </c>
    </row>
    <row r="581" spans="1:9" x14ac:dyDescent="0.35">
      <c r="A581" s="1">
        <v>45028</v>
      </c>
      <c r="B581" t="s">
        <v>609</v>
      </c>
      <c r="C581">
        <v>66</v>
      </c>
      <c r="D581" t="s">
        <v>9</v>
      </c>
      <c r="E581" t="s">
        <v>22</v>
      </c>
      <c r="F581" t="s">
        <v>16</v>
      </c>
      <c r="G581" t="s">
        <v>12</v>
      </c>
      <c r="H581" s="2">
        <v>1586.66</v>
      </c>
      <c r="I581" t="str">
        <f t="shared" si="9"/>
        <v>Senior Age</v>
      </c>
    </row>
    <row r="582" spans="1:9" x14ac:dyDescent="0.35">
      <c r="A582" s="1">
        <v>44854</v>
      </c>
      <c r="B582" t="s">
        <v>610</v>
      </c>
      <c r="C582">
        <v>91</v>
      </c>
      <c r="D582" t="s">
        <v>9</v>
      </c>
      <c r="E582" t="s">
        <v>15</v>
      </c>
      <c r="F582" t="s">
        <v>16</v>
      </c>
      <c r="G582" t="s">
        <v>12</v>
      </c>
      <c r="H582" s="2">
        <v>2450.79</v>
      </c>
      <c r="I582" t="str">
        <f t="shared" si="9"/>
        <v>Senior Age</v>
      </c>
    </row>
    <row r="583" spans="1:9" x14ac:dyDescent="0.35">
      <c r="A583" s="1">
        <v>45258</v>
      </c>
      <c r="B583" t="s">
        <v>611</v>
      </c>
      <c r="C583">
        <v>16</v>
      </c>
      <c r="D583" t="s">
        <v>14</v>
      </c>
      <c r="E583" t="s">
        <v>33</v>
      </c>
      <c r="F583" t="s">
        <v>30</v>
      </c>
      <c r="G583" t="s">
        <v>40</v>
      </c>
      <c r="H583" s="2">
        <v>3106.16</v>
      </c>
      <c r="I583" t="str">
        <f t="shared" si="9"/>
        <v>Child</v>
      </c>
    </row>
    <row r="584" spans="1:9" x14ac:dyDescent="0.35">
      <c r="A584" s="1">
        <v>45154</v>
      </c>
      <c r="B584" t="s">
        <v>612</v>
      </c>
      <c r="C584">
        <v>93</v>
      </c>
      <c r="D584" t="s">
        <v>14</v>
      </c>
      <c r="E584" t="s">
        <v>22</v>
      </c>
      <c r="F584" t="s">
        <v>16</v>
      </c>
      <c r="G584" t="s">
        <v>17</v>
      </c>
      <c r="H584" s="2">
        <v>1517.69</v>
      </c>
      <c r="I584" t="str">
        <f t="shared" si="9"/>
        <v>Senior Age</v>
      </c>
    </row>
    <row r="585" spans="1:9" x14ac:dyDescent="0.35">
      <c r="A585" s="1">
        <v>45288</v>
      </c>
      <c r="B585" t="s">
        <v>613</v>
      </c>
      <c r="C585">
        <v>39</v>
      </c>
      <c r="D585" t="s">
        <v>9</v>
      </c>
      <c r="E585" t="s">
        <v>19</v>
      </c>
      <c r="F585" t="s">
        <v>23</v>
      </c>
      <c r="G585" t="s">
        <v>40</v>
      </c>
      <c r="H585" s="2">
        <v>2467.5500000000002</v>
      </c>
      <c r="I585" t="str">
        <f t="shared" si="9"/>
        <v>Young Adult</v>
      </c>
    </row>
    <row r="586" spans="1:9" x14ac:dyDescent="0.35">
      <c r="A586" s="1">
        <v>44693</v>
      </c>
      <c r="B586" t="s">
        <v>614</v>
      </c>
      <c r="C586">
        <v>41</v>
      </c>
      <c r="D586" t="s">
        <v>21</v>
      </c>
      <c r="E586" t="s">
        <v>15</v>
      </c>
      <c r="F586" t="s">
        <v>23</v>
      </c>
      <c r="G586" t="s">
        <v>28</v>
      </c>
      <c r="H586" s="2">
        <v>727.93</v>
      </c>
      <c r="I586" t="str">
        <f t="shared" si="9"/>
        <v>Middle age</v>
      </c>
    </row>
    <row r="587" spans="1:9" x14ac:dyDescent="0.35">
      <c r="A587" s="1">
        <v>44961</v>
      </c>
      <c r="B587" t="s">
        <v>615</v>
      </c>
      <c r="C587">
        <v>72</v>
      </c>
      <c r="D587" t="s">
        <v>14</v>
      </c>
      <c r="E587" t="s">
        <v>15</v>
      </c>
      <c r="F587" t="s">
        <v>30</v>
      </c>
      <c r="G587" t="s">
        <v>28</v>
      </c>
      <c r="H587" s="2">
        <v>3517.57</v>
      </c>
      <c r="I587" t="str">
        <f t="shared" si="9"/>
        <v>Senior Age</v>
      </c>
    </row>
    <row r="588" spans="1:9" x14ac:dyDescent="0.35">
      <c r="A588" s="1">
        <v>44944</v>
      </c>
      <c r="B588" t="s">
        <v>616</v>
      </c>
      <c r="C588">
        <v>99</v>
      </c>
      <c r="D588" t="s">
        <v>14</v>
      </c>
      <c r="E588" t="s">
        <v>33</v>
      </c>
      <c r="F588" t="s">
        <v>23</v>
      </c>
      <c r="G588" t="s">
        <v>40</v>
      </c>
      <c r="H588" s="2">
        <v>4650.01</v>
      </c>
      <c r="I588" t="str">
        <f t="shared" si="9"/>
        <v>Senior Age</v>
      </c>
    </row>
    <row r="589" spans="1:9" x14ac:dyDescent="0.35">
      <c r="A589" s="1">
        <v>45087</v>
      </c>
      <c r="B589" t="s">
        <v>617</v>
      </c>
      <c r="C589">
        <v>57</v>
      </c>
      <c r="D589" t="s">
        <v>21</v>
      </c>
      <c r="E589" t="s">
        <v>19</v>
      </c>
      <c r="F589" t="s">
        <v>16</v>
      </c>
      <c r="G589" t="s">
        <v>12</v>
      </c>
      <c r="H589" s="2">
        <v>4115.76</v>
      </c>
      <c r="I589" t="str">
        <f t="shared" si="9"/>
        <v>Middle age</v>
      </c>
    </row>
    <row r="590" spans="1:9" x14ac:dyDescent="0.35">
      <c r="A590" s="1">
        <v>44633</v>
      </c>
      <c r="B590" t="s">
        <v>618</v>
      </c>
      <c r="C590">
        <v>92</v>
      </c>
      <c r="D590" t="s">
        <v>14</v>
      </c>
      <c r="E590" t="s">
        <v>19</v>
      </c>
      <c r="F590" t="s">
        <v>11</v>
      </c>
      <c r="G590" t="s">
        <v>37</v>
      </c>
      <c r="H590" s="2">
        <v>2085.39</v>
      </c>
      <c r="I590" t="str">
        <f t="shared" si="9"/>
        <v>Senior Age</v>
      </c>
    </row>
    <row r="591" spans="1:9" x14ac:dyDescent="0.35">
      <c r="A591" s="1">
        <v>44990</v>
      </c>
      <c r="B591" t="s">
        <v>619</v>
      </c>
      <c r="C591">
        <v>24</v>
      </c>
      <c r="D591" t="s">
        <v>9</v>
      </c>
      <c r="E591" t="s">
        <v>25</v>
      </c>
      <c r="F591" t="s">
        <v>30</v>
      </c>
      <c r="G591" t="s">
        <v>12</v>
      </c>
      <c r="H591" s="2">
        <v>3017.16</v>
      </c>
      <c r="I591" t="str">
        <f t="shared" si="9"/>
        <v>Young Adult</v>
      </c>
    </row>
    <row r="592" spans="1:9" x14ac:dyDescent="0.35">
      <c r="A592" s="1">
        <v>44567</v>
      </c>
      <c r="B592" t="s">
        <v>620</v>
      </c>
      <c r="C592">
        <v>84</v>
      </c>
      <c r="D592" t="s">
        <v>9</v>
      </c>
      <c r="E592" t="s">
        <v>22</v>
      </c>
      <c r="F592" t="s">
        <v>23</v>
      </c>
      <c r="G592" t="s">
        <v>12</v>
      </c>
      <c r="H592" s="2">
        <v>4444.47</v>
      </c>
      <c r="I592" t="str">
        <f t="shared" si="9"/>
        <v>Senior Age</v>
      </c>
    </row>
    <row r="593" spans="1:9" x14ac:dyDescent="0.35">
      <c r="A593" s="1">
        <v>44948</v>
      </c>
      <c r="B593" t="s">
        <v>621</v>
      </c>
      <c r="C593">
        <v>46</v>
      </c>
      <c r="D593" t="s">
        <v>21</v>
      </c>
      <c r="E593" t="s">
        <v>10</v>
      </c>
      <c r="F593" t="s">
        <v>11</v>
      </c>
      <c r="G593" t="s">
        <v>40</v>
      </c>
      <c r="H593" s="2">
        <v>132.32</v>
      </c>
      <c r="I593" t="str">
        <f t="shared" si="9"/>
        <v>Middle age</v>
      </c>
    </row>
    <row r="594" spans="1:9" x14ac:dyDescent="0.35">
      <c r="A594" s="1">
        <v>44966</v>
      </c>
      <c r="B594" t="s">
        <v>622</v>
      </c>
      <c r="C594">
        <v>10</v>
      </c>
      <c r="D594" t="s">
        <v>21</v>
      </c>
      <c r="E594" t="s">
        <v>25</v>
      </c>
      <c r="F594" t="s">
        <v>16</v>
      </c>
      <c r="G594" t="s">
        <v>37</v>
      </c>
      <c r="H594" s="2">
        <v>3988.92</v>
      </c>
      <c r="I594" t="str">
        <f t="shared" si="9"/>
        <v>Child</v>
      </c>
    </row>
    <row r="595" spans="1:9" x14ac:dyDescent="0.35">
      <c r="A595" s="1">
        <v>44719</v>
      </c>
      <c r="B595" t="s">
        <v>623</v>
      </c>
      <c r="C595">
        <v>35</v>
      </c>
      <c r="D595" t="s">
        <v>21</v>
      </c>
      <c r="E595" t="s">
        <v>25</v>
      </c>
      <c r="F595" t="s">
        <v>16</v>
      </c>
      <c r="G595" t="s">
        <v>37</v>
      </c>
      <c r="H595" s="2">
        <v>2300.1799999999998</v>
      </c>
      <c r="I595" t="str">
        <f t="shared" si="9"/>
        <v>Young Adult</v>
      </c>
    </row>
    <row r="596" spans="1:9" x14ac:dyDescent="0.35">
      <c r="A596" s="1">
        <v>44593</v>
      </c>
      <c r="B596" t="s">
        <v>624</v>
      </c>
      <c r="C596">
        <v>79</v>
      </c>
      <c r="D596" t="s">
        <v>14</v>
      </c>
      <c r="E596" t="s">
        <v>25</v>
      </c>
      <c r="F596" t="s">
        <v>16</v>
      </c>
      <c r="G596" t="s">
        <v>40</v>
      </c>
      <c r="H596" s="2">
        <v>703.53</v>
      </c>
      <c r="I596" t="str">
        <f t="shared" si="9"/>
        <v>Senior Age</v>
      </c>
    </row>
    <row r="597" spans="1:9" x14ac:dyDescent="0.35">
      <c r="A597" s="1">
        <v>44877</v>
      </c>
      <c r="B597" t="s">
        <v>625</v>
      </c>
      <c r="C597">
        <v>43</v>
      </c>
      <c r="D597" t="s">
        <v>9</v>
      </c>
      <c r="E597" t="s">
        <v>10</v>
      </c>
      <c r="F597" t="s">
        <v>11</v>
      </c>
      <c r="G597" t="s">
        <v>17</v>
      </c>
      <c r="H597" s="2">
        <v>3333.52</v>
      </c>
      <c r="I597" t="str">
        <f t="shared" si="9"/>
        <v>Middle age</v>
      </c>
    </row>
    <row r="598" spans="1:9" x14ac:dyDescent="0.35">
      <c r="A598" s="1">
        <v>44662</v>
      </c>
      <c r="B598" t="s">
        <v>626</v>
      </c>
      <c r="C598">
        <v>92</v>
      </c>
      <c r="D598" t="s">
        <v>21</v>
      </c>
      <c r="E598" t="s">
        <v>19</v>
      </c>
      <c r="F598" t="s">
        <v>30</v>
      </c>
      <c r="G598" t="s">
        <v>37</v>
      </c>
      <c r="H598" s="2">
        <v>592.69000000000005</v>
      </c>
      <c r="I598" t="str">
        <f t="shared" si="9"/>
        <v>Senior Age</v>
      </c>
    </row>
    <row r="599" spans="1:9" x14ac:dyDescent="0.35">
      <c r="A599" s="1">
        <v>44954</v>
      </c>
      <c r="B599" t="s">
        <v>627</v>
      </c>
      <c r="C599">
        <v>86</v>
      </c>
      <c r="D599" t="s">
        <v>21</v>
      </c>
      <c r="E599" t="s">
        <v>19</v>
      </c>
      <c r="F599" t="s">
        <v>30</v>
      </c>
      <c r="G599" t="s">
        <v>37</v>
      </c>
      <c r="H599" s="2">
        <v>141.34</v>
      </c>
      <c r="I599" t="str">
        <f t="shared" si="9"/>
        <v>Senior Age</v>
      </c>
    </row>
    <row r="600" spans="1:9" x14ac:dyDescent="0.35">
      <c r="A600" s="1">
        <v>45261</v>
      </c>
      <c r="B600" t="s">
        <v>628</v>
      </c>
      <c r="C600">
        <v>80</v>
      </c>
      <c r="D600" t="s">
        <v>14</v>
      </c>
      <c r="E600" t="s">
        <v>19</v>
      </c>
      <c r="F600" t="s">
        <v>30</v>
      </c>
      <c r="G600" t="s">
        <v>40</v>
      </c>
      <c r="H600" s="2">
        <v>3697.67</v>
      </c>
      <c r="I600" t="str">
        <f t="shared" si="9"/>
        <v>Senior Age</v>
      </c>
    </row>
    <row r="601" spans="1:9" x14ac:dyDescent="0.35">
      <c r="A601" s="1">
        <v>44819</v>
      </c>
      <c r="B601" t="s">
        <v>629</v>
      </c>
      <c r="C601">
        <v>43</v>
      </c>
      <c r="D601" t="s">
        <v>9</v>
      </c>
      <c r="E601" t="s">
        <v>15</v>
      </c>
      <c r="F601" t="s">
        <v>30</v>
      </c>
      <c r="G601" t="s">
        <v>40</v>
      </c>
      <c r="H601" s="2">
        <v>1816.27</v>
      </c>
      <c r="I601" t="str">
        <f t="shared" si="9"/>
        <v>Middle age</v>
      </c>
    </row>
    <row r="602" spans="1:9" x14ac:dyDescent="0.35">
      <c r="A602" s="1">
        <v>45252</v>
      </c>
      <c r="B602" t="s">
        <v>630</v>
      </c>
      <c r="C602">
        <v>41</v>
      </c>
      <c r="D602" t="s">
        <v>14</v>
      </c>
      <c r="E602" t="s">
        <v>19</v>
      </c>
      <c r="F602" t="s">
        <v>11</v>
      </c>
      <c r="G602" t="s">
        <v>67</v>
      </c>
      <c r="H602" s="2">
        <v>4020.5</v>
      </c>
      <c r="I602" t="str">
        <f t="shared" si="9"/>
        <v>Middle age</v>
      </c>
    </row>
    <row r="603" spans="1:9" x14ac:dyDescent="0.35">
      <c r="A603" s="1">
        <v>45060</v>
      </c>
      <c r="B603" t="s">
        <v>631</v>
      </c>
      <c r="C603">
        <v>18</v>
      </c>
      <c r="D603" t="s">
        <v>9</v>
      </c>
      <c r="E603" t="s">
        <v>33</v>
      </c>
      <c r="F603" t="s">
        <v>16</v>
      </c>
      <c r="G603" t="s">
        <v>12</v>
      </c>
      <c r="H603" s="2">
        <v>1450.49</v>
      </c>
      <c r="I603" t="str">
        <f t="shared" si="9"/>
        <v>Young Adult</v>
      </c>
    </row>
    <row r="604" spans="1:9" x14ac:dyDescent="0.35">
      <c r="A604" s="1">
        <v>44680</v>
      </c>
      <c r="B604" t="s">
        <v>632</v>
      </c>
      <c r="C604">
        <v>41</v>
      </c>
      <c r="D604" t="s">
        <v>21</v>
      </c>
      <c r="E604" t="s">
        <v>25</v>
      </c>
      <c r="F604" t="s">
        <v>23</v>
      </c>
      <c r="G604" t="s">
        <v>12</v>
      </c>
      <c r="H604" s="2">
        <v>4832.2700000000004</v>
      </c>
      <c r="I604" t="str">
        <f t="shared" si="9"/>
        <v>Middle age</v>
      </c>
    </row>
    <row r="605" spans="1:9" x14ac:dyDescent="0.35">
      <c r="A605" s="1">
        <v>45073</v>
      </c>
      <c r="B605" t="s">
        <v>633</v>
      </c>
      <c r="C605">
        <v>87</v>
      </c>
      <c r="D605" t="s">
        <v>14</v>
      </c>
      <c r="E605" t="s">
        <v>10</v>
      </c>
      <c r="F605" t="s">
        <v>23</v>
      </c>
      <c r="G605" t="s">
        <v>28</v>
      </c>
      <c r="H605" s="2">
        <v>4398.32</v>
      </c>
      <c r="I605" t="str">
        <f t="shared" si="9"/>
        <v>Senior Age</v>
      </c>
    </row>
    <row r="606" spans="1:9" x14ac:dyDescent="0.35">
      <c r="A606" s="1">
        <v>45070</v>
      </c>
      <c r="B606" t="s">
        <v>634</v>
      </c>
      <c r="C606">
        <v>90</v>
      </c>
      <c r="D606" t="s">
        <v>14</v>
      </c>
      <c r="E606" t="s">
        <v>35</v>
      </c>
      <c r="F606" t="s">
        <v>16</v>
      </c>
      <c r="G606" t="s">
        <v>12</v>
      </c>
      <c r="H606" s="2">
        <v>1001.34</v>
      </c>
      <c r="I606" t="str">
        <f t="shared" si="9"/>
        <v>Senior Age</v>
      </c>
    </row>
    <row r="607" spans="1:9" x14ac:dyDescent="0.35">
      <c r="A607" s="1">
        <v>44935</v>
      </c>
      <c r="B607" t="s">
        <v>635</v>
      </c>
      <c r="C607">
        <v>40</v>
      </c>
      <c r="D607" t="s">
        <v>9</v>
      </c>
      <c r="E607" t="s">
        <v>10</v>
      </c>
      <c r="F607" t="s">
        <v>30</v>
      </c>
      <c r="G607" t="s">
        <v>37</v>
      </c>
      <c r="H607" s="2">
        <v>1727.07</v>
      </c>
      <c r="I607" t="str">
        <f t="shared" si="9"/>
        <v>Middle age</v>
      </c>
    </row>
    <row r="608" spans="1:9" x14ac:dyDescent="0.35">
      <c r="A608" s="1">
        <v>45064</v>
      </c>
      <c r="B608" t="s">
        <v>636</v>
      </c>
      <c r="C608">
        <v>1</v>
      </c>
      <c r="D608" t="s">
        <v>9</v>
      </c>
      <c r="E608" t="s">
        <v>15</v>
      </c>
      <c r="F608" t="s">
        <v>30</v>
      </c>
      <c r="G608" t="s">
        <v>17</v>
      </c>
      <c r="H608" s="2">
        <v>1647.67</v>
      </c>
      <c r="I608" t="str">
        <f t="shared" si="9"/>
        <v>Child</v>
      </c>
    </row>
    <row r="609" spans="1:9" x14ac:dyDescent="0.35">
      <c r="A609" s="1">
        <v>44714</v>
      </c>
      <c r="B609" t="s">
        <v>637</v>
      </c>
      <c r="C609">
        <v>94</v>
      </c>
      <c r="D609" t="s">
        <v>9</v>
      </c>
      <c r="E609" t="s">
        <v>27</v>
      </c>
      <c r="F609" t="s">
        <v>11</v>
      </c>
      <c r="G609" t="s">
        <v>37</v>
      </c>
      <c r="H609" s="2">
        <v>1638.19</v>
      </c>
      <c r="I609" t="str">
        <f t="shared" si="9"/>
        <v>Senior Age</v>
      </c>
    </row>
    <row r="610" spans="1:9" x14ac:dyDescent="0.35">
      <c r="A610" s="1">
        <v>44848</v>
      </c>
      <c r="B610" t="s">
        <v>638</v>
      </c>
      <c r="C610">
        <v>92</v>
      </c>
      <c r="D610" t="s">
        <v>14</v>
      </c>
      <c r="E610" t="s">
        <v>19</v>
      </c>
      <c r="F610" t="s">
        <v>23</v>
      </c>
      <c r="G610" t="s">
        <v>12</v>
      </c>
      <c r="H610" s="2">
        <v>2741.17</v>
      </c>
      <c r="I610" t="str">
        <f t="shared" si="9"/>
        <v>Senior Age</v>
      </c>
    </row>
    <row r="611" spans="1:9" x14ac:dyDescent="0.35">
      <c r="A611" s="1">
        <v>45099</v>
      </c>
      <c r="B611" t="s">
        <v>639</v>
      </c>
      <c r="C611">
        <v>94</v>
      </c>
      <c r="D611" t="s">
        <v>21</v>
      </c>
      <c r="E611" t="s">
        <v>10</v>
      </c>
      <c r="F611" t="s">
        <v>30</v>
      </c>
      <c r="G611" t="s">
        <v>28</v>
      </c>
      <c r="H611" s="2">
        <v>1247.29</v>
      </c>
      <c r="I611" t="str">
        <f t="shared" si="9"/>
        <v>Senior Age</v>
      </c>
    </row>
    <row r="612" spans="1:9" x14ac:dyDescent="0.35">
      <c r="A612" s="1">
        <v>44895</v>
      </c>
      <c r="B612" t="s">
        <v>640</v>
      </c>
      <c r="C612">
        <v>7</v>
      </c>
      <c r="D612" t="s">
        <v>9</v>
      </c>
      <c r="E612" t="s">
        <v>33</v>
      </c>
      <c r="F612" t="s">
        <v>16</v>
      </c>
      <c r="G612" t="s">
        <v>17</v>
      </c>
      <c r="H612" s="2">
        <v>1847</v>
      </c>
      <c r="I612" t="str">
        <f t="shared" si="9"/>
        <v>Child</v>
      </c>
    </row>
    <row r="613" spans="1:9" x14ac:dyDescent="0.35">
      <c r="A613" s="1">
        <v>44779</v>
      </c>
      <c r="B613" t="s">
        <v>641</v>
      </c>
      <c r="C613">
        <v>28</v>
      </c>
      <c r="D613" t="s">
        <v>9</v>
      </c>
      <c r="E613" t="s">
        <v>10</v>
      </c>
      <c r="F613" t="s">
        <v>11</v>
      </c>
      <c r="G613" t="s">
        <v>67</v>
      </c>
      <c r="H613" s="2">
        <v>4839.17</v>
      </c>
      <c r="I613" t="str">
        <f t="shared" si="9"/>
        <v>Young Adult</v>
      </c>
    </row>
    <row r="614" spans="1:9" x14ac:dyDescent="0.35">
      <c r="A614" s="1">
        <v>45178</v>
      </c>
      <c r="B614" t="s">
        <v>642</v>
      </c>
      <c r="C614">
        <v>27</v>
      </c>
      <c r="D614" t="s">
        <v>14</v>
      </c>
      <c r="E614" t="s">
        <v>35</v>
      </c>
      <c r="F614" t="s">
        <v>23</v>
      </c>
      <c r="G614" t="s">
        <v>40</v>
      </c>
      <c r="H614" s="2">
        <v>3664.16</v>
      </c>
      <c r="I614" t="str">
        <f t="shared" si="9"/>
        <v>Young Adult</v>
      </c>
    </row>
    <row r="615" spans="1:9" x14ac:dyDescent="0.35">
      <c r="A615" s="1">
        <v>44590</v>
      </c>
      <c r="B615" t="s">
        <v>643</v>
      </c>
      <c r="C615">
        <v>51</v>
      </c>
      <c r="D615" t="s">
        <v>9</v>
      </c>
      <c r="E615" t="s">
        <v>10</v>
      </c>
      <c r="F615" t="s">
        <v>11</v>
      </c>
      <c r="G615" t="s">
        <v>12</v>
      </c>
      <c r="H615" s="2">
        <v>4406.26</v>
      </c>
      <c r="I615" t="str">
        <f t="shared" si="9"/>
        <v>Middle age</v>
      </c>
    </row>
    <row r="616" spans="1:9" x14ac:dyDescent="0.35">
      <c r="A616" s="1">
        <v>45242</v>
      </c>
      <c r="B616" t="s">
        <v>644</v>
      </c>
      <c r="C616">
        <v>52</v>
      </c>
      <c r="D616" t="s">
        <v>9</v>
      </c>
      <c r="E616" t="s">
        <v>33</v>
      </c>
      <c r="F616" t="s">
        <v>16</v>
      </c>
      <c r="G616" t="s">
        <v>17</v>
      </c>
      <c r="H616" s="2">
        <v>4690.3</v>
      </c>
      <c r="I616" t="str">
        <f t="shared" si="9"/>
        <v>Middle age</v>
      </c>
    </row>
    <row r="617" spans="1:9" x14ac:dyDescent="0.35">
      <c r="A617" s="1">
        <v>44802</v>
      </c>
      <c r="B617" t="s">
        <v>645</v>
      </c>
      <c r="C617">
        <v>15</v>
      </c>
      <c r="D617" t="s">
        <v>14</v>
      </c>
      <c r="E617" t="s">
        <v>19</v>
      </c>
      <c r="F617" t="s">
        <v>30</v>
      </c>
      <c r="G617" t="s">
        <v>12</v>
      </c>
      <c r="H617" s="2">
        <v>1405.89</v>
      </c>
      <c r="I617" t="str">
        <f t="shared" si="9"/>
        <v>Child</v>
      </c>
    </row>
    <row r="618" spans="1:9" x14ac:dyDescent="0.35">
      <c r="A618" s="1">
        <v>45115</v>
      </c>
      <c r="B618" t="s">
        <v>646</v>
      </c>
      <c r="C618">
        <v>32</v>
      </c>
      <c r="D618" t="s">
        <v>14</v>
      </c>
      <c r="E618" t="s">
        <v>35</v>
      </c>
      <c r="F618" t="s">
        <v>16</v>
      </c>
      <c r="G618" t="s">
        <v>12</v>
      </c>
      <c r="H618" s="2">
        <v>2625.31</v>
      </c>
      <c r="I618" t="str">
        <f t="shared" si="9"/>
        <v>Young Adult</v>
      </c>
    </row>
    <row r="619" spans="1:9" x14ac:dyDescent="0.35">
      <c r="A619" s="1">
        <v>44881</v>
      </c>
      <c r="B619" t="s">
        <v>647</v>
      </c>
      <c r="C619">
        <v>86</v>
      </c>
      <c r="D619" t="s">
        <v>21</v>
      </c>
      <c r="E619" t="s">
        <v>35</v>
      </c>
      <c r="F619" t="s">
        <v>23</v>
      </c>
      <c r="G619" t="s">
        <v>40</v>
      </c>
      <c r="H619" s="2">
        <v>2612.88</v>
      </c>
      <c r="I619" t="str">
        <f t="shared" si="9"/>
        <v>Senior Age</v>
      </c>
    </row>
    <row r="620" spans="1:9" x14ac:dyDescent="0.35">
      <c r="A620" s="1">
        <v>44614</v>
      </c>
      <c r="B620" t="s">
        <v>648</v>
      </c>
      <c r="C620">
        <v>90</v>
      </c>
      <c r="D620" t="s">
        <v>9</v>
      </c>
      <c r="E620" t="s">
        <v>19</v>
      </c>
      <c r="F620" t="s">
        <v>16</v>
      </c>
      <c r="G620" t="s">
        <v>17</v>
      </c>
      <c r="H620" s="2">
        <v>2623.99</v>
      </c>
      <c r="I620" t="str">
        <f t="shared" si="9"/>
        <v>Senior Age</v>
      </c>
    </row>
    <row r="621" spans="1:9" x14ac:dyDescent="0.35">
      <c r="A621" s="1">
        <v>44833</v>
      </c>
      <c r="B621" t="s">
        <v>649</v>
      </c>
      <c r="C621">
        <v>86</v>
      </c>
      <c r="D621" t="s">
        <v>14</v>
      </c>
      <c r="E621" t="s">
        <v>27</v>
      </c>
      <c r="F621" t="s">
        <v>11</v>
      </c>
      <c r="G621" t="s">
        <v>28</v>
      </c>
      <c r="H621" s="2">
        <v>4802.72</v>
      </c>
      <c r="I621" t="str">
        <f t="shared" si="9"/>
        <v>Senior Age</v>
      </c>
    </row>
    <row r="622" spans="1:9" x14ac:dyDescent="0.35">
      <c r="A622" s="1">
        <v>44882</v>
      </c>
      <c r="B622" t="s">
        <v>650</v>
      </c>
      <c r="C622">
        <v>53</v>
      </c>
      <c r="D622" t="s">
        <v>9</v>
      </c>
      <c r="E622" t="s">
        <v>19</v>
      </c>
      <c r="F622" t="s">
        <v>16</v>
      </c>
      <c r="G622" t="s">
        <v>17</v>
      </c>
      <c r="H622" s="2">
        <v>3222.56</v>
      </c>
      <c r="I622" t="str">
        <f t="shared" si="9"/>
        <v>Middle age</v>
      </c>
    </row>
    <row r="623" spans="1:9" x14ac:dyDescent="0.35">
      <c r="A623" s="1">
        <v>44678</v>
      </c>
      <c r="B623" t="s">
        <v>651</v>
      </c>
      <c r="C623">
        <v>39</v>
      </c>
      <c r="D623" t="s">
        <v>14</v>
      </c>
      <c r="E623" t="s">
        <v>22</v>
      </c>
      <c r="F623" t="s">
        <v>23</v>
      </c>
      <c r="G623" t="s">
        <v>12</v>
      </c>
      <c r="H623" s="2">
        <v>2737.71</v>
      </c>
      <c r="I623" t="str">
        <f t="shared" si="9"/>
        <v>Young Adult</v>
      </c>
    </row>
    <row r="624" spans="1:9" x14ac:dyDescent="0.35">
      <c r="A624" s="1">
        <v>45236</v>
      </c>
      <c r="B624" t="s">
        <v>652</v>
      </c>
      <c r="C624">
        <v>37</v>
      </c>
      <c r="D624" t="s">
        <v>21</v>
      </c>
      <c r="E624" t="s">
        <v>10</v>
      </c>
      <c r="F624" t="s">
        <v>16</v>
      </c>
      <c r="G624" t="s">
        <v>17</v>
      </c>
      <c r="H624" s="2">
        <v>559.46</v>
      </c>
      <c r="I624" t="str">
        <f t="shared" si="9"/>
        <v>Young Adult</v>
      </c>
    </row>
    <row r="625" spans="1:9" x14ac:dyDescent="0.35">
      <c r="A625" s="1">
        <v>45088</v>
      </c>
      <c r="B625" t="s">
        <v>653</v>
      </c>
      <c r="C625">
        <v>48</v>
      </c>
      <c r="D625" t="s">
        <v>21</v>
      </c>
      <c r="E625" t="s">
        <v>22</v>
      </c>
      <c r="F625" t="s">
        <v>23</v>
      </c>
      <c r="G625" t="s">
        <v>37</v>
      </c>
      <c r="H625" s="2">
        <v>3791.9</v>
      </c>
      <c r="I625" t="str">
        <f t="shared" si="9"/>
        <v>Middle age</v>
      </c>
    </row>
    <row r="626" spans="1:9" x14ac:dyDescent="0.35">
      <c r="A626" s="1">
        <v>45138</v>
      </c>
      <c r="B626" t="s">
        <v>654</v>
      </c>
      <c r="C626">
        <v>4</v>
      </c>
      <c r="D626" t="s">
        <v>14</v>
      </c>
      <c r="E626" t="s">
        <v>35</v>
      </c>
      <c r="F626" t="s">
        <v>16</v>
      </c>
      <c r="G626" t="s">
        <v>28</v>
      </c>
      <c r="H626" s="2">
        <v>3278.51</v>
      </c>
      <c r="I626" t="str">
        <f t="shared" si="9"/>
        <v>Child</v>
      </c>
    </row>
    <row r="627" spans="1:9" x14ac:dyDescent="0.35">
      <c r="A627" s="1">
        <v>44938</v>
      </c>
      <c r="B627" t="s">
        <v>655</v>
      </c>
      <c r="C627">
        <v>50</v>
      </c>
      <c r="D627" t="s">
        <v>9</v>
      </c>
      <c r="E627" t="s">
        <v>25</v>
      </c>
      <c r="F627" t="s">
        <v>11</v>
      </c>
      <c r="G627" t="s">
        <v>37</v>
      </c>
      <c r="H627" s="2">
        <v>3042.91</v>
      </c>
      <c r="I627" t="str">
        <f t="shared" si="9"/>
        <v>Middle age</v>
      </c>
    </row>
    <row r="628" spans="1:9" x14ac:dyDescent="0.35">
      <c r="A628" s="1">
        <v>45269</v>
      </c>
      <c r="B628" t="s">
        <v>656</v>
      </c>
      <c r="C628">
        <v>92</v>
      </c>
      <c r="D628" t="s">
        <v>14</v>
      </c>
      <c r="E628" t="s">
        <v>10</v>
      </c>
      <c r="F628" t="s">
        <v>11</v>
      </c>
      <c r="G628" t="s">
        <v>28</v>
      </c>
      <c r="H628" s="2">
        <v>1293.3599999999999</v>
      </c>
      <c r="I628" t="str">
        <f t="shared" si="9"/>
        <v>Senior Age</v>
      </c>
    </row>
    <row r="629" spans="1:9" x14ac:dyDescent="0.35">
      <c r="A629" s="1">
        <v>45283</v>
      </c>
      <c r="B629" t="s">
        <v>657</v>
      </c>
      <c r="C629">
        <v>73</v>
      </c>
      <c r="D629" t="s">
        <v>21</v>
      </c>
      <c r="E629" t="s">
        <v>15</v>
      </c>
      <c r="F629" t="s">
        <v>16</v>
      </c>
      <c r="G629" t="s">
        <v>12</v>
      </c>
      <c r="H629" s="2">
        <v>4491.41</v>
      </c>
      <c r="I629" t="str">
        <f t="shared" si="9"/>
        <v>Senior Age</v>
      </c>
    </row>
    <row r="630" spans="1:9" x14ac:dyDescent="0.35">
      <c r="A630" s="1">
        <v>44990</v>
      </c>
      <c r="B630" t="s">
        <v>658</v>
      </c>
      <c r="C630">
        <v>24</v>
      </c>
      <c r="D630" t="s">
        <v>9</v>
      </c>
      <c r="E630" t="s">
        <v>10</v>
      </c>
      <c r="F630" t="s">
        <v>23</v>
      </c>
      <c r="G630" t="s">
        <v>12</v>
      </c>
      <c r="H630" s="2">
        <v>3740.55</v>
      </c>
      <c r="I630" t="str">
        <f t="shared" si="9"/>
        <v>Young Adult</v>
      </c>
    </row>
    <row r="631" spans="1:9" x14ac:dyDescent="0.35">
      <c r="A631" s="1">
        <v>44743</v>
      </c>
      <c r="B631" t="s">
        <v>659</v>
      </c>
      <c r="C631">
        <v>34</v>
      </c>
      <c r="D631" t="s">
        <v>14</v>
      </c>
      <c r="E631" t="s">
        <v>35</v>
      </c>
      <c r="F631" t="s">
        <v>11</v>
      </c>
      <c r="G631" t="s">
        <v>40</v>
      </c>
      <c r="H631" s="2">
        <v>1748.34</v>
      </c>
      <c r="I631" t="str">
        <f t="shared" si="9"/>
        <v>Young Adult</v>
      </c>
    </row>
    <row r="632" spans="1:9" x14ac:dyDescent="0.35">
      <c r="A632" s="1">
        <v>44736</v>
      </c>
      <c r="B632" t="s">
        <v>660</v>
      </c>
      <c r="C632">
        <v>56</v>
      </c>
      <c r="D632" t="s">
        <v>21</v>
      </c>
      <c r="E632" t="s">
        <v>10</v>
      </c>
      <c r="F632" t="s">
        <v>30</v>
      </c>
      <c r="G632" t="s">
        <v>40</v>
      </c>
      <c r="H632" s="2">
        <v>4852.8599999999997</v>
      </c>
      <c r="I632" t="str">
        <f t="shared" si="9"/>
        <v>Middle age</v>
      </c>
    </row>
    <row r="633" spans="1:9" x14ac:dyDescent="0.35">
      <c r="A633" s="1">
        <v>44655</v>
      </c>
      <c r="B633" t="s">
        <v>661</v>
      </c>
      <c r="C633">
        <v>79</v>
      </c>
      <c r="D633" t="s">
        <v>21</v>
      </c>
      <c r="E633" t="s">
        <v>25</v>
      </c>
      <c r="F633" t="s">
        <v>23</v>
      </c>
      <c r="G633" t="s">
        <v>37</v>
      </c>
      <c r="H633" s="2">
        <v>1616.52</v>
      </c>
      <c r="I633" t="str">
        <f t="shared" si="9"/>
        <v>Senior Age</v>
      </c>
    </row>
    <row r="634" spans="1:9" x14ac:dyDescent="0.35">
      <c r="A634" s="1">
        <v>45038</v>
      </c>
      <c r="B634" t="s">
        <v>662</v>
      </c>
      <c r="C634">
        <v>49</v>
      </c>
      <c r="D634" t="s">
        <v>9</v>
      </c>
      <c r="E634" t="s">
        <v>19</v>
      </c>
      <c r="F634" t="s">
        <v>16</v>
      </c>
      <c r="G634" t="s">
        <v>17</v>
      </c>
      <c r="H634" s="2">
        <v>3092.06</v>
      </c>
      <c r="I634" t="str">
        <f t="shared" si="9"/>
        <v>Middle age</v>
      </c>
    </row>
    <row r="635" spans="1:9" x14ac:dyDescent="0.35">
      <c r="A635" s="1">
        <v>44843</v>
      </c>
      <c r="B635" t="s">
        <v>663</v>
      </c>
      <c r="C635">
        <v>38</v>
      </c>
      <c r="D635" t="s">
        <v>21</v>
      </c>
      <c r="E635" t="s">
        <v>35</v>
      </c>
      <c r="F635" t="s">
        <v>30</v>
      </c>
      <c r="G635" t="s">
        <v>40</v>
      </c>
      <c r="H635" s="2">
        <v>3655.24</v>
      </c>
      <c r="I635" t="str">
        <f t="shared" si="9"/>
        <v>Young Adult</v>
      </c>
    </row>
    <row r="636" spans="1:9" x14ac:dyDescent="0.35">
      <c r="A636" s="1">
        <v>44702</v>
      </c>
      <c r="B636" t="s">
        <v>664</v>
      </c>
      <c r="C636">
        <v>20</v>
      </c>
      <c r="D636" t="s">
        <v>9</v>
      </c>
      <c r="E636" t="s">
        <v>10</v>
      </c>
      <c r="F636" t="s">
        <v>16</v>
      </c>
      <c r="G636" t="s">
        <v>28</v>
      </c>
      <c r="H636" s="2">
        <v>2408.85</v>
      </c>
      <c r="I636" t="str">
        <f t="shared" si="9"/>
        <v>Young Adult</v>
      </c>
    </row>
    <row r="637" spans="1:9" x14ac:dyDescent="0.35">
      <c r="A637" s="1">
        <v>45221</v>
      </c>
      <c r="B637" t="s">
        <v>665</v>
      </c>
      <c r="C637">
        <v>55</v>
      </c>
      <c r="D637" t="s">
        <v>14</v>
      </c>
      <c r="E637" t="s">
        <v>33</v>
      </c>
      <c r="F637" t="s">
        <v>23</v>
      </c>
      <c r="G637" t="s">
        <v>40</v>
      </c>
      <c r="H637" s="2">
        <v>1732.08</v>
      </c>
      <c r="I637" t="str">
        <f t="shared" si="9"/>
        <v>Middle age</v>
      </c>
    </row>
    <row r="638" spans="1:9" x14ac:dyDescent="0.35">
      <c r="A638" s="1">
        <v>45102</v>
      </c>
      <c r="B638" t="s">
        <v>666</v>
      </c>
      <c r="C638">
        <v>41</v>
      </c>
      <c r="D638" t="s">
        <v>9</v>
      </c>
      <c r="E638" t="s">
        <v>15</v>
      </c>
      <c r="F638" t="s">
        <v>23</v>
      </c>
      <c r="G638" t="s">
        <v>17</v>
      </c>
      <c r="H638" s="2">
        <v>1897.65</v>
      </c>
      <c r="I638" t="str">
        <f t="shared" si="9"/>
        <v>Middle age</v>
      </c>
    </row>
    <row r="639" spans="1:9" x14ac:dyDescent="0.35">
      <c r="A639" s="1">
        <v>45196</v>
      </c>
      <c r="B639" t="s">
        <v>667</v>
      </c>
      <c r="C639">
        <v>2</v>
      </c>
      <c r="D639" t="s">
        <v>21</v>
      </c>
      <c r="E639" t="s">
        <v>35</v>
      </c>
      <c r="F639" t="s">
        <v>30</v>
      </c>
      <c r="G639" t="s">
        <v>17</v>
      </c>
      <c r="H639" s="2">
        <v>3651.56</v>
      </c>
      <c r="I639" t="str">
        <f t="shared" si="9"/>
        <v>Child</v>
      </c>
    </row>
    <row r="640" spans="1:9" x14ac:dyDescent="0.35">
      <c r="A640" s="1">
        <v>45000</v>
      </c>
      <c r="B640" t="s">
        <v>668</v>
      </c>
      <c r="C640">
        <v>30</v>
      </c>
      <c r="D640" t="s">
        <v>14</v>
      </c>
      <c r="E640" t="s">
        <v>19</v>
      </c>
      <c r="F640" t="s">
        <v>11</v>
      </c>
      <c r="G640" t="s">
        <v>12</v>
      </c>
      <c r="H640" s="2">
        <v>1792.91</v>
      </c>
      <c r="I640" t="str">
        <f t="shared" si="9"/>
        <v>Young Adult</v>
      </c>
    </row>
    <row r="641" spans="1:9" x14ac:dyDescent="0.35">
      <c r="A641" s="1">
        <v>45007</v>
      </c>
      <c r="B641" t="s">
        <v>669</v>
      </c>
      <c r="C641">
        <v>43</v>
      </c>
      <c r="D641" t="s">
        <v>14</v>
      </c>
      <c r="E641" t="s">
        <v>19</v>
      </c>
      <c r="F641" t="s">
        <v>30</v>
      </c>
      <c r="G641" t="s">
        <v>40</v>
      </c>
      <c r="H641" s="2">
        <v>3395.06</v>
      </c>
      <c r="I641" t="str">
        <f t="shared" si="9"/>
        <v>Middle age</v>
      </c>
    </row>
    <row r="642" spans="1:9" x14ac:dyDescent="0.35">
      <c r="A642" s="1">
        <v>44719</v>
      </c>
      <c r="B642" t="s">
        <v>670</v>
      </c>
      <c r="C642">
        <v>54</v>
      </c>
      <c r="D642" t="s">
        <v>21</v>
      </c>
      <c r="E642" t="s">
        <v>27</v>
      </c>
      <c r="F642" t="s">
        <v>30</v>
      </c>
      <c r="G642" t="s">
        <v>40</v>
      </c>
      <c r="H642" s="2">
        <v>4880.88</v>
      </c>
      <c r="I642" t="str">
        <f t="shared" ref="I642:I705" si="10">IF(C642&lt;=17,"Child",IF(C642&lt;=39, "Young Adult", IF(C642&lt;=59, "Middle age", "Senior Age")))</f>
        <v>Middle age</v>
      </c>
    </row>
    <row r="643" spans="1:9" x14ac:dyDescent="0.35">
      <c r="A643" s="1">
        <v>44993</v>
      </c>
      <c r="B643" t="s">
        <v>671</v>
      </c>
      <c r="C643">
        <v>19</v>
      </c>
      <c r="D643" t="s">
        <v>21</v>
      </c>
      <c r="E643" t="s">
        <v>22</v>
      </c>
      <c r="F643" t="s">
        <v>23</v>
      </c>
      <c r="G643" t="s">
        <v>17</v>
      </c>
      <c r="H643" s="2">
        <v>4497.34</v>
      </c>
      <c r="I643" t="str">
        <f t="shared" si="10"/>
        <v>Young Adult</v>
      </c>
    </row>
    <row r="644" spans="1:9" x14ac:dyDescent="0.35">
      <c r="A644" s="1">
        <v>45245</v>
      </c>
      <c r="B644" t="s">
        <v>672</v>
      </c>
      <c r="C644">
        <v>39</v>
      </c>
      <c r="D644" t="s">
        <v>14</v>
      </c>
      <c r="E644" t="s">
        <v>33</v>
      </c>
      <c r="F644" t="s">
        <v>23</v>
      </c>
      <c r="G644" t="s">
        <v>67</v>
      </c>
      <c r="H644" s="2">
        <v>1256.68</v>
      </c>
      <c r="I644" t="str">
        <f t="shared" si="10"/>
        <v>Young Adult</v>
      </c>
    </row>
    <row r="645" spans="1:9" x14ac:dyDescent="0.35">
      <c r="A645" s="1">
        <v>45134</v>
      </c>
      <c r="B645" t="s">
        <v>673</v>
      </c>
      <c r="C645">
        <v>69</v>
      </c>
      <c r="D645" t="s">
        <v>21</v>
      </c>
      <c r="E645" t="s">
        <v>33</v>
      </c>
      <c r="F645" t="s">
        <v>30</v>
      </c>
      <c r="G645" t="s">
        <v>40</v>
      </c>
      <c r="H645" s="2">
        <v>4388.88</v>
      </c>
      <c r="I645" t="str">
        <f t="shared" si="10"/>
        <v>Senior Age</v>
      </c>
    </row>
    <row r="646" spans="1:9" x14ac:dyDescent="0.35">
      <c r="A646" s="1">
        <v>45281</v>
      </c>
      <c r="B646" t="s">
        <v>674</v>
      </c>
      <c r="C646">
        <v>83</v>
      </c>
      <c r="D646" t="s">
        <v>9</v>
      </c>
      <c r="E646" t="s">
        <v>19</v>
      </c>
      <c r="F646" t="s">
        <v>30</v>
      </c>
      <c r="G646" t="s">
        <v>28</v>
      </c>
      <c r="H646" s="2">
        <v>337.62</v>
      </c>
      <c r="I646" t="str">
        <f t="shared" si="10"/>
        <v>Senior Age</v>
      </c>
    </row>
    <row r="647" spans="1:9" x14ac:dyDescent="0.35">
      <c r="A647" s="1">
        <v>44964</v>
      </c>
      <c r="B647" t="s">
        <v>675</v>
      </c>
      <c r="C647">
        <v>24</v>
      </c>
      <c r="D647" t="s">
        <v>21</v>
      </c>
      <c r="E647" t="s">
        <v>22</v>
      </c>
      <c r="F647" t="s">
        <v>16</v>
      </c>
      <c r="G647" t="s">
        <v>40</v>
      </c>
      <c r="H647" s="2">
        <v>3713.78</v>
      </c>
      <c r="I647" t="str">
        <f t="shared" si="10"/>
        <v>Young Adult</v>
      </c>
    </row>
    <row r="648" spans="1:9" x14ac:dyDescent="0.35">
      <c r="A648" s="1">
        <v>44982</v>
      </c>
      <c r="B648" t="s">
        <v>676</v>
      </c>
      <c r="C648">
        <v>9</v>
      </c>
      <c r="D648" t="s">
        <v>9</v>
      </c>
      <c r="E648" t="s">
        <v>27</v>
      </c>
      <c r="F648" t="s">
        <v>23</v>
      </c>
      <c r="G648" t="s">
        <v>12</v>
      </c>
      <c r="H648" s="2">
        <v>941.28</v>
      </c>
      <c r="I648" t="str">
        <f t="shared" si="10"/>
        <v>Child</v>
      </c>
    </row>
    <row r="649" spans="1:9" x14ac:dyDescent="0.35">
      <c r="A649" s="1">
        <v>44731</v>
      </c>
      <c r="B649" t="s">
        <v>677</v>
      </c>
      <c r="C649">
        <v>82</v>
      </c>
      <c r="D649" t="s">
        <v>9</v>
      </c>
      <c r="E649" t="s">
        <v>15</v>
      </c>
      <c r="F649" t="s">
        <v>11</v>
      </c>
      <c r="G649" t="s">
        <v>12</v>
      </c>
      <c r="H649" s="2">
        <v>4022.95</v>
      </c>
      <c r="I649" t="str">
        <f t="shared" si="10"/>
        <v>Senior Age</v>
      </c>
    </row>
    <row r="650" spans="1:9" x14ac:dyDescent="0.35">
      <c r="A650" s="1">
        <v>45099</v>
      </c>
      <c r="B650" t="s">
        <v>678</v>
      </c>
      <c r="C650">
        <v>62</v>
      </c>
      <c r="D650" t="s">
        <v>9</v>
      </c>
      <c r="E650" t="s">
        <v>33</v>
      </c>
      <c r="F650" t="s">
        <v>23</v>
      </c>
      <c r="G650" t="s">
        <v>28</v>
      </c>
      <c r="H650" s="2">
        <v>1234.54</v>
      </c>
      <c r="I650" t="str">
        <f t="shared" si="10"/>
        <v>Senior Age</v>
      </c>
    </row>
    <row r="651" spans="1:9" x14ac:dyDescent="0.35">
      <c r="A651" s="1">
        <v>45082</v>
      </c>
      <c r="B651" t="s">
        <v>679</v>
      </c>
      <c r="C651">
        <v>59</v>
      </c>
      <c r="D651" t="s">
        <v>21</v>
      </c>
      <c r="E651" t="s">
        <v>15</v>
      </c>
      <c r="F651" t="s">
        <v>11</v>
      </c>
      <c r="G651" t="s">
        <v>17</v>
      </c>
      <c r="H651" s="2">
        <v>1361.33</v>
      </c>
      <c r="I651" t="str">
        <f t="shared" si="10"/>
        <v>Middle age</v>
      </c>
    </row>
    <row r="652" spans="1:9" x14ac:dyDescent="0.35">
      <c r="A652" s="1">
        <v>44639</v>
      </c>
      <c r="B652" t="s">
        <v>680</v>
      </c>
      <c r="C652">
        <v>85</v>
      </c>
      <c r="D652" t="s">
        <v>9</v>
      </c>
      <c r="E652" t="s">
        <v>19</v>
      </c>
      <c r="F652" t="s">
        <v>23</v>
      </c>
      <c r="G652" t="s">
        <v>12</v>
      </c>
      <c r="H652" s="2">
        <v>3902.99</v>
      </c>
      <c r="I652" t="str">
        <f t="shared" si="10"/>
        <v>Senior Age</v>
      </c>
    </row>
    <row r="653" spans="1:9" x14ac:dyDescent="0.35">
      <c r="A653" s="1">
        <v>44974</v>
      </c>
      <c r="B653" t="s">
        <v>681</v>
      </c>
      <c r="C653">
        <v>71</v>
      </c>
      <c r="D653" t="s">
        <v>21</v>
      </c>
      <c r="E653" t="s">
        <v>33</v>
      </c>
      <c r="F653" t="s">
        <v>11</v>
      </c>
      <c r="G653" t="s">
        <v>37</v>
      </c>
      <c r="H653" s="2">
        <v>1274.54</v>
      </c>
      <c r="I653" t="str">
        <f t="shared" si="10"/>
        <v>Senior Age</v>
      </c>
    </row>
    <row r="654" spans="1:9" x14ac:dyDescent="0.35">
      <c r="A654" s="1">
        <v>45130</v>
      </c>
      <c r="B654" t="s">
        <v>682</v>
      </c>
      <c r="C654">
        <v>16</v>
      </c>
      <c r="D654" t="s">
        <v>9</v>
      </c>
      <c r="E654" t="s">
        <v>25</v>
      </c>
      <c r="F654" t="s">
        <v>23</v>
      </c>
      <c r="G654" t="s">
        <v>28</v>
      </c>
      <c r="H654" s="2">
        <v>4362.32</v>
      </c>
      <c r="I654" t="str">
        <f t="shared" si="10"/>
        <v>Child</v>
      </c>
    </row>
    <row r="655" spans="1:9" x14ac:dyDescent="0.35">
      <c r="A655" s="1">
        <v>45097</v>
      </c>
      <c r="B655" t="s">
        <v>683</v>
      </c>
      <c r="C655">
        <v>96</v>
      </c>
      <c r="D655" t="s">
        <v>14</v>
      </c>
      <c r="E655" t="s">
        <v>15</v>
      </c>
      <c r="F655" t="s">
        <v>30</v>
      </c>
      <c r="G655" t="s">
        <v>40</v>
      </c>
      <c r="H655" s="2">
        <v>4593.16</v>
      </c>
      <c r="I655" t="str">
        <f t="shared" si="10"/>
        <v>Senior Age</v>
      </c>
    </row>
    <row r="656" spans="1:9" x14ac:dyDescent="0.35">
      <c r="A656" s="1">
        <v>44992</v>
      </c>
      <c r="B656" t="s">
        <v>684</v>
      </c>
      <c r="C656">
        <v>29</v>
      </c>
      <c r="D656" t="s">
        <v>14</v>
      </c>
      <c r="E656" t="s">
        <v>35</v>
      </c>
      <c r="F656" t="s">
        <v>23</v>
      </c>
      <c r="G656" t="s">
        <v>17</v>
      </c>
      <c r="H656" s="2">
        <v>963.86</v>
      </c>
      <c r="I656" t="str">
        <f t="shared" si="10"/>
        <v>Young Adult</v>
      </c>
    </row>
    <row r="657" spans="1:9" x14ac:dyDescent="0.35">
      <c r="A657" s="1">
        <v>45189</v>
      </c>
      <c r="B657" t="s">
        <v>685</v>
      </c>
      <c r="C657">
        <v>8</v>
      </c>
      <c r="D657" t="s">
        <v>21</v>
      </c>
      <c r="E657" t="s">
        <v>19</v>
      </c>
      <c r="F657" t="s">
        <v>23</v>
      </c>
      <c r="G657" t="s">
        <v>12</v>
      </c>
      <c r="H657" s="2">
        <v>153.31</v>
      </c>
      <c r="I657" t="str">
        <f t="shared" si="10"/>
        <v>Child</v>
      </c>
    </row>
    <row r="658" spans="1:9" x14ac:dyDescent="0.35">
      <c r="A658" s="1">
        <v>45026</v>
      </c>
      <c r="B658" t="s">
        <v>686</v>
      </c>
      <c r="C658">
        <v>31</v>
      </c>
      <c r="D658" t="s">
        <v>14</v>
      </c>
      <c r="E658" t="s">
        <v>33</v>
      </c>
      <c r="F658" t="s">
        <v>16</v>
      </c>
      <c r="G658" t="s">
        <v>12</v>
      </c>
      <c r="H658" s="2">
        <v>4516.26</v>
      </c>
      <c r="I658" t="str">
        <f t="shared" si="10"/>
        <v>Young Adult</v>
      </c>
    </row>
    <row r="659" spans="1:9" x14ac:dyDescent="0.35">
      <c r="A659" s="1">
        <v>44951</v>
      </c>
      <c r="B659" t="s">
        <v>687</v>
      </c>
      <c r="C659">
        <v>10</v>
      </c>
      <c r="D659" t="s">
        <v>21</v>
      </c>
      <c r="E659" t="s">
        <v>33</v>
      </c>
      <c r="F659" t="s">
        <v>30</v>
      </c>
      <c r="G659" t="s">
        <v>17</v>
      </c>
      <c r="H659" s="2">
        <v>3763.64</v>
      </c>
      <c r="I659" t="str">
        <f t="shared" si="10"/>
        <v>Child</v>
      </c>
    </row>
    <row r="660" spans="1:9" x14ac:dyDescent="0.35">
      <c r="A660" s="1">
        <v>45062</v>
      </c>
      <c r="B660" t="s">
        <v>688</v>
      </c>
      <c r="C660">
        <v>41</v>
      </c>
      <c r="D660" t="s">
        <v>21</v>
      </c>
      <c r="E660" t="s">
        <v>15</v>
      </c>
      <c r="F660" t="s">
        <v>16</v>
      </c>
      <c r="G660" t="s">
        <v>12</v>
      </c>
      <c r="H660" s="2">
        <v>248.71</v>
      </c>
      <c r="I660" t="str">
        <f t="shared" si="10"/>
        <v>Middle age</v>
      </c>
    </row>
    <row r="661" spans="1:9" x14ac:dyDescent="0.35">
      <c r="A661" s="1">
        <v>44761</v>
      </c>
      <c r="B661" t="s">
        <v>689</v>
      </c>
      <c r="C661">
        <v>40</v>
      </c>
      <c r="D661" t="s">
        <v>21</v>
      </c>
      <c r="E661" t="s">
        <v>33</v>
      </c>
      <c r="F661" t="s">
        <v>30</v>
      </c>
      <c r="G661" t="s">
        <v>40</v>
      </c>
      <c r="H661" s="2">
        <v>3102.58</v>
      </c>
      <c r="I661" t="str">
        <f t="shared" si="10"/>
        <v>Middle age</v>
      </c>
    </row>
    <row r="662" spans="1:9" x14ac:dyDescent="0.35">
      <c r="A662" s="1">
        <v>44668</v>
      </c>
      <c r="B662" t="s">
        <v>690</v>
      </c>
      <c r="C662">
        <v>48</v>
      </c>
      <c r="D662" t="s">
        <v>14</v>
      </c>
      <c r="E662" t="s">
        <v>19</v>
      </c>
      <c r="F662" t="s">
        <v>30</v>
      </c>
      <c r="G662" t="s">
        <v>40</v>
      </c>
      <c r="H662" s="2">
        <v>331.56</v>
      </c>
      <c r="I662" t="str">
        <f t="shared" si="10"/>
        <v>Middle age</v>
      </c>
    </row>
    <row r="663" spans="1:9" x14ac:dyDescent="0.35">
      <c r="A663" s="1">
        <v>44849</v>
      </c>
      <c r="B663" t="s">
        <v>691</v>
      </c>
      <c r="C663">
        <v>39</v>
      </c>
      <c r="D663" t="s">
        <v>14</v>
      </c>
      <c r="E663" t="s">
        <v>15</v>
      </c>
      <c r="F663" t="s">
        <v>16</v>
      </c>
      <c r="G663" t="s">
        <v>40</v>
      </c>
      <c r="H663" s="2">
        <v>1833.97</v>
      </c>
      <c r="I663" t="str">
        <f t="shared" si="10"/>
        <v>Young Adult</v>
      </c>
    </row>
    <row r="664" spans="1:9" x14ac:dyDescent="0.35">
      <c r="A664" s="1">
        <v>44825</v>
      </c>
      <c r="B664" t="s">
        <v>692</v>
      </c>
      <c r="C664">
        <v>22</v>
      </c>
      <c r="D664" t="s">
        <v>9</v>
      </c>
      <c r="E664" t="s">
        <v>15</v>
      </c>
      <c r="F664" t="s">
        <v>11</v>
      </c>
      <c r="G664" t="s">
        <v>40</v>
      </c>
      <c r="H664" s="2">
        <v>2569.65</v>
      </c>
      <c r="I664" t="str">
        <f t="shared" si="10"/>
        <v>Young Adult</v>
      </c>
    </row>
    <row r="665" spans="1:9" x14ac:dyDescent="0.35">
      <c r="A665" s="1">
        <v>44777</v>
      </c>
      <c r="B665" t="s">
        <v>693</v>
      </c>
      <c r="C665">
        <v>22</v>
      </c>
      <c r="D665" t="s">
        <v>21</v>
      </c>
      <c r="E665" t="s">
        <v>15</v>
      </c>
      <c r="F665" t="s">
        <v>16</v>
      </c>
      <c r="G665" t="s">
        <v>17</v>
      </c>
      <c r="H665" s="2">
        <v>3445.89</v>
      </c>
      <c r="I665" t="str">
        <f t="shared" si="10"/>
        <v>Young Adult</v>
      </c>
    </row>
    <row r="666" spans="1:9" x14ac:dyDescent="0.35">
      <c r="A666" s="1">
        <v>45020</v>
      </c>
      <c r="B666" t="s">
        <v>694</v>
      </c>
      <c r="C666">
        <v>24</v>
      </c>
      <c r="D666" t="s">
        <v>21</v>
      </c>
      <c r="E666" t="s">
        <v>19</v>
      </c>
      <c r="F666" t="s">
        <v>30</v>
      </c>
      <c r="G666" t="s">
        <v>17</v>
      </c>
      <c r="H666" s="2">
        <v>2834.53</v>
      </c>
      <c r="I666" t="str">
        <f t="shared" si="10"/>
        <v>Young Adult</v>
      </c>
    </row>
    <row r="667" spans="1:9" x14ac:dyDescent="0.35">
      <c r="A667" s="1">
        <v>45024</v>
      </c>
      <c r="B667" t="s">
        <v>695</v>
      </c>
      <c r="C667">
        <v>33</v>
      </c>
      <c r="D667" t="s">
        <v>14</v>
      </c>
      <c r="E667" t="s">
        <v>10</v>
      </c>
      <c r="F667" t="s">
        <v>11</v>
      </c>
      <c r="G667" t="s">
        <v>40</v>
      </c>
      <c r="H667" s="2">
        <v>3892.27</v>
      </c>
      <c r="I667" t="str">
        <f t="shared" si="10"/>
        <v>Young Adult</v>
      </c>
    </row>
    <row r="668" spans="1:9" x14ac:dyDescent="0.35">
      <c r="A668" s="1">
        <v>44846</v>
      </c>
      <c r="B668" t="s">
        <v>696</v>
      </c>
      <c r="C668">
        <v>14</v>
      </c>
      <c r="D668" t="s">
        <v>21</v>
      </c>
      <c r="E668" t="s">
        <v>33</v>
      </c>
      <c r="F668" t="s">
        <v>23</v>
      </c>
      <c r="G668" t="s">
        <v>28</v>
      </c>
      <c r="H668" s="2">
        <v>1336.17</v>
      </c>
      <c r="I668" t="str">
        <f t="shared" si="10"/>
        <v>Child</v>
      </c>
    </row>
    <row r="669" spans="1:9" x14ac:dyDescent="0.35">
      <c r="A669" s="1">
        <v>44837</v>
      </c>
      <c r="B669" t="s">
        <v>697</v>
      </c>
      <c r="C669">
        <v>50</v>
      </c>
      <c r="D669" t="s">
        <v>9</v>
      </c>
      <c r="E669" t="s">
        <v>10</v>
      </c>
      <c r="F669" t="s">
        <v>11</v>
      </c>
      <c r="G669" t="s">
        <v>28</v>
      </c>
      <c r="H669" s="2">
        <v>4717.18</v>
      </c>
      <c r="I669" t="str">
        <f t="shared" si="10"/>
        <v>Middle age</v>
      </c>
    </row>
    <row r="670" spans="1:9" x14ac:dyDescent="0.35">
      <c r="A670" s="1">
        <v>45204</v>
      </c>
      <c r="B670" t="s">
        <v>698</v>
      </c>
      <c r="C670">
        <v>8</v>
      </c>
      <c r="D670" t="s">
        <v>14</v>
      </c>
      <c r="E670" t="s">
        <v>35</v>
      </c>
      <c r="F670" t="s">
        <v>30</v>
      </c>
      <c r="G670" t="s">
        <v>17</v>
      </c>
      <c r="H670" s="2">
        <v>3632.59</v>
      </c>
      <c r="I670" t="str">
        <f t="shared" si="10"/>
        <v>Child</v>
      </c>
    </row>
    <row r="671" spans="1:9" x14ac:dyDescent="0.35">
      <c r="A671" s="1">
        <v>45147</v>
      </c>
      <c r="B671" t="s">
        <v>699</v>
      </c>
      <c r="C671">
        <v>37</v>
      </c>
      <c r="D671" t="s">
        <v>14</v>
      </c>
      <c r="E671" t="s">
        <v>22</v>
      </c>
      <c r="F671" t="s">
        <v>23</v>
      </c>
      <c r="G671" t="s">
        <v>40</v>
      </c>
      <c r="H671" s="2">
        <v>4406.17</v>
      </c>
      <c r="I671" t="str">
        <f t="shared" si="10"/>
        <v>Young Adult</v>
      </c>
    </row>
    <row r="672" spans="1:9" x14ac:dyDescent="0.35">
      <c r="A672" s="1">
        <v>45145</v>
      </c>
      <c r="B672" t="s">
        <v>700</v>
      </c>
      <c r="C672">
        <v>74</v>
      </c>
      <c r="D672" t="s">
        <v>9</v>
      </c>
      <c r="E672" t="s">
        <v>33</v>
      </c>
      <c r="F672" t="s">
        <v>11</v>
      </c>
      <c r="G672" t="s">
        <v>17</v>
      </c>
      <c r="H672" s="2">
        <v>2429.04</v>
      </c>
      <c r="I672" t="str">
        <f t="shared" si="10"/>
        <v>Senior Age</v>
      </c>
    </row>
    <row r="673" spans="1:9" x14ac:dyDescent="0.35">
      <c r="A673" s="1">
        <v>44562</v>
      </c>
      <c r="B673" t="s">
        <v>701</v>
      </c>
      <c r="C673">
        <v>75</v>
      </c>
      <c r="D673" t="s">
        <v>9</v>
      </c>
      <c r="E673" t="s">
        <v>35</v>
      </c>
      <c r="F673" t="s">
        <v>11</v>
      </c>
      <c r="G673" t="s">
        <v>28</v>
      </c>
      <c r="H673" s="2">
        <v>2609.73</v>
      </c>
      <c r="I673" t="str">
        <f t="shared" si="10"/>
        <v>Senior Age</v>
      </c>
    </row>
    <row r="674" spans="1:9" x14ac:dyDescent="0.35">
      <c r="A674" s="1">
        <v>44801</v>
      </c>
      <c r="B674" t="s">
        <v>702</v>
      </c>
      <c r="C674">
        <v>40</v>
      </c>
      <c r="D674" t="s">
        <v>14</v>
      </c>
      <c r="E674" t="s">
        <v>19</v>
      </c>
      <c r="F674" t="s">
        <v>16</v>
      </c>
      <c r="G674" t="s">
        <v>40</v>
      </c>
      <c r="H674" s="2">
        <v>2880.78</v>
      </c>
      <c r="I674" t="str">
        <f t="shared" si="10"/>
        <v>Middle age</v>
      </c>
    </row>
    <row r="675" spans="1:9" x14ac:dyDescent="0.35">
      <c r="A675" s="1">
        <v>45036</v>
      </c>
      <c r="B675" t="s">
        <v>703</v>
      </c>
      <c r="C675">
        <v>55</v>
      </c>
      <c r="D675" t="s">
        <v>21</v>
      </c>
      <c r="E675" t="s">
        <v>25</v>
      </c>
      <c r="F675" t="s">
        <v>16</v>
      </c>
      <c r="G675" t="s">
        <v>40</v>
      </c>
      <c r="H675" s="2">
        <v>429.52</v>
      </c>
      <c r="I675" t="str">
        <f t="shared" si="10"/>
        <v>Middle age</v>
      </c>
    </row>
    <row r="676" spans="1:9" x14ac:dyDescent="0.35">
      <c r="A676" s="1">
        <v>44887</v>
      </c>
      <c r="B676" t="s">
        <v>704</v>
      </c>
      <c r="C676">
        <v>6</v>
      </c>
      <c r="D676" t="s">
        <v>14</v>
      </c>
      <c r="E676" t="s">
        <v>25</v>
      </c>
      <c r="F676" t="s">
        <v>23</v>
      </c>
      <c r="G676" t="s">
        <v>12</v>
      </c>
      <c r="H676" s="2">
        <v>2981.24</v>
      </c>
      <c r="I676" t="str">
        <f t="shared" si="10"/>
        <v>Child</v>
      </c>
    </row>
    <row r="677" spans="1:9" x14ac:dyDescent="0.35">
      <c r="A677" s="1">
        <v>45022</v>
      </c>
      <c r="B677" t="s">
        <v>705</v>
      </c>
      <c r="C677">
        <v>89</v>
      </c>
      <c r="D677" t="s">
        <v>9</v>
      </c>
      <c r="E677" t="s">
        <v>27</v>
      </c>
      <c r="F677" t="s">
        <v>30</v>
      </c>
      <c r="G677" t="s">
        <v>28</v>
      </c>
      <c r="H677" s="2">
        <v>2843.89</v>
      </c>
      <c r="I677" t="str">
        <f t="shared" si="10"/>
        <v>Senior Age</v>
      </c>
    </row>
    <row r="678" spans="1:9" x14ac:dyDescent="0.35">
      <c r="A678" s="1">
        <v>44767</v>
      </c>
      <c r="B678" t="s">
        <v>706</v>
      </c>
      <c r="C678">
        <v>34</v>
      </c>
      <c r="D678" t="s">
        <v>9</v>
      </c>
      <c r="E678" t="s">
        <v>19</v>
      </c>
      <c r="F678" t="s">
        <v>30</v>
      </c>
      <c r="G678" t="s">
        <v>17</v>
      </c>
      <c r="H678" s="2">
        <v>1255.42</v>
      </c>
      <c r="I678" t="str">
        <f t="shared" si="10"/>
        <v>Young Adult</v>
      </c>
    </row>
    <row r="679" spans="1:9" x14ac:dyDescent="0.35">
      <c r="A679" s="1">
        <v>45285</v>
      </c>
      <c r="B679" t="s">
        <v>707</v>
      </c>
      <c r="C679">
        <v>68</v>
      </c>
      <c r="D679" t="s">
        <v>21</v>
      </c>
      <c r="E679" t="s">
        <v>19</v>
      </c>
      <c r="F679" t="s">
        <v>11</v>
      </c>
      <c r="G679" t="s">
        <v>17</v>
      </c>
      <c r="H679" s="2">
        <v>4280.42</v>
      </c>
      <c r="I679" t="str">
        <f t="shared" si="10"/>
        <v>Senior Age</v>
      </c>
    </row>
    <row r="680" spans="1:9" x14ac:dyDescent="0.35">
      <c r="A680" s="1">
        <v>44944</v>
      </c>
      <c r="B680" t="s">
        <v>708</v>
      </c>
      <c r="C680">
        <v>58</v>
      </c>
      <c r="D680" t="s">
        <v>9</v>
      </c>
      <c r="E680" t="s">
        <v>33</v>
      </c>
      <c r="F680" t="s">
        <v>30</v>
      </c>
      <c r="G680" t="s">
        <v>40</v>
      </c>
      <c r="H680" s="2">
        <v>1370.94</v>
      </c>
      <c r="I680" t="str">
        <f t="shared" si="10"/>
        <v>Middle age</v>
      </c>
    </row>
    <row r="681" spans="1:9" x14ac:dyDescent="0.35">
      <c r="A681" s="1">
        <v>45172</v>
      </c>
      <c r="B681" t="s">
        <v>709</v>
      </c>
      <c r="C681">
        <v>15</v>
      </c>
      <c r="D681" t="s">
        <v>9</v>
      </c>
      <c r="E681" t="s">
        <v>33</v>
      </c>
      <c r="F681" t="s">
        <v>30</v>
      </c>
      <c r="G681" t="s">
        <v>12</v>
      </c>
      <c r="H681" s="2">
        <v>2689.88</v>
      </c>
      <c r="I681" t="str">
        <f t="shared" si="10"/>
        <v>Child</v>
      </c>
    </row>
    <row r="682" spans="1:9" x14ac:dyDescent="0.35">
      <c r="A682" s="1">
        <v>44596</v>
      </c>
      <c r="B682" t="s">
        <v>710</v>
      </c>
      <c r="C682">
        <v>18</v>
      </c>
      <c r="D682" t="s">
        <v>14</v>
      </c>
      <c r="E682" t="s">
        <v>15</v>
      </c>
      <c r="F682" t="s">
        <v>30</v>
      </c>
      <c r="G682" t="s">
        <v>37</v>
      </c>
      <c r="H682" s="2">
        <v>4037.13</v>
      </c>
      <c r="I682" t="str">
        <f t="shared" si="10"/>
        <v>Young Adult</v>
      </c>
    </row>
    <row r="683" spans="1:9" x14ac:dyDescent="0.35">
      <c r="A683" s="1">
        <v>45271</v>
      </c>
      <c r="B683" t="s">
        <v>711</v>
      </c>
      <c r="C683">
        <v>76</v>
      </c>
      <c r="D683" t="s">
        <v>9</v>
      </c>
      <c r="E683" t="s">
        <v>33</v>
      </c>
      <c r="F683" t="s">
        <v>11</v>
      </c>
      <c r="G683" t="s">
        <v>17</v>
      </c>
      <c r="H683" s="2">
        <v>2870.42</v>
      </c>
      <c r="I683" t="str">
        <f t="shared" si="10"/>
        <v>Senior Age</v>
      </c>
    </row>
    <row r="684" spans="1:9" x14ac:dyDescent="0.35">
      <c r="A684" s="1">
        <v>44914</v>
      </c>
      <c r="B684" t="s">
        <v>712</v>
      </c>
      <c r="C684">
        <v>53</v>
      </c>
      <c r="D684" t="s">
        <v>14</v>
      </c>
      <c r="E684" t="s">
        <v>33</v>
      </c>
      <c r="F684" t="s">
        <v>16</v>
      </c>
      <c r="G684" t="s">
        <v>17</v>
      </c>
      <c r="H684" s="2">
        <v>2620.98</v>
      </c>
      <c r="I684" t="str">
        <f t="shared" si="10"/>
        <v>Middle age</v>
      </c>
    </row>
    <row r="685" spans="1:9" x14ac:dyDescent="0.35">
      <c r="A685" s="1">
        <v>44593</v>
      </c>
      <c r="B685" t="s">
        <v>713</v>
      </c>
      <c r="C685">
        <v>43</v>
      </c>
      <c r="D685" t="s">
        <v>21</v>
      </c>
      <c r="E685" t="s">
        <v>25</v>
      </c>
      <c r="F685" t="s">
        <v>16</v>
      </c>
      <c r="G685" t="s">
        <v>28</v>
      </c>
      <c r="H685" s="2">
        <v>2189.02</v>
      </c>
      <c r="I685" t="str">
        <f t="shared" si="10"/>
        <v>Middle age</v>
      </c>
    </row>
    <row r="686" spans="1:9" x14ac:dyDescent="0.35">
      <c r="A686" s="1">
        <v>44834</v>
      </c>
      <c r="B686" t="s">
        <v>714</v>
      </c>
      <c r="C686">
        <v>46</v>
      </c>
      <c r="D686" t="s">
        <v>21</v>
      </c>
      <c r="E686" t="s">
        <v>15</v>
      </c>
      <c r="F686" t="s">
        <v>23</v>
      </c>
      <c r="G686" t="s">
        <v>40</v>
      </c>
      <c r="H686" s="2">
        <v>3790.04</v>
      </c>
      <c r="I686" t="str">
        <f t="shared" si="10"/>
        <v>Middle age</v>
      </c>
    </row>
    <row r="687" spans="1:9" x14ac:dyDescent="0.35">
      <c r="A687" s="1">
        <v>44720</v>
      </c>
      <c r="B687" t="s">
        <v>715</v>
      </c>
      <c r="C687">
        <v>50</v>
      </c>
      <c r="D687" t="s">
        <v>14</v>
      </c>
      <c r="E687" t="s">
        <v>15</v>
      </c>
      <c r="F687" t="s">
        <v>16</v>
      </c>
      <c r="G687" t="s">
        <v>12</v>
      </c>
      <c r="H687" s="2">
        <v>2102.64</v>
      </c>
      <c r="I687" t="str">
        <f t="shared" si="10"/>
        <v>Middle age</v>
      </c>
    </row>
    <row r="688" spans="1:9" x14ac:dyDescent="0.35">
      <c r="A688" s="1">
        <v>44564</v>
      </c>
      <c r="B688" t="s">
        <v>716</v>
      </c>
      <c r="C688">
        <v>21</v>
      </c>
      <c r="D688" t="s">
        <v>9</v>
      </c>
      <c r="E688" t="s">
        <v>35</v>
      </c>
      <c r="F688" t="s">
        <v>16</v>
      </c>
      <c r="G688" t="s">
        <v>37</v>
      </c>
      <c r="H688" s="2">
        <v>2689.37</v>
      </c>
      <c r="I688" t="str">
        <f t="shared" si="10"/>
        <v>Young Adult</v>
      </c>
    </row>
    <row r="689" spans="1:9" x14ac:dyDescent="0.35">
      <c r="A689" s="1">
        <v>44714</v>
      </c>
      <c r="B689" t="s">
        <v>717</v>
      </c>
      <c r="C689">
        <v>39</v>
      </c>
      <c r="D689" t="s">
        <v>9</v>
      </c>
      <c r="E689" t="s">
        <v>22</v>
      </c>
      <c r="F689" t="s">
        <v>11</v>
      </c>
      <c r="G689" t="s">
        <v>37</v>
      </c>
      <c r="H689" s="2">
        <v>3886.77</v>
      </c>
      <c r="I689" t="str">
        <f t="shared" si="10"/>
        <v>Young Adult</v>
      </c>
    </row>
    <row r="690" spans="1:9" x14ac:dyDescent="0.35">
      <c r="A690" s="1">
        <v>44905</v>
      </c>
      <c r="B690" t="s">
        <v>718</v>
      </c>
      <c r="C690">
        <v>20</v>
      </c>
      <c r="D690" t="s">
        <v>9</v>
      </c>
      <c r="E690" t="s">
        <v>19</v>
      </c>
      <c r="F690" t="s">
        <v>23</v>
      </c>
      <c r="G690" t="s">
        <v>37</v>
      </c>
      <c r="H690" s="2">
        <v>3786.28</v>
      </c>
      <c r="I690" t="str">
        <f t="shared" si="10"/>
        <v>Young Adult</v>
      </c>
    </row>
    <row r="691" spans="1:9" x14ac:dyDescent="0.35">
      <c r="A691" s="1">
        <v>44780</v>
      </c>
      <c r="B691" t="s">
        <v>719</v>
      </c>
      <c r="C691">
        <v>79</v>
      </c>
      <c r="D691" t="s">
        <v>21</v>
      </c>
      <c r="E691" t="s">
        <v>22</v>
      </c>
      <c r="F691" t="s">
        <v>30</v>
      </c>
      <c r="G691" t="s">
        <v>28</v>
      </c>
      <c r="H691" s="2">
        <v>261.66000000000003</v>
      </c>
      <c r="I691" t="str">
        <f t="shared" si="10"/>
        <v>Senior Age</v>
      </c>
    </row>
    <row r="692" spans="1:9" x14ac:dyDescent="0.35">
      <c r="A692" s="1">
        <v>45059</v>
      </c>
      <c r="B692" t="s">
        <v>720</v>
      </c>
      <c r="C692">
        <v>16</v>
      </c>
      <c r="D692" t="s">
        <v>9</v>
      </c>
      <c r="E692" t="s">
        <v>15</v>
      </c>
      <c r="F692" t="s">
        <v>16</v>
      </c>
      <c r="G692" t="s">
        <v>17</v>
      </c>
      <c r="H692" s="2">
        <v>760.13</v>
      </c>
      <c r="I692" t="str">
        <f t="shared" si="10"/>
        <v>Child</v>
      </c>
    </row>
    <row r="693" spans="1:9" x14ac:dyDescent="0.35">
      <c r="A693" s="1">
        <v>44675</v>
      </c>
      <c r="B693" t="s">
        <v>721</v>
      </c>
      <c r="C693">
        <v>91</v>
      </c>
      <c r="D693" t="s">
        <v>9</v>
      </c>
      <c r="E693" t="s">
        <v>15</v>
      </c>
      <c r="F693" t="s">
        <v>11</v>
      </c>
      <c r="G693" t="s">
        <v>12</v>
      </c>
      <c r="H693" s="2">
        <v>1782.57</v>
      </c>
      <c r="I693" t="str">
        <f t="shared" si="10"/>
        <v>Senior Age</v>
      </c>
    </row>
    <row r="694" spans="1:9" x14ac:dyDescent="0.35">
      <c r="A694" s="1">
        <v>45131</v>
      </c>
      <c r="B694" t="s">
        <v>722</v>
      </c>
      <c r="C694">
        <v>57</v>
      </c>
      <c r="D694" t="s">
        <v>14</v>
      </c>
      <c r="E694" t="s">
        <v>33</v>
      </c>
      <c r="F694" t="s">
        <v>23</v>
      </c>
      <c r="G694" t="s">
        <v>17</v>
      </c>
      <c r="H694" s="2">
        <v>1728.5</v>
      </c>
      <c r="I694" t="str">
        <f t="shared" si="10"/>
        <v>Middle age</v>
      </c>
    </row>
    <row r="695" spans="1:9" x14ac:dyDescent="0.35">
      <c r="A695" s="1">
        <v>45229</v>
      </c>
      <c r="B695" t="s">
        <v>723</v>
      </c>
      <c r="C695">
        <v>38</v>
      </c>
      <c r="D695" t="s">
        <v>14</v>
      </c>
      <c r="E695" t="s">
        <v>19</v>
      </c>
      <c r="F695" t="s">
        <v>16</v>
      </c>
      <c r="G695" t="s">
        <v>37</v>
      </c>
      <c r="H695" s="2">
        <v>2050.79</v>
      </c>
      <c r="I695" t="str">
        <f t="shared" si="10"/>
        <v>Young Adult</v>
      </c>
    </row>
    <row r="696" spans="1:9" x14ac:dyDescent="0.35">
      <c r="A696" s="1">
        <v>44670</v>
      </c>
      <c r="B696" t="s">
        <v>724</v>
      </c>
      <c r="C696">
        <v>34</v>
      </c>
      <c r="D696" t="s">
        <v>14</v>
      </c>
      <c r="E696" t="s">
        <v>22</v>
      </c>
      <c r="F696" t="s">
        <v>23</v>
      </c>
      <c r="G696" t="s">
        <v>37</v>
      </c>
      <c r="H696" s="2">
        <v>4669.51</v>
      </c>
      <c r="I696" t="str">
        <f t="shared" si="10"/>
        <v>Young Adult</v>
      </c>
    </row>
    <row r="697" spans="1:9" x14ac:dyDescent="0.35">
      <c r="A697" s="1">
        <v>45266</v>
      </c>
      <c r="B697" t="s">
        <v>725</v>
      </c>
      <c r="C697">
        <v>48</v>
      </c>
      <c r="D697" t="s">
        <v>14</v>
      </c>
      <c r="E697" t="s">
        <v>27</v>
      </c>
      <c r="F697" t="s">
        <v>11</v>
      </c>
      <c r="G697" t="s">
        <v>40</v>
      </c>
      <c r="H697" s="2">
        <v>2530.36</v>
      </c>
      <c r="I697" t="str">
        <f t="shared" si="10"/>
        <v>Middle age</v>
      </c>
    </row>
    <row r="698" spans="1:9" x14ac:dyDescent="0.35">
      <c r="A698" s="1">
        <v>44780</v>
      </c>
      <c r="B698" t="s">
        <v>726</v>
      </c>
      <c r="C698">
        <v>83</v>
      </c>
      <c r="D698" t="s">
        <v>21</v>
      </c>
      <c r="E698" t="s">
        <v>33</v>
      </c>
      <c r="F698" t="s">
        <v>23</v>
      </c>
      <c r="G698" t="s">
        <v>12</v>
      </c>
      <c r="H698" s="2">
        <v>4810.84</v>
      </c>
      <c r="I698" t="str">
        <f t="shared" si="10"/>
        <v>Senior Age</v>
      </c>
    </row>
    <row r="699" spans="1:9" x14ac:dyDescent="0.35">
      <c r="A699" s="1">
        <v>44712</v>
      </c>
      <c r="B699" t="s">
        <v>727</v>
      </c>
      <c r="C699">
        <v>39</v>
      </c>
      <c r="D699" t="s">
        <v>21</v>
      </c>
      <c r="E699" t="s">
        <v>27</v>
      </c>
      <c r="F699" t="s">
        <v>30</v>
      </c>
      <c r="G699" t="s">
        <v>28</v>
      </c>
      <c r="H699" s="2">
        <v>4142.1000000000004</v>
      </c>
      <c r="I699" t="str">
        <f t="shared" si="10"/>
        <v>Young Adult</v>
      </c>
    </row>
    <row r="700" spans="1:9" x14ac:dyDescent="0.35">
      <c r="A700" s="1">
        <v>45163</v>
      </c>
      <c r="B700" t="s">
        <v>728</v>
      </c>
      <c r="C700">
        <v>79</v>
      </c>
      <c r="D700" t="s">
        <v>14</v>
      </c>
      <c r="E700" t="s">
        <v>10</v>
      </c>
      <c r="F700" t="s">
        <v>11</v>
      </c>
      <c r="G700" t="s">
        <v>40</v>
      </c>
      <c r="H700" s="2">
        <v>3132.47</v>
      </c>
      <c r="I700" t="str">
        <f t="shared" si="10"/>
        <v>Senior Age</v>
      </c>
    </row>
    <row r="701" spans="1:9" x14ac:dyDescent="0.35">
      <c r="A701" s="1">
        <v>44961</v>
      </c>
      <c r="B701" t="s">
        <v>729</v>
      </c>
      <c r="C701">
        <v>60</v>
      </c>
      <c r="D701" t="s">
        <v>14</v>
      </c>
      <c r="E701" t="s">
        <v>35</v>
      </c>
      <c r="F701" t="s">
        <v>11</v>
      </c>
      <c r="G701" t="s">
        <v>12</v>
      </c>
      <c r="H701" s="2">
        <v>2134.5100000000002</v>
      </c>
      <c r="I701" t="str">
        <f t="shared" si="10"/>
        <v>Senior Age</v>
      </c>
    </row>
    <row r="702" spans="1:9" x14ac:dyDescent="0.35">
      <c r="A702" s="1">
        <v>44890</v>
      </c>
      <c r="B702" t="s">
        <v>730</v>
      </c>
      <c r="C702">
        <v>55</v>
      </c>
      <c r="D702" t="s">
        <v>14</v>
      </c>
      <c r="E702" t="s">
        <v>27</v>
      </c>
      <c r="F702" t="s">
        <v>16</v>
      </c>
      <c r="G702" t="s">
        <v>28</v>
      </c>
      <c r="H702" s="2">
        <v>1799.14</v>
      </c>
      <c r="I702" t="str">
        <f t="shared" si="10"/>
        <v>Middle age</v>
      </c>
    </row>
    <row r="703" spans="1:9" x14ac:dyDescent="0.35">
      <c r="A703" s="1">
        <v>45290</v>
      </c>
      <c r="B703" t="s">
        <v>731</v>
      </c>
      <c r="C703">
        <v>96</v>
      </c>
      <c r="D703" t="s">
        <v>14</v>
      </c>
      <c r="E703" t="s">
        <v>10</v>
      </c>
      <c r="F703" t="s">
        <v>23</v>
      </c>
      <c r="G703" t="s">
        <v>17</v>
      </c>
      <c r="H703" s="2">
        <v>198.28</v>
      </c>
      <c r="I703" t="str">
        <f t="shared" si="10"/>
        <v>Senior Age</v>
      </c>
    </row>
    <row r="704" spans="1:9" x14ac:dyDescent="0.35">
      <c r="A704" s="1">
        <v>44990</v>
      </c>
      <c r="B704" t="s">
        <v>732</v>
      </c>
      <c r="C704">
        <v>98</v>
      </c>
      <c r="D704" t="s">
        <v>21</v>
      </c>
      <c r="E704" t="s">
        <v>25</v>
      </c>
      <c r="F704" t="s">
        <v>30</v>
      </c>
      <c r="G704" t="s">
        <v>40</v>
      </c>
      <c r="H704" s="2">
        <v>291.17</v>
      </c>
      <c r="I704" t="str">
        <f t="shared" si="10"/>
        <v>Senior Age</v>
      </c>
    </row>
    <row r="705" spans="1:9" x14ac:dyDescent="0.35">
      <c r="A705" s="1">
        <v>45092</v>
      </c>
      <c r="B705" t="s">
        <v>733</v>
      </c>
      <c r="C705">
        <v>64</v>
      </c>
      <c r="D705" t="s">
        <v>9</v>
      </c>
      <c r="E705" t="s">
        <v>10</v>
      </c>
      <c r="F705" t="s">
        <v>11</v>
      </c>
      <c r="G705" t="s">
        <v>37</v>
      </c>
      <c r="H705" s="2">
        <v>3951.28</v>
      </c>
      <c r="I705" t="str">
        <f t="shared" si="10"/>
        <v>Senior Age</v>
      </c>
    </row>
    <row r="706" spans="1:9" x14ac:dyDescent="0.35">
      <c r="A706" s="1">
        <v>44765</v>
      </c>
      <c r="B706" t="s">
        <v>734</v>
      </c>
      <c r="C706">
        <v>95</v>
      </c>
      <c r="D706" t="s">
        <v>14</v>
      </c>
      <c r="E706" t="s">
        <v>15</v>
      </c>
      <c r="F706" t="s">
        <v>23</v>
      </c>
      <c r="G706" t="s">
        <v>40</v>
      </c>
      <c r="H706" s="2">
        <v>153.22999999999999</v>
      </c>
      <c r="I706" t="str">
        <f t="shared" ref="I706:I769" si="11">IF(C706&lt;=17,"Child",IF(C706&lt;=39, "Young Adult", IF(C706&lt;=59, "Middle age", "Senior Age")))</f>
        <v>Senior Age</v>
      </c>
    </row>
    <row r="707" spans="1:9" x14ac:dyDescent="0.35">
      <c r="A707" s="1">
        <v>45165</v>
      </c>
      <c r="B707" t="s">
        <v>735</v>
      </c>
      <c r="C707">
        <v>16</v>
      </c>
      <c r="D707" t="s">
        <v>14</v>
      </c>
      <c r="E707" t="s">
        <v>35</v>
      </c>
      <c r="F707" t="s">
        <v>23</v>
      </c>
      <c r="G707" t="s">
        <v>12</v>
      </c>
      <c r="H707" s="2">
        <v>2065.5100000000002</v>
      </c>
      <c r="I707" t="str">
        <f t="shared" si="11"/>
        <v>Child</v>
      </c>
    </row>
    <row r="708" spans="1:9" x14ac:dyDescent="0.35">
      <c r="A708" s="1">
        <v>45279</v>
      </c>
      <c r="B708" t="s">
        <v>736</v>
      </c>
      <c r="C708">
        <v>50</v>
      </c>
      <c r="D708" t="s">
        <v>21</v>
      </c>
      <c r="E708" t="s">
        <v>25</v>
      </c>
      <c r="F708" t="s">
        <v>11</v>
      </c>
      <c r="G708" t="s">
        <v>17</v>
      </c>
      <c r="H708" s="2">
        <v>3215.98</v>
      </c>
      <c r="I708" t="str">
        <f t="shared" si="11"/>
        <v>Middle age</v>
      </c>
    </row>
    <row r="709" spans="1:9" x14ac:dyDescent="0.35">
      <c r="A709" s="1">
        <v>45138</v>
      </c>
      <c r="B709" t="s">
        <v>737</v>
      </c>
      <c r="C709">
        <v>5</v>
      </c>
      <c r="D709" t="s">
        <v>21</v>
      </c>
      <c r="E709" t="s">
        <v>15</v>
      </c>
      <c r="F709" t="s">
        <v>16</v>
      </c>
      <c r="G709" t="s">
        <v>37</v>
      </c>
      <c r="H709" s="2">
        <v>4469.8</v>
      </c>
      <c r="I709" t="str">
        <f t="shared" si="11"/>
        <v>Child</v>
      </c>
    </row>
    <row r="710" spans="1:9" x14ac:dyDescent="0.35">
      <c r="A710" s="1">
        <v>44768</v>
      </c>
      <c r="B710" t="s">
        <v>738</v>
      </c>
      <c r="C710">
        <v>99</v>
      </c>
      <c r="D710" t="s">
        <v>14</v>
      </c>
      <c r="E710" t="s">
        <v>15</v>
      </c>
      <c r="F710" t="s">
        <v>23</v>
      </c>
      <c r="G710" t="s">
        <v>28</v>
      </c>
      <c r="H710" s="2">
        <v>3817.76</v>
      </c>
      <c r="I710" t="str">
        <f t="shared" si="11"/>
        <v>Senior Age</v>
      </c>
    </row>
    <row r="711" spans="1:9" x14ac:dyDescent="0.35">
      <c r="A711" s="1">
        <v>45170</v>
      </c>
      <c r="B711" t="s">
        <v>739</v>
      </c>
      <c r="C711">
        <v>57</v>
      </c>
      <c r="D711" t="s">
        <v>14</v>
      </c>
      <c r="E711" t="s">
        <v>25</v>
      </c>
      <c r="F711" t="s">
        <v>11</v>
      </c>
      <c r="G711" t="s">
        <v>28</v>
      </c>
      <c r="H711" s="2">
        <v>1660.8</v>
      </c>
      <c r="I711" t="str">
        <f t="shared" si="11"/>
        <v>Middle age</v>
      </c>
    </row>
    <row r="712" spans="1:9" x14ac:dyDescent="0.35">
      <c r="A712" s="1">
        <v>44638</v>
      </c>
      <c r="B712" t="s">
        <v>740</v>
      </c>
      <c r="C712">
        <v>35</v>
      </c>
      <c r="D712" t="s">
        <v>14</v>
      </c>
      <c r="E712" t="s">
        <v>33</v>
      </c>
      <c r="F712" t="s">
        <v>11</v>
      </c>
      <c r="G712" t="s">
        <v>17</v>
      </c>
      <c r="H712" s="2">
        <v>2526.91</v>
      </c>
      <c r="I712" t="str">
        <f t="shared" si="11"/>
        <v>Young Adult</v>
      </c>
    </row>
    <row r="713" spans="1:9" x14ac:dyDescent="0.35">
      <c r="A713" s="1">
        <v>44881</v>
      </c>
      <c r="B713" t="s">
        <v>741</v>
      </c>
      <c r="C713">
        <v>56</v>
      </c>
      <c r="D713" t="s">
        <v>21</v>
      </c>
      <c r="E713" t="s">
        <v>10</v>
      </c>
      <c r="F713" t="s">
        <v>30</v>
      </c>
      <c r="G713" t="s">
        <v>17</v>
      </c>
      <c r="H713" s="2">
        <v>1416.96</v>
      </c>
      <c r="I713" t="str">
        <f t="shared" si="11"/>
        <v>Middle age</v>
      </c>
    </row>
    <row r="714" spans="1:9" x14ac:dyDescent="0.35">
      <c r="A714" s="1">
        <v>44888</v>
      </c>
      <c r="B714" t="s">
        <v>742</v>
      </c>
      <c r="C714">
        <v>12</v>
      </c>
      <c r="D714" t="s">
        <v>9</v>
      </c>
      <c r="E714" t="s">
        <v>10</v>
      </c>
      <c r="F714" t="s">
        <v>16</v>
      </c>
      <c r="G714" t="s">
        <v>37</v>
      </c>
      <c r="H714" s="2">
        <v>4319.62</v>
      </c>
      <c r="I714" t="str">
        <f t="shared" si="11"/>
        <v>Child</v>
      </c>
    </row>
    <row r="715" spans="1:9" x14ac:dyDescent="0.35">
      <c r="A715" s="1">
        <v>44925</v>
      </c>
      <c r="B715" t="s">
        <v>743</v>
      </c>
      <c r="C715">
        <v>74</v>
      </c>
      <c r="D715" t="s">
        <v>9</v>
      </c>
      <c r="E715" t="s">
        <v>35</v>
      </c>
      <c r="F715" t="s">
        <v>16</v>
      </c>
      <c r="G715" t="s">
        <v>28</v>
      </c>
      <c r="H715" s="2">
        <v>2833.13</v>
      </c>
      <c r="I715" t="str">
        <f t="shared" si="11"/>
        <v>Senior Age</v>
      </c>
    </row>
    <row r="716" spans="1:9" x14ac:dyDescent="0.35">
      <c r="A716" s="1">
        <v>44700</v>
      </c>
      <c r="B716" t="s">
        <v>744</v>
      </c>
      <c r="C716">
        <v>81</v>
      </c>
      <c r="D716" t="s">
        <v>14</v>
      </c>
      <c r="E716" t="s">
        <v>33</v>
      </c>
      <c r="F716" t="s">
        <v>30</v>
      </c>
      <c r="G716" t="s">
        <v>40</v>
      </c>
      <c r="H716" s="2">
        <v>2381.8000000000002</v>
      </c>
      <c r="I716" t="str">
        <f t="shared" si="11"/>
        <v>Senior Age</v>
      </c>
    </row>
    <row r="717" spans="1:9" x14ac:dyDescent="0.35">
      <c r="A717" s="1">
        <v>44620</v>
      </c>
      <c r="B717" t="s">
        <v>745</v>
      </c>
      <c r="C717">
        <v>58</v>
      </c>
      <c r="D717" t="s">
        <v>21</v>
      </c>
      <c r="E717" t="s">
        <v>22</v>
      </c>
      <c r="F717" t="s">
        <v>11</v>
      </c>
      <c r="G717" t="s">
        <v>37</v>
      </c>
      <c r="H717" s="2">
        <v>3316.63</v>
      </c>
      <c r="I717" t="str">
        <f t="shared" si="11"/>
        <v>Middle age</v>
      </c>
    </row>
    <row r="718" spans="1:9" x14ac:dyDescent="0.35">
      <c r="A718" s="1">
        <v>44569</v>
      </c>
      <c r="B718" t="s">
        <v>746</v>
      </c>
      <c r="C718">
        <v>74</v>
      </c>
      <c r="D718" t="s">
        <v>14</v>
      </c>
      <c r="E718" t="s">
        <v>25</v>
      </c>
      <c r="F718" t="s">
        <v>11</v>
      </c>
      <c r="G718" t="s">
        <v>67</v>
      </c>
      <c r="H718" s="2">
        <v>4896.38</v>
      </c>
      <c r="I718" t="str">
        <f t="shared" si="11"/>
        <v>Senior Age</v>
      </c>
    </row>
    <row r="719" spans="1:9" x14ac:dyDescent="0.35">
      <c r="A719" s="1">
        <v>44735</v>
      </c>
      <c r="B719" t="s">
        <v>747</v>
      </c>
      <c r="C719">
        <v>29</v>
      </c>
      <c r="D719" t="s">
        <v>9</v>
      </c>
      <c r="E719" t="s">
        <v>25</v>
      </c>
      <c r="F719" t="s">
        <v>30</v>
      </c>
      <c r="G719" t="s">
        <v>37</v>
      </c>
      <c r="H719" s="2">
        <v>1754.43</v>
      </c>
      <c r="I719" t="str">
        <f t="shared" si="11"/>
        <v>Young Adult</v>
      </c>
    </row>
    <row r="720" spans="1:9" x14ac:dyDescent="0.35">
      <c r="A720" s="1">
        <v>44629</v>
      </c>
      <c r="B720" t="s">
        <v>748</v>
      </c>
      <c r="C720">
        <v>82</v>
      </c>
      <c r="D720" t="s">
        <v>21</v>
      </c>
      <c r="E720" t="s">
        <v>22</v>
      </c>
      <c r="F720" t="s">
        <v>30</v>
      </c>
      <c r="G720" t="s">
        <v>17</v>
      </c>
      <c r="H720" s="2">
        <v>4677.55</v>
      </c>
      <c r="I720" t="str">
        <f t="shared" si="11"/>
        <v>Senior Age</v>
      </c>
    </row>
    <row r="721" spans="1:9" x14ac:dyDescent="0.35">
      <c r="A721" s="1">
        <v>45211</v>
      </c>
      <c r="B721" t="s">
        <v>749</v>
      </c>
      <c r="C721">
        <v>24</v>
      </c>
      <c r="D721" t="s">
        <v>21</v>
      </c>
      <c r="E721" t="s">
        <v>19</v>
      </c>
      <c r="F721" t="s">
        <v>30</v>
      </c>
      <c r="G721" t="s">
        <v>12</v>
      </c>
      <c r="H721" s="2">
        <v>3334.5</v>
      </c>
      <c r="I721" t="str">
        <f t="shared" si="11"/>
        <v>Young Adult</v>
      </c>
    </row>
    <row r="722" spans="1:9" x14ac:dyDescent="0.35">
      <c r="A722" s="1">
        <v>45230</v>
      </c>
      <c r="B722" t="s">
        <v>750</v>
      </c>
      <c r="C722">
        <v>6</v>
      </c>
      <c r="D722" t="s">
        <v>21</v>
      </c>
      <c r="E722" t="s">
        <v>25</v>
      </c>
      <c r="F722" t="s">
        <v>11</v>
      </c>
      <c r="G722" t="s">
        <v>17</v>
      </c>
      <c r="H722" s="2">
        <v>4623.54</v>
      </c>
      <c r="I722" t="str">
        <f t="shared" si="11"/>
        <v>Child</v>
      </c>
    </row>
    <row r="723" spans="1:9" x14ac:dyDescent="0.35">
      <c r="A723" s="1">
        <v>45226</v>
      </c>
      <c r="B723" t="s">
        <v>751</v>
      </c>
      <c r="C723">
        <v>69</v>
      </c>
      <c r="D723" t="s">
        <v>9</v>
      </c>
      <c r="E723" t="s">
        <v>19</v>
      </c>
      <c r="F723" t="s">
        <v>23</v>
      </c>
      <c r="G723" t="s">
        <v>40</v>
      </c>
      <c r="H723" s="2">
        <v>3113.31</v>
      </c>
      <c r="I723" t="str">
        <f t="shared" si="11"/>
        <v>Senior Age</v>
      </c>
    </row>
    <row r="724" spans="1:9" x14ac:dyDescent="0.35">
      <c r="A724" s="1">
        <v>44818</v>
      </c>
      <c r="B724" t="s">
        <v>752</v>
      </c>
      <c r="C724">
        <v>31</v>
      </c>
      <c r="D724" t="s">
        <v>21</v>
      </c>
      <c r="E724" t="s">
        <v>15</v>
      </c>
      <c r="F724" t="s">
        <v>16</v>
      </c>
      <c r="G724" t="s">
        <v>40</v>
      </c>
      <c r="H724" s="2">
        <v>2730.52</v>
      </c>
      <c r="I724" t="str">
        <f t="shared" si="11"/>
        <v>Young Adult</v>
      </c>
    </row>
    <row r="725" spans="1:9" x14ac:dyDescent="0.35">
      <c r="A725" s="1">
        <v>45189</v>
      </c>
      <c r="B725" t="s">
        <v>753</v>
      </c>
      <c r="C725">
        <v>62</v>
      </c>
      <c r="D725" t="s">
        <v>14</v>
      </c>
      <c r="E725" t="s">
        <v>35</v>
      </c>
      <c r="F725" t="s">
        <v>11</v>
      </c>
      <c r="G725" t="s">
        <v>40</v>
      </c>
      <c r="H725" s="2">
        <v>2208.9699999999998</v>
      </c>
      <c r="I725" t="str">
        <f t="shared" si="11"/>
        <v>Senior Age</v>
      </c>
    </row>
    <row r="726" spans="1:9" x14ac:dyDescent="0.35">
      <c r="A726" s="1">
        <v>44739</v>
      </c>
      <c r="B726" t="s">
        <v>754</v>
      </c>
      <c r="C726">
        <v>12</v>
      </c>
      <c r="D726" t="s">
        <v>9</v>
      </c>
      <c r="E726" t="s">
        <v>10</v>
      </c>
      <c r="F726" t="s">
        <v>30</v>
      </c>
      <c r="G726" t="s">
        <v>37</v>
      </c>
      <c r="H726" s="2">
        <v>475.48</v>
      </c>
      <c r="I726" t="str">
        <f t="shared" si="11"/>
        <v>Child</v>
      </c>
    </row>
    <row r="727" spans="1:9" x14ac:dyDescent="0.35">
      <c r="A727" s="1">
        <v>45121</v>
      </c>
      <c r="B727" t="s">
        <v>755</v>
      </c>
      <c r="C727">
        <v>64</v>
      </c>
      <c r="D727" t="s">
        <v>14</v>
      </c>
      <c r="E727" t="s">
        <v>33</v>
      </c>
      <c r="F727" t="s">
        <v>30</v>
      </c>
      <c r="G727" t="s">
        <v>40</v>
      </c>
      <c r="H727" s="2">
        <v>1367.24</v>
      </c>
      <c r="I727" t="str">
        <f t="shared" si="11"/>
        <v>Senior Age</v>
      </c>
    </row>
    <row r="728" spans="1:9" x14ac:dyDescent="0.35">
      <c r="A728" s="1">
        <v>44674</v>
      </c>
      <c r="B728" t="s">
        <v>756</v>
      </c>
      <c r="C728">
        <v>72</v>
      </c>
      <c r="D728" t="s">
        <v>9</v>
      </c>
      <c r="E728" t="s">
        <v>35</v>
      </c>
      <c r="F728" t="s">
        <v>16</v>
      </c>
      <c r="G728" t="s">
        <v>40</v>
      </c>
      <c r="H728" s="2">
        <v>1672.92</v>
      </c>
      <c r="I728" t="str">
        <f t="shared" si="11"/>
        <v>Senior Age</v>
      </c>
    </row>
    <row r="729" spans="1:9" x14ac:dyDescent="0.35">
      <c r="A729" s="1">
        <v>45263</v>
      </c>
      <c r="B729" t="s">
        <v>757</v>
      </c>
      <c r="C729">
        <v>74</v>
      </c>
      <c r="D729" t="s">
        <v>21</v>
      </c>
      <c r="E729" t="s">
        <v>33</v>
      </c>
      <c r="F729" t="s">
        <v>16</v>
      </c>
      <c r="G729" t="s">
        <v>28</v>
      </c>
      <c r="H729" s="2">
        <v>4081.17</v>
      </c>
      <c r="I729" t="str">
        <f t="shared" si="11"/>
        <v>Senior Age</v>
      </c>
    </row>
    <row r="730" spans="1:9" x14ac:dyDescent="0.35">
      <c r="A730" s="1">
        <v>45259</v>
      </c>
      <c r="B730" t="s">
        <v>758</v>
      </c>
      <c r="C730">
        <v>16</v>
      </c>
      <c r="D730" t="s">
        <v>14</v>
      </c>
      <c r="E730" t="s">
        <v>15</v>
      </c>
      <c r="F730" t="s">
        <v>16</v>
      </c>
      <c r="G730" t="s">
        <v>17</v>
      </c>
      <c r="H730" s="2">
        <v>3580.04</v>
      </c>
      <c r="I730" t="str">
        <f t="shared" si="11"/>
        <v>Child</v>
      </c>
    </row>
    <row r="731" spans="1:9" x14ac:dyDescent="0.35">
      <c r="A731" s="1">
        <v>44592</v>
      </c>
      <c r="B731" t="s">
        <v>759</v>
      </c>
      <c r="C731">
        <v>32</v>
      </c>
      <c r="D731" t="s">
        <v>21</v>
      </c>
      <c r="E731" t="s">
        <v>15</v>
      </c>
      <c r="F731" t="s">
        <v>30</v>
      </c>
      <c r="G731" t="s">
        <v>40</v>
      </c>
      <c r="H731" s="2">
        <v>1098.7</v>
      </c>
      <c r="I731" t="str">
        <f t="shared" si="11"/>
        <v>Young Adult</v>
      </c>
    </row>
    <row r="732" spans="1:9" x14ac:dyDescent="0.35">
      <c r="A732" s="1">
        <v>44683</v>
      </c>
      <c r="B732" t="s">
        <v>760</v>
      </c>
      <c r="C732">
        <v>55</v>
      </c>
      <c r="D732" t="s">
        <v>21</v>
      </c>
      <c r="E732" t="s">
        <v>10</v>
      </c>
      <c r="F732" t="s">
        <v>30</v>
      </c>
      <c r="G732" t="s">
        <v>17</v>
      </c>
      <c r="H732" s="2">
        <v>2906.41</v>
      </c>
      <c r="I732" t="str">
        <f t="shared" si="11"/>
        <v>Middle age</v>
      </c>
    </row>
    <row r="733" spans="1:9" x14ac:dyDescent="0.35">
      <c r="A733" s="1">
        <v>44711</v>
      </c>
      <c r="B733" t="s">
        <v>761</v>
      </c>
      <c r="C733">
        <v>0</v>
      </c>
      <c r="D733" t="s">
        <v>9</v>
      </c>
      <c r="E733" t="s">
        <v>25</v>
      </c>
      <c r="F733" t="s">
        <v>30</v>
      </c>
      <c r="G733" t="s">
        <v>12</v>
      </c>
      <c r="H733" s="2">
        <v>3497.72</v>
      </c>
      <c r="I733" t="str">
        <f t="shared" si="11"/>
        <v>Child</v>
      </c>
    </row>
    <row r="734" spans="1:9" x14ac:dyDescent="0.35">
      <c r="A734" s="1">
        <v>44675</v>
      </c>
      <c r="B734" t="s">
        <v>762</v>
      </c>
      <c r="C734">
        <v>21</v>
      </c>
      <c r="D734" t="s">
        <v>21</v>
      </c>
      <c r="E734" t="s">
        <v>33</v>
      </c>
      <c r="F734" t="s">
        <v>30</v>
      </c>
      <c r="G734" t="s">
        <v>40</v>
      </c>
      <c r="H734" s="2">
        <v>1444.44</v>
      </c>
      <c r="I734" t="str">
        <f t="shared" si="11"/>
        <v>Young Adult</v>
      </c>
    </row>
    <row r="735" spans="1:9" x14ac:dyDescent="0.35">
      <c r="A735" s="1">
        <v>45046</v>
      </c>
      <c r="B735" t="s">
        <v>763</v>
      </c>
      <c r="C735">
        <v>25</v>
      </c>
      <c r="D735" t="s">
        <v>14</v>
      </c>
      <c r="E735" t="s">
        <v>15</v>
      </c>
      <c r="F735" t="s">
        <v>11</v>
      </c>
      <c r="G735" t="s">
        <v>12</v>
      </c>
      <c r="H735" s="2">
        <v>502.52</v>
      </c>
      <c r="I735" t="str">
        <f t="shared" si="11"/>
        <v>Young Adult</v>
      </c>
    </row>
    <row r="736" spans="1:9" x14ac:dyDescent="0.35">
      <c r="A736" s="1">
        <v>45011</v>
      </c>
      <c r="B736" t="s">
        <v>764</v>
      </c>
      <c r="C736">
        <v>4</v>
      </c>
      <c r="D736" t="s">
        <v>21</v>
      </c>
      <c r="E736" t="s">
        <v>10</v>
      </c>
      <c r="F736" t="s">
        <v>11</v>
      </c>
      <c r="G736" t="s">
        <v>37</v>
      </c>
      <c r="H736" s="2">
        <v>2291.29</v>
      </c>
      <c r="I736" t="str">
        <f t="shared" si="11"/>
        <v>Child</v>
      </c>
    </row>
    <row r="737" spans="1:9" x14ac:dyDescent="0.35">
      <c r="A737" s="1">
        <v>45244</v>
      </c>
      <c r="B737" t="s">
        <v>765</v>
      </c>
      <c r="C737">
        <v>97</v>
      </c>
      <c r="D737" t="s">
        <v>14</v>
      </c>
      <c r="E737" t="s">
        <v>35</v>
      </c>
      <c r="F737" t="s">
        <v>23</v>
      </c>
      <c r="G737" t="s">
        <v>37</v>
      </c>
      <c r="H737" s="2">
        <v>4343.45</v>
      </c>
      <c r="I737" t="str">
        <f t="shared" si="11"/>
        <v>Senior Age</v>
      </c>
    </row>
    <row r="738" spans="1:9" x14ac:dyDescent="0.35">
      <c r="A738" s="1">
        <v>45116</v>
      </c>
      <c r="B738" t="s">
        <v>766</v>
      </c>
      <c r="C738">
        <v>39</v>
      </c>
      <c r="D738" t="s">
        <v>9</v>
      </c>
      <c r="E738" t="s">
        <v>22</v>
      </c>
      <c r="F738" t="s">
        <v>16</v>
      </c>
      <c r="G738" t="s">
        <v>40</v>
      </c>
      <c r="H738" s="2">
        <v>1400.32</v>
      </c>
      <c r="I738" t="str">
        <f t="shared" si="11"/>
        <v>Young Adult</v>
      </c>
    </row>
    <row r="739" spans="1:9" x14ac:dyDescent="0.35">
      <c r="A739" s="1">
        <v>44808</v>
      </c>
      <c r="B739" t="s">
        <v>767</v>
      </c>
      <c r="C739">
        <v>69</v>
      </c>
      <c r="D739" t="s">
        <v>14</v>
      </c>
      <c r="E739" t="s">
        <v>22</v>
      </c>
      <c r="F739" t="s">
        <v>30</v>
      </c>
      <c r="G739" t="s">
        <v>28</v>
      </c>
      <c r="H739" s="2">
        <v>956.22</v>
      </c>
      <c r="I739" t="str">
        <f t="shared" si="11"/>
        <v>Senior Age</v>
      </c>
    </row>
    <row r="740" spans="1:9" x14ac:dyDescent="0.35">
      <c r="A740" s="1">
        <v>44655</v>
      </c>
      <c r="B740" t="s">
        <v>768</v>
      </c>
      <c r="C740">
        <v>35</v>
      </c>
      <c r="D740" t="s">
        <v>9</v>
      </c>
      <c r="E740" t="s">
        <v>22</v>
      </c>
      <c r="F740" t="s">
        <v>23</v>
      </c>
      <c r="G740" t="s">
        <v>37</v>
      </c>
      <c r="H740" s="2">
        <v>1988.31</v>
      </c>
      <c r="I740" t="str">
        <f t="shared" si="11"/>
        <v>Young Adult</v>
      </c>
    </row>
    <row r="741" spans="1:9" x14ac:dyDescent="0.35">
      <c r="A741" s="1">
        <v>44879</v>
      </c>
      <c r="B741" t="s">
        <v>769</v>
      </c>
      <c r="C741">
        <v>93</v>
      </c>
      <c r="D741" t="s">
        <v>14</v>
      </c>
      <c r="E741" t="s">
        <v>10</v>
      </c>
      <c r="F741" t="s">
        <v>23</v>
      </c>
      <c r="G741" t="s">
        <v>37</v>
      </c>
      <c r="H741" s="2">
        <v>4258.58</v>
      </c>
      <c r="I741" t="str">
        <f t="shared" si="11"/>
        <v>Senior Age</v>
      </c>
    </row>
    <row r="742" spans="1:9" x14ac:dyDescent="0.35">
      <c r="A742" s="1">
        <v>44772</v>
      </c>
      <c r="B742" t="s">
        <v>770</v>
      </c>
      <c r="C742">
        <v>39</v>
      </c>
      <c r="D742" t="s">
        <v>9</v>
      </c>
      <c r="E742" t="s">
        <v>22</v>
      </c>
      <c r="F742" t="s">
        <v>11</v>
      </c>
      <c r="G742" t="s">
        <v>28</v>
      </c>
      <c r="H742" s="2">
        <v>371.93</v>
      </c>
      <c r="I742" t="str">
        <f t="shared" si="11"/>
        <v>Young Adult</v>
      </c>
    </row>
    <row r="743" spans="1:9" x14ac:dyDescent="0.35">
      <c r="A743" s="1">
        <v>44877</v>
      </c>
      <c r="B743" t="s">
        <v>771</v>
      </c>
      <c r="C743">
        <v>84</v>
      </c>
      <c r="D743" t="s">
        <v>21</v>
      </c>
      <c r="E743" t="s">
        <v>27</v>
      </c>
      <c r="F743" t="s">
        <v>23</v>
      </c>
      <c r="G743" t="s">
        <v>12</v>
      </c>
      <c r="H743" s="2">
        <v>1977.99</v>
      </c>
      <c r="I743" t="str">
        <f t="shared" si="11"/>
        <v>Senior Age</v>
      </c>
    </row>
    <row r="744" spans="1:9" x14ac:dyDescent="0.35">
      <c r="A744" s="1">
        <v>45041</v>
      </c>
      <c r="B744" t="s">
        <v>772</v>
      </c>
      <c r="C744">
        <v>56</v>
      </c>
      <c r="D744" t="s">
        <v>9</v>
      </c>
      <c r="E744" t="s">
        <v>25</v>
      </c>
      <c r="F744" t="s">
        <v>16</v>
      </c>
      <c r="G744" t="s">
        <v>12</v>
      </c>
      <c r="H744" s="2">
        <v>1857.53</v>
      </c>
      <c r="I744" t="str">
        <f t="shared" si="11"/>
        <v>Middle age</v>
      </c>
    </row>
    <row r="745" spans="1:9" x14ac:dyDescent="0.35">
      <c r="A745" s="1">
        <v>44581</v>
      </c>
      <c r="B745" t="s">
        <v>773</v>
      </c>
      <c r="C745">
        <v>56</v>
      </c>
      <c r="D745" t="s">
        <v>9</v>
      </c>
      <c r="E745" t="s">
        <v>10</v>
      </c>
      <c r="F745" t="s">
        <v>23</v>
      </c>
      <c r="G745" t="s">
        <v>67</v>
      </c>
      <c r="H745" s="2">
        <v>3096.93</v>
      </c>
      <c r="I745" t="str">
        <f t="shared" si="11"/>
        <v>Middle age</v>
      </c>
    </row>
    <row r="746" spans="1:9" x14ac:dyDescent="0.35">
      <c r="A746" s="1">
        <v>44759</v>
      </c>
      <c r="B746" t="s">
        <v>774</v>
      </c>
      <c r="C746">
        <v>75</v>
      </c>
      <c r="D746" t="s">
        <v>21</v>
      </c>
      <c r="E746" t="s">
        <v>27</v>
      </c>
      <c r="F746" t="s">
        <v>23</v>
      </c>
      <c r="G746" t="s">
        <v>37</v>
      </c>
      <c r="H746" s="2">
        <v>4475.66</v>
      </c>
      <c r="I746" t="str">
        <f t="shared" si="11"/>
        <v>Senior Age</v>
      </c>
    </row>
    <row r="747" spans="1:9" x14ac:dyDescent="0.35">
      <c r="A747" s="1">
        <v>45239</v>
      </c>
      <c r="B747" t="s">
        <v>775</v>
      </c>
      <c r="C747">
        <v>18</v>
      </c>
      <c r="D747" t="s">
        <v>21</v>
      </c>
      <c r="E747" t="s">
        <v>15</v>
      </c>
      <c r="F747" t="s">
        <v>16</v>
      </c>
      <c r="G747" t="s">
        <v>12</v>
      </c>
      <c r="H747" s="2">
        <v>2515.2800000000002</v>
      </c>
      <c r="I747" t="str">
        <f t="shared" si="11"/>
        <v>Young Adult</v>
      </c>
    </row>
    <row r="748" spans="1:9" x14ac:dyDescent="0.35">
      <c r="A748" s="1">
        <v>45258</v>
      </c>
      <c r="B748" t="s">
        <v>776</v>
      </c>
      <c r="C748">
        <v>90</v>
      </c>
      <c r="D748" t="s">
        <v>14</v>
      </c>
      <c r="E748" t="s">
        <v>10</v>
      </c>
      <c r="F748" t="s">
        <v>16</v>
      </c>
      <c r="G748" t="s">
        <v>28</v>
      </c>
      <c r="H748" s="2">
        <v>3098</v>
      </c>
      <c r="I748" t="str">
        <f t="shared" si="11"/>
        <v>Senior Age</v>
      </c>
    </row>
    <row r="749" spans="1:9" x14ac:dyDescent="0.35">
      <c r="A749" s="1">
        <v>45041</v>
      </c>
      <c r="B749" t="s">
        <v>777</v>
      </c>
      <c r="C749">
        <v>63</v>
      </c>
      <c r="D749" t="s">
        <v>14</v>
      </c>
      <c r="E749" t="s">
        <v>22</v>
      </c>
      <c r="F749" t="s">
        <v>30</v>
      </c>
      <c r="G749" t="s">
        <v>37</v>
      </c>
      <c r="H749" s="2">
        <v>4255.49</v>
      </c>
      <c r="I749" t="str">
        <f t="shared" si="11"/>
        <v>Senior Age</v>
      </c>
    </row>
    <row r="750" spans="1:9" x14ac:dyDescent="0.35">
      <c r="A750" s="1">
        <v>44921</v>
      </c>
      <c r="B750" t="s">
        <v>778</v>
      </c>
      <c r="C750">
        <v>69</v>
      </c>
      <c r="D750" t="s">
        <v>9</v>
      </c>
      <c r="E750" t="s">
        <v>22</v>
      </c>
      <c r="F750" t="s">
        <v>11</v>
      </c>
      <c r="G750" t="s">
        <v>12</v>
      </c>
      <c r="H750" s="2">
        <v>871.19</v>
      </c>
      <c r="I750" t="str">
        <f t="shared" si="11"/>
        <v>Senior Age</v>
      </c>
    </row>
    <row r="751" spans="1:9" x14ac:dyDescent="0.35">
      <c r="A751" s="1">
        <v>44973</v>
      </c>
      <c r="B751" t="s">
        <v>779</v>
      </c>
      <c r="C751">
        <v>55</v>
      </c>
      <c r="D751" t="s">
        <v>14</v>
      </c>
      <c r="E751" t="s">
        <v>15</v>
      </c>
      <c r="F751" t="s">
        <v>30</v>
      </c>
      <c r="G751" t="s">
        <v>17</v>
      </c>
      <c r="H751" s="2">
        <v>993.13</v>
      </c>
      <c r="I751" t="str">
        <f t="shared" si="11"/>
        <v>Middle age</v>
      </c>
    </row>
    <row r="752" spans="1:9" x14ac:dyDescent="0.35">
      <c r="A752" s="1">
        <v>45234</v>
      </c>
      <c r="B752" t="s">
        <v>780</v>
      </c>
      <c r="C752">
        <v>62</v>
      </c>
      <c r="D752" t="s">
        <v>9</v>
      </c>
      <c r="E752" t="s">
        <v>27</v>
      </c>
      <c r="F752" t="s">
        <v>30</v>
      </c>
      <c r="G752" t="s">
        <v>40</v>
      </c>
      <c r="H752" s="2">
        <v>3755.6</v>
      </c>
      <c r="I752" t="str">
        <f t="shared" si="11"/>
        <v>Senior Age</v>
      </c>
    </row>
    <row r="753" spans="1:9" x14ac:dyDescent="0.35">
      <c r="A753" s="1">
        <v>44570</v>
      </c>
      <c r="B753" t="s">
        <v>781</v>
      </c>
      <c r="C753">
        <v>73</v>
      </c>
      <c r="D753" t="s">
        <v>21</v>
      </c>
      <c r="E753" t="s">
        <v>25</v>
      </c>
      <c r="F753" t="s">
        <v>30</v>
      </c>
      <c r="G753" t="s">
        <v>37</v>
      </c>
      <c r="H753" s="2">
        <v>3831.02</v>
      </c>
      <c r="I753" t="str">
        <f t="shared" si="11"/>
        <v>Senior Age</v>
      </c>
    </row>
    <row r="754" spans="1:9" x14ac:dyDescent="0.35">
      <c r="A754" s="1">
        <v>45015</v>
      </c>
      <c r="B754" t="s">
        <v>782</v>
      </c>
      <c r="C754">
        <v>61</v>
      </c>
      <c r="D754" t="s">
        <v>14</v>
      </c>
      <c r="E754" t="s">
        <v>27</v>
      </c>
      <c r="F754" t="s">
        <v>30</v>
      </c>
      <c r="G754" t="s">
        <v>17</v>
      </c>
      <c r="H754" s="2">
        <v>986.9</v>
      </c>
      <c r="I754" t="str">
        <f t="shared" si="11"/>
        <v>Senior Age</v>
      </c>
    </row>
    <row r="755" spans="1:9" x14ac:dyDescent="0.35">
      <c r="A755" s="1">
        <v>45171</v>
      </c>
      <c r="B755" t="s">
        <v>783</v>
      </c>
      <c r="C755">
        <v>83</v>
      </c>
      <c r="D755" t="s">
        <v>9</v>
      </c>
      <c r="E755" t="s">
        <v>35</v>
      </c>
      <c r="F755" t="s">
        <v>16</v>
      </c>
      <c r="G755" t="s">
        <v>67</v>
      </c>
      <c r="H755" s="2">
        <v>2315.6799999999998</v>
      </c>
      <c r="I755" t="str">
        <f t="shared" si="11"/>
        <v>Senior Age</v>
      </c>
    </row>
    <row r="756" spans="1:9" x14ac:dyDescent="0.35">
      <c r="A756" s="1">
        <v>45038</v>
      </c>
      <c r="B756" t="s">
        <v>784</v>
      </c>
      <c r="C756">
        <v>24</v>
      </c>
      <c r="D756" t="s">
        <v>9</v>
      </c>
      <c r="E756" t="s">
        <v>15</v>
      </c>
      <c r="F756" t="s">
        <v>23</v>
      </c>
      <c r="G756" t="s">
        <v>37</v>
      </c>
      <c r="H756" s="2">
        <v>3332.76</v>
      </c>
      <c r="I756" t="str">
        <f t="shared" si="11"/>
        <v>Young Adult</v>
      </c>
    </row>
    <row r="757" spans="1:9" x14ac:dyDescent="0.35">
      <c r="A757" s="1">
        <v>44882</v>
      </c>
      <c r="B757" t="s">
        <v>785</v>
      </c>
      <c r="C757">
        <v>44</v>
      </c>
      <c r="D757" t="s">
        <v>21</v>
      </c>
      <c r="E757" t="s">
        <v>10</v>
      </c>
      <c r="F757" t="s">
        <v>16</v>
      </c>
      <c r="G757" t="s">
        <v>12</v>
      </c>
      <c r="H757" s="2">
        <v>328.6</v>
      </c>
      <c r="I757" t="str">
        <f t="shared" si="11"/>
        <v>Middle age</v>
      </c>
    </row>
    <row r="758" spans="1:9" x14ac:dyDescent="0.35">
      <c r="A758" s="1">
        <v>44616</v>
      </c>
      <c r="B758" t="s">
        <v>786</v>
      </c>
      <c r="C758">
        <v>19</v>
      </c>
      <c r="D758" t="s">
        <v>14</v>
      </c>
      <c r="E758" t="s">
        <v>35</v>
      </c>
      <c r="F758" t="s">
        <v>30</v>
      </c>
      <c r="G758" t="s">
        <v>37</v>
      </c>
      <c r="H758" s="2">
        <v>4039.41</v>
      </c>
      <c r="I758" t="str">
        <f t="shared" si="11"/>
        <v>Young Adult</v>
      </c>
    </row>
    <row r="759" spans="1:9" x14ac:dyDescent="0.35">
      <c r="A759" s="1">
        <v>44818</v>
      </c>
      <c r="B759" t="s">
        <v>787</v>
      </c>
      <c r="C759">
        <v>67</v>
      </c>
      <c r="D759" t="s">
        <v>9</v>
      </c>
      <c r="E759" t="s">
        <v>27</v>
      </c>
      <c r="F759" t="s">
        <v>23</v>
      </c>
      <c r="G759" t="s">
        <v>40</v>
      </c>
      <c r="H759" s="2">
        <v>2366.04</v>
      </c>
      <c r="I759" t="str">
        <f t="shared" si="11"/>
        <v>Senior Age</v>
      </c>
    </row>
    <row r="760" spans="1:9" x14ac:dyDescent="0.35">
      <c r="A760" s="1">
        <v>45025</v>
      </c>
      <c r="B760" t="s">
        <v>788</v>
      </c>
      <c r="C760">
        <v>65</v>
      </c>
      <c r="D760" t="s">
        <v>9</v>
      </c>
      <c r="E760" t="s">
        <v>10</v>
      </c>
      <c r="F760" t="s">
        <v>23</v>
      </c>
      <c r="G760" t="s">
        <v>40</v>
      </c>
      <c r="H760" s="2">
        <v>423.76</v>
      </c>
      <c r="I760" t="str">
        <f t="shared" si="11"/>
        <v>Senior Age</v>
      </c>
    </row>
    <row r="761" spans="1:9" x14ac:dyDescent="0.35">
      <c r="A761" s="1">
        <v>45058</v>
      </c>
      <c r="B761" t="s">
        <v>789</v>
      </c>
      <c r="C761">
        <v>56</v>
      </c>
      <c r="D761" t="s">
        <v>14</v>
      </c>
      <c r="E761" t="s">
        <v>33</v>
      </c>
      <c r="F761" t="s">
        <v>30</v>
      </c>
      <c r="G761" t="s">
        <v>17</v>
      </c>
      <c r="H761" s="2">
        <v>715.1</v>
      </c>
      <c r="I761" t="str">
        <f t="shared" si="11"/>
        <v>Middle age</v>
      </c>
    </row>
    <row r="762" spans="1:9" x14ac:dyDescent="0.35">
      <c r="A762" s="1">
        <v>44829</v>
      </c>
      <c r="B762" t="s">
        <v>790</v>
      </c>
      <c r="C762">
        <v>97</v>
      </c>
      <c r="D762" t="s">
        <v>9</v>
      </c>
      <c r="E762" t="s">
        <v>15</v>
      </c>
      <c r="F762" t="s">
        <v>30</v>
      </c>
      <c r="G762" t="s">
        <v>37</v>
      </c>
      <c r="H762" s="2">
        <v>435.59</v>
      </c>
      <c r="I762" t="str">
        <f t="shared" si="11"/>
        <v>Senior Age</v>
      </c>
    </row>
    <row r="763" spans="1:9" x14ac:dyDescent="0.35">
      <c r="A763" s="1">
        <v>44975</v>
      </c>
      <c r="B763" t="s">
        <v>791</v>
      </c>
      <c r="C763">
        <v>93</v>
      </c>
      <c r="D763" t="s">
        <v>21</v>
      </c>
      <c r="E763" t="s">
        <v>19</v>
      </c>
      <c r="F763" t="s">
        <v>11</v>
      </c>
      <c r="G763" t="s">
        <v>28</v>
      </c>
      <c r="H763" s="2">
        <v>1875.61</v>
      </c>
      <c r="I763" t="str">
        <f t="shared" si="11"/>
        <v>Senior Age</v>
      </c>
    </row>
    <row r="764" spans="1:9" x14ac:dyDescent="0.35">
      <c r="A764" s="1">
        <v>45124</v>
      </c>
      <c r="B764" t="s">
        <v>792</v>
      </c>
      <c r="C764">
        <v>56</v>
      </c>
      <c r="D764" t="s">
        <v>9</v>
      </c>
      <c r="E764" t="s">
        <v>25</v>
      </c>
      <c r="F764" t="s">
        <v>11</v>
      </c>
      <c r="G764" t="s">
        <v>17</v>
      </c>
      <c r="H764" s="2">
        <v>3519.01</v>
      </c>
      <c r="I764" t="str">
        <f t="shared" si="11"/>
        <v>Middle age</v>
      </c>
    </row>
    <row r="765" spans="1:9" x14ac:dyDescent="0.35">
      <c r="A765" s="1">
        <v>44865</v>
      </c>
      <c r="B765" t="s">
        <v>793</v>
      </c>
      <c r="C765">
        <v>65</v>
      </c>
      <c r="D765" t="s">
        <v>21</v>
      </c>
      <c r="E765" t="s">
        <v>22</v>
      </c>
      <c r="F765" t="s">
        <v>16</v>
      </c>
      <c r="G765" t="s">
        <v>28</v>
      </c>
      <c r="H765" s="2">
        <v>3980.31</v>
      </c>
      <c r="I765" t="str">
        <f t="shared" si="11"/>
        <v>Senior Age</v>
      </c>
    </row>
    <row r="766" spans="1:9" x14ac:dyDescent="0.35">
      <c r="A766" s="1">
        <v>44792</v>
      </c>
      <c r="B766" t="s">
        <v>794</v>
      </c>
      <c r="C766">
        <v>43</v>
      </c>
      <c r="D766" t="s">
        <v>21</v>
      </c>
      <c r="E766" t="s">
        <v>27</v>
      </c>
      <c r="F766" t="s">
        <v>30</v>
      </c>
      <c r="G766" t="s">
        <v>28</v>
      </c>
      <c r="H766" s="2">
        <v>4168.9799999999996</v>
      </c>
      <c r="I766" t="str">
        <f t="shared" si="11"/>
        <v>Middle age</v>
      </c>
    </row>
    <row r="767" spans="1:9" x14ac:dyDescent="0.35">
      <c r="A767" s="1">
        <v>44944</v>
      </c>
      <c r="B767" t="s">
        <v>795</v>
      </c>
      <c r="C767">
        <v>64</v>
      </c>
      <c r="D767" t="s">
        <v>14</v>
      </c>
      <c r="E767" t="s">
        <v>15</v>
      </c>
      <c r="F767" t="s">
        <v>23</v>
      </c>
      <c r="G767" t="s">
        <v>28</v>
      </c>
      <c r="H767" s="2">
        <v>1533.33</v>
      </c>
      <c r="I767" t="str">
        <f t="shared" si="11"/>
        <v>Senior Age</v>
      </c>
    </row>
    <row r="768" spans="1:9" x14ac:dyDescent="0.35">
      <c r="A768" s="1">
        <v>45011</v>
      </c>
      <c r="B768" t="s">
        <v>796</v>
      </c>
      <c r="C768">
        <v>77</v>
      </c>
      <c r="D768" t="s">
        <v>14</v>
      </c>
      <c r="E768" t="s">
        <v>35</v>
      </c>
      <c r="F768" t="s">
        <v>23</v>
      </c>
      <c r="G768" t="s">
        <v>12</v>
      </c>
      <c r="H768" s="2">
        <v>2641.41</v>
      </c>
      <c r="I768" t="str">
        <f t="shared" si="11"/>
        <v>Senior Age</v>
      </c>
    </row>
    <row r="769" spans="1:9" x14ac:dyDescent="0.35">
      <c r="A769" s="1">
        <v>44884</v>
      </c>
      <c r="B769" t="s">
        <v>797</v>
      </c>
      <c r="C769">
        <v>75</v>
      </c>
      <c r="D769" t="s">
        <v>14</v>
      </c>
      <c r="E769" t="s">
        <v>22</v>
      </c>
      <c r="F769" t="s">
        <v>30</v>
      </c>
      <c r="G769" t="s">
        <v>40</v>
      </c>
      <c r="H769" s="2">
        <v>837.79</v>
      </c>
      <c r="I769" t="str">
        <f t="shared" si="11"/>
        <v>Senior Age</v>
      </c>
    </row>
    <row r="770" spans="1:9" x14ac:dyDescent="0.35">
      <c r="A770" s="1">
        <v>45061</v>
      </c>
      <c r="B770" t="s">
        <v>798</v>
      </c>
      <c r="C770">
        <v>39</v>
      </c>
      <c r="D770" t="s">
        <v>21</v>
      </c>
      <c r="E770" t="s">
        <v>35</v>
      </c>
      <c r="F770" t="s">
        <v>23</v>
      </c>
      <c r="G770" t="s">
        <v>17</v>
      </c>
      <c r="H770" s="2">
        <v>631.64</v>
      </c>
      <c r="I770" t="str">
        <f t="shared" ref="I770:I833" si="12">IF(C770&lt;=17,"Child",IF(C770&lt;=39, "Young Adult", IF(C770&lt;=59, "Middle age", "Senior Age")))</f>
        <v>Young Adult</v>
      </c>
    </row>
    <row r="771" spans="1:9" x14ac:dyDescent="0.35">
      <c r="A771" s="1">
        <v>44999</v>
      </c>
      <c r="B771" t="s">
        <v>799</v>
      </c>
      <c r="C771">
        <v>97</v>
      </c>
      <c r="D771" t="s">
        <v>14</v>
      </c>
      <c r="E771" t="s">
        <v>25</v>
      </c>
      <c r="F771" t="s">
        <v>30</v>
      </c>
      <c r="G771" t="s">
        <v>37</v>
      </c>
      <c r="H771" s="2">
        <v>1404.3</v>
      </c>
      <c r="I771" t="str">
        <f t="shared" si="12"/>
        <v>Senior Age</v>
      </c>
    </row>
    <row r="772" spans="1:9" x14ac:dyDescent="0.35">
      <c r="A772" s="1">
        <v>45126</v>
      </c>
      <c r="B772" t="s">
        <v>800</v>
      </c>
      <c r="C772">
        <v>75</v>
      </c>
      <c r="D772" t="s">
        <v>14</v>
      </c>
      <c r="E772" t="s">
        <v>15</v>
      </c>
      <c r="F772" t="s">
        <v>23</v>
      </c>
      <c r="G772" t="s">
        <v>17</v>
      </c>
      <c r="H772" s="2">
        <v>1746.93</v>
      </c>
      <c r="I772" t="str">
        <f t="shared" si="12"/>
        <v>Senior Age</v>
      </c>
    </row>
    <row r="773" spans="1:9" x14ac:dyDescent="0.35">
      <c r="A773" s="1">
        <v>44850</v>
      </c>
      <c r="B773" t="s">
        <v>801</v>
      </c>
      <c r="C773">
        <v>57</v>
      </c>
      <c r="D773" t="s">
        <v>21</v>
      </c>
      <c r="E773" t="s">
        <v>33</v>
      </c>
      <c r="F773" t="s">
        <v>23</v>
      </c>
      <c r="G773" t="s">
        <v>40</v>
      </c>
      <c r="H773" s="2">
        <v>3678.9</v>
      </c>
      <c r="I773" t="str">
        <f t="shared" si="12"/>
        <v>Middle age</v>
      </c>
    </row>
    <row r="774" spans="1:9" x14ac:dyDescent="0.35">
      <c r="A774" s="1">
        <v>44777</v>
      </c>
      <c r="B774" t="s">
        <v>802</v>
      </c>
      <c r="C774">
        <v>61</v>
      </c>
      <c r="D774" t="s">
        <v>14</v>
      </c>
      <c r="E774" t="s">
        <v>35</v>
      </c>
      <c r="F774" t="s">
        <v>16</v>
      </c>
      <c r="G774" t="s">
        <v>37</v>
      </c>
      <c r="H774" s="2">
        <v>2760.14</v>
      </c>
      <c r="I774" t="str">
        <f t="shared" si="12"/>
        <v>Senior Age</v>
      </c>
    </row>
    <row r="775" spans="1:9" x14ac:dyDescent="0.35">
      <c r="A775" s="1">
        <v>45131</v>
      </c>
      <c r="B775" t="s">
        <v>803</v>
      </c>
      <c r="C775">
        <v>90</v>
      </c>
      <c r="D775" t="s">
        <v>9</v>
      </c>
      <c r="E775" t="s">
        <v>35</v>
      </c>
      <c r="F775" t="s">
        <v>23</v>
      </c>
      <c r="G775" t="s">
        <v>37</v>
      </c>
      <c r="H775" s="2">
        <v>718.77</v>
      </c>
      <c r="I775" t="str">
        <f t="shared" si="12"/>
        <v>Senior Age</v>
      </c>
    </row>
    <row r="776" spans="1:9" x14ac:dyDescent="0.35">
      <c r="A776" s="1">
        <v>44960</v>
      </c>
      <c r="B776" t="s">
        <v>804</v>
      </c>
      <c r="C776">
        <v>34</v>
      </c>
      <c r="D776" t="s">
        <v>14</v>
      </c>
      <c r="E776" t="s">
        <v>19</v>
      </c>
      <c r="F776" t="s">
        <v>16</v>
      </c>
      <c r="G776" t="s">
        <v>28</v>
      </c>
      <c r="H776" s="2">
        <v>4744.8100000000004</v>
      </c>
      <c r="I776" t="str">
        <f t="shared" si="12"/>
        <v>Young Adult</v>
      </c>
    </row>
    <row r="777" spans="1:9" x14ac:dyDescent="0.35">
      <c r="A777" s="1">
        <v>45031</v>
      </c>
      <c r="B777" t="s">
        <v>805</v>
      </c>
      <c r="C777">
        <v>29</v>
      </c>
      <c r="D777" t="s">
        <v>9</v>
      </c>
      <c r="E777" t="s">
        <v>33</v>
      </c>
      <c r="F777" t="s">
        <v>16</v>
      </c>
      <c r="G777" t="s">
        <v>12</v>
      </c>
      <c r="H777" s="2">
        <v>3837.54</v>
      </c>
      <c r="I777" t="str">
        <f t="shared" si="12"/>
        <v>Young Adult</v>
      </c>
    </row>
    <row r="778" spans="1:9" x14ac:dyDescent="0.35">
      <c r="A778" s="1">
        <v>44683</v>
      </c>
      <c r="B778" t="s">
        <v>806</v>
      </c>
      <c r="C778">
        <v>39</v>
      </c>
      <c r="D778" t="s">
        <v>9</v>
      </c>
      <c r="E778" t="s">
        <v>27</v>
      </c>
      <c r="F778" t="s">
        <v>23</v>
      </c>
      <c r="G778" t="s">
        <v>17</v>
      </c>
      <c r="H778" s="2">
        <v>4890</v>
      </c>
      <c r="I778" t="str">
        <f t="shared" si="12"/>
        <v>Young Adult</v>
      </c>
    </row>
    <row r="779" spans="1:9" x14ac:dyDescent="0.35">
      <c r="A779" s="1">
        <v>45227</v>
      </c>
      <c r="B779" t="s">
        <v>807</v>
      </c>
      <c r="C779">
        <v>88</v>
      </c>
      <c r="D779" t="s">
        <v>14</v>
      </c>
      <c r="E779" t="s">
        <v>22</v>
      </c>
      <c r="F779" t="s">
        <v>16</v>
      </c>
      <c r="G779" t="s">
        <v>12</v>
      </c>
      <c r="H779" s="2">
        <v>1625.91</v>
      </c>
      <c r="I779" t="str">
        <f t="shared" si="12"/>
        <v>Senior Age</v>
      </c>
    </row>
    <row r="780" spans="1:9" x14ac:dyDescent="0.35">
      <c r="A780" s="1">
        <v>45277</v>
      </c>
      <c r="B780" t="s">
        <v>808</v>
      </c>
      <c r="C780">
        <v>87</v>
      </c>
      <c r="D780" t="s">
        <v>9</v>
      </c>
      <c r="E780" t="s">
        <v>22</v>
      </c>
      <c r="F780" t="s">
        <v>23</v>
      </c>
      <c r="G780" t="s">
        <v>17</v>
      </c>
      <c r="H780" s="2">
        <v>1070.97</v>
      </c>
      <c r="I780" t="str">
        <f t="shared" si="12"/>
        <v>Senior Age</v>
      </c>
    </row>
    <row r="781" spans="1:9" x14ac:dyDescent="0.35">
      <c r="A781" s="1">
        <v>44949</v>
      </c>
      <c r="B781" t="s">
        <v>809</v>
      </c>
      <c r="C781">
        <v>72</v>
      </c>
      <c r="D781" t="s">
        <v>14</v>
      </c>
      <c r="E781" t="s">
        <v>19</v>
      </c>
      <c r="F781" t="s">
        <v>30</v>
      </c>
      <c r="G781" t="s">
        <v>17</v>
      </c>
      <c r="H781" s="2">
        <v>2414.7600000000002</v>
      </c>
      <c r="I781" t="str">
        <f t="shared" si="12"/>
        <v>Senior Age</v>
      </c>
    </row>
    <row r="782" spans="1:9" x14ac:dyDescent="0.35">
      <c r="A782" s="1">
        <v>44942</v>
      </c>
      <c r="B782" t="s">
        <v>810</v>
      </c>
      <c r="C782">
        <v>29</v>
      </c>
      <c r="D782" t="s">
        <v>14</v>
      </c>
      <c r="E782" t="s">
        <v>22</v>
      </c>
      <c r="F782" t="s">
        <v>23</v>
      </c>
      <c r="G782" t="s">
        <v>12</v>
      </c>
      <c r="H782" s="2">
        <v>4119.4399999999996</v>
      </c>
      <c r="I782" t="str">
        <f t="shared" si="12"/>
        <v>Young Adult</v>
      </c>
    </row>
    <row r="783" spans="1:9" x14ac:dyDescent="0.35">
      <c r="A783" s="1">
        <v>44804</v>
      </c>
      <c r="B783" t="s">
        <v>811</v>
      </c>
      <c r="C783">
        <v>38</v>
      </c>
      <c r="D783" t="s">
        <v>21</v>
      </c>
      <c r="E783" t="s">
        <v>22</v>
      </c>
      <c r="F783" t="s">
        <v>11</v>
      </c>
      <c r="G783" t="s">
        <v>12</v>
      </c>
      <c r="H783" s="2">
        <v>2327.88</v>
      </c>
      <c r="I783" t="str">
        <f t="shared" si="12"/>
        <v>Young Adult</v>
      </c>
    </row>
    <row r="784" spans="1:9" x14ac:dyDescent="0.35">
      <c r="A784" s="1">
        <v>44971</v>
      </c>
      <c r="B784" t="s">
        <v>812</v>
      </c>
      <c r="C784">
        <v>0</v>
      </c>
      <c r="D784" t="s">
        <v>21</v>
      </c>
      <c r="E784" t="s">
        <v>22</v>
      </c>
      <c r="F784" t="s">
        <v>16</v>
      </c>
      <c r="G784" t="s">
        <v>40</v>
      </c>
      <c r="H784" s="2">
        <v>2640.71</v>
      </c>
      <c r="I784" t="str">
        <f t="shared" si="12"/>
        <v>Child</v>
      </c>
    </row>
    <row r="785" spans="1:9" x14ac:dyDescent="0.35">
      <c r="A785" s="1">
        <v>44646</v>
      </c>
      <c r="B785" t="s">
        <v>813</v>
      </c>
      <c r="C785">
        <v>30</v>
      </c>
      <c r="D785" t="s">
        <v>21</v>
      </c>
      <c r="E785" t="s">
        <v>10</v>
      </c>
      <c r="F785" t="s">
        <v>11</v>
      </c>
      <c r="G785" t="s">
        <v>12</v>
      </c>
      <c r="H785" s="2">
        <v>4237.68</v>
      </c>
      <c r="I785" t="str">
        <f t="shared" si="12"/>
        <v>Young Adult</v>
      </c>
    </row>
    <row r="786" spans="1:9" x14ac:dyDescent="0.35">
      <c r="A786" s="1">
        <v>45261</v>
      </c>
      <c r="B786" t="s">
        <v>814</v>
      </c>
      <c r="C786">
        <v>86</v>
      </c>
      <c r="D786" t="s">
        <v>21</v>
      </c>
      <c r="E786" t="s">
        <v>33</v>
      </c>
      <c r="F786" t="s">
        <v>11</v>
      </c>
      <c r="G786" t="s">
        <v>12</v>
      </c>
      <c r="H786" s="2">
        <v>3860.03</v>
      </c>
      <c r="I786" t="str">
        <f t="shared" si="12"/>
        <v>Senior Age</v>
      </c>
    </row>
    <row r="787" spans="1:9" x14ac:dyDescent="0.35">
      <c r="A787" s="1">
        <v>44947</v>
      </c>
      <c r="B787" t="s">
        <v>815</v>
      </c>
      <c r="C787">
        <v>22</v>
      </c>
      <c r="D787" t="s">
        <v>9</v>
      </c>
      <c r="E787" t="s">
        <v>33</v>
      </c>
      <c r="F787" t="s">
        <v>11</v>
      </c>
      <c r="G787" t="s">
        <v>12</v>
      </c>
      <c r="H787" s="2">
        <v>2366.96</v>
      </c>
      <c r="I787" t="str">
        <f t="shared" si="12"/>
        <v>Young Adult</v>
      </c>
    </row>
    <row r="788" spans="1:9" x14ac:dyDescent="0.35">
      <c r="A788" s="1">
        <v>45241</v>
      </c>
      <c r="B788" t="s">
        <v>816</v>
      </c>
      <c r="C788">
        <v>51</v>
      </c>
      <c r="D788" t="s">
        <v>14</v>
      </c>
      <c r="E788" t="s">
        <v>10</v>
      </c>
      <c r="F788" t="s">
        <v>30</v>
      </c>
      <c r="G788" t="s">
        <v>37</v>
      </c>
      <c r="H788" s="2">
        <v>849.59</v>
      </c>
      <c r="I788" t="str">
        <f t="shared" si="12"/>
        <v>Middle age</v>
      </c>
    </row>
    <row r="789" spans="1:9" x14ac:dyDescent="0.35">
      <c r="A789" s="1">
        <v>45219</v>
      </c>
      <c r="B789" t="s">
        <v>817</v>
      </c>
      <c r="C789">
        <v>27</v>
      </c>
      <c r="D789" t="s">
        <v>21</v>
      </c>
      <c r="E789" t="s">
        <v>19</v>
      </c>
      <c r="F789" t="s">
        <v>23</v>
      </c>
      <c r="G789" t="s">
        <v>37</v>
      </c>
      <c r="H789" s="2">
        <v>1661.66</v>
      </c>
      <c r="I789" t="str">
        <f t="shared" si="12"/>
        <v>Young Adult</v>
      </c>
    </row>
    <row r="790" spans="1:9" x14ac:dyDescent="0.35">
      <c r="A790" s="1">
        <v>45000</v>
      </c>
      <c r="B790" t="s">
        <v>818</v>
      </c>
      <c r="C790">
        <v>84</v>
      </c>
      <c r="D790" t="s">
        <v>14</v>
      </c>
      <c r="E790" t="s">
        <v>22</v>
      </c>
      <c r="F790" t="s">
        <v>23</v>
      </c>
      <c r="G790" t="s">
        <v>40</v>
      </c>
      <c r="H790" s="2">
        <v>2845.28</v>
      </c>
      <c r="I790" t="str">
        <f t="shared" si="12"/>
        <v>Senior Age</v>
      </c>
    </row>
    <row r="791" spans="1:9" x14ac:dyDescent="0.35">
      <c r="A791" s="1">
        <v>45065</v>
      </c>
      <c r="B791" t="s">
        <v>819</v>
      </c>
      <c r="C791">
        <v>52</v>
      </c>
      <c r="D791" t="s">
        <v>21</v>
      </c>
      <c r="E791" t="s">
        <v>25</v>
      </c>
      <c r="F791" t="s">
        <v>30</v>
      </c>
      <c r="G791" t="s">
        <v>17</v>
      </c>
      <c r="H791" s="2">
        <v>2914.68</v>
      </c>
      <c r="I791" t="str">
        <f t="shared" si="12"/>
        <v>Middle age</v>
      </c>
    </row>
    <row r="792" spans="1:9" x14ac:dyDescent="0.35">
      <c r="A792" s="1">
        <v>44804</v>
      </c>
      <c r="B792" t="s">
        <v>820</v>
      </c>
      <c r="C792">
        <v>28</v>
      </c>
      <c r="D792" t="s">
        <v>9</v>
      </c>
      <c r="E792" t="s">
        <v>33</v>
      </c>
      <c r="F792" t="s">
        <v>16</v>
      </c>
      <c r="G792" t="s">
        <v>40</v>
      </c>
      <c r="H792" s="2">
        <v>501.46</v>
      </c>
      <c r="I792" t="str">
        <f t="shared" si="12"/>
        <v>Young Adult</v>
      </c>
    </row>
    <row r="793" spans="1:9" x14ac:dyDescent="0.35">
      <c r="A793" s="1">
        <v>45034</v>
      </c>
      <c r="B793" t="s">
        <v>821</v>
      </c>
      <c r="C793">
        <v>21</v>
      </c>
      <c r="D793" t="s">
        <v>21</v>
      </c>
      <c r="E793" t="s">
        <v>35</v>
      </c>
      <c r="F793" t="s">
        <v>30</v>
      </c>
      <c r="G793" t="s">
        <v>40</v>
      </c>
      <c r="H793" s="2">
        <v>28.9</v>
      </c>
      <c r="I793" t="str">
        <f t="shared" si="12"/>
        <v>Young Adult</v>
      </c>
    </row>
    <row r="794" spans="1:9" x14ac:dyDescent="0.35">
      <c r="A794" s="1">
        <v>45015</v>
      </c>
      <c r="B794" t="s">
        <v>822</v>
      </c>
      <c r="C794">
        <v>60</v>
      </c>
      <c r="D794" t="s">
        <v>14</v>
      </c>
      <c r="E794" t="s">
        <v>33</v>
      </c>
      <c r="F794" t="s">
        <v>23</v>
      </c>
      <c r="G794" t="s">
        <v>28</v>
      </c>
      <c r="H794" s="2">
        <v>4481.78</v>
      </c>
      <c r="I794" t="str">
        <f t="shared" si="12"/>
        <v>Senior Age</v>
      </c>
    </row>
    <row r="795" spans="1:9" x14ac:dyDescent="0.35">
      <c r="A795" s="1">
        <v>44706</v>
      </c>
      <c r="B795" t="s">
        <v>823</v>
      </c>
      <c r="C795">
        <v>41</v>
      </c>
      <c r="D795" t="s">
        <v>14</v>
      </c>
      <c r="E795" t="s">
        <v>35</v>
      </c>
      <c r="F795" t="s">
        <v>23</v>
      </c>
      <c r="G795" t="s">
        <v>17</v>
      </c>
      <c r="H795" s="2">
        <v>365.65</v>
      </c>
      <c r="I795" t="str">
        <f t="shared" si="12"/>
        <v>Middle age</v>
      </c>
    </row>
    <row r="796" spans="1:9" x14ac:dyDescent="0.35">
      <c r="A796" s="1">
        <v>45119</v>
      </c>
      <c r="B796" t="s">
        <v>824</v>
      </c>
      <c r="C796">
        <v>37</v>
      </c>
      <c r="D796" t="s">
        <v>21</v>
      </c>
      <c r="E796" t="s">
        <v>25</v>
      </c>
      <c r="F796" t="s">
        <v>16</v>
      </c>
      <c r="G796" t="s">
        <v>37</v>
      </c>
      <c r="H796" s="2">
        <v>1222.1600000000001</v>
      </c>
      <c r="I796" t="str">
        <f t="shared" si="12"/>
        <v>Young Adult</v>
      </c>
    </row>
    <row r="797" spans="1:9" x14ac:dyDescent="0.35">
      <c r="A797" s="1">
        <v>44804</v>
      </c>
      <c r="B797" t="s">
        <v>825</v>
      </c>
      <c r="C797">
        <v>41</v>
      </c>
      <c r="D797" t="s">
        <v>21</v>
      </c>
      <c r="E797" t="s">
        <v>10</v>
      </c>
      <c r="F797" t="s">
        <v>30</v>
      </c>
      <c r="G797" t="s">
        <v>40</v>
      </c>
      <c r="H797" s="2">
        <v>1983.76</v>
      </c>
      <c r="I797" t="str">
        <f t="shared" si="12"/>
        <v>Middle age</v>
      </c>
    </row>
    <row r="798" spans="1:9" x14ac:dyDescent="0.35">
      <c r="A798" s="1">
        <v>44732</v>
      </c>
      <c r="B798" t="s">
        <v>826</v>
      </c>
      <c r="C798">
        <v>91</v>
      </c>
      <c r="D798" t="s">
        <v>14</v>
      </c>
      <c r="E798" t="s">
        <v>15</v>
      </c>
      <c r="F798" t="s">
        <v>23</v>
      </c>
      <c r="G798" t="s">
        <v>40</v>
      </c>
      <c r="H798" s="2">
        <v>3565.72</v>
      </c>
      <c r="I798" t="str">
        <f t="shared" si="12"/>
        <v>Senior Age</v>
      </c>
    </row>
    <row r="799" spans="1:9" x14ac:dyDescent="0.35">
      <c r="A799" s="1">
        <v>45020</v>
      </c>
      <c r="B799" t="s">
        <v>827</v>
      </c>
      <c r="C799">
        <v>95</v>
      </c>
      <c r="D799" t="s">
        <v>9</v>
      </c>
      <c r="E799" t="s">
        <v>33</v>
      </c>
      <c r="F799" t="s">
        <v>11</v>
      </c>
      <c r="G799" t="s">
        <v>12</v>
      </c>
      <c r="H799" s="2">
        <v>2953.22</v>
      </c>
      <c r="I799" t="str">
        <f t="shared" si="12"/>
        <v>Senior Age</v>
      </c>
    </row>
    <row r="800" spans="1:9" x14ac:dyDescent="0.35">
      <c r="A800" s="1">
        <v>44985</v>
      </c>
      <c r="B800" t="s">
        <v>828</v>
      </c>
      <c r="C800">
        <v>33</v>
      </c>
      <c r="D800" t="s">
        <v>14</v>
      </c>
      <c r="E800" t="s">
        <v>33</v>
      </c>
      <c r="F800" t="s">
        <v>11</v>
      </c>
      <c r="G800" t="s">
        <v>40</v>
      </c>
      <c r="H800" s="2">
        <v>2168.91</v>
      </c>
      <c r="I800" t="str">
        <f t="shared" si="12"/>
        <v>Young Adult</v>
      </c>
    </row>
    <row r="801" spans="1:9" x14ac:dyDescent="0.35">
      <c r="A801" s="1">
        <v>45106</v>
      </c>
      <c r="B801" t="s">
        <v>829</v>
      </c>
      <c r="C801">
        <v>24</v>
      </c>
      <c r="D801" t="s">
        <v>9</v>
      </c>
      <c r="E801" t="s">
        <v>15</v>
      </c>
      <c r="F801" t="s">
        <v>23</v>
      </c>
      <c r="G801" t="s">
        <v>37</v>
      </c>
      <c r="H801" s="2">
        <v>4114.6400000000003</v>
      </c>
      <c r="I801" t="str">
        <f t="shared" si="12"/>
        <v>Young Adult</v>
      </c>
    </row>
    <row r="802" spans="1:9" x14ac:dyDescent="0.35">
      <c r="A802" s="1">
        <v>44676</v>
      </c>
      <c r="B802" t="s">
        <v>830</v>
      </c>
      <c r="C802">
        <v>35</v>
      </c>
      <c r="D802" t="s">
        <v>21</v>
      </c>
      <c r="E802" t="s">
        <v>35</v>
      </c>
      <c r="F802" t="s">
        <v>23</v>
      </c>
      <c r="G802" t="s">
        <v>37</v>
      </c>
      <c r="H802" s="2">
        <v>1988.28</v>
      </c>
      <c r="I802" t="str">
        <f t="shared" si="12"/>
        <v>Young Adult</v>
      </c>
    </row>
    <row r="803" spans="1:9" x14ac:dyDescent="0.35">
      <c r="A803" s="1">
        <v>45261</v>
      </c>
      <c r="B803" t="s">
        <v>831</v>
      </c>
      <c r="C803">
        <v>53</v>
      </c>
      <c r="D803" t="s">
        <v>21</v>
      </c>
      <c r="E803" t="s">
        <v>10</v>
      </c>
      <c r="F803" t="s">
        <v>16</v>
      </c>
      <c r="G803" t="s">
        <v>40</v>
      </c>
      <c r="H803" s="2">
        <v>4902.0200000000004</v>
      </c>
      <c r="I803" t="str">
        <f t="shared" si="12"/>
        <v>Middle age</v>
      </c>
    </row>
    <row r="804" spans="1:9" x14ac:dyDescent="0.35">
      <c r="A804" s="1">
        <v>44574</v>
      </c>
      <c r="B804" t="s">
        <v>832</v>
      </c>
      <c r="C804">
        <v>48</v>
      </c>
      <c r="D804" t="s">
        <v>14</v>
      </c>
      <c r="E804" t="s">
        <v>35</v>
      </c>
      <c r="F804" t="s">
        <v>23</v>
      </c>
      <c r="G804" t="s">
        <v>40</v>
      </c>
      <c r="H804" s="2">
        <v>1147.7</v>
      </c>
      <c r="I804" t="str">
        <f t="shared" si="12"/>
        <v>Middle age</v>
      </c>
    </row>
    <row r="805" spans="1:9" x14ac:dyDescent="0.35">
      <c r="A805" s="1">
        <v>44931</v>
      </c>
      <c r="B805" t="s">
        <v>833</v>
      </c>
      <c r="C805">
        <v>39</v>
      </c>
      <c r="D805" t="s">
        <v>21</v>
      </c>
      <c r="E805" t="s">
        <v>35</v>
      </c>
      <c r="F805" t="s">
        <v>23</v>
      </c>
      <c r="G805" t="s">
        <v>28</v>
      </c>
      <c r="H805" s="2">
        <v>114.04</v>
      </c>
      <c r="I805" t="str">
        <f t="shared" si="12"/>
        <v>Young Adult</v>
      </c>
    </row>
    <row r="806" spans="1:9" x14ac:dyDescent="0.35">
      <c r="A806" s="1">
        <v>44982</v>
      </c>
      <c r="B806" t="s">
        <v>834</v>
      </c>
      <c r="C806">
        <v>11</v>
      </c>
      <c r="D806" t="s">
        <v>9</v>
      </c>
      <c r="E806" t="s">
        <v>19</v>
      </c>
      <c r="F806" t="s">
        <v>30</v>
      </c>
      <c r="G806" t="s">
        <v>12</v>
      </c>
      <c r="H806" s="2">
        <v>408.38</v>
      </c>
      <c r="I806" t="str">
        <f t="shared" si="12"/>
        <v>Child</v>
      </c>
    </row>
    <row r="807" spans="1:9" x14ac:dyDescent="0.35">
      <c r="A807" s="1">
        <v>44563</v>
      </c>
      <c r="B807" t="s">
        <v>835</v>
      </c>
      <c r="C807">
        <v>65</v>
      </c>
      <c r="D807" t="s">
        <v>9</v>
      </c>
      <c r="E807" t="s">
        <v>25</v>
      </c>
      <c r="F807" t="s">
        <v>30</v>
      </c>
      <c r="G807" t="s">
        <v>28</v>
      </c>
      <c r="H807" s="2">
        <v>4769.88</v>
      </c>
      <c r="I807" t="str">
        <f t="shared" si="12"/>
        <v>Senior Age</v>
      </c>
    </row>
    <row r="808" spans="1:9" x14ac:dyDescent="0.35">
      <c r="A808" s="1">
        <v>44591</v>
      </c>
      <c r="B808" t="s">
        <v>836</v>
      </c>
      <c r="C808">
        <v>56</v>
      </c>
      <c r="D808" t="s">
        <v>9</v>
      </c>
      <c r="E808" t="s">
        <v>27</v>
      </c>
      <c r="F808" t="s">
        <v>23</v>
      </c>
      <c r="G808" t="s">
        <v>17</v>
      </c>
      <c r="H808" s="2">
        <v>3406.24</v>
      </c>
      <c r="I808" t="str">
        <f t="shared" si="12"/>
        <v>Middle age</v>
      </c>
    </row>
    <row r="809" spans="1:9" x14ac:dyDescent="0.35">
      <c r="A809" s="1">
        <v>44604</v>
      </c>
      <c r="B809" t="s">
        <v>837</v>
      </c>
      <c r="C809">
        <v>53</v>
      </c>
      <c r="D809" t="s">
        <v>9</v>
      </c>
      <c r="E809" t="s">
        <v>33</v>
      </c>
      <c r="F809" t="s">
        <v>23</v>
      </c>
      <c r="G809" t="s">
        <v>12</v>
      </c>
      <c r="H809" s="2">
        <v>220.31</v>
      </c>
      <c r="I809" t="str">
        <f t="shared" si="12"/>
        <v>Middle age</v>
      </c>
    </row>
    <row r="810" spans="1:9" x14ac:dyDescent="0.35">
      <c r="A810" s="1">
        <v>45011</v>
      </c>
      <c r="B810" t="s">
        <v>838</v>
      </c>
      <c r="C810">
        <v>26</v>
      </c>
      <c r="D810" t="s">
        <v>21</v>
      </c>
      <c r="E810" t="s">
        <v>19</v>
      </c>
      <c r="F810" t="s">
        <v>30</v>
      </c>
      <c r="G810" t="s">
        <v>17</v>
      </c>
      <c r="H810" s="2">
        <v>4054.74</v>
      </c>
      <c r="I810" t="str">
        <f t="shared" si="12"/>
        <v>Young Adult</v>
      </c>
    </row>
    <row r="811" spans="1:9" x14ac:dyDescent="0.35">
      <c r="A811" s="1">
        <v>44606</v>
      </c>
      <c r="B811" t="s">
        <v>839</v>
      </c>
      <c r="C811">
        <v>83</v>
      </c>
      <c r="D811" t="s">
        <v>9</v>
      </c>
      <c r="E811" t="s">
        <v>22</v>
      </c>
      <c r="F811" t="s">
        <v>16</v>
      </c>
      <c r="G811" t="s">
        <v>37</v>
      </c>
      <c r="H811" s="2">
        <v>1521.26</v>
      </c>
      <c r="I811" t="str">
        <f t="shared" si="12"/>
        <v>Senior Age</v>
      </c>
    </row>
    <row r="812" spans="1:9" x14ac:dyDescent="0.35">
      <c r="A812" s="1">
        <v>45217</v>
      </c>
      <c r="B812" t="s">
        <v>840</v>
      </c>
      <c r="C812">
        <v>37</v>
      </c>
      <c r="D812" t="s">
        <v>14</v>
      </c>
      <c r="E812" t="s">
        <v>15</v>
      </c>
      <c r="F812" t="s">
        <v>23</v>
      </c>
      <c r="G812" t="s">
        <v>37</v>
      </c>
      <c r="H812" s="2">
        <v>928.37</v>
      </c>
      <c r="I812" t="str">
        <f t="shared" si="12"/>
        <v>Young Adult</v>
      </c>
    </row>
    <row r="813" spans="1:9" x14ac:dyDescent="0.35">
      <c r="A813" s="1">
        <v>44875</v>
      </c>
      <c r="B813" t="s">
        <v>841</v>
      </c>
      <c r="C813">
        <v>47</v>
      </c>
      <c r="D813" t="s">
        <v>9</v>
      </c>
      <c r="E813" t="s">
        <v>27</v>
      </c>
      <c r="F813" t="s">
        <v>23</v>
      </c>
      <c r="G813" t="s">
        <v>12</v>
      </c>
      <c r="H813" s="2">
        <v>669.48</v>
      </c>
      <c r="I813" t="str">
        <f t="shared" si="12"/>
        <v>Middle age</v>
      </c>
    </row>
    <row r="814" spans="1:9" x14ac:dyDescent="0.35">
      <c r="A814" s="1">
        <v>45250</v>
      </c>
      <c r="B814" t="s">
        <v>842</v>
      </c>
      <c r="C814">
        <v>14</v>
      </c>
      <c r="D814" t="s">
        <v>21</v>
      </c>
      <c r="E814" t="s">
        <v>27</v>
      </c>
      <c r="F814" t="s">
        <v>30</v>
      </c>
      <c r="G814" t="s">
        <v>40</v>
      </c>
      <c r="H814" s="2">
        <v>817.34</v>
      </c>
      <c r="I814" t="str">
        <f t="shared" si="12"/>
        <v>Child</v>
      </c>
    </row>
    <row r="815" spans="1:9" x14ac:dyDescent="0.35">
      <c r="A815" s="1">
        <v>44922</v>
      </c>
      <c r="B815" t="s">
        <v>843</v>
      </c>
      <c r="C815">
        <v>20</v>
      </c>
      <c r="D815" t="s">
        <v>9</v>
      </c>
      <c r="E815" t="s">
        <v>22</v>
      </c>
      <c r="F815" t="s">
        <v>30</v>
      </c>
      <c r="G815" t="s">
        <v>17</v>
      </c>
      <c r="H815" s="2">
        <v>3058.5</v>
      </c>
      <c r="I815" t="str">
        <f t="shared" si="12"/>
        <v>Young Adult</v>
      </c>
    </row>
    <row r="816" spans="1:9" x14ac:dyDescent="0.35">
      <c r="A816" s="1">
        <v>44632</v>
      </c>
      <c r="B816" t="s">
        <v>844</v>
      </c>
      <c r="C816">
        <v>26</v>
      </c>
      <c r="D816" t="s">
        <v>14</v>
      </c>
      <c r="E816" t="s">
        <v>19</v>
      </c>
      <c r="F816" t="s">
        <v>23</v>
      </c>
      <c r="G816" t="s">
        <v>40</v>
      </c>
      <c r="H816" s="2">
        <v>2427.61</v>
      </c>
      <c r="I816" t="str">
        <f t="shared" si="12"/>
        <v>Young Adult</v>
      </c>
    </row>
    <row r="817" spans="1:9" x14ac:dyDescent="0.35">
      <c r="A817" s="1">
        <v>45139</v>
      </c>
      <c r="B817" t="s">
        <v>845</v>
      </c>
      <c r="C817">
        <v>27</v>
      </c>
      <c r="D817" t="s">
        <v>9</v>
      </c>
      <c r="E817" t="s">
        <v>19</v>
      </c>
      <c r="F817" t="s">
        <v>16</v>
      </c>
      <c r="G817" t="s">
        <v>37</v>
      </c>
      <c r="H817" s="2">
        <v>4081.64</v>
      </c>
      <c r="I817" t="str">
        <f t="shared" si="12"/>
        <v>Young Adult</v>
      </c>
    </row>
    <row r="818" spans="1:9" x14ac:dyDescent="0.35">
      <c r="A818" s="1">
        <v>45222</v>
      </c>
      <c r="B818" t="s">
        <v>846</v>
      </c>
      <c r="C818">
        <v>17</v>
      </c>
      <c r="D818" t="s">
        <v>21</v>
      </c>
      <c r="E818" t="s">
        <v>33</v>
      </c>
      <c r="F818" t="s">
        <v>23</v>
      </c>
      <c r="G818" t="s">
        <v>28</v>
      </c>
      <c r="H818" s="2">
        <v>4499.71</v>
      </c>
      <c r="I818" t="str">
        <f t="shared" si="12"/>
        <v>Child</v>
      </c>
    </row>
    <row r="819" spans="1:9" x14ac:dyDescent="0.35">
      <c r="A819" s="1">
        <v>44777</v>
      </c>
      <c r="B819" t="s">
        <v>847</v>
      </c>
      <c r="C819">
        <v>99</v>
      </c>
      <c r="D819" t="s">
        <v>21</v>
      </c>
      <c r="E819" t="s">
        <v>15</v>
      </c>
      <c r="F819" t="s">
        <v>30</v>
      </c>
      <c r="G819" t="s">
        <v>37</v>
      </c>
      <c r="H819" s="2">
        <v>2003.77</v>
      </c>
      <c r="I819" t="str">
        <f t="shared" si="12"/>
        <v>Senior Age</v>
      </c>
    </row>
    <row r="820" spans="1:9" x14ac:dyDescent="0.35">
      <c r="A820" s="1">
        <v>45234</v>
      </c>
      <c r="B820" t="s">
        <v>848</v>
      </c>
      <c r="C820">
        <v>96</v>
      </c>
      <c r="D820" t="s">
        <v>14</v>
      </c>
      <c r="E820" t="s">
        <v>33</v>
      </c>
      <c r="F820" t="s">
        <v>23</v>
      </c>
      <c r="G820" t="s">
        <v>12</v>
      </c>
      <c r="H820" s="2">
        <v>4119.62</v>
      </c>
      <c r="I820" t="str">
        <f t="shared" si="12"/>
        <v>Senior Age</v>
      </c>
    </row>
    <row r="821" spans="1:9" x14ac:dyDescent="0.35">
      <c r="A821" s="1">
        <v>44935</v>
      </c>
      <c r="B821" t="s">
        <v>849</v>
      </c>
      <c r="C821">
        <v>96</v>
      </c>
      <c r="D821" t="s">
        <v>14</v>
      </c>
      <c r="E821" t="s">
        <v>22</v>
      </c>
      <c r="F821" t="s">
        <v>16</v>
      </c>
      <c r="G821" t="s">
        <v>67</v>
      </c>
      <c r="H821" s="2">
        <v>3114.73</v>
      </c>
      <c r="I821" t="str">
        <f t="shared" si="12"/>
        <v>Senior Age</v>
      </c>
    </row>
    <row r="822" spans="1:9" x14ac:dyDescent="0.35">
      <c r="A822" s="1">
        <v>44648</v>
      </c>
      <c r="B822" t="s">
        <v>850</v>
      </c>
      <c r="C822">
        <v>50</v>
      </c>
      <c r="D822" t="s">
        <v>9</v>
      </c>
      <c r="E822" t="s">
        <v>35</v>
      </c>
      <c r="F822" t="s">
        <v>23</v>
      </c>
      <c r="G822" t="s">
        <v>17</v>
      </c>
      <c r="H822" s="2">
        <v>545.44000000000005</v>
      </c>
      <c r="I822" t="str">
        <f t="shared" si="12"/>
        <v>Middle age</v>
      </c>
    </row>
    <row r="823" spans="1:9" x14ac:dyDescent="0.35">
      <c r="A823" s="1">
        <v>44624</v>
      </c>
      <c r="B823" t="s">
        <v>851</v>
      </c>
      <c r="C823">
        <v>80</v>
      </c>
      <c r="D823" t="s">
        <v>21</v>
      </c>
      <c r="E823" t="s">
        <v>15</v>
      </c>
      <c r="F823" t="s">
        <v>30</v>
      </c>
      <c r="G823" t="s">
        <v>17</v>
      </c>
      <c r="H823" s="2">
        <v>4279.93</v>
      </c>
      <c r="I823" t="str">
        <f t="shared" si="12"/>
        <v>Senior Age</v>
      </c>
    </row>
    <row r="824" spans="1:9" x14ac:dyDescent="0.35">
      <c r="A824" s="1">
        <v>44962</v>
      </c>
      <c r="B824" t="s">
        <v>852</v>
      </c>
      <c r="C824">
        <v>14</v>
      </c>
      <c r="D824" t="s">
        <v>14</v>
      </c>
      <c r="E824" t="s">
        <v>10</v>
      </c>
      <c r="F824" t="s">
        <v>11</v>
      </c>
      <c r="G824" t="s">
        <v>28</v>
      </c>
      <c r="H824" s="2">
        <v>1464.62</v>
      </c>
      <c r="I824" t="str">
        <f t="shared" si="12"/>
        <v>Child</v>
      </c>
    </row>
    <row r="825" spans="1:9" x14ac:dyDescent="0.35">
      <c r="A825" s="1">
        <v>44724</v>
      </c>
      <c r="B825" t="s">
        <v>853</v>
      </c>
      <c r="C825">
        <v>58</v>
      </c>
      <c r="D825" t="s">
        <v>9</v>
      </c>
      <c r="E825" t="s">
        <v>10</v>
      </c>
      <c r="F825" t="s">
        <v>16</v>
      </c>
      <c r="G825" t="s">
        <v>67</v>
      </c>
      <c r="H825" s="2">
        <v>3346.3</v>
      </c>
      <c r="I825" t="str">
        <f t="shared" si="12"/>
        <v>Middle age</v>
      </c>
    </row>
    <row r="826" spans="1:9" x14ac:dyDescent="0.35">
      <c r="A826" s="1">
        <v>44936</v>
      </c>
      <c r="B826" t="s">
        <v>854</v>
      </c>
      <c r="C826">
        <v>41</v>
      </c>
      <c r="D826" t="s">
        <v>9</v>
      </c>
      <c r="E826" t="s">
        <v>33</v>
      </c>
      <c r="F826" t="s">
        <v>11</v>
      </c>
      <c r="G826" t="s">
        <v>28</v>
      </c>
      <c r="H826" s="2">
        <v>1997.16</v>
      </c>
      <c r="I826" t="str">
        <f t="shared" si="12"/>
        <v>Middle age</v>
      </c>
    </row>
    <row r="827" spans="1:9" x14ac:dyDescent="0.35">
      <c r="A827" s="1">
        <v>45168</v>
      </c>
      <c r="B827" t="s">
        <v>855</v>
      </c>
      <c r="C827">
        <v>32</v>
      </c>
      <c r="D827" t="s">
        <v>21</v>
      </c>
      <c r="E827" t="s">
        <v>15</v>
      </c>
      <c r="F827" t="s">
        <v>11</v>
      </c>
      <c r="G827" t="s">
        <v>37</v>
      </c>
      <c r="H827" s="2">
        <v>2453.7399999999998</v>
      </c>
      <c r="I827" t="str">
        <f t="shared" si="12"/>
        <v>Young Adult</v>
      </c>
    </row>
    <row r="828" spans="1:9" x14ac:dyDescent="0.35">
      <c r="A828" s="1">
        <v>44626</v>
      </c>
      <c r="B828" t="s">
        <v>856</v>
      </c>
      <c r="C828">
        <v>66</v>
      </c>
      <c r="D828" t="s">
        <v>21</v>
      </c>
      <c r="E828" t="s">
        <v>25</v>
      </c>
      <c r="F828" t="s">
        <v>23</v>
      </c>
      <c r="G828" t="s">
        <v>12</v>
      </c>
      <c r="H828" s="2">
        <v>572.75</v>
      </c>
      <c r="I828" t="str">
        <f t="shared" si="12"/>
        <v>Senior Age</v>
      </c>
    </row>
    <row r="829" spans="1:9" x14ac:dyDescent="0.35">
      <c r="A829" s="1">
        <v>44624</v>
      </c>
      <c r="B829" t="s">
        <v>857</v>
      </c>
      <c r="C829">
        <v>63</v>
      </c>
      <c r="D829" t="s">
        <v>14</v>
      </c>
      <c r="E829" t="s">
        <v>15</v>
      </c>
      <c r="F829" t="s">
        <v>30</v>
      </c>
      <c r="G829" t="s">
        <v>12</v>
      </c>
      <c r="H829" s="2">
        <v>2503.4</v>
      </c>
      <c r="I829" t="str">
        <f t="shared" si="12"/>
        <v>Senior Age</v>
      </c>
    </row>
    <row r="830" spans="1:9" x14ac:dyDescent="0.35">
      <c r="A830" s="1">
        <v>45103</v>
      </c>
      <c r="B830" t="s">
        <v>858</v>
      </c>
      <c r="C830">
        <v>22</v>
      </c>
      <c r="D830" t="s">
        <v>14</v>
      </c>
      <c r="E830" t="s">
        <v>35</v>
      </c>
      <c r="F830" t="s">
        <v>16</v>
      </c>
      <c r="G830" t="s">
        <v>40</v>
      </c>
      <c r="H830" s="2">
        <v>1667.13</v>
      </c>
      <c r="I830" t="str">
        <f t="shared" si="12"/>
        <v>Young Adult</v>
      </c>
    </row>
    <row r="831" spans="1:9" x14ac:dyDescent="0.35">
      <c r="A831" s="1">
        <v>44797</v>
      </c>
      <c r="B831" t="s">
        <v>859</v>
      </c>
      <c r="C831">
        <v>47</v>
      </c>
      <c r="D831" t="s">
        <v>9</v>
      </c>
      <c r="E831" t="s">
        <v>33</v>
      </c>
      <c r="F831" t="s">
        <v>23</v>
      </c>
      <c r="G831" t="s">
        <v>37</v>
      </c>
      <c r="H831" s="2">
        <v>934.75</v>
      </c>
      <c r="I831" t="str">
        <f t="shared" si="12"/>
        <v>Middle age</v>
      </c>
    </row>
    <row r="832" spans="1:9" x14ac:dyDescent="0.35">
      <c r="A832" s="1">
        <v>44877</v>
      </c>
      <c r="B832" t="s">
        <v>860</v>
      </c>
      <c r="C832">
        <v>91</v>
      </c>
      <c r="D832" t="s">
        <v>9</v>
      </c>
      <c r="E832" t="s">
        <v>25</v>
      </c>
      <c r="F832" t="s">
        <v>11</v>
      </c>
      <c r="G832" t="s">
        <v>37</v>
      </c>
      <c r="H832" s="2">
        <v>4715.42</v>
      </c>
      <c r="I832" t="str">
        <f t="shared" si="12"/>
        <v>Senior Age</v>
      </c>
    </row>
    <row r="833" spans="1:9" x14ac:dyDescent="0.35">
      <c r="A833" s="1">
        <v>45236</v>
      </c>
      <c r="B833" t="s">
        <v>861</v>
      </c>
      <c r="C833">
        <v>94</v>
      </c>
      <c r="D833" t="s">
        <v>21</v>
      </c>
      <c r="E833" t="s">
        <v>10</v>
      </c>
      <c r="F833" t="s">
        <v>11</v>
      </c>
      <c r="G833" t="s">
        <v>40</v>
      </c>
      <c r="H833" s="2">
        <v>3954.41</v>
      </c>
      <c r="I833" t="str">
        <f t="shared" si="12"/>
        <v>Senior Age</v>
      </c>
    </row>
    <row r="834" spans="1:9" x14ac:dyDescent="0.35">
      <c r="A834" s="1">
        <v>45026</v>
      </c>
      <c r="B834" t="s">
        <v>862</v>
      </c>
      <c r="C834">
        <v>31</v>
      </c>
      <c r="D834" t="s">
        <v>14</v>
      </c>
      <c r="E834" t="s">
        <v>22</v>
      </c>
      <c r="F834" t="s">
        <v>30</v>
      </c>
      <c r="G834" t="s">
        <v>17</v>
      </c>
      <c r="H834" s="2">
        <v>3639.2</v>
      </c>
      <c r="I834" t="str">
        <f t="shared" ref="I834:I897" si="13">IF(C834&lt;=17,"Child",IF(C834&lt;=39, "Young Adult", IF(C834&lt;=59, "Middle age", "Senior Age")))</f>
        <v>Young Adult</v>
      </c>
    </row>
    <row r="835" spans="1:9" x14ac:dyDescent="0.35">
      <c r="A835" s="1">
        <v>44861</v>
      </c>
      <c r="B835" t="s">
        <v>863</v>
      </c>
      <c r="C835">
        <v>81</v>
      </c>
      <c r="D835" t="s">
        <v>14</v>
      </c>
      <c r="E835" t="s">
        <v>35</v>
      </c>
      <c r="F835" t="s">
        <v>30</v>
      </c>
      <c r="G835" t="s">
        <v>17</v>
      </c>
      <c r="H835" s="2">
        <v>3927.47</v>
      </c>
      <c r="I835" t="str">
        <f t="shared" si="13"/>
        <v>Senior Age</v>
      </c>
    </row>
    <row r="836" spans="1:9" x14ac:dyDescent="0.35">
      <c r="A836" s="1">
        <v>44657</v>
      </c>
      <c r="B836" t="s">
        <v>864</v>
      </c>
      <c r="C836">
        <v>19</v>
      </c>
      <c r="D836" t="s">
        <v>21</v>
      </c>
      <c r="E836" t="s">
        <v>15</v>
      </c>
      <c r="F836" t="s">
        <v>30</v>
      </c>
      <c r="G836" t="s">
        <v>17</v>
      </c>
      <c r="H836" s="2">
        <v>180.83</v>
      </c>
      <c r="I836" t="str">
        <f t="shared" si="13"/>
        <v>Young Adult</v>
      </c>
    </row>
    <row r="837" spans="1:9" x14ac:dyDescent="0.35">
      <c r="A837" s="1">
        <v>45167</v>
      </c>
      <c r="B837" t="s">
        <v>865</v>
      </c>
      <c r="C837">
        <v>58</v>
      </c>
      <c r="D837" t="s">
        <v>9</v>
      </c>
      <c r="E837" t="s">
        <v>35</v>
      </c>
      <c r="F837" t="s">
        <v>30</v>
      </c>
      <c r="G837" t="s">
        <v>12</v>
      </c>
      <c r="H837" s="2">
        <v>281.88</v>
      </c>
      <c r="I837" t="str">
        <f t="shared" si="13"/>
        <v>Middle age</v>
      </c>
    </row>
    <row r="838" spans="1:9" x14ac:dyDescent="0.35">
      <c r="A838" s="1">
        <v>44631</v>
      </c>
      <c r="B838" t="s">
        <v>866</v>
      </c>
      <c r="C838">
        <v>51</v>
      </c>
      <c r="D838" t="s">
        <v>9</v>
      </c>
      <c r="E838" t="s">
        <v>25</v>
      </c>
      <c r="F838" t="s">
        <v>16</v>
      </c>
      <c r="G838" t="s">
        <v>28</v>
      </c>
      <c r="H838" s="2">
        <v>343.76</v>
      </c>
      <c r="I838" t="str">
        <f t="shared" si="13"/>
        <v>Middle age</v>
      </c>
    </row>
    <row r="839" spans="1:9" x14ac:dyDescent="0.35">
      <c r="A839" s="1">
        <v>44728</v>
      </c>
      <c r="B839" t="s">
        <v>867</v>
      </c>
      <c r="C839">
        <v>53</v>
      </c>
      <c r="D839" t="s">
        <v>9</v>
      </c>
      <c r="E839" t="s">
        <v>33</v>
      </c>
      <c r="F839" t="s">
        <v>23</v>
      </c>
      <c r="G839" t="s">
        <v>37</v>
      </c>
      <c r="H839" s="2">
        <v>4813.84</v>
      </c>
      <c r="I839" t="str">
        <f t="shared" si="13"/>
        <v>Middle age</v>
      </c>
    </row>
    <row r="840" spans="1:9" x14ac:dyDescent="0.35">
      <c r="A840" s="1">
        <v>45067</v>
      </c>
      <c r="B840" t="s">
        <v>868</v>
      </c>
      <c r="C840">
        <v>82</v>
      </c>
      <c r="D840" t="s">
        <v>21</v>
      </c>
      <c r="E840" t="s">
        <v>10</v>
      </c>
      <c r="F840" t="s">
        <v>11</v>
      </c>
      <c r="G840" t="s">
        <v>12</v>
      </c>
      <c r="H840" s="2">
        <v>3649.74</v>
      </c>
      <c r="I840" t="str">
        <f t="shared" si="13"/>
        <v>Senior Age</v>
      </c>
    </row>
    <row r="841" spans="1:9" x14ac:dyDescent="0.35">
      <c r="A841" s="1">
        <v>44976</v>
      </c>
      <c r="B841" t="s">
        <v>869</v>
      </c>
      <c r="C841">
        <v>74</v>
      </c>
      <c r="D841" t="s">
        <v>9</v>
      </c>
      <c r="E841" t="s">
        <v>15</v>
      </c>
      <c r="F841" t="s">
        <v>11</v>
      </c>
      <c r="G841" t="s">
        <v>12</v>
      </c>
      <c r="H841" s="2">
        <v>1269.71</v>
      </c>
      <c r="I841" t="str">
        <f t="shared" si="13"/>
        <v>Senior Age</v>
      </c>
    </row>
    <row r="842" spans="1:9" x14ac:dyDescent="0.35">
      <c r="A842" s="1">
        <v>44872</v>
      </c>
      <c r="B842" t="s">
        <v>870</v>
      </c>
      <c r="C842">
        <v>51</v>
      </c>
      <c r="D842" t="s">
        <v>21</v>
      </c>
      <c r="E842" t="s">
        <v>15</v>
      </c>
      <c r="F842" t="s">
        <v>11</v>
      </c>
      <c r="G842" t="s">
        <v>17</v>
      </c>
      <c r="H842" s="2">
        <v>4234</v>
      </c>
      <c r="I842" t="str">
        <f t="shared" si="13"/>
        <v>Middle age</v>
      </c>
    </row>
    <row r="843" spans="1:9" x14ac:dyDescent="0.35">
      <c r="A843" s="1">
        <v>44993</v>
      </c>
      <c r="B843" t="s">
        <v>871</v>
      </c>
      <c r="C843">
        <v>94</v>
      </c>
      <c r="D843" t="s">
        <v>14</v>
      </c>
      <c r="E843" t="s">
        <v>19</v>
      </c>
      <c r="F843" t="s">
        <v>16</v>
      </c>
      <c r="G843" t="s">
        <v>40</v>
      </c>
      <c r="H843" s="2">
        <v>3466.94</v>
      </c>
      <c r="I843" t="str">
        <f t="shared" si="13"/>
        <v>Senior Age</v>
      </c>
    </row>
    <row r="844" spans="1:9" x14ac:dyDescent="0.35">
      <c r="A844" s="1">
        <v>45216</v>
      </c>
      <c r="B844" t="s">
        <v>872</v>
      </c>
      <c r="C844">
        <v>54</v>
      </c>
      <c r="D844" t="s">
        <v>9</v>
      </c>
      <c r="E844" t="s">
        <v>19</v>
      </c>
      <c r="F844" t="s">
        <v>30</v>
      </c>
      <c r="G844" t="s">
        <v>12</v>
      </c>
      <c r="H844" s="2">
        <v>1031.0899999999999</v>
      </c>
      <c r="I844" t="str">
        <f t="shared" si="13"/>
        <v>Middle age</v>
      </c>
    </row>
    <row r="845" spans="1:9" x14ac:dyDescent="0.35">
      <c r="A845" s="1">
        <v>44851</v>
      </c>
      <c r="B845" t="s">
        <v>873</v>
      </c>
      <c r="C845">
        <v>24</v>
      </c>
      <c r="D845" t="s">
        <v>14</v>
      </c>
      <c r="E845" t="s">
        <v>25</v>
      </c>
      <c r="F845" t="s">
        <v>23</v>
      </c>
      <c r="G845" t="s">
        <v>37</v>
      </c>
      <c r="H845" s="2">
        <v>4924.17</v>
      </c>
      <c r="I845" t="str">
        <f t="shared" si="13"/>
        <v>Young Adult</v>
      </c>
    </row>
    <row r="846" spans="1:9" x14ac:dyDescent="0.35">
      <c r="A846" s="1">
        <v>44741</v>
      </c>
      <c r="B846" t="s">
        <v>874</v>
      </c>
      <c r="C846">
        <v>79</v>
      </c>
      <c r="D846" t="s">
        <v>14</v>
      </c>
      <c r="E846" t="s">
        <v>10</v>
      </c>
      <c r="F846" t="s">
        <v>11</v>
      </c>
      <c r="G846" t="s">
        <v>37</v>
      </c>
      <c r="H846" s="2">
        <v>1808.37</v>
      </c>
      <c r="I846" t="str">
        <f t="shared" si="13"/>
        <v>Senior Age</v>
      </c>
    </row>
    <row r="847" spans="1:9" x14ac:dyDescent="0.35">
      <c r="A847" s="1">
        <v>44844</v>
      </c>
      <c r="B847" t="s">
        <v>875</v>
      </c>
      <c r="C847">
        <v>50</v>
      </c>
      <c r="D847" t="s">
        <v>21</v>
      </c>
      <c r="E847" t="s">
        <v>10</v>
      </c>
      <c r="F847" t="s">
        <v>23</v>
      </c>
      <c r="G847" t="s">
        <v>40</v>
      </c>
      <c r="H847" s="2">
        <v>1466.53</v>
      </c>
      <c r="I847" t="str">
        <f t="shared" si="13"/>
        <v>Middle age</v>
      </c>
    </row>
    <row r="848" spans="1:9" x14ac:dyDescent="0.35">
      <c r="A848" s="1">
        <v>44825</v>
      </c>
      <c r="B848" t="s">
        <v>876</v>
      </c>
      <c r="C848">
        <v>68</v>
      </c>
      <c r="D848" t="s">
        <v>21</v>
      </c>
      <c r="E848" t="s">
        <v>27</v>
      </c>
      <c r="F848" t="s">
        <v>23</v>
      </c>
      <c r="G848" t="s">
        <v>40</v>
      </c>
      <c r="H848" s="2">
        <v>192.7</v>
      </c>
      <c r="I848" t="str">
        <f t="shared" si="13"/>
        <v>Senior Age</v>
      </c>
    </row>
    <row r="849" spans="1:9" x14ac:dyDescent="0.35">
      <c r="A849" s="1">
        <v>45176</v>
      </c>
      <c r="B849" t="s">
        <v>877</v>
      </c>
      <c r="C849">
        <v>93</v>
      </c>
      <c r="D849" t="s">
        <v>9</v>
      </c>
      <c r="E849" t="s">
        <v>25</v>
      </c>
      <c r="F849" t="s">
        <v>23</v>
      </c>
      <c r="G849" t="s">
        <v>37</v>
      </c>
      <c r="H849" s="2">
        <v>1220.4000000000001</v>
      </c>
      <c r="I849" t="str">
        <f t="shared" si="13"/>
        <v>Senior Age</v>
      </c>
    </row>
    <row r="850" spans="1:9" x14ac:dyDescent="0.35">
      <c r="A850" s="1">
        <v>44714</v>
      </c>
      <c r="B850" t="s">
        <v>878</v>
      </c>
      <c r="C850">
        <v>42</v>
      </c>
      <c r="D850" t="s">
        <v>21</v>
      </c>
      <c r="E850" t="s">
        <v>35</v>
      </c>
      <c r="F850" t="s">
        <v>23</v>
      </c>
      <c r="G850" t="s">
        <v>17</v>
      </c>
      <c r="H850" s="2">
        <v>1134.32</v>
      </c>
      <c r="I850" t="str">
        <f t="shared" si="13"/>
        <v>Middle age</v>
      </c>
    </row>
    <row r="851" spans="1:9" x14ac:dyDescent="0.35">
      <c r="A851" s="1">
        <v>45036</v>
      </c>
      <c r="B851" t="s">
        <v>879</v>
      </c>
      <c r="C851">
        <v>82</v>
      </c>
      <c r="D851" t="s">
        <v>14</v>
      </c>
      <c r="E851" t="s">
        <v>35</v>
      </c>
      <c r="F851" t="s">
        <v>11</v>
      </c>
      <c r="G851" t="s">
        <v>12</v>
      </c>
      <c r="H851" s="2">
        <v>1391.97</v>
      </c>
      <c r="I851" t="str">
        <f t="shared" si="13"/>
        <v>Senior Age</v>
      </c>
    </row>
    <row r="852" spans="1:9" x14ac:dyDescent="0.35">
      <c r="A852" s="1">
        <v>44951</v>
      </c>
      <c r="B852" t="s">
        <v>880</v>
      </c>
      <c r="C852">
        <v>4</v>
      </c>
      <c r="D852" t="s">
        <v>14</v>
      </c>
      <c r="E852" t="s">
        <v>15</v>
      </c>
      <c r="F852" t="s">
        <v>16</v>
      </c>
      <c r="G852" t="s">
        <v>28</v>
      </c>
      <c r="H852" s="2">
        <v>1971.96</v>
      </c>
      <c r="I852" t="str">
        <f t="shared" si="13"/>
        <v>Child</v>
      </c>
    </row>
    <row r="853" spans="1:9" x14ac:dyDescent="0.35">
      <c r="A853" s="1">
        <v>45223</v>
      </c>
      <c r="B853" t="s">
        <v>881</v>
      </c>
      <c r="C853">
        <v>84</v>
      </c>
      <c r="D853" t="s">
        <v>21</v>
      </c>
      <c r="E853" t="s">
        <v>19</v>
      </c>
      <c r="F853" t="s">
        <v>16</v>
      </c>
      <c r="G853" t="s">
        <v>28</v>
      </c>
      <c r="H853" s="2">
        <v>1319.77</v>
      </c>
      <c r="I853" t="str">
        <f t="shared" si="13"/>
        <v>Senior Age</v>
      </c>
    </row>
    <row r="854" spans="1:9" x14ac:dyDescent="0.35">
      <c r="A854" s="1">
        <v>44670</v>
      </c>
      <c r="B854" t="s">
        <v>882</v>
      </c>
      <c r="C854">
        <v>93</v>
      </c>
      <c r="D854" t="s">
        <v>14</v>
      </c>
      <c r="E854" t="s">
        <v>25</v>
      </c>
      <c r="F854" t="s">
        <v>30</v>
      </c>
      <c r="G854" t="s">
        <v>40</v>
      </c>
      <c r="H854" s="2">
        <v>2223.11</v>
      </c>
      <c r="I854" t="str">
        <f t="shared" si="13"/>
        <v>Senior Age</v>
      </c>
    </row>
    <row r="855" spans="1:9" x14ac:dyDescent="0.35">
      <c r="A855" s="1">
        <v>44682</v>
      </c>
      <c r="B855" t="s">
        <v>883</v>
      </c>
      <c r="C855">
        <v>46</v>
      </c>
      <c r="D855" t="s">
        <v>9</v>
      </c>
      <c r="E855" t="s">
        <v>19</v>
      </c>
      <c r="F855" t="s">
        <v>30</v>
      </c>
      <c r="G855" t="s">
        <v>40</v>
      </c>
      <c r="H855" s="2">
        <v>1040.72</v>
      </c>
      <c r="I855" t="str">
        <f t="shared" si="13"/>
        <v>Middle age</v>
      </c>
    </row>
    <row r="856" spans="1:9" x14ac:dyDescent="0.35">
      <c r="A856" s="1">
        <v>44936</v>
      </c>
      <c r="B856" t="s">
        <v>884</v>
      </c>
      <c r="C856">
        <v>96</v>
      </c>
      <c r="D856" t="s">
        <v>14</v>
      </c>
      <c r="E856" t="s">
        <v>27</v>
      </c>
      <c r="F856" t="s">
        <v>23</v>
      </c>
      <c r="G856" t="s">
        <v>40</v>
      </c>
      <c r="H856" s="2">
        <v>2330.14</v>
      </c>
      <c r="I856" t="str">
        <f t="shared" si="13"/>
        <v>Senior Age</v>
      </c>
    </row>
    <row r="857" spans="1:9" x14ac:dyDescent="0.35">
      <c r="A857" s="1">
        <v>44845</v>
      </c>
      <c r="B857" t="s">
        <v>885</v>
      </c>
      <c r="C857">
        <v>83</v>
      </c>
      <c r="D857" t="s">
        <v>14</v>
      </c>
      <c r="E857" t="s">
        <v>10</v>
      </c>
      <c r="F857" t="s">
        <v>30</v>
      </c>
      <c r="G857" t="s">
        <v>17</v>
      </c>
      <c r="H857" s="2">
        <v>4207.4399999999996</v>
      </c>
      <c r="I857" t="str">
        <f t="shared" si="13"/>
        <v>Senior Age</v>
      </c>
    </row>
    <row r="858" spans="1:9" x14ac:dyDescent="0.35">
      <c r="A858" s="1">
        <v>45124</v>
      </c>
      <c r="B858" t="s">
        <v>886</v>
      </c>
      <c r="C858">
        <v>14</v>
      </c>
      <c r="D858" t="s">
        <v>9</v>
      </c>
      <c r="E858" t="s">
        <v>27</v>
      </c>
      <c r="F858" t="s">
        <v>23</v>
      </c>
      <c r="G858" t="s">
        <v>37</v>
      </c>
      <c r="H858" s="2">
        <v>4971.42</v>
      </c>
      <c r="I858" t="str">
        <f t="shared" si="13"/>
        <v>Child</v>
      </c>
    </row>
    <row r="859" spans="1:9" x14ac:dyDescent="0.35">
      <c r="A859" s="1">
        <v>44791</v>
      </c>
      <c r="B859" t="s">
        <v>887</v>
      </c>
      <c r="C859">
        <v>10</v>
      </c>
      <c r="D859" t="s">
        <v>9</v>
      </c>
      <c r="E859" t="s">
        <v>35</v>
      </c>
      <c r="F859" t="s">
        <v>16</v>
      </c>
      <c r="G859" t="s">
        <v>40</v>
      </c>
      <c r="H859" s="2">
        <v>4531.1899999999996</v>
      </c>
      <c r="I859" t="str">
        <f t="shared" si="13"/>
        <v>Child</v>
      </c>
    </row>
    <row r="860" spans="1:9" x14ac:dyDescent="0.35">
      <c r="A860" s="1">
        <v>45217</v>
      </c>
      <c r="B860" t="s">
        <v>888</v>
      </c>
      <c r="C860">
        <v>96</v>
      </c>
      <c r="D860" t="s">
        <v>21</v>
      </c>
      <c r="E860" t="s">
        <v>35</v>
      </c>
      <c r="F860" t="s">
        <v>11</v>
      </c>
      <c r="G860" t="s">
        <v>17</v>
      </c>
      <c r="H860" s="2">
        <v>3656</v>
      </c>
      <c r="I860" t="str">
        <f t="shared" si="13"/>
        <v>Senior Age</v>
      </c>
    </row>
    <row r="861" spans="1:9" x14ac:dyDescent="0.35">
      <c r="A861" s="1">
        <v>44691</v>
      </c>
      <c r="B861" t="s">
        <v>889</v>
      </c>
      <c r="C861">
        <v>97</v>
      </c>
      <c r="D861" t="s">
        <v>21</v>
      </c>
      <c r="E861" t="s">
        <v>25</v>
      </c>
      <c r="F861" t="s">
        <v>16</v>
      </c>
      <c r="G861" t="s">
        <v>37</v>
      </c>
      <c r="H861" s="2">
        <v>943.81</v>
      </c>
      <c r="I861" t="str">
        <f t="shared" si="13"/>
        <v>Senior Age</v>
      </c>
    </row>
    <row r="862" spans="1:9" x14ac:dyDescent="0.35">
      <c r="A862" s="1">
        <v>44650</v>
      </c>
      <c r="B862" t="s">
        <v>890</v>
      </c>
      <c r="C862">
        <v>44</v>
      </c>
      <c r="D862" t="s">
        <v>21</v>
      </c>
      <c r="E862" t="s">
        <v>27</v>
      </c>
      <c r="F862" t="s">
        <v>23</v>
      </c>
      <c r="G862" t="s">
        <v>40</v>
      </c>
      <c r="H862" s="2">
        <v>2480.14</v>
      </c>
      <c r="I862" t="str">
        <f t="shared" si="13"/>
        <v>Middle age</v>
      </c>
    </row>
    <row r="863" spans="1:9" x14ac:dyDescent="0.35">
      <c r="A863" s="1">
        <v>44813</v>
      </c>
      <c r="B863" t="s">
        <v>891</v>
      </c>
      <c r="C863">
        <v>88</v>
      </c>
      <c r="D863" t="s">
        <v>14</v>
      </c>
      <c r="E863" t="s">
        <v>10</v>
      </c>
      <c r="F863" t="s">
        <v>11</v>
      </c>
      <c r="G863" t="s">
        <v>40</v>
      </c>
      <c r="H863" s="2">
        <v>245.81</v>
      </c>
      <c r="I863" t="str">
        <f t="shared" si="13"/>
        <v>Senior Age</v>
      </c>
    </row>
    <row r="864" spans="1:9" x14ac:dyDescent="0.35">
      <c r="A864" s="1">
        <v>44578</v>
      </c>
      <c r="B864" t="s">
        <v>892</v>
      </c>
      <c r="C864">
        <v>19</v>
      </c>
      <c r="D864" t="s">
        <v>9</v>
      </c>
      <c r="E864" t="s">
        <v>10</v>
      </c>
      <c r="F864" t="s">
        <v>30</v>
      </c>
      <c r="G864" t="s">
        <v>37</v>
      </c>
      <c r="H864" s="2">
        <v>1857.66</v>
      </c>
      <c r="I864" t="str">
        <f t="shared" si="13"/>
        <v>Young Adult</v>
      </c>
    </row>
    <row r="865" spans="1:9" x14ac:dyDescent="0.35">
      <c r="A865" s="1">
        <v>45206</v>
      </c>
      <c r="B865" t="s">
        <v>893</v>
      </c>
      <c r="C865">
        <v>82</v>
      </c>
      <c r="D865" t="s">
        <v>9</v>
      </c>
      <c r="E865" t="s">
        <v>22</v>
      </c>
      <c r="F865" t="s">
        <v>16</v>
      </c>
      <c r="G865" t="s">
        <v>12</v>
      </c>
      <c r="H865" s="2">
        <v>1754.32</v>
      </c>
      <c r="I865" t="str">
        <f t="shared" si="13"/>
        <v>Senior Age</v>
      </c>
    </row>
    <row r="866" spans="1:9" x14ac:dyDescent="0.35">
      <c r="A866" s="1">
        <v>45175</v>
      </c>
      <c r="B866" t="s">
        <v>894</v>
      </c>
      <c r="C866">
        <v>61</v>
      </c>
      <c r="D866" t="s">
        <v>9</v>
      </c>
      <c r="E866" t="s">
        <v>33</v>
      </c>
      <c r="F866" t="s">
        <v>11</v>
      </c>
      <c r="G866" t="s">
        <v>28</v>
      </c>
      <c r="H866" s="2">
        <v>3196.43</v>
      </c>
      <c r="I866" t="str">
        <f t="shared" si="13"/>
        <v>Senior Age</v>
      </c>
    </row>
    <row r="867" spans="1:9" x14ac:dyDescent="0.35">
      <c r="A867" s="1">
        <v>45215</v>
      </c>
      <c r="B867" t="s">
        <v>895</v>
      </c>
      <c r="C867">
        <v>85</v>
      </c>
      <c r="D867" t="s">
        <v>21</v>
      </c>
      <c r="E867" t="s">
        <v>19</v>
      </c>
      <c r="F867" t="s">
        <v>16</v>
      </c>
      <c r="G867" t="s">
        <v>12</v>
      </c>
      <c r="H867" s="2">
        <v>1142.7</v>
      </c>
      <c r="I867" t="str">
        <f t="shared" si="13"/>
        <v>Senior Age</v>
      </c>
    </row>
    <row r="868" spans="1:9" x14ac:dyDescent="0.35">
      <c r="A868" s="1">
        <v>44882</v>
      </c>
      <c r="B868" t="s">
        <v>896</v>
      </c>
      <c r="C868">
        <v>70</v>
      </c>
      <c r="D868" t="s">
        <v>21</v>
      </c>
      <c r="E868" t="s">
        <v>35</v>
      </c>
      <c r="F868" t="s">
        <v>30</v>
      </c>
      <c r="G868" t="s">
        <v>17</v>
      </c>
      <c r="H868" s="2">
        <v>637.78</v>
      </c>
      <c r="I868" t="str">
        <f t="shared" si="13"/>
        <v>Senior Age</v>
      </c>
    </row>
    <row r="869" spans="1:9" x14ac:dyDescent="0.35">
      <c r="A869" s="1">
        <v>44599</v>
      </c>
      <c r="B869" t="s">
        <v>897</v>
      </c>
      <c r="C869">
        <v>29</v>
      </c>
      <c r="D869" t="s">
        <v>9</v>
      </c>
      <c r="E869" t="s">
        <v>33</v>
      </c>
      <c r="F869" t="s">
        <v>11</v>
      </c>
      <c r="G869" t="s">
        <v>17</v>
      </c>
      <c r="H869" s="2">
        <v>4413.6499999999996</v>
      </c>
      <c r="I869" t="str">
        <f t="shared" si="13"/>
        <v>Young Adult</v>
      </c>
    </row>
    <row r="870" spans="1:9" x14ac:dyDescent="0.35">
      <c r="A870" s="1">
        <v>44761</v>
      </c>
      <c r="B870" t="s">
        <v>898</v>
      </c>
      <c r="C870">
        <v>66</v>
      </c>
      <c r="D870" t="s">
        <v>9</v>
      </c>
      <c r="E870" t="s">
        <v>33</v>
      </c>
      <c r="F870" t="s">
        <v>11</v>
      </c>
      <c r="G870" t="s">
        <v>28</v>
      </c>
      <c r="H870" s="2">
        <v>1305.78</v>
      </c>
      <c r="I870" t="str">
        <f t="shared" si="13"/>
        <v>Senior Age</v>
      </c>
    </row>
    <row r="871" spans="1:9" x14ac:dyDescent="0.35">
      <c r="A871" s="1">
        <v>45096</v>
      </c>
      <c r="B871" t="s">
        <v>899</v>
      </c>
      <c r="C871">
        <v>97</v>
      </c>
      <c r="D871" t="s">
        <v>21</v>
      </c>
      <c r="E871" t="s">
        <v>19</v>
      </c>
      <c r="F871" t="s">
        <v>11</v>
      </c>
      <c r="G871" t="s">
        <v>17</v>
      </c>
      <c r="H871" s="2">
        <v>2867.4</v>
      </c>
      <c r="I871" t="str">
        <f t="shared" si="13"/>
        <v>Senior Age</v>
      </c>
    </row>
    <row r="872" spans="1:9" x14ac:dyDescent="0.35">
      <c r="A872" s="1">
        <v>44975</v>
      </c>
      <c r="B872" t="s">
        <v>900</v>
      </c>
      <c r="C872">
        <v>37</v>
      </c>
      <c r="D872" t="s">
        <v>21</v>
      </c>
      <c r="E872" t="s">
        <v>19</v>
      </c>
      <c r="F872" t="s">
        <v>30</v>
      </c>
      <c r="G872" t="s">
        <v>28</v>
      </c>
      <c r="H872" s="2">
        <v>3620.26</v>
      </c>
      <c r="I872" t="str">
        <f t="shared" si="13"/>
        <v>Young Adult</v>
      </c>
    </row>
    <row r="873" spans="1:9" x14ac:dyDescent="0.35">
      <c r="A873" s="1">
        <v>45209</v>
      </c>
      <c r="B873" t="s">
        <v>901</v>
      </c>
      <c r="C873">
        <v>75</v>
      </c>
      <c r="D873" t="s">
        <v>14</v>
      </c>
      <c r="E873" t="s">
        <v>22</v>
      </c>
      <c r="F873" t="s">
        <v>16</v>
      </c>
      <c r="G873" t="s">
        <v>37</v>
      </c>
      <c r="H873" s="2">
        <v>4328.9399999999996</v>
      </c>
      <c r="I873" t="str">
        <f t="shared" si="13"/>
        <v>Senior Age</v>
      </c>
    </row>
    <row r="874" spans="1:9" x14ac:dyDescent="0.35">
      <c r="A874" s="1">
        <v>44774</v>
      </c>
      <c r="B874" t="s">
        <v>902</v>
      </c>
      <c r="C874">
        <v>17</v>
      </c>
      <c r="D874" t="s">
        <v>14</v>
      </c>
      <c r="E874" t="s">
        <v>10</v>
      </c>
      <c r="F874" t="s">
        <v>23</v>
      </c>
      <c r="G874" t="s">
        <v>37</v>
      </c>
      <c r="H874" s="2">
        <v>4499.13</v>
      </c>
      <c r="I874" t="str">
        <f t="shared" si="13"/>
        <v>Child</v>
      </c>
    </row>
    <row r="875" spans="1:9" x14ac:dyDescent="0.35">
      <c r="A875" s="1">
        <v>45206</v>
      </c>
      <c r="B875" t="s">
        <v>903</v>
      </c>
      <c r="C875">
        <v>82</v>
      </c>
      <c r="D875" t="s">
        <v>14</v>
      </c>
      <c r="E875" t="s">
        <v>33</v>
      </c>
      <c r="F875" t="s">
        <v>16</v>
      </c>
      <c r="G875" t="s">
        <v>12</v>
      </c>
      <c r="H875" s="2">
        <v>1012.96</v>
      </c>
      <c r="I875" t="str">
        <f t="shared" si="13"/>
        <v>Senior Age</v>
      </c>
    </row>
    <row r="876" spans="1:9" x14ac:dyDescent="0.35">
      <c r="A876" s="1">
        <v>45034</v>
      </c>
      <c r="B876" t="s">
        <v>904</v>
      </c>
      <c r="C876">
        <v>78</v>
      </c>
      <c r="D876" t="s">
        <v>21</v>
      </c>
      <c r="E876" t="s">
        <v>15</v>
      </c>
      <c r="F876" t="s">
        <v>11</v>
      </c>
      <c r="G876" t="s">
        <v>12</v>
      </c>
      <c r="H876" s="2">
        <v>4982.91</v>
      </c>
      <c r="I876" t="str">
        <f t="shared" si="13"/>
        <v>Senior Age</v>
      </c>
    </row>
    <row r="877" spans="1:9" x14ac:dyDescent="0.35">
      <c r="A877" s="1">
        <v>44581</v>
      </c>
      <c r="B877" t="s">
        <v>905</v>
      </c>
      <c r="C877">
        <v>68</v>
      </c>
      <c r="D877" t="s">
        <v>9</v>
      </c>
      <c r="E877" t="s">
        <v>10</v>
      </c>
      <c r="F877" t="s">
        <v>11</v>
      </c>
      <c r="G877" t="s">
        <v>12</v>
      </c>
      <c r="H877" s="2">
        <v>2135.71</v>
      </c>
      <c r="I877" t="str">
        <f t="shared" si="13"/>
        <v>Senior Age</v>
      </c>
    </row>
    <row r="878" spans="1:9" x14ac:dyDescent="0.35">
      <c r="A878" s="1">
        <v>45035</v>
      </c>
      <c r="B878" t="s">
        <v>906</v>
      </c>
      <c r="C878">
        <v>58</v>
      </c>
      <c r="D878" t="s">
        <v>21</v>
      </c>
      <c r="E878" t="s">
        <v>10</v>
      </c>
      <c r="F878" t="s">
        <v>16</v>
      </c>
      <c r="G878" t="s">
        <v>12</v>
      </c>
      <c r="H878" s="2">
        <v>2582.1</v>
      </c>
      <c r="I878" t="str">
        <f t="shared" si="13"/>
        <v>Middle age</v>
      </c>
    </row>
    <row r="879" spans="1:9" x14ac:dyDescent="0.35">
      <c r="A879" s="1">
        <v>44846</v>
      </c>
      <c r="B879" t="s">
        <v>907</v>
      </c>
      <c r="C879">
        <v>69</v>
      </c>
      <c r="D879" t="s">
        <v>14</v>
      </c>
      <c r="E879" t="s">
        <v>15</v>
      </c>
      <c r="F879" t="s">
        <v>30</v>
      </c>
      <c r="G879" t="s">
        <v>28</v>
      </c>
      <c r="H879" s="2">
        <v>2655.29</v>
      </c>
      <c r="I879" t="str">
        <f t="shared" si="13"/>
        <v>Senior Age</v>
      </c>
    </row>
    <row r="880" spans="1:9" x14ac:dyDescent="0.35">
      <c r="A880" s="1">
        <v>45269</v>
      </c>
      <c r="B880" t="s">
        <v>908</v>
      </c>
      <c r="C880">
        <v>45</v>
      </c>
      <c r="D880" t="s">
        <v>14</v>
      </c>
      <c r="E880" t="s">
        <v>22</v>
      </c>
      <c r="F880" t="s">
        <v>11</v>
      </c>
      <c r="G880" t="s">
        <v>17</v>
      </c>
      <c r="H880" s="2">
        <v>2497.4499999999998</v>
      </c>
      <c r="I880" t="str">
        <f t="shared" si="13"/>
        <v>Middle age</v>
      </c>
    </row>
    <row r="881" spans="1:9" x14ac:dyDescent="0.35">
      <c r="A881" s="1">
        <v>45222</v>
      </c>
      <c r="B881" t="s">
        <v>909</v>
      </c>
      <c r="C881">
        <v>4</v>
      </c>
      <c r="D881" t="s">
        <v>9</v>
      </c>
      <c r="E881" t="s">
        <v>25</v>
      </c>
      <c r="F881" t="s">
        <v>11</v>
      </c>
      <c r="G881" t="s">
        <v>37</v>
      </c>
      <c r="H881" s="2">
        <v>781.35</v>
      </c>
      <c r="I881" t="str">
        <f t="shared" si="13"/>
        <v>Child</v>
      </c>
    </row>
    <row r="882" spans="1:9" x14ac:dyDescent="0.35">
      <c r="A882" s="1">
        <v>44655</v>
      </c>
      <c r="B882" t="s">
        <v>910</v>
      </c>
      <c r="C882">
        <v>30</v>
      </c>
      <c r="D882" t="s">
        <v>14</v>
      </c>
      <c r="E882" t="s">
        <v>27</v>
      </c>
      <c r="F882" t="s">
        <v>30</v>
      </c>
      <c r="G882" t="s">
        <v>40</v>
      </c>
      <c r="H882" s="2">
        <v>2459.5500000000002</v>
      </c>
      <c r="I882" t="str">
        <f t="shared" si="13"/>
        <v>Young Adult</v>
      </c>
    </row>
    <row r="883" spans="1:9" x14ac:dyDescent="0.35">
      <c r="A883" s="1">
        <v>45032</v>
      </c>
      <c r="B883" t="s">
        <v>911</v>
      </c>
      <c r="C883">
        <v>77</v>
      </c>
      <c r="D883" t="s">
        <v>9</v>
      </c>
      <c r="E883" t="s">
        <v>27</v>
      </c>
      <c r="F883" t="s">
        <v>11</v>
      </c>
      <c r="G883" t="s">
        <v>12</v>
      </c>
      <c r="H883" s="2">
        <v>2284.79</v>
      </c>
      <c r="I883" t="str">
        <f t="shared" si="13"/>
        <v>Senior Age</v>
      </c>
    </row>
    <row r="884" spans="1:9" x14ac:dyDescent="0.35">
      <c r="A884" s="1">
        <v>44587</v>
      </c>
      <c r="B884" t="s">
        <v>912</v>
      </c>
      <c r="C884">
        <v>23</v>
      </c>
      <c r="D884" t="s">
        <v>9</v>
      </c>
      <c r="E884" t="s">
        <v>35</v>
      </c>
      <c r="F884" t="s">
        <v>23</v>
      </c>
      <c r="G884" t="s">
        <v>37</v>
      </c>
      <c r="H884" s="2">
        <v>55.68</v>
      </c>
      <c r="I884" t="str">
        <f t="shared" si="13"/>
        <v>Young Adult</v>
      </c>
    </row>
    <row r="885" spans="1:9" x14ac:dyDescent="0.35">
      <c r="A885" s="1">
        <v>44784</v>
      </c>
      <c r="B885" t="s">
        <v>913</v>
      </c>
      <c r="C885">
        <v>9</v>
      </c>
      <c r="D885" t="s">
        <v>21</v>
      </c>
      <c r="E885" t="s">
        <v>19</v>
      </c>
      <c r="F885" t="s">
        <v>30</v>
      </c>
      <c r="G885" t="s">
        <v>67</v>
      </c>
      <c r="H885" s="2">
        <v>223</v>
      </c>
      <c r="I885" t="str">
        <f t="shared" si="13"/>
        <v>Child</v>
      </c>
    </row>
    <row r="886" spans="1:9" x14ac:dyDescent="0.35">
      <c r="A886" s="1">
        <v>45000</v>
      </c>
      <c r="B886" t="s">
        <v>914</v>
      </c>
      <c r="C886">
        <v>66</v>
      </c>
      <c r="D886" t="s">
        <v>14</v>
      </c>
      <c r="E886" t="s">
        <v>22</v>
      </c>
      <c r="F886" t="s">
        <v>16</v>
      </c>
      <c r="G886" t="s">
        <v>40</v>
      </c>
      <c r="H886" s="2">
        <v>4233.41</v>
      </c>
      <c r="I886" t="str">
        <f t="shared" si="13"/>
        <v>Senior Age</v>
      </c>
    </row>
    <row r="887" spans="1:9" x14ac:dyDescent="0.35">
      <c r="A887" s="1">
        <v>44702</v>
      </c>
      <c r="B887" t="s">
        <v>915</v>
      </c>
      <c r="C887">
        <v>24</v>
      </c>
      <c r="D887" t="s">
        <v>9</v>
      </c>
      <c r="E887" t="s">
        <v>25</v>
      </c>
      <c r="F887" t="s">
        <v>30</v>
      </c>
      <c r="G887" t="s">
        <v>37</v>
      </c>
      <c r="H887" s="2">
        <v>2270.73</v>
      </c>
      <c r="I887" t="str">
        <f t="shared" si="13"/>
        <v>Young Adult</v>
      </c>
    </row>
    <row r="888" spans="1:9" x14ac:dyDescent="0.35">
      <c r="A888" s="1">
        <v>44917</v>
      </c>
      <c r="B888" t="s">
        <v>916</v>
      </c>
      <c r="C888">
        <v>71</v>
      </c>
      <c r="D888" t="s">
        <v>21</v>
      </c>
      <c r="E888" t="s">
        <v>33</v>
      </c>
      <c r="F888" t="s">
        <v>23</v>
      </c>
      <c r="G888" t="s">
        <v>37</v>
      </c>
      <c r="H888" s="2">
        <v>3841.96</v>
      </c>
      <c r="I888" t="str">
        <f t="shared" si="13"/>
        <v>Senior Age</v>
      </c>
    </row>
    <row r="889" spans="1:9" x14ac:dyDescent="0.35">
      <c r="A889" s="1">
        <v>45053</v>
      </c>
      <c r="B889" t="s">
        <v>917</v>
      </c>
      <c r="C889">
        <v>65</v>
      </c>
      <c r="D889" t="s">
        <v>21</v>
      </c>
      <c r="E889" t="s">
        <v>25</v>
      </c>
      <c r="F889" t="s">
        <v>11</v>
      </c>
      <c r="G889" t="s">
        <v>40</v>
      </c>
      <c r="H889" s="2">
        <v>2147.14</v>
      </c>
      <c r="I889" t="str">
        <f t="shared" si="13"/>
        <v>Senior Age</v>
      </c>
    </row>
    <row r="890" spans="1:9" x14ac:dyDescent="0.35">
      <c r="A890" s="1">
        <v>44665</v>
      </c>
      <c r="B890" t="s">
        <v>918</v>
      </c>
      <c r="C890">
        <v>97</v>
      </c>
      <c r="D890" t="s">
        <v>21</v>
      </c>
      <c r="E890" t="s">
        <v>19</v>
      </c>
      <c r="F890" t="s">
        <v>30</v>
      </c>
      <c r="G890" t="s">
        <v>37</v>
      </c>
      <c r="H890" s="2">
        <v>2158.88</v>
      </c>
      <c r="I890" t="str">
        <f t="shared" si="13"/>
        <v>Senior Age</v>
      </c>
    </row>
    <row r="891" spans="1:9" x14ac:dyDescent="0.35">
      <c r="A891" s="1">
        <v>45013</v>
      </c>
      <c r="B891" t="s">
        <v>919</v>
      </c>
      <c r="C891">
        <v>13</v>
      </c>
      <c r="D891" t="s">
        <v>21</v>
      </c>
      <c r="E891" t="s">
        <v>15</v>
      </c>
      <c r="F891" t="s">
        <v>23</v>
      </c>
      <c r="G891" t="s">
        <v>37</v>
      </c>
      <c r="H891" s="2">
        <v>4740.08</v>
      </c>
      <c r="I891" t="str">
        <f t="shared" si="13"/>
        <v>Child</v>
      </c>
    </row>
    <row r="892" spans="1:9" x14ac:dyDescent="0.35">
      <c r="A892" s="1">
        <v>44812</v>
      </c>
      <c r="B892" t="s">
        <v>920</v>
      </c>
      <c r="C892">
        <v>58</v>
      </c>
      <c r="D892" t="s">
        <v>9</v>
      </c>
      <c r="E892" t="s">
        <v>10</v>
      </c>
      <c r="F892" t="s">
        <v>16</v>
      </c>
      <c r="G892" t="s">
        <v>40</v>
      </c>
      <c r="H892" s="2">
        <v>55.79</v>
      </c>
      <c r="I892" t="str">
        <f t="shared" si="13"/>
        <v>Middle age</v>
      </c>
    </row>
    <row r="893" spans="1:9" x14ac:dyDescent="0.35">
      <c r="A893" s="1">
        <v>44816</v>
      </c>
      <c r="B893" t="s">
        <v>921</v>
      </c>
      <c r="C893">
        <v>44</v>
      </c>
      <c r="D893" t="s">
        <v>21</v>
      </c>
      <c r="E893" t="s">
        <v>19</v>
      </c>
      <c r="F893" t="s">
        <v>16</v>
      </c>
      <c r="G893" t="s">
        <v>17</v>
      </c>
      <c r="H893" s="2">
        <v>681.51</v>
      </c>
      <c r="I893" t="str">
        <f t="shared" si="13"/>
        <v>Middle age</v>
      </c>
    </row>
    <row r="894" spans="1:9" x14ac:dyDescent="0.35">
      <c r="A894" s="1">
        <v>44822</v>
      </c>
      <c r="B894" t="s">
        <v>922</v>
      </c>
      <c r="C894">
        <v>56</v>
      </c>
      <c r="D894" t="s">
        <v>9</v>
      </c>
      <c r="E894" t="s">
        <v>35</v>
      </c>
      <c r="F894" t="s">
        <v>16</v>
      </c>
      <c r="G894" t="s">
        <v>37</v>
      </c>
      <c r="H894" s="2">
        <v>4874.1000000000004</v>
      </c>
      <c r="I894" t="str">
        <f t="shared" si="13"/>
        <v>Middle age</v>
      </c>
    </row>
    <row r="895" spans="1:9" x14ac:dyDescent="0.35">
      <c r="A895" s="1">
        <v>44947</v>
      </c>
      <c r="B895" t="s">
        <v>923</v>
      </c>
      <c r="C895">
        <v>50</v>
      </c>
      <c r="D895" t="s">
        <v>14</v>
      </c>
      <c r="E895" t="s">
        <v>19</v>
      </c>
      <c r="F895" t="s">
        <v>16</v>
      </c>
      <c r="G895" t="s">
        <v>28</v>
      </c>
      <c r="H895" s="2">
        <v>2691.68</v>
      </c>
      <c r="I895" t="str">
        <f t="shared" si="13"/>
        <v>Middle age</v>
      </c>
    </row>
    <row r="896" spans="1:9" x14ac:dyDescent="0.35">
      <c r="A896" s="1">
        <v>45273</v>
      </c>
      <c r="B896" t="s">
        <v>924</v>
      </c>
      <c r="C896">
        <v>59</v>
      </c>
      <c r="D896" t="s">
        <v>9</v>
      </c>
      <c r="E896" t="s">
        <v>25</v>
      </c>
      <c r="F896" t="s">
        <v>23</v>
      </c>
      <c r="G896" t="s">
        <v>17</v>
      </c>
      <c r="H896" s="2">
        <v>2155.88</v>
      </c>
      <c r="I896" t="str">
        <f t="shared" si="13"/>
        <v>Middle age</v>
      </c>
    </row>
    <row r="897" spans="1:9" x14ac:dyDescent="0.35">
      <c r="A897" s="1">
        <v>44840</v>
      </c>
      <c r="B897" t="s">
        <v>925</v>
      </c>
      <c r="C897">
        <v>12</v>
      </c>
      <c r="D897" t="s">
        <v>14</v>
      </c>
      <c r="E897" t="s">
        <v>35</v>
      </c>
      <c r="F897" t="s">
        <v>16</v>
      </c>
      <c r="G897" t="s">
        <v>17</v>
      </c>
      <c r="H897" s="2">
        <v>4250.82</v>
      </c>
      <c r="I897" t="str">
        <f t="shared" si="13"/>
        <v>Child</v>
      </c>
    </row>
    <row r="898" spans="1:9" x14ac:dyDescent="0.35">
      <c r="A898" s="1">
        <v>45145</v>
      </c>
      <c r="B898" t="s">
        <v>926</v>
      </c>
      <c r="C898">
        <v>30</v>
      </c>
      <c r="D898" t="s">
        <v>21</v>
      </c>
      <c r="E898" t="s">
        <v>27</v>
      </c>
      <c r="F898" t="s">
        <v>11</v>
      </c>
      <c r="G898" t="s">
        <v>17</v>
      </c>
      <c r="H898" s="2">
        <v>2861.83</v>
      </c>
      <c r="I898" t="str">
        <f t="shared" ref="I898:I961" si="14">IF(C898&lt;=17,"Child",IF(C898&lt;=39, "Young Adult", IF(C898&lt;=59, "Middle age", "Senior Age")))</f>
        <v>Young Adult</v>
      </c>
    </row>
    <row r="899" spans="1:9" x14ac:dyDescent="0.35">
      <c r="A899" s="1">
        <v>44941</v>
      </c>
      <c r="B899" t="s">
        <v>927</v>
      </c>
      <c r="C899">
        <v>3</v>
      </c>
      <c r="D899" t="s">
        <v>21</v>
      </c>
      <c r="E899" t="s">
        <v>19</v>
      </c>
      <c r="F899" t="s">
        <v>11</v>
      </c>
      <c r="G899" t="s">
        <v>37</v>
      </c>
      <c r="H899" s="2">
        <v>4259.5</v>
      </c>
      <c r="I899" t="str">
        <f t="shared" si="14"/>
        <v>Child</v>
      </c>
    </row>
    <row r="900" spans="1:9" x14ac:dyDescent="0.35">
      <c r="A900" s="1">
        <v>45198</v>
      </c>
      <c r="B900" t="s">
        <v>928</v>
      </c>
      <c r="C900">
        <v>60</v>
      </c>
      <c r="D900" t="s">
        <v>21</v>
      </c>
      <c r="E900" t="s">
        <v>35</v>
      </c>
      <c r="F900" t="s">
        <v>11</v>
      </c>
      <c r="G900" t="s">
        <v>28</v>
      </c>
      <c r="H900" s="2">
        <v>3705.51</v>
      </c>
      <c r="I900" t="str">
        <f t="shared" si="14"/>
        <v>Senior Age</v>
      </c>
    </row>
    <row r="901" spans="1:9" x14ac:dyDescent="0.35">
      <c r="A901" s="1">
        <v>44995</v>
      </c>
      <c r="B901" t="s">
        <v>929</v>
      </c>
      <c r="C901">
        <v>31</v>
      </c>
      <c r="D901" t="s">
        <v>14</v>
      </c>
      <c r="E901" t="s">
        <v>33</v>
      </c>
      <c r="F901" t="s">
        <v>23</v>
      </c>
      <c r="G901" t="s">
        <v>40</v>
      </c>
      <c r="H901" s="2">
        <v>143.29</v>
      </c>
      <c r="I901" t="str">
        <f t="shared" si="14"/>
        <v>Young Adult</v>
      </c>
    </row>
    <row r="902" spans="1:9" x14ac:dyDescent="0.35">
      <c r="A902" s="1">
        <v>44966</v>
      </c>
      <c r="B902" t="s">
        <v>930</v>
      </c>
      <c r="C902">
        <v>89</v>
      </c>
      <c r="D902" t="s">
        <v>9</v>
      </c>
      <c r="E902" t="s">
        <v>25</v>
      </c>
      <c r="F902" t="s">
        <v>23</v>
      </c>
      <c r="G902" t="s">
        <v>28</v>
      </c>
      <c r="H902" s="2">
        <v>2360.92</v>
      </c>
      <c r="I902" t="str">
        <f t="shared" si="14"/>
        <v>Senior Age</v>
      </c>
    </row>
    <row r="903" spans="1:9" x14ac:dyDescent="0.35">
      <c r="A903" s="1">
        <v>45031</v>
      </c>
      <c r="B903" t="s">
        <v>931</v>
      </c>
      <c r="C903">
        <v>50</v>
      </c>
      <c r="D903" t="s">
        <v>9</v>
      </c>
      <c r="E903" t="s">
        <v>22</v>
      </c>
      <c r="F903" t="s">
        <v>30</v>
      </c>
      <c r="G903" t="s">
        <v>17</v>
      </c>
      <c r="H903" s="2">
        <v>3132.58</v>
      </c>
      <c r="I903" t="str">
        <f t="shared" si="14"/>
        <v>Middle age</v>
      </c>
    </row>
    <row r="904" spans="1:9" x14ac:dyDescent="0.35">
      <c r="A904" s="1">
        <v>44661</v>
      </c>
      <c r="B904" t="s">
        <v>932</v>
      </c>
      <c r="C904">
        <v>78</v>
      </c>
      <c r="D904" t="s">
        <v>21</v>
      </c>
      <c r="E904" t="s">
        <v>27</v>
      </c>
      <c r="F904" t="s">
        <v>16</v>
      </c>
      <c r="G904" t="s">
        <v>67</v>
      </c>
      <c r="H904" s="2">
        <v>3089.92</v>
      </c>
      <c r="I904" t="str">
        <f t="shared" si="14"/>
        <v>Senior Age</v>
      </c>
    </row>
    <row r="905" spans="1:9" x14ac:dyDescent="0.35">
      <c r="A905" s="1">
        <v>45218</v>
      </c>
      <c r="B905" t="s">
        <v>933</v>
      </c>
      <c r="C905">
        <v>68</v>
      </c>
      <c r="D905" t="s">
        <v>9</v>
      </c>
      <c r="E905" t="s">
        <v>10</v>
      </c>
      <c r="F905" t="s">
        <v>23</v>
      </c>
      <c r="G905" t="s">
        <v>12</v>
      </c>
      <c r="H905" s="2">
        <v>4838.29</v>
      </c>
      <c r="I905" t="str">
        <f t="shared" si="14"/>
        <v>Senior Age</v>
      </c>
    </row>
    <row r="906" spans="1:9" x14ac:dyDescent="0.35">
      <c r="A906" s="1">
        <v>44826</v>
      </c>
      <c r="B906" t="s">
        <v>934</v>
      </c>
      <c r="C906">
        <v>6</v>
      </c>
      <c r="D906" t="s">
        <v>14</v>
      </c>
      <c r="E906" t="s">
        <v>25</v>
      </c>
      <c r="F906" t="s">
        <v>30</v>
      </c>
      <c r="G906" t="s">
        <v>12</v>
      </c>
      <c r="H906" s="2">
        <v>4322.8999999999996</v>
      </c>
      <c r="I906" t="str">
        <f t="shared" si="14"/>
        <v>Child</v>
      </c>
    </row>
    <row r="907" spans="1:9" x14ac:dyDescent="0.35">
      <c r="A907" s="1">
        <v>45054</v>
      </c>
      <c r="B907" t="s">
        <v>935</v>
      </c>
      <c r="C907">
        <v>79</v>
      </c>
      <c r="D907" t="s">
        <v>14</v>
      </c>
      <c r="E907" t="s">
        <v>10</v>
      </c>
      <c r="F907" t="s">
        <v>11</v>
      </c>
      <c r="G907" t="s">
        <v>28</v>
      </c>
      <c r="H907" s="2">
        <v>4474.63</v>
      </c>
      <c r="I907" t="str">
        <f t="shared" si="14"/>
        <v>Senior Age</v>
      </c>
    </row>
    <row r="908" spans="1:9" x14ac:dyDescent="0.35">
      <c r="A908" s="1">
        <v>44932</v>
      </c>
      <c r="B908" t="s">
        <v>936</v>
      </c>
      <c r="C908">
        <v>15</v>
      </c>
      <c r="D908" t="s">
        <v>9</v>
      </c>
      <c r="E908" t="s">
        <v>33</v>
      </c>
      <c r="F908" t="s">
        <v>11</v>
      </c>
      <c r="G908" t="s">
        <v>17</v>
      </c>
      <c r="H908" s="2">
        <v>3033.44</v>
      </c>
      <c r="I908" t="str">
        <f t="shared" si="14"/>
        <v>Child</v>
      </c>
    </row>
    <row r="909" spans="1:9" x14ac:dyDescent="0.35">
      <c r="A909" s="1">
        <v>45180</v>
      </c>
      <c r="B909" t="s">
        <v>937</v>
      </c>
      <c r="C909">
        <v>57</v>
      </c>
      <c r="D909" t="s">
        <v>14</v>
      </c>
      <c r="E909" t="s">
        <v>33</v>
      </c>
      <c r="F909" t="s">
        <v>11</v>
      </c>
      <c r="G909" t="s">
        <v>28</v>
      </c>
      <c r="H909" s="2">
        <v>2012.67</v>
      </c>
      <c r="I909" t="str">
        <f t="shared" si="14"/>
        <v>Middle age</v>
      </c>
    </row>
    <row r="910" spans="1:9" x14ac:dyDescent="0.35">
      <c r="A910" s="1">
        <v>45244</v>
      </c>
      <c r="B910" t="s">
        <v>938</v>
      </c>
      <c r="C910">
        <v>46</v>
      </c>
      <c r="D910" t="s">
        <v>14</v>
      </c>
      <c r="E910" t="s">
        <v>22</v>
      </c>
      <c r="F910" t="s">
        <v>11</v>
      </c>
      <c r="G910" t="s">
        <v>40</v>
      </c>
      <c r="H910" s="2">
        <v>691.8</v>
      </c>
      <c r="I910" t="str">
        <f t="shared" si="14"/>
        <v>Middle age</v>
      </c>
    </row>
    <row r="911" spans="1:9" x14ac:dyDescent="0.35">
      <c r="A911" s="1">
        <v>44632</v>
      </c>
      <c r="B911" t="s">
        <v>939</v>
      </c>
      <c r="C911">
        <v>36</v>
      </c>
      <c r="D911" t="s">
        <v>21</v>
      </c>
      <c r="E911" t="s">
        <v>19</v>
      </c>
      <c r="F911" t="s">
        <v>30</v>
      </c>
      <c r="G911" t="s">
        <v>67</v>
      </c>
      <c r="H911" s="2">
        <v>2164.91</v>
      </c>
      <c r="I911" t="str">
        <f t="shared" si="14"/>
        <v>Young Adult</v>
      </c>
    </row>
    <row r="912" spans="1:9" x14ac:dyDescent="0.35">
      <c r="A912" s="1">
        <v>44817</v>
      </c>
      <c r="B912" t="s">
        <v>940</v>
      </c>
      <c r="C912">
        <v>57</v>
      </c>
      <c r="D912" t="s">
        <v>21</v>
      </c>
      <c r="E912" t="s">
        <v>35</v>
      </c>
      <c r="F912" t="s">
        <v>16</v>
      </c>
      <c r="G912" t="s">
        <v>40</v>
      </c>
      <c r="H912" s="2">
        <v>2401.3000000000002</v>
      </c>
      <c r="I912" t="str">
        <f t="shared" si="14"/>
        <v>Middle age</v>
      </c>
    </row>
    <row r="913" spans="1:9" x14ac:dyDescent="0.35">
      <c r="A913" s="1">
        <v>44581</v>
      </c>
      <c r="B913" t="s">
        <v>941</v>
      </c>
      <c r="C913">
        <v>68</v>
      </c>
      <c r="D913" t="s">
        <v>14</v>
      </c>
      <c r="E913" t="s">
        <v>15</v>
      </c>
      <c r="F913" t="s">
        <v>23</v>
      </c>
      <c r="G913" t="s">
        <v>17</v>
      </c>
      <c r="H913" s="2">
        <v>1902.96</v>
      </c>
      <c r="I913" t="str">
        <f t="shared" si="14"/>
        <v>Senior Age</v>
      </c>
    </row>
    <row r="914" spans="1:9" x14ac:dyDescent="0.35">
      <c r="A914" s="1">
        <v>45224</v>
      </c>
      <c r="B914" t="s">
        <v>942</v>
      </c>
      <c r="C914">
        <v>96</v>
      </c>
      <c r="D914" t="s">
        <v>14</v>
      </c>
      <c r="E914" t="s">
        <v>25</v>
      </c>
      <c r="F914" t="s">
        <v>11</v>
      </c>
      <c r="G914" t="s">
        <v>12</v>
      </c>
      <c r="H914" s="2">
        <v>1466.25</v>
      </c>
      <c r="I914" t="str">
        <f t="shared" si="14"/>
        <v>Senior Age</v>
      </c>
    </row>
    <row r="915" spans="1:9" x14ac:dyDescent="0.35">
      <c r="A915" s="1">
        <v>45091</v>
      </c>
      <c r="B915" t="s">
        <v>943</v>
      </c>
      <c r="C915">
        <v>10</v>
      </c>
      <c r="D915" t="s">
        <v>14</v>
      </c>
      <c r="E915" t="s">
        <v>22</v>
      </c>
      <c r="F915" t="s">
        <v>16</v>
      </c>
      <c r="G915" t="s">
        <v>28</v>
      </c>
      <c r="H915" s="2">
        <v>617.99</v>
      </c>
      <c r="I915" t="str">
        <f t="shared" si="14"/>
        <v>Child</v>
      </c>
    </row>
    <row r="916" spans="1:9" x14ac:dyDescent="0.35">
      <c r="A916" s="1">
        <v>44640</v>
      </c>
      <c r="B916" t="s">
        <v>944</v>
      </c>
      <c r="C916">
        <v>49</v>
      </c>
      <c r="D916" t="s">
        <v>21</v>
      </c>
      <c r="E916" t="s">
        <v>10</v>
      </c>
      <c r="F916" t="s">
        <v>23</v>
      </c>
      <c r="G916" t="s">
        <v>40</v>
      </c>
      <c r="H916" s="2">
        <v>502.87</v>
      </c>
      <c r="I916" t="str">
        <f t="shared" si="14"/>
        <v>Middle age</v>
      </c>
    </row>
    <row r="917" spans="1:9" x14ac:dyDescent="0.35">
      <c r="A917" s="1">
        <v>44788</v>
      </c>
      <c r="B917" t="s">
        <v>945</v>
      </c>
      <c r="C917">
        <v>86</v>
      </c>
      <c r="D917" t="s">
        <v>21</v>
      </c>
      <c r="E917" t="s">
        <v>10</v>
      </c>
      <c r="F917" t="s">
        <v>16</v>
      </c>
      <c r="G917" t="s">
        <v>12</v>
      </c>
      <c r="H917" s="2">
        <v>608.28</v>
      </c>
      <c r="I917" t="str">
        <f t="shared" si="14"/>
        <v>Senior Age</v>
      </c>
    </row>
    <row r="918" spans="1:9" x14ac:dyDescent="0.35">
      <c r="A918" s="1">
        <v>45284</v>
      </c>
      <c r="B918" t="s">
        <v>946</v>
      </c>
      <c r="C918">
        <v>18</v>
      </c>
      <c r="D918" t="s">
        <v>21</v>
      </c>
      <c r="E918" t="s">
        <v>22</v>
      </c>
      <c r="F918" t="s">
        <v>30</v>
      </c>
      <c r="G918" t="s">
        <v>37</v>
      </c>
      <c r="H918" s="2">
        <v>4272.46</v>
      </c>
      <c r="I918" t="str">
        <f t="shared" si="14"/>
        <v>Young Adult</v>
      </c>
    </row>
    <row r="919" spans="1:9" x14ac:dyDescent="0.35">
      <c r="A919" s="1">
        <v>45001</v>
      </c>
      <c r="B919" t="s">
        <v>947</v>
      </c>
      <c r="C919">
        <v>66</v>
      </c>
      <c r="D919" t="s">
        <v>21</v>
      </c>
      <c r="E919" t="s">
        <v>25</v>
      </c>
      <c r="F919" t="s">
        <v>11</v>
      </c>
      <c r="G919" t="s">
        <v>28</v>
      </c>
      <c r="H919" s="2">
        <v>224</v>
      </c>
      <c r="I919" t="str">
        <f t="shared" si="14"/>
        <v>Senior Age</v>
      </c>
    </row>
    <row r="920" spans="1:9" x14ac:dyDescent="0.35">
      <c r="A920" s="1">
        <v>44640</v>
      </c>
      <c r="B920" t="s">
        <v>948</v>
      </c>
      <c r="C920">
        <v>44</v>
      </c>
      <c r="D920" t="s">
        <v>14</v>
      </c>
      <c r="E920" t="s">
        <v>25</v>
      </c>
      <c r="F920" t="s">
        <v>11</v>
      </c>
      <c r="G920" t="s">
        <v>40</v>
      </c>
      <c r="H920" s="2">
        <v>4722.3900000000003</v>
      </c>
      <c r="I920" t="str">
        <f t="shared" si="14"/>
        <v>Middle age</v>
      </c>
    </row>
    <row r="921" spans="1:9" x14ac:dyDescent="0.35">
      <c r="A921" s="1">
        <v>44626</v>
      </c>
      <c r="B921" t="s">
        <v>949</v>
      </c>
      <c r="C921">
        <v>41</v>
      </c>
      <c r="D921" t="s">
        <v>21</v>
      </c>
      <c r="E921" t="s">
        <v>15</v>
      </c>
      <c r="F921" t="s">
        <v>30</v>
      </c>
      <c r="G921" t="s">
        <v>28</v>
      </c>
      <c r="H921" s="2">
        <v>3410.87</v>
      </c>
      <c r="I921" t="str">
        <f t="shared" si="14"/>
        <v>Middle age</v>
      </c>
    </row>
    <row r="922" spans="1:9" x14ac:dyDescent="0.35">
      <c r="A922" s="1">
        <v>44803</v>
      </c>
      <c r="B922" t="s">
        <v>950</v>
      </c>
      <c r="C922">
        <v>7</v>
      </c>
      <c r="D922" t="s">
        <v>21</v>
      </c>
      <c r="E922" t="s">
        <v>27</v>
      </c>
      <c r="F922" t="s">
        <v>11</v>
      </c>
      <c r="G922" t="s">
        <v>37</v>
      </c>
      <c r="H922" s="2">
        <v>3476.22</v>
      </c>
      <c r="I922" t="str">
        <f t="shared" si="14"/>
        <v>Child</v>
      </c>
    </row>
    <row r="923" spans="1:9" x14ac:dyDescent="0.35">
      <c r="A923" s="1">
        <v>44851</v>
      </c>
      <c r="B923" t="s">
        <v>951</v>
      </c>
      <c r="C923">
        <v>44</v>
      </c>
      <c r="D923" t="s">
        <v>9</v>
      </c>
      <c r="E923" t="s">
        <v>15</v>
      </c>
      <c r="F923" t="s">
        <v>11</v>
      </c>
      <c r="G923" t="s">
        <v>40</v>
      </c>
      <c r="H923" s="2">
        <v>1970.59</v>
      </c>
      <c r="I923" t="str">
        <f t="shared" si="14"/>
        <v>Middle age</v>
      </c>
    </row>
    <row r="924" spans="1:9" x14ac:dyDescent="0.35">
      <c r="A924" s="1">
        <v>45213</v>
      </c>
      <c r="B924" t="s">
        <v>952</v>
      </c>
      <c r="C924">
        <v>21</v>
      </c>
      <c r="D924" t="s">
        <v>14</v>
      </c>
      <c r="E924" t="s">
        <v>10</v>
      </c>
      <c r="F924" t="s">
        <v>23</v>
      </c>
      <c r="G924" t="s">
        <v>28</v>
      </c>
      <c r="H924" s="2">
        <v>4243.01</v>
      </c>
      <c r="I924" t="str">
        <f t="shared" si="14"/>
        <v>Young Adult</v>
      </c>
    </row>
    <row r="925" spans="1:9" x14ac:dyDescent="0.35">
      <c r="A925" s="1">
        <v>44984</v>
      </c>
      <c r="B925" t="s">
        <v>953</v>
      </c>
      <c r="C925">
        <v>23</v>
      </c>
      <c r="D925" t="s">
        <v>21</v>
      </c>
      <c r="E925" t="s">
        <v>35</v>
      </c>
      <c r="F925" t="s">
        <v>16</v>
      </c>
      <c r="G925" t="s">
        <v>40</v>
      </c>
      <c r="H925" s="2">
        <v>3150.44</v>
      </c>
      <c r="I925" t="str">
        <f t="shared" si="14"/>
        <v>Young Adult</v>
      </c>
    </row>
    <row r="926" spans="1:9" x14ac:dyDescent="0.35">
      <c r="A926" s="1">
        <v>44780</v>
      </c>
      <c r="B926" t="s">
        <v>954</v>
      </c>
      <c r="C926">
        <v>35</v>
      </c>
      <c r="D926" t="s">
        <v>21</v>
      </c>
      <c r="E926" t="s">
        <v>19</v>
      </c>
      <c r="F926" t="s">
        <v>11</v>
      </c>
      <c r="G926" t="s">
        <v>37</v>
      </c>
      <c r="H926" s="2">
        <v>4802.63</v>
      </c>
      <c r="I926" t="str">
        <f t="shared" si="14"/>
        <v>Young Adult</v>
      </c>
    </row>
    <row r="927" spans="1:9" x14ac:dyDescent="0.35">
      <c r="A927" s="1">
        <v>45135</v>
      </c>
      <c r="B927" t="s">
        <v>955</v>
      </c>
      <c r="C927">
        <v>7</v>
      </c>
      <c r="D927" t="s">
        <v>9</v>
      </c>
      <c r="E927" t="s">
        <v>27</v>
      </c>
      <c r="F927" t="s">
        <v>30</v>
      </c>
      <c r="G927" t="s">
        <v>67</v>
      </c>
      <c r="H927" s="2">
        <v>1865.92</v>
      </c>
      <c r="I927" t="str">
        <f t="shared" si="14"/>
        <v>Child</v>
      </c>
    </row>
    <row r="928" spans="1:9" x14ac:dyDescent="0.35">
      <c r="A928" s="1">
        <v>45030</v>
      </c>
      <c r="B928" t="s">
        <v>956</v>
      </c>
      <c r="C928">
        <v>61</v>
      </c>
      <c r="D928" t="s">
        <v>21</v>
      </c>
      <c r="E928" t="s">
        <v>22</v>
      </c>
      <c r="F928" t="s">
        <v>11</v>
      </c>
      <c r="G928" t="s">
        <v>37</v>
      </c>
      <c r="H928" s="2">
        <v>966.05</v>
      </c>
      <c r="I928" t="str">
        <f t="shared" si="14"/>
        <v>Senior Age</v>
      </c>
    </row>
    <row r="929" spans="1:9" x14ac:dyDescent="0.35">
      <c r="A929" s="1">
        <v>44885</v>
      </c>
      <c r="B929" t="s">
        <v>957</v>
      </c>
      <c r="C929">
        <v>76</v>
      </c>
      <c r="D929" t="s">
        <v>21</v>
      </c>
      <c r="E929" t="s">
        <v>958</v>
      </c>
      <c r="F929" t="s">
        <v>30</v>
      </c>
      <c r="G929" t="s">
        <v>12</v>
      </c>
      <c r="H929" s="2">
        <v>645.14</v>
      </c>
      <c r="I929" t="str">
        <f t="shared" si="14"/>
        <v>Senior Age</v>
      </c>
    </row>
    <row r="930" spans="1:9" x14ac:dyDescent="0.35">
      <c r="A930" s="1">
        <v>45147</v>
      </c>
      <c r="B930" t="s">
        <v>959</v>
      </c>
      <c r="C930">
        <v>74</v>
      </c>
      <c r="D930" t="s">
        <v>21</v>
      </c>
      <c r="E930" t="s">
        <v>35</v>
      </c>
      <c r="F930" t="s">
        <v>16</v>
      </c>
      <c r="G930" t="s">
        <v>37</v>
      </c>
      <c r="H930" s="2">
        <v>908.51</v>
      </c>
      <c r="I930" t="str">
        <f t="shared" si="14"/>
        <v>Senior Age</v>
      </c>
    </row>
    <row r="931" spans="1:9" x14ac:dyDescent="0.35">
      <c r="A931" s="1">
        <v>44990</v>
      </c>
      <c r="B931" t="s">
        <v>960</v>
      </c>
      <c r="C931">
        <v>72</v>
      </c>
      <c r="D931" t="s">
        <v>14</v>
      </c>
      <c r="E931" t="s">
        <v>19</v>
      </c>
      <c r="F931" t="s">
        <v>11</v>
      </c>
      <c r="G931" t="s">
        <v>28</v>
      </c>
      <c r="H931" s="2">
        <v>3462.23</v>
      </c>
      <c r="I931" t="str">
        <f t="shared" si="14"/>
        <v>Senior Age</v>
      </c>
    </row>
    <row r="932" spans="1:9" x14ac:dyDescent="0.35">
      <c r="A932" s="1">
        <v>44938</v>
      </c>
      <c r="B932" t="s">
        <v>961</v>
      </c>
      <c r="C932">
        <v>1</v>
      </c>
      <c r="D932" t="s">
        <v>14</v>
      </c>
      <c r="E932" t="s">
        <v>25</v>
      </c>
      <c r="F932" t="s">
        <v>16</v>
      </c>
      <c r="G932" t="s">
        <v>28</v>
      </c>
      <c r="H932" s="2">
        <v>3978.83</v>
      </c>
      <c r="I932" t="str">
        <f t="shared" si="14"/>
        <v>Child</v>
      </c>
    </row>
    <row r="933" spans="1:9" x14ac:dyDescent="0.35">
      <c r="A933" s="1">
        <v>44907</v>
      </c>
      <c r="B933" t="s">
        <v>962</v>
      </c>
      <c r="C933">
        <v>70</v>
      </c>
      <c r="D933" t="s">
        <v>21</v>
      </c>
      <c r="E933" t="s">
        <v>35</v>
      </c>
      <c r="F933" t="s">
        <v>16</v>
      </c>
      <c r="G933" t="s">
        <v>40</v>
      </c>
      <c r="H933" s="2">
        <v>1843.04</v>
      </c>
      <c r="I933" t="str">
        <f t="shared" si="14"/>
        <v>Senior Age</v>
      </c>
    </row>
    <row r="934" spans="1:9" x14ac:dyDescent="0.35">
      <c r="A934" s="1">
        <v>44891</v>
      </c>
      <c r="B934" t="s">
        <v>963</v>
      </c>
      <c r="C934">
        <v>36</v>
      </c>
      <c r="D934" t="s">
        <v>9</v>
      </c>
      <c r="E934" t="s">
        <v>33</v>
      </c>
      <c r="F934" t="s">
        <v>30</v>
      </c>
      <c r="G934" t="s">
        <v>37</v>
      </c>
      <c r="H934" s="2">
        <v>303.67</v>
      </c>
      <c r="I934" t="str">
        <f t="shared" si="14"/>
        <v>Young Adult</v>
      </c>
    </row>
    <row r="935" spans="1:9" x14ac:dyDescent="0.35">
      <c r="A935" s="1">
        <v>44795</v>
      </c>
      <c r="B935" t="s">
        <v>964</v>
      </c>
      <c r="C935">
        <v>30</v>
      </c>
      <c r="D935" t="s">
        <v>9</v>
      </c>
      <c r="E935" t="s">
        <v>33</v>
      </c>
      <c r="F935" t="s">
        <v>23</v>
      </c>
      <c r="G935" t="s">
        <v>37</v>
      </c>
      <c r="H935" s="2">
        <v>3755.39</v>
      </c>
      <c r="I935" t="str">
        <f t="shared" si="14"/>
        <v>Young Adult</v>
      </c>
    </row>
    <row r="936" spans="1:9" x14ac:dyDescent="0.35">
      <c r="A936" s="1">
        <v>45149</v>
      </c>
      <c r="B936" t="s">
        <v>965</v>
      </c>
      <c r="C936">
        <v>87</v>
      </c>
      <c r="D936" t="s">
        <v>21</v>
      </c>
      <c r="E936" t="s">
        <v>27</v>
      </c>
      <c r="F936" t="s">
        <v>16</v>
      </c>
      <c r="G936" t="s">
        <v>12</v>
      </c>
      <c r="H936" s="2">
        <v>2662.07</v>
      </c>
      <c r="I936" t="str">
        <f t="shared" si="14"/>
        <v>Senior Age</v>
      </c>
    </row>
    <row r="937" spans="1:9" x14ac:dyDescent="0.35">
      <c r="A937" s="1">
        <v>44959</v>
      </c>
      <c r="B937" t="s">
        <v>966</v>
      </c>
      <c r="C937">
        <v>40</v>
      </c>
      <c r="D937" t="s">
        <v>9</v>
      </c>
      <c r="E937" t="s">
        <v>10</v>
      </c>
      <c r="F937" t="s">
        <v>11</v>
      </c>
      <c r="G937" t="s">
        <v>40</v>
      </c>
      <c r="H937" s="2">
        <v>4431.4399999999996</v>
      </c>
      <c r="I937" t="str">
        <f t="shared" si="14"/>
        <v>Middle age</v>
      </c>
    </row>
    <row r="938" spans="1:9" x14ac:dyDescent="0.35">
      <c r="A938" s="1">
        <v>45155</v>
      </c>
      <c r="B938" t="s">
        <v>967</v>
      </c>
      <c r="C938">
        <v>38</v>
      </c>
      <c r="D938" t="s">
        <v>21</v>
      </c>
      <c r="E938" t="s">
        <v>22</v>
      </c>
      <c r="F938" t="s">
        <v>30</v>
      </c>
      <c r="G938" t="s">
        <v>17</v>
      </c>
      <c r="H938" s="2">
        <v>588.14</v>
      </c>
      <c r="I938" t="str">
        <f t="shared" si="14"/>
        <v>Young Adult</v>
      </c>
    </row>
    <row r="939" spans="1:9" x14ac:dyDescent="0.35">
      <c r="A939" s="1">
        <v>45230</v>
      </c>
      <c r="B939" t="s">
        <v>968</v>
      </c>
      <c r="C939">
        <v>41</v>
      </c>
      <c r="D939" t="s">
        <v>14</v>
      </c>
      <c r="E939" t="s">
        <v>19</v>
      </c>
      <c r="F939" t="s">
        <v>11</v>
      </c>
      <c r="G939" t="s">
        <v>40</v>
      </c>
      <c r="H939" s="2">
        <v>129.32</v>
      </c>
      <c r="I939" t="str">
        <f t="shared" si="14"/>
        <v>Middle age</v>
      </c>
    </row>
    <row r="940" spans="1:9" x14ac:dyDescent="0.35">
      <c r="A940" s="1">
        <v>44918</v>
      </c>
      <c r="B940" t="s">
        <v>969</v>
      </c>
      <c r="C940">
        <v>77</v>
      </c>
      <c r="D940" t="s">
        <v>14</v>
      </c>
      <c r="E940" t="s">
        <v>25</v>
      </c>
      <c r="F940" t="s">
        <v>23</v>
      </c>
      <c r="G940" t="s">
        <v>28</v>
      </c>
      <c r="H940" s="2">
        <v>2865.62</v>
      </c>
      <c r="I940" t="str">
        <f t="shared" si="14"/>
        <v>Senior Age</v>
      </c>
    </row>
    <row r="941" spans="1:9" x14ac:dyDescent="0.35">
      <c r="A941" s="1">
        <v>45034</v>
      </c>
      <c r="B941" t="s">
        <v>970</v>
      </c>
      <c r="C941">
        <v>32</v>
      </c>
      <c r="D941" t="s">
        <v>14</v>
      </c>
      <c r="E941" t="s">
        <v>33</v>
      </c>
      <c r="F941" t="s">
        <v>11</v>
      </c>
      <c r="G941" t="s">
        <v>37</v>
      </c>
      <c r="H941" s="2">
        <v>4857.08</v>
      </c>
      <c r="I941" t="str">
        <f t="shared" si="14"/>
        <v>Young Adult</v>
      </c>
    </row>
    <row r="942" spans="1:9" x14ac:dyDescent="0.35">
      <c r="A942" s="1">
        <v>44740</v>
      </c>
      <c r="B942" t="s">
        <v>971</v>
      </c>
      <c r="C942">
        <v>81</v>
      </c>
      <c r="D942" t="s">
        <v>21</v>
      </c>
      <c r="E942" t="s">
        <v>19</v>
      </c>
      <c r="F942" t="s">
        <v>11</v>
      </c>
      <c r="G942" t="s">
        <v>40</v>
      </c>
      <c r="H942" s="2">
        <v>2450.1999999999998</v>
      </c>
      <c r="I942" t="str">
        <f t="shared" si="14"/>
        <v>Senior Age</v>
      </c>
    </row>
    <row r="943" spans="1:9" x14ac:dyDescent="0.35">
      <c r="A943" s="1">
        <v>44682</v>
      </c>
      <c r="B943" t="s">
        <v>972</v>
      </c>
      <c r="C943">
        <v>97</v>
      </c>
      <c r="D943" t="s">
        <v>9</v>
      </c>
      <c r="E943" t="s">
        <v>10</v>
      </c>
      <c r="F943" t="s">
        <v>16</v>
      </c>
      <c r="G943" t="s">
        <v>12</v>
      </c>
      <c r="H943" s="2">
        <v>2624.03</v>
      </c>
      <c r="I943" t="str">
        <f t="shared" si="14"/>
        <v>Senior Age</v>
      </c>
    </row>
    <row r="944" spans="1:9" x14ac:dyDescent="0.35">
      <c r="A944" s="1">
        <v>45056</v>
      </c>
      <c r="B944" t="s">
        <v>973</v>
      </c>
      <c r="C944">
        <v>86</v>
      </c>
      <c r="D944" t="s">
        <v>21</v>
      </c>
      <c r="E944" t="s">
        <v>33</v>
      </c>
      <c r="F944" t="s">
        <v>11</v>
      </c>
      <c r="G944" t="s">
        <v>12</v>
      </c>
      <c r="H944" s="2">
        <v>2759.01</v>
      </c>
      <c r="I944" t="str">
        <f t="shared" si="14"/>
        <v>Senior Age</v>
      </c>
    </row>
    <row r="945" spans="1:9" x14ac:dyDescent="0.35">
      <c r="A945" s="1">
        <v>45157</v>
      </c>
      <c r="B945" t="s">
        <v>974</v>
      </c>
      <c r="C945">
        <v>77</v>
      </c>
      <c r="D945" t="s">
        <v>21</v>
      </c>
      <c r="E945" t="s">
        <v>15</v>
      </c>
      <c r="F945" t="s">
        <v>23</v>
      </c>
      <c r="G945" t="s">
        <v>37</v>
      </c>
      <c r="H945" s="2">
        <v>452.73</v>
      </c>
      <c r="I945" t="str">
        <f t="shared" si="14"/>
        <v>Senior Age</v>
      </c>
    </row>
    <row r="946" spans="1:9" x14ac:dyDescent="0.35">
      <c r="A946" s="1">
        <v>44953</v>
      </c>
      <c r="B946" t="s">
        <v>975</v>
      </c>
      <c r="C946">
        <v>17</v>
      </c>
      <c r="D946" t="s">
        <v>14</v>
      </c>
      <c r="E946" t="s">
        <v>15</v>
      </c>
      <c r="F946" t="s">
        <v>11</v>
      </c>
      <c r="G946" t="s">
        <v>17</v>
      </c>
      <c r="H946" s="2">
        <v>1278.57</v>
      </c>
      <c r="I946" t="str">
        <f t="shared" si="14"/>
        <v>Child</v>
      </c>
    </row>
    <row r="947" spans="1:9" x14ac:dyDescent="0.35">
      <c r="A947" s="1">
        <v>45183</v>
      </c>
      <c r="B947" t="s">
        <v>976</v>
      </c>
      <c r="C947">
        <v>59</v>
      </c>
      <c r="D947" t="s">
        <v>14</v>
      </c>
      <c r="E947" t="s">
        <v>19</v>
      </c>
      <c r="F947" t="s">
        <v>30</v>
      </c>
      <c r="G947" t="s">
        <v>37</v>
      </c>
      <c r="H947" s="2">
        <v>4934.67</v>
      </c>
      <c r="I947" t="str">
        <f t="shared" si="14"/>
        <v>Middle age</v>
      </c>
    </row>
    <row r="948" spans="1:9" x14ac:dyDescent="0.35">
      <c r="A948" s="1">
        <v>44799</v>
      </c>
      <c r="B948" t="s">
        <v>977</v>
      </c>
      <c r="C948">
        <v>88</v>
      </c>
      <c r="D948" t="s">
        <v>14</v>
      </c>
      <c r="E948" t="s">
        <v>25</v>
      </c>
      <c r="F948" t="s">
        <v>30</v>
      </c>
      <c r="G948" t="s">
        <v>37</v>
      </c>
      <c r="H948" s="2">
        <v>1045.32</v>
      </c>
      <c r="I948" t="str">
        <f t="shared" si="14"/>
        <v>Senior Age</v>
      </c>
    </row>
    <row r="949" spans="1:9" x14ac:dyDescent="0.35">
      <c r="A949" s="1">
        <v>44802</v>
      </c>
      <c r="B949" t="s">
        <v>978</v>
      </c>
      <c r="C949">
        <v>27</v>
      </c>
      <c r="D949" t="s">
        <v>14</v>
      </c>
      <c r="E949" t="s">
        <v>19</v>
      </c>
      <c r="F949" t="s">
        <v>16</v>
      </c>
      <c r="G949" t="s">
        <v>12</v>
      </c>
      <c r="H949" s="2">
        <v>1209.74</v>
      </c>
      <c r="I949" t="str">
        <f t="shared" si="14"/>
        <v>Young Adult</v>
      </c>
    </row>
    <row r="950" spans="1:9" x14ac:dyDescent="0.35">
      <c r="A950" s="1">
        <v>44645</v>
      </c>
      <c r="B950" t="s">
        <v>979</v>
      </c>
      <c r="C950">
        <v>59</v>
      </c>
      <c r="D950" t="s">
        <v>21</v>
      </c>
      <c r="E950" t="s">
        <v>33</v>
      </c>
      <c r="F950" t="s">
        <v>30</v>
      </c>
      <c r="G950" t="s">
        <v>40</v>
      </c>
      <c r="H950" s="2">
        <v>779.36</v>
      </c>
      <c r="I950" t="str">
        <f t="shared" si="14"/>
        <v>Middle age</v>
      </c>
    </row>
    <row r="951" spans="1:9" x14ac:dyDescent="0.35">
      <c r="A951" s="1">
        <v>44669</v>
      </c>
      <c r="B951" t="s">
        <v>980</v>
      </c>
      <c r="C951">
        <v>68</v>
      </c>
      <c r="D951" t="s">
        <v>9</v>
      </c>
      <c r="E951" t="s">
        <v>22</v>
      </c>
      <c r="F951" t="s">
        <v>11</v>
      </c>
      <c r="G951" t="s">
        <v>17</v>
      </c>
      <c r="H951" s="2">
        <v>1484.27</v>
      </c>
      <c r="I951" t="str">
        <f t="shared" si="14"/>
        <v>Senior Age</v>
      </c>
    </row>
    <row r="952" spans="1:9" x14ac:dyDescent="0.35">
      <c r="A952" s="1">
        <v>44649</v>
      </c>
      <c r="B952" t="s">
        <v>981</v>
      </c>
      <c r="C952">
        <v>85</v>
      </c>
      <c r="D952" t="s">
        <v>14</v>
      </c>
      <c r="E952" t="s">
        <v>15</v>
      </c>
      <c r="F952" t="s">
        <v>23</v>
      </c>
      <c r="G952" t="s">
        <v>17</v>
      </c>
      <c r="H952" s="2">
        <v>1671.45</v>
      </c>
      <c r="I952" t="str">
        <f t="shared" si="14"/>
        <v>Senior Age</v>
      </c>
    </row>
    <row r="953" spans="1:9" x14ac:dyDescent="0.35">
      <c r="A953" s="1">
        <v>45002</v>
      </c>
      <c r="B953" t="s">
        <v>982</v>
      </c>
      <c r="C953">
        <v>16</v>
      </c>
      <c r="D953" t="s">
        <v>21</v>
      </c>
      <c r="E953" t="s">
        <v>22</v>
      </c>
      <c r="F953" t="s">
        <v>23</v>
      </c>
      <c r="G953" t="s">
        <v>17</v>
      </c>
      <c r="H953" s="2">
        <v>4886.87</v>
      </c>
      <c r="I953" t="str">
        <f t="shared" si="14"/>
        <v>Child</v>
      </c>
    </row>
    <row r="954" spans="1:9" x14ac:dyDescent="0.35">
      <c r="A954" s="1">
        <v>44737</v>
      </c>
      <c r="B954" t="s">
        <v>983</v>
      </c>
      <c r="C954">
        <v>33</v>
      </c>
      <c r="D954" t="s">
        <v>21</v>
      </c>
      <c r="E954" t="s">
        <v>10</v>
      </c>
      <c r="F954" t="s">
        <v>11</v>
      </c>
      <c r="G954" t="s">
        <v>12</v>
      </c>
      <c r="H954" s="2">
        <v>1906.85</v>
      </c>
      <c r="I954" t="str">
        <f t="shared" si="14"/>
        <v>Young Adult</v>
      </c>
    </row>
    <row r="955" spans="1:9" x14ac:dyDescent="0.35">
      <c r="A955" s="1">
        <v>44615</v>
      </c>
      <c r="B955" t="s">
        <v>984</v>
      </c>
      <c r="C955">
        <v>46</v>
      </c>
      <c r="D955" t="s">
        <v>14</v>
      </c>
      <c r="E955" t="s">
        <v>22</v>
      </c>
      <c r="F955" t="s">
        <v>11</v>
      </c>
      <c r="G955" t="s">
        <v>28</v>
      </c>
      <c r="H955" s="2">
        <v>4848.66</v>
      </c>
      <c r="I955" t="str">
        <f t="shared" si="14"/>
        <v>Middle age</v>
      </c>
    </row>
    <row r="956" spans="1:9" x14ac:dyDescent="0.35">
      <c r="A956" s="1">
        <v>44968</v>
      </c>
      <c r="B956" t="s">
        <v>985</v>
      </c>
      <c r="C956">
        <v>90</v>
      </c>
      <c r="D956" t="s">
        <v>14</v>
      </c>
      <c r="E956" t="s">
        <v>19</v>
      </c>
      <c r="F956" t="s">
        <v>11</v>
      </c>
      <c r="G956" t="s">
        <v>28</v>
      </c>
      <c r="H956" s="2">
        <v>1414.28</v>
      </c>
      <c r="I956" t="str">
        <f t="shared" si="14"/>
        <v>Senior Age</v>
      </c>
    </row>
    <row r="957" spans="1:9" x14ac:dyDescent="0.35">
      <c r="A957" s="1">
        <v>45096</v>
      </c>
      <c r="B957" t="s">
        <v>986</v>
      </c>
      <c r="C957">
        <v>21</v>
      </c>
      <c r="D957" t="s">
        <v>9</v>
      </c>
      <c r="E957" t="s">
        <v>33</v>
      </c>
      <c r="F957" t="s">
        <v>16</v>
      </c>
      <c r="G957" t="s">
        <v>17</v>
      </c>
      <c r="H957" s="2">
        <v>3679.53</v>
      </c>
      <c r="I957" t="str">
        <f t="shared" si="14"/>
        <v>Young Adult</v>
      </c>
    </row>
    <row r="958" spans="1:9" x14ac:dyDescent="0.35">
      <c r="A958" s="1">
        <v>44764</v>
      </c>
      <c r="B958" t="s">
        <v>987</v>
      </c>
      <c r="C958">
        <v>41</v>
      </c>
      <c r="D958" t="s">
        <v>9</v>
      </c>
      <c r="E958" t="s">
        <v>22</v>
      </c>
      <c r="F958" t="s">
        <v>23</v>
      </c>
      <c r="G958" t="s">
        <v>37</v>
      </c>
      <c r="H958" s="2">
        <v>2081.0500000000002</v>
      </c>
      <c r="I958" t="str">
        <f t="shared" si="14"/>
        <v>Middle age</v>
      </c>
    </row>
    <row r="959" spans="1:9" x14ac:dyDescent="0.35">
      <c r="A959" s="1">
        <v>44579</v>
      </c>
      <c r="B959" t="s">
        <v>988</v>
      </c>
      <c r="C959">
        <v>0</v>
      </c>
      <c r="D959" t="s">
        <v>9</v>
      </c>
      <c r="E959" t="s">
        <v>19</v>
      </c>
      <c r="F959" t="s">
        <v>11</v>
      </c>
      <c r="G959" t="s">
        <v>17</v>
      </c>
      <c r="H959" s="2">
        <v>3775.75</v>
      </c>
      <c r="I959" t="str">
        <f t="shared" si="14"/>
        <v>Child</v>
      </c>
    </row>
    <row r="960" spans="1:9" x14ac:dyDescent="0.35">
      <c r="A960" s="1">
        <v>44767</v>
      </c>
      <c r="B960" t="s">
        <v>989</v>
      </c>
      <c r="C960">
        <v>25</v>
      </c>
      <c r="D960" t="s">
        <v>21</v>
      </c>
      <c r="E960" t="s">
        <v>27</v>
      </c>
      <c r="F960" t="s">
        <v>30</v>
      </c>
      <c r="G960" t="s">
        <v>17</v>
      </c>
      <c r="H960" s="2">
        <v>208.23</v>
      </c>
      <c r="I960" t="str">
        <f t="shared" si="14"/>
        <v>Young Adult</v>
      </c>
    </row>
    <row r="961" spans="1:9" x14ac:dyDescent="0.35">
      <c r="A961" s="1">
        <v>44924</v>
      </c>
      <c r="B961" t="s">
        <v>990</v>
      </c>
      <c r="C961">
        <v>16</v>
      </c>
      <c r="D961" t="s">
        <v>9</v>
      </c>
      <c r="E961" t="s">
        <v>10</v>
      </c>
      <c r="F961" t="s">
        <v>30</v>
      </c>
      <c r="G961" t="s">
        <v>40</v>
      </c>
      <c r="H961" s="2">
        <v>2252.15</v>
      </c>
      <c r="I961" t="str">
        <f t="shared" si="14"/>
        <v>Child</v>
      </c>
    </row>
    <row r="962" spans="1:9" x14ac:dyDescent="0.35">
      <c r="A962" s="1">
        <v>44984</v>
      </c>
      <c r="B962" t="s">
        <v>991</v>
      </c>
      <c r="C962">
        <v>52</v>
      </c>
      <c r="D962" t="s">
        <v>21</v>
      </c>
      <c r="E962" t="s">
        <v>15</v>
      </c>
      <c r="F962" t="s">
        <v>23</v>
      </c>
      <c r="G962" t="s">
        <v>12</v>
      </c>
      <c r="H962" s="2">
        <v>3451.8</v>
      </c>
      <c r="I962" t="str">
        <f t="shared" ref="I962:I1025" si="15">IF(C962&lt;=17,"Child",IF(C962&lt;=39, "Young Adult", IF(C962&lt;=59, "Middle age", "Senior Age")))</f>
        <v>Middle age</v>
      </c>
    </row>
    <row r="963" spans="1:9" x14ac:dyDescent="0.35">
      <c r="A963" s="1">
        <v>45079</v>
      </c>
      <c r="B963" t="s">
        <v>992</v>
      </c>
      <c r="C963">
        <v>26</v>
      </c>
      <c r="D963" t="s">
        <v>9</v>
      </c>
      <c r="E963" t="s">
        <v>35</v>
      </c>
      <c r="F963" t="s">
        <v>11</v>
      </c>
      <c r="G963" t="s">
        <v>28</v>
      </c>
      <c r="H963" s="2">
        <v>4329.83</v>
      </c>
      <c r="I963" t="str">
        <f t="shared" si="15"/>
        <v>Young Adult</v>
      </c>
    </row>
    <row r="964" spans="1:9" x14ac:dyDescent="0.35">
      <c r="A964" s="1">
        <v>44587</v>
      </c>
      <c r="B964" t="s">
        <v>993</v>
      </c>
      <c r="C964">
        <v>81</v>
      </c>
      <c r="D964" t="s">
        <v>9</v>
      </c>
      <c r="E964" t="s">
        <v>25</v>
      </c>
      <c r="F964" t="s">
        <v>16</v>
      </c>
      <c r="G964" t="s">
        <v>40</v>
      </c>
      <c r="H964" s="2">
        <v>2253.92</v>
      </c>
      <c r="I964" t="str">
        <f t="shared" si="15"/>
        <v>Senior Age</v>
      </c>
    </row>
    <row r="965" spans="1:9" x14ac:dyDescent="0.35">
      <c r="A965" s="1">
        <v>44971</v>
      </c>
      <c r="B965" t="s">
        <v>994</v>
      </c>
      <c r="C965">
        <v>61</v>
      </c>
      <c r="D965" t="s">
        <v>9</v>
      </c>
      <c r="E965" t="s">
        <v>19</v>
      </c>
      <c r="F965" t="s">
        <v>30</v>
      </c>
      <c r="G965" t="s">
        <v>17</v>
      </c>
      <c r="H965" s="2">
        <v>3222.11</v>
      </c>
      <c r="I965" t="str">
        <f t="shared" si="15"/>
        <v>Senior Age</v>
      </c>
    </row>
    <row r="966" spans="1:9" x14ac:dyDescent="0.35">
      <c r="A966" s="1">
        <v>45203</v>
      </c>
      <c r="B966" t="s">
        <v>995</v>
      </c>
      <c r="C966">
        <v>89</v>
      </c>
      <c r="D966" t="s">
        <v>21</v>
      </c>
      <c r="E966" t="s">
        <v>27</v>
      </c>
      <c r="F966" t="s">
        <v>11</v>
      </c>
      <c r="G966" t="s">
        <v>40</v>
      </c>
      <c r="H966" s="2">
        <v>230.35</v>
      </c>
      <c r="I966" t="str">
        <f t="shared" si="15"/>
        <v>Senior Age</v>
      </c>
    </row>
    <row r="967" spans="1:9" x14ac:dyDescent="0.35">
      <c r="A967" s="1">
        <v>44779</v>
      </c>
      <c r="B967" t="s">
        <v>996</v>
      </c>
      <c r="C967">
        <v>3</v>
      </c>
      <c r="D967" t="s">
        <v>9</v>
      </c>
      <c r="E967" t="s">
        <v>35</v>
      </c>
      <c r="F967" t="s">
        <v>11</v>
      </c>
      <c r="G967" t="s">
        <v>40</v>
      </c>
      <c r="H967" s="2">
        <v>114.64</v>
      </c>
      <c r="I967" t="str">
        <f t="shared" si="15"/>
        <v>Child</v>
      </c>
    </row>
    <row r="968" spans="1:9" x14ac:dyDescent="0.35">
      <c r="A968" s="1">
        <v>44733</v>
      </c>
      <c r="B968" t="s">
        <v>997</v>
      </c>
      <c r="C968">
        <v>76</v>
      </c>
      <c r="D968" t="s">
        <v>21</v>
      </c>
      <c r="E968" t="s">
        <v>27</v>
      </c>
      <c r="F968" t="s">
        <v>16</v>
      </c>
      <c r="G968" t="s">
        <v>17</v>
      </c>
      <c r="H968" s="2">
        <v>517.9</v>
      </c>
      <c r="I968" t="str">
        <f t="shared" si="15"/>
        <v>Senior Age</v>
      </c>
    </row>
    <row r="969" spans="1:9" x14ac:dyDescent="0.35">
      <c r="A969" s="1">
        <v>44727</v>
      </c>
      <c r="B969" t="s">
        <v>998</v>
      </c>
      <c r="C969">
        <v>29</v>
      </c>
      <c r="D969" t="s">
        <v>14</v>
      </c>
      <c r="E969" t="s">
        <v>15</v>
      </c>
      <c r="F969" t="s">
        <v>16</v>
      </c>
      <c r="G969" t="s">
        <v>12</v>
      </c>
      <c r="H969" s="2">
        <v>3263.21</v>
      </c>
      <c r="I969" t="str">
        <f t="shared" si="15"/>
        <v>Young Adult</v>
      </c>
    </row>
    <row r="970" spans="1:9" x14ac:dyDescent="0.35">
      <c r="A970" s="1">
        <v>44983</v>
      </c>
      <c r="B970" t="s">
        <v>999</v>
      </c>
      <c r="C970">
        <v>27</v>
      </c>
      <c r="D970" t="s">
        <v>21</v>
      </c>
      <c r="E970" t="s">
        <v>10</v>
      </c>
      <c r="F970" t="s">
        <v>23</v>
      </c>
      <c r="G970" t="s">
        <v>37</v>
      </c>
      <c r="H970" s="2">
        <v>823.95</v>
      </c>
      <c r="I970" t="str">
        <f t="shared" si="15"/>
        <v>Young Adult</v>
      </c>
    </row>
    <row r="971" spans="1:9" x14ac:dyDescent="0.35">
      <c r="A971" s="1">
        <v>44567</v>
      </c>
      <c r="B971" t="s">
        <v>1000</v>
      </c>
      <c r="C971">
        <v>50</v>
      </c>
      <c r="D971" t="s">
        <v>21</v>
      </c>
      <c r="E971" t="s">
        <v>33</v>
      </c>
      <c r="F971" t="s">
        <v>30</v>
      </c>
      <c r="G971" t="s">
        <v>17</v>
      </c>
      <c r="H971" s="2">
        <v>1869.03</v>
      </c>
      <c r="I971" t="str">
        <f t="shared" si="15"/>
        <v>Middle age</v>
      </c>
    </row>
    <row r="972" spans="1:9" x14ac:dyDescent="0.35">
      <c r="A972" s="1">
        <v>45083</v>
      </c>
      <c r="B972" t="s">
        <v>1001</v>
      </c>
      <c r="C972">
        <v>29</v>
      </c>
      <c r="D972" t="s">
        <v>14</v>
      </c>
      <c r="E972" t="s">
        <v>10</v>
      </c>
      <c r="F972" t="s">
        <v>30</v>
      </c>
      <c r="G972" t="s">
        <v>37</v>
      </c>
      <c r="H972" s="2">
        <v>2002.64</v>
      </c>
      <c r="I972" t="str">
        <f t="shared" si="15"/>
        <v>Young Adult</v>
      </c>
    </row>
    <row r="973" spans="1:9" x14ac:dyDescent="0.35">
      <c r="A973" s="1">
        <v>45058</v>
      </c>
      <c r="B973" t="s">
        <v>1002</v>
      </c>
      <c r="C973">
        <v>24</v>
      </c>
      <c r="D973" t="s">
        <v>9</v>
      </c>
      <c r="E973" t="s">
        <v>35</v>
      </c>
      <c r="F973" t="s">
        <v>11</v>
      </c>
      <c r="G973" t="s">
        <v>40</v>
      </c>
      <c r="H973" s="2">
        <v>1254.32</v>
      </c>
      <c r="I973" t="str">
        <f t="shared" si="15"/>
        <v>Young Adult</v>
      </c>
    </row>
    <row r="974" spans="1:9" x14ac:dyDescent="0.35">
      <c r="A974" s="1">
        <v>44760</v>
      </c>
      <c r="B974" t="s">
        <v>1003</v>
      </c>
      <c r="C974">
        <v>85</v>
      </c>
      <c r="D974" t="s">
        <v>21</v>
      </c>
      <c r="E974" t="s">
        <v>25</v>
      </c>
      <c r="F974" t="s">
        <v>23</v>
      </c>
      <c r="G974" t="s">
        <v>37</v>
      </c>
      <c r="H974" s="2">
        <v>4940.21</v>
      </c>
      <c r="I974" t="str">
        <f t="shared" si="15"/>
        <v>Senior Age</v>
      </c>
    </row>
    <row r="975" spans="1:9" x14ac:dyDescent="0.35">
      <c r="A975" s="1">
        <v>44958</v>
      </c>
      <c r="B975" t="s">
        <v>1004</v>
      </c>
      <c r="C975">
        <v>15</v>
      </c>
      <c r="D975" t="s">
        <v>14</v>
      </c>
      <c r="E975" t="s">
        <v>33</v>
      </c>
      <c r="F975" t="s">
        <v>30</v>
      </c>
      <c r="G975" t="s">
        <v>17</v>
      </c>
      <c r="H975" s="2">
        <v>4121.82</v>
      </c>
      <c r="I975" t="str">
        <f t="shared" si="15"/>
        <v>Child</v>
      </c>
    </row>
    <row r="976" spans="1:9" x14ac:dyDescent="0.35">
      <c r="A976" s="1">
        <v>44811</v>
      </c>
      <c r="B976" t="s">
        <v>1005</v>
      </c>
      <c r="C976">
        <v>89</v>
      </c>
      <c r="D976" t="s">
        <v>14</v>
      </c>
      <c r="E976" t="s">
        <v>10</v>
      </c>
      <c r="F976" t="s">
        <v>11</v>
      </c>
      <c r="G976" t="s">
        <v>12</v>
      </c>
      <c r="H976" s="2">
        <v>4282.8</v>
      </c>
      <c r="I976" t="str">
        <f t="shared" si="15"/>
        <v>Senior Age</v>
      </c>
    </row>
    <row r="977" spans="1:9" x14ac:dyDescent="0.35">
      <c r="A977" s="1">
        <v>44596</v>
      </c>
      <c r="B977" t="s">
        <v>1006</v>
      </c>
      <c r="C977">
        <v>4</v>
      </c>
      <c r="D977" t="s">
        <v>21</v>
      </c>
      <c r="E977" t="s">
        <v>19</v>
      </c>
      <c r="F977" t="s">
        <v>11</v>
      </c>
      <c r="G977" t="s">
        <v>40</v>
      </c>
      <c r="H977" s="2">
        <v>1511.35</v>
      </c>
      <c r="I977" t="str">
        <f t="shared" si="15"/>
        <v>Child</v>
      </c>
    </row>
    <row r="978" spans="1:9" x14ac:dyDescent="0.35">
      <c r="A978" s="1">
        <v>44710</v>
      </c>
      <c r="B978" t="s">
        <v>1007</v>
      </c>
      <c r="C978">
        <v>17</v>
      </c>
      <c r="D978" t="s">
        <v>21</v>
      </c>
      <c r="E978" t="s">
        <v>33</v>
      </c>
      <c r="F978" t="s">
        <v>23</v>
      </c>
      <c r="G978" t="s">
        <v>12</v>
      </c>
      <c r="H978" s="2">
        <v>832.5</v>
      </c>
      <c r="I978" t="str">
        <f t="shared" si="15"/>
        <v>Child</v>
      </c>
    </row>
    <row r="979" spans="1:9" x14ac:dyDescent="0.35">
      <c r="A979" s="1">
        <v>45264</v>
      </c>
      <c r="B979" t="s">
        <v>1008</v>
      </c>
      <c r="C979">
        <v>44</v>
      </c>
      <c r="D979" t="s">
        <v>21</v>
      </c>
      <c r="E979" t="s">
        <v>33</v>
      </c>
      <c r="F979" t="s">
        <v>30</v>
      </c>
      <c r="G979" t="s">
        <v>37</v>
      </c>
      <c r="H979" s="2">
        <v>3870.86</v>
      </c>
      <c r="I979" t="str">
        <f t="shared" si="15"/>
        <v>Middle age</v>
      </c>
    </row>
    <row r="980" spans="1:9" x14ac:dyDescent="0.35">
      <c r="A980" s="1">
        <v>44646</v>
      </c>
      <c r="B980" t="s">
        <v>1009</v>
      </c>
      <c r="C980">
        <v>40</v>
      </c>
      <c r="D980" t="s">
        <v>21</v>
      </c>
      <c r="E980" t="s">
        <v>15</v>
      </c>
      <c r="F980" t="s">
        <v>23</v>
      </c>
      <c r="G980" t="s">
        <v>28</v>
      </c>
      <c r="H980" s="2">
        <v>4556.17</v>
      </c>
      <c r="I980" t="str">
        <f t="shared" si="15"/>
        <v>Middle age</v>
      </c>
    </row>
    <row r="981" spans="1:9" x14ac:dyDescent="0.35">
      <c r="A981" s="1">
        <v>44652</v>
      </c>
      <c r="B981" t="s">
        <v>1010</v>
      </c>
      <c r="C981">
        <v>75</v>
      </c>
      <c r="D981" t="s">
        <v>9</v>
      </c>
      <c r="E981" t="s">
        <v>27</v>
      </c>
      <c r="F981" t="s">
        <v>16</v>
      </c>
      <c r="G981" t="s">
        <v>17</v>
      </c>
      <c r="H981" s="2">
        <v>1574.28</v>
      </c>
      <c r="I981" t="str">
        <f t="shared" si="15"/>
        <v>Senior Age</v>
      </c>
    </row>
    <row r="982" spans="1:9" x14ac:dyDescent="0.35">
      <c r="A982" s="1">
        <v>45069</v>
      </c>
      <c r="B982" t="s">
        <v>1011</v>
      </c>
      <c r="C982">
        <v>81</v>
      </c>
      <c r="D982" t="s">
        <v>9</v>
      </c>
      <c r="E982" t="s">
        <v>19</v>
      </c>
      <c r="F982" t="s">
        <v>11</v>
      </c>
      <c r="G982" t="s">
        <v>37</v>
      </c>
      <c r="H982" s="2">
        <v>554.96</v>
      </c>
      <c r="I982" t="str">
        <f t="shared" si="15"/>
        <v>Senior Age</v>
      </c>
    </row>
    <row r="983" spans="1:9" x14ac:dyDescent="0.35">
      <c r="A983" s="1">
        <v>45269</v>
      </c>
      <c r="B983" t="s">
        <v>1012</v>
      </c>
      <c r="C983">
        <v>68</v>
      </c>
      <c r="D983" t="s">
        <v>14</v>
      </c>
      <c r="E983" t="s">
        <v>33</v>
      </c>
      <c r="F983" t="s">
        <v>11</v>
      </c>
      <c r="G983" t="s">
        <v>40</v>
      </c>
      <c r="H983" s="2">
        <v>741.35</v>
      </c>
      <c r="I983" t="str">
        <f t="shared" si="15"/>
        <v>Senior Age</v>
      </c>
    </row>
    <row r="984" spans="1:9" x14ac:dyDescent="0.35">
      <c r="A984" s="1">
        <v>45014</v>
      </c>
      <c r="B984" t="s">
        <v>1013</v>
      </c>
      <c r="C984">
        <v>80</v>
      </c>
      <c r="D984" t="s">
        <v>21</v>
      </c>
      <c r="E984" t="s">
        <v>22</v>
      </c>
      <c r="F984" t="s">
        <v>16</v>
      </c>
      <c r="G984" t="s">
        <v>40</v>
      </c>
      <c r="H984" s="2">
        <v>3182.64</v>
      </c>
      <c r="I984" t="str">
        <f t="shared" si="15"/>
        <v>Senior Age</v>
      </c>
    </row>
    <row r="985" spans="1:9" x14ac:dyDescent="0.35">
      <c r="A985" s="1">
        <v>45022</v>
      </c>
      <c r="B985" t="s">
        <v>1014</v>
      </c>
      <c r="C985">
        <v>71</v>
      </c>
      <c r="D985" t="s">
        <v>14</v>
      </c>
      <c r="E985" t="s">
        <v>35</v>
      </c>
      <c r="F985" t="s">
        <v>16</v>
      </c>
      <c r="G985" t="s">
        <v>12</v>
      </c>
      <c r="H985" s="2">
        <v>763.91</v>
      </c>
      <c r="I985" t="str">
        <f t="shared" si="15"/>
        <v>Senior Age</v>
      </c>
    </row>
    <row r="986" spans="1:9" x14ac:dyDescent="0.35">
      <c r="A986" s="1">
        <v>44719</v>
      </c>
      <c r="B986" t="s">
        <v>1015</v>
      </c>
      <c r="C986">
        <v>10</v>
      </c>
      <c r="D986" t="s">
        <v>9</v>
      </c>
      <c r="E986" t="s">
        <v>35</v>
      </c>
      <c r="F986" t="s">
        <v>23</v>
      </c>
      <c r="G986" t="s">
        <v>17</v>
      </c>
      <c r="H986" s="2">
        <v>960.67</v>
      </c>
      <c r="I986" t="str">
        <f t="shared" si="15"/>
        <v>Child</v>
      </c>
    </row>
    <row r="987" spans="1:9" x14ac:dyDescent="0.35">
      <c r="A987" s="1">
        <v>44974</v>
      </c>
      <c r="B987" t="s">
        <v>1016</v>
      </c>
      <c r="C987">
        <v>69</v>
      </c>
      <c r="D987" t="s">
        <v>14</v>
      </c>
      <c r="E987" t="s">
        <v>19</v>
      </c>
      <c r="F987" t="s">
        <v>16</v>
      </c>
      <c r="G987" t="s">
        <v>12</v>
      </c>
      <c r="H987" s="2">
        <v>1009.55</v>
      </c>
      <c r="I987" t="str">
        <f t="shared" si="15"/>
        <v>Senior Age</v>
      </c>
    </row>
    <row r="988" spans="1:9" x14ac:dyDescent="0.35">
      <c r="A988" s="1">
        <v>45011</v>
      </c>
      <c r="B988" t="s">
        <v>1017</v>
      </c>
      <c r="C988">
        <v>84</v>
      </c>
      <c r="D988" t="s">
        <v>14</v>
      </c>
      <c r="E988" t="s">
        <v>10</v>
      </c>
      <c r="F988" t="s">
        <v>23</v>
      </c>
      <c r="G988" t="s">
        <v>12</v>
      </c>
      <c r="H988" s="2">
        <v>960.3</v>
      </c>
      <c r="I988" t="str">
        <f t="shared" si="15"/>
        <v>Senior Age</v>
      </c>
    </row>
    <row r="989" spans="1:9" x14ac:dyDescent="0.35">
      <c r="A989" s="1">
        <v>45057</v>
      </c>
      <c r="B989" t="s">
        <v>1018</v>
      </c>
      <c r="C989">
        <v>23</v>
      </c>
      <c r="D989" t="s">
        <v>14</v>
      </c>
      <c r="E989" t="s">
        <v>25</v>
      </c>
      <c r="F989" t="s">
        <v>30</v>
      </c>
      <c r="G989" t="s">
        <v>37</v>
      </c>
      <c r="H989" s="2">
        <v>3878.48</v>
      </c>
      <c r="I989" t="str">
        <f t="shared" si="15"/>
        <v>Young Adult</v>
      </c>
    </row>
    <row r="990" spans="1:9" x14ac:dyDescent="0.35">
      <c r="A990" s="1">
        <v>44860</v>
      </c>
      <c r="B990" t="s">
        <v>1019</v>
      </c>
      <c r="C990">
        <v>74</v>
      </c>
      <c r="D990" t="s">
        <v>21</v>
      </c>
      <c r="E990" t="s">
        <v>27</v>
      </c>
      <c r="F990" t="s">
        <v>11</v>
      </c>
      <c r="G990" t="s">
        <v>28</v>
      </c>
      <c r="H990" s="2">
        <v>4365.58</v>
      </c>
      <c r="I990" t="str">
        <f t="shared" si="15"/>
        <v>Senior Age</v>
      </c>
    </row>
    <row r="991" spans="1:9" x14ac:dyDescent="0.35">
      <c r="A991" s="1">
        <v>45110</v>
      </c>
      <c r="B991" t="s">
        <v>1020</v>
      </c>
      <c r="C991">
        <v>14</v>
      </c>
      <c r="D991" t="s">
        <v>9</v>
      </c>
      <c r="E991" t="s">
        <v>25</v>
      </c>
      <c r="F991" t="s">
        <v>30</v>
      </c>
      <c r="G991" t="s">
        <v>28</v>
      </c>
      <c r="H991" s="2">
        <v>3354.68</v>
      </c>
      <c r="I991" t="str">
        <f t="shared" si="15"/>
        <v>Child</v>
      </c>
    </row>
    <row r="992" spans="1:9" x14ac:dyDescent="0.35">
      <c r="A992" s="1">
        <v>44894</v>
      </c>
      <c r="B992" t="s">
        <v>1021</v>
      </c>
      <c r="C992">
        <v>85</v>
      </c>
      <c r="D992" t="s">
        <v>21</v>
      </c>
      <c r="E992" t="s">
        <v>10</v>
      </c>
      <c r="F992" t="s">
        <v>16</v>
      </c>
      <c r="G992" t="s">
        <v>37</v>
      </c>
      <c r="H992" s="2">
        <v>3243.49</v>
      </c>
      <c r="I992" t="str">
        <f t="shared" si="15"/>
        <v>Senior Age</v>
      </c>
    </row>
    <row r="993" spans="1:9" x14ac:dyDescent="0.35">
      <c r="A993" s="1">
        <v>44720</v>
      </c>
      <c r="B993" t="s">
        <v>1022</v>
      </c>
      <c r="C993">
        <v>28</v>
      </c>
      <c r="D993" t="s">
        <v>14</v>
      </c>
      <c r="E993" t="s">
        <v>10</v>
      </c>
      <c r="F993" t="s">
        <v>16</v>
      </c>
      <c r="G993" t="s">
        <v>28</v>
      </c>
      <c r="H993" s="2">
        <v>224.91</v>
      </c>
      <c r="I993" t="str">
        <f t="shared" si="15"/>
        <v>Young Adult</v>
      </c>
    </row>
    <row r="994" spans="1:9" x14ac:dyDescent="0.35">
      <c r="A994" s="1">
        <v>45277</v>
      </c>
      <c r="B994" t="s">
        <v>1023</v>
      </c>
      <c r="C994">
        <v>45</v>
      </c>
      <c r="D994" t="s">
        <v>14</v>
      </c>
      <c r="E994" t="s">
        <v>35</v>
      </c>
      <c r="F994" t="s">
        <v>23</v>
      </c>
      <c r="G994" t="s">
        <v>37</v>
      </c>
      <c r="H994" s="2">
        <v>970.68</v>
      </c>
      <c r="I994" t="str">
        <f t="shared" si="15"/>
        <v>Middle age</v>
      </c>
    </row>
    <row r="995" spans="1:9" x14ac:dyDescent="0.35">
      <c r="A995" s="1">
        <v>44637</v>
      </c>
      <c r="B995" t="s">
        <v>1024</v>
      </c>
      <c r="C995">
        <v>19</v>
      </c>
      <c r="D995" t="s">
        <v>9</v>
      </c>
      <c r="E995" t="s">
        <v>19</v>
      </c>
      <c r="F995" t="s">
        <v>30</v>
      </c>
      <c r="G995" t="s">
        <v>40</v>
      </c>
      <c r="H995" s="2">
        <v>2342.44</v>
      </c>
      <c r="I995" t="str">
        <f t="shared" si="15"/>
        <v>Young Adult</v>
      </c>
    </row>
    <row r="996" spans="1:9" x14ac:dyDescent="0.35">
      <c r="A996" s="1">
        <v>44582</v>
      </c>
      <c r="B996" t="s">
        <v>1025</v>
      </c>
      <c r="C996">
        <v>97</v>
      </c>
      <c r="D996" t="s">
        <v>9</v>
      </c>
      <c r="E996" t="s">
        <v>22</v>
      </c>
      <c r="F996" t="s">
        <v>23</v>
      </c>
      <c r="G996" t="s">
        <v>28</v>
      </c>
      <c r="H996" s="2">
        <v>1113.94</v>
      </c>
      <c r="I996" t="str">
        <f t="shared" si="15"/>
        <v>Senior Age</v>
      </c>
    </row>
    <row r="997" spans="1:9" x14ac:dyDescent="0.35">
      <c r="A997" s="1">
        <v>45281</v>
      </c>
      <c r="B997" t="s">
        <v>1026</v>
      </c>
      <c r="C997">
        <v>1</v>
      </c>
      <c r="D997" t="s">
        <v>14</v>
      </c>
      <c r="E997" t="s">
        <v>33</v>
      </c>
      <c r="F997" t="s">
        <v>23</v>
      </c>
      <c r="G997" t="s">
        <v>40</v>
      </c>
      <c r="H997" s="2">
        <v>1198.78</v>
      </c>
      <c r="I997" t="str">
        <f t="shared" si="15"/>
        <v>Child</v>
      </c>
    </row>
    <row r="998" spans="1:9" x14ac:dyDescent="0.35">
      <c r="A998" s="1">
        <v>45146</v>
      </c>
      <c r="B998" t="s">
        <v>1027</v>
      </c>
      <c r="C998">
        <v>72</v>
      </c>
      <c r="D998" t="s">
        <v>9</v>
      </c>
      <c r="E998" t="s">
        <v>35</v>
      </c>
      <c r="F998" t="s">
        <v>30</v>
      </c>
      <c r="G998" t="s">
        <v>17</v>
      </c>
      <c r="H998" s="2">
        <v>3015.96</v>
      </c>
      <c r="I998" t="str">
        <f t="shared" si="15"/>
        <v>Senior Age</v>
      </c>
    </row>
    <row r="999" spans="1:9" x14ac:dyDescent="0.35">
      <c r="A999" s="1">
        <v>44670</v>
      </c>
      <c r="B999" t="s">
        <v>1028</v>
      </c>
      <c r="C999">
        <v>59</v>
      </c>
      <c r="D999" t="s">
        <v>9</v>
      </c>
      <c r="E999" t="s">
        <v>35</v>
      </c>
      <c r="F999" t="s">
        <v>16</v>
      </c>
      <c r="G999" t="s">
        <v>12</v>
      </c>
      <c r="H999" s="2">
        <v>1656.35</v>
      </c>
      <c r="I999" t="str">
        <f t="shared" si="15"/>
        <v>Middle age</v>
      </c>
    </row>
    <row r="1000" spans="1:9" x14ac:dyDescent="0.35">
      <c r="A1000" s="1">
        <v>45146</v>
      </c>
      <c r="B1000" t="s">
        <v>1029</v>
      </c>
      <c r="C1000">
        <v>56</v>
      </c>
      <c r="D1000" t="s">
        <v>9</v>
      </c>
      <c r="E1000" t="s">
        <v>22</v>
      </c>
      <c r="F1000" t="s">
        <v>23</v>
      </c>
      <c r="G1000" t="s">
        <v>28</v>
      </c>
      <c r="H1000" s="2">
        <v>415.13</v>
      </c>
      <c r="I1000" t="str">
        <f t="shared" si="15"/>
        <v>Middle age</v>
      </c>
    </row>
    <row r="1001" spans="1:9" x14ac:dyDescent="0.35">
      <c r="A1001" s="1">
        <v>45146</v>
      </c>
      <c r="B1001" t="s">
        <v>1030</v>
      </c>
      <c r="C1001">
        <v>25</v>
      </c>
      <c r="D1001" t="s">
        <v>21</v>
      </c>
      <c r="E1001" t="s">
        <v>15</v>
      </c>
      <c r="F1001" t="s">
        <v>16</v>
      </c>
      <c r="G1001" t="s">
        <v>28</v>
      </c>
      <c r="H1001" s="2">
        <v>2903.02</v>
      </c>
      <c r="I1001" t="str">
        <f t="shared" si="15"/>
        <v>Young Adult</v>
      </c>
    </row>
    <row r="1002" spans="1:9" x14ac:dyDescent="0.35">
      <c r="A1002" s="1">
        <v>44886</v>
      </c>
      <c r="B1002" t="s">
        <v>1031</v>
      </c>
      <c r="C1002">
        <v>86</v>
      </c>
      <c r="D1002" t="s">
        <v>14</v>
      </c>
      <c r="E1002" t="s">
        <v>10</v>
      </c>
      <c r="F1002" t="s">
        <v>11</v>
      </c>
      <c r="G1002" t="s">
        <v>40</v>
      </c>
      <c r="H1002" s="2">
        <v>2658.5</v>
      </c>
      <c r="I1002" t="str">
        <f t="shared" si="15"/>
        <v>Senior Age</v>
      </c>
    </row>
    <row r="1003" spans="1:9" x14ac:dyDescent="0.35">
      <c r="A1003" s="1">
        <v>44883</v>
      </c>
      <c r="B1003" t="s">
        <v>1032</v>
      </c>
      <c r="C1003">
        <v>84</v>
      </c>
      <c r="D1003" t="s">
        <v>9</v>
      </c>
      <c r="E1003" t="s">
        <v>10</v>
      </c>
      <c r="F1003" t="s">
        <v>23</v>
      </c>
      <c r="G1003" t="s">
        <v>37</v>
      </c>
      <c r="H1003" s="2">
        <v>2848.91</v>
      </c>
      <c r="I1003" t="str">
        <f t="shared" si="15"/>
        <v>Senior Age</v>
      </c>
    </row>
    <row r="1004" spans="1:9" x14ac:dyDescent="0.35">
      <c r="A1004" s="1">
        <v>44606</v>
      </c>
      <c r="B1004" t="s">
        <v>1033</v>
      </c>
      <c r="C1004">
        <v>87</v>
      </c>
      <c r="D1004" t="s">
        <v>9</v>
      </c>
      <c r="E1004" t="s">
        <v>19</v>
      </c>
      <c r="F1004" t="s">
        <v>30</v>
      </c>
      <c r="G1004" t="s">
        <v>12</v>
      </c>
      <c r="H1004" s="2">
        <v>2463.65</v>
      </c>
      <c r="I1004" t="str">
        <f t="shared" si="15"/>
        <v>Senior Age</v>
      </c>
    </row>
    <row r="1005" spans="1:9" x14ac:dyDescent="0.35">
      <c r="A1005" s="1">
        <v>44744</v>
      </c>
      <c r="B1005" t="s">
        <v>1034</v>
      </c>
      <c r="C1005">
        <v>87</v>
      </c>
      <c r="D1005" t="s">
        <v>21</v>
      </c>
      <c r="E1005" t="s">
        <v>35</v>
      </c>
      <c r="F1005" t="s">
        <v>16</v>
      </c>
      <c r="G1005" t="s">
        <v>37</v>
      </c>
      <c r="H1005" s="2">
        <v>4662.03</v>
      </c>
      <c r="I1005" t="str">
        <f t="shared" si="15"/>
        <v>Senior Age</v>
      </c>
    </row>
    <row r="1006" spans="1:9" x14ac:dyDescent="0.35">
      <c r="A1006" s="1">
        <v>44960</v>
      </c>
      <c r="B1006" t="s">
        <v>1035</v>
      </c>
      <c r="C1006">
        <v>42</v>
      </c>
      <c r="D1006" t="s">
        <v>21</v>
      </c>
      <c r="E1006" t="s">
        <v>27</v>
      </c>
      <c r="F1006" t="s">
        <v>23</v>
      </c>
      <c r="G1006" t="s">
        <v>28</v>
      </c>
      <c r="H1006" s="2">
        <v>1358.08</v>
      </c>
      <c r="I1006" t="str">
        <f t="shared" si="15"/>
        <v>Middle age</v>
      </c>
    </row>
    <row r="1007" spans="1:9" x14ac:dyDescent="0.35">
      <c r="A1007" s="1">
        <v>44779</v>
      </c>
      <c r="B1007" t="s">
        <v>1036</v>
      </c>
      <c r="C1007">
        <v>28</v>
      </c>
      <c r="D1007" t="s">
        <v>21</v>
      </c>
      <c r="E1007" t="s">
        <v>22</v>
      </c>
      <c r="F1007" t="s">
        <v>11</v>
      </c>
      <c r="G1007" t="s">
        <v>40</v>
      </c>
      <c r="H1007" s="2">
        <v>3016.47</v>
      </c>
      <c r="I1007" t="str">
        <f t="shared" si="15"/>
        <v>Young Adult</v>
      </c>
    </row>
    <row r="1008" spans="1:9" x14ac:dyDescent="0.35">
      <c r="A1008" s="1">
        <v>44773</v>
      </c>
      <c r="B1008" t="s">
        <v>1037</v>
      </c>
      <c r="C1008">
        <v>34</v>
      </c>
      <c r="D1008" t="s">
        <v>9</v>
      </c>
      <c r="E1008" t="s">
        <v>25</v>
      </c>
      <c r="F1008" t="s">
        <v>16</v>
      </c>
      <c r="G1008" t="s">
        <v>17</v>
      </c>
      <c r="H1008" s="2">
        <v>3024.26</v>
      </c>
      <c r="I1008" t="str">
        <f t="shared" si="15"/>
        <v>Young Adult</v>
      </c>
    </row>
    <row r="1009" spans="1:9" x14ac:dyDescent="0.35">
      <c r="A1009" s="1">
        <v>44973</v>
      </c>
      <c r="B1009" t="s">
        <v>1038</v>
      </c>
      <c r="C1009">
        <v>3</v>
      </c>
      <c r="D1009" t="s">
        <v>9</v>
      </c>
      <c r="E1009" t="s">
        <v>288</v>
      </c>
      <c r="F1009" t="s">
        <v>23</v>
      </c>
      <c r="G1009" t="s">
        <v>12</v>
      </c>
      <c r="H1009" s="2">
        <v>85.63</v>
      </c>
      <c r="I1009" t="str">
        <f t="shared" si="15"/>
        <v>Child</v>
      </c>
    </row>
    <row r="1010" spans="1:9" x14ac:dyDescent="0.35">
      <c r="A1010" s="1">
        <v>44587</v>
      </c>
      <c r="B1010" t="s">
        <v>1039</v>
      </c>
      <c r="C1010">
        <v>83</v>
      </c>
      <c r="D1010" t="s">
        <v>21</v>
      </c>
      <c r="E1010" t="s">
        <v>10</v>
      </c>
      <c r="F1010" t="s">
        <v>30</v>
      </c>
      <c r="G1010" t="s">
        <v>37</v>
      </c>
      <c r="H1010" s="2">
        <v>2937.22</v>
      </c>
      <c r="I1010" t="str">
        <f t="shared" si="15"/>
        <v>Senior Age</v>
      </c>
    </row>
    <row r="1011" spans="1:9" x14ac:dyDescent="0.35">
      <c r="A1011" s="1">
        <v>44900</v>
      </c>
      <c r="B1011" t="s">
        <v>1040</v>
      </c>
      <c r="C1011">
        <v>44</v>
      </c>
      <c r="D1011" t="s">
        <v>21</v>
      </c>
      <c r="E1011" t="s">
        <v>15</v>
      </c>
      <c r="F1011" t="s">
        <v>11</v>
      </c>
      <c r="G1011" t="s">
        <v>12</v>
      </c>
      <c r="H1011" s="2">
        <v>4689.28</v>
      </c>
      <c r="I1011" t="str">
        <f t="shared" si="15"/>
        <v>Middle age</v>
      </c>
    </row>
    <row r="1012" spans="1:9" x14ac:dyDescent="0.35">
      <c r="A1012" s="1">
        <v>44689</v>
      </c>
      <c r="B1012" t="s">
        <v>1041</v>
      </c>
      <c r="C1012">
        <v>93</v>
      </c>
      <c r="D1012" t="s">
        <v>21</v>
      </c>
      <c r="E1012" t="s">
        <v>27</v>
      </c>
      <c r="F1012" t="s">
        <v>23</v>
      </c>
      <c r="G1012" t="s">
        <v>37</v>
      </c>
      <c r="H1012" s="2">
        <v>2273.84</v>
      </c>
      <c r="I1012" t="str">
        <f t="shared" si="15"/>
        <v>Senior Age</v>
      </c>
    </row>
    <row r="1013" spans="1:9" x14ac:dyDescent="0.35">
      <c r="A1013" s="1">
        <v>45247</v>
      </c>
      <c r="B1013" t="s">
        <v>1042</v>
      </c>
      <c r="C1013">
        <v>80</v>
      </c>
      <c r="D1013" t="s">
        <v>21</v>
      </c>
      <c r="E1013" t="s">
        <v>25</v>
      </c>
      <c r="F1013" t="s">
        <v>23</v>
      </c>
      <c r="G1013" t="s">
        <v>37</v>
      </c>
      <c r="H1013" s="2">
        <v>639.9</v>
      </c>
      <c r="I1013" t="str">
        <f t="shared" si="15"/>
        <v>Senior Age</v>
      </c>
    </row>
    <row r="1014" spans="1:9" x14ac:dyDescent="0.35">
      <c r="A1014" s="1">
        <v>44858</v>
      </c>
      <c r="B1014" t="s">
        <v>1043</v>
      </c>
      <c r="C1014">
        <v>52</v>
      </c>
      <c r="D1014" t="s">
        <v>14</v>
      </c>
      <c r="E1014" t="s">
        <v>22</v>
      </c>
      <c r="F1014" t="s">
        <v>23</v>
      </c>
      <c r="G1014" t="s">
        <v>28</v>
      </c>
      <c r="H1014" s="2">
        <v>332.53</v>
      </c>
      <c r="I1014" t="str">
        <f t="shared" si="15"/>
        <v>Middle age</v>
      </c>
    </row>
    <row r="1015" spans="1:9" x14ac:dyDescent="0.35">
      <c r="A1015" s="1">
        <v>45241</v>
      </c>
      <c r="B1015" t="s">
        <v>1044</v>
      </c>
      <c r="C1015">
        <v>73</v>
      </c>
      <c r="D1015" t="s">
        <v>9</v>
      </c>
      <c r="E1015" t="s">
        <v>25</v>
      </c>
      <c r="F1015" t="s">
        <v>11</v>
      </c>
      <c r="G1015" t="s">
        <v>12</v>
      </c>
      <c r="H1015" s="2">
        <v>4316.45</v>
      </c>
      <c r="I1015" t="str">
        <f t="shared" si="15"/>
        <v>Senior Age</v>
      </c>
    </row>
    <row r="1016" spans="1:9" x14ac:dyDescent="0.35">
      <c r="A1016" s="1">
        <v>44856</v>
      </c>
      <c r="B1016" t="s">
        <v>1045</v>
      </c>
      <c r="C1016">
        <v>40</v>
      </c>
      <c r="D1016" t="s">
        <v>9</v>
      </c>
      <c r="E1016" t="s">
        <v>27</v>
      </c>
      <c r="F1016" t="s">
        <v>16</v>
      </c>
      <c r="G1016" t="s">
        <v>28</v>
      </c>
      <c r="H1016" s="2">
        <v>416.29</v>
      </c>
      <c r="I1016" t="str">
        <f t="shared" si="15"/>
        <v>Middle age</v>
      </c>
    </row>
    <row r="1017" spans="1:9" x14ac:dyDescent="0.35">
      <c r="A1017" s="1">
        <v>44755</v>
      </c>
      <c r="B1017" t="s">
        <v>1046</v>
      </c>
      <c r="C1017">
        <v>46</v>
      </c>
      <c r="D1017" t="s">
        <v>9</v>
      </c>
      <c r="E1017" t="s">
        <v>22</v>
      </c>
      <c r="F1017" t="s">
        <v>16</v>
      </c>
      <c r="G1017" t="s">
        <v>17</v>
      </c>
      <c r="H1017" s="2">
        <v>4521.57</v>
      </c>
      <c r="I1017" t="str">
        <f t="shared" si="15"/>
        <v>Middle age</v>
      </c>
    </row>
    <row r="1018" spans="1:9" x14ac:dyDescent="0.35">
      <c r="A1018" s="1">
        <v>45080</v>
      </c>
      <c r="B1018" t="s">
        <v>1047</v>
      </c>
      <c r="C1018">
        <v>46</v>
      </c>
      <c r="D1018" t="s">
        <v>9</v>
      </c>
      <c r="E1018" t="s">
        <v>33</v>
      </c>
      <c r="F1018" t="s">
        <v>11</v>
      </c>
      <c r="G1018" t="s">
        <v>17</v>
      </c>
      <c r="H1018" s="2">
        <v>4839.3</v>
      </c>
      <c r="I1018" t="str">
        <f t="shared" si="15"/>
        <v>Middle age</v>
      </c>
    </row>
    <row r="1019" spans="1:9" x14ac:dyDescent="0.35">
      <c r="A1019" s="1">
        <v>44725</v>
      </c>
      <c r="B1019" t="s">
        <v>1048</v>
      </c>
      <c r="C1019">
        <v>18</v>
      </c>
      <c r="D1019" t="s">
        <v>21</v>
      </c>
      <c r="E1019" t="s">
        <v>15</v>
      </c>
      <c r="F1019" t="s">
        <v>16</v>
      </c>
      <c r="G1019" t="s">
        <v>12</v>
      </c>
      <c r="H1019" s="2">
        <v>2216.81</v>
      </c>
      <c r="I1019" t="str">
        <f t="shared" si="15"/>
        <v>Young Adult</v>
      </c>
    </row>
    <row r="1020" spans="1:9" x14ac:dyDescent="0.35">
      <c r="A1020" s="1">
        <v>44687</v>
      </c>
      <c r="B1020" t="s">
        <v>1049</v>
      </c>
      <c r="C1020">
        <v>26</v>
      </c>
      <c r="D1020" t="s">
        <v>21</v>
      </c>
      <c r="E1020" t="s">
        <v>22</v>
      </c>
      <c r="F1020" t="s">
        <v>23</v>
      </c>
      <c r="G1020" t="s">
        <v>17</v>
      </c>
      <c r="H1020" s="2">
        <v>1204.8800000000001</v>
      </c>
      <c r="I1020" t="str">
        <f t="shared" si="15"/>
        <v>Young Adult</v>
      </c>
    </row>
    <row r="1021" spans="1:9" x14ac:dyDescent="0.35">
      <c r="A1021" s="1">
        <v>44633</v>
      </c>
      <c r="B1021" t="s">
        <v>1050</v>
      </c>
      <c r="C1021">
        <v>84</v>
      </c>
      <c r="D1021" t="s">
        <v>9</v>
      </c>
      <c r="E1021" t="s">
        <v>27</v>
      </c>
      <c r="F1021" t="s">
        <v>16</v>
      </c>
      <c r="G1021" t="s">
        <v>28</v>
      </c>
      <c r="H1021" s="2">
        <v>3214.32</v>
      </c>
      <c r="I1021" t="str">
        <f t="shared" si="15"/>
        <v>Senior Age</v>
      </c>
    </row>
    <row r="1022" spans="1:9" x14ac:dyDescent="0.35">
      <c r="A1022" s="1">
        <v>44963</v>
      </c>
      <c r="B1022" t="s">
        <v>1051</v>
      </c>
      <c r="C1022">
        <v>40</v>
      </c>
      <c r="D1022" t="s">
        <v>14</v>
      </c>
      <c r="E1022" t="s">
        <v>35</v>
      </c>
      <c r="F1022" t="s">
        <v>23</v>
      </c>
      <c r="G1022" t="s">
        <v>12</v>
      </c>
      <c r="H1022" s="2">
        <v>3505.85</v>
      </c>
      <c r="I1022" t="str">
        <f t="shared" si="15"/>
        <v>Middle age</v>
      </c>
    </row>
    <row r="1023" spans="1:9" x14ac:dyDescent="0.35">
      <c r="A1023" s="1">
        <v>45159</v>
      </c>
      <c r="B1023" t="s">
        <v>1052</v>
      </c>
      <c r="C1023">
        <v>55</v>
      </c>
      <c r="D1023" t="s">
        <v>9</v>
      </c>
      <c r="E1023" t="s">
        <v>15</v>
      </c>
      <c r="F1023" t="s">
        <v>23</v>
      </c>
      <c r="G1023" t="s">
        <v>37</v>
      </c>
      <c r="H1023" s="2">
        <v>4013.73</v>
      </c>
      <c r="I1023" t="str">
        <f t="shared" si="15"/>
        <v>Middle age</v>
      </c>
    </row>
    <row r="1024" spans="1:9" x14ac:dyDescent="0.35">
      <c r="A1024" s="1">
        <v>45153</v>
      </c>
      <c r="B1024" t="s">
        <v>1053</v>
      </c>
      <c r="C1024">
        <v>90</v>
      </c>
      <c r="D1024" t="s">
        <v>9</v>
      </c>
      <c r="E1024" t="s">
        <v>27</v>
      </c>
      <c r="F1024" t="s">
        <v>16</v>
      </c>
      <c r="G1024" t="s">
        <v>40</v>
      </c>
      <c r="H1024" s="2">
        <v>4995.8</v>
      </c>
      <c r="I1024" t="str">
        <f t="shared" si="15"/>
        <v>Senior Age</v>
      </c>
    </row>
    <row r="1025" spans="1:9" x14ac:dyDescent="0.35">
      <c r="A1025" s="1">
        <v>44635</v>
      </c>
      <c r="B1025" t="s">
        <v>1054</v>
      </c>
      <c r="C1025">
        <v>19</v>
      </c>
      <c r="D1025" t="s">
        <v>9</v>
      </c>
      <c r="E1025" t="s">
        <v>15</v>
      </c>
      <c r="F1025" t="s">
        <v>11</v>
      </c>
      <c r="G1025" t="s">
        <v>40</v>
      </c>
      <c r="H1025" s="2">
        <v>3148</v>
      </c>
      <c r="I1025" t="str">
        <f t="shared" si="15"/>
        <v>Young Adult</v>
      </c>
    </row>
    <row r="1026" spans="1:9" x14ac:dyDescent="0.35">
      <c r="A1026" s="1">
        <v>45199</v>
      </c>
      <c r="B1026" t="s">
        <v>1055</v>
      </c>
      <c r="C1026">
        <v>23</v>
      </c>
      <c r="D1026" t="s">
        <v>21</v>
      </c>
      <c r="E1026" t="s">
        <v>25</v>
      </c>
      <c r="F1026" t="s">
        <v>23</v>
      </c>
      <c r="G1026" t="s">
        <v>67</v>
      </c>
      <c r="H1026" s="2">
        <v>2992.14</v>
      </c>
      <c r="I1026" t="str">
        <f t="shared" ref="I1026:I1089" si="16">IF(C1026&lt;=17,"Child",IF(C1026&lt;=39, "Young Adult", IF(C1026&lt;=59, "Middle age", "Senior Age")))</f>
        <v>Young Adult</v>
      </c>
    </row>
    <row r="1027" spans="1:9" x14ac:dyDescent="0.35">
      <c r="A1027" s="1">
        <v>44698</v>
      </c>
      <c r="B1027" t="s">
        <v>1056</v>
      </c>
      <c r="C1027">
        <v>65</v>
      </c>
      <c r="D1027" t="s">
        <v>14</v>
      </c>
      <c r="E1027" t="s">
        <v>35</v>
      </c>
      <c r="F1027" t="s">
        <v>23</v>
      </c>
      <c r="G1027" t="s">
        <v>17</v>
      </c>
      <c r="H1027" s="2">
        <v>827.69</v>
      </c>
      <c r="I1027" t="str">
        <f t="shared" si="16"/>
        <v>Senior Age</v>
      </c>
    </row>
    <row r="1028" spans="1:9" x14ac:dyDescent="0.35">
      <c r="A1028" s="1">
        <v>44970</v>
      </c>
      <c r="B1028" t="s">
        <v>1057</v>
      </c>
      <c r="C1028">
        <v>23</v>
      </c>
      <c r="D1028" t="s">
        <v>21</v>
      </c>
      <c r="E1028" t="s">
        <v>10</v>
      </c>
      <c r="F1028" t="s">
        <v>23</v>
      </c>
      <c r="G1028" t="s">
        <v>28</v>
      </c>
      <c r="H1028" s="2">
        <v>3130.26</v>
      </c>
      <c r="I1028" t="str">
        <f t="shared" si="16"/>
        <v>Young Adult</v>
      </c>
    </row>
    <row r="1029" spans="1:9" x14ac:dyDescent="0.35">
      <c r="A1029" s="1">
        <v>44901</v>
      </c>
      <c r="B1029" t="s">
        <v>1058</v>
      </c>
      <c r="C1029">
        <v>97</v>
      </c>
      <c r="D1029" t="s">
        <v>14</v>
      </c>
      <c r="E1029" t="s">
        <v>10</v>
      </c>
      <c r="F1029" t="s">
        <v>30</v>
      </c>
      <c r="G1029" t="s">
        <v>40</v>
      </c>
      <c r="H1029" s="2">
        <v>201.84</v>
      </c>
      <c r="I1029" t="str">
        <f t="shared" si="16"/>
        <v>Senior Age</v>
      </c>
    </row>
    <row r="1030" spans="1:9" x14ac:dyDescent="0.35">
      <c r="A1030" s="1">
        <v>44584</v>
      </c>
      <c r="B1030" t="s">
        <v>1059</v>
      </c>
      <c r="C1030">
        <v>73</v>
      </c>
      <c r="D1030" t="s">
        <v>9</v>
      </c>
      <c r="E1030" t="s">
        <v>25</v>
      </c>
      <c r="F1030" t="s">
        <v>16</v>
      </c>
      <c r="G1030" t="s">
        <v>17</v>
      </c>
      <c r="H1030" s="2">
        <v>2292.96</v>
      </c>
      <c r="I1030" t="str">
        <f t="shared" si="16"/>
        <v>Senior Age</v>
      </c>
    </row>
    <row r="1031" spans="1:9" x14ac:dyDescent="0.35">
      <c r="A1031" s="1">
        <v>44879</v>
      </c>
      <c r="B1031" t="s">
        <v>1060</v>
      </c>
      <c r="C1031">
        <v>32</v>
      </c>
      <c r="D1031" t="s">
        <v>14</v>
      </c>
      <c r="E1031" t="s">
        <v>19</v>
      </c>
      <c r="F1031" t="s">
        <v>23</v>
      </c>
      <c r="G1031" t="s">
        <v>12</v>
      </c>
      <c r="H1031" s="2">
        <v>4269.01</v>
      </c>
      <c r="I1031" t="str">
        <f t="shared" si="16"/>
        <v>Young Adult</v>
      </c>
    </row>
    <row r="1032" spans="1:9" x14ac:dyDescent="0.35">
      <c r="A1032" s="1">
        <v>44782</v>
      </c>
      <c r="B1032" t="s">
        <v>1061</v>
      </c>
      <c r="C1032">
        <v>50</v>
      </c>
      <c r="D1032" t="s">
        <v>9</v>
      </c>
      <c r="E1032" t="s">
        <v>10</v>
      </c>
      <c r="F1032" t="s">
        <v>23</v>
      </c>
      <c r="G1032" t="s">
        <v>12</v>
      </c>
      <c r="H1032" s="2">
        <v>3300.63</v>
      </c>
      <c r="I1032" t="str">
        <f t="shared" si="16"/>
        <v>Middle age</v>
      </c>
    </row>
    <row r="1033" spans="1:9" x14ac:dyDescent="0.35">
      <c r="A1033" s="1">
        <v>44934</v>
      </c>
      <c r="B1033" t="s">
        <v>1062</v>
      </c>
      <c r="C1033">
        <v>20</v>
      </c>
      <c r="D1033" t="s">
        <v>14</v>
      </c>
      <c r="E1033" t="s">
        <v>15</v>
      </c>
      <c r="F1033" t="s">
        <v>11</v>
      </c>
      <c r="G1033" t="s">
        <v>40</v>
      </c>
      <c r="H1033" s="2">
        <v>712.51</v>
      </c>
      <c r="I1033" t="str">
        <f t="shared" si="16"/>
        <v>Young Adult</v>
      </c>
    </row>
    <row r="1034" spans="1:9" x14ac:dyDescent="0.35">
      <c r="A1034" s="1">
        <v>44684</v>
      </c>
      <c r="B1034" t="s">
        <v>1063</v>
      </c>
      <c r="C1034">
        <v>86</v>
      </c>
      <c r="D1034" t="s">
        <v>21</v>
      </c>
      <c r="E1034" t="s">
        <v>15</v>
      </c>
      <c r="F1034" t="s">
        <v>16</v>
      </c>
      <c r="G1034" t="s">
        <v>12</v>
      </c>
      <c r="H1034" s="2">
        <v>4116.82</v>
      </c>
      <c r="I1034" t="str">
        <f t="shared" si="16"/>
        <v>Senior Age</v>
      </c>
    </row>
    <row r="1035" spans="1:9" x14ac:dyDescent="0.35">
      <c r="A1035" s="1">
        <v>45120</v>
      </c>
      <c r="B1035" t="s">
        <v>1064</v>
      </c>
      <c r="C1035">
        <v>96</v>
      </c>
      <c r="D1035" t="s">
        <v>21</v>
      </c>
      <c r="E1035" t="s">
        <v>35</v>
      </c>
      <c r="F1035" t="s">
        <v>30</v>
      </c>
      <c r="G1035" t="s">
        <v>17</v>
      </c>
      <c r="H1035" s="2">
        <v>1181.6600000000001</v>
      </c>
      <c r="I1035" t="str">
        <f t="shared" si="16"/>
        <v>Senior Age</v>
      </c>
    </row>
    <row r="1036" spans="1:9" x14ac:dyDescent="0.35">
      <c r="A1036" s="1">
        <v>44747</v>
      </c>
      <c r="B1036" t="s">
        <v>1065</v>
      </c>
      <c r="C1036">
        <v>35</v>
      </c>
      <c r="D1036" t="s">
        <v>14</v>
      </c>
      <c r="E1036" t="s">
        <v>25</v>
      </c>
      <c r="F1036" t="s">
        <v>16</v>
      </c>
      <c r="G1036" t="s">
        <v>28</v>
      </c>
      <c r="H1036" s="2">
        <v>223.84</v>
      </c>
      <c r="I1036" t="str">
        <f t="shared" si="16"/>
        <v>Young Adult</v>
      </c>
    </row>
    <row r="1037" spans="1:9" x14ac:dyDescent="0.35">
      <c r="A1037" s="1">
        <v>44735</v>
      </c>
      <c r="B1037" t="s">
        <v>1066</v>
      </c>
      <c r="C1037">
        <v>5</v>
      </c>
      <c r="D1037" t="s">
        <v>9</v>
      </c>
      <c r="E1037" t="s">
        <v>25</v>
      </c>
      <c r="F1037" t="s">
        <v>11</v>
      </c>
      <c r="G1037" t="s">
        <v>17</v>
      </c>
      <c r="H1037" s="2">
        <v>3445.86</v>
      </c>
      <c r="I1037" t="str">
        <f t="shared" si="16"/>
        <v>Child</v>
      </c>
    </row>
    <row r="1038" spans="1:9" x14ac:dyDescent="0.35">
      <c r="A1038" s="1">
        <v>45269</v>
      </c>
      <c r="B1038" t="s">
        <v>1067</v>
      </c>
      <c r="C1038">
        <v>25</v>
      </c>
      <c r="D1038" t="s">
        <v>14</v>
      </c>
      <c r="E1038" t="s">
        <v>35</v>
      </c>
      <c r="F1038" t="s">
        <v>11</v>
      </c>
      <c r="G1038" t="s">
        <v>37</v>
      </c>
      <c r="H1038" s="2">
        <v>1607.79</v>
      </c>
      <c r="I1038" t="str">
        <f t="shared" si="16"/>
        <v>Young Adult</v>
      </c>
    </row>
    <row r="1039" spans="1:9" x14ac:dyDescent="0.35">
      <c r="A1039" s="1">
        <v>44675</v>
      </c>
      <c r="B1039" t="s">
        <v>1068</v>
      </c>
      <c r="C1039">
        <v>13</v>
      </c>
      <c r="D1039" t="s">
        <v>21</v>
      </c>
      <c r="E1039" t="s">
        <v>10</v>
      </c>
      <c r="F1039" t="s">
        <v>11</v>
      </c>
      <c r="G1039" t="s">
        <v>17</v>
      </c>
      <c r="H1039" s="2">
        <v>2534.1799999999998</v>
      </c>
      <c r="I1039" t="str">
        <f t="shared" si="16"/>
        <v>Child</v>
      </c>
    </row>
    <row r="1040" spans="1:9" x14ac:dyDescent="0.35">
      <c r="A1040" s="1">
        <v>45280</v>
      </c>
      <c r="B1040" t="s">
        <v>1069</v>
      </c>
      <c r="C1040">
        <v>5</v>
      </c>
      <c r="D1040" t="s">
        <v>14</v>
      </c>
      <c r="E1040" t="s">
        <v>25</v>
      </c>
      <c r="F1040" t="s">
        <v>23</v>
      </c>
      <c r="G1040" t="s">
        <v>40</v>
      </c>
      <c r="H1040" s="2">
        <v>3271.64</v>
      </c>
      <c r="I1040" t="str">
        <f t="shared" si="16"/>
        <v>Child</v>
      </c>
    </row>
    <row r="1041" spans="1:9" x14ac:dyDescent="0.35">
      <c r="A1041" s="1">
        <v>44806</v>
      </c>
      <c r="B1041" t="s">
        <v>1070</v>
      </c>
      <c r="C1041">
        <v>23</v>
      </c>
      <c r="D1041" t="s">
        <v>14</v>
      </c>
      <c r="E1041" t="s">
        <v>22</v>
      </c>
      <c r="F1041" t="s">
        <v>16</v>
      </c>
      <c r="G1041" t="s">
        <v>40</v>
      </c>
      <c r="H1041" s="2">
        <v>3160.03</v>
      </c>
      <c r="I1041" t="str">
        <f t="shared" si="16"/>
        <v>Young Adult</v>
      </c>
    </row>
    <row r="1042" spans="1:9" x14ac:dyDescent="0.35">
      <c r="A1042" s="1">
        <v>45206</v>
      </c>
      <c r="B1042" t="s">
        <v>1071</v>
      </c>
      <c r="C1042">
        <v>11</v>
      </c>
      <c r="D1042" t="s">
        <v>9</v>
      </c>
      <c r="E1042" t="s">
        <v>10</v>
      </c>
      <c r="F1042" t="s">
        <v>23</v>
      </c>
      <c r="G1042" t="s">
        <v>28</v>
      </c>
      <c r="H1042" s="2">
        <v>715.42</v>
      </c>
      <c r="I1042" t="str">
        <f t="shared" si="16"/>
        <v>Child</v>
      </c>
    </row>
    <row r="1043" spans="1:9" x14ac:dyDescent="0.35">
      <c r="A1043" s="1">
        <v>44731</v>
      </c>
      <c r="B1043" t="s">
        <v>1072</v>
      </c>
      <c r="C1043">
        <v>71</v>
      </c>
      <c r="D1043" t="s">
        <v>14</v>
      </c>
      <c r="E1043" t="s">
        <v>10</v>
      </c>
      <c r="F1043" t="s">
        <v>23</v>
      </c>
      <c r="G1043" t="s">
        <v>12</v>
      </c>
      <c r="H1043" s="2">
        <v>3859.8</v>
      </c>
      <c r="I1043" t="str">
        <f t="shared" si="16"/>
        <v>Senior Age</v>
      </c>
    </row>
    <row r="1044" spans="1:9" x14ac:dyDescent="0.35">
      <c r="A1044" s="1">
        <v>44579</v>
      </c>
      <c r="B1044" t="s">
        <v>1073</v>
      </c>
      <c r="C1044">
        <v>48</v>
      </c>
      <c r="D1044" t="s">
        <v>9</v>
      </c>
      <c r="E1044" t="s">
        <v>22</v>
      </c>
      <c r="F1044" t="s">
        <v>16</v>
      </c>
      <c r="G1044" t="s">
        <v>12</v>
      </c>
      <c r="H1044" s="2">
        <v>4665.28</v>
      </c>
      <c r="I1044" t="str">
        <f t="shared" si="16"/>
        <v>Middle age</v>
      </c>
    </row>
    <row r="1045" spans="1:9" x14ac:dyDescent="0.35">
      <c r="A1045" s="1">
        <v>44742</v>
      </c>
      <c r="B1045" t="s">
        <v>1074</v>
      </c>
      <c r="C1045">
        <v>56</v>
      </c>
      <c r="D1045" t="s">
        <v>21</v>
      </c>
      <c r="E1045" t="s">
        <v>22</v>
      </c>
      <c r="F1045" t="s">
        <v>11</v>
      </c>
      <c r="G1045" t="s">
        <v>40</v>
      </c>
      <c r="H1045" s="2">
        <v>3975.73</v>
      </c>
      <c r="I1045" t="str">
        <f t="shared" si="16"/>
        <v>Middle age</v>
      </c>
    </row>
    <row r="1046" spans="1:9" x14ac:dyDescent="0.35">
      <c r="A1046" s="1">
        <v>44790</v>
      </c>
      <c r="B1046" t="s">
        <v>1075</v>
      </c>
      <c r="C1046">
        <v>98</v>
      </c>
      <c r="D1046" t="s">
        <v>9</v>
      </c>
      <c r="E1046" t="s">
        <v>33</v>
      </c>
      <c r="F1046" t="s">
        <v>11</v>
      </c>
      <c r="G1046" t="s">
        <v>28</v>
      </c>
      <c r="H1046" s="2">
        <v>4829.5200000000004</v>
      </c>
      <c r="I1046" t="str">
        <f t="shared" si="16"/>
        <v>Senior Age</v>
      </c>
    </row>
    <row r="1047" spans="1:9" x14ac:dyDescent="0.35">
      <c r="A1047" s="1">
        <v>44952</v>
      </c>
      <c r="B1047" t="s">
        <v>1076</v>
      </c>
      <c r="C1047">
        <v>2</v>
      </c>
      <c r="D1047" t="s">
        <v>9</v>
      </c>
      <c r="E1047" t="s">
        <v>22</v>
      </c>
      <c r="F1047" t="s">
        <v>16</v>
      </c>
      <c r="G1047" t="s">
        <v>40</v>
      </c>
      <c r="H1047" s="2">
        <v>1728.52</v>
      </c>
      <c r="I1047" t="str">
        <f t="shared" si="16"/>
        <v>Child</v>
      </c>
    </row>
    <row r="1048" spans="1:9" x14ac:dyDescent="0.35">
      <c r="A1048" s="1">
        <v>44974</v>
      </c>
      <c r="B1048" t="s">
        <v>1077</v>
      </c>
      <c r="C1048">
        <v>92</v>
      </c>
      <c r="D1048" t="s">
        <v>14</v>
      </c>
      <c r="E1048" t="s">
        <v>35</v>
      </c>
      <c r="F1048" t="s">
        <v>23</v>
      </c>
      <c r="G1048" t="s">
        <v>12</v>
      </c>
      <c r="H1048" s="2">
        <v>3627.43</v>
      </c>
      <c r="I1048" t="str">
        <f t="shared" si="16"/>
        <v>Senior Age</v>
      </c>
    </row>
    <row r="1049" spans="1:9" x14ac:dyDescent="0.35">
      <c r="A1049" s="1">
        <v>45154</v>
      </c>
      <c r="B1049" t="s">
        <v>1078</v>
      </c>
      <c r="C1049">
        <v>6</v>
      </c>
      <c r="D1049" t="s">
        <v>21</v>
      </c>
      <c r="E1049" t="s">
        <v>33</v>
      </c>
      <c r="F1049" t="s">
        <v>11</v>
      </c>
      <c r="G1049" t="s">
        <v>37</v>
      </c>
      <c r="H1049" s="2">
        <v>991.45</v>
      </c>
      <c r="I1049" t="str">
        <f t="shared" si="16"/>
        <v>Child</v>
      </c>
    </row>
    <row r="1050" spans="1:9" x14ac:dyDescent="0.35">
      <c r="A1050" s="1">
        <v>44583</v>
      </c>
      <c r="B1050" t="s">
        <v>1079</v>
      </c>
      <c r="C1050">
        <v>87</v>
      </c>
      <c r="D1050" t="s">
        <v>14</v>
      </c>
      <c r="E1050" t="s">
        <v>22</v>
      </c>
      <c r="F1050" t="s">
        <v>23</v>
      </c>
      <c r="G1050" t="s">
        <v>37</v>
      </c>
      <c r="H1050" s="2">
        <v>471.45</v>
      </c>
      <c r="I1050" t="str">
        <f t="shared" si="16"/>
        <v>Senior Age</v>
      </c>
    </row>
    <row r="1051" spans="1:9" x14ac:dyDescent="0.35">
      <c r="A1051" s="1">
        <v>44755</v>
      </c>
      <c r="B1051" t="s">
        <v>1080</v>
      </c>
      <c r="C1051">
        <v>93</v>
      </c>
      <c r="D1051" t="s">
        <v>9</v>
      </c>
      <c r="E1051" t="s">
        <v>27</v>
      </c>
      <c r="F1051" t="s">
        <v>30</v>
      </c>
      <c r="G1051" t="s">
        <v>28</v>
      </c>
      <c r="H1051" s="2">
        <v>782.75</v>
      </c>
      <c r="I1051" t="str">
        <f t="shared" si="16"/>
        <v>Senior Age</v>
      </c>
    </row>
    <row r="1052" spans="1:9" x14ac:dyDescent="0.35">
      <c r="A1052" s="1">
        <v>45176</v>
      </c>
      <c r="B1052" t="s">
        <v>1081</v>
      </c>
      <c r="C1052">
        <v>97</v>
      </c>
      <c r="D1052" t="s">
        <v>21</v>
      </c>
      <c r="E1052" t="s">
        <v>33</v>
      </c>
      <c r="F1052" t="s">
        <v>11</v>
      </c>
      <c r="G1052" t="s">
        <v>37</v>
      </c>
      <c r="H1052" s="2">
        <v>65.48</v>
      </c>
      <c r="I1052" t="str">
        <f t="shared" si="16"/>
        <v>Senior Age</v>
      </c>
    </row>
    <row r="1053" spans="1:9" x14ac:dyDescent="0.35">
      <c r="A1053" s="1">
        <v>45236</v>
      </c>
      <c r="B1053" t="s">
        <v>1082</v>
      </c>
      <c r="C1053">
        <v>18</v>
      </c>
      <c r="D1053" t="s">
        <v>21</v>
      </c>
      <c r="E1053" t="s">
        <v>19</v>
      </c>
      <c r="F1053" t="s">
        <v>16</v>
      </c>
      <c r="G1053" t="s">
        <v>28</v>
      </c>
      <c r="H1053" s="2">
        <v>2490.8200000000002</v>
      </c>
      <c r="I1053" t="str">
        <f t="shared" si="16"/>
        <v>Young Adult</v>
      </c>
    </row>
    <row r="1054" spans="1:9" x14ac:dyDescent="0.35">
      <c r="A1054" s="1">
        <v>44941</v>
      </c>
      <c r="B1054" t="s">
        <v>1083</v>
      </c>
      <c r="C1054">
        <v>64</v>
      </c>
      <c r="D1054" t="s">
        <v>21</v>
      </c>
      <c r="E1054" t="s">
        <v>10</v>
      </c>
      <c r="F1054" t="s">
        <v>23</v>
      </c>
      <c r="G1054" t="s">
        <v>37</v>
      </c>
      <c r="H1054" s="2">
        <v>277.11</v>
      </c>
      <c r="I1054" t="str">
        <f t="shared" si="16"/>
        <v>Senior Age</v>
      </c>
    </row>
    <row r="1055" spans="1:9" x14ac:dyDescent="0.35">
      <c r="A1055" s="1">
        <v>45104</v>
      </c>
      <c r="B1055" t="s">
        <v>1084</v>
      </c>
      <c r="C1055">
        <v>93</v>
      </c>
      <c r="D1055" t="s">
        <v>21</v>
      </c>
      <c r="E1055" t="s">
        <v>35</v>
      </c>
      <c r="F1055" t="s">
        <v>23</v>
      </c>
      <c r="G1055" t="s">
        <v>37</v>
      </c>
      <c r="H1055" s="2">
        <v>865.69</v>
      </c>
      <c r="I1055" t="str">
        <f t="shared" si="16"/>
        <v>Senior Age</v>
      </c>
    </row>
    <row r="1056" spans="1:9" x14ac:dyDescent="0.35">
      <c r="A1056" s="1">
        <v>44820</v>
      </c>
      <c r="B1056" t="s">
        <v>1085</v>
      </c>
      <c r="C1056">
        <v>98</v>
      </c>
      <c r="D1056" t="s">
        <v>14</v>
      </c>
      <c r="E1056" t="s">
        <v>10</v>
      </c>
      <c r="F1056" t="s">
        <v>16</v>
      </c>
      <c r="G1056" t="s">
        <v>12</v>
      </c>
      <c r="H1056" s="2">
        <v>2570.5300000000002</v>
      </c>
      <c r="I1056" t="str">
        <f t="shared" si="16"/>
        <v>Senior Age</v>
      </c>
    </row>
    <row r="1057" spans="1:9" x14ac:dyDescent="0.35">
      <c r="A1057" s="1">
        <v>44697</v>
      </c>
      <c r="B1057" t="s">
        <v>1086</v>
      </c>
      <c r="C1057">
        <v>28</v>
      </c>
      <c r="D1057" t="s">
        <v>21</v>
      </c>
      <c r="E1057" t="s">
        <v>22</v>
      </c>
      <c r="F1057" t="s">
        <v>23</v>
      </c>
      <c r="G1057" t="s">
        <v>37</v>
      </c>
      <c r="H1057" s="2">
        <v>3410.42</v>
      </c>
      <c r="I1057" t="str">
        <f t="shared" si="16"/>
        <v>Young Adult</v>
      </c>
    </row>
    <row r="1058" spans="1:9" x14ac:dyDescent="0.35">
      <c r="A1058" s="1">
        <v>44761</v>
      </c>
      <c r="B1058" t="s">
        <v>1087</v>
      </c>
      <c r="C1058">
        <v>22</v>
      </c>
      <c r="D1058" t="s">
        <v>14</v>
      </c>
      <c r="E1058" t="s">
        <v>19</v>
      </c>
      <c r="F1058" t="s">
        <v>16</v>
      </c>
      <c r="G1058" t="s">
        <v>17</v>
      </c>
      <c r="H1058" s="2">
        <v>3049.18</v>
      </c>
      <c r="I1058" t="str">
        <f t="shared" si="16"/>
        <v>Young Adult</v>
      </c>
    </row>
    <row r="1059" spans="1:9" x14ac:dyDescent="0.35">
      <c r="A1059" s="1">
        <v>44633</v>
      </c>
      <c r="B1059" t="s">
        <v>1088</v>
      </c>
      <c r="C1059">
        <v>90</v>
      </c>
      <c r="D1059" t="s">
        <v>14</v>
      </c>
      <c r="E1059" t="s">
        <v>25</v>
      </c>
      <c r="F1059" t="s">
        <v>11</v>
      </c>
      <c r="G1059" t="s">
        <v>12</v>
      </c>
      <c r="H1059" s="2">
        <v>2149.85</v>
      </c>
      <c r="I1059" t="str">
        <f t="shared" si="16"/>
        <v>Senior Age</v>
      </c>
    </row>
    <row r="1060" spans="1:9" x14ac:dyDescent="0.35">
      <c r="A1060" s="1">
        <v>44947</v>
      </c>
      <c r="B1060" t="s">
        <v>1089</v>
      </c>
      <c r="C1060">
        <v>2</v>
      </c>
      <c r="D1060" t="s">
        <v>21</v>
      </c>
      <c r="E1060" t="s">
        <v>19</v>
      </c>
      <c r="F1060" t="s">
        <v>30</v>
      </c>
      <c r="G1060" t="s">
        <v>28</v>
      </c>
      <c r="H1060" s="2">
        <v>4354.41</v>
      </c>
      <c r="I1060" t="str">
        <f t="shared" si="16"/>
        <v>Child</v>
      </c>
    </row>
    <row r="1061" spans="1:9" x14ac:dyDescent="0.35">
      <c r="A1061" s="1">
        <v>45185</v>
      </c>
      <c r="B1061" t="s">
        <v>1090</v>
      </c>
      <c r="C1061">
        <v>58</v>
      </c>
      <c r="D1061" t="s">
        <v>21</v>
      </c>
      <c r="E1061" t="s">
        <v>33</v>
      </c>
      <c r="F1061" t="s">
        <v>11</v>
      </c>
      <c r="G1061" t="s">
        <v>28</v>
      </c>
      <c r="H1061" s="2">
        <v>2923.87</v>
      </c>
      <c r="I1061" t="str">
        <f t="shared" si="16"/>
        <v>Middle age</v>
      </c>
    </row>
    <row r="1062" spans="1:9" x14ac:dyDescent="0.35">
      <c r="A1062" s="1">
        <v>44650</v>
      </c>
      <c r="B1062" t="s">
        <v>1091</v>
      </c>
      <c r="C1062">
        <v>93</v>
      </c>
      <c r="D1062" t="s">
        <v>9</v>
      </c>
      <c r="E1062" t="s">
        <v>22</v>
      </c>
      <c r="F1062" t="s">
        <v>30</v>
      </c>
      <c r="G1062" t="s">
        <v>28</v>
      </c>
      <c r="H1062" s="2">
        <v>4192.04</v>
      </c>
      <c r="I1062" t="str">
        <f t="shared" si="16"/>
        <v>Senior Age</v>
      </c>
    </row>
    <row r="1063" spans="1:9" x14ac:dyDescent="0.35">
      <c r="A1063" s="1">
        <v>45088</v>
      </c>
      <c r="B1063" t="s">
        <v>1092</v>
      </c>
      <c r="C1063">
        <v>37</v>
      </c>
      <c r="D1063" t="s">
        <v>9</v>
      </c>
      <c r="E1063" t="s">
        <v>10</v>
      </c>
      <c r="F1063" t="s">
        <v>30</v>
      </c>
      <c r="G1063" t="s">
        <v>12</v>
      </c>
      <c r="H1063" s="2">
        <v>2106.67</v>
      </c>
      <c r="I1063" t="str">
        <f t="shared" si="16"/>
        <v>Young Adult</v>
      </c>
    </row>
    <row r="1064" spans="1:9" x14ac:dyDescent="0.35">
      <c r="A1064" s="1">
        <v>44965</v>
      </c>
      <c r="B1064" t="s">
        <v>1093</v>
      </c>
      <c r="C1064">
        <v>38</v>
      </c>
      <c r="D1064" t="s">
        <v>9</v>
      </c>
      <c r="E1064" t="s">
        <v>19</v>
      </c>
      <c r="F1064" t="s">
        <v>16</v>
      </c>
      <c r="G1064" t="s">
        <v>12</v>
      </c>
      <c r="H1064" s="2">
        <v>4141.26</v>
      </c>
      <c r="I1064" t="str">
        <f t="shared" si="16"/>
        <v>Young Adult</v>
      </c>
    </row>
    <row r="1065" spans="1:9" x14ac:dyDescent="0.35">
      <c r="A1065" s="1">
        <v>45121</v>
      </c>
      <c r="B1065" t="s">
        <v>1094</v>
      </c>
      <c r="C1065">
        <v>26</v>
      </c>
      <c r="D1065" t="s">
        <v>14</v>
      </c>
      <c r="E1065" t="s">
        <v>25</v>
      </c>
      <c r="F1065" t="s">
        <v>11</v>
      </c>
      <c r="G1065" t="s">
        <v>28</v>
      </c>
      <c r="H1065" s="2">
        <v>3090.48</v>
      </c>
      <c r="I1065" t="str">
        <f t="shared" si="16"/>
        <v>Young Adult</v>
      </c>
    </row>
    <row r="1066" spans="1:9" x14ac:dyDescent="0.35">
      <c r="A1066" s="1">
        <v>45109</v>
      </c>
      <c r="B1066" t="s">
        <v>1095</v>
      </c>
      <c r="C1066">
        <v>32</v>
      </c>
      <c r="D1066" t="s">
        <v>14</v>
      </c>
      <c r="E1066" t="s">
        <v>33</v>
      </c>
      <c r="F1066" t="s">
        <v>30</v>
      </c>
      <c r="G1066" t="s">
        <v>28</v>
      </c>
      <c r="H1066" s="2">
        <v>4599</v>
      </c>
      <c r="I1066" t="str">
        <f t="shared" si="16"/>
        <v>Young Adult</v>
      </c>
    </row>
    <row r="1067" spans="1:9" x14ac:dyDescent="0.35">
      <c r="A1067" s="1">
        <v>44787</v>
      </c>
      <c r="B1067" t="s">
        <v>1096</v>
      </c>
      <c r="C1067">
        <v>47</v>
      </c>
      <c r="D1067" t="s">
        <v>21</v>
      </c>
      <c r="E1067" t="s">
        <v>10</v>
      </c>
      <c r="F1067" t="s">
        <v>11</v>
      </c>
      <c r="G1067" t="s">
        <v>28</v>
      </c>
      <c r="H1067" s="2">
        <v>473.63</v>
      </c>
      <c r="I1067" t="str">
        <f t="shared" si="16"/>
        <v>Middle age</v>
      </c>
    </row>
    <row r="1068" spans="1:9" x14ac:dyDescent="0.35">
      <c r="A1068" s="1">
        <v>44876</v>
      </c>
      <c r="B1068" t="s">
        <v>1097</v>
      </c>
      <c r="C1068">
        <v>95</v>
      </c>
      <c r="D1068" t="s">
        <v>14</v>
      </c>
      <c r="E1068" t="s">
        <v>27</v>
      </c>
      <c r="F1068" t="s">
        <v>23</v>
      </c>
      <c r="G1068" t="s">
        <v>12</v>
      </c>
      <c r="H1068" s="2">
        <v>3255.68</v>
      </c>
      <c r="I1068" t="str">
        <f t="shared" si="16"/>
        <v>Senior Age</v>
      </c>
    </row>
    <row r="1069" spans="1:9" x14ac:dyDescent="0.35">
      <c r="A1069" s="1">
        <v>45056</v>
      </c>
      <c r="B1069" t="s">
        <v>1098</v>
      </c>
      <c r="C1069">
        <v>57</v>
      </c>
      <c r="D1069" t="s">
        <v>14</v>
      </c>
      <c r="E1069" t="s">
        <v>35</v>
      </c>
      <c r="F1069" t="s">
        <v>23</v>
      </c>
      <c r="G1069" t="s">
        <v>17</v>
      </c>
      <c r="H1069" s="2">
        <v>119.24</v>
      </c>
      <c r="I1069" t="str">
        <f t="shared" si="16"/>
        <v>Middle age</v>
      </c>
    </row>
    <row r="1070" spans="1:9" x14ac:dyDescent="0.35">
      <c r="A1070" s="1">
        <v>44908</v>
      </c>
      <c r="B1070" t="s">
        <v>1099</v>
      </c>
      <c r="C1070">
        <v>63</v>
      </c>
      <c r="D1070" t="s">
        <v>9</v>
      </c>
      <c r="E1070" t="s">
        <v>15</v>
      </c>
      <c r="F1070" t="s">
        <v>11</v>
      </c>
      <c r="G1070" t="s">
        <v>67</v>
      </c>
      <c r="H1070" s="2">
        <v>1755.68</v>
      </c>
      <c r="I1070" t="str">
        <f t="shared" si="16"/>
        <v>Senior Age</v>
      </c>
    </row>
    <row r="1071" spans="1:9" x14ac:dyDescent="0.35">
      <c r="A1071" s="1">
        <v>44973</v>
      </c>
      <c r="B1071" t="s">
        <v>1100</v>
      </c>
      <c r="C1071">
        <v>50</v>
      </c>
      <c r="D1071" t="s">
        <v>9</v>
      </c>
      <c r="E1071" t="s">
        <v>35</v>
      </c>
      <c r="F1071" t="s">
        <v>11</v>
      </c>
      <c r="G1071" t="s">
        <v>28</v>
      </c>
      <c r="H1071" s="2">
        <v>3752.54</v>
      </c>
      <c r="I1071" t="str">
        <f t="shared" si="16"/>
        <v>Middle age</v>
      </c>
    </row>
    <row r="1072" spans="1:9" x14ac:dyDescent="0.35">
      <c r="A1072" s="1">
        <v>45152</v>
      </c>
      <c r="B1072" t="s">
        <v>1101</v>
      </c>
      <c r="C1072">
        <v>69</v>
      </c>
      <c r="D1072" t="s">
        <v>9</v>
      </c>
      <c r="E1072" t="s">
        <v>10</v>
      </c>
      <c r="F1072" t="s">
        <v>30</v>
      </c>
      <c r="G1072" t="s">
        <v>17</v>
      </c>
      <c r="H1072" s="2">
        <v>804.3</v>
      </c>
      <c r="I1072" t="str">
        <f t="shared" si="16"/>
        <v>Senior Age</v>
      </c>
    </row>
    <row r="1073" spans="1:9" x14ac:dyDescent="0.35">
      <c r="A1073" s="1">
        <v>44634</v>
      </c>
      <c r="B1073" t="s">
        <v>1102</v>
      </c>
      <c r="C1073">
        <v>67</v>
      </c>
      <c r="D1073" t="s">
        <v>21</v>
      </c>
      <c r="E1073" t="s">
        <v>35</v>
      </c>
      <c r="F1073" t="s">
        <v>30</v>
      </c>
      <c r="G1073" t="s">
        <v>17</v>
      </c>
      <c r="H1073" s="2">
        <v>3843.72</v>
      </c>
      <c r="I1073" t="str">
        <f t="shared" si="16"/>
        <v>Senior Age</v>
      </c>
    </row>
    <row r="1074" spans="1:9" x14ac:dyDescent="0.35">
      <c r="A1074" s="1">
        <v>44813</v>
      </c>
      <c r="B1074" t="s">
        <v>1103</v>
      </c>
      <c r="C1074">
        <v>60</v>
      </c>
      <c r="D1074" t="s">
        <v>14</v>
      </c>
      <c r="E1074" t="s">
        <v>33</v>
      </c>
      <c r="F1074" t="s">
        <v>11</v>
      </c>
      <c r="G1074" t="s">
        <v>40</v>
      </c>
      <c r="H1074" s="2">
        <v>2740.93</v>
      </c>
      <c r="I1074" t="str">
        <f t="shared" si="16"/>
        <v>Senior Age</v>
      </c>
    </row>
    <row r="1075" spans="1:9" x14ac:dyDescent="0.35">
      <c r="A1075" s="1">
        <v>45116</v>
      </c>
      <c r="B1075" t="s">
        <v>1104</v>
      </c>
      <c r="C1075">
        <v>30</v>
      </c>
      <c r="D1075" t="s">
        <v>21</v>
      </c>
      <c r="E1075" t="s">
        <v>33</v>
      </c>
      <c r="F1075" t="s">
        <v>16</v>
      </c>
      <c r="G1075" t="s">
        <v>17</v>
      </c>
      <c r="H1075" s="2">
        <v>295.17</v>
      </c>
      <c r="I1075" t="str">
        <f t="shared" si="16"/>
        <v>Young Adult</v>
      </c>
    </row>
    <row r="1076" spans="1:9" x14ac:dyDescent="0.35">
      <c r="A1076" s="1">
        <v>44890</v>
      </c>
      <c r="B1076" t="s">
        <v>1105</v>
      </c>
      <c r="C1076">
        <v>26</v>
      </c>
      <c r="D1076" t="s">
        <v>9</v>
      </c>
      <c r="E1076" t="s">
        <v>15</v>
      </c>
      <c r="F1076" t="s">
        <v>30</v>
      </c>
      <c r="G1076" t="s">
        <v>12</v>
      </c>
      <c r="H1076" s="2">
        <v>2884.23</v>
      </c>
      <c r="I1076" t="str">
        <f t="shared" si="16"/>
        <v>Young Adult</v>
      </c>
    </row>
    <row r="1077" spans="1:9" x14ac:dyDescent="0.35">
      <c r="A1077" s="1">
        <v>44740</v>
      </c>
      <c r="B1077" t="s">
        <v>1106</v>
      </c>
      <c r="C1077">
        <v>52</v>
      </c>
      <c r="D1077" t="s">
        <v>9</v>
      </c>
      <c r="E1077" t="s">
        <v>10</v>
      </c>
      <c r="F1077" t="s">
        <v>11</v>
      </c>
      <c r="G1077" t="s">
        <v>28</v>
      </c>
      <c r="H1077" s="2">
        <v>4791.01</v>
      </c>
      <c r="I1077" t="str">
        <f t="shared" si="16"/>
        <v>Middle age</v>
      </c>
    </row>
    <row r="1078" spans="1:9" x14ac:dyDescent="0.35">
      <c r="A1078" s="1">
        <v>44646</v>
      </c>
      <c r="B1078" t="s">
        <v>1107</v>
      </c>
      <c r="C1078">
        <v>23</v>
      </c>
      <c r="D1078" t="s">
        <v>9</v>
      </c>
      <c r="E1078" t="s">
        <v>19</v>
      </c>
      <c r="F1078" t="s">
        <v>11</v>
      </c>
      <c r="G1078" t="s">
        <v>40</v>
      </c>
      <c r="H1078" s="2">
        <v>2193.92</v>
      </c>
      <c r="I1078" t="str">
        <f t="shared" si="16"/>
        <v>Young Adult</v>
      </c>
    </row>
    <row r="1079" spans="1:9" x14ac:dyDescent="0.35">
      <c r="A1079" s="1">
        <v>45136</v>
      </c>
      <c r="B1079" t="s">
        <v>1108</v>
      </c>
      <c r="C1079">
        <v>55</v>
      </c>
      <c r="D1079" t="s">
        <v>21</v>
      </c>
      <c r="E1079" t="s">
        <v>33</v>
      </c>
      <c r="F1079" t="s">
        <v>30</v>
      </c>
      <c r="G1079" t="s">
        <v>40</v>
      </c>
      <c r="H1079" s="2">
        <v>2343.48</v>
      </c>
      <c r="I1079" t="str">
        <f t="shared" si="16"/>
        <v>Middle age</v>
      </c>
    </row>
    <row r="1080" spans="1:9" x14ac:dyDescent="0.35">
      <c r="A1080" s="1">
        <v>45252</v>
      </c>
      <c r="B1080" t="s">
        <v>1109</v>
      </c>
      <c r="C1080">
        <v>41</v>
      </c>
      <c r="D1080" t="s">
        <v>21</v>
      </c>
      <c r="E1080" t="s">
        <v>33</v>
      </c>
      <c r="F1080" t="s">
        <v>11</v>
      </c>
      <c r="G1080" t="s">
        <v>37</v>
      </c>
      <c r="H1080" s="2">
        <v>2826.12</v>
      </c>
      <c r="I1080" t="str">
        <f t="shared" si="16"/>
        <v>Middle age</v>
      </c>
    </row>
    <row r="1081" spans="1:9" x14ac:dyDescent="0.35">
      <c r="A1081" s="1">
        <v>45262</v>
      </c>
      <c r="B1081" t="s">
        <v>1110</v>
      </c>
      <c r="C1081">
        <v>34</v>
      </c>
      <c r="D1081" t="s">
        <v>14</v>
      </c>
      <c r="E1081" t="s">
        <v>22</v>
      </c>
      <c r="F1081" t="s">
        <v>11</v>
      </c>
      <c r="G1081" t="s">
        <v>28</v>
      </c>
      <c r="H1081" s="2">
        <v>1934.5</v>
      </c>
      <c r="I1081" t="str">
        <f t="shared" si="16"/>
        <v>Young Adult</v>
      </c>
    </row>
    <row r="1082" spans="1:9" x14ac:dyDescent="0.35">
      <c r="A1082" s="1">
        <v>44714</v>
      </c>
      <c r="B1082" t="s">
        <v>1111</v>
      </c>
      <c r="C1082">
        <v>64</v>
      </c>
      <c r="D1082" t="s">
        <v>14</v>
      </c>
      <c r="E1082" t="s">
        <v>15</v>
      </c>
      <c r="F1082" t="s">
        <v>16</v>
      </c>
      <c r="G1082" t="s">
        <v>40</v>
      </c>
      <c r="H1082" s="2">
        <v>4986.0600000000004</v>
      </c>
      <c r="I1082" t="str">
        <f t="shared" si="16"/>
        <v>Senior Age</v>
      </c>
    </row>
    <row r="1083" spans="1:9" x14ac:dyDescent="0.35">
      <c r="A1083" s="1">
        <v>44959</v>
      </c>
      <c r="B1083" t="s">
        <v>1112</v>
      </c>
      <c r="C1083">
        <v>79</v>
      </c>
      <c r="D1083" t="s">
        <v>21</v>
      </c>
      <c r="E1083" t="s">
        <v>15</v>
      </c>
      <c r="F1083" t="s">
        <v>11</v>
      </c>
      <c r="G1083" t="s">
        <v>40</v>
      </c>
      <c r="H1083" s="2">
        <v>4671.4399999999996</v>
      </c>
      <c r="I1083" t="str">
        <f t="shared" si="16"/>
        <v>Senior Age</v>
      </c>
    </row>
    <row r="1084" spans="1:9" x14ac:dyDescent="0.35">
      <c r="A1084" s="1">
        <v>45214</v>
      </c>
      <c r="B1084" t="s">
        <v>1113</v>
      </c>
      <c r="C1084">
        <v>69</v>
      </c>
      <c r="D1084" t="s">
        <v>21</v>
      </c>
      <c r="E1084" t="s">
        <v>22</v>
      </c>
      <c r="F1084" t="s">
        <v>23</v>
      </c>
      <c r="G1084" t="s">
        <v>67</v>
      </c>
      <c r="H1084" s="2">
        <v>4061.32</v>
      </c>
      <c r="I1084" t="str">
        <f t="shared" si="16"/>
        <v>Senior Age</v>
      </c>
    </row>
    <row r="1085" spans="1:9" x14ac:dyDescent="0.35">
      <c r="A1085" s="1">
        <v>45029</v>
      </c>
      <c r="B1085" t="s">
        <v>1114</v>
      </c>
      <c r="C1085">
        <v>49</v>
      </c>
      <c r="D1085" t="s">
        <v>14</v>
      </c>
      <c r="E1085" t="s">
        <v>15</v>
      </c>
      <c r="F1085" t="s">
        <v>30</v>
      </c>
      <c r="G1085" t="s">
        <v>17</v>
      </c>
      <c r="H1085" s="2">
        <v>1359.35</v>
      </c>
      <c r="I1085" t="str">
        <f t="shared" si="16"/>
        <v>Middle age</v>
      </c>
    </row>
    <row r="1086" spans="1:9" x14ac:dyDescent="0.35">
      <c r="A1086" s="1">
        <v>45170</v>
      </c>
      <c r="B1086" t="s">
        <v>1115</v>
      </c>
      <c r="C1086">
        <v>49</v>
      </c>
      <c r="D1086" t="s">
        <v>9</v>
      </c>
      <c r="E1086" t="s">
        <v>22</v>
      </c>
      <c r="F1086" t="s">
        <v>23</v>
      </c>
      <c r="G1086" t="s">
        <v>12</v>
      </c>
      <c r="H1086" s="2">
        <v>4634.6400000000003</v>
      </c>
      <c r="I1086" t="str">
        <f t="shared" si="16"/>
        <v>Middle age</v>
      </c>
    </row>
    <row r="1087" spans="1:9" x14ac:dyDescent="0.35">
      <c r="A1087" s="1">
        <v>44617</v>
      </c>
      <c r="B1087" t="s">
        <v>1116</v>
      </c>
      <c r="C1087">
        <v>34</v>
      </c>
      <c r="D1087" t="s">
        <v>14</v>
      </c>
      <c r="E1087" t="s">
        <v>35</v>
      </c>
      <c r="F1087" t="s">
        <v>16</v>
      </c>
      <c r="G1087" t="s">
        <v>40</v>
      </c>
      <c r="H1087" s="2">
        <v>2901.58</v>
      </c>
      <c r="I1087" t="str">
        <f t="shared" si="16"/>
        <v>Young Adult</v>
      </c>
    </row>
    <row r="1088" spans="1:9" x14ac:dyDescent="0.35">
      <c r="A1088" s="1">
        <v>45029</v>
      </c>
      <c r="B1088" t="s">
        <v>1117</v>
      </c>
      <c r="C1088">
        <v>98</v>
      </c>
      <c r="D1088" t="s">
        <v>14</v>
      </c>
      <c r="E1088" t="s">
        <v>35</v>
      </c>
      <c r="F1088" t="s">
        <v>23</v>
      </c>
      <c r="G1088" t="s">
        <v>40</v>
      </c>
      <c r="H1088" s="2">
        <v>4017.1</v>
      </c>
      <c r="I1088" t="str">
        <f t="shared" si="16"/>
        <v>Senior Age</v>
      </c>
    </row>
    <row r="1089" spans="1:9" x14ac:dyDescent="0.35">
      <c r="A1089" s="1">
        <v>45199</v>
      </c>
      <c r="B1089" t="s">
        <v>1118</v>
      </c>
      <c r="C1089">
        <v>83</v>
      </c>
      <c r="D1089" t="s">
        <v>14</v>
      </c>
      <c r="E1089" t="s">
        <v>10</v>
      </c>
      <c r="F1089" t="s">
        <v>11</v>
      </c>
      <c r="G1089" t="s">
        <v>37</v>
      </c>
      <c r="H1089" s="2">
        <v>1280.82</v>
      </c>
      <c r="I1089" t="str">
        <f t="shared" si="16"/>
        <v>Senior Age</v>
      </c>
    </row>
    <row r="1090" spans="1:9" x14ac:dyDescent="0.35">
      <c r="A1090" s="1">
        <v>45223</v>
      </c>
      <c r="B1090" t="s">
        <v>1119</v>
      </c>
      <c r="C1090">
        <v>16</v>
      </c>
      <c r="D1090" t="s">
        <v>21</v>
      </c>
      <c r="E1090" t="s">
        <v>10</v>
      </c>
      <c r="F1090" t="s">
        <v>30</v>
      </c>
      <c r="G1090" t="s">
        <v>37</v>
      </c>
      <c r="H1090" s="2">
        <v>2437.5300000000002</v>
      </c>
      <c r="I1090" t="str">
        <f t="shared" ref="I1090:I1153" si="17">IF(C1090&lt;=17,"Child",IF(C1090&lt;=39, "Young Adult", IF(C1090&lt;=59, "Middle age", "Senior Age")))</f>
        <v>Child</v>
      </c>
    </row>
    <row r="1091" spans="1:9" x14ac:dyDescent="0.35">
      <c r="A1091" s="1">
        <v>45181</v>
      </c>
      <c r="B1091" t="s">
        <v>1120</v>
      </c>
      <c r="C1091">
        <v>89</v>
      </c>
      <c r="D1091" t="s">
        <v>9</v>
      </c>
      <c r="E1091" t="s">
        <v>25</v>
      </c>
      <c r="F1091" t="s">
        <v>30</v>
      </c>
      <c r="G1091" t="s">
        <v>12</v>
      </c>
      <c r="H1091" s="2">
        <v>4311.38</v>
      </c>
      <c r="I1091" t="str">
        <f t="shared" si="17"/>
        <v>Senior Age</v>
      </c>
    </row>
    <row r="1092" spans="1:9" x14ac:dyDescent="0.35">
      <c r="A1092" s="1">
        <v>44927</v>
      </c>
      <c r="B1092" t="s">
        <v>1121</v>
      </c>
      <c r="C1092">
        <v>79</v>
      </c>
      <c r="D1092" t="s">
        <v>21</v>
      </c>
      <c r="E1092" t="s">
        <v>15</v>
      </c>
      <c r="F1092" t="s">
        <v>16</v>
      </c>
      <c r="G1092" t="s">
        <v>12</v>
      </c>
      <c r="H1092" s="2">
        <v>40.090000000000003</v>
      </c>
      <c r="I1092" t="str">
        <f t="shared" si="17"/>
        <v>Senior Age</v>
      </c>
    </row>
    <row r="1093" spans="1:9" x14ac:dyDescent="0.35">
      <c r="A1093" s="1">
        <v>44991</v>
      </c>
      <c r="B1093" t="s">
        <v>1122</v>
      </c>
      <c r="C1093">
        <v>67</v>
      </c>
      <c r="D1093" t="s">
        <v>9</v>
      </c>
      <c r="E1093" t="s">
        <v>15</v>
      </c>
      <c r="F1093" t="s">
        <v>16</v>
      </c>
      <c r="G1093" t="s">
        <v>12</v>
      </c>
      <c r="H1093" s="2">
        <v>521.22</v>
      </c>
      <c r="I1093" t="str">
        <f t="shared" si="17"/>
        <v>Senior Age</v>
      </c>
    </row>
    <row r="1094" spans="1:9" x14ac:dyDescent="0.35">
      <c r="A1094" s="1">
        <v>44661</v>
      </c>
      <c r="B1094" t="s">
        <v>1123</v>
      </c>
      <c r="C1094">
        <v>2</v>
      </c>
      <c r="D1094" t="s">
        <v>21</v>
      </c>
      <c r="E1094" t="s">
        <v>25</v>
      </c>
      <c r="F1094" t="s">
        <v>11</v>
      </c>
      <c r="G1094" t="s">
        <v>17</v>
      </c>
      <c r="H1094" s="2">
        <v>927.24</v>
      </c>
      <c r="I1094" t="str">
        <f t="shared" si="17"/>
        <v>Child</v>
      </c>
    </row>
    <row r="1095" spans="1:9" x14ac:dyDescent="0.35">
      <c r="A1095" s="1">
        <v>44580</v>
      </c>
      <c r="B1095" t="s">
        <v>1124</v>
      </c>
      <c r="C1095">
        <v>60</v>
      </c>
      <c r="D1095" t="s">
        <v>9</v>
      </c>
      <c r="E1095" t="s">
        <v>25</v>
      </c>
      <c r="F1095" t="s">
        <v>30</v>
      </c>
      <c r="G1095" t="s">
        <v>17</v>
      </c>
      <c r="H1095" s="2">
        <v>979.77</v>
      </c>
      <c r="I1095" t="str">
        <f t="shared" si="17"/>
        <v>Senior Age</v>
      </c>
    </row>
    <row r="1096" spans="1:9" x14ac:dyDescent="0.35">
      <c r="A1096" s="1">
        <v>45160</v>
      </c>
      <c r="B1096" t="s">
        <v>1125</v>
      </c>
      <c r="C1096">
        <v>74</v>
      </c>
      <c r="D1096" t="s">
        <v>14</v>
      </c>
      <c r="E1096" t="s">
        <v>35</v>
      </c>
      <c r="F1096" t="s">
        <v>16</v>
      </c>
      <c r="G1096" t="s">
        <v>12</v>
      </c>
      <c r="H1096" s="2">
        <v>770.86</v>
      </c>
      <c r="I1096" t="str">
        <f t="shared" si="17"/>
        <v>Senior Age</v>
      </c>
    </row>
    <row r="1097" spans="1:9" x14ac:dyDescent="0.35">
      <c r="A1097" s="1">
        <v>44747</v>
      </c>
      <c r="B1097" t="s">
        <v>1126</v>
      </c>
      <c r="C1097">
        <v>24</v>
      </c>
      <c r="D1097" t="s">
        <v>14</v>
      </c>
      <c r="E1097" t="s">
        <v>22</v>
      </c>
      <c r="F1097" t="s">
        <v>16</v>
      </c>
      <c r="G1097" t="s">
        <v>12</v>
      </c>
      <c r="H1097" s="2">
        <v>3251.64</v>
      </c>
      <c r="I1097" t="str">
        <f t="shared" si="17"/>
        <v>Young Adult</v>
      </c>
    </row>
    <row r="1098" spans="1:9" x14ac:dyDescent="0.35">
      <c r="A1098" s="1">
        <v>45145</v>
      </c>
      <c r="B1098" t="s">
        <v>1127</v>
      </c>
      <c r="C1098">
        <v>72</v>
      </c>
      <c r="D1098" t="s">
        <v>9</v>
      </c>
      <c r="E1098" t="s">
        <v>10</v>
      </c>
      <c r="F1098" t="s">
        <v>16</v>
      </c>
      <c r="G1098" t="s">
        <v>40</v>
      </c>
      <c r="H1098" s="2">
        <v>2135.64</v>
      </c>
      <c r="I1098" t="str">
        <f t="shared" si="17"/>
        <v>Senior Age</v>
      </c>
    </row>
    <row r="1099" spans="1:9" x14ac:dyDescent="0.35">
      <c r="A1099" s="1">
        <v>45073</v>
      </c>
      <c r="B1099" t="s">
        <v>1128</v>
      </c>
      <c r="C1099">
        <v>57</v>
      </c>
      <c r="D1099" t="s">
        <v>21</v>
      </c>
      <c r="E1099" t="s">
        <v>15</v>
      </c>
      <c r="F1099" t="s">
        <v>30</v>
      </c>
      <c r="G1099" t="s">
        <v>28</v>
      </c>
      <c r="H1099" s="2">
        <v>4171.6899999999996</v>
      </c>
      <c r="I1099" t="str">
        <f t="shared" si="17"/>
        <v>Middle age</v>
      </c>
    </row>
    <row r="1100" spans="1:9" x14ac:dyDescent="0.35">
      <c r="A1100" s="1">
        <v>44738</v>
      </c>
      <c r="B1100" t="s">
        <v>1129</v>
      </c>
      <c r="C1100">
        <v>95</v>
      </c>
      <c r="D1100" t="s">
        <v>14</v>
      </c>
      <c r="E1100" t="s">
        <v>35</v>
      </c>
      <c r="F1100" t="s">
        <v>23</v>
      </c>
      <c r="G1100" t="s">
        <v>17</v>
      </c>
      <c r="H1100" s="2">
        <v>4619.3</v>
      </c>
      <c r="I1100" t="str">
        <f t="shared" si="17"/>
        <v>Senior Age</v>
      </c>
    </row>
    <row r="1101" spans="1:9" x14ac:dyDescent="0.35">
      <c r="A1101" s="1">
        <v>44975</v>
      </c>
      <c r="B1101" t="s">
        <v>1130</v>
      </c>
      <c r="C1101">
        <v>12</v>
      </c>
      <c r="D1101" t="s">
        <v>9</v>
      </c>
      <c r="E1101" t="s">
        <v>25</v>
      </c>
      <c r="F1101" t="s">
        <v>11</v>
      </c>
      <c r="G1101" t="s">
        <v>40</v>
      </c>
      <c r="H1101" s="2">
        <v>4726.6099999999997</v>
      </c>
      <c r="I1101" t="str">
        <f t="shared" si="17"/>
        <v>Child</v>
      </c>
    </row>
    <row r="1102" spans="1:9" x14ac:dyDescent="0.35">
      <c r="A1102" s="1">
        <v>44940</v>
      </c>
      <c r="B1102" t="s">
        <v>1131</v>
      </c>
      <c r="C1102">
        <v>65</v>
      </c>
      <c r="D1102" t="s">
        <v>14</v>
      </c>
      <c r="E1102" t="s">
        <v>10</v>
      </c>
      <c r="F1102" t="s">
        <v>11</v>
      </c>
      <c r="G1102" t="s">
        <v>12</v>
      </c>
      <c r="H1102" s="2">
        <v>938.73</v>
      </c>
      <c r="I1102" t="str">
        <f t="shared" si="17"/>
        <v>Senior Age</v>
      </c>
    </row>
    <row r="1103" spans="1:9" x14ac:dyDescent="0.35">
      <c r="A1103" s="1">
        <v>44733</v>
      </c>
      <c r="B1103" t="s">
        <v>1132</v>
      </c>
      <c r="C1103">
        <v>25</v>
      </c>
      <c r="D1103" t="s">
        <v>21</v>
      </c>
      <c r="E1103" t="s">
        <v>19</v>
      </c>
      <c r="F1103" t="s">
        <v>23</v>
      </c>
      <c r="G1103" t="s">
        <v>37</v>
      </c>
      <c r="H1103" s="2">
        <v>2324.75</v>
      </c>
      <c r="I1103" t="str">
        <f t="shared" si="17"/>
        <v>Young Adult</v>
      </c>
    </row>
    <row r="1104" spans="1:9" x14ac:dyDescent="0.35">
      <c r="A1104" s="1">
        <v>44899</v>
      </c>
      <c r="B1104" t="s">
        <v>1133</v>
      </c>
      <c r="C1104">
        <v>95</v>
      </c>
      <c r="D1104" t="s">
        <v>9</v>
      </c>
      <c r="E1104" t="s">
        <v>10</v>
      </c>
      <c r="F1104" t="s">
        <v>16</v>
      </c>
      <c r="G1104" t="s">
        <v>12</v>
      </c>
      <c r="H1104" s="2">
        <v>542.25</v>
      </c>
      <c r="I1104" t="str">
        <f t="shared" si="17"/>
        <v>Senior Age</v>
      </c>
    </row>
    <row r="1105" spans="1:9" x14ac:dyDescent="0.35">
      <c r="A1105" s="1">
        <v>44658</v>
      </c>
      <c r="B1105" t="s">
        <v>1134</v>
      </c>
      <c r="C1105">
        <v>93</v>
      </c>
      <c r="D1105" t="s">
        <v>14</v>
      </c>
      <c r="E1105" t="s">
        <v>10</v>
      </c>
      <c r="F1105" t="s">
        <v>11</v>
      </c>
      <c r="G1105" t="s">
        <v>17</v>
      </c>
      <c r="H1105" s="2">
        <v>1914.01</v>
      </c>
      <c r="I1105" t="str">
        <f t="shared" si="17"/>
        <v>Senior Age</v>
      </c>
    </row>
    <row r="1106" spans="1:9" x14ac:dyDescent="0.35">
      <c r="A1106" s="1">
        <v>44957</v>
      </c>
      <c r="B1106" t="s">
        <v>1135</v>
      </c>
      <c r="C1106">
        <v>84</v>
      </c>
      <c r="D1106" t="s">
        <v>21</v>
      </c>
      <c r="E1106" t="s">
        <v>19</v>
      </c>
      <c r="F1106" t="s">
        <v>23</v>
      </c>
      <c r="G1106" t="s">
        <v>40</v>
      </c>
      <c r="H1106" s="2">
        <v>1653.56</v>
      </c>
      <c r="I1106" t="str">
        <f t="shared" si="17"/>
        <v>Senior Age</v>
      </c>
    </row>
    <row r="1107" spans="1:9" x14ac:dyDescent="0.35">
      <c r="A1107" s="1">
        <v>44645</v>
      </c>
      <c r="B1107" t="s">
        <v>1136</v>
      </c>
      <c r="C1107">
        <v>20</v>
      </c>
      <c r="D1107" t="s">
        <v>14</v>
      </c>
      <c r="E1107" t="s">
        <v>35</v>
      </c>
      <c r="F1107" t="s">
        <v>11</v>
      </c>
      <c r="G1107" t="s">
        <v>40</v>
      </c>
      <c r="H1107" s="2">
        <v>289.44</v>
      </c>
      <c r="I1107" t="str">
        <f t="shared" si="17"/>
        <v>Young Adult</v>
      </c>
    </row>
    <row r="1108" spans="1:9" x14ac:dyDescent="0.35">
      <c r="A1108" s="1">
        <v>45287</v>
      </c>
      <c r="B1108" t="s">
        <v>1137</v>
      </c>
      <c r="C1108">
        <v>58</v>
      </c>
      <c r="D1108" t="s">
        <v>21</v>
      </c>
      <c r="E1108" t="s">
        <v>35</v>
      </c>
      <c r="F1108" t="s">
        <v>30</v>
      </c>
      <c r="G1108" t="s">
        <v>40</v>
      </c>
      <c r="H1108" s="2">
        <v>4440.95</v>
      </c>
      <c r="I1108" t="str">
        <f t="shared" si="17"/>
        <v>Middle age</v>
      </c>
    </row>
    <row r="1109" spans="1:9" x14ac:dyDescent="0.35">
      <c r="A1109" s="1">
        <v>44905</v>
      </c>
      <c r="B1109" t="s">
        <v>1138</v>
      </c>
      <c r="C1109">
        <v>1</v>
      </c>
      <c r="D1109" t="s">
        <v>14</v>
      </c>
      <c r="E1109" t="s">
        <v>25</v>
      </c>
      <c r="F1109" t="s">
        <v>23</v>
      </c>
      <c r="G1109" t="s">
        <v>17</v>
      </c>
      <c r="H1109" s="2">
        <v>1789.71</v>
      </c>
      <c r="I1109" t="str">
        <f t="shared" si="17"/>
        <v>Child</v>
      </c>
    </row>
    <row r="1110" spans="1:9" x14ac:dyDescent="0.35">
      <c r="A1110" s="1">
        <v>44912</v>
      </c>
      <c r="B1110" t="s">
        <v>1139</v>
      </c>
      <c r="C1110">
        <v>96</v>
      </c>
      <c r="D1110" t="s">
        <v>21</v>
      </c>
      <c r="E1110" t="s">
        <v>27</v>
      </c>
      <c r="F1110" t="s">
        <v>30</v>
      </c>
      <c r="G1110" t="s">
        <v>17</v>
      </c>
      <c r="H1110" s="2">
        <v>344.19</v>
      </c>
      <c r="I1110" t="str">
        <f t="shared" si="17"/>
        <v>Senior Age</v>
      </c>
    </row>
    <row r="1111" spans="1:9" x14ac:dyDescent="0.35">
      <c r="A1111" s="1">
        <v>45146</v>
      </c>
      <c r="B1111" t="s">
        <v>1140</v>
      </c>
      <c r="C1111">
        <v>57</v>
      </c>
      <c r="D1111" t="s">
        <v>21</v>
      </c>
      <c r="E1111" t="s">
        <v>19</v>
      </c>
      <c r="F1111" t="s">
        <v>16</v>
      </c>
      <c r="G1111" t="s">
        <v>17</v>
      </c>
      <c r="H1111" s="2">
        <v>120.06</v>
      </c>
      <c r="I1111" t="str">
        <f t="shared" si="17"/>
        <v>Middle age</v>
      </c>
    </row>
    <row r="1112" spans="1:9" x14ac:dyDescent="0.35">
      <c r="A1112" s="1">
        <v>45270</v>
      </c>
      <c r="B1112" t="s">
        <v>1141</v>
      </c>
      <c r="C1112">
        <v>49</v>
      </c>
      <c r="D1112" t="s">
        <v>14</v>
      </c>
      <c r="E1112" t="s">
        <v>25</v>
      </c>
      <c r="F1112" t="s">
        <v>23</v>
      </c>
      <c r="G1112" t="s">
        <v>40</v>
      </c>
      <c r="H1112" s="2">
        <v>1078.1500000000001</v>
      </c>
      <c r="I1112" t="str">
        <f t="shared" si="17"/>
        <v>Middle age</v>
      </c>
    </row>
    <row r="1113" spans="1:9" x14ac:dyDescent="0.35">
      <c r="A1113" s="1">
        <v>45146</v>
      </c>
      <c r="B1113" t="s">
        <v>1142</v>
      </c>
      <c r="C1113">
        <v>36</v>
      </c>
      <c r="D1113" t="s">
        <v>9</v>
      </c>
      <c r="E1113" t="s">
        <v>22</v>
      </c>
      <c r="F1113" t="s">
        <v>16</v>
      </c>
      <c r="G1113" t="s">
        <v>28</v>
      </c>
      <c r="H1113" s="2">
        <v>4060.08</v>
      </c>
      <c r="I1113" t="str">
        <f t="shared" si="17"/>
        <v>Young Adult</v>
      </c>
    </row>
    <row r="1114" spans="1:9" x14ac:dyDescent="0.35">
      <c r="A1114" s="1">
        <v>45182</v>
      </c>
      <c r="B1114" t="s">
        <v>1143</v>
      </c>
      <c r="C1114">
        <v>18</v>
      </c>
      <c r="D1114" t="s">
        <v>9</v>
      </c>
      <c r="E1114" t="s">
        <v>19</v>
      </c>
      <c r="F1114" t="s">
        <v>16</v>
      </c>
      <c r="G1114" t="s">
        <v>17</v>
      </c>
      <c r="H1114" s="2">
        <v>2764.75</v>
      </c>
      <c r="I1114" t="str">
        <f t="shared" si="17"/>
        <v>Young Adult</v>
      </c>
    </row>
    <row r="1115" spans="1:9" x14ac:dyDescent="0.35">
      <c r="A1115" s="1">
        <v>44603</v>
      </c>
      <c r="B1115" t="s">
        <v>1144</v>
      </c>
      <c r="C1115">
        <v>1</v>
      </c>
      <c r="D1115" t="s">
        <v>9</v>
      </c>
      <c r="E1115" t="s">
        <v>35</v>
      </c>
      <c r="F1115" t="s">
        <v>11</v>
      </c>
      <c r="G1115" t="s">
        <v>17</v>
      </c>
      <c r="H1115" s="2">
        <v>4874.1099999999997</v>
      </c>
      <c r="I1115" t="str">
        <f t="shared" si="17"/>
        <v>Child</v>
      </c>
    </row>
    <row r="1116" spans="1:9" x14ac:dyDescent="0.35">
      <c r="A1116" s="1">
        <v>44577</v>
      </c>
      <c r="B1116" t="s">
        <v>1145</v>
      </c>
      <c r="C1116">
        <v>73</v>
      </c>
      <c r="D1116" t="s">
        <v>14</v>
      </c>
      <c r="E1116" t="s">
        <v>19</v>
      </c>
      <c r="F1116" t="s">
        <v>16</v>
      </c>
      <c r="G1116" t="s">
        <v>17</v>
      </c>
      <c r="H1116" s="2">
        <v>650.71</v>
      </c>
      <c r="I1116" t="str">
        <f t="shared" si="17"/>
        <v>Senior Age</v>
      </c>
    </row>
    <row r="1117" spans="1:9" x14ac:dyDescent="0.35">
      <c r="A1117" s="1">
        <v>44848</v>
      </c>
      <c r="B1117" t="s">
        <v>1146</v>
      </c>
      <c r="C1117">
        <v>90</v>
      </c>
      <c r="D1117" t="s">
        <v>14</v>
      </c>
      <c r="E1117" t="s">
        <v>19</v>
      </c>
      <c r="F1117" t="s">
        <v>11</v>
      </c>
      <c r="G1117" t="s">
        <v>12</v>
      </c>
      <c r="H1117" s="2">
        <v>1347.31</v>
      </c>
      <c r="I1117" t="str">
        <f t="shared" si="17"/>
        <v>Senior Age</v>
      </c>
    </row>
    <row r="1118" spans="1:9" x14ac:dyDescent="0.35">
      <c r="A1118" s="1">
        <v>45222</v>
      </c>
      <c r="B1118" t="s">
        <v>1147</v>
      </c>
      <c r="C1118">
        <v>21</v>
      </c>
      <c r="D1118" t="s">
        <v>21</v>
      </c>
      <c r="E1118" t="s">
        <v>19</v>
      </c>
      <c r="F1118" t="s">
        <v>11</v>
      </c>
      <c r="G1118" t="s">
        <v>37</v>
      </c>
      <c r="H1118" s="2">
        <v>3693.89</v>
      </c>
      <c r="I1118" t="str">
        <f t="shared" si="17"/>
        <v>Young Adult</v>
      </c>
    </row>
    <row r="1119" spans="1:9" x14ac:dyDescent="0.35">
      <c r="A1119" s="1">
        <v>44674</v>
      </c>
      <c r="B1119" t="s">
        <v>1148</v>
      </c>
      <c r="C1119">
        <v>70</v>
      </c>
      <c r="D1119" t="s">
        <v>9</v>
      </c>
      <c r="E1119" t="s">
        <v>15</v>
      </c>
      <c r="F1119" t="s">
        <v>16</v>
      </c>
      <c r="G1119" t="s">
        <v>17</v>
      </c>
      <c r="H1119" s="2">
        <v>3101.76</v>
      </c>
      <c r="I1119" t="str">
        <f t="shared" si="17"/>
        <v>Senior Age</v>
      </c>
    </row>
    <row r="1120" spans="1:9" x14ac:dyDescent="0.35">
      <c r="A1120" s="1">
        <v>45237</v>
      </c>
      <c r="B1120" t="s">
        <v>1149</v>
      </c>
      <c r="C1120">
        <v>3</v>
      </c>
      <c r="D1120" t="s">
        <v>9</v>
      </c>
      <c r="E1120" t="s">
        <v>25</v>
      </c>
      <c r="F1120" t="s">
        <v>16</v>
      </c>
      <c r="G1120" t="s">
        <v>12</v>
      </c>
      <c r="H1120" s="2">
        <v>1693.86</v>
      </c>
      <c r="I1120" t="str">
        <f t="shared" si="17"/>
        <v>Child</v>
      </c>
    </row>
    <row r="1121" spans="1:9" x14ac:dyDescent="0.35">
      <c r="A1121" s="1">
        <v>45138</v>
      </c>
      <c r="B1121" t="s">
        <v>1150</v>
      </c>
      <c r="C1121">
        <v>5</v>
      </c>
      <c r="D1121" t="s">
        <v>14</v>
      </c>
      <c r="E1121" t="s">
        <v>19</v>
      </c>
      <c r="F1121" t="s">
        <v>30</v>
      </c>
      <c r="G1121" t="s">
        <v>67</v>
      </c>
      <c r="H1121" s="2">
        <v>3910.86</v>
      </c>
      <c r="I1121" t="str">
        <f t="shared" si="17"/>
        <v>Child</v>
      </c>
    </row>
    <row r="1122" spans="1:9" x14ac:dyDescent="0.35">
      <c r="A1122" s="1">
        <v>45008</v>
      </c>
      <c r="B1122" t="s">
        <v>1151</v>
      </c>
      <c r="C1122">
        <v>62</v>
      </c>
      <c r="D1122" t="s">
        <v>14</v>
      </c>
      <c r="E1122" t="s">
        <v>22</v>
      </c>
      <c r="F1122" t="s">
        <v>16</v>
      </c>
      <c r="G1122" t="s">
        <v>37</v>
      </c>
      <c r="H1122" s="2">
        <v>741.86</v>
      </c>
      <c r="I1122" t="str">
        <f t="shared" si="17"/>
        <v>Senior Age</v>
      </c>
    </row>
    <row r="1123" spans="1:9" x14ac:dyDescent="0.35">
      <c r="A1123" s="1">
        <v>45191</v>
      </c>
      <c r="B1123" t="s">
        <v>1152</v>
      </c>
      <c r="C1123">
        <v>54</v>
      </c>
      <c r="D1123" t="s">
        <v>9</v>
      </c>
      <c r="E1123" t="s">
        <v>15</v>
      </c>
      <c r="F1123" t="s">
        <v>16</v>
      </c>
      <c r="G1123" t="s">
        <v>37</v>
      </c>
      <c r="H1123" s="2">
        <v>4898.03</v>
      </c>
      <c r="I1123" t="str">
        <f t="shared" si="17"/>
        <v>Middle age</v>
      </c>
    </row>
    <row r="1124" spans="1:9" x14ac:dyDescent="0.35">
      <c r="A1124" s="1">
        <v>45117</v>
      </c>
      <c r="B1124" t="s">
        <v>1153</v>
      </c>
      <c r="C1124">
        <v>41</v>
      </c>
      <c r="D1124" t="s">
        <v>9</v>
      </c>
      <c r="E1124" t="s">
        <v>25</v>
      </c>
      <c r="F1124" t="s">
        <v>11</v>
      </c>
      <c r="G1124" t="s">
        <v>40</v>
      </c>
      <c r="H1124" s="2">
        <v>262.39999999999998</v>
      </c>
      <c r="I1124" t="str">
        <f t="shared" si="17"/>
        <v>Middle age</v>
      </c>
    </row>
    <row r="1125" spans="1:9" x14ac:dyDescent="0.35">
      <c r="A1125" s="1">
        <v>44877</v>
      </c>
      <c r="B1125" t="s">
        <v>1154</v>
      </c>
      <c r="C1125">
        <v>3</v>
      </c>
      <c r="D1125" t="s">
        <v>9</v>
      </c>
      <c r="E1125" t="s">
        <v>35</v>
      </c>
      <c r="F1125" t="s">
        <v>11</v>
      </c>
      <c r="G1125" t="s">
        <v>40</v>
      </c>
      <c r="H1125" s="2">
        <v>890.68</v>
      </c>
      <c r="I1125" t="str">
        <f t="shared" si="17"/>
        <v>Child</v>
      </c>
    </row>
    <row r="1126" spans="1:9" x14ac:dyDescent="0.35">
      <c r="A1126" s="1">
        <v>44930</v>
      </c>
      <c r="B1126" t="s">
        <v>1155</v>
      </c>
      <c r="C1126">
        <v>68</v>
      </c>
      <c r="D1126" t="s">
        <v>9</v>
      </c>
      <c r="E1126" t="s">
        <v>15</v>
      </c>
      <c r="F1126" t="s">
        <v>30</v>
      </c>
      <c r="G1126" t="s">
        <v>17</v>
      </c>
      <c r="H1126" s="2">
        <v>3644.28</v>
      </c>
      <c r="I1126" t="str">
        <f t="shared" si="17"/>
        <v>Senior Age</v>
      </c>
    </row>
    <row r="1127" spans="1:9" x14ac:dyDescent="0.35">
      <c r="A1127" s="1">
        <v>45107</v>
      </c>
      <c r="B1127" t="s">
        <v>1156</v>
      </c>
      <c r="C1127">
        <v>47</v>
      </c>
      <c r="D1127" t="s">
        <v>14</v>
      </c>
      <c r="E1127" t="s">
        <v>25</v>
      </c>
      <c r="F1127" t="s">
        <v>30</v>
      </c>
      <c r="G1127" t="s">
        <v>40</v>
      </c>
      <c r="H1127" s="2">
        <v>2587.64</v>
      </c>
      <c r="I1127" t="str">
        <f t="shared" si="17"/>
        <v>Middle age</v>
      </c>
    </row>
    <row r="1128" spans="1:9" x14ac:dyDescent="0.35">
      <c r="A1128" s="1">
        <v>44715</v>
      </c>
      <c r="B1128" t="s">
        <v>1157</v>
      </c>
      <c r="C1128">
        <v>0</v>
      </c>
      <c r="D1128" t="s">
        <v>14</v>
      </c>
      <c r="E1128" t="s">
        <v>25</v>
      </c>
      <c r="F1128" t="s">
        <v>30</v>
      </c>
      <c r="G1128" t="s">
        <v>12</v>
      </c>
      <c r="H1128" s="2">
        <v>820.57</v>
      </c>
      <c r="I1128" t="str">
        <f t="shared" si="17"/>
        <v>Child</v>
      </c>
    </row>
    <row r="1129" spans="1:9" x14ac:dyDescent="0.35">
      <c r="A1129" s="1">
        <v>44594</v>
      </c>
      <c r="B1129" t="s">
        <v>1158</v>
      </c>
      <c r="C1129">
        <v>50</v>
      </c>
      <c r="D1129" t="s">
        <v>21</v>
      </c>
      <c r="E1129" t="s">
        <v>27</v>
      </c>
      <c r="F1129" t="s">
        <v>16</v>
      </c>
      <c r="G1129" t="s">
        <v>40</v>
      </c>
      <c r="H1129" s="2">
        <v>366.59</v>
      </c>
      <c r="I1129" t="str">
        <f t="shared" si="17"/>
        <v>Middle age</v>
      </c>
    </row>
    <row r="1130" spans="1:9" x14ac:dyDescent="0.35">
      <c r="A1130" s="1">
        <v>44970</v>
      </c>
      <c r="B1130" t="s">
        <v>1159</v>
      </c>
      <c r="C1130">
        <v>48</v>
      </c>
      <c r="D1130" t="s">
        <v>14</v>
      </c>
      <c r="E1130" t="s">
        <v>22</v>
      </c>
      <c r="F1130" t="s">
        <v>11</v>
      </c>
      <c r="G1130" t="s">
        <v>40</v>
      </c>
      <c r="H1130" s="2">
        <v>849.58</v>
      </c>
      <c r="I1130" t="str">
        <f t="shared" si="17"/>
        <v>Middle age</v>
      </c>
    </row>
    <row r="1131" spans="1:9" x14ac:dyDescent="0.35">
      <c r="A1131" s="1">
        <v>44878</v>
      </c>
      <c r="B1131" t="s">
        <v>1160</v>
      </c>
      <c r="C1131">
        <v>90</v>
      </c>
      <c r="D1131" t="s">
        <v>9</v>
      </c>
      <c r="E1131" t="s">
        <v>22</v>
      </c>
      <c r="F1131" t="s">
        <v>30</v>
      </c>
      <c r="G1131" t="s">
        <v>12</v>
      </c>
      <c r="H1131" s="2">
        <v>166.67</v>
      </c>
      <c r="I1131" t="str">
        <f t="shared" si="17"/>
        <v>Senior Age</v>
      </c>
    </row>
    <row r="1132" spans="1:9" x14ac:dyDescent="0.35">
      <c r="A1132" s="1">
        <v>44959</v>
      </c>
      <c r="B1132" t="s">
        <v>1161</v>
      </c>
      <c r="C1132">
        <v>30</v>
      </c>
      <c r="D1132" t="s">
        <v>9</v>
      </c>
      <c r="E1132" t="s">
        <v>19</v>
      </c>
      <c r="F1132" t="s">
        <v>16</v>
      </c>
      <c r="G1132" t="s">
        <v>28</v>
      </c>
      <c r="H1132" s="2">
        <v>4406.87</v>
      </c>
      <c r="I1132" t="str">
        <f t="shared" si="17"/>
        <v>Young Adult</v>
      </c>
    </row>
    <row r="1133" spans="1:9" x14ac:dyDescent="0.35">
      <c r="A1133" s="1">
        <v>44700</v>
      </c>
      <c r="B1133" t="s">
        <v>1162</v>
      </c>
      <c r="C1133">
        <v>34</v>
      </c>
      <c r="D1133" t="s">
        <v>9</v>
      </c>
      <c r="E1133" t="s">
        <v>27</v>
      </c>
      <c r="F1133" t="s">
        <v>23</v>
      </c>
      <c r="G1133" t="s">
        <v>12</v>
      </c>
      <c r="H1133" s="2">
        <v>118.89</v>
      </c>
      <c r="I1133" t="str">
        <f t="shared" si="17"/>
        <v>Young Adult</v>
      </c>
    </row>
    <row r="1134" spans="1:9" x14ac:dyDescent="0.35">
      <c r="A1134" s="1">
        <v>44826</v>
      </c>
      <c r="B1134" t="s">
        <v>1163</v>
      </c>
      <c r="C1134">
        <v>36</v>
      </c>
      <c r="D1134" t="s">
        <v>9</v>
      </c>
      <c r="E1134" t="s">
        <v>15</v>
      </c>
      <c r="F1134" t="s">
        <v>23</v>
      </c>
      <c r="G1134" t="s">
        <v>17</v>
      </c>
      <c r="H1134" s="2">
        <v>80.28</v>
      </c>
      <c r="I1134" t="str">
        <f t="shared" si="17"/>
        <v>Young Adult</v>
      </c>
    </row>
    <row r="1135" spans="1:9" x14ac:dyDescent="0.35">
      <c r="A1135" s="1">
        <v>44652</v>
      </c>
      <c r="B1135" t="s">
        <v>1164</v>
      </c>
      <c r="C1135">
        <v>51</v>
      </c>
      <c r="D1135" t="s">
        <v>9</v>
      </c>
      <c r="E1135" t="s">
        <v>25</v>
      </c>
      <c r="F1135" t="s">
        <v>30</v>
      </c>
      <c r="G1135" t="s">
        <v>28</v>
      </c>
      <c r="H1135" s="2">
        <v>3073.22</v>
      </c>
      <c r="I1135" t="str">
        <f t="shared" si="17"/>
        <v>Middle age</v>
      </c>
    </row>
    <row r="1136" spans="1:9" x14ac:dyDescent="0.35">
      <c r="A1136" s="1">
        <v>45024</v>
      </c>
      <c r="B1136" t="s">
        <v>1165</v>
      </c>
      <c r="C1136">
        <v>44</v>
      </c>
      <c r="D1136" t="s">
        <v>21</v>
      </c>
      <c r="E1136" t="s">
        <v>15</v>
      </c>
      <c r="F1136" t="s">
        <v>23</v>
      </c>
      <c r="G1136" t="s">
        <v>28</v>
      </c>
      <c r="H1136" s="2">
        <v>3315.78</v>
      </c>
      <c r="I1136" t="str">
        <f t="shared" si="17"/>
        <v>Middle age</v>
      </c>
    </row>
    <row r="1137" spans="1:9" x14ac:dyDescent="0.35">
      <c r="A1137" s="1">
        <v>44999</v>
      </c>
      <c r="B1137" t="s">
        <v>1166</v>
      </c>
      <c r="C1137">
        <v>79</v>
      </c>
      <c r="D1137" t="s">
        <v>14</v>
      </c>
      <c r="E1137" t="s">
        <v>33</v>
      </c>
      <c r="F1137" t="s">
        <v>16</v>
      </c>
      <c r="G1137" t="s">
        <v>12</v>
      </c>
      <c r="H1137" s="2">
        <v>646.41999999999996</v>
      </c>
      <c r="I1137" t="str">
        <f t="shared" si="17"/>
        <v>Senior Age</v>
      </c>
    </row>
    <row r="1138" spans="1:9" x14ac:dyDescent="0.35">
      <c r="A1138" s="1">
        <v>44680</v>
      </c>
      <c r="B1138" t="s">
        <v>1167</v>
      </c>
      <c r="C1138">
        <v>46</v>
      </c>
      <c r="D1138" t="s">
        <v>21</v>
      </c>
      <c r="E1138" t="s">
        <v>22</v>
      </c>
      <c r="F1138" t="s">
        <v>30</v>
      </c>
      <c r="G1138" t="s">
        <v>28</v>
      </c>
      <c r="H1138" s="2">
        <v>2175.02</v>
      </c>
      <c r="I1138" t="str">
        <f t="shared" si="17"/>
        <v>Middle age</v>
      </c>
    </row>
    <row r="1139" spans="1:9" x14ac:dyDescent="0.35">
      <c r="A1139" s="1">
        <v>44639</v>
      </c>
      <c r="B1139" t="s">
        <v>1168</v>
      </c>
      <c r="C1139">
        <v>95</v>
      </c>
      <c r="D1139" t="s">
        <v>14</v>
      </c>
      <c r="E1139" t="s">
        <v>27</v>
      </c>
      <c r="F1139" t="s">
        <v>30</v>
      </c>
      <c r="G1139" t="s">
        <v>37</v>
      </c>
      <c r="H1139" s="2">
        <v>2873.85</v>
      </c>
      <c r="I1139" t="str">
        <f t="shared" si="17"/>
        <v>Senior Age</v>
      </c>
    </row>
    <row r="1140" spans="1:9" x14ac:dyDescent="0.35">
      <c r="A1140" s="1">
        <v>45178</v>
      </c>
      <c r="B1140" t="s">
        <v>1169</v>
      </c>
      <c r="C1140">
        <v>48</v>
      </c>
      <c r="D1140" t="s">
        <v>9</v>
      </c>
      <c r="E1140" t="s">
        <v>25</v>
      </c>
      <c r="F1140" t="s">
        <v>30</v>
      </c>
      <c r="G1140" t="s">
        <v>17</v>
      </c>
      <c r="H1140" s="2">
        <v>4732.6400000000003</v>
      </c>
      <c r="I1140" t="str">
        <f t="shared" si="17"/>
        <v>Middle age</v>
      </c>
    </row>
    <row r="1141" spans="1:9" x14ac:dyDescent="0.35">
      <c r="A1141" s="1">
        <v>44825</v>
      </c>
      <c r="B1141" t="s">
        <v>1170</v>
      </c>
      <c r="C1141">
        <v>73</v>
      </c>
      <c r="D1141" t="s">
        <v>21</v>
      </c>
      <c r="E1141" t="s">
        <v>22</v>
      </c>
      <c r="F1141" t="s">
        <v>23</v>
      </c>
      <c r="G1141" t="s">
        <v>17</v>
      </c>
      <c r="H1141" s="2">
        <v>1896.52</v>
      </c>
      <c r="I1141" t="str">
        <f t="shared" si="17"/>
        <v>Senior Age</v>
      </c>
    </row>
    <row r="1142" spans="1:9" x14ac:dyDescent="0.35">
      <c r="A1142" s="1">
        <v>45171</v>
      </c>
      <c r="B1142" t="s">
        <v>1171</v>
      </c>
      <c r="C1142">
        <v>13</v>
      </c>
      <c r="D1142" t="s">
        <v>21</v>
      </c>
      <c r="E1142" t="s">
        <v>19</v>
      </c>
      <c r="F1142" t="s">
        <v>16</v>
      </c>
      <c r="G1142" t="s">
        <v>40</v>
      </c>
      <c r="H1142" s="2">
        <v>1978.06</v>
      </c>
      <c r="I1142" t="str">
        <f t="shared" si="17"/>
        <v>Child</v>
      </c>
    </row>
    <row r="1143" spans="1:9" x14ac:dyDescent="0.35">
      <c r="A1143" s="1">
        <v>45077</v>
      </c>
      <c r="B1143" t="s">
        <v>1172</v>
      </c>
      <c r="C1143">
        <v>91</v>
      </c>
      <c r="D1143" t="s">
        <v>14</v>
      </c>
      <c r="E1143" t="s">
        <v>27</v>
      </c>
      <c r="F1143" t="s">
        <v>23</v>
      </c>
      <c r="G1143" t="s">
        <v>40</v>
      </c>
      <c r="H1143" s="2">
        <v>3053.52</v>
      </c>
      <c r="I1143" t="str">
        <f t="shared" si="17"/>
        <v>Senior Age</v>
      </c>
    </row>
    <row r="1144" spans="1:9" x14ac:dyDescent="0.35">
      <c r="A1144" s="1">
        <v>44717</v>
      </c>
      <c r="B1144" t="s">
        <v>1173</v>
      </c>
      <c r="C1144">
        <v>91</v>
      </c>
      <c r="D1144" t="s">
        <v>14</v>
      </c>
      <c r="E1144" t="s">
        <v>15</v>
      </c>
      <c r="F1144" t="s">
        <v>23</v>
      </c>
      <c r="G1144" t="s">
        <v>37</v>
      </c>
      <c r="H1144" s="2">
        <v>4847.34</v>
      </c>
      <c r="I1144" t="str">
        <f t="shared" si="17"/>
        <v>Senior Age</v>
      </c>
    </row>
    <row r="1145" spans="1:9" x14ac:dyDescent="0.35">
      <c r="A1145" s="1">
        <v>44710</v>
      </c>
      <c r="B1145" t="s">
        <v>1174</v>
      </c>
      <c r="C1145">
        <v>45</v>
      </c>
      <c r="D1145" t="s">
        <v>9</v>
      </c>
      <c r="E1145" t="s">
        <v>10</v>
      </c>
      <c r="F1145" t="s">
        <v>30</v>
      </c>
      <c r="G1145" t="s">
        <v>67</v>
      </c>
      <c r="H1145" s="2">
        <v>717.85</v>
      </c>
      <c r="I1145" t="str">
        <f t="shared" si="17"/>
        <v>Middle age</v>
      </c>
    </row>
    <row r="1146" spans="1:9" x14ac:dyDescent="0.35">
      <c r="A1146" s="1">
        <v>45136</v>
      </c>
      <c r="B1146" t="s">
        <v>1175</v>
      </c>
      <c r="C1146">
        <v>63</v>
      </c>
      <c r="D1146" t="s">
        <v>21</v>
      </c>
      <c r="E1146" t="s">
        <v>10</v>
      </c>
      <c r="F1146" t="s">
        <v>16</v>
      </c>
      <c r="G1146" t="s">
        <v>40</v>
      </c>
      <c r="H1146" s="2">
        <v>2627.6</v>
      </c>
      <c r="I1146" t="str">
        <f t="shared" si="17"/>
        <v>Senior Age</v>
      </c>
    </row>
    <row r="1147" spans="1:9" x14ac:dyDescent="0.35">
      <c r="A1147" s="1">
        <v>44726</v>
      </c>
      <c r="B1147" t="s">
        <v>1176</v>
      </c>
      <c r="C1147">
        <v>39</v>
      </c>
      <c r="D1147" t="s">
        <v>21</v>
      </c>
      <c r="E1147" t="s">
        <v>22</v>
      </c>
      <c r="F1147" t="s">
        <v>16</v>
      </c>
      <c r="G1147" t="s">
        <v>37</v>
      </c>
      <c r="H1147" s="2">
        <v>3600.21</v>
      </c>
      <c r="I1147" t="str">
        <f t="shared" si="17"/>
        <v>Young Adult</v>
      </c>
    </row>
    <row r="1148" spans="1:9" x14ac:dyDescent="0.35">
      <c r="A1148" s="1">
        <v>44960</v>
      </c>
      <c r="B1148" t="s">
        <v>1177</v>
      </c>
      <c r="C1148">
        <v>56</v>
      </c>
      <c r="D1148" t="s">
        <v>9</v>
      </c>
      <c r="E1148" t="s">
        <v>22</v>
      </c>
      <c r="F1148" t="s">
        <v>16</v>
      </c>
      <c r="G1148" t="s">
        <v>40</v>
      </c>
      <c r="H1148" s="2">
        <v>2573.58</v>
      </c>
      <c r="I1148" t="str">
        <f t="shared" si="17"/>
        <v>Middle age</v>
      </c>
    </row>
    <row r="1149" spans="1:9" x14ac:dyDescent="0.35">
      <c r="A1149" s="1">
        <v>45059</v>
      </c>
      <c r="B1149" t="s">
        <v>1178</v>
      </c>
      <c r="C1149">
        <v>98</v>
      </c>
      <c r="D1149" t="s">
        <v>14</v>
      </c>
      <c r="E1149" t="s">
        <v>15</v>
      </c>
      <c r="F1149" t="s">
        <v>30</v>
      </c>
      <c r="G1149" t="s">
        <v>37</v>
      </c>
      <c r="H1149" s="2">
        <v>679.97</v>
      </c>
      <c r="I1149" t="str">
        <f t="shared" si="17"/>
        <v>Senior Age</v>
      </c>
    </row>
    <row r="1150" spans="1:9" x14ac:dyDescent="0.35">
      <c r="A1150" s="1">
        <v>44790</v>
      </c>
      <c r="B1150" t="s">
        <v>1179</v>
      </c>
      <c r="C1150">
        <v>80</v>
      </c>
      <c r="D1150" t="s">
        <v>14</v>
      </c>
      <c r="E1150" t="s">
        <v>19</v>
      </c>
      <c r="F1150" t="s">
        <v>23</v>
      </c>
      <c r="G1150" t="s">
        <v>12</v>
      </c>
      <c r="H1150" s="2">
        <v>3695.54</v>
      </c>
      <c r="I1150" t="str">
        <f t="shared" si="17"/>
        <v>Senior Age</v>
      </c>
    </row>
    <row r="1151" spans="1:9" x14ac:dyDescent="0.35">
      <c r="A1151" s="1">
        <v>45101</v>
      </c>
      <c r="B1151" t="s">
        <v>1180</v>
      </c>
      <c r="C1151">
        <v>83</v>
      </c>
      <c r="D1151" t="s">
        <v>14</v>
      </c>
      <c r="E1151" t="s">
        <v>33</v>
      </c>
      <c r="F1151" t="s">
        <v>16</v>
      </c>
      <c r="G1151" t="s">
        <v>12</v>
      </c>
      <c r="H1151" s="2">
        <v>4520.53</v>
      </c>
      <c r="I1151" t="str">
        <f t="shared" si="17"/>
        <v>Senior Age</v>
      </c>
    </row>
    <row r="1152" spans="1:9" x14ac:dyDescent="0.35">
      <c r="A1152" s="1">
        <v>45023</v>
      </c>
      <c r="B1152" t="s">
        <v>1181</v>
      </c>
      <c r="C1152">
        <v>34</v>
      </c>
      <c r="D1152" t="s">
        <v>14</v>
      </c>
      <c r="E1152" t="s">
        <v>33</v>
      </c>
      <c r="F1152" t="s">
        <v>30</v>
      </c>
      <c r="G1152" t="s">
        <v>28</v>
      </c>
      <c r="H1152" s="2">
        <v>2910.49</v>
      </c>
      <c r="I1152" t="str">
        <f t="shared" si="17"/>
        <v>Young Adult</v>
      </c>
    </row>
    <row r="1153" spans="1:9" x14ac:dyDescent="0.35">
      <c r="A1153" s="1">
        <v>45230</v>
      </c>
      <c r="B1153" t="s">
        <v>1182</v>
      </c>
      <c r="C1153">
        <v>51</v>
      </c>
      <c r="D1153" t="s">
        <v>21</v>
      </c>
      <c r="E1153" t="s">
        <v>25</v>
      </c>
      <c r="F1153" t="s">
        <v>30</v>
      </c>
      <c r="G1153" t="s">
        <v>12</v>
      </c>
      <c r="H1153" s="2">
        <v>3421.72</v>
      </c>
      <c r="I1153" t="str">
        <f t="shared" si="17"/>
        <v>Middle age</v>
      </c>
    </row>
    <row r="1154" spans="1:9" x14ac:dyDescent="0.35">
      <c r="A1154" s="1">
        <v>45031</v>
      </c>
      <c r="B1154" t="s">
        <v>1183</v>
      </c>
      <c r="C1154">
        <v>45</v>
      </c>
      <c r="D1154" t="s">
        <v>9</v>
      </c>
      <c r="E1154" t="s">
        <v>35</v>
      </c>
      <c r="F1154" t="s">
        <v>30</v>
      </c>
      <c r="G1154" t="s">
        <v>40</v>
      </c>
      <c r="H1154" s="2">
        <v>3472.24</v>
      </c>
      <c r="I1154" t="str">
        <f t="shared" ref="I1154:I1217" si="18">IF(C1154&lt;=17,"Child",IF(C1154&lt;=39, "Young Adult", IF(C1154&lt;=59, "Middle age", "Senior Age")))</f>
        <v>Middle age</v>
      </c>
    </row>
    <row r="1155" spans="1:9" x14ac:dyDescent="0.35">
      <c r="A1155" s="1">
        <v>44882</v>
      </c>
      <c r="B1155" t="s">
        <v>1184</v>
      </c>
      <c r="C1155">
        <v>48</v>
      </c>
      <c r="D1155" t="s">
        <v>21</v>
      </c>
      <c r="E1155" t="s">
        <v>19</v>
      </c>
      <c r="F1155" t="s">
        <v>30</v>
      </c>
      <c r="G1155" t="s">
        <v>28</v>
      </c>
      <c r="H1155" s="2">
        <v>3755.36</v>
      </c>
      <c r="I1155" t="str">
        <f t="shared" si="18"/>
        <v>Middle age</v>
      </c>
    </row>
    <row r="1156" spans="1:9" x14ac:dyDescent="0.35">
      <c r="A1156" s="1">
        <v>45283</v>
      </c>
      <c r="B1156" t="s">
        <v>1185</v>
      </c>
      <c r="C1156">
        <v>92</v>
      </c>
      <c r="D1156" t="s">
        <v>9</v>
      </c>
      <c r="E1156" t="s">
        <v>15</v>
      </c>
      <c r="F1156" t="s">
        <v>30</v>
      </c>
      <c r="G1156" t="s">
        <v>12</v>
      </c>
      <c r="H1156" s="2">
        <v>3430.62</v>
      </c>
      <c r="I1156" t="str">
        <f t="shared" si="18"/>
        <v>Senior Age</v>
      </c>
    </row>
    <row r="1157" spans="1:9" x14ac:dyDescent="0.35">
      <c r="A1157" s="1">
        <v>45106</v>
      </c>
      <c r="B1157" t="s">
        <v>1186</v>
      </c>
      <c r="C1157">
        <v>55</v>
      </c>
      <c r="D1157" t="s">
        <v>21</v>
      </c>
      <c r="E1157" t="s">
        <v>35</v>
      </c>
      <c r="F1157" t="s">
        <v>23</v>
      </c>
      <c r="G1157" t="s">
        <v>17</v>
      </c>
      <c r="H1157" s="2">
        <v>4834.32</v>
      </c>
      <c r="I1157" t="str">
        <f t="shared" si="18"/>
        <v>Middle age</v>
      </c>
    </row>
    <row r="1158" spans="1:9" x14ac:dyDescent="0.35">
      <c r="A1158" s="1">
        <v>45209</v>
      </c>
      <c r="B1158" t="s">
        <v>1187</v>
      </c>
      <c r="C1158">
        <v>48</v>
      </c>
      <c r="D1158" t="s">
        <v>21</v>
      </c>
      <c r="E1158" t="s">
        <v>15</v>
      </c>
      <c r="F1158" t="s">
        <v>11</v>
      </c>
      <c r="G1158" t="s">
        <v>17</v>
      </c>
      <c r="H1158" s="2">
        <v>20.23</v>
      </c>
      <c r="I1158" t="str">
        <f t="shared" si="18"/>
        <v>Middle age</v>
      </c>
    </row>
    <row r="1159" spans="1:9" x14ac:dyDescent="0.35">
      <c r="A1159" s="1">
        <v>44573</v>
      </c>
      <c r="B1159" t="s">
        <v>1188</v>
      </c>
      <c r="C1159">
        <v>81</v>
      </c>
      <c r="D1159" t="s">
        <v>21</v>
      </c>
      <c r="E1159" t="s">
        <v>10</v>
      </c>
      <c r="F1159" t="s">
        <v>16</v>
      </c>
      <c r="G1159" t="s">
        <v>28</v>
      </c>
      <c r="H1159" s="2">
        <v>4125.72</v>
      </c>
      <c r="I1159" t="str">
        <f t="shared" si="18"/>
        <v>Senior Age</v>
      </c>
    </row>
    <row r="1160" spans="1:9" x14ac:dyDescent="0.35">
      <c r="A1160" s="1">
        <v>44917</v>
      </c>
      <c r="B1160" t="s">
        <v>1189</v>
      </c>
      <c r="C1160">
        <v>65</v>
      </c>
      <c r="D1160" t="s">
        <v>9</v>
      </c>
      <c r="E1160" t="s">
        <v>35</v>
      </c>
      <c r="F1160" t="s">
        <v>11</v>
      </c>
      <c r="G1160" t="s">
        <v>37</v>
      </c>
      <c r="H1160" s="2">
        <v>1106.2</v>
      </c>
      <c r="I1160" t="str">
        <f t="shared" si="18"/>
        <v>Senior Age</v>
      </c>
    </row>
    <row r="1161" spans="1:9" x14ac:dyDescent="0.35">
      <c r="A1161" s="1">
        <v>44758</v>
      </c>
      <c r="B1161" t="s">
        <v>1190</v>
      </c>
      <c r="C1161">
        <v>56</v>
      </c>
      <c r="D1161" t="s">
        <v>14</v>
      </c>
      <c r="E1161" t="s">
        <v>15</v>
      </c>
      <c r="F1161" t="s">
        <v>16</v>
      </c>
      <c r="G1161" t="s">
        <v>17</v>
      </c>
      <c r="H1161" s="2">
        <v>205.93</v>
      </c>
      <c r="I1161" t="str">
        <f t="shared" si="18"/>
        <v>Middle age</v>
      </c>
    </row>
    <row r="1162" spans="1:9" x14ac:dyDescent="0.35">
      <c r="A1162" s="1">
        <v>45167</v>
      </c>
      <c r="B1162" t="s">
        <v>1191</v>
      </c>
      <c r="C1162">
        <v>49</v>
      </c>
      <c r="D1162" t="s">
        <v>14</v>
      </c>
      <c r="E1162" t="s">
        <v>19</v>
      </c>
      <c r="F1162" t="s">
        <v>30</v>
      </c>
      <c r="G1162" t="s">
        <v>37</v>
      </c>
      <c r="H1162" s="2">
        <v>3485.08</v>
      </c>
      <c r="I1162" t="str">
        <f t="shared" si="18"/>
        <v>Middle age</v>
      </c>
    </row>
    <row r="1163" spans="1:9" x14ac:dyDescent="0.35">
      <c r="A1163" s="1">
        <v>44701</v>
      </c>
      <c r="B1163" t="s">
        <v>1192</v>
      </c>
      <c r="C1163">
        <v>51</v>
      </c>
      <c r="D1163" t="s">
        <v>9</v>
      </c>
      <c r="E1163" t="s">
        <v>27</v>
      </c>
      <c r="F1163" t="s">
        <v>11</v>
      </c>
      <c r="G1163" t="s">
        <v>12</v>
      </c>
      <c r="H1163" s="2">
        <v>1935.36</v>
      </c>
      <c r="I1163" t="str">
        <f t="shared" si="18"/>
        <v>Middle age</v>
      </c>
    </row>
    <row r="1164" spans="1:9" x14ac:dyDescent="0.35">
      <c r="A1164" s="1">
        <v>44658</v>
      </c>
      <c r="B1164" t="s">
        <v>1193</v>
      </c>
      <c r="C1164">
        <v>15</v>
      </c>
      <c r="D1164" t="s">
        <v>21</v>
      </c>
      <c r="E1164" t="s">
        <v>27</v>
      </c>
      <c r="F1164" t="s">
        <v>11</v>
      </c>
      <c r="G1164" t="s">
        <v>37</v>
      </c>
      <c r="H1164" s="2">
        <v>4040.72</v>
      </c>
      <c r="I1164" t="str">
        <f t="shared" si="18"/>
        <v>Child</v>
      </c>
    </row>
    <row r="1165" spans="1:9" x14ac:dyDescent="0.35">
      <c r="A1165" s="1">
        <v>44791</v>
      </c>
      <c r="B1165" t="s">
        <v>1194</v>
      </c>
      <c r="C1165">
        <v>20</v>
      </c>
      <c r="D1165" t="s">
        <v>9</v>
      </c>
      <c r="E1165" t="s">
        <v>35</v>
      </c>
      <c r="F1165" t="s">
        <v>23</v>
      </c>
      <c r="G1165" t="s">
        <v>40</v>
      </c>
      <c r="H1165" s="2">
        <v>4736.42</v>
      </c>
      <c r="I1165" t="str">
        <f t="shared" si="18"/>
        <v>Young Adult</v>
      </c>
    </row>
    <row r="1166" spans="1:9" x14ac:dyDescent="0.35">
      <c r="A1166" s="1">
        <v>45143</v>
      </c>
      <c r="B1166" t="s">
        <v>1195</v>
      </c>
      <c r="C1166">
        <v>74</v>
      </c>
      <c r="D1166" t="s">
        <v>21</v>
      </c>
      <c r="E1166" t="s">
        <v>10</v>
      </c>
      <c r="F1166" t="s">
        <v>11</v>
      </c>
      <c r="G1166" t="s">
        <v>17</v>
      </c>
      <c r="H1166" s="2">
        <v>1941.51</v>
      </c>
      <c r="I1166" t="str">
        <f t="shared" si="18"/>
        <v>Senior Age</v>
      </c>
    </row>
    <row r="1167" spans="1:9" x14ac:dyDescent="0.35">
      <c r="A1167" s="1">
        <v>45205</v>
      </c>
      <c r="B1167" t="s">
        <v>1196</v>
      </c>
      <c r="C1167">
        <v>36</v>
      </c>
      <c r="D1167" t="s">
        <v>9</v>
      </c>
      <c r="E1167" t="s">
        <v>25</v>
      </c>
      <c r="F1167" t="s">
        <v>30</v>
      </c>
      <c r="G1167" t="s">
        <v>40</v>
      </c>
      <c r="H1167" s="2">
        <v>1610.77</v>
      </c>
      <c r="I1167" t="str">
        <f t="shared" si="18"/>
        <v>Young Adult</v>
      </c>
    </row>
    <row r="1168" spans="1:9" x14ac:dyDescent="0.35">
      <c r="A1168" s="1">
        <v>45004</v>
      </c>
      <c r="B1168" t="s">
        <v>1197</v>
      </c>
      <c r="C1168">
        <v>81</v>
      </c>
      <c r="D1168" t="s">
        <v>21</v>
      </c>
      <c r="E1168" t="s">
        <v>33</v>
      </c>
      <c r="F1168" t="s">
        <v>23</v>
      </c>
      <c r="G1168" t="s">
        <v>12</v>
      </c>
      <c r="H1168" s="2">
        <v>4841.1400000000003</v>
      </c>
      <c r="I1168" t="str">
        <f t="shared" si="18"/>
        <v>Senior Age</v>
      </c>
    </row>
    <row r="1169" spans="1:9" x14ac:dyDescent="0.35">
      <c r="A1169" s="1">
        <v>44596</v>
      </c>
      <c r="B1169" t="s">
        <v>1198</v>
      </c>
      <c r="C1169">
        <v>59</v>
      </c>
      <c r="D1169" t="s">
        <v>21</v>
      </c>
      <c r="E1169" t="s">
        <v>19</v>
      </c>
      <c r="F1169" t="s">
        <v>23</v>
      </c>
      <c r="G1169" t="s">
        <v>40</v>
      </c>
      <c r="H1169" s="2">
        <v>3203.99</v>
      </c>
      <c r="I1169" t="str">
        <f t="shared" si="18"/>
        <v>Middle age</v>
      </c>
    </row>
    <row r="1170" spans="1:9" x14ac:dyDescent="0.35">
      <c r="A1170" s="1">
        <v>44863</v>
      </c>
      <c r="B1170" t="s">
        <v>1199</v>
      </c>
      <c r="C1170">
        <v>46</v>
      </c>
      <c r="D1170" t="s">
        <v>9</v>
      </c>
      <c r="E1170" t="s">
        <v>19</v>
      </c>
      <c r="F1170" t="s">
        <v>23</v>
      </c>
      <c r="G1170" t="s">
        <v>40</v>
      </c>
      <c r="H1170" s="2">
        <v>106.73</v>
      </c>
      <c r="I1170" t="str">
        <f t="shared" si="18"/>
        <v>Middle age</v>
      </c>
    </row>
    <row r="1171" spans="1:9" x14ac:dyDescent="0.35">
      <c r="A1171" s="1">
        <v>45284</v>
      </c>
      <c r="B1171" t="s">
        <v>1200</v>
      </c>
      <c r="C1171">
        <v>85</v>
      </c>
      <c r="D1171" t="s">
        <v>21</v>
      </c>
      <c r="E1171" t="s">
        <v>35</v>
      </c>
      <c r="F1171" t="s">
        <v>23</v>
      </c>
      <c r="G1171" t="s">
        <v>37</v>
      </c>
      <c r="H1171" s="2">
        <v>2908.2</v>
      </c>
      <c r="I1171" t="str">
        <f t="shared" si="18"/>
        <v>Senior Age</v>
      </c>
    </row>
    <row r="1172" spans="1:9" x14ac:dyDescent="0.35">
      <c r="A1172" s="1">
        <v>44611</v>
      </c>
      <c r="B1172" t="s">
        <v>1201</v>
      </c>
      <c r="C1172">
        <v>90</v>
      </c>
      <c r="D1172" t="s">
        <v>9</v>
      </c>
      <c r="E1172" t="s">
        <v>19</v>
      </c>
      <c r="F1172" t="s">
        <v>11</v>
      </c>
      <c r="G1172" t="s">
        <v>28</v>
      </c>
      <c r="H1172" s="2">
        <v>3070.74</v>
      </c>
      <c r="I1172" t="str">
        <f t="shared" si="18"/>
        <v>Senior Age</v>
      </c>
    </row>
    <row r="1173" spans="1:9" x14ac:dyDescent="0.35">
      <c r="A1173" s="1">
        <v>45142</v>
      </c>
      <c r="B1173" t="s">
        <v>1202</v>
      </c>
      <c r="C1173">
        <v>66</v>
      </c>
      <c r="D1173" t="s">
        <v>14</v>
      </c>
      <c r="E1173" t="s">
        <v>22</v>
      </c>
      <c r="F1173" t="s">
        <v>11</v>
      </c>
      <c r="G1173" t="s">
        <v>67</v>
      </c>
      <c r="H1173" s="2">
        <v>3367.13</v>
      </c>
      <c r="I1173" t="str">
        <f t="shared" si="18"/>
        <v>Senior Age</v>
      </c>
    </row>
    <row r="1174" spans="1:9" x14ac:dyDescent="0.35">
      <c r="A1174" s="1">
        <v>44988</v>
      </c>
      <c r="B1174" t="s">
        <v>1203</v>
      </c>
      <c r="C1174">
        <v>18</v>
      </c>
      <c r="D1174" t="s">
        <v>9</v>
      </c>
      <c r="E1174" t="s">
        <v>19</v>
      </c>
      <c r="F1174" t="s">
        <v>11</v>
      </c>
      <c r="G1174" t="s">
        <v>28</v>
      </c>
      <c r="H1174" s="2">
        <v>2539.79</v>
      </c>
      <c r="I1174" t="str">
        <f t="shared" si="18"/>
        <v>Young Adult</v>
      </c>
    </row>
    <row r="1175" spans="1:9" x14ac:dyDescent="0.35">
      <c r="A1175" s="1">
        <v>45091</v>
      </c>
      <c r="B1175" t="s">
        <v>1204</v>
      </c>
      <c r="C1175">
        <v>16</v>
      </c>
      <c r="D1175" t="s">
        <v>9</v>
      </c>
      <c r="E1175" t="s">
        <v>19</v>
      </c>
      <c r="F1175" t="s">
        <v>23</v>
      </c>
      <c r="G1175" t="s">
        <v>17</v>
      </c>
      <c r="H1175" s="2">
        <v>1679.51</v>
      </c>
      <c r="I1175" t="str">
        <f t="shared" si="18"/>
        <v>Child</v>
      </c>
    </row>
    <row r="1176" spans="1:9" x14ac:dyDescent="0.35">
      <c r="A1176" s="1">
        <v>44946</v>
      </c>
      <c r="B1176" t="s">
        <v>1205</v>
      </c>
      <c r="C1176">
        <v>18</v>
      </c>
      <c r="D1176" t="s">
        <v>9</v>
      </c>
      <c r="E1176" t="s">
        <v>19</v>
      </c>
      <c r="F1176" t="s">
        <v>30</v>
      </c>
      <c r="G1176" t="s">
        <v>17</v>
      </c>
      <c r="H1176" s="2">
        <v>235.52</v>
      </c>
      <c r="I1176" t="str">
        <f t="shared" si="18"/>
        <v>Young Adult</v>
      </c>
    </row>
    <row r="1177" spans="1:9" x14ac:dyDescent="0.35">
      <c r="A1177" s="1">
        <v>45232</v>
      </c>
      <c r="B1177" t="s">
        <v>1206</v>
      </c>
      <c r="C1177">
        <v>56</v>
      </c>
      <c r="D1177" t="s">
        <v>9</v>
      </c>
      <c r="E1177" t="s">
        <v>35</v>
      </c>
      <c r="F1177" t="s">
        <v>23</v>
      </c>
      <c r="G1177" t="s">
        <v>40</v>
      </c>
      <c r="H1177" s="2">
        <v>2022.01</v>
      </c>
      <c r="I1177" t="str">
        <f t="shared" si="18"/>
        <v>Middle age</v>
      </c>
    </row>
    <row r="1178" spans="1:9" x14ac:dyDescent="0.35">
      <c r="A1178" s="1">
        <v>45286</v>
      </c>
      <c r="B1178" t="s">
        <v>1207</v>
      </c>
      <c r="C1178">
        <v>68</v>
      </c>
      <c r="D1178" t="s">
        <v>14</v>
      </c>
      <c r="E1178" t="s">
        <v>33</v>
      </c>
      <c r="F1178" t="s">
        <v>30</v>
      </c>
      <c r="G1178" t="s">
        <v>12</v>
      </c>
      <c r="H1178" s="2">
        <v>2587.58</v>
      </c>
      <c r="I1178" t="str">
        <f t="shared" si="18"/>
        <v>Senior Age</v>
      </c>
    </row>
    <row r="1179" spans="1:9" x14ac:dyDescent="0.35">
      <c r="A1179" s="1">
        <v>44663</v>
      </c>
      <c r="B1179" t="s">
        <v>1208</v>
      </c>
      <c r="C1179">
        <v>31</v>
      </c>
      <c r="D1179" t="s">
        <v>21</v>
      </c>
      <c r="E1179" t="s">
        <v>35</v>
      </c>
      <c r="F1179" t="s">
        <v>11</v>
      </c>
      <c r="G1179" t="s">
        <v>40</v>
      </c>
      <c r="H1179" s="2">
        <v>3482.94</v>
      </c>
      <c r="I1179" t="str">
        <f t="shared" si="18"/>
        <v>Young Adult</v>
      </c>
    </row>
    <row r="1180" spans="1:9" x14ac:dyDescent="0.35">
      <c r="A1180" s="1">
        <v>44594</v>
      </c>
      <c r="B1180" t="s">
        <v>1209</v>
      </c>
      <c r="C1180">
        <v>49</v>
      </c>
      <c r="D1180" t="s">
        <v>9</v>
      </c>
      <c r="E1180" t="s">
        <v>19</v>
      </c>
      <c r="F1180" t="s">
        <v>30</v>
      </c>
      <c r="G1180" t="s">
        <v>40</v>
      </c>
      <c r="H1180" s="2">
        <v>536.04</v>
      </c>
      <c r="I1180" t="str">
        <f t="shared" si="18"/>
        <v>Middle age</v>
      </c>
    </row>
    <row r="1181" spans="1:9" x14ac:dyDescent="0.35">
      <c r="A1181" s="1">
        <v>44878</v>
      </c>
      <c r="B1181" t="s">
        <v>1210</v>
      </c>
      <c r="C1181">
        <v>14</v>
      </c>
      <c r="D1181" t="s">
        <v>21</v>
      </c>
      <c r="E1181" t="s">
        <v>15</v>
      </c>
      <c r="F1181" t="s">
        <v>11</v>
      </c>
      <c r="G1181" t="s">
        <v>12</v>
      </c>
      <c r="H1181" s="2">
        <v>2372.58</v>
      </c>
      <c r="I1181" t="str">
        <f t="shared" si="18"/>
        <v>Child</v>
      </c>
    </row>
    <row r="1182" spans="1:9" x14ac:dyDescent="0.35">
      <c r="A1182" s="1">
        <v>45286</v>
      </c>
      <c r="B1182" t="s">
        <v>1211</v>
      </c>
      <c r="C1182">
        <v>86</v>
      </c>
      <c r="D1182" t="s">
        <v>21</v>
      </c>
      <c r="E1182" t="s">
        <v>22</v>
      </c>
      <c r="F1182" t="s">
        <v>23</v>
      </c>
      <c r="G1182" t="s">
        <v>12</v>
      </c>
      <c r="H1182" s="2">
        <v>4772.83</v>
      </c>
      <c r="I1182" t="str">
        <f t="shared" si="18"/>
        <v>Senior Age</v>
      </c>
    </row>
    <row r="1183" spans="1:9" x14ac:dyDescent="0.35">
      <c r="A1183" s="1">
        <v>44614</v>
      </c>
      <c r="B1183" t="s">
        <v>1212</v>
      </c>
      <c r="C1183">
        <v>29</v>
      </c>
      <c r="D1183" t="s">
        <v>9</v>
      </c>
      <c r="E1183" t="s">
        <v>19</v>
      </c>
      <c r="F1183" t="s">
        <v>23</v>
      </c>
      <c r="G1183" t="s">
        <v>40</v>
      </c>
      <c r="H1183" s="2">
        <v>3873.2</v>
      </c>
      <c r="I1183" t="str">
        <f t="shared" si="18"/>
        <v>Young Adult</v>
      </c>
    </row>
    <row r="1184" spans="1:9" x14ac:dyDescent="0.35">
      <c r="A1184" s="1">
        <v>44901</v>
      </c>
      <c r="B1184" t="s">
        <v>1213</v>
      </c>
      <c r="C1184">
        <v>89</v>
      </c>
      <c r="D1184" t="s">
        <v>21</v>
      </c>
      <c r="E1184" t="s">
        <v>10</v>
      </c>
      <c r="F1184" t="s">
        <v>11</v>
      </c>
      <c r="G1184" t="s">
        <v>37</v>
      </c>
      <c r="H1184" s="2">
        <v>3888.52</v>
      </c>
      <c r="I1184" t="str">
        <f t="shared" si="18"/>
        <v>Senior Age</v>
      </c>
    </row>
    <row r="1185" spans="1:9" x14ac:dyDescent="0.35">
      <c r="A1185" s="1">
        <v>44912</v>
      </c>
      <c r="B1185" t="s">
        <v>1214</v>
      </c>
      <c r="C1185">
        <v>44</v>
      </c>
      <c r="D1185" t="s">
        <v>21</v>
      </c>
      <c r="E1185" t="s">
        <v>19</v>
      </c>
      <c r="F1185" t="s">
        <v>16</v>
      </c>
      <c r="G1185" t="s">
        <v>40</v>
      </c>
      <c r="H1185" s="2">
        <v>1634.56</v>
      </c>
      <c r="I1185" t="str">
        <f t="shared" si="18"/>
        <v>Middle age</v>
      </c>
    </row>
    <row r="1186" spans="1:9" x14ac:dyDescent="0.35">
      <c r="A1186" s="1">
        <v>44734</v>
      </c>
      <c r="B1186" t="s">
        <v>1215</v>
      </c>
      <c r="C1186">
        <v>15</v>
      </c>
      <c r="D1186" t="s">
        <v>9</v>
      </c>
      <c r="E1186" t="s">
        <v>33</v>
      </c>
      <c r="F1186" t="s">
        <v>16</v>
      </c>
      <c r="G1186" t="s">
        <v>28</v>
      </c>
      <c r="H1186" s="2">
        <v>1015.8</v>
      </c>
      <c r="I1186" t="str">
        <f t="shared" si="18"/>
        <v>Child</v>
      </c>
    </row>
    <row r="1187" spans="1:9" x14ac:dyDescent="0.35">
      <c r="A1187" s="1">
        <v>45124</v>
      </c>
      <c r="B1187" t="s">
        <v>1216</v>
      </c>
      <c r="C1187">
        <v>45</v>
      </c>
      <c r="D1187" t="s">
        <v>9</v>
      </c>
      <c r="E1187" t="s">
        <v>19</v>
      </c>
      <c r="F1187" t="s">
        <v>11</v>
      </c>
      <c r="G1187" t="s">
        <v>17</v>
      </c>
      <c r="H1187" s="2">
        <v>205.33</v>
      </c>
      <c r="I1187" t="str">
        <f t="shared" si="18"/>
        <v>Middle age</v>
      </c>
    </row>
    <row r="1188" spans="1:9" x14ac:dyDescent="0.35">
      <c r="A1188" s="1">
        <v>45182</v>
      </c>
      <c r="B1188" t="s">
        <v>1217</v>
      </c>
      <c r="C1188">
        <v>28</v>
      </c>
      <c r="D1188" t="s">
        <v>14</v>
      </c>
      <c r="E1188" t="s">
        <v>33</v>
      </c>
      <c r="F1188" t="s">
        <v>11</v>
      </c>
      <c r="G1188" t="s">
        <v>40</v>
      </c>
      <c r="H1188" s="2">
        <v>3933.85</v>
      </c>
      <c r="I1188" t="str">
        <f t="shared" si="18"/>
        <v>Young Adult</v>
      </c>
    </row>
    <row r="1189" spans="1:9" x14ac:dyDescent="0.35">
      <c r="A1189" s="1">
        <v>44843</v>
      </c>
      <c r="B1189" t="s">
        <v>1218</v>
      </c>
      <c r="C1189">
        <v>39</v>
      </c>
      <c r="D1189" t="s">
        <v>14</v>
      </c>
      <c r="E1189" t="s">
        <v>33</v>
      </c>
      <c r="F1189" t="s">
        <v>23</v>
      </c>
      <c r="G1189" t="s">
        <v>12</v>
      </c>
      <c r="H1189" s="2">
        <v>1452.16</v>
      </c>
      <c r="I1189" t="str">
        <f t="shared" si="18"/>
        <v>Young Adult</v>
      </c>
    </row>
    <row r="1190" spans="1:9" x14ac:dyDescent="0.35">
      <c r="A1190" s="1">
        <v>44593</v>
      </c>
      <c r="B1190" t="s">
        <v>1219</v>
      </c>
      <c r="C1190">
        <v>35</v>
      </c>
      <c r="D1190" t="s">
        <v>9</v>
      </c>
      <c r="E1190" t="s">
        <v>15</v>
      </c>
      <c r="F1190" t="s">
        <v>11</v>
      </c>
      <c r="G1190" t="s">
        <v>40</v>
      </c>
      <c r="H1190" s="2">
        <v>1570.45</v>
      </c>
      <c r="I1190" t="str">
        <f t="shared" si="18"/>
        <v>Young Adult</v>
      </c>
    </row>
    <row r="1191" spans="1:9" x14ac:dyDescent="0.35">
      <c r="A1191" s="1">
        <v>44737</v>
      </c>
      <c r="B1191" t="s">
        <v>1220</v>
      </c>
      <c r="C1191">
        <v>39</v>
      </c>
      <c r="D1191" t="s">
        <v>14</v>
      </c>
      <c r="E1191" t="s">
        <v>15</v>
      </c>
      <c r="F1191" t="s">
        <v>16</v>
      </c>
      <c r="G1191" t="s">
        <v>37</v>
      </c>
      <c r="H1191" s="2">
        <v>1036.75</v>
      </c>
      <c r="I1191" t="str">
        <f t="shared" si="18"/>
        <v>Young Adult</v>
      </c>
    </row>
    <row r="1192" spans="1:9" x14ac:dyDescent="0.35">
      <c r="A1192" s="1">
        <v>44690</v>
      </c>
      <c r="B1192" t="s">
        <v>1221</v>
      </c>
      <c r="C1192">
        <v>42</v>
      </c>
      <c r="D1192" t="s">
        <v>9</v>
      </c>
      <c r="E1192" t="s">
        <v>10</v>
      </c>
      <c r="F1192" t="s">
        <v>16</v>
      </c>
      <c r="G1192" t="s">
        <v>67</v>
      </c>
      <c r="H1192" s="2">
        <v>4822.05</v>
      </c>
      <c r="I1192" t="str">
        <f t="shared" si="18"/>
        <v>Middle age</v>
      </c>
    </row>
    <row r="1193" spans="1:9" x14ac:dyDescent="0.35">
      <c r="A1193" s="1">
        <v>44702</v>
      </c>
      <c r="B1193" t="s">
        <v>1222</v>
      </c>
      <c r="C1193">
        <v>85</v>
      </c>
      <c r="D1193" t="s">
        <v>14</v>
      </c>
      <c r="E1193" t="s">
        <v>35</v>
      </c>
      <c r="F1193" t="s">
        <v>30</v>
      </c>
      <c r="G1193" t="s">
        <v>12</v>
      </c>
      <c r="H1193" s="2">
        <v>177.86</v>
      </c>
      <c r="I1193" t="str">
        <f t="shared" si="18"/>
        <v>Senior Age</v>
      </c>
    </row>
    <row r="1194" spans="1:9" x14ac:dyDescent="0.35">
      <c r="A1194" s="1">
        <v>44924</v>
      </c>
      <c r="B1194" t="s">
        <v>1223</v>
      </c>
      <c r="C1194">
        <v>36</v>
      </c>
      <c r="D1194" t="s">
        <v>14</v>
      </c>
      <c r="E1194" t="s">
        <v>19</v>
      </c>
      <c r="F1194" t="s">
        <v>11</v>
      </c>
      <c r="G1194" t="s">
        <v>37</v>
      </c>
      <c r="H1194" s="2">
        <v>2238.2199999999998</v>
      </c>
      <c r="I1194" t="str">
        <f t="shared" si="18"/>
        <v>Young Adult</v>
      </c>
    </row>
    <row r="1195" spans="1:9" x14ac:dyDescent="0.35">
      <c r="A1195" s="1">
        <v>45205</v>
      </c>
      <c r="B1195" t="s">
        <v>1224</v>
      </c>
      <c r="C1195">
        <v>52</v>
      </c>
      <c r="D1195" t="s">
        <v>9</v>
      </c>
      <c r="E1195" t="s">
        <v>33</v>
      </c>
      <c r="F1195" t="s">
        <v>11</v>
      </c>
      <c r="G1195" t="s">
        <v>12</v>
      </c>
      <c r="H1195" s="2">
        <v>4354.82</v>
      </c>
      <c r="I1195" t="str">
        <f t="shared" si="18"/>
        <v>Middle age</v>
      </c>
    </row>
    <row r="1196" spans="1:9" x14ac:dyDescent="0.35">
      <c r="A1196" s="1">
        <v>44831</v>
      </c>
      <c r="B1196" t="s">
        <v>1225</v>
      </c>
      <c r="C1196">
        <v>95</v>
      </c>
      <c r="D1196" t="s">
        <v>9</v>
      </c>
      <c r="E1196" t="s">
        <v>15</v>
      </c>
      <c r="F1196" t="s">
        <v>11</v>
      </c>
      <c r="G1196" t="s">
        <v>17</v>
      </c>
      <c r="H1196" s="2">
        <v>1430.81</v>
      </c>
      <c r="I1196" t="str">
        <f t="shared" si="18"/>
        <v>Senior Age</v>
      </c>
    </row>
    <row r="1197" spans="1:9" x14ac:dyDescent="0.35">
      <c r="A1197" s="1">
        <v>44809</v>
      </c>
      <c r="B1197" t="s">
        <v>1226</v>
      </c>
      <c r="C1197">
        <v>79</v>
      </c>
      <c r="D1197" t="s">
        <v>9</v>
      </c>
      <c r="E1197" t="s">
        <v>35</v>
      </c>
      <c r="F1197" t="s">
        <v>30</v>
      </c>
      <c r="G1197" t="s">
        <v>37</v>
      </c>
      <c r="H1197" s="2">
        <v>3188.62</v>
      </c>
      <c r="I1197" t="str">
        <f t="shared" si="18"/>
        <v>Senior Age</v>
      </c>
    </row>
    <row r="1198" spans="1:9" x14ac:dyDescent="0.35">
      <c r="A1198" s="1">
        <v>45147</v>
      </c>
      <c r="B1198" t="s">
        <v>1227</v>
      </c>
      <c r="C1198">
        <v>19</v>
      </c>
      <c r="D1198" t="s">
        <v>9</v>
      </c>
      <c r="E1198" t="s">
        <v>19</v>
      </c>
      <c r="F1198" t="s">
        <v>16</v>
      </c>
      <c r="G1198" t="s">
        <v>28</v>
      </c>
      <c r="H1198" s="2">
        <v>1247.32</v>
      </c>
      <c r="I1198" t="str">
        <f t="shared" si="18"/>
        <v>Young Adult</v>
      </c>
    </row>
    <row r="1199" spans="1:9" x14ac:dyDescent="0.35">
      <c r="A1199" s="1">
        <v>45107</v>
      </c>
      <c r="B1199" t="s">
        <v>1228</v>
      </c>
      <c r="C1199">
        <v>79</v>
      </c>
      <c r="D1199" t="s">
        <v>9</v>
      </c>
      <c r="E1199" t="s">
        <v>27</v>
      </c>
      <c r="F1199" t="s">
        <v>16</v>
      </c>
      <c r="G1199" t="s">
        <v>28</v>
      </c>
      <c r="H1199" s="2">
        <v>575.13</v>
      </c>
      <c r="I1199" t="str">
        <f t="shared" si="18"/>
        <v>Senior Age</v>
      </c>
    </row>
    <row r="1200" spans="1:9" x14ac:dyDescent="0.35">
      <c r="A1200" s="1">
        <v>45170</v>
      </c>
      <c r="B1200" t="s">
        <v>1229</v>
      </c>
      <c r="C1200">
        <v>17</v>
      </c>
      <c r="D1200" t="s">
        <v>21</v>
      </c>
      <c r="E1200" t="s">
        <v>22</v>
      </c>
      <c r="F1200" t="s">
        <v>23</v>
      </c>
      <c r="G1200" t="s">
        <v>28</v>
      </c>
      <c r="H1200" s="2">
        <v>4059.45</v>
      </c>
      <c r="I1200" t="str">
        <f t="shared" si="18"/>
        <v>Child</v>
      </c>
    </row>
    <row r="1201" spans="1:9" x14ac:dyDescent="0.35">
      <c r="A1201" s="1">
        <v>45260</v>
      </c>
      <c r="B1201" t="s">
        <v>1230</v>
      </c>
      <c r="C1201">
        <v>46</v>
      </c>
      <c r="D1201" t="s">
        <v>21</v>
      </c>
      <c r="E1201" t="s">
        <v>19</v>
      </c>
      <c r="F1201" t="s">
        <v>11</v>
      </c>
      <c r="G1201" t="s">
        <v>17</v>
      </c>
      <c r="H1201" s="2">
        <v>822.2</v>
      </c>
      <c r="I1201" t="str">
        <f t="shared" si="18"/>
        <v>Middle age</v>
      </c>
    </row>
    <row r="1202" spans="1:9" x14ac:dyDescent="0.35">
      <c r="A1202" s="1">
        <v>44640</v>
      </c>
      <c r="B1202" t="s">
        <v>1231</v>
      </c>
      <c r="C1202">
        <v>74</v>
      </c>
      <c r="D1202" t="s">
        <v>21</v>
      </c>
      <c r="E1202" t="s">
        <v>10</v>
      </c>
      <c r="F1202" t="s">
        <v>11</v>
      </c>
      <c r="G1202" t="s">
        <v>37</v>
      </c>
      <c r="H1202" s="2">
        <v>4413.6099999999997</v>
      </c>
      <c r="I1202" t="str">
        <f t="shared" si="18"/>
        <v>Senior Age</v>
      </c>
    </row>
    <row r="1203" spans="1:9" x14ac:dyDescent="0.35">
      <c r="A1203" s="1">
        <v>44832</v>
      </c>
      <c r="B1203" t="s">
        <v>1232</v>
      </c>
      <c r="C1203">
        <v>96</v>
      </c>
      <c r="D1203" t="s">
        <v>14</v>
      </c>
      <c r="E1203" t="s">
        <v>33</v>
      </c>
      <c r="F1203" t="s">
        <v>23</v>
      </c>
      <c r="G1203" t="s">
        <v>28</v>
      </c>
      <c r="H1203" s="2">
        <v>1174.0999999999999</v>
      </c>
      <c r="I1203" t="str">
        <f t="shared" si="18"/>
        <v>Senior Age</v>
      </c>
    </row>
    <row r="1204" spans="1:9" x14ac:dyDescent="0.35">
      <c r="A1204" s="1">
        <v>45213</v>
      </c>
      <c r="B1204" t="s">
        <v>1233</v>
      </c>
      <c r="C1204">
        <v>91</v>
      </c>
      <c r="D1204" t="s">
        <v>9</v>
      </c>
      <c r="E1204" t="s">
        <v>27</v>
      </c>
      <c r="F1204" t="s">
        <v>23</v>
      </c>
      <c r="G1204" t="s">
        <v>40</v>
      </c>
      <c r="H1204" s="2">
        <v>4681.84</v>
      </c>
      <c r="I1204" t="str">
        <f t="shared" si="18"/>
        <v>Senior Age</v>
      </c>
    </row>
    <row r="1205" spans="1:9" x14ac:dyDescent="0.35">
      <c r="A1205" s="1">
        <v>45042</v>
      </c>
      <c r="B1205" t="s">
        <v>1234</v>
      </c>
      <c r="C1205">
        <v>18</v>
      </c>
      <c r="D1205" t="s">
        <v>14</v>
      </c>
      <c r="E1205" t="s">
        <v>19</v>
      </c>
      <c r="F1205" t="s">
        <v>30</v>
      </c>
      <c r="G1205" t="s">
        <v>28</v>
      </c>
      <c r="H1205" s="2">
        <v>3793.64</v>
      </c>
      <c r="I1205" t="str">
        <f t="shared" si="18"/>
        <v>Young Adult</v>
      </c>
    </row>
    <row r="1206" spans="1:9" x14ac:dyDescent="0.35">
      <c r="A1206" s="1">
        <v>45116</v>
      </c>
      <c r="B1206" t="s">
        <v>1235</v>
      </c>
      <c r="C1206">
        <v>81</v>
      </c>
      <c r="D1206" t="s">
        <v>9</v>
      </c>
      <c r="E1206" t="s">
        <v>25</v>
      </c>
      <c r="F1206" t="s">
        <v>16</v>
      </c>
      <c r="G1206" t="s">
        <v>40</v>
      </c>
      <c r="H1206" s="2">
        <v>2703.11</v>
      </c>
      <c r="I1206" t="str">
        <f t="shared" si="18"/>
        <v>Senior Age</v>
      </c>
    </row>
    <row r="1207" spans="1:9" x14ac:dyDescent="0.35">
      <c r="A1207" s="1">
        <v>44859</v>
      </c>
      <c r="B1207" t="s">
        <v>1236</v>
      </c>
      <c r="C1207">
        <v>41</v>
      </c>
      <c r="D1207" t="s">
        <v>21</v>
      </c>
      <c r="E1207" t="s">
        <v>22</v>
      </c>
      <c r="F1207" t="s">
        <v>23</v>
      </c>
      <c r="G1207" t="s">
        <v>12</v>
      </c>
      <c r="H1207" s="2">
        <v>4473.32</v>
      </c>
      <c r="I1207" t="str">
        <f t="shared" si="18"/>
        <v>Middle age</v>
      </c>
    </row>
    <row r="1208" spans="1:9" x14ac:dyDescent="0.35">
      <c r="A1208" s="1">
        <v>45188</v>
      </c>
      <c r="B1208" t="s">
        <v>1237</v>
      </c>
      <c r="C1208">
        <v>13</v>
      </c>
      <c r="D1208" t="s">
        <v>14</v>
      </c>
      <c r="E1208" t="s">
        <v>33</v>
      </c>
      <c r="F1208" t="s">
        <v>23</v>
      </c>
      <c r="G1208" t="s">
        <v>12</v>
      </c>
      <c r="H1208" s="2">
        <v>180.3</v>
      </c>
      <c r="I1208" t="str">
        <f t="shared" si="18"/>
        <v>Child</v>
      </c>
    </row>
    <row r="1209" spans="1:9" x14ac:dyDescent="0.35">
      <c r="A1209" s="1">
        <v>44736</v>
      </c>
      <c r="B1209" t="s">
        <v>1238</v>
      </c>
      <c r="C1209">
        <v>42</v>
      </c>
      <c r="D1209" t="s">
        <v>9</v>
      </c>
      <c r="E1209" t="s">
        <v>35</v>
      </c>
      <c r="F1209" t="s">
        <v>11</v>
      </c>
      <c r="G1209" t="s">
        <v>40</v>
      </c>
      <c r="H1209" s="2">
        <v>2762.37</v>
      </c>
      <c r="I1209" t="str">
        <f t="shared" si="18"/>
        <v>Middle age</v>
      </c>
    </row>
    <row r="1210" spans="1:9" x14ac:dyDescent="0.35">
      <c r="A1210" s="1">
        <v>45239</v>
      </c>
      <c r="B1210" t="s">
        <v>1239</v>
      </c>
      <c r="C1210">
        <v>87</v>
      </c>
      <c r="D1210" t="s">
        <v>14</v>
      </c>
      <c r="E1210" t="s">
        <v>22</v>
      </c>
      <c r="F1210" t="s">
        <v>23</v>
      </c>
      <c r="G1210" t="s">
        <v>17</v>
      </c>
      <c r="H1210" s="2">
        <v>4833.55</v>
      </c>
      <c r="I1210" t="str">
        <f t="shared" si="18"/>
        <v>Senior Age</v>
      </c>
    </row>
    <row r="1211" spans="1:9" x14ac:dyDescent="0.35">
      <c r="A1211" s="1">
        <v>45147</v>
      </c>
      <c r="B1211" t="s">
        <v>1240</v>
      </c>
      <c r="C1211">
        <v>46</v>
      </c>
      <c r="D1211" t="s">
        <v>9</v>
      </c>
      <c r="E1211" t="s">
        <v>22</v>
      </c>
      <c r="F1211" t="s">
        <v>11</v>
      </c>
      <c r="G1211" t="s">
        <v>28</v>
      </c>
      <c r="H1211" s="2">
        <v>3740.42</v>
      </c>
      <c r="I1211" t="str">
        <f t="shared" si="18"/>
        <v>Middle age</v>
      </c>
    </row>
    <row r="1212" spans="1:9" x14ac:dyDescent="0.35">
      <c r="A1212" s="1">
        <v>44837</v>
      </c>
      <c r="B1212" t="s">
        <v>1241</v>
      </c>
      <c r="C1212">
        <v>44</v>
      </c>
      <c r="D1212" t="s">
        <v>14</v>
      </c>
      <c r="E1212" t="s">
        <v>15</v>
      </c>
      <c r="F1212" t="s">
        <v>23</v>
      </c>
      <c r="G1212" t="s">
        <v>67</v>
      </c>
      <c r="H1212" s="2">
        <v>3022.08</v>
      </c>
      <c r="I1212" t="str">
        <f t="shared" si="18"/>
        <v>Middle age</v>
      </c>
    </row>
    <row r="1213" spans="1:9" x14ac:dyDescent="0.35">
      <c r="A1213" s="1">
        <v>44825</v>
      </c>
      <c r="B1213" t="s">
        <v>1242</v>
      </c>
      <c r="C1213">
        <v>84</v>
      </c>
      <c r="D1213" t="s">
        <v>21</v>
      </c>
      <c r="E1213" t="s">
        <v>22</v>
      </c>
      <c r="F1213" t="s">
        <v>23</v>
      </c>
      <c r="G1213" t="s">
        <v>28</v>
      </c>
      <c r="H1213" s="2">
        <v>4219.2700000000004</v>
      </c>
      <c r="I1213" t="str">
        <f t="shared" si="18"/>
        <v>Senior Age</v>
      </c>
    </row>
    <row r="1214" spans="1:9" x14ac:dyDescent="0.35">
      <c r="A1214" s="1">
        <v>44727</v>
      </c>
      <c r="B1214" t="s">
        <v>1243</v>
      </c>
      <c r="C1214">
        <v>43</v>
      </c>
      <c r="D1214" t="s">
        <v>21</v>
      </c>
      <c r="E1214" t="s">
        <v>15</v>
      </c>
      <c r="F1214" t="s">
        <v>23</v>
      </c>
      <c r="G1214" t="s">
        <v>12</v>
      </c>
      <c r="H1214" s="2">
        <v>21.51</v>
      </c>
      <c r="I1214" t="str">
        <f t="shared" si="18"/>
        <v>Middle age</v>
      </c>
    </row>
    <row r="1215" spans="1:9" x14ac:dyDescent="0.35">
      <c r="A1215" s="1">
        <v>45183</v>
      </c>
      <c r="B1215" t="s">
        <v>1244</v>
      </c>
      <c r="C1215">
        <v>37</v>
      </c>
      <c r="D1215" t="s">
        <v>9</v>
      </c>
      <c r="E1215" t="s">
        <v>22</v>
      </c>
      <c r="F1215" t="s">
        <v>16</v>
      </c>
      <c r="G1215" t="s">
        <v>17</v>
      </c>
      <c r="H1215" s="2">
        <v>3654.72</v>
      </c>
      <c r="I1215" t="str">
        <f t="shared" si="18"/>
        <v>Young Adult</v>
      </c>
    </row>
    <row r="1216" spans="1:9" x14ac:dyDescent="0.35">
      <c r="A1216" s="1">
        <v>45073</v>
      </c>
      <c r="B1216" t="s">
        <v>1245</v>
      </c>
      <c r="C1216">
        <v>25</v>
      </c>
      <c r="D1216" t="s">
        <v>21</v>
      </c>
      <c r="E1216" t="s">
        <v>27</v>
      </c>
      <c r="F1216" t="s">
        <v>23</v>
      </c>
      <c r="G1216" t="s">
        <v>40</v>
      </c>
      <c r="H1216" s="2">
        <v>599.48</v>
      </c>
      <c r="I1216" t="str">
        <f t="shared" si="18"/>
        <v>Young Adult</v>
      </c>
    </row>
    <row r="1217" spans="1:9" x14ac:dyDescent="0.35">
      <c r="A1217" s="1">
        <v>44937</v>
      </c>
      <c r="B1217" t="s">
        <v>1246</v>
      </c>
      <c r="C1217">
        <v>32</v>
      </c>
      <c r="D1217" t="s">
        <v>9</v>
      </c>
      <c r="E1217" t="s">
        <v>15</v>
      </c>
      <c r="F1217" t="s">
        <v>16</v>
      </c>
      <c r="G1217" t="s">
        <v>28</v>
      </c>
      <c r="H1217" s="2">
        <v>64.459999999999994</v>
      </c>
      <c r="I1217" t="str">
        <f t="shared" si="18"/>
        <v>Young Adult</v>
      </c>
    </row>
    <row r="1218" spans="1:9" x14ac:dyDescent="0.35">
      <c r="A1218" s="1">
        <v>45106</v>
      </c>
      <c r="B1218" t="s">
        <v>1247</v>
      </c>
      <c r="C1218">
        <v>1</v>
      </c>
      <c r="D1218" t="s">
        <v>14</v>
      </c>
      <c r="E1218" t="s">
        <v>33</v>
      </c>
      <c r="F1218" t="s">
        <v>23</v>
      </c>
      <c r="G1218" t="s">
        <v>37</v>
      </c>
      <c r="H1218" s="2">
        <v>2727.47</v>
      </c>
      <c r="I1218" t="str">
        <f t="shared" ref="I1218:I1281" si="19">IF(C1218&lt;=17,"Child",IF(C1218&lt;=39, "Young Adult", IF(C1218&lt;=59, "Middle age", "Senior Age")))</f>
        <v>Child</v>
      </c>
    </row>
    <row r="1219" spans="1:9" x14ac:dyDescent="0.35">
      <c r="A1219" s="1">
        <v>45050</v>
      </c>
      <c r="B1219" t="s">
        <v>1248</v>
      </c>
      <c r="C1219">
        <v>18</v>
      </c>
      <c r="D1219" t="s">
        <v>14</v>
      </c>
      <c r="E1219" t="s">
        <v>25</v>
      </c>
      <c r="F1219" t="s">
        <v>16</v>
      </c>
      <c r="G1219" t="s">
        <v>40</v>
      </c>
      <c r="H1219" s="2">
        <v>3015.71</v>
      </c>
      <c r="I1219" t="str">
        <f t="shared" si="19"/>
        <v>Young Adult</v>
      </c>
    </row>
    <row r="1220" spans="1:9" x14ac:dyDescent="0.35">
      <c r="A1220" s="1">
        <v>45166</v>
      </c>
      <c r="B1220" t="s">
        <v>1249</v>
      </c>
      <c r="C1220">
        <v>7</v>
      </c>
      <c r="D1220" t="s">
        <v>14</v>
      </c>
      <c r="E1220" t="s">
        <v>22</v>
      </c>
      <c r="F1220" t="s">
        <v>16</v>
      </c>
      <c r="G1220" t="s">
        <v>12</v>
      </c>
      <c r="H1220" s="2">
        <v>4272.1099999999997</v>
      </c>
      <c r="I1220" t="str">
        <f t="shared" si="19"/>
        <v>Child</v>
      </c>
    </row>
    <row r="1221" spans="1:9" x14ac:dyDescent="0.35">
      <c r="A1221" s="1">
        <v>44947</v>
      </c>
      <c r="B1221" t="s">
        <v>1250</v>
      </c>
      <c r="C1221">
        <v>71</v>
      </c>
      <c r="D1221" t="s">
        <v>14</v>
      </c>
      <c r="E1221" t="s">
        <v>10</v>
      </c>
      <c r="F1221" t="s">
        <v>23</v>
      </c>
      <c r="G1221" t="s">
        <v>40</v>
      </c>
      <c r="H1221" s="2">
        <v>4033.82</v>
      </c>
      <c r="I1221" t="str">
        <f t="shared" si="19"/>
        <v>Senior Age</v>
      </c>
    </row>
    <row r="1222" spans="1:9" x14ac:dyDescent="0.35">
      <c r="A1222" s="1">
        <v>44900</v>
      </c>
      <c r="B1222" t="s">
        <v>1251</v>
      </c>
      <c r="C1222">
        <v>83</v>
      </c>
      <c r="D1222" t="s">
        <v>9</v>
      </c>
      <c r="E1222" t="s">
        <v>35</v>
      </c>
      <c r="F1222" t="s">
        <v>11</v>
      </c>
      <c r="G1222" t="s">
        <v>12</v>
      </c>
      <c r="H1222" s="2">
        <v>3718.12</v>
      </c>
      <c r="I1222" t="str">
        <f t="shared" si="19"/>
        <v>Senior Age</v>
      </c>
    </row>
    <row r="1223" spans="1:9" x14ac:dyDescent="0.35">
      <c r="A1223" s="1">
        <v>44954</v>
      </c>
      <c r="B1223" t="s">
        <v>1252</v>
      </c>
      <c r="C1223">
        <v>30</v>
      </c>
      <c r="D1223" t="s">
        <v>9</v>
      </c>
      <c r="E1223" t="s">
        <v>33</v>
      </c>
      <c r="F1223" t="s">
        <v>16</v>
      </c>
      <c r="G1223" t="s">
        <v>37</v>
      </c>
      <c r="H1223" s="2">
        <v>4746.13</v>
      </c>
      <c r="I1223" t="str">
        <f t="shared" si="19"/>
        <v>Young Adult</v>
      </c>
    </row>
    <row r="1224" spans="1:9" x14ac:dyDescent="0.35">
      <c r="A1224" s="1">
        <v>45029</v>
      </c>
      <c r="B1224" t="s">
        <v>1253</v>
      </c>
      <c r="C1224">
        <v>86</v>
      </c>
      <c r="D1224" t="s">
        <v>14</v>
      </c>
      <c r="E1224" t="s">
        <v>22</v>
      </c>
      <c r="F1224" t="s">
        <v>11</v>
      </c>
      <c r="G1224" t="s">
        <v>28</v>
      </c>
      <c r="H1224" s="2">
        <v>375.29</v>
      </c>
      <c r="I1224" t="str">
        <f t="shared" si="19"/>
        <v>Senior Age</v>
      </c>
    </row>
    <row r="1225" spans="1:9" x14ac:dyDescent="0.35">
      <c r="A1225" s="1">
        <v>44758</v>
      </c>
      <c r="B1225" t="s">
        <v>1254</v>
      </c>
      <c r="C1225">
        <v>56</v>
      </c>
      <c r="D1225" t="s">
        <v>21</v>
      </c>
      <c r="E1225" t="s">
        <v>15</v>
      </c>
      <c r="F1225" t="s">
        <v>11</v>
      </c>
      <c r="G1225" t="s">
        <v>67</v>
      </c>
      <c r="H1225" s="2">
        <v>3608.36</v>
      </c>
      <c r="I1225" t="str">
        <f t="shared" si="19"/>
        <v>Middle age</v>
      </c>
    </row>
    <row r="1226" spans="1:9" x14ac:dyDescent="0.35">
      <c r="A1226" s="1">
        <v>44563</v>
      </c>
      <c r="B1226" t="s">
        <v>1255</v>
      </c>
      <c r="C1226">
        <v>59</v>
      </c>
      <c r="D1226" t="s">
        <v>21</v>
      </c>
      <c r="E1226" t="s">
        <v>10</v>
      </c>
      <c r="F1226" t="s">
        <v>23</v>
      </c>
      <c r="G1226" t="s">
        <v>28</v>
      </c>
      <c r="H1226" s="2">
        <v>835.71</v>
      </c>
      <c r="I1226" t="str">
        <f t="shared" si="19"/>
        <v>Middle age</v>
      </c>
    </row>
    <row r="1227" spans="1:9" x14ac:dyDescent="0.35">
      <c r="A1227" s="1">
        <v>44818</v>
      </c>
      <c r="B1227" t="s">
        <v>1256</v>
      </c>
      <c r="C1227">
        <v>87</v>
      </c>
      <c r="D1227" t="s">
        <v>21</v>
      </c>
      <c r="E1227" t="s">
        <v>15</v>
      </c>
      <c r="F1227" t="s">
        <v>23</v>
      </c>
      <c r="G1227" t="s">
        <v>40</v>
      </c>
      <c r="H1227" s="2">
        <v>3441.45</v>
      </c>
      <c r="I1227" t="str">
        <f t="shared" si="19"/>
        <v>Senior Age</v>
      </c>
    </row>
    <row r="1228" spans="1:9" x14ac:dyDescent="0.35">
      <c r="A1228" s="1">
        <v>45232</v>
      </c>
      <c r="B1228" t="s">
        <v>1257</v>
      </c>
      <c r="C1228">
        <v>92</v>
      </c>
      <c r="D1228" t="s">
        <v>9</v>
      </c>
      <c r="E1228" t="s">
        <v>35</v>
      </c>
      <c r="F1228" t="s">
        <v>30</v>
      </c>
      <c r="G1228" t="s">
        <v>40</v>
      </c>
      <c r="H1228" s="2">
        <v>1969.92</v>
      </c>
      <c r="I1228" t="str">
        <f t="shared" si="19"/>
        <v>Senior Age</v>
      </c>
    </row>
    <row r="1229" spans="1:9" x14ac:dyDescent="0.35">
      <c r="A1229" s="1">
        <v>44932</v>
      </c>
      <c r="B1229" t="s">
        <v>1258</v>
      </c>
      <c r="C1229">
        <v>57</v>
      </c>
      <c r="D1229" t="s">
        <v>14</v>
      </c>
      <c r="E1229" t="s">
        <v>35</v>
      </c>
      <c r="F1229" t="s">
        <v>16</v>
      </c>
      <c r="G1229" t="s">
        <v>12</v>
      </c>
      <c r="H1229" s="2">
        <v>2448.96</v>
      </c>
      <c r="I1229" t="str">
        <f t="shared" si="19"/>
        <v>Middle age</v>
      </c>
    </row>
    <row r="1230" spans="1:9" x14ac:dyDescent="0.35">
      <c r="A1230" s="1">
        <v>45077</v>
      </c>
      <c r="B1230" t="s">
        <v>1259</v>
      </c>
      <c r="C1230">
        <v>43</v>
      </c>
      <c r="D1230" t="s">
        <v>14</v>
      </c>
      <c r="E1230" t="s">
        <v>25</v>
      </c>
      <c r="F1230" t="s">
        <v>11</v>
      </c>
      <c r="G1230" t="s">
        <v>40</v>
      </c>
      <c r="H1230" s="2">
        <v>4415.08</v>
      </c>
      <c r="I1230" t="str">
        <f t="shared" si="19"/>
        <v>Middle age</v>
      </c>
    </row>
    <row r="1231" spans="1:9" x14ac:dyDescent="0.35">
      <c r="A1231" s="1">
        <v>45026</v>
      </c>
      <c r="B1231" t="s">
        <v>1260</v>
      </c>
      <c r="C1231">
        <v>19</v>
      </c>
      <c r="D1231" t="s">
        <v>9</v>
      </c>
      <c r="E1231" t="s">
        <v>33</v>
      </c>
      <c r="F1231" t="s">
        <v>11</v>
      </c>
      <c r="G1231" t="s">
        <v>17</v>
      </c>
      <c r="H1231" s="2">
        <v>3452.81</v>
      </c>
      <c r="I1231" t="str">
        <f t="shared" si="19"/>
        <v>Young Adult</v>
      </c>
    </row>
    <row r="1232" spans="1:9" x14ac:dyDescent="0.35">
      <c r="A1232" s="1">
        <v>44741</v>
      </c>
      <c r="B1232" t="s">
        <v>1261</v>
      </c>
      <c r="C1232">
        <v>50</v>
      </c>
      <c r="D1232" t="s">
        <v>14</v>
      </c>
      <c r="E1232" t="s">
        <v>22</v>
      </c>
      <c r="F1232" t="s">
        <v>16</v>
      </c>
      <c r="G1232" t="s">
        <v>12</v>
      </c>
      <c r="H1232" s="2">
        <v>3111.46</v>
      </c>
      <c r="I1232" t="str">
        <f t="shared" si="19"/>
        <v>Middle age</v>
      </c>
    </row>
    <row r="1233" spans="1:9" x14ac:dyDescent="0.35">
      <c r="A1233" s="1">
        <v>45018</v>
      </c>
      <c r="B1233" t="s">
        <v>1262</v>
      </c>
      <c r="C1233">
        <v>42</v>
      </c>
      <c r="D1233" t="s">
        <v>21</v>
      </c>
      <c r="E1233" t="s">
        <v>10</v>
      </c>
      <c r="F1233" t="s">
        <v>16</v>
      </c>
      <c r="G1233" t="s">
        <v>12</v>
      </c>
      <c r="H1233" s="2">
        <v>4262.6000000000004</v>
      </c>
      <c r="I1233" t="str">
        <f t="shared" si="19"/>
        <v>Middle age</v>
      </c>
    </row>
    <row r="1234" spans="1:9" x14ac:dyDescent="0.35">
      <c r="A1234" s="1">
        <v>44872</v>
      </c>
      <c r="B1234" t="s">
        <v>1263</v>
      </c>
      <c r="C1234">
        <v>30</v>
      </c>
      <c r="D1234" t="s">
        <v>21</v>
      </c>
      <c r="E1234" t="s">
        <v>22</v>
      </c>
      <c r="F1234" t="s">
        <v>11</v>
      </c>
      <c r="G1234" t="s">
        <v>37</v>
      </c>
      <c r="H1234" s="2">
        <v>2985.61</v>
      </c>
      <c r="I1234" t="str">
        <f t="shared" si="19"/>
        <v>Young Adult</v>
      </c>
    </row>
    <row r="1235" spans="1:9" x14ac:dyDescent="0.35">
      <c r="A1235" s="1">
        <v>44572</v>
      </c>
      <c r="B1235" t="s">
        <v>1264</v>
      </c>
      <c r="C1235">
        <v>51</v>
      </c>
      <c r="D1235" t="s">
        <v>9</v>
      </c>
      <c r="E1235" t="s">
        <v>25</v>
      </c>
      <c r="F1235" t="s">
        <v>11</v>
      </c>
      <c r="G1235" t="s">
        <v>12</v>
      </c>
      <c r="H1235" s="2">
        <v>2511.4</v>
      </c>
      <c r="I1235" t="str">
        <f t="shared" si="19"/>
        <v>Middle age</v>
      </c>
    </row>
    <row r="1236" spans="1:9" x14ac:dyDescent="0.35">
      <c r="A1236" s="1">
        <v>44744</v>
      </c>
      <c r="B1236" t="s">
        <v>1265</v>
      </c>
      <c r="C1236">
        <v>94</v>
      </c>
      <c r="D1236" t="s">
        <v>21</v>
      </c>
      <c r="E1236" t="s">
        <v>19</v>
      </c>
      <c r="F1236" t="s">
        <v>16</v>
      </c>
      <c r="G1236" t="s">
        <v>37</v>
      </c>
      <c r="H1236" s="2">
        <v>1194.3900000000001</v>
      </c>
      <c r="I1236" t="str">
        <f t="shared" si="19"/>
        <v>Senior Age</v>
      </c>
    </row>
    <row r="1237" spans="1:9" x14ac:dyDescent="0.35">
      <c r="A1237" s="1">
        <v>44878</v>
      </c>
      <c r="B1237" t="s">
        <v>1266</v>
      </c>
      <c r="C1237">
        <v>86</v>
      </c>
      <c r="D1237" t="s">
        <v>14</v>
      </c>
      <c r="E1237" t="s">
        <v>10</v>
      </c>
      <c r="F1237" t="s">
        <v>30</v>
      </c>
      <c r="G1237" t="s">
        <v>40</v>
      </c>
      <c r="H1237" s="2">
        <v>3346.02</v>
      </c>
      <c r="I1237" t="str">
        <f t="shared" si="19"/>
        <v>Senior Age</v>
      </c>
    </row>
    <row r="1238" spans="1:9" x14ac:dyDescent="0.35">
      <c r="A1238" s="1">
        <v>44953</v>
      </c>
      <c r="B1238" t="s">
        <v>1267</v>
      </c>
      <c r="C1238">
        <v>9</v>
      </c>
      <c r="D1238" t="s">
        <v>14</v>
      </c>
      <c r="E1238" t="s">
        <v>19</v>
      </c>
      <c r="F1238" t="s">
        <v>16</v>
      </c>
      <c r="G1238" t="s">
        <v>28</v>
      </c>
      <c r="H1238" s="2">
        <v>1522.42</v>
      </c>
      <c r="I1238" t="str">
        <f t="shared" si="19"/>
        <v>Child</v>
      </c>
    </row>
    <row r="1239" spans="1:9" x14ac:dyDescent="0.35">
      <c r="A1239" s="1">
        <v>45056</v>
      </c>
      <c r="B1239" t="s">
        <v>1268</v>
      </c>
      <c r="C1239">
        <v>25</v>
      </c>
      <c r="D1239" t="s">
        <v>9</v>
      </c>
      <c r="E1239" t="s">
        <v>22</v>
      </c>
      <c r="F1239" t="s">
        <v>23</v>
      </c>
      <c r="G1239" t="s">
        <v>40</v>
      </c>
      <c r="H1239" s="2">
        <v>3985.78</v>
      </c>
      <c r="I1239" t="str">
        <f t="shared" si="19"/>
        <v>Young Adult</v>
      </c>
    </row>
    <row r="1240" spans="1:9" x14ac:dyDescent="0.35">
      <c r="A1240" s="1">
        <v>44823</v>
      </c>
      <c r="B1240" t="s">
        <v>1269</v>
      </c>
      <c r="C1240">
        <v>98</v>
      </c>
      <c r="D1240" t="s">
        <v>9</v>
      </c>
      <c r="E1240" t="s">
        <v>1270</v>
      </c>
      <c r="F1240" t="s">
        <v>16</v>
      </c>
      <c r="G1240" t="s">
        <v>17</v>
      </c>
      <c r="H1240" s="2">
        <v>91.81</v>
      </c>
      <c r="I1240" t="str">
        <f t="shared" si="19"/>
        <v>Senior Age</v>
      </c>
    </row>
    <row r="1241" spans="1:9" x14ac:dyDescent="0.35">
      <c r="A1241" s="1">
        <v>44937</v>
      </c>
      <c r="B1241" t="s">
        <v>1271</v>
      </c>
      <c r="C1241">
        <v>10</v>
      </c>
      <c r="D1241" t="s">
        <v>9</v>
      </c>
      <c r="E1241" t="s">
        <v>15</v>
      </c>
      <c r="F1241" t="s">
        <v>11</v>
      </c>
      <c r="G1241" t="s">
        <v>40</v>
      </c>
      <c r="H1241" s="2">
        <v>3970.38</v>
      </c>
      <c r="I1241" t="str">
        <f t="shared" si="19"/>
        <v>Child</v>
      </c>
    </row>
    <row r="1242" spans="1:9" x14ac:dyDescent="0.35">
      <c r="A1242" s="1">
        <v>44771</v>
      </c>
      <c r="B1242" t="s">
        <v>1272</v>
      </c>
      <c r="C1242">
        <v>50</v>
      </c>
      <c r="D1242" t="s">
        <v>14</v>
      </c>
      <c r="E1242" t="s">
        <v>10</v>
      </c>
      <c r="F1242" t="s">
        <v>11</v>
      </c>
      <c r="G1242" t="s">
        <v>37</v>
      </c>
      <c r="H1242" s="2">
        <v>315.92</v>
      </c>
      <c r="I1242" t="str">
        <f t="shared" si="19"/>
        <v>Middle age</v>
      </c>
    </row>
    <row r="1243" spans="1:9" x14ac:dyDescent="0.35">
      <c r="A1243" s="1">
        <v>45139</v>
      </c>
      <c r="B1243" t="s">
        <v>1273</v>
      </c>
      <c r="C1243">
        <v>59</v>
      </c>
      <c r="D1243" t="s">
        <v>9</v>
      </c>
      <c r="E1243" t="s">
        <v>35</v>
      </c>
      <c r="F1243" t="s">
        <v>30</v>
      </c>
      <c r="G1243" t="s">
        <v>17</v>
      </c>
      <c r="H1243" s="2">
        <v>1315.1</v>
      </c>
      <c r="I1243" t="str">
        <f t="shared" si="19"/>
        <v>Middle age</v>
      </c>
    </row>
    <row r="1244" spans="1:9" x14ac:dyDescent="0.35">
      <c r="A1244" s="1">
        <v>44840</v>
      </c>
      <c r="B1244" t="s">
        <v>1274</v>
      </c>
      <c r="C1244">
        <v>95</v>
      </c>
      <c r="D1244" t="s">
        <v>21</v>
      </c>
      <c r="E1244" t="s">
        <v>22</v>
      </c>
      <c r="F1244" t="s">
        <v>30</v>
      </c>
      <c r="G1244" t="s">
        <v>40</v>
      </c>
      <c r="H1244" s="2">
        <v>2153.9699999999998</v>
      </c>
      <c r="I1244" t="str">
        <f t="shared" si="19"/>
        <v>Senior Age</v>
      </c>
    </row>
    <row r="1245" spans="1:9" x14ac:dyDescent="0.35">
      <c r="A1245" s="1">
        <v>45269</v>
      </c>
      <c r="B1245" t="s">
        <v>1275</v>
      </c>
      <c r="C1245">
        <v>4</v>
      </c>
      <c r="D1245" t="s">
        <v>9</v>
      </c>
      <c r="E1245" t="s">
        <v>19</v>
      </c>
      <c r="F1245" t="s">
        <v>11</v>
      </c>
      <c r="G1245" t="s">
        <v>12</v>
      </c>
      <c r="H1245" s="2">
        <v>2177.37</v>
      </c>
      <c r="I1245" t="str">
        <f t="shared" si="19"/>
        <v>Child</v>
      </c>
    </row>
    <row r="1246" spans="1:9" x14ac:dyDescent="0.35">
      <c r="A1246" s="1">
        <v>44594</v>
      </c>
      <c r="B1246" t="s">
        <v>1276</v>
      </c>
      <c r="C1246">
        <v>26</v>
      </c>
      <c r="D1246" t="s">
        <v>14</v>
      </c>
      <c r="E1246" t="s">
        <v>15</v>
      </c>
      <c r="F1246" t="s">
        <v>30</v>
      </c>
      <c r="G1246" t="s">
        <v>67</v>
      </c>
      <c r="H1246" s="2">
        <v>1771.03</v>
      </c>
      <c r="I1246" t="str">
        <f t="shared" si="19"/>
        <v>Young Adult</v>
      </c>
    </row>
    <row r="1247" spans="1:9" x14ac:dyDescent="0.35">
      <c r="A1247" s="1">
        <v>45090</v>
      </c>
      <c r="B1247" t="s">
        <v>1277</v>
      </c>
      <c r="C1247">
        <v>91</v>
      </c>
      <c r="D1247" t="s">
        <v>9</v>
      </c>
      <c r="E1247" t="s">
        <v>35</v>
      </c>
      <c r="F1247" t="s">
        <v>11</v>
      </c>
      <c r="G1247" t="s">
        <v>17</v>
      </c>
      <c r="H1247" s="2">
        <v>629.38</v>
      </c>
      <c r="I1247" t="str">
        <f t="shared" si="19"/>
        <v>Senior Age</v>
      </c>
    </row>
    <row r="1248" spans="1:9" x14ac:dyDescent="0.35">
      <c r="A1248" s="1">
        <v>45035</v>
      </c>
      <c r="B1248" t="s">
        <v>1278</v>
      </c>
      <c r="C1248">
        <v>48</v>
      </c>
      <c r="D1248" t="s">
        <v>9</v>
      </c>
      <c r="E1248" t="s">
        <v>22</v>
      </c>
      <c r="F1248" t="s">
        <v>23</v>
      </c>
      <c r="G1248" t="s">
        <v>12</v>
      </c>
      <c r="H1248" s="2">
        <v>3907.46</v>
      </c>
      <c r="I1248" t="str">
        <f t="shared" si="19"/>
        <v>Middle age</v>
      </c>
    </row>
    <row r="1249" spans="1:9" x14ac:dyDescent="0.35">
      <c r="A1249" s="1">
        <v>44927</v>
      </c>
      <c r="B1249" t="s">
        <v>1279</v>
      </c>
      <c r="C1249">
        <v>87</v>
      </c>
      <c r="D1249" t="s">
        <v>14</v>
      </c>
      <c r="E1249" t="s">
        <v>22</v>
      </c>
      <c r="F1249" t="s">
        <v>16</v>
      </c>
      <c r="G1249" t="s">
        <v>28</v>
      </c>
      <c r="H1249" s="2">
        <v>292.60000000000002</v>
      </c>
      <c r="I1249" t="str">
        <f t="shared" si="19"/>
        <v>Senior Age</v>
      </c>
    </row>
    <row r="1250" spans="1:9" x14ac:dyDescent="0.35">
      <c r="A1250" s="1">
        <v>44924</v>
      </c>
      <c r="B1250" t="s">
        <v>1280</v>
      </c>
      <c r="C1250">
        <v>33</v>
      </c>
      <c r="D1250" t="s">
        <v>21</v>
      </c>
      <c r="E1250" t="s">
        <v>10</v>
      </c>
      <c r="F1250" t="s">
        <v>16</v>
      </c>
      <c r="G1250" t="s">
        <v>67</v>
      </c>
      <c r="H1250" s="2">
        <v>1878.08</v>
      </c>
      <c r="I1250" t="str">
        <f t="shared" si="19"/>
        <v>Young Adult</v>
      </c>
    </row>
    <row r="1251" spans="1:9" x14ac:dyDescent="0.35">
      <c r="A1251" s="1">
        <v>44957</v>
      </c>
      <c r="B1251" t="s">
        <v>1281</v>
      </c>
      <c r="C1251">
        <v>42</v>
      </c>
      <c r="D1251" t="s">
        <v>9</v>
      </c>
      <c r="E1251" t="s">
        <v>25</v>
      </c>
      <c r="F1251" t="s">
        <v>16</v>
      </c>
      <c r="G1251" t="s">
        <v>28</v>
      </c>
      <c r="H1251" s="2">
        <v>1367.77</v>
      </c>
      <c r="I1251" t="str">
        <f t="shared" si="19"/>
        <v>Middle age</v>
      </c>
    </row>
    <row r="1252" spans="1:9" x14ac:dyDescent="0.35">
      <c r="A1252" s="1">
        <v>45077</v>
      </c>
      <c r="B1252" t="s">
        <v>1282</v>
      </c>
      <c r="C1252">
        <v>83</v>
      </c>
      <c r="D1252" t="s">
        <v>21</v>
      </c>
      <c r="E1252" t="s">
        <v>22</v>
      </c>
      <c r="F1252" t="s">
        <v>23</v>
      </c>
      <c r="G1252" t="s">
        <v>12</v>
      </c>
      <c r="H1252" s="2">
        <v>2694.9</v>
      </c>
      <c r="I1252" t="str">
        <f t="shared" si="19"/>
        <v>Senior Age</v>
      </c>
    </row>
    <row r="1253" spans="1:9" x14ac:dyDescent="0.35">
      <c r="A1253" s="1">
        <v>44781</v>
      </c>
      <c r="B1253" t="s">
        <v>1283</v>
      </c>
      <c r="C1253">
        <v>27</v>
      </c>
      <c r="D1253" t="s">
        <v>21</v>
      </c>
      <c r="E1253" t="s">
        <v>25</v>
      </c>
      <c r="F1253" t="s">
        <v>23</v>
      </c>
      <c r="G1253" t="s">
        <v>40</v>
      </c>
      <c r="H1253" s="2">
        <v>2732.12</v>
      </c>
      <c r="I1253" t="str">
        <f t="shared" si="19"/>
        <v>Young Adult</v>
      </c>
    </row>
    <row r="1254" spans="1:9" x14ac:dyDescent="0.35">
      <c r="A1254" s="1">
        <v>45101</v>
      </c>
      <c r="B1254" t="s">
        <v>1284</v>
      </c>
      <c r="C1254">
        <v>8</v>
      </c>
      <c r="D1254" t="s">
        <v>9</v>
      </c>
      <c r="E1254" t="s">
        <v>19</v>
      </c>
      <c r="F1254" t="s">
        <v>23</v>
      </c>
      <c r="G1254" t="s">
        <v>37</v>
      </c>
      <c r="H1254" s="2">
        <v>2294.77</v>
      </c>
      <c r="I1254" t="str">
        <f t="shared" si="19"/>
        <v>Child</v>
      </c>
    </row>
    <row r="1255" spans="1:9" x14ac:dyDescent="0.35">
      <c r="A1255" s="1">
        <v>44887</v>
      </c>
      <c r="B1255" t="s">
        <v>1285</v>
      </c>
      <c r="C1255">
        <v>73</v>
      </c>
      <c r="D1255" t="s">
        <v>9</v>
      </c>
      <c r="E1255" t="s">
        <v>10</v>
      </c>
      <c r="F1255" t="s">
        <v>30</v>
      </c>
      <c r="G1255" t="s">
        <v>40</v>
      </c>
      <c r="H1255" s="2">
        <v>326.99</v>
      </c>
      <c r="I1255" t="str">
        <f t="shared" si="19"/>
        <v>Senior Age</v>
      </c>
    </row>
    <row r="1256" spans="1:9" x14ac:dyDescent="0.35">
      <c r="A1256" s="1">
        <v>44635</v>
      </c>
      <c r="B1256" t="s">
        <v>1286</v>
      </c>
      <c r="C1256">
        <v>43</v>
      </c>
      <c r="D1256" t="s">
        <v>9</v>
      </c>
      <c r="E1256" t="s">
        <v>22</v>
      </c>
      <c r="F1256" t="s">
        <v>16</v>
      </c>
      <c r="G1256" t="s">
        <v>28</v>
      </c>
      <c r="H1256" s="2">
        <v>1292.93</v>
      </c>
      <c r="I1256" t="str">
        <f t="shared" si="19"/>
        <v>Middle age</v>
      </c>
    </row>
    <row r="1257" spans="1:9" x14ac:dyDescent="0.35">
      <c r="A1257" s="1">
        <v>45074</v>
      </c>
      <c r="B1257" t="s">
        <v>1287</v>
      </c>
      <c r="C1257">
        <v>78</v>
      </c>
      <c r="D1257" t="s">
        <v>9</v>
      </c>
      <c r="E1257" t="s">
        <v>33</v>
      </c>
      <c r="F1257" t="s">
        <v>30</v>
      </c>
      <c r="G1257" t="s">
        <v>17</v>
      </c>
      <c r="H1257" s="2">
        <v>3412.76</v>
      </c>
      <c r="I1257" t="str">
        <f t="shared" si="19"/>
        <v>Senior Age</v>
      </c>
    </row>
    <row r="1258" spans="1:9" x14ac:dyDescent="0.35">
      <c r="A1258" s="1">
        <v>45010</v>
      </c>
      <c r="B1258" t="s">
        <v>1288</v>
      </c>
      <c r="C1258">
        <v>11</v>
      </c>
      <c r="D1258" t="s">
        <v>14</v>
      </c>
      <c r="E1258" t="s">
        <v>22</v>
      </c>
      <c r="F1258" t="s">
        <v>30</v>
      </c>
      <c r="G1258" t="s">
        <v>40</v>
      </c>
      <c r="H1258" s="2">
        <v>2050.88</v>
      </c>
      <c r="I1258" t="str">
        <f t="shared" si="19"/>
        <v>Child</v>
      </c>
    </row>
    <row r="1259" spans="1:9" x14ac:dyDescent="0.35">
      <c r="A1259" s="1">
        <v>44706</v>
      </c>
      <c r="B1259" t="s">
        <v>1289</v>
      </c>
      <c r="C1259">
        <v>2</v>
      </c>
      <c r="D1259" t="s">
        <v>21</v>
      </c>
      <c r="E1259" t="s">
        <v>22</v>
      </c>
      <c r="F1259" t="s">
        <v>30</v>
      </c>
      <c r="G1259" t="s">
        <v>17</v>
      </c>
      <c r="H1259" s="2">
        <v>551.57000000000005</v>
      </c>
      <c r="I1259" t="str">
        <f t="shared" si="19"/>
        <v>Child</v>
      </c>
    </row>
    <row r="1260" spans="1:9" x14ac:dyDescent="0.35">
      <c r="A1260" s="1">
        <v>45062</v>
      </c>
      <c r="B1260" t="s">
        <v>1290</v>
      </c>
      <c r="C1260">
        <v>31</v>
      </c>
      <c r="D1260" t="s">
        <v>21</v>
      </c>
      <c r="E1260" t="s">
        <v>25</v>
      </c>
      <c r="F1260" t="s">
        <v>16</v>
      </c>
      <c r="G1260" t="s">
        <v>37</v>
      </c>
      <c r="H1260" s="2">
        <v>538.07000000000005</v>
      </c>
      <c r="I1260" t="str">
        <f t="shared" si="19"/>
        <v>Young Adult</v>
      </c>
    </row>
    <row r="1261" spans="1:9" x14ac:dyDescent="0.35">
      <c r="A1261" s="1">
        <v>44811</v>
      </c>
      <c r="B1261" t="s">
        <v>1291</v>
      </c>
      <c r="C1261">
        <v>36</v>
      </c>
      <c r="D1261" t="s">
        <v>21</v>
      </c>
      <c r="E1261" t="s">
        <v>25</v>
      </c>
      <c r="F1261" t="s">
        <v>23</v>
      </c>
      <c r="G1261" t="s">
        <v>37</v>
      </c>
      <c r="H1261" s="2">
        <v>2131.4</v>
      </c>
      <c r="I1261" t="str">
        <f t="shared" si="19"/>
        <v>Young Adult</v>
      </c>
    </row>
    <row r="1262" spans="1:9" x14ac:dyDescent="0.35">
      <c r="A1262" s="1">
        <v>44580</v>
      </c>
      <c r="B1262" t="s">
        <v>1292</v>
      </c>
      <c r="C1262">
        <v>53</v>
      </c>
      <c r="D1262" t="s">
        <v>9</v>
      </c>
      <c r="E1262" t="s">
        <v>25</v>
      </c>
      <c r="F1262" t="s">
        <v>30</v>
      </c>
      <c r="G1262" t="s">
        <v>17</v>
      </c>
      <c r="H1262" s="2">
        <v>601.69000000000005</v>
      </c>
      <c r="I1262" t="str">
        <f t="shared" si="19"/>
        <v>Middle age</v>
      </c>
    </row>
    <row r="1263" spans="1:9" x14ac:dyDescent="0.35">
      <c r="A1263" s="1">
        <v>44663</v>
      </c>
      <c r="B1263" t="s">
        <v>1293</v>
      </c>
      <c r="C1263">
        <v>36</v>
      </c>
      <c r="D1263" t="s">
        <v>14</v>
      </c>
      <c r="E1263" t="s">
        <v>25</v>
      </c>
      <c r="F1263" t="s">
        <v>23</v>
      </c>
      <c r="G1263" t="s">
        <v>12</v>
      </c>
      <c r="H1263" s="2">
        <v>2332.9</v>
      </c>
      <c r="I1263" t="str">
        <f t="shared" si="19"/>
        <v>Young Adult</v>
      </c>
    </row>
    <row r="1264" spans="1:9" x14ac:dyDescent="0.35">
      <c r="A1264" s="1">
        <v>44676</v>
      </c>
      <c r="B1264" t="s">
        <v>1294</v>
      </c>
      <c r="C1264">
        <v>76</v>
      </c>
      <c r="D1264" t="s">
        <v>21</v>
      </c>
      <c r="E1264" t="s">
        <v>15</v>
      </c>
      <c r="F1264" t="s">
        <v>23</v>
      </c>
      <c r="G1264" t="s">
        <v>28</v>
      </c>
      <c r="H1264" s="2">
        <v>2543.4899999999998</v>
      </c>
      <c r="I1264" t="str">
        <f t="shared" si="19"/>
        <v>Senior Age</v>
      </c>
    </row>
    <row r="1265" spans="1:9" x14ac:dyDescent="0.35">
      <c r="A1265" s="1">
        <v>44708</v>
      </c>
      <c r="B1265" t="s">
        <v>1295</v>
      </c>
      <c r="C1265">
        <v>22</v>
      </c>
      <c r="D1265" t="s">
        <v>14</v>
      </c>
      <c r="E1265" t="s">
        <v>35</v>
      </c>
      <c r="F1265" t="s">
        <v>11</v>
      </c>
      <c r="G1265" t="s">
        <v>37</v>
      </c>
      <c r="H1265" s="2">
        <v>1725.83</v>
      </c>
      <c r="I1265" t="str">
        <f t="shared" si="19"/>
        <v>Young Adult</v>
      </c>
    </row>
    <row r="1266" spans="1:9" x14ac:dyDescent="0.35">
      <c r="A1266" s="1">
        <v>44884</v>
      </c>
      <c r="B1266" t="s">
        <v>1296</v>
      </c>
      <c r="C1266">
        <v>92</v>
      </c>
      <c r="D1266" t="s">
        <v>9</v>
      </c>
      <c r="E1266" t="s">
        <v>19</v>
      </c>
      <c r="F1266" t="s">
        <v>30</v>
      </c>
      <c r="G1266" t="s">
        <v>12</v>
      </c>
      <c r="H1266" s="2">
        <v>1920.86</v>
      </c>
      <c r="I1266" t="str">
        <f t="shared" si="19"/>
        <v>Senior Age</v>
      </c>
    </row>
    <row r="1267" spans="1:9" x14ac:dyDescent="0.35">
      <c r="A1267" s="1">
        <v>44908</v>
      </c>
      <c r="B1267" t="s">
        <v>1297</v>
      </c>
      <c r="C1267">
        <v>38</v>
      </c>
      <c r="D1267" t="s">
        <v>9</v>
      </c>
      <c r="E1267" t="s">
        <v>33</v>
      </c>
      <c r="F1267" t="s">
        <v>30</v>
      </c>
      <c r="G1267" t="s">
        <v>12</v>
      </c>
      <c r="H1267" s="2">
        <v>3581.83</v>
      </c>
      <c r="I1267" t="str">
        <f t="shared" si="19"/>
        <v>Young Adult</v>
      </c>
    </row>
    <row r="1268" spans="1:9" x14ac:dyDescent="0.35">
      <c r="A1268" s="1">
        <v>45078</v>
      </c>
      <c r="B1268" t="s">
        <v>1298</v>
      </c>
      <c r="C1268">
        <v>44</v>
      </c>
      <c r="D1268" t="s">
        <v>21</v>
      </c>
      <c r="E1268" t="s">
        <v>10</v>
      </c>
      <c r="F1268" t="s">
        <v>30</v>
      </c>
      <c r="G1268" t="s">
        <v>40</v>
      </c>
      <c r="H1268" s="2">
        <v>2744.88</v>
      </c>
      <c r="I1268" t="str">
        <f t="shared" si="19"/>
        <v>Middle age</v>
      </c>
    </row>
    <row r="1269" spans="1:9" x14ac:dyDescent="0.35">
      <c r="A1269" s="1">
        <v>44812</v>
      </c>
      <c r="B1269" t="s">
        <v>1299</v>
      </c>
      <c r="C1269">
        <v>59</v>
      </c>
      <c r="D1269" t="s">
        <v>9</v>
      </c>
      <c r="E1269" t="s">
        <v>35</v>
      </c>
      <c r="F1269" t="s">
        <v>30</v>
      </c>
      <c r="G1269" t="s">
        <v>28</v>
      </c>
      <c r="H1269" s="2">
        <v>658.4</v>
      </c>
      <c r="I1269" t="str">
        <f t="shared" si="19"/>
        <v>Middle age</v>
      </c>
    </row>
    <row r="1270" spans="1:9" x14ac:dyDescent="0.35">
      <c r="A1270" s="1">
        <v>44805</v>
      </c>
      <c r="B1270" t="s">
        <v>1300</v>
      </c>
      <c r="C1270">
        <v>54</v>
      </c>
      <c r="D1270" t="s">
        <v>21</v>
      </c>
      <c r="E1270" t="s">
        <v>19</v>
      </c>
      <c r="F1270" t="s">
        <v>23</v>
      </c>
      <c r="G1270" t="s">
        <v>40</v>
      </c>
      <c r="H1270" s="2">
        <v>4276.6499999999996</v>
      </c>
      <c r="I1270" t="str">
        <f t="shared" si="19"/>
        <v>Middle age</v>
      </c>
    </row>
    <row r="1271" spans="1:9" x14ac:dyDescent="0.35">
      <c r="A1271" s="1">
        <v>44675</v>
      </c>
      <c r="B1271" t="s">
        <v>1301</v>
      </c>
      <c r="C1271">
        <v>18</v>
      </c>
      <c r="D1271" t="s">
        <v>9</v>
      </c>
      <c r="E1271" t="s">
        <v>25</v>
      </c>
      <c r="F1271" t="s">
        <v>16</v>
      </c>
      <c r="G1271" t="s">
        <v>17</v>
      </c>
      <c r="H1271" s="2">
        <v>1036.5</v>
      </c>
      <c r="I1271" t="str">
        <f t="shared" si="19"/>
        <v>Young Adult</v>
      </c>
    </row>
    <row r="1272" spans="1:9" x14ac:dyDescent="0.35">
      <c r="A1272" s="1">
        <v>44614</v>
      </c>
      <c r="B1272" t="s">
        <v>1302</v>
      </c>
      <c r="C1272">
        <v>4</v>
      </c>
      <c r="D1272" t="s">
        <v>21</v>
      </c>
      <c r="E1272" t="s">
        <v>25</v>
      </c>
      <c r="F1272" t="s">
        <v>16</v>
      </c>
      <c r="G1272" t="s">
        <v>12</v>
      </c>
      <c r="H1272" s="2">
        <v>2560.25</v>
      </c>
      <c r="I1272" t="str">
        <f t="shared" si="19"/>
        <v>Child</v>
      </c>
    </row>
    <row r="1273" spans="1:9" x14ac:dyDescent="0.35">
      <c r="A1273" s="1">
        <v>45023</v>
      </c>
      <c r="B1273" t="s">
        <v>1303</v>
      </c>
      <c r="C1273">
        <v>45</v>
      </c>
      <c r="D1273" t="s">
        <v>14</v>
      </c>
      <c r="E1273" t="s">
        <v>10</v>
      </c>
      <c r="F1273" t="s">
        <v>23</v>
      </c>
      <c r="G1273" t="s">
        <v>37</v>
      </c>
      <c r="H1273" s="2">
        <v>3266.23</v>
      </c>
      <c r="I1273" t="str">
        <f t="shared" si="19"/>
        <v>Middle age</v>
      </c>
    </row>
    <row r="1274" spans="1:9" x14ac:dyDescent="0.35">
      <c r="A1274" s="1">
        <v>44808</v>
      </c>
      <c r="B1274" t="s">
        <v>1304</v>
      </c>
      <c r="C1274">
        <v>73</v>
      </c>
      <c r="D1274" t="s">
        <v>21</v>
      </c>
      <c r="E1274" t="s">
        <v>35</v>
      </c>
      <c r="F1274" t="s">
        <v>30</v>
      </c>
      <c r="G1274" t="s">
        <v>28</v>
      </c>
      <c r="H1274" s="2">
        <v>1250.6600000000001</v>
      </c>
      <c r="I1274" t="str">
        <f t="shared" si="19"/>
        <v>Senior Age</v>
      </c>
    </row>
    <row r="1275" spans="1:9" x14ac:dyDescent="0.35">
      <c r="A1275" s="1">
        <v>45046</v>
      </c>
      <c r="B1275" t="s">
        <v>1305</v>
      </c>
      <c r="C1275">
        <v>59</v>
      </c>
      <c r="D1275" t="s">
        <v>9</v>
      </c>
      <c r="E1275" t="s">
        <v>19</v>
      </c>
      <c r="F1275" t="s">
        <v>16</v>
      </c>
      <c r="G1275" t="s">
        <v>28</v>
      </c>
      <c r="H1275" s="2">
        <v>4891.47</v>
      </c>
      <c r="I1275" t="str">
        <f t="shared" si="19"/>
        <v>Middle age</v>
      </c>
    </row>
    <row r="1276" spans="1:9" x14ac:dyDescent="0.35">
      <c r="A1276" s="1">
        <v>44641</v>
      </c>
      <c r="B1276" t="s">
        <v>1306</v>
      </c>
      <c r="C1276">
        <v>34</v>
      </c>
      <c r="D1276" t="s">
        <v>9</v>
      </c>
      <c r="E1276" t="s">
        <v>19</v>
      </c>
      <c r="F1276" t="s">
        <v>30</v>
      </c>
      <c r="G1276" t="s">
        <v>12</v>
      </c>
      <c r="H1276" s="2">
        <v>2784.02</v>
      </c>
      <c r="I1276" t="str">
        <f t="shared" si="19"/>
        <v>Young Adult</v>
      </c>
    </row>
    <row r="1277" spans="1:9" x14ac:dyDescent="0.35">
      <c r="A1277" s="1">
        <v>44927</v>
      </c>
      <c r="B1277" t="s">
        <v>1307</v>
      </c>
      <c r="C1277">
        <v>20</v>
      </c>
      <c r="D1277" t="s">
        <v>21</v>
      </c>
      <c r="E1277" t="s">
        <v>35</v>
      </c>
      <c r="F1277" t="s">
        <v>23</v>
      </c>
      <c r="G1277" t="s">
        <v>28</v>
      </c>
      <c r="H1277" s="2">
        <v>4660.43</v>
      </c>
      <c r="I1277" t="str">
        <f t="shared" si="19"/>
        <v>Young Adult</v>
      </c>
    </row>
    <row r="1278" spans="1:9" x14ac:dyDescent="0.35">
      <c r="A1278" s="1">
        <v>44650</v>
      </c>
      <c r="B1278" t="s">
        <v>1308</v>
      </c>
      <c r="C1278">
        <v>55</v>
      </c>
      <c r="D1278" t="s">
        <v>21</v>
      </c>
      <c r="E1278" t="s">
        <v>33</v>
      </c>
      <c r="F1278" t="s">
        <v>23</v>
      </c>
      <c r="G1278" t="s">
        <v>40</v>
      </c>
      <c r="H1278" s="2">
        <v>1009.6</v>
      </c>
      <c r="I1278" t="str">
        <f t="shared" si="19"/>
        <v>Middle age</v>
      </c>
    </row>
    <row r="1279" spans="1:9" x14ac:dyDescent="0.35">
      <c r="A1279" s="1">
        <v>44672</v>
      </c>
      <c r="B1279" t="s">
        <v>1309</v>
      </c>
      <c r="C1279">
        <v>9</v>
      </c>
      <c r="D1279" t="s">
        <v>21</v>
      </c>
      <c r="E1279" t="s">
        <v>33</v>
      </c>
      <c r="F1279" t="s">
        <v>16</v>
      </c>
      <c r="G1279" t="s">
        <v>37</v>
      </c>
      <c r="H1279" s="2">
        <v>1708.35</v>
      </c>
      <c r="I1279" t="str">
        <f t="shared" si="19"/>
        <v>Child</v>
      </c>
    </row>
    <row r="1280" spans="1:9" x14ac:dyDescent="0.35">
      <c r="A1280" s="1">
        <v>44925</v>
      </c>
      <c r="B1280" t="s">
        <v>1310</v>
      </c>
      <c r="C1280">
        <v>63</v>
      </c>
      <c r="D1280" t="s">
        <v>14</v>
      </c>
      <c r="E1280" t="s">
        <v>25</v>
      </c>
      <c r="F1280" t="s">
        <v>30</v>
      </c>
      <c r="G1280" t="s">
        <v>17</v>
      </c>
      <c r="H1280" s="2">
        <v>2969.76</v>
      </c>
      <c r="I1280" t="str">
        <f t="shared" si="19"/>
        <v>Senior Age</v>
      </c>
    </row>
    <row r="1281" spans="1:9" x14ac:dyDescent="0.35">
      <c r="A1281" s="1">
        <v>45108</v>
      </c>
      <c r="B1281" t="s">
        <v>1311</v>
      </c>
      <c r="C1281">
        <v>59</v>
      </c>
      <c r="D1281" t="s">
        <v>21</v>
      </c>
      <c r="E1281" t="s">
        <v>22</v>
      </c>
      <c r="F1281" t="s">
        <v>16</v>
      </c>
      <c r="G1281" t="s">
        <v>17</v>
      </c>
      <c r="H1281" s="2">
        <v>1672.26</v>
      </c>
      <c r="I1281" t="str">
        <f t="shared" si="19"/>
        <v>Middle age</v>
      </c>
    </row>
    <row r="1282" spans="1:9" x14ac:dyDescent="0.35">
      <c r="A1282" s="1">
        <v>45098</v>
      </c>
      <c r="B1282" t="s">
        <v>1312</v>
      </c>
      <c r="C1282">
        <v>78</v>
      </c>
      <c r="D1282" t="s">
        <v>9</v>
      </c>
      <c r="E1282" t="s">
        <v>25</v>
      </c>
      <c r="F1282" t="s">
        <v>23</v>
      </c>
      <c r="G1282" t="s">
        <v>40</v>
      </c>
      <c r="H1282" s="2">
        <v>1625.42</v>
      </c>
      <c r="I1282" t="str">
        <f t="shared" ref="I1282:I1345" si="20">IF(C1282&lt;=17,"Child",IF(C1282&lt;=39, "Young Adult", IF(C1282&lt;=59, "Middle age", "Senior Age")))</f>
        <v>Senior Age</v>
      </c>
    </row>
    <row r="1283" spans="1:9" x14ac:dyDescent="0.35">
      <c r="A1283" s="1">
        <v>45082</v>
      </c>
      <c r="B1283" t="s">
        <v>1313</v>
      </c>
      <c r="C1283">
        <v>82</v>
      </c>
      <c r="D1283" t="s">
        <v>21</v>
      </c>
      <c r="E1283" t="s">
        <v>35</v>
      </c>
      <c r="F1283" t="s">
        <v>16</v>
      </c>
      <c r="G1283" t="s">
        <v>28</v>
      </c>
      <c r="H1283" s="2">
        <v>3375.11</v>
      </c>
      <c r="I1283" t="str">
        <f t="shared" si="20"/>
        <v>Senior Age</v>
      </c>
    </row>
    <row r="1284" spans="1:9" x14ac:dyDescent="0.35">
      <c r="A1284" s="1">
        <v>44937</v>
      </c>
      <c r="B1284" t="s">
        <v>1314</v>
      </c>
      <c r="C1284">
        <v>72</v>
      </c>
      <c r="D1284" t="s">
        <v>21</v>
      </c>
      <c r="E1284" t="s">
        <v>15</v>
      </c>
      <c r="F1284" t="s">
        <v>30</v>
      </c>
      <c r="G1284" t="s">
        <v>28</v>
      </c>
      <c r="H1284" s="2">
        <v>3454.3</v>
      </c>
      <c r="I1284" t="str">
        <f t="shared" si="20"/>
        <v>Senior Age</v>
      </c>
    </row>
    <row r="1285" spans="1:9" x14ac:dyDescent="0.35">
      <c r="A1285" s="1">
        <v>45001</v>
      </c>
      <c r="B1285" t="s">
        <v>1315</v>
      </c>
      <c r="C1285">
        <v>65</v>
      </c>
      <c r="D1285" t="s">
        <v>14</v>
      </c>
      <c r="E1285" t="s">
        <v>15</v>
      </c>
      <c r="F1285" t="s">
        <v>16</v>
      </c>
      <c r="G1285" t="s">
        <v>12</v>
      </c>
      <c r="H1285" s="2">
        <v>2246.7600000000002</v>
      </c>
      <c r="I1285" t="str">
        <f t="shared" si="20"/>
        <v>Senior Age</v>
      </c>
    </row>
    <row r="1286" spans="1:9" x14ac:dyDescent="0.35">
      <c r="A1286" s="1">
        <v>45196</v>
      </c>
      <c r="B1286" t="s">
        <v>1316</v>
      </c>
      <c r="C1286">
        <v>7</v>
      </c>
      <c r="D1286" t="s">
        <v>9</v>
      </c>
      <c r="E1286" t="s">
        <v>33</v>
      </c>
      <c r="F1286" t="s">
        <v>30</v>
      </c>
      <c r="G1286" t="s">
        <v>17</v>
      </c>
      <c r="H1286" s="2">
        <v>4548.2</v>
      </c>
      <c r="I1286" t="str">
        <f t="shared" si="20"/>
        <v>Child</v>
      </c>
    </row>
    <row r="1287" spans="1:9" x14ac:dyDescent="0.35">
      <c r="A1287" s="1">
        <v>45010</v>
      </c>
      <c r="B1287" t="s">
        <v>1317</v>
      </c>
      <c r="C1287">
        <v>37</v>
      </c>
      <c r="D1287" t="s">
        <v>9</v>
      </c>
      <c r="E1287" t="s">
        <v>10</v>
      </c>
      <c r="F1287" t="s">
        <v>30</v>
      </c>
      <c r="G1287" t="s">
        <v>28</v>
      </c>
      <c r="H1287" s="2">
        <v>2035.82</v>
      </c>
      <c r="I1287" t="str">
        <f t="shared" si="20"/>
        <v>Young Adult</v>
      </c>
    </row>
    <row r="1288" spans="1:9" x14ac:dyDescent="0.35">
      <c r="A1288" s="1">
        <v>44604</v>
      </c>
      <c r="B1288" t="s">
        <v>1318</v>
      </c>
      <c r="C1288">
        <v>86</v>
      </c>
      <c r="D1288" t="s">
        <v>9</v>
      </c>
      <c r="E1288" t="s">
        <v>19</v>
      </c>
      <c r="F1288" t="s">
        <v>30</v>
      </c>
      <c r="G1288" t="s">
        <v>12</v>
      </c>
      <c r="H1288" s="2">
        <v>3289.53</v>
      </c>
      <c r="I1288" t="str">
        <f t="shared" si="20"/>
        <v>Senior Age</v>
      </c>
    </row>
    <row r="1289" spans="1:9" x14ac:dyDescent="0.35">
      <c r="A1289" s="1">
        <v>45098</v>
      </c>
      <c r="B1289" t="s">
        <v>1319</v>
      </c>
      <c r="C1289">
        <v>21</v>
      </c>
      <c r="D1289" t="s">
        <v>14</v>
      </c>
      <c r="E1289" t="s">
        <v>27</v>
      </c>
      <c r="F1289" t="s">
        <v>11</v>
      </c>
      <c r="G1289" t="s">
        <v>17</v>
      </c>
      <c r="H1289" s="2">
        <v>1034.0899999999999</v>
      </c>
      <c r="I1289" t="str">
        <f t="shared" si="20"/>
        <v>Young Adult</v>
      </c>
    </row>
    <row r="1290" spans="1:9" x14ac:dyDescent="0.35">
      <c r="A1290" s="1">
        <v>45155</v>
      </c>
      <c r="B1290" t="s">
        <v>1320</v>
      </c>
      <c r="C1290">
        <v>23</v>
      </c>
      <c r="D1290" t="s">
        <v>9</v>
      </c>
      <c r="E1290" t="s">
        <v>19</v>
      </c>
      <c r="F1290" t="s">
        <v>11</v>
      </c>
      <c r="G1290" t="s">
        <v>17</v>
      </c>
      <c r="H1290" s="2">
        <v>4753.3500000000004</v>
      </c>
      <c r="I1290" t="str">
        <f t="shared" si="20"/>
        <v>Young Adult</v>
      </c>
    </row>
    <row r="1291" spans="1:9" x14ac:dyDescent="0.35">
      <c r="A1291" s="1">
        <v>44764</v>
      </c>
      <c r="B1291" t="s">
        <v>1321</v>
      </c>
      <c r="C1291">
        <v>37</v>
      </c>
      <c r="D1291" t="s">
        <v>9</v>
      </c>
      <c r="E1291" t="s">
        <v>27</v>
      </c>
      <c r="F1291" t="s">
        <v>23</v>
      </c>
      <c r="G1291" t="s">
        <v>37</v>
      </c>
      <c r="H1291" s="2">
        <v>2820.53</v>
      </c>
      <c r="I1291" t="str">
        <f t="shared" si="20"/>
        <v>Young Adult</v>
      </c>
    </row>
    <row r="1292" spans="1:9" x14ac:dyDescent="0.35">
      <c r="A1292" s="1">
        <v>44880</v>
      </c>
      <c r="B1292" t="s">
        <v>1322</v>
      </c>
      <c r="C1292">
        <v>59</v>
      </c>
      <c r="D1292" t="s">
        <v>21</v>
      </c>
      <c r="E1292" t="s">
        <v>15</v>
      </c>
      <c r="F1292" t="s">
        <v>30</v>
      </c>
      <c r="G1292" t="s">
        <v>37</v>
      </c>
      <c r="H1292" s="2">
        <v>4856.3500000000004</v>
      </c>
      <c r="I1292" t="str">
        <f t="shared" si="20"/>
        <v>Middle age</v>
      </c>
    </row>
    <row r="1293" spans="1:9" x14ac:dyDescent="0.35">
      <c r="A1293" s="1">
        <v>44810</v>
      </c>
      <c r="B1293" t="s">
        <v>1323</v>
      </c>
      <c r="C1293">
        <v>93</v>
      </c>
      <c r="D1293" t="s">
        <v>21</v>
      </c>
      <c r="E1293" t="s">
        <v>19</v>
      </c>
      <c r="F1293" t="s">
        <v>16</v>
      </c>
      <c r="G1293" t="s">
        <v>28</v>
      </c>
      <c r="H1293" s="2">
        <v>4272.0600000000004</v>
      </c>
      <c r="I1293" t="str">
        <f t="shared" si="20"/>
        <v>Senior Age</v>
      </c>
    </row>
    <row r="1294" spans="1:9" x14ac:dyDescent="0.35">
      <c r="A1294" s="1">
        <v>45170</v>
      </c>
      <c r="B1294" t="s">
        <v>1324</v>
      </c>
      <c r="C1294">
        <v>80</v>
      </c>
      <c r="D1294" t="s">
        <v>21</v>
      </c>
      <c r="E1294" t="s">
        <v>19</v>
      </c>
      <c r="F1294" t="s">
        <v>16</v>
      </c>
      <c r="G1294" t="s">
        <v>40</v>
      </c>
      <c r="H1294" s="2">
        <v>4681.34</v>
      </c>
      <c r="I1294" t="str">
        <f t="shared" si="20"/>
        <v>Senior Age</v>
      </c>
    </row>
    <row r="1295" spans="1:9" x14ac:dyDescent="0.35">
      <c r="A1295" s="1">
        <v>45219</v>
      </c>
      <c r="B1295" t="s">
        <v>1325</v>
      </c>
      <c r="C1295">
        <v>6</v>
      </c>
      <c r="D1295" t="s">
        <v>14</v>
      </c>
      <c r="E1295" t="s">
        <v>15</v>
      </c>
      <c r="F1295" t="s">
        <v>11</v>
      </c>
      <c r="G1295" t="s">
        <v>37</v>
      </c>
      <c r="H1295" s="2">
        <v>2559.79</v>
      </c>
      <c r="I1295" t="str">
        <f t="shared" si="20"/>
        <v>Child</v>
      </c>
    </row>
    <row r="1296" spans="1:9" x14ac:dyDescent="0.35">
      <c r="A1296" s="1">
        <v>44667</v>
      </c>
      <c r="B1296" t="s">
        <v>1326</v>
      </c>
      <c r="C1296">
        <v>29</v>
      </c>
      <c r="D1296" t="s">
        <v>21</v>
      </c>
      <c r="E1296" t="s">
        <v>35</v>
      </c>
      <c r="F1296" t="s">
        <v>16</v>
      </c>
      <c r="G1296" t="s">
        <v>17</v>
      </c>
      <c r="H1296" s="2">
        <v>1405.01</v>
      </c>
      <c r="I1296" t="str">
        <f t="shared" si="20"/>
        <v>Young Adult</v>
      </c>
    </row>
    <row r="1297" spans="1:9" x14ac:dyDescent="0.35">
      <c r="A1297" s="1">
        <v>44624</v>
      </c>
      <c r="B1297" t="s">
        <v>1327</v>
      </c>
      <c r="C1297">
        <v>71</v>
      </c>
      <c r="D1297" t="s">
        <v>9</v>
      </c>
      <c r="E1297" t="s">
        <v>33</v>
      </c>
      <c r="F1297" t="s">
        <v>30</v>
      </c>
      <c r="G1297" t="s">
        <v>40</v>
      </c>
      <c r="H1297" s="2">
        <v>683.61</v>
      </c>
      <c r="I1297" t="str">
        <f t="shared" si="20"/>
        <v>Senior Age</v>
      </c>
    </row>
    <row r="1298" spans="1:9" x14ac:dyDescent="0.35">
      <c r="A1298" s="1">
        <v>44967</v>
      </c>
      <c r="B1298" t="s">
        <v>1328</v>
      </c>
      <c r="C1298">
        <v>68</v>
      </c>
      <c r="D1298" t="s">
        <v>21</v>
      </c>
      <c r="E1298" t="s">
        <v>22</v>
      </c>
      <c r="F1298" t="s">
        <v>11</v>
      </c>
      <c r="G1298" t="s">
        <v>37</v>
      </c>
      <c r="H1298" s="2">
        <v>4643.42</v>
      </c>
      <c r="I1298" t="str">
        <f t="shared" si="20"/>
        <v>Senior Age</v>
      </c>
    </row>
    <row r="1299" spans="1:9" x14ac:dyDescent="0.35">
      <c r="A1299" s="1">
        <v>45171</v>
      </c>
      <c r="B1299" t="s">
        <v>1329</v>
      </c>
      <c r="C1299">
        <v>84</v>
      </c>
      <c r="D1299" t="s">
        <v>9</v>
      </c>
      <c r="E1299" t="s">
        <v>22</v>
      </c>
      <c r="F1299" t="s">
        <v>11</v>
      </c>
      <c r="G1299" t="s">
        <v>28</v>
      </c>
      <c r="H1299" s="2">
        <v>4521.8100000000004</v>
      </c>
      <c r="I1299" t="str">
        <f t="shared" si="20"/>
        <v>Senior Age</v>
      </c>
    </row>
    <row r="1300" spans="1:9" x14ac:dyDescent="0.35">
      <c r="A1300" s="1">
        <v>44720</v>
      </c>
      <c r="B1300" t="s">
        <v>1330</v>
      </c>
      <c r="C1300">
        <v>93</v>
      </c>
      <c r="D1300" t="s">
        <v>14</v>
      </c>
      <c r="E1300" t="s">
        <v>25</v>
      </c>
      <c r="F1300" t="s">
        <v>16</v>
      </c>
      <c r="G1300" t="s">
        <v>40</v>
      </c>
      <c r="H1300" s="2">
        <v>3031.71</v>
      </c>
      <c r="I1300" t="str">
        <f t="shared" si="20"/>
        <v>Senior Age</v>
      </c>
    </row>
    <row r="1301" spans="1:9" x14ac:dyDescent="0.35">
      <c r="A1301" s="1">
        <v>45152</v>
      </c>
      <c r="B1301" t="s">
        <v>1331</v>
      </c>
      <c r="C1301">
        <v>0</v>
      </c>
      <c r="D1301" t="s">
        <v>14</v>
      </c>
      <c r="E1301" t="s">
        <v>22</v>
      </c>
      <c r="F1301" t="s">
        <v>30</v>
      </c>
      <c r="G1301" t="s">
        <v>12</v>
      </c>
      <c r="H1301" s="2">
        <v>3449.92</v>
      </c>
      <c r="I1301" t="str">
        <f t="shared" si="20"/>
        <v>Child</v>
      </c>
    </row>
    <row r="1302" spans="1:9" x14ac:dyDescent="0.35">
      <c r="A1302" s="1">
        <v>44874</v>
      </c>
      <c r="B1302" t="s">
        <v>1332</v>
      </c>
      <c r="C1302">
        <v>62</v>
      </c>
      <c r="D1302" t="s">
        <v>21</v>
      </c>
      <c r="E1302" t="s">
        <v>27</v>
      </c>
      <c r="F1302" t="s">
        <v>30</v>
      </c>
      <c r="G1302" t="s">
        <v>12</v>
      </c>
      <c r="H1302" s="2">
        <v>4382.93</v>
      </c>
      <c r="I1302" t="str">
        <f t="shared" si="20"/>
        <v>Senior Age</v>
      </c>
    </row>
    <row r="1303" spans="1:9" x14ac:dyDescent="0.35">
      <c r="A1303" s="1">
        <v>44968</v>
      </c>
      <c r="B1303" t="s">
        <v>1333</v>
      </c>
      <c r="C1303">
        <v>47</v>
      </c>
      <c r="D1303" t="s">
        <v>21</v>
      </c>
      <c r="E1303" t="s">
        <v>22</v>
      </c>
      <c r="F1303" t="s">
        <v>23</v>
      </c>
      <c r="G1303" t="s">
        <v>12</v>
      </c>
      <c r="H1303" s="2">
        <v>3275.51</v>
      </c>
      <c r="I1303" t="str">
        <f t="shared" si="20"/>
        <v>Middle age</v>
      </c>
    </row>
    <row r="1304" spans="1:9" x14ac:dyDescent="0.35">
      <c r="A1304" s="1">
        <v>44944</v>
      </c>
      <c r="B1304" t="s">
        <v>1334</v>
      </c>
      <c r="C1304">
        <v>45</v>
      </c>
      <c r="D1304" t="s">
        <v>21</v>
      </c>
      <c r="E1304" t="s">
        <v>10</v>
      </c>
      <c r="F1304" t="s">
        <v>16</v>
      </c>
      <c r="G1304" t="s">
        <v>17</v>
      </c>
      <c r="H1304" s="2">
        <v>3337.58</v>
      </c>
      <c r="I1304" t="str">
        <f t="shared" si="20"/>
        <v>Middle age</v>
      </c>
    </row>
    <row r="1305" spans="1:9" x14ac:dyDescent="0.35">
      <c r="A1305" s="1">
        <v>45253</v>
      </c>
      <c r="B1305" t="s">
        <v>1335</v>
      </c>
      <c r="C1305">
        <v>11</v>
      </c>
      <c r="D1305" t="s">
        <v>9</v>
      </c>
      <c r="E1305" t="s">
        <v>22</v>
      </c>
      <c r="F1305" t="s">
        <v>30</v>
      </c>
      <c r="G1305" t="s">
        <v>37</v>
      </c>
      <c r="H1305" s="2">
        <v>3517.51</v>
      </c>
      <c r="I1305" t="str">
        <f t="shared" si="20"/>
        <v>Child</v>
      </c>
    </row>
    <row r="1306" spans="1:9" x14ac:dyDescent="0.35">
      <c r="A1306" s="1">
        <v>45148</v>
      </c>
      <c r="B1306" t="s">
        <v>1336</v>
      </c>
      <c r="C1306">
        <v>88</v>
      </c>
      <c r="D1306" t="s">
        <v>14</v>
      </c>
      <c r="E1306" t="s">
        <v>33</v>
      </c>
      <c r="F1306" t="s">
        <v>23</v>
      </c>
      <c r="G1306" t="s">
        <v>17</v>
      </c>
      <c r="H1306" s="2">
        <v>2188.62</v>
      </c>
      <c r="I1306" t="str">
        <f t="shared" si="20"/>
        <v>Senior Age</v>
      </c>
    </row>
    <row r="1307" spans="1:9" x14ac:dyDescent="0.35">
      <c r="A1307" s="1">
        <v>45148</v>
      </c>
      <c r="B1307" t="s">
        <v>1337</v>
      </c>
      <c r="C1307">
        <v>80</v>
      </c>
      <c r="D1307" t="s">
        <v>9</v>
      </c>
      <c r="E1307" t="s">
        <v>22</v>
      </c>
      <c r="F1307" t="s">
        <v>30</v>
      </c>
      <c r="G1307" t="s">
        <v>40</v>
      </c>
      <c r="H1307" s="2">
        <v>205.93</v>
      </c>
      <c r="I1307" t="str">
        <f t="shared" si="20"/>
        <v>Senior Age</v>
      </c>
    </row>
    <row r="1308" spans="1:9" x14ac:dyDescent="0.35">
      <c r="A1308" s="1">
        <v>44799</v>
      </c>
      <c r="B1308" t="s">
        <v>1338</v>
      </c>
      <c r="C1308">
        <v>94</v>
      </c>
      <c r="D1308" t="s">
        <v>9</v>
      </c>
      <c r="E1308" t="s">
        <v>27</v>
      </c>
      <c r="F1308" t="s">
        <v>30</v>
      </c>
      <c r="G1308" t="s">
        <v>17</v>
      </c>
      <c r="H1308" s="2">
        <v>2792.18</v>
      </c>
      <c r="I1308" t="str">
        <f t="shared" si="20"/>
        <v>Senior Age</v>
      </c>
    </row>
    <row r="1309" spans="1:9" x14ac:dyDescent="0.35">
      <c r="A1309" s="1">
        <v>44767</v>
      </c>
      <c r="B1309" t="s">
        <v>1339</v>
      </c>
      <c r="C1309">
        <v>49</v>
      </c>
      <c r="D1309" t="s">
        <v>21</v>
      </c>
      <c r="E1309" t="s">
        <v>25</v>
      </c>
      <c r="F1309" t="s">
        <v>30</v>
      </c>
      <c r="G1309" t="s">
        <v>28</v>
      </c>
      <c r="H1309" s="2">
        <v>3047.06</v>
      </c>
      <c r="I1309" t="str">
        <f t="shared" si="20"/>
        <v>Middle age</v>
      </c>
    </row>
    <row r="1310" spans="1:9" x14ac:dyDescent="0.35">
      <c r="A1310" s="1">
        <v>45086</v>
      </c>
      <c r="B1310" t="s">
        <v>1340</v>
      </c>
      <c r="C1310">
        <v>41</v>
      </c>
      <c r="D1310" t="s">
        <v>21</v>
      </c>
      <c r="E1310" t="s">
        <v>19</v>
      </c>
      <c r="F1310" t="s">
        <v>23</v>
      </c>
      <c r="G1310" t="s">
        <v>40</v>
      </c>
      <c r="H1310" s="2">
        <v>1721.45</v>
      </c>
      <c r="I1310" t="str">
        <f t="shared" si="20"/>
        <v>Middle age</v>
      </c>
    </row>
    <row r="1311" spans="1:9" x14ac:dyDescent="0.35">
      <c r="A1311" s="1">
        <v>45080</v>
      </c>
      <c r="B1311" t="s">
        <v>1341</v>
      </c>
      <c r="C1311">
        <v>52</v>
      </c>
      <c r="D1311" t="s">
        <v>9</v>
      </c>
      <c r="E1311" t="s">
        <v>35</v>
      </c>
      <c r="F1311" t="s">
        <v>11</v>
      </c>
      <c r="G1311" t="s">
        <v>12</v>
      </c>
      <c r="H1311" s="2">
        <v>2770.12</v>
      </c>
      <c r="I1311" t="str">
        <f t="shared" si="20"/>
        <v>Middle age</v>
      </c>
    </row>
    <row r="1312" spans="1:9" x14ac:dyDescent="0.35">
      <c r="A1312" s="1">
        <v>44772</v>
      </c>
      <c r="B1312" t="s">
        <v>1342</v>
      </c>
      <c r="C1312">
        <v>82</v>
      </c>
      <c r="D1312" t="s">
        <v>21</v>
      </c>
      <c r="E1312" t="s">
        <v>25</v>
      </c>
      <c r="F1312" t="s">
        <v>16</v>
      </c>
      <c r="G1312" t="s">
        <v>17</v>
      </c>
      <c r="H1312" s="2">
        <v>4064.66</v>
      </c>
      <c r="I1312" t="str">
        <f t="shared" si="20"/>
        <v>Senior Age</v>
      </c>
    </row>
    <row r="1313" spans="1:9" x14ac:dyDescent="0.35">
      <c r="A1313" s="1">
        <v>45014</v>
      </c>
      <c r="B1313" t="s">
        <v>1343</v>
      </c>
      <c r="C1313">
        <v>50</v>
      </c>
      <c r="D1313" t="s">
        <v>9</v>
      </c>
      <c r="E1313" t="s">
        <v>25</v>
      </c>
      <c r="F1313" t="s">
        <v>30</v>
      </c>
      <c r="G1313" t="s">
        <v>37</v>
      </c>
      <c r="H1313" s="2">
        <v>745.26</v>
      </c>
      <c r="I1313" t="str">
        <f t="shared" si="20"/>
        <v>Middle age</v>
      </c>
    </row>
    <row r="1314" spans="1:9" x14ac:dyDescent="0.35">
      <c r="A1314" s="1">
        <v>44750</v>
      </c>
      <c r="B1314" t="s">
        <v>1344</v>
      </c>
      <c r="C1314">
        <v>36</v>
      </c>
      <c r="D1314" t="s">
        <v>21</v>
      </c>
      <c r="E1314" t="s">
        <v>25</v>
      </c>
      <c r="F1314" t="s">
        <v>30</v>
      </c>
      <c r="G1314" t="s">
        <v>17</v>
      </c>
      <c r="H1314" s="2">
        <v>1207.03</v>
      </c>
      <c r="I1314" t="str">
        <f t="shared" si="20"/>
        <v>Young Adult</v>
      </c>
    </row>
    <row r="1315" spans="1:9" x14ac:dyDescent="0.35">
      <c r="A1315" s="1">
        <v>44674</v>
      </c>
      <c r="B1315" t="s">
        <v>1345</v>
      </c>
      <c r="C1315">
        <v>10</v>
      </c>
      <c r="D1315" t="s">
        <v>9</v>
      </c>
      <c r="E1315" t="s">
        <v>35</v>
      </c>
      <c r="F1315" t="s">
        <v>16</v>
      </c>
      <c r="G1315" t="s">
        <v>12</v>
      </c>
      <c r="H1315" s="2">
        <v>4943.4399999999996</v>
      </c>
      <c r="I1315" t="str">
        <f t="shared" si="20"/>
        <v>Child</v>
      </c>
    </row>
    <row r="1316" spans="1:9" x14ac:dyDescent="0.35">
      <c r="A1316" s="1">
        <v>44822</v>
      </c>
      <c r="B1316" t="s">
        <v>1346</v>
      </c>
      <c r="C1316">
        <v>18</v>
      </c>
      <c r="D1316" t="s">
        <v>14</v>
      </c>
      <c r="E1316" t="s">
        <v>27</v>
      </c>
      <c r="F1316" t="s">
        <v>23</v>
      </c>
      <c r="G1316" t="s">
        <v>40</v>
      </c>
      <c r="H1316" s="2">
        <v>3813.25</v>
      </c>
      <c r="I1316" t="str">
        <f t="shared" si="20"/>
        <v>Young Adult</v>
      </c>
    </row>
    <row r="1317" spans="1:9" x14ac:dyDescent="0.35">
      <c r="A1317" s="1">
        <v>44796</v>
      </c>
      <c r="B1317" t="s">
        <v>1347</v>
      </c>
      <c r="C1317">
        <v>88</v>
      </c>
      <c r="D1317" t="s">
        <v>14</v>
      </c>
      <c r="E1317" t="s">
        <v>19</v>
      </c>
      <c r="F1317" t="s">
        <v>23</v>
      </c>
      <c r="G1317" t="s">
        <v>40</v>
      </c>
      <c r="H1317" s="2">
        <v>2909.55</v>
      </c>
      <c r="I1317" t="str">
        <f t="shared" si="20"/>
        <v>Senior Age</v>
      </c>
    </row>
    <row r="1318" spans="1:9" x14ac:dyDescent="0.35">
      <c r="A1318" s="1">
        <v>44625</v>
      </c>
      <c r="B1318" t="s">
        <v>1348</v>
      </c>
      <c r="C1318">
        <v>70</v>
      </c>
      <c r="D1318" t="s">
        <v>9</v>
      </c>
      <c r="E1318" t="s">
        <v>10</v>
      </c>
      <c r="F1318" t="s">
        <v>11</v>
      </c>
      <c r="G1318" t="s">
        <v>12</v>
      </c>
      <c r="H1318" s="2">
        <v>4113.71</v>
      </c>
      <c r="I1318" t="str">
        <f t="shared" si="20"/>
        <v>Senior Age</v>
      </c>
    </row>
    <row r="1319" spans="1:9" x14ac:dyDescent="0.35">
      <c r="A1319" s="1">
        <v>45279</v>
      </c>
      <c r="B1319" t="s">
        <v>1349</v>
      </c>
      <c r="C1319">
        <v>76</v>
      </c>
      <c r="D1319" t="s">
        <v>14</v>
      </c>
      <c r="E1319" t="s">
        <v>22</v>
      </c>
      <c r="F1319" t="s">
        <v>30</v>
      </c>
      <c r="G1319" t="s">
        <v>37</v>
      </c>
      <c r="H1319" s="2">
        <v>2976.86</v>
      </c>
      <c r="I1319" t="str">
        <f t="shared" si="20"/>
        <v>Senior Age</v>
      </c>
    </row>
    <row r="1320" spans="1:9" x14ac:dyDescent="0.35">
      <c r="A1320" s="1">
        <v>44972</v>
      </c>
      <c r="B1320" t="s">
        <v>1350</v>
      </c>
      <c r="C1320">
        <v>52</v>
      </c>
      <c r="D1320" t="s">
        <v>14</v>
      </c>
      <c r="E1320" t="s">
        <v>10</v>
      </c>
      <c r="F1320" t="s">
        <v>30</v>
      </c>
      <c r="G1320" t="s">
        <v>28</v>
      </c>
      <c r="H1320" s="2">
        <v>1205.25</v>
      </c>
      <c r="I1320" t="str">
        <f t="shared" si="20"/>
        <v>Middle age</v>
      </c>
    </row>
    <row r="1321" spans="1:9" x14ac:dyDescent="0.35">
      <c r="A1321" s="1">
        <v>44665</v>
      </c>
      <c r="B1321" t="s">
        <v>1351</v>
      </c>
      <c r="C1321">
        <v>32</v>
      </c>
      <c r="D1321" t="s">
        <v>14</v>
      </c>
      <c r="E1321" t="s">
        <v>22</v>
      </c>
      <c r="F1321" t="s">
        <v>16</v>
      </c>
      <c r="G1321" t="s">
        <v>37</v>
      </c>
      <c r="H1321" s="2">
        <v>2892.33</v>
      </c>
      <c r="I1321" t="str">
        <f t="shared" si="20"/>
        <v>Young Adult</v>
      </c>
    </row>
    <row r="1322" spans="1:9" x14ac:dyDescent="0.35">
      <c r="A1322" s="1">
        <v>45008</v>
      </c>
      <c r="B1322" t="s">
        <v>1352</v>
      </c>
      <c r="C1322">
        <v>79</v>
      </c>
      <c r="D1322" t="s">
        <v>9</v>
      </c>
      <c r="E1322" t="s">
        <v>10</v>
      </c>
      <c r="F1322" t="s">
        <v>11</v>
      </c>
      <c r="G1322" t="s">
        <v>12</v>
      </c>
      <c r="H1322" s="2">
        <v>1249.93</v>
      </c>
      <c r="I1322" t="str">
        <f t="shared" si="20"/>
        <v>Senior Age</v>
      </c>
    </row>
    <row r="1323" spans="1:9" x14ac:dyDescent="0.35">
      <c r="A1323" s="1">
        <v>44864</v>
      </c>
      <c r="B1323" t="s">
        <v>1353</v>
      </c>
      <c r="C1323">
        <v>37</v>
      </c>
      <c r="D1323" t="s">
        <v>14</v>
      </c>
      <c r="E1323" t="s">
        <v>33</v>
      </c>
      <c r="F1323" t="s">
        <v>11</v>
      </c>
      <c r="G1323" t="s">
        <v>28</v>
      </c>
      <c r="H1323" s="2">
        <v>3433.32</v>
      </c>
      <c r="I1323" t="str">
        <f t="shared" si="20"/>
        <v>Young Adult</v>
      </c>
    </row>
    <row r="1324" spans="1:9" x14ac:dyDescent="0.35">
      <c r="A1324" s="1">
        <v>44894</v>
      </c>
      <c r="B1324" t="s">
        <v>1354</v>
      </c>
      <c r="C1324">
        <v>96</v>
      </c>
      <c r="D1324" t="s">
        <v>9</v>
      </c>
      <c r="E1324" t="s">
        <v>33</v>
      </c>
      <c r="F1324" t="s">
        <v>23</v>
      </c>
      <c r="G1324" t="s">
        <v>17</v>
      </c>
      <c r="H1324" s="2">
        <v>429.83</v>
      </c>
      <c r="I1324" t="str">
        <f t="shared" si="20"/>
        <v>Senior Age</v>
      </c>
    </row>
    <row r="1325" spans="1:9" x14ac:dyDescent="0.35">
      <c r="A1325" s="1">
        <v>44601</v>
      </c>
      <c r="B1325" t="s">
        <v>1355</v>
      </c>
      <c r="C1325">
        <v>96</v>
      </c>
      <c r="D1325" t="s">
        <v>14</v>
      </c>
      <c r="E1325" t="s">
        <v>22</v>
      </c>
      <c r="F1325" t="s">
        <v>30</v>
      </c>
      <c r="G1325" t="s">
        <v>28</v>
      </c>
      <c r="H1325" s="2">
        <v>3051.04</v>
      </c>
      <c r="I1325" t="str">
        <f t="shared" si="20"/>
        <v>Senior Age</v>
      </c>
    </row>
    <row r="1326" spans="1:9" x14ac:dyDescent="0.35">
      <c r="A1326" s="1">
        <v>44633</v>
      </c>
      <c r="B1326" t="s">
        <v>1356</v>
      </c>
      <c r="C1326">
        <v>77</v>
      </c>
      <c r="D1326" t="s">
        <v>21</v>
      </c>
      <c r="E1326" t="s">
        <v>15</v>
      </c>
      <c r="F1326" t="s">
        <v>11</v>
      </c>
      <c r="G1326" t="s">
        <v>12</v>
      </c>
      <c r="H1326" s="2">
        <v>2195.02</v>
      </c>
      <c r="I1326" t="str">
        <f t="shared" si="20"/>
        <v>Senior Age</v>
      </c>
    </row>
    <row r="1327" spans="1:9" x14ac:dyDescent="0.35">
      <c r="A1327" s="1">
        <v>45077</v>
      </c>
      <c r="B1327" t="s">
        <v>1357</v>
      </c>
      <c r="C1327">
        <v>94</v>
      </c>
      <c r="D1327" t="s">
        <v>14</v>
      </c>
      <c r="E1327" t="s">
        <v>15</v>
      </c>
      <c r="F1327" t="s">
        <v>30</v>
      </c>
      <c r="G1327" t="s">
        <v>12</v>
      </c>
      <c r="H1327" s="2">
        <v>3848.83</v>
      </c>
      <c r="I1327" t="str">
        <f t="shared" si="20"/>
        <v>Senior Age</v>
      </c>
    </row>
    <row r="1328" spans="1:9" x14ac:dyDescent="0.35">
      <c r="A1328" s="1">
        <v>44711</v>
      </c>
      <c r="B1328" t="s">
        <v>1358</v>
      </c>
      <c r="C1328">
        <v>56</v>
      </c>
      <c r="D1328" t="s">
        <v>21</v>
      </c>
      <c r="E1328" t="s">
        <v>19</v>
      </c>
      <c r="F1328" t="s">
        <v>16</v>
      </c>
      <c r="G1328" t="s">
        <v>40</v>
      </c>
      <c r="H1328" s="2">
        <v>784.6</v>
      </c>
      <c r="I1328" t="str">
        <f t="shared" si="20"/>
        <v>Middle age</v>
      </c>
    </row>
    <row r="1329" spans="1:9" x14ac:dyDescent="0.35">
      <c r="A1329" s="1">
        <v>44985</v>
      </c>
      <c r="B1329" t="s">
        <v>1359</v>
      </c>
      <c r="C1329">
        <v>78</v>
      </c>
      <c r="D1329" t="s">
        <v>21</v>
      </c>
      <c r="E1329" t="s">
        <v>25</v>
      </c>
      <c r="F1329" t="s">
        <v>11</v>
      </c>
      <c r="G1329" t="s">
        <v>37</v>
      </c>
      <c r="H1329" s="2">
        <v>1765.31</v>
      </c>
      <c r="I1329" t="str">
        <f t="shared" si="20"/>
        <v>Senior Age</v>
      </c>
    </row>
    <row r="1330" spans="1:9" x14ac:dyDescent="0.35">
      <c r="A1330" s="1">
        <v>45123</v>
      </c>
      <c r="B1330" t="s">
        <v>1360</v>
      </c>
      <c r="C1330">
        <v>10</v>
      </c>
      <c r="D1330" t="s">
        <v>9</v>
      </c>
      <c r="E1330" t="s">
        <v>19</v>
      </c>
      <c r="F1330" t="s">
        <v>30</v>
      </c>
      <c r="G1330" t="s">
        <v>40</v>
      </c>
      <c r="H1330" s="2">
        <v>2046.67</v>
      </c>
      <c r="I1330" t="str">
        <f t="shared" si="20"/>
        <v>Child</v>
      </c>
    </row>
    <row r="1331" spans="1:9" x14ac:dyDescent="0.35">
      <c r="A1331" s="1">
        <v>44984</v>
      </c>
      <c r="B1331" t="s">
        <v>1361</v>
      </c>
      <c r="C1331">
        <v>93</v>
      </c>
      <c r="D1331" t="s">
        <v>9</v>
      </c>
      <c r="E1331" t="s">
        <v>35</v>
      </c>
      <c r="F1331" t="s">
        <v>16</v>
      </c>
      <c r="G1331" t="s">
        <v>40</v>
      </c>
      <c r="H1331" s="2">
        <v>4101.79</v>
      </c>
      <c r="I1331" t="str">
        <f t="shared" si="20"/>
        <v>Senior Age</v>
      </c>
    </row>
    <row r="1332" spans="1:9" x14ac:dyDescent="0.35">
      <c r="A1332" s="1">
        <v>44918</v>
      </c>
      <c r="B1332" t="s">
        <v>1362</v>
      </c>
      <c r="C1332">
        <v>46</v>
      </c>
      <c r="D1332" t="s">
        <v>21</v>
      </c>
      <c r="E1332" t="s">
        <v>10</v>
      </c>
      <c r="F1332" t="s">
        <v>16</v>
      </c>
      <c r="G1332" t="s">
        <v>40</v>
      </c>
      <c r="H1332" s="2">
        <v>1894.37</v>
      </c>
      <c r="I1332" t="str">
        <f t="shared" si="20"/>
        <v>Middle age</v>
      </c>
    </row>
    <row r="1333" spans="1:9" x14ac:dyDescent="0.35">
      <c r="A1333" s="1">
        <v>44715</v>
      </c>
      <c r="B1333" t="s">
        <v>1363</v>
      </c>
      <c r="C1333">
        <v>80</v>
      </c>
      <c r="D1333" t="s">
        <v>9</v>
      </c>
      <c r="E1333" t="s">
        <v>10</v>
      </c>
      <c r="F1333" t="s">
        <v>11</v>
      </c>
      <c r="G1333" t="s">
        <v>12</v>
      </c>
      <c r="H1333" s="2">
        <v>530.14</v>
      </c>
      <c r="I1333" t="str">
        <f t="shared" si="20"/>
        <v>Senior Age</v>
      </c>
    </row>
    <row r="1334" spans="1:9" x14ac:dyDescent="0.35">
      <c r="A1334" s="1">
        <v>44634</v>
      </c>
      <c r="B1334" t="s">
        <v>1364</v>
      </c>
      <c r="C1334">
        <v>20</v>
      </c>
      <c r="D1334" t="s">
        <v>9</v>
      </c>
      <c r="E1334" t="s">
        <v>25</v>
      </c>
      <c r="F1334" t="s">
        <v>11</v>
      </c>
      <c r="G1334" t="s">
        <v>12</v>
      </c>
      <c r="H1334" s="2">
        <v>3194.3</v>
      </c>
      <c r="I1334" t="str">
        <f t="shared" si="20"/>
        <v>Young Adult</v>
      </c>
    </row>
    <row r="1335" spans="1:9" x14ac:dyDescent="0.35">
      <c r="A1335" s="1">
        <v>44567</v>
      </c>
      <c r="B1335" t="s">
        <v>1365</v>
      </c>
      <c r="C1335">
        <v>77</v>
      </c>
      <c r="D1335" t="s">
        <v>9</v>
      </c>
      <c r="E1335" t="s">
        <v>35</v>
      </c>
      <c r="F1335" t="s">
        <v>11</v>
      </c>
      <c r="G1335" t="s">
        <v>40</v>
      </c>
      <c r="H1335" s="2">
        <v>2115.64</v>
      </c>
      <c r="I1335" t="str">
        <f t="shared" si="20"/>
        <v>Senior Age</v>
      </c>
    </row>
    <row r="1336" spans="1:9" x14ac:dyDescent="0.35">
      <c r="A1336" s="1">
        <v>44631</v>
      </c>
      <c r="B1336" t="s">
        <v>1366</v>
      </c>
      <c r="C1336">
        <v>3</v>
      </c>
      <c r="D1336" t="s">
        <v>9</v>
      </c>
      <c r="E1336" t="s">
        <v>19</v>
      </c>
      <c r="F1336" t="s">
        <v>30</v>
      </c>
      <c r="G1336" t="s">
        <v>40</v>
      </c>
      <c r="H1336" s="2">
        <v>2918.5</v>
      </c>
      <c r="I1336" t="str">
        <f t="shared" si="20"/>
        <v>Child</v>
      </c>
    </row>
    <row r="1337" spans="1:9" x14ac:dyDescent="0.35">
      <c r="A1337" s="1">
        <v>44667</v>
      </c>
      <c r="B1337" t="s">
        <v>1367</v>
      </c>
      <c r="C1337">
        <v>59</v>
      </c>
      <c r="D1337" t="s">
        <v>21</v>
      </c>
      <c r="E1337" t="s">
        <v>27</v>
      </c>
      <c r="F1337" t="s">
        <v>23</v>
      </c>
      <c r="G1337" t="s">
        <v>12</v>
      </c>
      <c r="H1337" s="2">
        <v>4809.3999999999996</v>
      </c>
      <c r="I1337" t="str">
        <f t="shared" si="20"/>
        <v>Middle age</v>
      </c>
    </row>
    <row r="1338" spans="1:9" x14ac:dyDescent="0.35">
      <c r="A1338" s="1">
        <v>44582</v>
      </c>
      <c r="B1338" t="s">
        <v>1368</v>
      </c>
      <c r="C1338">
        <v>3</v>
      </c>
      <c r="D1338" t="s">
        <v>9</v>
      </c>
      <c r="E1338" t="s">
        <v>25</v>
      </c>
      <c r="F1338" t="s">
        <v>30</v>
      </c>
      <c r="G1338" t="s">
        <v>17</v>
      </c>
      <c r="H1338" s="2">
        <v>2361.94</v>
      </c>
      <c r="I1338" t="str">
        <f t="shared" si="20"/>
        <v>Child</v>
      </c>
    </row>
    <row r="1339" spans="1:9" x14ac:dyDescent="0.35">
      <c r="A1339" s="1">
        <v>44704</v>
      </c>
      <c r="B1339" t="s">
        <v>1369</v>
      </c>
      <c r="C1339">
        <v>13</v>
      </c>
      <c r="D1339" t="s">
        <v>14</v>
      </c>
      <c r="E1339" t="s">
        <v>19</v>
      </c>
      <c r="F1339" t="s">
        <v>23</v>
      </c>
      <c r="G1339" t="s">
        <v>37</v>
      </c>
      <c r="H1339" s="2">
        <v>3141.99</v>
      </c>
      <c r="I1339" t="str">
        <f t="shared" si="20"/>
        <v>Child</v>
      </c>
    </row>
    <row r="1340" spans="1:9" x14ac:dyDescent="0.35">
      <c r="A1340" s="1">
        <v>44715</v>
      </c>
      <c r="B1340" t="s">
        <v>1370</v>
      </c>
      <c r="C1340">
        <v>74</v>
      </c>
      <c r="D1340" t="s">
        <v>21</v>
      </c>
      <c r="E1340" t="s">
        <v>25</v>
      </c>
      <c r="F1340" t="s">
        <v>23</v>
      </c>
      <c r="G1340" t="s">
        <v>40</v>
      </c>
      <c r="H1340" s="2">
        <v>3734.02</v>
      </c>
      <c r="I1340" t="str">
        <f t="shared" si="20"/>
        <v>Senior Age</v>
      </c>
    </row>
    <row r="1341" spans="1:9" x14ac:dyDescent="0.35">
      <c r="A1341" s="1">
        <v>45007</v>
      </c>
      <c r="B1341" t="s">
        <v>1371</v>
      </c>
      <c r="C1341">
        <v>50</v>
      </c>
      <c r="D1341" t="s">
        <v>21</v>
      </c>
      <c r="E1341" t="s">
        <v>27</v>
      </c>
      <c r="F1341" t="s">
        <v>23</v>
      </c>
      <c r="G1341" t="s">
        <v>40</v>
      </c>
      <c r="H1341" s="2">
        <v>487.9</v>
      </c>
      <c r="I1341" t="str">
        <f t="shared" si="20"/>
        <v>Middle age</v>
      </c>
    </row>
    <row r="1342" spans="1:9" x14ac:dyDescent="0.35">
      <c r="A1342" s="1">
        <v>44943</v>
      </c>
      <c r="B1342" t="s">
        <v>1372</v>
      </c>
      <c r="C1342">
        <v>12</v>
      </c>
      <c r="D1342" t="s">
        <v>14</v>
      </c>
      <c r="E1342" t="s">
        <v>10</v>
      </c>
      <c r="F1342" t="s">
        <v>11</v>
      </c>
      <c r="G1342" t="s">
        <v>28</v>
      </c>
      <c r="H1342" s="2">
        <v>3268.31</v>
      </c>
      <c r="I1342" t="str">
        <f t="shared" si="20"/>
        <v>Child</v>
      </c>
    </row>
    <row r="1343" spans="1:9" x14ac:dyDescent="0.35">
      <c r="A1343" s="1">
        <v>44724</v>
      </c>
      <c r="B1343" t="s">
        <v>1373</v>
      </c>
      <c r="C1343">
        <v>28</v>
      </c>
      <c r="D1343" t="s">
        <v>21</v>
      </c>
      <c r="E1343" t="s">
        <v>33</v>
      </c>
      <c r="F1343" t="s">
        <v>16</v>
      </c>
      <c r="G1343" t="s">
        <v>28</v>
      </c>
      <c r="H1343" s="2">
        <v>4354.25</v>
      </c>
      <c r="I1343" t="str">
        <f t="shared" si="20"/>
        <v>Young Adult</v>
      </c>
    </row>
    <row r="1344" spans="1:9" x14ac:dyDescent="0.35">
      <c r="A1344" s="1">
        <v>44637</v>
      </c>
      <c r="B1344" t="s">
        <v>1374</v>
      </c>
      <c r="C1344">
        <v>89</v>
      </c>
      <c r="D1344" t="s">
        <v>14</v>
      </c>
      <c r="E1344" t="s">
        <v>33</v>
      </c>
      <c r="F1344" t="s">
        <v>30</v>
      </c>
      <c r="G1344" t="s">
        <v>17</v>
      </c>
      <c r="H1344" s="2">
        <v>2482.36</v>
      </c>
      <c r="I1344" t="str">
        <f t="shared" si="20"/>
        <v>Senior Age</v>
      </c>
    </row>
    <row r="1345" spans="1:9" x14ac:dyDescent="0.35">
      <c r="A1345" s="1">
        <v>45154</v>
      </c>
      <c r="B1345" t="s">
        <v>1375</v>
      </c>
      <c r="C1345">
        <v>79</v>
      </c>
      <c r="D1345" t="s">
        <v>21</v>
      </c>
      <c r="E1345" t="s">
        <v>25</v>
      </c>
      <c r="F1345" t="s">
        <v>30</v>
      </c>
      <c r="G1345" t="s">
        <v>40</v>
      </c>
      <c r="H1345" s="2">
        <v>1614.51</v>
      </c>
      <c r="I1345" t="str">
        <f t="shared" si="20"/>
        <v>Senior Age</v>
      </c>
    </row>
    <row r="1346" spans="1:9" x14ac:dyDescent="0.35">
      <c r="A1346" s="1">
        <v>45030</v>
      </c>
      <c r="B1346" t="s">
        <v>1376</v>
      </c>
      <c r="C1346">
        <v>15</v>
      </c>
      <c r="D1346" t="s">
        <v>21</v>
      </c>
      <c r="E1346" t="s">
        <v>35</v>
      </c>
      <c r="F1346" t="s">
        <v>23</v>
      </c>
      <c r="G1346" t="s">
        <v>17</v>
      </c>
      <c r="H1346" s="2">
        <v>2756.32</v>
      </c>
      <c r="I1346" t="str">
        <f t="shared" ref="I1346:I1409" si="21">IF(C1346&lt;=17,"Child",IF(C1346&lt;=39, "Young Adult", IF(C1346&lt;=59, "Middle age", "Senior Age")))</f>
        <v>Child</v>
      </c>
    </row>
    <row r="1347" spans="1:9" x14ac:dyDescent="0.35">
      <c r="A1347" s="1">
        <v>44967</v>
      </c>
      <c r="B1347" t="s">
        <v>1377</v>
      </c>
      <c r="C1347">
        <v>35</v>
      </c>
      <c r="D1347" t="s">
        <v>9</v>
      </c>
      <c r="E1347" t="s">
        <v>19</v>
      </c>
      <c r="F1347" t="s">
        <v>23</v>
      </c>
      <c r="G1347" t="s">
        <v>28</v>
      </c>
      <c r="H1347" s="2">
        <v>3752.59</v>
      </c>
      <c r="I1347" t="str">
        <f t="shared" si="21"/>
        <v>Young Adult</v>
      </c>
    </row>
    <row r="1348" spans="1:9" x14ac:dyDescent="0.35">
      <c r="A1348" s="1">
        <v>45078</v>
      </c>
      <c r="B1348" t="s">
        <v>1378</v>
      </c>
      <c r="C1348">
        <v>87</v>
      </c>
      <c r="D1348" t="s">
        <v>14</v>
      </c>
      <c r="E1348" t="s">
        <v>19</v>
      </c>
      <c r="F1348" t="s">
        <v>16</v>
      </c>
      <c r="G1348" t="s">
        <v>12</v>
      </c>
      <c r="H1348" s="2">
        <v>1812.73</v>
      </c>
      <c r="I1348" t="str">
        <f t="shared" si="21"/>
        <v>Senior Age</v>
      </c>
    </row>
    <row r="1349" spans="1:9" x14ac:dyDescent="0.35">
      <c r="A1349" s="1">
        <v>44650</v>
      </c>
      <c r="B1349" t="s">
        <v>1379</v>
      </c>
      <c r="C1349">
        <v>49</v>
      </c>
      <c r="D1349" t="s">
        <v>9</v>
      </c>
      <c r="E1349" t="s">
        <v>15</v>
      </c>
      <c r="F1349" t="s">
        <v>11</v>
      </c>
      <c r="G1349" t="s">
        <v>17</v>
      </c>
      <c r="H1349" s="2">
        <v>2470.6799999999998</v>
      </c>
      <c r="I1349" t="str">
        <f t="shared" si="21"/>
        <v>Middle age</v>
      </c>
    </row>
    <row r="1350" spans="1:9" x14ac:dyDescent="0.35">
      <c r="A1350" s="1">
        <v>45025</v>
      </c>
      <c r="B1350" t="s">
        <v>1380</v>
      </c>
      <c r="C1350">
        <v>90</v>
      </c>
      <c r="D1350" t="s">
        <v>21</v>
      </c>
      <c r="E1350" t="s">
        <v>33</v>
      </c>
      <c r="F1350" t="s">
        <v>30</v>
      </c>
      <c r="G1350" t="s">
        <v>12</v>
      </c>
      <c r="H1350" s="2">
        <v>2401.89</v>
      </c>
      <c r="I1350" t="str">
        <f t="shared" si="21"/>
        <v>Senior Age</v>
      </c>
    </row>
    <row r="1351" spans="1:9" x14ac:dyDescent="0.35">
      <c r="A1351" s="1">
        <v>44794</v>
      </c>
      <c r="B1351" t="s">
        <v>1381</v>
      </c>
      <c r="C1351">
        <v>48</v>
      </c>
      <c r="D1351" t="s">
        <v>9</v>
      </c>
      <c r="E1351" t="s">
        <v>10</v>
      </c>
      <c r="F1351" t="s">
        <v>16</v>
      </c>
      <c r="G1351" t="s">
        <v>17</v>
      </c>
      <c r="H1351" s="2">
        <v>840.43</v>
      </c>
      <c r="I1351" t="str">
        <f t="shared" si="21"/>
        <v>Middle age</v>
      </c>
    </row>
    <row r="1352" spans="1:9" x14ac:dyDescent="0.35">
      <c r="A1352" s="1">
        <v>44861</v>
      </c>
      <c r="B1352" t="s">
        <v>1382</v>
      </c>
      <c r="C1352">
        <v>10</v>
      </c>
      <c r="D1352" t="s">
        <v>21</v>
      </c>
      <c r="E1352" t="s">
        <v>25</v>
      </c>
      <c r="F1352" t="s">
        <v>11</v>
      </c>
      <c r="G1352" t="s">
        <v>37</v>
      </c>
      <c r="H1352" s="2">
        <v>1696.32</v>
      </c>
      <c r="I1352" t="str">
        <f t="shared" si="21"/>
        <v>Child</v>
      </c>
    </row>
    <row r="1353" spans="1:9" x14ac:dyDescent="0.35">
      <c r="A1353" s="1">
        <v>45236</v>
      </c>
      <c r="B1353" t="s">
        <v>1383</v>
      </c>
      <c r="C1353">
        <v>43</v>
      </c>
      <c r="D1353" t="s">
        <v>9</v>
      </c>
      <c r="E1353" t="s">
        <v>15</v>
      </c>
      <c r="F1353" t="s">
        <v>30</v>
      </c>
      <c r="G1353" t="s">
        <v>12</v>
      </c>
      <c r="H1353" s="2">
        <v>4235.99</v>
      </c>
      <c r="I1353" t="str">
        <f t="shared" si="21"/>
        <v>Middle age</v>
      </c>
    </row>
    <row r="1354" spans="1:9" x14ac:dyDescent="0.35">
      <c r="A1354" s="1">
        <v>45188</v>
      </c>
      <c r="B1354" t="s">
        <v>1384</v>
      </c>
      <c r="C1354">
        <v>77</v>
      </c>
      <c r="D1354" t="s">
        <v>9</v>
      </c>
      <c r="E1354" t="s">
        <v>35</v>
      </c>
      <c r="F1354" t="s">
        <v>16</v>
      </c>
      <c r="G1354" t="s">
        <v>12</v>
      </c>
      <c r="H1354" s="2">
        <v>794.08</v>
      </c>
      <c r="I1354" t="str">
        <f t="shared" si="21"/>
        <v>Senior Age</v>
      </c>
    </row>
    <row r="1355" spans="1:9" x14ac:dyDescent="0.35">
      <c r="A1355" s="1">
        <v>45059</v>
      </c>
      <c r="B1355" t="s">
        <v>1385</v>
      </c>
      <c r="C1355">
        <v>85</v>
      </c>
      <c r="D1355" t="s">
        <v>9</v>
      </c>
      <c r="E1355" t="s">
        <v>27</v>
      </c>
      <c r="F1355" t="s">
        <v>11</v>
      </c>
      <c r="G1355" t="s">
        <v>37</v>
      </c>
      <c r="H1355" s="2">
        <v>3207.71</v>
      </c>
      <c r="I1355" t="str">
        <f t="shared" si="21"/>
        <v>Senior Age</v>
      </c>
    </row>
    <row r="1356" spans="1:9" x14ac:dyDescent="0.35">
      <c r="A1356" s="1">
        <v>45232</v>
      </c>
      <c r="B1356" t="s">
        <v>1386</v>
      </c>
      <c r="C1356">
        <v>37</v>
      </c>
      <c r="D1356" t="s">
        <v>21</v>
      </c>
      <c r="E1356" t="s">
        <v>35</v>
      </c>
      <c r="F1356" t="s">
        <v>11</v>
      </c>
      <c r="G1356" t="s">
        <v>17</v>
      </c>
      <c r="H1356" s="2">
        <v>1401.35</v>
      </c>
      <c r="I1356" t="str">
        <f t="shared" si="21"/>
        <v>Young Adult</v>
      </c>
    </row>
    <row r="1357" spans="1:9" x14ac:dyDescent="0.35">
      <c r="A1357" s="1">
        <v>44774</v>
      </c>
      <c r="B1357" t="s">
        <v>1387</v>
      </c>
      <c r="C1357">
        <v>80</v>
      </c>
      <c r="D1357" t="s">
        <v>14</v>
      </c>
      <c r="E1357" t="s">
        <v>19</v>
      </c>
      <c r="F1357" t="s">
        <v>16</v>
      </c>
      <c r="G1357" t="s">
        <v>67</v>
      </c>
      <c r="H1357" s="2">
        <v>2996.76</v>
      </c>
      <c r="I1357" t="str">
        <f t="shared" si="21"/>
        <v>Senior Age</v>
      </c>
    </row>
    <row r="1358" spans="1:9" x14ac:dyDescent="0.35">
      <c r="A1358" s="1">
        <v>45235</v>
      </c>
      <c r="B1358" t="s">
        <v>1388</v>
      </c>
      <c r="C1358">
        <v>88</v>
      </c>
      <c r="D1358" t="s">
        <v>21</v>
      </c>
      <c r="E1358" t="s">
        <v>10</v>
      </c>
      <c r="F1358" t="s">
        <v>23</v>
      </c>
      <c r="G1358" t="s">
        <v>17</v>
      </c>
      <c r="H1358" s="2">
        <v>4823.8500000000004</v>
      </c>
      <c r="I1358" t="str">
        <f t="shared" si="21"/>
        <v>Senior Age</v>
      </c>
    </row>
    <row r="1359" spans="1:9" x14ac:dyDescent="0.35">
      <c r="A1359" s="1">
        <v>44962</v>
      </c>
      <c r="B1359" t="s">
        <v>1389</v>
      </c>
      <c r="C1359">
        <v>52</v>
      </c>
      <c r="D1359" t="s">
        <v>14</v>
      </c>
      <c r="E1359" t="s">
        <v>22</v>
      </c>
      <c r="F1359" t="s">
        <v>16</v>
      </c>
      <c r="G1359" t="s">
        <v>40</v>
      </c>
      <c r="H1359" s="2">
        <v>4759.47</v>
      </c>
      <c r="I1359" t="str">
        <f t="shared" si="21"/>
        <v>Middle age</v>
      </c>
    </row>
    <row r="1360" spans="1:9" x14ac:dyDescent="0.35">
      <c r="A1360" s="1">
        <v>44637</v>
      </c>
      <c r="B1360" t="s">
        <v>1390</v>
      </c>
      <c r="C1360">
        <v>1</v>
      </c>
      <c r="D1360" t="s">
        <v>21</v>
      </c>
      <c r="E1360" t="s">
        <v>15</v>
      </c>
      <c r="F1360" t="s">
        <v>16</v>
      </c>
      <c r="G1360" t="s">
        <v>40</v>
      </c>
      <c r="H1360" s="2">
        <v>4960.49</v>
      </c>
      <c r="I1360" t="str">
        <f t="shared" si="21"/>
        <v>Child</v>
      </c>
    </row>
    <row r="1361" spans="1:9" x14ac:dyDescent="0.35">
      <c r="A1361" s="1">
        <v>44926</v>
      </c>
      <c r="B1361" t="s">
        <v>1391</v>
      </c>
      <c r="C1361">
        <v>55</v>
      </c>
      <c r="D1361" t="s">
        <v>21</v>
      </c>
      <c r="E1361" t="s">
        <v>35</v>
      </c>
      <c r="F1361" t="s">
        <v>16</v>
      </c>
      <c r="G1361" t="s">
        <v>28</v>
      </c>
      <c r="H1361" s="2">
        <v>4074.49</v>
      </c>
      <c r="I1361" t="str">
        <f t="shared" si="21"/>
        <v>Middle age</v>
      </c>
    </row>
    <row r="1362" spans="1:9" x14ac:dyDescent="0.35">
      <c r="A1362" s="1">
        <v>44763</v>
      </c>
      <c r="B1362" t="s">
        <v>1392</v>
      </c>
      <c r="C1362">
        <v>12</v>
      </c>
      <c r="D1362" t="s">
        <v>14</v>
      </c>
      <c r="E1362" t="s">
        <v>35</v>
      </c>
      <c r="F1362" t="s">
        <v>11</v>
      </c>
      <c r="G1362" t="s">
        <v>12</v>
      </c>
      <c r="H1362" s="2">
        <v>3281.67</v>
      </c>
      <c r="I1362" t="str">
        <f t="shared" si="21"/>
        <v>Child</v>
      </c>
    </row>
    <row r="1363" spans="1:9" x14ac:dyDescent="0.35">
      <c r="A1363" s="1">
        <v>44718</v>
      </c>
      <c r="B1363" t="s">
        <v>1393</v>
      </c>
      <c r="C1363">
        <v>58</v>
      </c>
      <c r="D1363" t="s">
        <v>21</v>
      </c>
      <c r="E1363" t="s">
        <v>35</v>
      </c>
      <c r="F1363" t="s">
        <v>23</v>
      </c>
      <c r="G1363" t="s">
        <v>37</v>
      </c>
      <c r="H1363" s="2">
        <v>2854.4</v>
      </c>
      <c r="I1363" t="str">
        <f t="shared" si="21"/>
        <v>Middle age</v>
      </c>
    </row>
    <row r="1364" spans="1:9" x14ac:dyDescent="0.35">
      <c r="A1364" s="1">
        <v>44706</v>
      </c>
      <c r="B1364" t="s">
        <v>1394</v>
      </c>
      <c r="C1364">
        <v>66</v>
      </c>
      <c r="D1364" t="s">
        <v>21</v>
      </c>
      <c r="E1364" t="s">
        <v>15</v>
      </c>
      <c r="F1364" t="s">
        <v>30</v>
      </c>
      <c r="G1364" t="s">
        <v>12</v>
      </c>
      <c r="H1364" s="2">
        <v>842.17</v>
      </c>
      <c r="I1364" t="str">
        <f t="shared" si="21"/>
        <v>Senior Age</v>
      </c>
    </row>
    <row r="1365" spans="1:9" x14ac:dyDescent="0.35">
      <c r="A1365" s="1">
        <v>44723</v>
      </c>
      <c r="B1365" t="s">
        <v>1395</v>
      </c>
      <c r="C1365">
        <v>70</v>
      </c>
      <c r="D1365" t="s">
        <v>21</v>
      </c>
      <c r="E1365" t="s">
        <v>25</v>
      </c>
      <c r="F1365" t="s">
        <v>16</v>
      </c>
      <c r="G1365" t="s">
        <v>12</v>
      </c>
      <c r="H1365" s="2">
        <v>1066.56</v>
      </c>
      <c r="I1365" t="str">
        <f t="shared" si="21"/>
        <v>Senior Age</v>
      </c>
    </row>
    <row r="1366" spans="1:9" x14ac:dyDescent="0.35">
      <c r="A1366" s="1">
        <v>44695</v>
      </c>
      <c r="B1366" t="s">
        <v>1396</v>
      </c>
      <c r="C1366">
        <v>12</v>
      </c>
      <c r="D1366" t="s">
        <v>9</v>
      </c>
      <c r="E1366" t="s">
        <v>27</v>
      </c>
      <c r="F1366" t="s">
        <v>16</v>
      </c>
      <c r="G1366" t="s">
        <v>12</v>
      </c>
      <c r="H1366" s="2">
        <v>2629.12</v>
      </c>
      <c r="I1366" t="str">
        <f t="shared" si="21"/>
        <v>Child</v>
      </c>
    </row>
    <row r="1367" spans="1:9" x14ac:dyDescent="0.35">
      <c r="A1367" s="1">
        <v>44664</v>
      </c>
      <c r="B1367" t="s">
        <v>1397</v>
      </c>
      <c r="C1367">
        <v>15</v>
      </c>
      <c r="D1367" t="s">
        <v>21</v>
      </c>
      <c r="E1367" t="s">
        <v>33</v>
      </c>
      <c r="F1367" t="s">
        <v>30</v>
      </c>
      <c r="G1367" t="s">
        <v>37</v>
      </c>
      <c r="H1367" s="2">
        <v>4713.68</v>
      </c>
      <c r="I1367" t="str">
        <f t="shared" si="21"/>
        <v>Child</v>
      </c>
    </row>
    <row r="1368" spans="1:9" x14ac:dyDescent="0.35">
      <c r="A1368" s="1">
        <v>44847</v>
      </c>
      <c r="B1368" t="s">
        <v>1398</v>
      </c>
      <c r="C1368">
        <v>24</v>
      </c>
      <c r="D1368" t="s">
        <v>9</v>
      </c>
      <c r="E1368" t="s">
        <v>33</v>
      </c>
      <c r="F1368" t="s">
        <v>23</v>
      </c>
      <c r="G1368" t="s">
        <v>28</v>
      </c>
      <c r="H1368" s="2">
        <v>826.95</v>
      </c>
      <c r="I1368" t="str">
        <f t="shared" si="21"/>
        <v>Young Adult</v>
      </c>
    </row>
    <row r="1369" spans="1:9" x14ac:dyDescent="0.35">
      <c r="A1369" s="1">
        <v>44748</v>
      </c>
      <c r="B1369" t="s">
        <v>1399</v>
      </c>
      <c r="C1369">
        <v>39</v>
      </c>
      <c r="D1369" t="s">
        <v>14</v>
      </c>
      <c r="E1369" t="s">
        <v>19</v>
      </c>
      <c r="F1369" t="s">
        <v>11</v>
      </c>
      <c r="G1369" t="s">
        <v>37</v>
      </c>
      <c r="H1369" s="2">
        <v>1749.33</v>
      </c>
      <c r="I1369" t="str">
        <f t="shared" si="21"/>
        <v>Young Adult</v>
      </c>
    </row>
    <row r="1370" spans="1:9" x14ac:dyDescent="0.35">
      <c r="A1370" s="1">
        <v>45164</v>
      </c>
      <c r="B1370" t="s">
        <v>1400</v>
      </c>
      <c r="C1370">
        <v>62</v>
      </c>
      <c r="D1370" t="s">
        <v>14</v>
      </c>
      <c r="E1370" t="s">
        <v>22</v>
      </c>
      <c r="F1370" t="s">
        <v>30</v>
      </c>
      <c r="G1370" t="s">
        <v>12</v>
      </c>
      <c r="H1370" s="2">
        <v>2338.8200000000002</v>
      </c>
      <c r="I1370" t="str">
        <f t="shared" si="21"/>
        <v>Senior Age</v>
      </c>
    </row>
    <row r="1371" spans="1:9" x14ac:dyDescent="0.35">
      <c r="A1371" s="1">
        <v>44892</v>
      </c>
      <c r="B1371" t="s">
        <v>1401</v>
      </c>
      <c r="C1371">
        <v>81</v>
      </c>
      <c r="D1371" t="s">
        <v>14</v>
      </c>
      <c r="E1371" t="s">
        <v>25</v>
      </c>
      <c r="F1371" t="s">
        <v>23</v>
      </c>
      <c r="G1371" t="s">
        <v>12</v>
      </c>
      <c r="H1371" s="2">
        <v>1257</v>
      </c>
      <c r="I1371" t="str">
        <f t="shared" si="21"/>
        <v>Senior Age</v>
      </c>
    </row>
    <row r="1372" spans="1:9" x14ac:dyDescent="0.35">
      <c r="A1372" s="1">
        <v>44866</v>
      </c>
      <c r="B1372" t="s">
        <v>1402</v>
      </c>
      <c r="C1372">
        <v>64</v>
      </c>
      <c r="D1372" t="s">
        <v>21</v>
      </c>
      <c r="E1372" t="s">
        <v>33</v>
      </c>
      <c r="F1372" t="s">
        <v>16</v>
      </c>
      <c r="G1372" t="s">
        <v>12</v>
      </c>
      <c r="H1372" s="2">
        <v>61.01</v>
      </c>
      <c r="I1372" t="str">
        <f t="shared" si="21"/>
        <v>Senior Age</v>
      </c>
    </row>
    <row r="1373" spans="1:9" x14ac:dyDescent="0.35">
      <c r="A1373" s="1">
        <v>44823</v>
      </c>
      <c r="B1373" t="s">
        <v>1403</v>
      </c>
      <c r="C1373">
        <v>40</v>
      </c>
      <c r="D1373" t="s">
        <v>9</v>
      </c>
      <c r="E1373" t="s">
        <v>10</v>
      </c>
      <c r="F1373" t="s">
        <v>23</v>
      </c>
      <c r="G1373" t="s">
        <v>37</v>
      </c>
      <c r="H1373" s="2">
        <v>1876.17</v>
      </c>
      <c r="I1373" t="str">
        <f t="shared" si="21"/>
        <v>Middle age</v>
      </c>
    </row>
    <row r="1374" spans="1:9" x14ac:dyDescent="0.35">
      <c r="A1374" s="1">
        <v>44939</v>
      </c>
      <c r="B1374" t="s">
        <v>1404</v>
      </c>
      <c r="C1374">
        <v>13</v>
      </c>
      <c r="D1374" t="s">
        <v>9</v>
      </c>
      <c r="E1374" t="s">
        <v>33</v>
      </c>
      <c r="F1374" t="s">
        <v>16</v>
      </c>
      <c r="G1374" t="s">
        <v>37</v>
      </c>
      <c r="H1374" s="2">
        <v>2470.4499999999998</v>
      </c>
      <c r="I1374" t="str">
        <f t="shared" si="21"/>
        <v>Child</v>
      </c>
    </row>
    <row r="1375" spans="1:9" x14ac:dyDescent="0.35">
      <c r="A1375" s="1">
        <v>45157</v>
      </c>
      <c r="B1375" t="s">
        <v>1405</v>
      </c>
      <c r="C1375">
        <v>63</v>
      </c>
      <c r="D1375" t="s">
        <v>21</v>
      </c>
      <c r="E1375" t="s">
        <v>22</v>
      </c>
      <c r="F1375" t="s">
        <v>23</v>
      </c>
      <c r="G1375" t="s">
        <v>17</v>
      </c>
      <c r="H1375" s="2">
        <v>4157.3500000000004</v>
      </c>
      <c r="I1375" t="str">
        <f t="shared" si="21"/>
        <v>Senior Age</v>
      </c>
    </row>
    <row r="1376" spans="1:9" x14ac:dyDescent="0.35">
      <c r="A1376" s="1">
        <v>45268</v>
      </c>
      <c r="B1376" t="s">
        <v>1406</v>
      </c>
      <c r="C1376">
        <v>65</v>
      </c>
      <c r="D1376" t="s">
        <v>14</v>
      </c>
      <c r="E1376" t="s">
        <v>10</v>
      </c>
      <c r="F1376" t="s">
        <v>30</v>
      </c>
      <c r="G1376" t="s">
        <v>12</v>
      </c>
      <c r="H1376" s="2">
        <v>3063.24</v>
      </c>
      <c r="I1376" t="str">
        <f t="shared" si="21"/>
        <v>Senior Age</v>
      </c>
    </row>
    <row r="1377" spans="1:9" x14ac:dyDescent="0.35">
      <c r="A1377" s="1">
        <v>44766</v>
      </c>
      <c r="B1377" t="s">
        <v>1407</v>
      </c>
      <c r="C1377">
        <v>4</v>
      </c>
      <c r="D1377" t="s">
        <v>21</v>
      </c>
      <c r="E1377" t="s">
        <v>35</v>
      </c>
      <c r="F1377" t="s">
        <v>30</v>
      </c>
      <c r="G1377" t="s">
        <v>12</v>
      </c>
      <c r="H1377" s="2">
        <v>101.76</v>
      </c>
      <c r="I1377" t="str">
        <f t="shared" si="21"/>
        <v>Child</v>
      </c>
    </row>
    <row r="1378" spans="1:9" x14ac:dyDescent="0.35">
      <c r="A1378" s="1">
        <v>45020</v>
      </c>
      <c r="B1378" t="s">
        <v>1408</v>
      </c>
      <c r="C1378">
        <v>54</v>
      </c>
      <c r="D1378" t="s">
        <v>21</v>
      </c>
      <c r="E1378" t="s">
        <v>19</v>
      </c>
      <c r="F1378" t="s">
        <v>11</v>
      </c>
      <c r="G1378" t="s">
        <v>12</v>
      </c>
      <c r="H1378" s="2">
        <v>2787</v>
      </c>
      <c r="I1378" t="str">
        <f t="shared" si="21"/>
        <v>Middle age</v>
      </c>
    </row>
    <row r="1379" spans="1:9" x14ac:dyDescent="0.35">
      <c r="A1379" s="1">
        <v>45029</v>
      </c>
      <c r="B1379" t="s">
        <v>1409</v>
      </c>
      <c r="C1379">
        <v>9</v>
      </c>
      <c r="D1379" t="s">
        <v>14</v>
      </c>
      <c r="E1379" t="s">
        <v>33</v>
      </c>
      <c r="F1379" t="s">
        <v>30</v>
      </c>
      <c r="G1379" t="s">
        <v>12</v>
      </c>
      <c r="H1379" s="2">
        <v>2298.69</v>
      </c>
      <c r="I1379" t="str">
        <f t="shared" si="21"/>
        <v>Child</v>
      </c>
    </row>
    <row r="1380" spans="1:9" x14ac:dyDescent="0.35">
      <c r="A1380" s="1">
        <v>44660</v>
      </c>
      <c r="B1380" t="s">
        <v>1410</v>
      </c>
      <c r="C1380">
        <v>87</v>
      </c>
      <c r="D1380" t="s">
        <v>9</v>
      </c>
      <c r="E1380" t="s">
        <v>35</v>
      </c>
      <c r="F1380" t="s">
        <v>11</v>
      </c>
      <c r="G1380" t="s">
        <v>40</v>
      </c>
      <c r="H1380" s="2">
        <v>3209.54</v>
      </c>
      <c r="I1380" t="str">
        <f t="shared" si="21"/>
        <v>Senior Age</v>
      </c>
    </row>
    <row r="1381" spans="1:9" x14ac:dyDescent="0.35">
      <c r="A1381" s="1">
        <v>45229</v>
      </c>
      <c r="B1381" t="s">
        <v>1411</v>
      </c>
      <c r="C1381">
        <v>10</v>
      </c>
      <c r="D1381" t="s">
        <v>9</v>
      </c>
      <c r="E1381" t="s">
        <v>25</v>
      </c>
      <c r="F1381" t="s">
        <v>23</v>
      </c>
      <c r="G1381" t="s">
        <v>37</v>
      </c>
      <c r="H1381" s="2">
        <v>4066.28</v>
      </c>
      <c r="I1381" t="str">
        <f t="shared" si="21"/>
        <v>Child</v>
      </c>
    </row>
    <row r="1382" spans="1:9" x14ac:dyDescent="0.35">
      <c r="A1382" s="1">
        <v>44914</v>
      </c>
      <c r="B1382" t="s">
        <v>1412</v>
      </c>
      <c r="C1382">
        <v>25</v>
      </c>
      <c r="D1382" t="s">
        <v>21</v>
      </c>
      <c r="E1382" t="s">
        <v>10</v>
      </c>
      <c r="F1382" t="s">
        <v>16</v>
      </c>
      <c r="G1382" t="s">
        <v>37</v>
      </c>
      <c r="H1382" s="2">
        <v>4700.71</v>
      </c>
      <c r="I1382" t="str">
        <f t="shared" si="21"/>
        <v>Young Adult</v>
      </c>
    </row>
    <row r="1383" spans="1:9" x14ac:dyDescent="0.35">
      <c r="A1383" s="1">
        <v>45158</v>
      </c>
      <c r="B1383" t="s">
        <v>1413</v>
      </c>
      <c r="C1383">
        <v>33</v>
      </c>
      <c r="D1383" t="s">
        <v>14</v>
      </c>
      <c r="E1383" t="s">
        <v>22</v>
      </c>
      <c r="F1383" t="s">
        <v>11</v>
      </c>
      <c r="G1383" t="s">
        <v>40</v>
      </c>
      <c r="H1383" s="2">
        <v>818.18</v>
      </c>
      <c r="I1383" t="str">
        <f t="shared" si="21"/>
        <v>Young Adult</v>
      </c>
    </row>
    <row r="1384" spans="1:9" x14ac:dyDescent="0.35">
      <c r="A1384" s="1">
        <v>44632</v>
      </c>
      <c r="B1384" t="s">
        <v>1414</v>
      </c>
      <c r="C1384">
        <v>26</v>
      </c>
      <c r="D1384" t="s">
        <v>21</v>
      </c>
      <c r="E1384" t="s">
        <v>22</v>
      </c>
      <c r="F1384" t="s">
        <v>30</v>
      </c>
      <c r="G1384" t="s">
        <v>17</v>
      </c>
      <c r="H1384" s="2">
        <v>1807.56</v>
      </c>
      <c r="I1384" t="str">
        <f t="shared" si="21"/>
        <v>Young Adult</v>
      </c>
    </row>
    <row r="1385" spans="1:9" x14ac:dyDescent="0.35">
      <c r="A1385" s="1">
        <v>44614</v>
      </c>
      <c r="B1385" t="s">
        <v>1415</v>
      </c>
      <c r="C1385">
        <v>56</v>
      </c>
      <c r="D1385" t="s">
        <v>21</v>
      </c>
      <c r="E1385" t="s">
        <v>25</v>
      </c>
      <c r="F1385" t="s">
        <v>11</v>
      </c>
      <c r="G1385" t="s">
        <v>40</v>
      </c>
      <c r="H1385" s="2">
        <v>1592.84</v>
      </c>
      <c r="I1385" t="str">
        <f t="shared" si="21"/>
        <v>Middle age</v>
      </c>
    </row>
    <row r="1386" spans="1:9" x14ac:dyDescent="0.35">
      <c r="A1386" s="1">
        <v>44687</v>
      </c>
      <c r="B1386" t="s">
        <v>1416</v>
      </c>
      <c r="C1386">
        <v>14</v>
      </c>
      <c r="D1386" t="s">
        <v>21</v>
      </c>
      <c r="E1386" t="s">
        <v>27</v>
      </c>
      <c r="F1386" t="s">
        <v>11</v>
      </c>
      <c r="G1386" t="s">
        <v>12</v>
      </c>
      <c r="H1386" s="2">
        <v>4631.6000000000004</v>
      </c>
      <c r="I1386" t="str">
        <f t="shared" si="21"/>
        <v>Child</v>
      </c>
    </row>
    <row r="1387" spans="1:9" x14ac:dyDescent="0.35">
      <c r="A1387" s="1">
        <v>44840</v>
      </c>
      <c r="B1387" t="s">
        <v>1417</v>
      </c>
      <c r="C1387">
        <v>20</v>
      </c>
      <c r="D1387" t="s">
        <v>14</v>
      </c>
      <c r="E1387" t="s">
        <v>22</v>
      </c>
      <c r="F1387" t="s">
        <v>23</v>
      </c>
      <c r="G1387" t="s">
        <v>40</v>
      </c>
      <c r="H1387" s="2">
        <v>3204.62</v>
      </c>
      <c r="I1387" t="str">
        <f t="shared" si="21"/>
        <v>Young Adult</v>
      </c>
    </row>
    <row r="1388" spans="1:9" x14ac:dyDescent="0.35">
      <c r="A1388" s="1">
        <v>45082</v>
      </c>
      <c r="B1388" t="s">
        <v>1418</v>
      </c>
      <c r="C1388">
        <v>74</v>
      </c>
      <c r="D1388" t="s">
        <v>14</v>
      </c>
      <c r="E1388" t="s">
        <v>27</v>
      </c>
      <c r="F1388" t="s">
        <v>30</v>
      </c>
      <c r="G1388" t="s">
        <v>67</v>
      </c>
      <c r="H1388" s="2">
        <v>4198</v>
      </c>
      <c r="I1388" t="str">
        <f t="shared" si="21"/>
        <v>Senior Age</v>
      </c>
    </row>
    <row r="1389" spans="1:9" x14ac:dyDescent="0.35">
      <c r="A1389" s="1">
        <v>45118</v>
      </c>
      <c r="B1389" t="s">
        <v>1419</v>
      </c>
      <c r="C1389">
        <v>69</v>
      </c>
      <c r="D1389" t="s">
        <v>9</v>
      </c>
      <c r="E1389" t="s">
        <v>25</v>
      </c>
      <c r="F1389" t="s">
        <v>11</v>
      </c>
      <c r="G1389" t="s">
        <v>17</v>
      </c>
      <c r="H1389" s="2">
        <v>442.66</v>
      </c>
      <c r="I1389" t="str">
        <f t="shared" si="21"/>
        <v>Senior Age</v>
      </c>
    </row>
    <row r="1390" spans="1:9" x14ac:dyDescent="0.35">
      <c r="A1390" s="1">
        <v>44587</v>
      </c>
      <c r="B1390" t="s">
        <v>1420</v>
      </c>
      <c r="C1390">
        <v>23</v>
      </c>
      <c r="D1390" t="s">
        <v>14</v>
      </c>
      <c r="E1390" t="s">
        <v>15</v>
      </c>
      <c r="F1390" t="s">
        <v>30</v>
      </c>
      <c r="G1390" t="s">
        <v>40</v>
      </c>
      <c r="H1390" s="2">
        <v>1904.25</v>
      </c>
      <c r="I1390" t="str">
        <f t="shared" si="21"/>
        <v>Young Adult</v>
      </c>
    </row>
    <row r="1391" spans="1:9" x14ac:dyDescent="0.35">
      <c r="A1391" s="1">
        <v>44866</v>
      </c>
      <c r="B1391" t="s">
        <v>1421</v>
      </c>
      <c r="C1391">
        <v>78</v>
      </c>
      <c r="D1391" t="s">
        <v>9</v>
      </c>
      <c r="E1391" t="s">
        <v>22</v>
      </c>
      <c r="F1391" t="s">
        <v>11</v>
      </c>
      <c r="G1391" t="s">
        <v>67</v>
      </c>
      <c r="H1391" s="2">
        <v>807.04</v>
      </c>
      <c r="I1391" t="str">
        <f t="shared" si="21"/>
        <v>Senior Age</v>
      </c>
    </row>
    <row r="1392" spans="1:9" x14ac:dyDescent="0.35">
      <c r="A1392" s="1">
        <v>44912</v>
      </c>
      <c r="B1392" t="s">
        <v>1422</v>
      </c>
      <c r="C1392">
        <v>42</v>
      </c>
      <c r="D1392" t="s">
        <v>14</v>
      </c>
      <c r="E1392" t="s">
        <v>10</v>
      </c>
      <c r="F1392" t="s">
        <v>30</v>
      </c>
      <c r="G1392" t="s">
        <v>17</v>
      </c>
      <c r="H1392" s="2">
        <v>4152.5200000000004</v>
      </c>
      <c r="I1392" t="str">
        <f t="shared" si="21"/>
        <v>Middle age</v>
      </c>
    </row>
    <row r="1393" spans="1:9" x14ac:dyDescent="0.35">
      <c r="A1393" s="1">
        <v>44881</v>
      </c>
      <c r="B1393" t="s">
        <v>1423</v>
      </c>
      <c r="C1393">
        <v>94</v>
      </c>
      <c r="D1393" t="s">
        <v>14</v>
      </c>
      <c r="E1393" t="s">
        <v>33</v>
      </c>
      <c r="F1393" t="s">
        <v>16</v>
      </c>
      <c r="G1393" t="s">
        <v>37</v>
      </c>
      <c r="H1393" s="2">
        <v>1902.47</v>
      </c>
      <c r="I1393" t="str">
        <f t="shared" si="21"/>
        <v>Senior Age</v>
      </c>
    </row>
    <row r="1394" spans="1:9" x14ac:dyDescent="0.35">
      <c r="A1394" s="1">
        <v>44595</v>
      </c>
      <c r="B1394" t="s">
        <v>1424</v>
      </c>
      <c r="C1394">
        <v>36</v>
      </c>
      <c r="D1394" t="s">
        <v>14</v>
      </c>
      <c r="E1394" t="s">
        <v>19</v>
      </c>
      <c r="F1394" t="s">
        <v>11</v>
      </c>
      <c r="G1394" t="s">
        <v>28</v>
      </c>
      <c r="H1394" s="2">
        <v>1429.15</v>
      </c>
      <c r="I1394" t="str">
        <f t="shared" si="21"/>
        <v>Young Adult</v>
      </c>
    </row>
    <row r="1395" spans="1:9" x14ac:dyDescent="0.35">
      <c r="A1395" s="1">
        <v>44827</v>
      </c>
      <c r="B1395" t="s">
        <v>1425</v>
      </c>
      <c r="C1395">
        <v>11</v>
      </c>
      <c r="D1395" t="s">
        <v>21</v>
      </c>
      <c r="E1395" t="s">
        <v>27</v>
      </c>
      <c r="F1395" t="s">
        <v>16</v>
      </c>
      <c r="G1395" t="s">
        <v>67</v>
      </c>
      <c r="H1395" s="2">
        <v>4209.43</v>
      </c>
      <c r="I1395" t="str">
        <f t="shared" si="21"/>
        <v>Child</v>
      </c>
    </row>
    <row r="1396" spans="1:9" x14ac:dyDescent="0.35">
      <c r="A1396" s="1">
        <v>44818</v>
      </c>
      <c r="B1396" t="s">
        <v>1426</v>
      </c>
      <c r="C1396">
        <v>97</v>
      </c>
      <c r="D1396" t="s">
        <v>9</v>
      </c>
      <c r="E1396" t="s">
        <v>15</v>
      </c>
      <c r="F1396" t="s">
        <v>16</v>
      </c>
      <c r="G1396" t="s">
        <v>40</v>
      </c>
      <c r="H1396" s="2">
        <v>2262.2199999999998</v>
      </c>
      <c r="I1396" t="str">
        <f t="shared" si="21"/>
        <v>Senior Age</v>
      </c>
    </row>
    <row r="1397" spans="1:9" x14ac:dyDescent="0.35">
      <c r="A1397" s="1">
        <v>44885</v>
      </c>
      <c r="B1397" t="s">
        <v>1427</v>
      </c>
      <c r="C1397">
        <v>63</v>
      </c>
      <c r="D1397" t="s">
        <v>14</v>
      </c>
      <c r="E1397" t="s">
        <v>35</v>
      </c>
      <c r="F1397" t="s">
        <v>16</v>
      </c>
      <c r="G1397" t="s">
        <v>12</v>
      </c>
      <c r="H1397" s="2">
        <v>538.54999999999995</v>
      </c>
      <c r="I1397" t="str">
        <f t="shared" si="21"/>
        <v>Senior Age</v>
      </c>
    </row>
    <row r="1398" spans="1:9" x14ac:dyDescent="0.35">
      <c r="A1398" s="1">
        <v>44829</v>
      </c>
      <c r="B1398" t="s">
        <v>1428</v>
      </c>
      <c r="C1398">
        <v>80</v>
      </c>
      <c r="D1398" t="s">
        <v>14</v>
      </c>
      <c r="E1398" t="s">
        <v>35</v>
      </c>
      <c r="F1398" t="s">
        <v>30</v>
      </c>
      <c r="G1398" t="s">
        <v>12</v>
      </c>
      <c r="H1398" s="2">
        <v>551.78</v>
      </c>
      <c r="I1398" t="str">
        <f t="shared" si="21"/>
        <v>Senior Age</v>
      </c>
    </row>
    <row r="1399" spans="1:9" x14ac:dyDescent="0.35">
      <c r="A1399" s="1">
        <v>45150</v>
      </c>
      <c r="B1399" t="s">
        <v>1429</v>
      </c>
      <c r="C1399">
        <v>26</v>
      </c>
      <c r="D1399" t="s">
        <v>9</v>
      </c>
      <c r="E1399" t="s">
        <v>19</v>
      </c>
      <c r="F1399" t="s">
        <v>11</v>
      </c>
      <c r="G1399" t="s">
        <v>40</v>
      </c>
      <c r="H1399" s="2">
        <v>145.4</v>
      </c>
      <c r="I1399" t="str">
        <f t="shared" si="21"/>
        <v>Young Adult</v>
      </c>
    </row>
    <row r="1400" spans="1:9" x14ac:dyDescent="0.35">
      <c r="A1400" s="1">
        <v>44767</v>
      </c>
      <c r="B1400" t="s">
        <v>1430</v>
      </c>
      <c r="C1400">
        <v>26</v>
      </c>
      <c r="D1400" t="s">
        <v>14</v>
      </c>
      <c r="E1400" t="s">
        <v>25</v>
      </c>
      <c r="F1400" t="s">
        <v>11</v>
      </c>
      <c r="G1400" t="s">
        <v>12</v>
      </c>
      <c r="H1400" s="2">
        <v>2429.52</v>
      </c>
      <c r="I1400" t="str">
        <f t="shared" si="21"/>
        <v>Young Adult</v>
      </c>
    </row>
    <row r="1401" spans="1:9" x14ac:dyDescent="0.35">
      <c r="A1401" s="1">
        <v>45050</v>
      </c>
      <c r="B1401" t="s">
        <v>1431</v>
      </c>
      <c r="C1401">
        <v>68</v>
      </c>
      <c r="D1401" t="s">
        <v>21</v>
      </c>
      <c r="E1401" t="s">
        <v>35</v>
      </c>
      <c r="F1401" t="s">
        <v>11</v>
      </c>
      <c r="G1401" t="s">
        <v>37</v>
      </c>
      <c r="H1401" s="2">
        <v>4632.34</v>
      </c>
      <c r="I1401" t="str">
        <f t="shared" si="21"/>
        <v>Senior Age</v>
      </c>
    </row>
    <row r="1402" spans="1:9" x14ac:dyDescent="0.35">
      <c r="A1402" s="1">
        <v>44845</v>
      </c>
      <c r="B1402" t="s">
        <v>1432</v>
      </c>
      <c r="C1402">
        <v>10</v>
      </c>
      <c r="D1402" t="s">
        <v>21</v>
      </c>
      <c r="E1402" t="s">
        <v>33</v>
      </c>
      <c r="F1402" t="s">
        <v>11</v>
      </c>
      <c r="G1402" t="s">
        <v>37</v>
      </c>
      <c r="H1402" s="2">
        <v>2215.92</v>
      </c>
      <c r="I1402" t="str">
        <f t="shared" si="21"/>
        <v>Child</v>
      </c>
    </row>
    <row r="1403" spans="1:9" x14ac:dyDescent="0.35">
      <c r="A1403" s="1">
        <v>44624</v>
      </c>
      <c r="B1403" t="s">
        <v>1433</v>
      </c>
      <c r="C1403">
        <v>89</v>
      </c>
      <c r="D1403" t="s">
        <v>21</v>
      </c>
      <c r="E1403" t="s">
        <v>25</v>
      </c>
      <c r="F1403" t="s">
        <v>23</v>
      </c>
      <c r="G1403" t="s">
        <v>17</v>
      </c>
      <c r="H1403" s="2">
        <v>4010.29</v>
      </c>
      <c r="I1403" t="str">
        <f t="shared" si="21"/>
        <v>Senior Age</v>
      </c>
    </row>
    <row r="1404" spans="1:9" x14ac:dyDescent="0.35">
      <c r="A1404" s="1">
        <v>45216</v>
      </c>
      <c r="B1404" t="s">
        <v>1434</v>
      </c>
      <c r="C1404">
        <v>80</v>
      </c>
      <c r="D1404" t="s">
        <v>14</v>
      </c>
      <c r="E1404" t="s">
        <v>15</v>
      </c>
      <c r="F1404" t="s">
        <v>23</v>
      </c>
      <c r="G1404" t="s">
        <v>12</v>
      </c>
      <c r="H1404" s="2">
        <v>2205.31</v>
      </c>
      <c r="I1404" t="str">
        <f t="shared" si="21"/>
        <v>Senior Age</v>
      </c>
    </row>
    <row r="1405" spans="1:9" x14ac:dyDescent="0.35">
      <c r="A1405" s="1">
        <v>44810</v>
      </c>
      <c r="B1405" t="s">
        <v>1435</v>
      </c>
      <c r="C1405">
        <v>18</v>
      </c>
      <c r="D1405" t="s">
        <v>21</v>
      </c>
      <c r="E1405" t="s">
        <v>22</v>
      </c>
      <c r="F1405" t="s">
        <v>11</v>
      </c>
      <c r="G1405" t="s">
        <v>17</v>
      </c>
      <c r="H1405" s="2">
        <v>3745.38</v>
      </c>
      <c r="I1405" t="str">
        <f t="shared" si="21"/>
        <v>Young Adult</v>
      </c>
    </row>
    <row r="1406" spans="1:9" x14ac:dyDescent="0.35">
      <c r="A1406" s="1">
        <v>45252</v>
      </c>
      <c r="B1406" t="s">
        <v>1436</v>
      </c>
      <c r="C1406">
        <v>28</v>
      </c>
      <c r="D1406" t="s">
        <v>9</v>
      </c>
      <c r="E1406" t="s">
        <v>22</v>
      </c>
      <c r="F1406" t="s">
        <v>23</v>
      </c>
      <c r="G1406" t="s">
        <v>40</v>
      </c>
      <c r="H1406" s="2">
        <v>3539.83</v>
      </c>
      <c r="I1406" t="str">
        <f t="shared" si="21"/>
        <v>Young Adult</v>
      </c>
    </row>
    <row r="1407" spans="1:9" x14ac:dyDescent="0.35">
      <c r="A1407" s="1">
        <v>45163</v>
      </c>
      <c r="B1407" t="s">
        <v>1437</v>
      </c>
      <c r="C1407">
        <v>51</v>
      </c>
      <c r="D1407" t="s">
        <v>21</v>
      </c>
      <c r="E1407" t="s">
        <v>22</v>
      </c>
      <c r="F1407" t="s">
        <v>23</v>
      </c>
      <c r="G1407" t="s">
        <v>17</v>
      </c>
      <c r="H1407" s="2">
        <v>2234.62</v>
      </c>
      <c r="I1407" t="str">
        <f t="shared" si="21"/>
        <v>Middle age</v>
      </c>
    </row>
    <row r="1408" spans="1:9" x14ac:dyDescent="0.35">
      <c r="A1408" s="1">
        <v>45224</v>
      </c>
      <c r="B1408" t="s">
        <v>1438</v>
      </c>
      <c r="C1408">
        <v>75</v>
      </c>
      <c r="D1408" t="s">
        <v>9</v>
      </c>
      <c r="E1408" t="s">
        <v>22</v>
      </c>
      <c r="F1408" t="s">
        <v>11</v>
      </c>
      <c r="G1408" t="s">
        <v>37</v>
      </c>
      <c r="H1408" s="2">
        <v>132.02000000000001</v>
      </c>
      <c r="I1408" t="str">
        <f t="shared" si="21"/>
        <v>Senior Age</v>
      </c>
    </row>
    <row r="1409" spans="1:9" x14ac:dyDescent="0.35">
      <c r="A1409" s="1">
        <v>45269</v>
      </c>
      <c r="B1409" t="s">
        <v>1439</v>
      </c>
      <c r="C1409">
        <v>25</v>
      </c>
      <c r="D1409" t="s">
        <v>21</v>
      </c>
      <c r="E1409" t="s">
        <v>27</v>
      </c>
      <c r="F1409" t="s">
        <v>23</v>
      </c>
      <c r="G1409" t="s">
        <v>28</v>
      </c>
      <c r="H1409" s="2">
        <v>1125.6400000000001</v>
      </c>
      <c r="I1409" t="str">
        <f t="shared" si="21"/>
        <v>Young Adult</v>
      </c>
    </row>
    <row r="1410" spans="1:9" x14ac:dyDescent="0.35">
      <c r="A1410" s="1">
        <v>45000</v>
      </c>
      <c r="B1410" t="s">
        <v>1440</v>
      </c>
      <c r="C1410">
        <v>95</v>
      </c>
      <c r="D1410" t="s">
        <v>21</v>
      </c>
      <c r="E1410" t="s">
        <v>10</v>
      </c>
      <c r="F1410" t="s">
        <v>11</v>
      </c>
      <c r="G1410" t="s">
        <v>28</v>
      </c>
      <c r="H1410" s="2">
        <v>3338.61</v>
      </c>
      <c r="I1410" t="str">
        <f t="shared" ref="I1410:I1473" si="22">IF(C1410&lt;=17,"Child",IF(C1410&lt;=39, "Young Adult", IF(C1410&lt;=59, "Middle age", "Senior Age")))</f>
        <v>Senior Age</v>
      </c>
    </row>
    <row r="1411" spans="1:9" x14ac:dyDescent="0.35">
      <c r="A1411" s="1">
        <v>45203</v>
      </c>
      <c r="B1411" t="s">
        <v>1441</v>
      </c>
      <c r="C1411">
        <v>72</v>
      </c>
      <c r="D1411" t="s">
        <v>21</v>
      </c>
      <c r="E1411" t="s">
        <v>19</v>
      </c>
      <c r="F1411" t="s">
        <v>30</v>
      </c>
      <c r="G1411" t="s">
        <v>17</v>
      </c>
      <c r="H1411" s="2">
        <v>4356.66</v>
      </c>
      <c r="I1411" t="str">
        <f t="shared" si="22"/>
        <v>Senior Age</v>
      </c>
    </row>
    <row r="1412" spans="1:9" x14ac:dyDescent="0.35">
      <c r="A1412" s="1">
        <v>45070</v>
      </c>
      <c r="B1412" t="s">
        <v>1442</v>
      </c>
      <c r="C1412">
        <v>47</v>
      </c>
      <c r="D1412" t="s">
        <v>21</v>
      </c>
      <c r="E1412" t="s">
        <v>25</v>
      </c>
      <c r="F1412" t="s">
        <v>16</v>
      </c>
      <c r="G1412" t="s">
        <v>28</v>
      </c>
      <c r="H1412" s="2">
        <v>159.97</v>
      </c>
      <c r="I1412" t="str">
        <f t="shared" si="22"/>
        <v>Middle age</v>
      </c>
    </row>
    <row r="1413" spans="1:9" x14ac:dyDescent="0.35">
      <c r="A1413" s="1">
        <v>44711</v>
      </c>
      <c r="B1413" t="s">
        <v>1443</v>
      </c>
      <c r="C1413">
        <v>56</v>
      </c>
      <c r="D1413" t="s">
        <v>9</v>
      </c>
      <c r="E1413" t="s">
        <v>35</v>
      </c>
      <c r="F1413" t="s">
        <v>16</v>
      </c>
      <c r="G1413" t="s">
        <v>12</v>
      </c>
      <c r="H1413" s="2">
        <v>4746.38</v>
      </c>
      <c r="I1413" t="str">
        <f t="shared" si="22"/>
        <v>Middle age</v>
      </c>
    </row>
    <row r="1414" spans="1:9" x14ac:dyDescent="0.35">
      <c r="A1414" s="1">
        <v>44720</v>
      </c>
      <c r="B1414" t="s">
        <v>1444</v>
      </c>
      <c r="C1414">
        <v>48</v>
      </c>
      <c r="D1414" t="s">
        <v>14</v>
      </c>
      <c r="E1414" t="s">
        <v>19</v>
      </c>
      <c r="F1414" t="s">
        <v>11</v>
      </c>
      <c r="G1414" t="s">
        <v>40</v>
      </c>
      <c r="H1414" s="2">
        <v>3185.56</v>
      </c>
      <c r="I1414" t="str">
        <f t="shared" si="22"/>
        <v>Middle age</v>
      </c>
    </row>
    <row r="1415" spans="1:9" x14ac:dyDescent="0.35">
      <c r="A1415" s="1">
        <v>44637</v>
      </c>
      <c r="B1415" t="s">
        <v>1445</v>
      </c>
      <c r="C1415">
        <v>75</v>
      </c>
      <c r="D1415" t="s">
        <v>21</v>
      </c>
      <c r="E1415" t="s">
        <v>35</v>
      </c>
      <c r="F1415" t="s">
        <v>11</v>
      </c>
      <c r="G1415" t="s">
        <v>40</v>
      </c>
      <c r="H1415" s="2">
        <v>3730.73</v>
      </c>
      <c r="I1415" t="str">
        <f t="shared" si="22"/>
        <v>Senior Age</v>
      </c>
    </row>
    <row r="1416" spans="1:9" x14ac:dyDescent="0.35">
      <c r="A1416" s="1">
        <v>44972</v>
      </c>
      <c r="B1416" t="s">
        <v>1446</v>
      </c>
      <c r="C1416">
        <v>33</v>
      </c>
      <c r="D1416" t="s">
        <v>9</v>
      </c>
      <c r="E1416" t="s">
        <v>15</v>
      </c>
      <c r="F1416" t="s">
        <v>30</v>
      </c>
      <c r="G1416" t="s">
        <v>17</v>
      </c>
      <c r="H1416" s="2">
        <v>4062.39</v>
      </c>
      <c r="I1416" t="str">
        <f t="shared" si="22"/>
        <v>Young Adult</v>
      </c>
    </row>
    <row r="1417" spans="1:9" x14ac:dyDescent="0.35">
      <c r="A1417" s="1">
        <v>45169</v>
      </c>
      <c r="B1417" t="s">
        <v>1447</v>
      </c>
      <c r="C1417">
        <v>36</v>
      </c>
      <c r="D1417" t="s">
        <v>9</v>
      </c>
      <c r="E1417" t="s">
        <v>22</v>
      </c>
      <c r="F1417" t="s">
        <v>30</v>
      </c>
      <c r="G1417" t="s">
        <v>40</v>
      </c>
      <c r="H1417" s="2">
        <v>939.37</v>
      </c>
      <c r="I1417" t="str">
        <f t="shared" si="22"/>
        <v>Young Adult</v>
      </c>
    </row>
    <row r="1418" spans="1:9" x14ac:dyDescent="0.35">
      <c r="A1418" s="1">
        <v>44681</v>
      </c>
      <c r="B1418" t="s">
        <v>1448</v>
      </c>
      <c r="C1418">
        <v>67</v>
      </c>
      <c r="D1418" t="s">
        <v>21</v>
      </c>
      <c r="E1418" t="s">
        <v>22</v>
      </c>
      <c r="F1418" t="s">
        <v>23</v>
      </c>
      <c r="G1418" t="s">
        <v>17</v>
      </c>
      <c r="H1418" s="2">
        <v>2892.04</v>
      </c>
      <c r="I1418" t="str">
        <f t="shared" si="22"/>
        <v>Senior Age</v>
      </c>
    </row>
    <row r="1419" spans="1:9" x14ac:dyDescent="0.35">
      <c r="A1419" s="1">
        <v>44778</v>
      </c>
      <c r="B1419" t="s">
        <v>1449</v>
      </c>
      <c r="C1419">
        <v>6</v>
      </c>
      <c r="D1419" t="s">
        <v>14</v>
      </c>
      <c r="E1419" t="s">
        <v>10</v>
      </c>
      <c r="F1419" t="s">
        <v>30</v>
      </c>
      <c r="G1419" t="s">
        <v>12</v>
      </c>
      <c r="H1419" s="2">
        <v>4703.3</v>
      </c>
      <c r="I1419" t="str">
        <f t="shared" si="22"/>
        <v>Child</v>
      </c>
    </row>
    <row r="1420" spans="1:9" x14ac:dyDescent="0.35">
      <c r="A1420" s="1">
        <v>44708</v>
      </c>
      <c r="B1420" t="s">
        <v>1450</v>
      </c>
      <c r="C1420">
        <v>12</v>
      </c>
      <c r="D1420" t="s">
        <v>14</v>
      </c>
      <c r="E1420" t="s">
        <v>35</v>
      </c>
      <c r="F1420" t="s">
        <v>23</v>
      </c>
      <c r="G1420" t="s">
        <v>28</v>
      </c>
      <c r="H1420" s="2">
        <v>758.85</v>
      </c>
      <c r="I1420" t="str">
        <f t="shared" si="22"/>
        <v>Child</v>
      </c>
    </row>
    <row r="1421" spans="1:9" x14ac:dyDescent="0.35">
      <c r="A1421" s="1">
        <v>44725</v>
      </c>
      <c r="B1421" t="s">
        <v>1451</v>
      </c>
      <c r="C1421">
        <v>60</v>
      </c>
      <c r="D1421" t="s">
        <v>14</v>
      </c>
      <c r="E1421" t="s">
        <v>33</v>
      </c>
      <c r="F1421" t="s">
        <v>30</v>
      </c>
      <c r="G1421" t="s">
        <v>17</v>
      </c>
      <c r="H1421" s="2">
        <v>253.94</v>
      </c>
      <c r="I1421" t="str">
        <f t="shared" si="22"/>
        <v>Senior Age</v>
      </c>
    </row>
    <row r="1422" spans="1:9" x14ac:dyDescent="0.35">
      <c r="A1422" s="1">
        <v>44894</v>
      </c>
      <c r="B1422" t="s">
        <v>1452</v>
      </c>
      <c r="C1422">
        <v>14</v>
      </c>
      <c r="D1422" t="s">
        <v>14</v>
      </c>
      <c r="E1422" t="s">
        <v>33</v>
      </c>
      <c r="F1422" t="s">
        <v>23</v>
      </c>
      <c r="G1422" t="s">
        <v>12</v>
      </c>
      <c r="H1422" s="2">
        <v>3777.44</v>
      </c>
      <c r="I1422" t="str">
        <f t="shared" si="22"/>
        <v>Child</v>
      </c>
    </row>
    <row r="1423" spans="1:9" x14ac:dyDescent="0.35">
      <c r="A1423" s="1">
        <v>44911</v>
      </c>
      <c r="B1423" t="s">
        <v>1453</v>
      </c>
      <c r="C1423">
        <v>89</v>
      </c>
      <c r="D1423" t="s">
        <v>14</v>
      </c>
      <c r="E1423" t="s">
        <v>27</v>
      </c>
      <c r="F1423" t="s">
        <v>30</v>
      </c>
      <c r="G1423" t="s">
        <v>17</v>
      </c>
      <c r="H1423" s="2">
        <v>1350.62</v>
      </c>
      <c r="I1423" t="str">
        <f t="shared" si="22"/>
        <v>Senior Age</v>
      </c>
    </row>
    <row r="1424" spans="1:9" x14ac:dyDescent="0.35">
      <c r="A1424" s="1">
        <v>44662</v>
      </c>
      <c r="B1424" t="s">
        <v>1454</v>
      </c>
      <c r="C1424">
        <v>25</v>
      </c>
      <c r="D1424" t="s">
        <v>21</v>
      </c>
      <c r="E1424" t="s">
        <v>15</v>
      </c>
      <c r="F1424" t="s">
        <v>11</v>
      </c>
      <c r="G1424" t="s">
        <v>37</v>
      </c>
      <c r="H1424" s="2">
        <v>4682.22</v>
      </c>
      <c r="I1424" t="str">
        <f t="shared" si="22"/>
        <v>Young Adult</v>
      </c>
    </row>
    <row r="1425" spans="1:9" x14ac:dyDescent="0.35">
      <c r="A1425" s="1">
        <v>44793</v>
      </c>
      <c r="B1425" t="s">
        <v>1455</v>
      </c>
      <c r="C1425">
        <v>18</v>
      </c>
      <c r="D1425" t="s">
        <v>21</v>
      </c>
      <c r="E1425" t="s">
        <v>33</v>
      </c>
      <c r="F1425" t="s">
        <v>16</v>
      </c>
      <c r="G1425" t="s">
        <v>40</v>
      </c>
      <c r="H1425" s="2">
        <v>280.08999999999997</v>
      </c>
      <c r="I1425" t="str">
        <f t="shared" si="22"/>
        <v>Young Adult</v>
      </c>
    </row>
    <row r="1426" spans="1:9" x14ac:dyDescent="0.35">
      <c r="A1426" s="1">
        <v>44947</v>
      </c>
      <c r="B1426" t="s">
        <v>1456</v>
      </c>
      <c r="C1426">
        <v>14</v>
      </c>
      <c r="D1426" t="s">
        <v>14</v>
      </c>
      <c r="E1426" t="s">
        <v>22</v>
      </c>
      <c r="F1426" t="s">
        <v>16</v>
      </c>
      <c r="G1426" t="s">
        <v>12</v>
      </c>
      <c r="H1426" s="2">
        <v>4075.17</v>
      </c>
      <c r="I1426" t="str">
        <f t="shared" si="22"/>
        <v>Child</v>
      </c>
    </row>
    <row r="1427" spans="1:9" x14ac:dyDescent="0.35">
      <c r="A1427" s="1">
        <v>44651</v>
      </c>
      <c r="B1427" t="s">
        <v>1457</v>
      </c>
      <c r="C1427">
        <v>42</v>
      </c>
      <c r="D1427" t="s">
        <v>21</v>
      </c>
      <c r="E1427" t="s">
        <v>22</v>
      </c>
      <c r="F1427" t="s">
        <v>16</v>
      </c>
      <c r="G1427" t="s">
        <v>17</v>
      </c>
      <c r="H1427" s="2">
        <v>3075.44</v>
      </c>
      <c r="I1427" t="str">
        <f t="shared" si="22"/>
        <v>Middle age</v>
      </c>
    </row>
    <row r="1428" spans="1:9" x14ac:dyDescent="0.35">
      <c r="A1428" s="1">
        <v>44912</v>
      </c>
      <c r="B1428" t="s">
        <v>1458</v>
      </c>
      <c r="C1428">
        <v>58</v>
      </c>
      <c r="D1428" t="s">
        <v>9</v>
      </c>
      <c r="E1428" t="s">
        <v>10</v>
      </c>
      <c r="F1428" t="s">
        <v>16</v>
      </c>
      <c r="G1428" t="s">
        <v>17</v>
      </c>
      <c r="H1428" s="2">
        <v>3796.36</v>
      </c>
      <c r="I1428" t="str">
        <f t="shared" si="22"/>
        <v>Middle age</v>
      </c>
    </row>
    <row r="1429" spans="1:9" x14ac:dyDescent="0.35">
      <c r="A1429" s="1">
        <v>44799</v>
      </c>
      <c r="B1429" t="s">
        <v>1459</v>
      </c>
      <c r="C1429">
        <v>17</v>
      </c>
      <c r="D1429" t="s">
        <v>21</v>
      </c>
      <c r="E1429" t="s">
        <v>15</v>
      </c>
      <c r="F1429" t="s">
        <v>30</v>
      </c>
      <c r="G1429" t="s">
        <v>12</v>
      </c>
      <c r="H1429" s="2">
        <v>3981.34</v>
      </c>
      <c r="I1429" t="str">
        <f t="shared" si="22"/>
        <v>Child</v>
      </c>
    </row>
    <row r="1430" spans="1:9" x14ac:dyDescent="0.35">
      <c r="A1430" s="1">
        <v>44711</v>
      </c>
      <c r="B1430" t="s">
        <v>1460</v>
      </c>
      <c r="C1430">
        <v>9</v>
      </c>
      <c r="D1430" t="s">
        <v>14</v>
      </c>
      <c r="E1430" t="s">
        <v>35</v>
      </c>
      <c r="F1430" t="s">
        <v>23</v>
      </c>
      <c r="G1430" t="s">
        <v>40</v>
      </c>
      <c r="H1430" s="2">
        <v>1828.72</v>
      </c>
      <c r="I1430" t="str">
        <f t="shared" si="22"/>
        <v>Child</v>
      </c>
    </row>
    <row r="1431" spans="1:9" x14ac:dyDescent="0.35">
      <c r="A1431" s="1">
        <v>44590</v>
      </c>
      <c r="B1431" t="s">
        <v>1461</v>
      </c>
      <c r="C1431">
        <v>70</v>
      </c>
      <c r="D1431" t="s">
        <v>9</v>
      </c>
      <c r="E1431" t="s">
        <v>35</v>
      </c>
      <c r="F1431" t="s">
        <v>23</v>
      </c>
      <c r="G1431" t="s">
        <v>17</v>
      </c>
      <c r="H1431" s="2">
        <v>4462.1499999999996</v>
      </c>
      <c r="I1431" t="str">
        <f t="shared" si="22"/>
        <v>Senior Age</v>
      </c>
    </row>
    <row r="1432" spans="1:9" x14ac:dyDescent="0.35">
      <c r="A1432" s="1">
        <v>44751</v>
      </c>
      <c r="B1432" t="s">
        <v>1462</v>
      </c>
      <c r="C1432">
        <v>23</v>
      </c>
      <c r="D1432" t="s">
        <v>14</v>
      </c>
      <c r="E1432" t="s">
        <v>35</v>
      </c>
      <c r="F1432" t="s">
        <v>16</v>
      </c>
      <c r="G1432" t="s">
        <v>37</v>
      </c>
      <c r="H1432" s="2">
        <v>4221.66</v>
      </c>
      <c r="I1432" t="str">
        <f t="shared" si="22"/>
        <v>Young Adult</v>
      </c>
    </row>
    <row r="1433" spans="1:9" x14ac:dyDescent="0.35">
      <c r="A1433" s="1">
        <v>44985</v>
      </c>
      <c r="B1433" t="s">
        <v>1463</v>
      </c>
      <c r="C1433">
        <v>9</v>
      </c>
      <c r="D1433" t="s">
        <v>14</v>
      </c>
      <c r="E1433" t="s">
        <v>27</v>
      </c>
      <c r="F1433" t="s">
        <v>11</v>
      </c>
      <c r="G1433" t="s">
        <v>12</v>
      </c>
      <c r="H1433" s="2">
        <v>1223.3499999999999</v>
      </c>
      <c r="I1433" t="str">
        <f t="shared" si="22"/>
        <v>Child</v>
      </c>
    </row>
    <row r="1434" spans="1:9" x14ac:dyDescent="0.35">
      <c r="A1434" s="1">
        <v>44741</v>
      </c>
      <c r="B1434" t="s">
        <v>1464</v>
      </c>
      <c r="C1434">
        <v>51</v>
      </c>
      <c r="D1434" t="s">
        <v>21</v>
      </c>
      <c r="E1434" t="s">
        <v>15</v>
      </c>
      <c r="F1434" t="s">
        <v>11</v>
      </c>
      <c r="G1434" t="s">
        <v>40</v>
      </c>
      <c r="H1434" s="2">
        <v>3523.6</v>
      </c>
      <c r="I1434" t="str">
        <f t="shared" si="22"/>
        <v>Middle age</v>
      </c>
    </row>
    <row r="1435" spans="1:9" x14ac:dyDescent="0.35">
      <c r="A1435" s="1">
        <v>45071</v>
      </c>
      <c r="B1435" t="s">
        <v>1465</v>
      </c>
      <c r="C1435">
        <v>14</v>
      </c>
      <c r="D1435" t="s">
        <v>14</v>
      </c>
      <c r="E1435" t="s">
        <v>19</v>
      </c>
      <c r="F1435" t="s">
        <v>16</v>
      </c>
      <c r="G1435" t="s">
        <v>40</v>
      </c>
      <c r="H1435" s="2">
        <v>1192.21</v>
      </c>
      <c r="I1435" t="str">
        <f t="shared" si="22"/>
        <v>Child</v>
      </c>
    </row>
    <row r="1436" spans="1:9" x14ac:dyDescent="0.35">
      <c r="A1436" s="1">
        <v>44850</v>
      </c>
      <c r="B1436" t="s">
        <v>1466</v>
      </c>
      <c r="C1436">
        <v>36</v>
      </c>
      <c r="D1436" t="s">
        <v>21</v>
      </c>
      <c r="E1436" t="s">
        <v>25</v>
      </c>
      <c r="F1436" t="s">
        <v>30</v>
      </c>
      <c r="G1436" t="s">
        <v>40</v>
      </c>
      <c r="H1436" s="2">
        <v>4607.67</v>
      </c>
      <c r="I1436" t="str">
        <f t="shared" si="22"/>
        <v>Young Adult</v>
      </c>
    </row>
    <row r="1437" spans="1:9" x14ac:dyDescent="0.35">
      <c r="A1437" s="1">
        <v>45062</v>
      </c>
      <c r="B1437" t="s">
        <v>1467</v>
      </c>
      <c r="C1437">
        <v>64</v>
      </c>
      <c r="D1437" t="s">
        <v>21</v>
      </c>
      <c r="E1437" t="s">
        <v>15</v>
      </c>
      <c r="F1437" t="s">
        <v>16</v>
      </c>
      <c r="G1437" t="s">
        <v>17</v>
      </c>
      <c r="H1437" s="2">
        <v>2994.66</v>
      </c>
      <c r="I1437" t="str">
        <f t="shared" si="22"/>
        <v>Senior Age</v>
      </c>
    </row>
    <row r="1438" spans="1:9" x14ac:dyDescent="0.35">
      <c r="A1438" s="1">
        <v>44977</v>
      </c>
      <c r="B1438" t="s">
        <v>1468</v>
      </c>
      <c r="C1438">
        <v>74</v>
      </c>
      <c r="D1438" t="s">
        <v>14</v>
      </c>
      <c r="E1438" t="s">
        <v>25</v>
      </c>
      <c r="F1438" t="s">
        <v>30</v>
      </c>
      <c r="G1438" t="s">
        <v>37</v>
      </c>
      <c r="H1438" s="2">
        <v>1823.52</v>
      </c>
      <c r="I1438" t="str">
        <f t="shared" si="22"/>
        <v>Senior Age</v>
      </c>
    </row>
    <row r="1439" spans="1:9" x14ac:dyDescent="0.35">
      <c r="A1439" s="1">
        <v>44787</v>
      </c>
      <c r="B1439" t="s">
        <v>1469</v>
      </c>
      <c r="C1439">
        <v>35</v>
      </c>
      <c r="D1439" t="s">
        <v>9</v>
      </c>
      <c r="E1439" t="s">
        <v>22</v>
      </c>
      <c r="F1439" t="s">
        <v>30</v>
      </c>
      <c r="G1439" t="s">
        <v>40</v>
      </c>
      <c r="H1439" s="2">
        <v>4639.3500000000004</v>
      </c>
      <c r="I1439" t="str">
        <f t="shared" si="22"/>
        <v>Young Adult</v>
      </c>
    </row>
    <row r="1440" spans="1:9" x14ac:dyDescent="0.35">
      <c r="A1440" s="1">
        <v>45178</v>
      </c>
      <c r="B1440" t="s">
        <v>1470</v>
      </c>
      <c r="C1440">
        <v>32</v>
      </c>
      <c r="D1440" t="s">
        <v>21</v>
      </c>
      <c r="E1440" t="s">
        <v>25</v>
      </c>
      <c r="F1440" t="s">
        <v>23</v>
      </c>
      <c r="G1440" t="s">
        <v>28</v>
      </c>
      <c r="H1440" s="2">
        <v>1540.12</v>
      </c>
      <c r="I1440" t="str">
        <f t="shared" si="22"/>
        <v>Young Adult</v>
      </c>
    </row>
    <row r="1441" spans="1:9" x14ac:dyDescent="0.35">
      <c r="A1441" s="1">
        <v>44890</v>
      </c>
      <c r="B1441" t="s">
        <v>1471</v>
      </c>
      <c r="C1441">
        <v>97</v>
      </c>
      <c r="D1441" t="s">
        <v>14</v>
      </c>
      <c r="E1441" t="s">
        <v>35</v>
      </c>
      <c r="F1441" t="s">
        <v>30</v>
      </c>
      <c r="G1441" t="s">
        <v>12</v>
      </c>
      <c r="H1441" s="2">
        <v>3488.23</v>
      </c>
      <c r="I1441" t="str">
        <f t="shared" si="22"/>
        <v>Senior Age</v>
      </c>
    </row>
    <row r="1442" spans="1:9" x14ac:dyDescent="0.35">
      <c r="A1442" s="1">
        <v>44669</v>
      </c>
      <c r="B1442" t="s">
        <v>1472</v>
      </c>
      <c r="C1442">
        <v>86</v>
      </c>
      <c r="D1442" t="s">
        <v>21</v>
      </c>
      <c r="E1442" t="s">
        <v>10</v>
      </c>
      <c r="F1442" t="s">
        <v>23</v>
      </c>
      <c r="G1442" t="s">
        <v>37</v>
      </c>
      <c r="H1442" s="2">
        <v>1735.25</v>
      </c>
      <c r="I1442" t="str">
        <f t="shared" si="22"/>
        <v>Senior Age</v>
      </c>
    </row>
    <row r="1443" spans="1:9" x14ac:dyDescent="0.35">
      <c r="A1443" s="1">
        <v>45144</v>
      </c>
      <c r="B1443" t="s">
        <v>1473</v>
      </c>
      <c r="C1443">
        <v>78</v>
      </c>
      <c r="D1443" t="s">
        <v>21</v>
      </c>
      <c r="E1443" t="s">
        <v>19</v>
      </c>
      <c r="F1443" t="s">
        <v>16</v>
      </c>
      <c r="G1443" t="s">
        <v>28</v>
      </c>
      <c r="H1443" s="2">
        <v>654.41999999999996</v>
      </c>
      <c r="I1443" t="str">
        <f t="shared" si="22"/>
        <v>Senior Age</v>
      </c>
    </row>
    <row r="1444" spans="1:9" x14ac:dyDescent="0.35">
      <c r="A1444" s="1">
        <v>44595</v>
      </c>
      <c r="B1444" t="s">
        <v>1474</v>
      </c>
      <c r="C1444">
        <v>60</v>
      </c>
      <c r="D1444" t="s">
        <v>9</v>
      </c>
      <c r="E1444" t="s">
        <v>15</v>
      </c>
      <c r="F1444" t="s">
        <v>23</v>
      </c>
      <c r="G1444" t="s">
        <v>17</v>
      </c>
      <c r="H1444" s="2">
        <v>3015.54</v>
      </c>
      <c r="I1444" t="str">
        <f t="shared" si="22"/>
        <v>Senior Age</v>
      </c>
    </row>
    <row r="1445" spans="1:9" x14ac:dyDescent="0.35">
      <c r="A1445" s="1">
        <v>45271</v>
      </c>
      <c r="B1445" t="s">
        <v>1475</v>
      </c>
      <c r="C1445">
        <v>53</v>
      </c>
      <c r="D1445" t="s">
        <v>9</v>
      </c>
      <c r="E1445" t="s">
        <v>10</v>
      </c>
      <c r="F1445" t="s">
        <v>30</v>
      </c>
      <c r="G1445" t="s">
        <v>40</v>
      </c>
      <c r="H1445" s="2">
        <v>3607.43</v>
      </c>
      <c r="I1445" t="str">
        <f t="shared" si="22"/>
        <v>Middle age</v>
      </c>
    </row>
    <row r="1446" spans="1:9" x14ac:dyDescent="0.35">
      <c r="A1446" s="1">
        <v>44844</v>
      </c>
      <c r="B1446" t="s">
        <v>1476</v>
      </c>
      <c r="C1446">
        <v>86</v>
      </c>
      <c r="D1446" t="s">
        <v>14</v>
      </c>
      <c r="E1446" t="s">
        <v>19</v>
      </c>
      <c r="F1446" t="s">
        <v>23</v>
      </c>
      <c r="G1446" t="s">
        <v>12</v>
      </c>
      <c r="H1446" s="2">
        <v>1025.25</v>
      </c>
      <c r="I1446" t="str">
        <f t="shared" si="22"/>
        <v>Senior Age</v>
      </c>
    </row>
    <row r="1447" spans="1:9" x14ac:dyDescent="0.35">
      <c r="A1447" s="1">
        <v>45081</v>
      </c>
      <c r="B1447" t="s">
        <v>1477</v>
      </c>
      <c r="C1447">
        <v>66</v>
      </c>
      <c r="D1447" t="s">
        <v>21</v>
      </c>
      <c r="E1447" t="s">
        <v>10</v>
      </c>
      <c r="F1447" t="s">
        <v>30</v>
      </c>
      <c r="G1447" t="s">
        <v>37</v>
      </c>
      <c r="H1447" s="2">
        <v>2486.2600000000002</v>
      </c>
      <c r="I1447" t="str">
        <f t="shared" si="22"/>
        <v>Senior Age</v>
      </c>
    </row>
    <row r="1448" spans="1:9" x14ac:dyDescent="0.35">
      <c r="A1448" s="1">
        <v>44991</v>
      </c>
      <c r="B1448" t="s">
        <v>1478</v>
      </c>
      <c r="C1448">
        <v>32</v>
      </c>
      <c r="D1448" t="s">
        <v>21</v>
      </c>
      <c r="E1448" t="s">
        <v>19</v>
      </c>
      <c r="F1448" t="s">
        <v>11</v>
      </c>
      <c r="G1448" t="s">
        <v>40</v>
      </c>
      <c r="H1448" s="2">
        <v>793.28</v>
      </c>
      <c r="I1448" t="str">
        <f t="shared" si="22"/>
        <v>Young Adult</v>
      </c>
    </row>
    <row r="1449" spans="1:9" x14ac:dyDescent="0.35">
      <c r="A1449" s="1">
        <v>44721</v>
      </c>
      <c r="B1449" t="s">
        <v>1479</v>
      </c>
      <c r="C1449">
        <v>44</v>
      </c>
      <c r="D1449" t="s">
        <v>14</v>
      </c>
      <c r="E1449" t="s">
        <v>33</v>
      </c>
      <c r="F1449" t="s">
        <v>30</v>
      </c>
      <c r="G1449" t="s">
        <v>17</v>
      </c>
      <c r="H1449" s="2">
        <v>1764.68</v>
      </c>
      <c r="I1449" t="str">
        <f t="shared" si="22"/>
        <v>Middle age</v>
      </c>
    </row>
    <row r="1450" spans="1:9" x14ac:dyDescent="0.35">
      <c r="A1450" s="1">
        <v>45039</v>
      </c>
      <c r="B1450" t="s">
        <v>1480</v>
      </c>
      <c r="C1450">
        <v>64</v>
      </c>
      <c r="D1450" t="s">
        <v>9</v>
      </c>
      <c r="E1450" t="s">
        <v>22</v>
      </c>
      <c r="F1450" t="s">
        <v>11</v>
      </c>
      <c r="G1450" t="s">
        <v>28</v>
      </c>
      <c r="H1450" s="2">
        <v>190.43</v>
      </c>
      <c r="I1450" t="str">
        <f t="shared" si="22"/>
        <v>Senior Age</v>
      </c>
    </row>
    <row r="1451" spans="1:9" x14ac:dyDescent="0.35">
      <c r="A1451" s="1">
        <v>44629</v>
      </c>
      <c r="B1451" t="s">
        <v>1481</v>
      </c>
      <c r="C1451">
        <v>2</v>
      </c>
      <c r="D1451" t="s">
        <v>21</v>
      </c>
      <c r="E1451" t="s">
        <v>22</v>
      </c>
      <c r="F1451" t="s">
        <v>16</v>
      </c>
      <c r="G1451" t="s">
        <v>17</v>
      </c>
      <c r="H1451" s="2">
        <v>1552.21</v>
      </c>
      <c r="I1451" t="str">
        <f t="shared" si="22"/>
        <v>Child</v>
      </c>
    </row>
    <row r="1452" spans="1:9" x14ac:dyDescent="0.35">
      <c r="A1452" s="1">
        <v>44863</v>
      </c>
      <c r="B1452" t="s">
        <v>1482</v>
      </c>
      <c r="C1452">
        <v>45</v>
      </c>
      <c r="D1452" t="s">
        <v>21</v>
      </c>
      <c r="E1452" t="s">
        <v>10</v>
      </c>
      <c r="F1452" t="s">
        <v>11</v>
      </c>
      <c r="G1452" t="s">
        <v>17</v>
      </c>
      <c r="H1452" s="2">
        <v>3403.35</v>
      </c>
      <c r="I1452" t="str">
        <f t="shared" si="22"/>
        <v>Middle age</v>
      </c>
    </row>
    <row r="1453" spans="1:9" x14ac:dyDescent="0.35">
      <c r="A1453" s="1">
        <v>45229</v>
      </c>
      <c r="B1453" t="s">
        <v>1483</v>
      </c>
      <c r="C1453">
        <v>52</v>
      </c>
      <c r="D1453" t="s">
        <v>14</v>
      </c>
      <c r="E1453" t="s">
        <v>25</v>
      </c>
      <c r="F1453" t="s">
        <v>23</v>
      </c>
      <c r="G1453" t="s">
        <v>37</v>
      </c>
      <c r="H1453" s="2">
        <v>4573.08</v>
      </c>
      <c r="I1453" t="str">
        <f t="shared" si="22"/>
        <v>Middle age</v>
      </c>
    </row>
    <row r="1454" spans="1:9" x14ac:dyDescent="0.35">
      <c r="A1454" s="1">
        <v>44804</v>
      </c>
      <c r="B1454" t="s">
        <v>1484</v>
      </c>
      <c r="C1454">
        <v>22</v>
      </c>
      <c r="D1454" t="s">
        <v>14</v>
      </c>
      <c r="E1454" t="s">
        <v>22</v>
      </c>
      <c r="F1454" t="s">
        <v>16</v>
      </c>
      <c r="G1454" t="s">
        <v>12</v>
      </c>
      <c r="H1454" s="2">
        <v>4972.6099999999997</v>
      </c>
      <c r="I1454" t="str">
        <f t="shared" si="22"/>
        <v>Young Adult</v>
      </c>
    </row>
    <row r="1455" spans="1:9" x14ac:dyDescent="0.35">
      <c r="A1455" s="1">
        <v>44994</v>
      </c>
      <c r="B1455" t="s">
        <v>1485</v>
      </c>
      <c r="C1455">
        <v>6</v>
      </c>
      <c r="D1455" t="s">
        <v>9</v>
      </c>
      <c r="E1455" t="s">
        <v>15</v>
      </c>
      <c r="F1455" t="s">
        <v>16</v>
      </c>
      <c r="G1455" t="s">
        <v>40</v>
      </c>
      <c r="H1455" s="2">
        <v>4454.8599999999997</v>
      </c>
      <c r="I1455" t="str">
        <f t="shared" si="22"/>
        <v>Child</v>
      </c>
    </row>
    <row r="1456" spans="1:9" x14ac:dyDescent="0.35">
      <c r="A1456" s="1">
        <v>44768</v>
      </c>
      <c r="B1456" t="s">
        <v>1486</v>
      </c>
      <c r="C1456">
        <v>81</v>
      </c>
      <c r="D1456" t="s">
        <v>21</v>
      </c>
      <c r="E1456" t="s">
        <v>22</v>
      </c>
      <c r="F1456" t="s">
        <v>23</v>
      </c>
      <c r="G1456" t="s">
        <v>17</v>
      </c>
      <c r="H1456" s="2">
        <v>4014.97</v>
      </c>
      <c r="I1456" t="str">
        <f t="shared" si="22"/>
        <v>Senior Age</v>
      </c>
    </row>
    <row r="1457" spans="1:9" x14ac:dyDescent="0.35">
      <c r="A1457" s="1">
        <v>44775</v>
      </c>
      <c r="B1457" t="s">
        <v>1487</v>
      </c>
      <c r="C1457">
        <v>42</v>
      </c>
      <c r="D1457" t="s">
        <v>14</v>
      </c>
      <c r="E1457" t="s">
        <v>19</v>
      </c>
      <c r="F1457" t="s">
        <v>16</v>
      </c>
      <c r="G1457" t="s">
        <v>17</v>
      </c>
      <c r="H1457" s="2">
        <v>634.27</v>
      </c>
      <c r="I1457" t="str">
        <f t="shared" si="22"/>
        <v>Middle age</v>
      </c>
    </row>
    <row r="1458" spans="1:9" x14ac:dyDescent="0.35">
      <c r="A1458" s="1">
        <v>44701</v>
      </c>
      <c r="B1458" t="s">
        <v>1488</v>
      </c>
      <c r="C1458">
        <v>19</v>
      </c>
      <c r="D1458" t="s">
        <v>21</v>
      </c>
      <c r="E1458" t="s">
        <v>10</v>
      </c>
      <c r="F1458" t="s">
        <v>16</v>
      </c>
      <c r="G1458" t="s">
        <v>12</v>
      </c>
      <c r="H1458" s="2">
        <v>2485.8200000000002</v>
      </c>
      <c r="I1458" t="str">
        <f t="shared" si="22"/>
        <v>Young Adult</v>
      </c>
    </row>
    <row r="1459" spans="1:9" x14ac:dyDescent="0.35">
      <c r="A1459" s="1">
        <v>45212</v>
      </c>
      <c r="B1459" t="s">
        <v>1489</v>
      </c>
      <c r="C1459">
        <v>21</v>
      </c>
      <c r="D1459" t="s">
        <v>14</v>
      </c>
      <c r="E1459" t="s">
        <v>10</v>
      </c>
      <c r="F1459" t="s">
        <v>16</v>
      </c>
      <c r="G1459" t="s">
        <v>17</v>
      </c>
      <c r="H1459" s="2">
        <v>2205.33</v>
      </c>
      <c r="I1459" t="str">
        <f t="shared" si="22"/>
        <v>Young Adult</v>
      </c>
    </row>
    <row r="1460" spans="1:9" x14ac:dyDescent="0.35">
      <c r="A1460" s="1">
        <v>44841</v>
      </c>
      <c r="B1460" t="s">
        <v>1490</v>
      </c>
      <c r="C1460">
        <v>56</v>
      </c>
      <c r="D1460" t="s">
        <v>21</v>
      </c>
      <c r="E1460" t="s">
        <v>10</v>
      </c>
      <c r="F1460" t="s">
        <v>30</v>
      </c>
      <c r="G1460" t="s">
        <v>17</v>
      </c>
      <c r="H1460" s="2">
        <v>2714.76</v>
      </c>
      <c r="I1460" t="str">
        <f t="shared" si="22"/>
        <v>Middle age</v>
      </c>
    </row>
    <row r="1461" spans="1:9" x14ac:dyDescent="0.35">
      <c r="A1461" s="1">
        <v>45241</v>
      </c>
      <c r="B1461" t="s">
        <v>1491</v>
      </c>
      <c r="C1461">
        <v>41</v>
      </c>
      <c r="D1461" t="s">
        <v>14</v>
      </c>
      <c r="E1461" t="s">
        <v>25</v>
      </c>
      <c r="F1461" t="s">
        <v>16</v>
      </c>
      <c r="G1461" t="s">
        <v>12</v>
      </c>
      <c r="H1461" s="2">
        <v>3964.81</v>
      </c>
      <c r="I1461" t="str">
        <f t="shared" si="22"/>
        <v>Middle age</v>
      </c>
    </row>
    <row r="1462" spans="1:9" x14ac:dyDescent="0.35">
      <c r="A1462" s="1">
        <v>45107</v>
      </c>
      <c r="B1462" t="s">
        <v>1492</v>
      </c>
      <c r="C1462">
        <v>50</v>
      </c>
      <c r="D1462" t="s">
        <v>21</v>
      </c>
      <c r="E1462" t="s">
        <v>22</v>
      </c>
      <c r="F1462" t="s">
        <v>11</v>
      </c>
      <c r="G1462" t="s">
        <v>40</v>
      </c>
      <c r="H1462" s="2">
        <v>1824.55</v>
      </c>
      <c r="I1462" t="str">
        <f t="shared" si="22"/>
        <v>Middle age</v>
      </c>
    </row>
    <row r="1463" spans="1:9" x14ac:dyDescent="0.35">
      <c r="A1463" s="1">
        <v>44874</v>
      </c>
      <c r="B1463" t="s">
        <v>1493</v>
      </c>
      <c r="C1463">
        <v>5</v>
      </c>
      <c r="D1463" t="s">
        <v>9</v>
      </c>
      <c r="E1463" t="s">
        <v>10</v>
      </c>
      <c r="F1463" t="s">
        <v>16</v>
      </c>
      <c r="G1463" t="s">
        <v>37</v>
      </c>
      <c r="H1463" s="2">
        <v>4903.5600000000004</v>
      </c>
      <c r="I1463" t="str">
        <f t="shared" si="22"/>
        <v>Child</v>
      </c>
    </row>
    <row r="1464" spans="1:9" x14ac:dyDescent="0.35">
      <c r="A1464" s="1">
        <v>44797</v>
      </c>
      <c r="B1464" t="s">
        <v>1494</v>
      </c>
      <c r="C1464">
        <v>30</v>
      </c>
      <c r="D1464" t="s">
        <v>14</v>
      </c>
      <c r="E1464" t="s">
        <v>35</v>
      </c>
      <c r="F1464" t="s">
        <v>11</v>
      </c>
      <c r="G1464" t="s">
        <v>40</v>
      </c>
      <c r="H1464" s="2">
        <v>4422.63</v>
      </c>
      <c r="I1464" t="str">
        <f t="shared" si="22"/>
        <v>Young Adult</v>
      </c>
    </row>
    <row r="1465" spans="1:9" x14ac:dyDescent="0.35">
      <c r="A1465" s="1">
        <v>44919</v>
      </c>
      <c r="B1465" t="s">
        <v>1495</v>
      </c>
      <c r="C1465">
        <v>99</v>
      </c>
      <c r="D1465" t="s">
        <v>14</v>
      </c>
      <c r="E1465" t="s">
        <v>19</v>
      </c>
      <c r="F1465" t="s">
        <v>11</v>
      </c>
      <c r="G1465" t="s">
        <v>17</v>
      </c>
      <c r="H1465" s="2">
        <v>1268.2</v>
      </c>
      <c r="I1465" t="str">
        <f t="shared" si="22"/>
        <v>Senior Age</v>
      </c>
    </row>
    <row r="1466" spans="1:9" x14ac:dyDescent="0.35">
      <c r="A1466" s="1">
        <v>44614</v>
      </c>
      <c r="B1466" t="s">
        <v>1496</v>
      </c>
      <c r="C1466">
        <v>14</v>
      </c>
      <c r="D1466" t="s">
        <v>21</v>
      </c>
      <c r="E1466" t="s">
        <v>25</v>
      </c>
      <c r="F1466" t="s">
        <v>11</v>
      </c>
      <c r="G1466" t="s">
        <v>17</v>
      </c>
      <c r="H1466" s="2">
        <v>2927.56</v>
      </c>
      <c r="I1466" t="str">
        <f t="shared" si="22"/>
        <v>Child</v>
      </c>
    </row>
    <row r="1467" spans="1:9" x14ac:dyDescent="0.35">
      <c r="A1467" s="1">
        <v>45062</v>
      </c>
      <c r="B1467" t="s">
        <v>1497</v>
      </c>
      <c r="C1467">
        <v>65</v>
      </c>
      <c r="D1467" t="s">
        <v>21</v>
      </c>
      <c r="E1467" t="s">
        <v>10</v>
      </c>
      <c r="F1467" t="s">
        <v>30</v>
      </c>
      <c r="G1467" t="s">
        <v>40</v>
      </c>
      <c r="H1467" s="2">
        <v>1490.92</v>
      </c>
      <c r="I1467" t="str">
        <f t="shared" si="22"/>
        <v>Senior Age</v>
      </c>
    </row>
    <row r="1468" spans="1:9" x14ac:dyDescent="0.35">
      <c r="A1468" s="1">
        <v>44837</v>
      </c>
      <c r="B1468" t="s">
        <v>1498</v>
      </c>
      <c r="C1468">
        <v>0</v>
      </c>
      <c r="D1468" t="s">
        <v>21</v>
      </c>
      <c r="E1468" t="s">
        <v>27</v>
      </c>
      <c r="F1468" t="s">
        <v>16</v>
      </c>
      <c r="G1468" t="s">
        <v>17</v>
      </c>
      <c r="H1468" s="2">
        <v>2972.91</v>
      </c>
      <c r="I1468" t="str">
        <f t="shared" si="22"/>
        <v>Child</v>
      </c>
    </row>
    <row r="1469" spans="1:9" x14ac:dyDescent="0.35">
      <c r="A1469" s="1">
        <v>44869</v>
      </c>
      <c r="B1469" t="s">
        <v>1499</v>
      </c>
      <c r="C1469">
        <v>60</v>
      </c>
      <c r="D1469" t="s">
        <v>21</v>
      </c>
      <c r="E1469" t="s">
        <v>15</v>
      </c>
      <c r="F1469" t="s">
        <v>16</v>
      </c>
      <c r="G1469" t="s">
        <v>37</v>
      </c>
      <c r="H1469" s="2">
        <v>2077.87</v>
      </c>
      <c r="I1469" t="str">
        <f t="shared" si="22"/>
        <v>Senior Age</v>
      </c>
    </row>
    <row r="1470" spans="1:9" x14ac:dyDescent="0.35">
      <c r="A1470" s="1">
        <v>44650</v>
      </c>
      <c r="B1470" t="s">
        <v>1500</v>
      </c>
      <c r="C1470">
        <v>22</v>
      </c>
      <c r="D1470" t="s">
        <v>21</v>
      </c>
      <c r="E1470" t="s">
        <v>19</v>
      </c>
      <c r="F1470" t="s">
        <v>30</v>
      </c>
      <c r="G1470" t="s">
        <v>28</v>
      </c>
      <c r="H1470" s="2">
        <v>998.9</v>
      </c>
      <c r="I1470" t="str">
        <f t="shared" si="22"/>
        <v>Young Adult</v>
      </c>
    </row>
    <row r="1471" spans="1:9" x14ac:dyDescent="0.35">
      <c r="A1471" s="1">
        <v>45017</v>
      </c>
      <c r="B1471" t="s">
        <v>1501</v>
      </c>
      <c r="C1471">
        <v>84</v>
      </c>
      <c r="D1471" t="s">
        <v>14</v>
      </c>
      <c r="E1471" t="s">
        <v>15</v>
      </c>
      <c r="F1471" t="s">
        <v>11</v>
      </c>
      <c r="G1471" t="s">
        <v>12</v>
      </c>
      <c r="H1471" s="2">
        <v>4586.92</v>
      </c>
      <c r="I1471" t="str">
        <f t="shared" si="22"/>
        <v>Senior Age</v>
      </c>
    </row>
    <row r="1472" spans="1:9" x14ac:dyDescent="0.35">
      <c r="A1472" s="1">
        <v>45241</v>
      </c>
      <c r="B1472" t="s">
        <v>1502</v>
      </c>
      <c r="C1472">
        <v>20</v>
      </c>
      <c r="D1472" t="s">
        <v>21</v>
      </c>
      <c r="E1472" t="s">
        <v>33</v>
      </c>
      <c r="F1472" t="s">
        <v>11</v>
      </c>
      <c r="G1472" t="s">
        <v>17</v>
      </c>
      <c r="H1472" s="2">
        <v>1632.76</v>
      </c>
      <c r="I1472" t="str">
        <f t="shared" si="22"/>
        <v>Young Adult</v>
      </c>
    </row>
    <row r="1473" spans="1:9" x14ac:dyDescent="0.35">
      <c r="A1473" s="1">
        <v>44736</v>
      </c>
      <c r="B1473" t="s">
        <v>1503</v>
      </c>
      <c r="C1473">
        <v>44</v>
      </c>
      <c r="D1473" t="s">
        <v>21</v>
      </c>
      <c r="E1473" t="s">
        <v>33</v>
      </c>
      <c r="F1473" t="s">
        <v>11</v>
      </c>
      <c r="G1473" t="s">
        <v>12</v>
      </c>
      <c r="H1473" s="2">
        <v>3238.98</v>
      </c>
      <c r="I1473" t="str">
        <f t="shared" si="22"/>
        <v>Middle age</v>
      </c>
    </row>
    <row r="1474" spans="1:9" x14ac:dyDescent="0.35">
      <c r="A1474" s="1">
        <v>44604</v>
      </c>
      <c r="B1474" t="s">
        <v>1504</v>
      </c>
      <c r="C1474">
        <v>1</v>
      </c>
      <c r="D1474" t="s">
        <v>9</v>
      </c>
      <c r="E1474" t="s">
        <v>35</v>
      </c>
      <c r="F1474" t="s">
        <v>16</v>
      </c>
      <c r="G1474" t="s">
        <v>12</v>
      </c>
      <c r="H1474" s="2">
        <v>955.32</v>
      </c>
      <c r="I1474" t="str">
        <f t="shared" ref="I1474:I1537" si="23">IF(C1474&lt;=17,"Child",IF(C1474&lt;=39, "Young Adult", IF(C1474&lt;=59, "Middle age", "Senior Age")))</f>
        <v>Child</v>
      </c>
    </row>
    <row r="1475" spans="1:9" x14ac:dyDescent="0.35">
      <c r="A1475" s="1">
        <v>45275</v>
      </c>
      <c r="B1475" t="s">
        <v>1505</v>
      </c>
      <c r="C1475">
        <v>6</v>
      </c>
      <c r="D1475" t="s">
        <v>9</v>
      </c>
      <c r="E1475" t="s">
        <v>19</v>
      </c>
      <c r="F1475" t="s">
        <v>30</v>
      </c>
      <c r="G1475" t="s">
        <v>37</v>
      </c>
      <c r="H1475" s="2">
        <v>1246.07</v>
      </c>
      <c r="I1475" t="str">
        <f t="shared" si="23"/>
        <v>Child</v>
      </c>
    </row>
    <row r="1476" spans="1:9" x14ac:dyDescent="0.35">
      <c r="A1476" s="1">
        <v>44713</v>
      </c>
      <c r="B1476" t="s">
        <v>1506</v>
      </c>
      <c r="C1476">
        <v>34</v>
      </c>
      <c r="D1476" t="s">
        <v>9</v>
      </c>
      <c r="E1476" t="s">
        <v>15</v>
      </c>
      <c r="F1476" t="s">
        <v>30</v>
      </c>
      <c r="G1476" t="s">
        <v>40</v>
      </c>
      <c r="H1476" s="2">
        <v>1338.33</v>
      </c>
      <c r="I1476" t="str">
        <f t="shared" si="23"/>
        <v>Young Adult</v>
      </c>
    </row>
    <row r="1477" spans="1:9" x14ac:dyDescent="0.35">
      <c r="A1477" s="1">
        <v>45068</v>
      </c>
      <c r="B1477" t="s">
        <v>1507</v>
      </c>
      <c r="C1477">
        <v>21</v>
      </c>
      <c r="D1477" t="s">
        <v>14</v>
      </c>
      <c r="E1477" t="s">
        <v>22</v>
      </c>
      <c r="F1477" t="s">
        <v>23</v>
      </c>
      <c r="G1477" t="s">
        <v>37</v>
      </c>
      <c r="H1477" s="2">
        <v>4461.74</v>
      </c>
      <c r="I1477" t="str">
        <f t="shared" si="23"/>
        <v>Young Adult</v>
      </c>
    </row>
    <row r="1478" spans="1:9" x14ac:dyDescent="0.35">
      <c r="A1478" s="1">
        <v>45280</v>
      </c>
      <c r="B1478" t="s">
        <v>1508</v>
      </c>
      <c r="C1478">
        <v>38</v>
      </c>
      <c r="D1478" t="s">
        <v>14</v>
      </c>
      <c r="E1478" t="s">
        <v>25</v>
      </c>
      <c r="F1478" t="s">
        <v>23</v>
      </c>
      <c r="G1478" t="s">
        <v>12</v>
      </c>
      <c r="H1478" s="2">
        <v>71.75</v>
      </c>
      <c r="I1478" t="str">
        <f t="shared" si="23"/>
        <v>Young Adult</v>
      </c>
    </row>
    <row r="1479" spans="1:9" x14ac:dyDescent="0.35">
      <c r="A1479" s="1">
        <v>44657</v>
      </c>
      <c r="B1479" t="s">
        <v>1509</v>
      </c>
      <c r="C1479">
        <v>52</v>
      </c>
      <c r="D1479" t="s">
        <v>21</v>
      </c>
      <c r="E1479" t="s">
        <v>25</v>
      </c>
      <c r="F1479" t="s">
        <v>16</v>
      </c>
      <c r="G1479" t="s">
        <v>37</v>
      </c>
      <c r="H1479" s="2">
        <v>4860.42</v>
      </c>
      <c r="I1479" t="str">
        <f t="shared" si="23"/>
        <v>Middle age</v>
      </c>
    </row>
    <row r="1480" spans="1:9" x14ac:dyDescent="0.35">
      <c r="A1480" s="1">
        <v>45180</v>
      </c>
      <c r="B1480" t="s">
        <v>1510</v>
      </c>
      <c r="C1480">
        <v>78</v>
      </c>
      <c r="D1480" t="s">
        <v>21</v>
      </c>
      <c r="E1480" t="s">
        <v>15</v>
      </c>
      <c r="F1480" t="s">
        <v>16</v>
      </c>
      <c r="G1480" t="s">
        <v>40</v>
      </c>
      <c r="H1480" s="2">
        <v>3327.55</v>
      </c>
      <c r="I1480" t="str">
        <f t="shared" si="23"/>
        <v>Senior Age</v>
      </c>
    </row>
    <row r="1481" spans="1:9" x14ac:dyDescent="0.35">
      <c r="A1481" s="1">
        <v>44625</v>
      </c>
      <c r="B1481" t="s">
        <v>1511</v>
      </c>
      <c r="C1481">
        <v>90</v>
      </c>
      <c r="D1481" t="s">
        <v>14</v>
      </c>
      <c r="E1481" t="s">
        <v>25</v>
      </c>
      <c r="F1481" t="s">
        <v>23</v>
      </c>
      <c r="G1481" t="s">
        <v>12</v>
      </c>
      <c r="H1481" s="2">
        <v>1645.61</v>
      </c>
      <c r="I1481" t="str">
        <f t="shared" si="23"/>
        <v>Senior Age</v>
      </c>
    </row>
    <row r="1482" spans="1:9" x14ac:dyDescent="0.35">
      <c r="A1482" s="1">
        <v>44729</v>
      </c>
      <c r="B1482" t="s">
        <v>1512</v>
      </c>
      <c r="C1482">
        <v>3</v>
      </c>
      <c r="D1482" t="s">
        <v>14</v>
      </c>
      <c r="E1482" t="s">
        <v>10</v>
      </c>
      <c r="F1482" t="s">
        <v>16</v>
      </c>
      <c r="G1482" t="s">
        <v>40</v>
      </c>
      <c r="H1482" s="2">
        <v>2563.64</v>
      </c>
      <c r="I1482" t="str">
        <f t="shared" si="23"/>
        <v>Child</v>
      </c>
    </row>
    <row r="1483" spans="1:9" x14ac:dyDescent="0.35">
      <c r="A1483" s="1">
        <v>44717</v>
      </c>
      <c r="B1483" t="s">
        <v>1513</v>
      </c>
      <c r="C1483">
        <v>30</v>
      </c>
      <c r="D1483" t="s">
        <v>14</v>
      </c>
      <c r="E1483" t="s">
        <v>33</v>
      </c>
      <c r="F1483" t="s">
        <v>16</v>
      </c>
      <c r="G1483" t="s">
        <v>37</v>
      </c>
      <c r="H1483" s="2">
        <v>4386.9399999999996</v>
      </c>
      <c r="I1483" t="str">
        <f t="shared" si="23"/>
        <v>Young Adult</v>
      </c>
    </row>
    <row r="1484" spans="1:9" x14ac:dyDescent="0.35">
      <c r="A1484" s="1">
        <v>45007</v>
      </c>
      <c r="B1484" t="s">
        <v>1514</v>
      </c>
      <c r="C1484">
        <v>89</v>
      </c>
      <c r="D1484" t="s">
        <v>14</v>
      </c>
      <c r="E1484" t="s">
        <v>15</v>
      </c>
      <c r="F1484" t="s">
        <v>16</v>
      </c>
      <c r="G1484" t="s">
        <v>28</v>
      </c>
      <c r="H1484" s="2">
        <v>630.66999999999996</v>
      </c>
      <c r="I1484" t="str">
        <f t="shared" si="23"/>
        <v>Senior Age</v>
      </c>
    </row>
    <row r="1485" spans="1:9" x14ac:dyDescent="0.35">
      <c r="A1485" s="1">
        <v>45272</v>
      </c>
      <c r="B1485" t="s">
        <v>1515</v>
      </c>
      <c r="C1485">
        <v>15</v>
      </c>
      <c r="D1485" t="s">
        <v>21</v>
      </c>
      <c r="E1485" t="s">
        <v>19</v>
      </c>
      <c r="F1485" t="s">
        <v>16</v>
      </c>
      <c r="G1485" t="s">
        <v>12</v>
      </c>
      <c r="H1485" s="2">
        <v>1098.44</v>
      </c>
      <c r="I1485" t="str">
        <f t="shared" si="23"/>
        <v>Child</v>
      </c>
    </row>
    <row r="1486" spans="1:9" x14ac:dyDescent="0.35">
      <c r="A1486" s="1">
        <v>45117</v>
      </c>
      <c r="B1486" t="s">
        <v>1516</v>
      </c>
      <c r="C1486">
        <v>24</v>
      </c>
      <c r="D1486" t="s">
        <v>9</v>
      </c>
      <c r="E1486" t="s">
        <v>35</v>
      </c>
      <c r="F1486" t="s">
        <v>11</v>
      </c>
      <c r="G1486" t="s">
        <v>67</v>
      </c>
      <c r="H1486" s="2">
        <v>2756.69</v>
      </c>
      <c r="I1486" t="str">
        <f t="shared" si="23"/>
        <v>Young Adult</v>
      </c>
    </row>
    <row r="1487" spans="1:9" x14ac:dyDescent="0.35">
      <c r="A1487" s="1">
        <v>44958</v>
      </c>
      <c r="B1487" t="s">
        <v>1517</v>
      </c>
      <c r="C1487">
        <v>65</v>
      </c>
      <c r="D1487" t="s">
        <v>14</v>
      </c>
      <c r="E1487" t="s">
        <v>15</v>
      </c>
      <c r="F1487" t="s">
        <v>11</v>
      </c>
      <c r="G1487" t="s">
        <v>40</v>
      </c>
      <c r="H1487" s="2">
        <v>3528.37</v>
      </c>
      <c r="I1487" t="str">
        <f t="shared" si="23"/>
        <v>Senior Age</v>
      </c>
    </row>
    <row r="1488" spans="1:9" x14ac:dyDescent="0.35">
      <c r="A1488" s="1">
        <v>44662</v>
      </c>
      <c r="B1488" t="s">
        <v>1518</v>
      </c>
      <c r="C1488">
        <v>57</v>
      </c>
      <c r="D1488" t="s">
        <v>14</v>
      </c>
      <c r="E1488" t="s">
        <v>27</v>
      </c>
      <c r="F1488" t="s">
        <v>23</v>
      </c>
      <c r="G1488" t="s">
        <v>17</v>
      </c>
      <c r="H1488" s="2">
        <v>2182.5700000000002</v>
      </c>
      <c r="I1488" t="str">
        <f t="shared" si="23"/>
        <v>Middle age</v>
      </c>
    </row>
    <row r="1489" spans="1:9" x14ac:dyDescent="0.35">
      <c r="A1489" s="1">
        <v>44895</v>
      </c>
      <c r="B1489" t="s">
        <v>1519</v>
      </c>
      <c r="C1489">
        <v>4</v>
      </c>
      <c r="D1489" t="s">
        <v>14</v>
      </c>
      <c r="E1489" t="s">
        <v>33</v>
      </c>
      <c r="F1489" t="s">
        <v>11</v>
      </c>
      <c r="G1489" t="s">
        <v>12</v>
      </c>
      <c r="H1489" s="2">
        <v>1867</v>
      </c>
      <c r="I1489" t="str">
        <f t="shared" si="23"/>
        <v>Child</v>
      </c>
    </row>
    <row r="1490" spans="1:9" x14ac:dyDescent="0.35">
      <c r="A1490" s="1">
        <v>44848</v>
      </c>
      <c r="B1490" t="s">
        <v>1520</v>
      </c>
      <c r="C1490">
        <v>14</v>
      </c>
      <c r="D1490" t="s">
        <v>21</v>
      </c>
      <c r="E1490" t="s">
        <v>27</v>
      </c>
      <c r="F1490" t="s">
        <v>16</v>
      </c>
      <c r="G1490" t="s">
        <v>17</v>
      </c>
      <c r="H1490" s="2">
        <v>3597.86</v>
      </c>
      <c r="I1490" t="str">
        <f t="shared" si="23"/>
        <v>Child</v>
      </c>
    </row>
    <row r="1491" spans="1:9" x14ac:dyDescent="0.35">
      <c r="A1491" s="1">
        <v>45086</v>
      </c>
      <c r="B1491" t="s">
        <v>1521</v>
      </c>
      <c r="C1491">
        <v>32</v>
      </c>
      <c r="D1491" t="s">
        <v>9</v>
      </c>
      <c r="E1491" t="s">
        <v>27</v>
      </c>
      <c r="F1491" t="s">
        <v>11</v>
      </c>
      <c r="G1491" t="s">
        <v>17</v>
      </c>
      <c r="H1491" s="2">
        <v>4962.46</v>
      </c>
      <c r="I1491" t="str">
        <f t="shared" si="23"/>
        <v>Young Adult</v>
      </c>
    </row>
    <row r="1492" spans="1:9" x14ac:dyDescent="0.35">
      <c r="A1492" s="1">
        <v>45132</v>
      </c>
      <c r="B1492" t="s">
        <v>1522</v>
      </c>
      <c r="C1492">
        <v>4</v>
      </c>
      <c r="D1492" t="s">
        <v>21</v>
      </c>
      <c r="E1492" t="s">
        <v>33</v>
      </c>
      <c r="F1492" t="s">
        <v>11</v>
      </c>
      <c r="G1492" t="s">
        <v>37</v>
      </c>
      <c r="H1492" s="2">
        <v>2563.06</v>
      </c>
      <c r="I1492" t="str">
        <f t="shared" si="23"/>
        <v>Child</v>
      </c>
    </row>
    <row r="1493" spans="1:9" x14ac:dyDescent="0.35">
      <c r="A1493" s="1">
        <v>44832</v>
      </c>
      <c r="B1493" t="s">
        <v>1523</v>
      </c>
      <c r="C1493">
        <v>76</v>
      </c>
      <c r="D1493" t="s">
        <v>21</v>
      </c>
      <c r="E1493" t="s">
        <v>27</v>
      </c>
      <c r="F1493" t="s">
        <v>23</v>
      </c>
      <c r="G1493" t="s">
        <v>37</v>
      </c>
      <c r="H1493" s="2">
        <v>1770.34</v>
      </c>
      <c r="I1493" t="str">
        <f t="shared" si="23"/>
        <v>Senior Age</v>
      </c>
    </row>
    <row r="1494" spans="1:9" x14ac:dyDescent="0.35">
      <c r="A1494" s="1">
        <v>45140</v>
      </c>
      <c r="B1494" t="s">
        <v>1524</v>
      </c>
      <c r="C1494">
        <v>70</v>
      </c>
      <c r="D1494" t="s">
        <v>14</v>
      </c>
      <c r="E1494" t="s">
        <v>22</v>
      </c>
      <c r="F1494" t="s">
        <v>23</v>
      </c>
      <c r="G1494" t="s">
        <v>28</v>
      </c>
      <c r="H1494" s="2">
        <v>3458.85</v>
      </c>
      <c r="I1494" t="str">
        <f t="shared" si="23"/>
        <v>Senior Age</v>
      </c>
    </row>
    <row r="1495" spans="1:9" x14ac:dyDescent="0.35">
      <c r="A1495" s="1">
        <v>44680</v>
      </c>
      <c r="B1495" t="s">
        <v>1525</v>
      </c>
      <c r="C1495">
        <v>95</v>
      </c>
      <c r="D1495" t="s">
        <v>14</v>
      </c>
      <c r="E1495" t="s">
        <v>35</v>
      </c>
      <c r="F1495" t="s">
        <v>16</v>
      </c>
      <c r="G1495" t="s">
        <v>12</v>
      </c>
      <c r="H1495" s="2">
        <v>1780.88</v>
      </c>
      <c r="I1495" t="str">
        <f t="shared" si="23"/>
        <v>Senior Age</v>
      </c>
    </row>
    <row r="1496" spans="1:9" x14ac:dyDescent="0.35">
      <c r="A1496" s="1">
        <v>45220</v>
      </c>
      <c r="B1496" t="s">
        <v>1526</v>
      </c>
      <c r="C1496">
        <v>53</v>
      </c>
      <c r="D1496" t="s">
        <v>21</v>
      </c>
      <c r="E1496" t="s">
        <v>10</v>
      </c>
      <c r="F1496" t="s">
        <v>11</v>
      </c>
      <c r="G1496" t="s">
        <v>37</v>
      </c>
      <c r="H1496" s="2">
        <v>3925.11</v>
      </c>
      <c r="I1496" t="str">
        <f t="shared" si="23"/>
        <v>Middle age</v>
      </c>
    </row>
    <row r="1497" spans="1:9" x14ac:dyDescent="0.35">
      <c r="A1497" s="1">
        <v>44650</v>
      </c>
      <c r="B1497" t="s">
        <v>1527</v>
      </c>
      <c r="C1497">
        <v>67</v>
      </c>
      <c r="D1497" t="s">
        <v>14</v>
      </c>
      <c r="E1497" t="s">
        <v>15</v>
      </c>
      <c r="F1497" t="s">
        <v>11</v>
      </c>
      <c r="G1497" t="s">
        <v>37</v>
      </c>
      <c r="H1497" s="2">
        <v>2320.06</v>
      </c>
      <c r="I1497" t="str">
        <f t="shared" si="23"/>
        <v>Senior Age</v>
      </c>
    </row>
    <row r="1498" spans="1:9" x14ac:dyDescent="0.35">
      <c r="A1498" s="1">
        <v>44803</v>
      </c>
      <c r="B1498" t="s">
        <v>1528</v>
      </c>
      <c r="C1498">
        <v>99</v>
      </c>
      <c r="D1498" t="s">
        <v>14</v>
      </c>
      <c r="E1498" t="s">
        <v>22</v>
      </c>
      <c r="F1498" t="s">
        <v>30</v>
      </c>
      <c r="G1498" t="s">
        <v>28</v>
      </c>
      <c r="H1498" s="2">
        <v>3300.27</v>
      </c>
      <c r="I1498" t="str">
        <f t="shared" si="23"/>
        <v>Senior Age</v>
      </c>
    </row>
    <row r="1499" spans="1:9" x14ac:dyDescent="0.35">
      <c r="A1499" s="1">
        <v>44996</v>
      </c>
      <c r="B1499" t="s">
        <v>1529</v>
      </c>
      <c r="C1499">
        <v>77</v>
      </c>
      <c r="D1499" t="s">
        <v>21</v>
      </c>
      <c r="E1499" t="s">
        <v>22</v>
      </c>
      <c r="F1499" t="s">
        <v>30</v>
      </c>
      <c r="G1499" t="s">
        <v>17</v>
      </c>
      <c r="H1499" s="2">
        <v>4004.75</v>
      </c>
      <c r="I1499" t="str">
        <f t="shared" si="23"/>
        <v>Senior Age</v>
      </c>
    </row>
    <row r="1500" spans="1:9" x14ac:dyDescent="0.35">
      <c r="A1500" s="1">
        <v>44932</v>
      </c>
      <c r="B1500" t="s">
        <v>1530</v>
      </c>
      <c r="C1500">
        <v>57</v>
      </c>
      <c r="D1500" t="s">
        <v>14</v>
      </c>
      <c r="E1500" t="s">
        <v>19</v>
      </c>
      <c r="F1500" t="s">
        <v>11</v>
      </c>
      <c r="G1500" t="s">
        <v>17</v>
      </c>
      <c r="H1500" s="2">
        <v>4766.05</v>
      </c>
      <c r="I1500" t="str">
        <f t="shared" si="23"/>
        <v>Middle age</v>
      </c>
    </row>
    <row r="1501" spans="1:9" x14ac:dyDescent="0.35">
      <c r="A1501" s="1">
        <v>45271</v>
      </c>
      <c r="B1501" t="s">
        <v>1531</v>
      </c>
      <c r="C1501">
        <v>79</v>
      </c>
      <c r="D1501" t="s">
        <v>21</v>
      </c>
      <c r="E1501" t="s">
        <v>25</v>
      </c>
      <c r="F1501" t="s">
        <v>11</v>
      </c>
      <c r="G1501" t="s">
        <v>28</v>
      </c>
      <c r="H1501" s="2">
        <v>737.4</v>
      </c>
      <c r="I1501" t="str">
        <f t="shared" si="23"/>
        <v>Senior Age</v>
      </c>
    </row>
    <row r="1502" spans="1:9" x14ac:dyDescent="0.35">
      <c r="A1502" s="1">
        <v>45014</v>
      </c>
      <c r="B1502" t="s">
        <v>1532</v>
      </c>
      <c r="C1502">
        <v>31</v>
      </c>
      <c r="D1502" t="s">
        <v>21</v>
      </c>
      <c r="E1502" t="s">
        <v>10</v>
      </c>
      <c r="F1502" t="s">
        <v>16</v>
      </c>
      <c r="G1502" t="s">
        <v>28</v>
      </c>
      <c r="H1502" s="2">
        <v>3743.3</v>
      </c>
      <c r="I1502" t="str">
        <f t="shared" si="23"/>
        <v>Young Adult</v>
      </c>
    </row>
    <row r="1503" spans="1:9" x14ac:dyDescent="0.35">
      <c r="A1503" s="1">
        <v>44590</v>
      </c>
      <c r="B1503" t="s">
        <v>1533</v>
      </c>
      <c r="C1503">
        <v>11</v>
      </c>
      <c r="D1503" t="s">
        <v>9</v>
      </c>
      <c r="E1503" t="s">
        <v>25</v>
      </c>
      <c r="F1503" t="s">
        <v>11</v>
      </c>
      <c r="G1503" t="s">
        <v>28</v>
      </c>
      <c r="H1503" s="2">
        <v>1849.81</v>
      </c>
      <c r="I1503" t="str">
        <f t="shared" si="23"/>
        <v>Child</v>
      </c>
    </row>
    <row r="1504" spans="1:9" x14ac:dyDescent="0.35">
      <c r="A1504" s="1">
        <v>44913</v>
      </c>
      <c r="B1504" t="s">
        <v>1534</v>
      </c>
      <c r="C1504">
        <v>15</v>
      </c>
      <c r="D1504" t="s">
        <v>9</v>
      </c>
      <c r="E1504" t="s">
        <v>10</v>
      </c>
      <c r="F1504" t="s">
        <v>30</v>
      </c>
      <c r="G1504" t="s">
        <v>17</v>
      </c>
      <c r="H1504" s="2">
        <v>974.15</v>
      </c>
      <c r="I1504" t="str">
        <f t="shared" si="23"/>
        <v>Child</v>
      </c>
    </row>
    <row r="1505" spans="1:9" x14ac:dyDescent="0.35">
      <c r="A1505" s="1">
        <v>44887</v>
      </c>
      <c r="B1505" t="s">
        <v>1535</v>
      </c>
      <c r="C1505">
        <v>13</v>
      </c>
      <c r="D1505" t="s">
        <v>9</v>
      </c>
      <c r="E1505" t="s">
        <v>25</v>
      </c>
      <c r="F1505" t="s">
        <v>11</v>
      </c>
      <c r="G1505" t="s">
        <v>12</v>
      </c>
      <c r="H1505" s="2">
        <v>3162.48</v>
      </c>
      <c r="I1505" t="str">
        <f t="shared" si="23"/>
        <v>Child</v>
      </c>
    </row>
    <row r="1506" spans="1:9" x14ac:dyDescent="0.35">
      <c r="A1506" s="1">
        <v>45218</v>
      </c>
      <c r="B1506" t="s">
        <v>1536</v>
      </c>
      <c r="C1506">
        <v>71</v>
      </c>
      <c r="D1506" t="s">
        <v>14</v>
      </c>
      <c r="E1506" t="s">
        <v>33</v>
      </c>
      <c r="F1506" t="s">
        <v>16</v>
      </c>
      <c r="G1506" t="s">
        <v>12</v>
      </c>
      <c r="H1506" s="2">
        <v>4752.21</v>
      </c>
      <c r="I1506" t="str">
        <f t="shared" si="23"/>
        <v>Senior Age</v>
      </c>
    </row>
    <row r="1507" spans="1:9" x14ac:dyDescent="0.35">
      <c r="A1507" s="1">
        <v>45150</v>
      </c>
      <c r="B1507" t="s">
        <v>1537</v>
      </c>
      <c r="C1507">
        <v>14</v>
      </c>
      <c r="D1507" t="s">
        <v>14</v>
      </c>
      <c r="E1507" t="s">
        <v>25</v>
      </c>
      <c r="F1507" t="s">
        <v>11</v>
      </c>
      <c r="G1507" t="s">
        <v>17</v>
      </c>
      <c r="H1507" s="2">
        <v>4100.3900000000003</v>
      </c>
      <c r="I1507" t="str">
        <f t="shared" si="23"/>
        <v>Child</v>
      </c>
    </row>
    <row r="1508" spans="1:9" x14ac:dyDescent="0.35">
      <c r="A1508" s="1">
        <v>45135</v>
      </c>
      <c r="B1508" t="s">
        <v>1538</v>
      </c>
      <c r="C1508">
        <v>92</v>
      </c>
      <c r="D1508" t="s">
        <v>14</v>
      </c>
      <c r="E1508" t="s">
        <v>25</v>
      </c>
      <c r="F1508" t="s">
        <v>23</v>
      </c>
      <c r="G1508" t="s">
        <v>28</v>
      </c>
      <c r="H1508" s="2">
        <v>183.58</v>
      </c>
      <c r="I1508" t="str">
        <f t="shared" si="23"/>
        <v>Senior Age</v>
      </c>
    </row>
    <row r="1509" spans="1:9" x14ac:dyDescent="0.35">
      <c r="A1509" s="1">
        <v>45213</v>
      </c>
      <c r="B1509" t="s">
        <v>1539</v>
      </c>
      <c r="C1509">
        <v>80</v>
      </c>
      <c r="D1509" t="s">
        <v>14</v>
      </c>
      <c r="E1509" t="s">
        <v>33</v>
      </c>
      <c r="F1509" t="s">
        <v>16</v>
      </c>
      <c r="G1509" t="s">
        <v>28</v>
      </c>
      <c r="H1509" s="2">
        <v>4897.8</v>
      </c>
      <c r="I1509" t="str">
        <f t="shared" si="23"/>
        <v>Senior Age</v>
      </c>
    </row>
    <row r="1510" spans="1:9" x14ac:dyDescent="0.35">
      <c r="A1510" s="1">
        <v>45198</v>
      </c>
      <c r="B1510" t="s">
        <v>1540</v>
      </c>
      <c r="C1510">
        <v>96</v>
      </c>
      <c r="D1510" t="s">
        <v>14</v>
      </c>
      <c r="E1510" t="s">
        <v>33</v>
      </c>
      <c r="F1510" t="s">
        <v>11</v>
      </c>
      <c r="G1510" t="s">
        <v>12</v>
      </c>
      <c r="H1510" s="2">
        <v>1312.94</v>
      </c>
      <c r="I1510" t="str">
        <f t="shared" si="23"/>
        <v>Senior Age</v>
      </c>
    </row>
    <row r="1511" spans="1:9" x14ac:dyDescent="0.35">
      <c r="A1511" s="1">
        <v>44721</v>
      </c>
      <c r="B1511" t="s">
        <v>1541</v>
      </c>
      <c r="C1511">
        <v>52</v>
      </c>
      <c r="D1511" t="s">
        <v>14</v>
      </c>
      <c r="E1511" t="s">
        <v>33</v>
      </c>
      <c r="F1511" t="s">
        <v>23</v>
      </c>
      <c r="G1511" t="s">
        <v>40</v>
      </c>
      <c r="H1511" s="2">
        <v>4529.43</v>
      </c>
      <c r="I1511" t="str">
        <f t="shared" si="23"/>
        <v>Middle age</v>
      </c>
    </row>
    <row r="1512" spans="1:9" x14ac:dyDescent="0.35">
      <c r="A1512" s="1">
        <v>44660</v>
      </c>
      <c r="B1512" t="s">
        <v>1542</v>
      </c>
      <c r="C1512">
        <v>32</v>
      </c>
      <c r="D1512" t="s">
        <v>14</v>
      </c>
      <c r="E1512" t="s">
        <v>19</v>
      </c>
      <c r="F1512" t="s">
        <v>23</v>
      </c>
      <c r="G1512" t="s">
        <v>37</v>
      </c>
      <c r="H1512" s="2">
        <v>3162.54</v>
      </c>
      <c r="I1512" t="str">
        <f t="shared" si="23"/>
        <v>Young Adult</v>
      </c>
    </row>
    <row r="1513" spans="1:9" x14ac:dyDescent="0.35">
      <c r="A1513" s="1">
        <v>44975</v>
      </c>
      <c r="B1513" t="s">
        <v>1543</v>
      </c>
      <c r="C1513">
        <v>13</v>
      </c>
      <c r="D1513" t="s">
        <v>9</v>
      </c>
      <c r="E1513" t="s">
        <v>35</v>
      </c>
      <c r="F1513" t="s">
        <v>11</v>
      </c>
      <c r="G1513" t="s">
        <v>12</v>
      </c>
      <c r="H1513" s="2">
        <v>2524.87</v>
      </c>
      <c r="I1513" t="str">
        <f t="shared" si="23"/>
        <v>Child</v>
      </c>
    </row>
    <row r="1514" spans="1:9" x14ac:dyDescent="0.35">
      <c r="A1514" s="1">
        <v>44896</v>
      </c>
      <c r="B1514" t="s">
        <v>1544</v>
      </c>
      <c r="C1514">
        <v>84</v>
      </c>
      <c r="D1514" t="s">
        <v>21</v>
      </c>
      <c r="E1514" t="s">
        <v>22</v>
      </c>
      <c r="F1514" t="s">
        <v>23</v>
      </c>
      <c r="G1514" t="s">
        <v>40</v>
      </c>
      <c r="H1514" s="2">
        <v>1551.68</v>
      </c>
      <c r="I1514" t="str">
        <f t="shared" si="23"/>
        <v>Senior Age</v>
      </c>
    </row>
    <row r="1515" spans="1:9" x14ac:dyDescent="0.35">
      <c r="A1515" s="1">
        <v>44691</v>
      </c>
      <c r="B1515" t="s">
        <v>1545</v>
      </c>
      <c r="C1515">
        <v>55</v>
      </c>
      <c r="D1515" t="s">
        <v>14</v>
      </c>
      <c r="E1515" t="s">
        <v>22</v>
      </c>
      <c r="F1515" t="s">
        <v>23</v>
      </c>
      <c r="G1515" t="s">
        <v>12</v>
      </c>
      <c r="H1515" s="2">
        <v>4363.8999999999996</v>
      </c>
      <c r="I1515" t="str">
        <f t="shared" si="23"/>
        <v>Middle age</v>
      </c>
    </row>
    <row r="1516" spans="1:9" x14ac:dyDescent="0.35">
      <c r="A1516" s="1">
        <v>45174</v>
      </c>
      <c r="B1516" t="s">
        <v>1546</v>
      </c>
      <c r="C1516">
        <v>21</v>
      </c>
      <c r="D1516" t="s">
        <v>21</v>
      </c>
      <c r="E1516" t="s">
        <v>10</v>
      </c>
      <c r="F1516" t="s">
        <v>23</v>
      </c>
      <c r="G1516" t="s">
        <v>28</v>
      </c>
      <c r="H1516" s="2">
        <v>557.03</v>
      </c>
      <c r="I1516" t="str">
        <f t="shared" si="23"/>
        <v>Young Adult</v>
      </c>
    </row>
    <row r="1517" spans="1:9" x14ac:dyDescent="0.35">
      <c r="A1517" s="1">
        <v>44987</v>
      </c>
      <c r="B1517" t="s">
        <v>1547</v>
      </c>
      <c r="C1517">
        <v>6</v>
      </c>
      <c r="D1517" t="s">
        <v>14</v>
      </c>
      <c r="E1517" t="s">
        <v>33</v>
      </c>
      <c r="F1517" t="s">
        <v>16</v>
      </c>
      <c r="G1517" t="s">
        <v>37</v>
      </c>
      <c r="H1517" s="2">
        <v>832.14</v>
      </c>
      <c r="I1517" t="str">
        <f t="shared" si="23"/>
        <v>Child</v>
      </c>
    </row>
    <row r="1518" spans="1:9" x14ac:dyDescent="0.35">
      <c r="A1518" s="1">
        <v>45229</v>
      </c>
      <c r="B1518" t="s">
        <v>1548</v>
      </c>
      <c r="C1518">
        <v>50</v>
      </c>
      <c r="D1518" t="s">
        <v>21</v>
      </c>
      <c r="E1518" t="s">
        <v>33</v>
      </c>
      <c r="F1518" t="s">
        <v>23</v>
      </c>
      <c r="G1518" t="s">
        <v>40</v>
      </c>
      <c r="H1518" s="2">
        <v>4480.67</v>
      </c>
      <c r="I1518" t="str">
        <f t="shared" si="23"/>
        <v>Middle age</v>
      </c>
    </row>
    <row r="1519" spans="1:9" x14ac:dyDescent="0.35">
      <c r="A1519" s="1">
        <v>44909</v>
      </c>
      <c r="B1519" t="s">
        <v>1549</v>
      </c>
      <c r="C1519">
        <v>89</v>
      </c>
      <c r="D1519" t="s">
        <v>21</v>
      </c>
      <c r="E1519" t="s">
        <v>35</v>
      </c>
      <c r="F1519" t="s">
        <v>16</v>
      </c>
      <c r="G1519" t="s">
        <v>17</v>
      </c>
      <c r="H1519" s="2">
        <v>3479.79</v>
      </c>
      <c r="I1519" t="str">
        <f t="shared" si="23"/>
        <v>Senior Age</v>
      </c>
    </row>
    <row r="1520" spans="1:9" x14ac:dyDescent="0.35">
      <c r="A1520" s="1">
        <v>44879</v>
      </c>
      <c r="B1520" t="s">
        <v>1550</v>
      </c>
      <c r="C1520">
        <v>24</v>
      </c>
      <c r="D1520" t="s">
        <v>14</v>
      </c>
      <c r="E1520" t="s">
        <v>27</v>
      </c>
      <c r="F1520" t="s">
        <v>23</v>
      </c>
      <c r="G1520" t="s">
        <v>12</v>
      </c>
      <c r="H1520" s="2">
        <v>4261.66</v>
      </c>
      <c r="I1520" t="str">
        <f t="shared" si="23"/>
        <v>Young Adult</v>
      </c>
    </row>
    <row r="1521" spans="1:9" x14ac:dyDescent="0.35">
      <c r="A1521" s="1">
        <v>45050</v>
      </c>
      <c r="B1521" t="s">
        <v>1551</v>
      </c>
      <c r="C1521">
        <v>24</v>
      </c>
      <c r="D1521" t="s">
        <v>21</v>
      </c>
      <c r="E1521" t="s">
        <v>15</v>
      </c>
      <c r="F1521" t="s">
        <v>30</v>
      </c>
      <c r="G1521" t="s">
        <v>37</v>
      </c>
      <c r="H1521" s="2">
        <v>1004.23</v>
      </c>
      <c r="I1521" t="str">
        <f t="shared" si="23"/>
        <v>Young Adult</v>
      </c>
    </row>
    <row r="1522" spans="1:9" x14ac:dyDescent="0.35">
      <c r="A1522" s="1">
        <v>44565</v>
      </c>
      <c r="B1522" t="s">
        <v>1552</v>
      </c>
      <c r="C1522">
        <v>14</v>
      </c>
      <c r="D1522" t="s">
        <v>14</v>
      </c>
      <c r="E1522" t="s">
        <v>15</v>
      </c>
      <c r="F1522" t="s">
        <v>30</v>
      </c>
      <c r="G1522" t="s">
        <v>17</v>
      </c>
      <c r="H1522" s="2">
        <v>565.03</v>
      </c>
      <c r="I1522" t="str">
        <f t="shared" si="23"/>
        <v>Child</v>
      </c>
    </row>
    <row r="1523" spans="1:9" x14ac:dyDescent="0.35">
      <c r="A1523" s="1">
        <v>44601</v>
      </c>
      <c r="B1523" t="s">
        <v>1553</v>
      </c>
      <c r="C1523">
        <v>90</v>
      </c>
      <c r="D1523" t="s">
        <v>9</v>
      </c>
      <c r="E1523" t="s">
        <v>27</v>
      </c>
      <c r="F1523" t="s">
        <v>16</v>
      </c>
      <c r="G1523" t="s">
        <v>17</v>
      </c>
      <c r="H1523" s="2">
        <v>3830.13</v>
      </c>
      <c r="I1523" t="str">
        <f t="shared" si="23"/>
        <v>Senior Age</v>
      </c>
    </row>
    <row r="1524" spans="1:9" x14ac:dyDescent="0.35">
      <c r="A1524" s="1">
        <v>44712</v>
      </c>
      <c r="B1524" t="s">
        <v>1554</v>
      </c>
      <c r="C1524">
        <v>82</v>
      </c>
      <c r="D1524" t="s">
        <v>9</v>
      </c>
      <c r="E1524" t="s">
        <v>15</v>
      </c>
      <c r="F1524" t="s">
        <v>30</v>
      </c>
      <c r="G1524" t="s">
        <v>28</v>
      </c>
      <c r="H1524" s="2">
        <v>412.54</v>
      </c>
      <c r="I1524" t="str">
        <f t="shared" si="23"/>
        <v>Senior Age</v>
      </c>
    </row>
    <row r="1525" spans="1:9" x14ac:dyDescent="0.35">
      <c r="A1525" s="1">
        <v>44641</v>
      </c>
      <c r="B1525" t="s">
        <v>1555</v>
      </c>
      <c r="C1525">
        <v>30</v>
      </c>
      <c r="D1525" t="s">
        <v>14</v>
      </c>
      <c r="E1525" t="s">
        <v>25</v>
      </c>
      <c r="F1525" t="s">
        <v>16</v>
      </c>
      <c r="G1525" t="s">
        <v>40</v>
      </c>
      <c r="H1525" s="2">
        <v>3945.41</v>
      </c>
      <c r="I1525" t="str">
        <f t="shared" si="23"/>
        <v>Young Adult</v>
      </c>
    </row>
    <row r="1526" spans="1:9" x14ac:dyDescent="0.35">
      <c r="A1526" s="1">
        <v>45192</v>
      </c>
      <c r="B1526" t="s">
        <v>1556</v>
      </c>
      <c r="C1526">
        <v>95</v>
      </c>
      <c r="D1526" t="s">
        <v>14</v>
      </c>
      <c r="E1526" t="s">
        <v>27</v>
      </c>
      <c r="F1526" t="s">
        <v>16</v>
      </c>
      <c r="G1526" t="s">
        <v>40</v>
      </c>
      <c r="H1526" s="2">
        <v>2993.15</v>
      </c>
      <c r="I1526" t="str">
        <f t="shared" si="23"/>
        <v>Senior Age</v>
      </c>
    </row>
    <row r="1527" spans="1:9" x14ac:dyDescent="0.35">
      <c r="A1527" s="1">
        <v>45177</v>
      </c>
      <c r="B1527" t="s">
        <v>1557</v>
      </c>
      <c r="C1527">
        <v>43</v>
      </c>
      <c r="D1527" t="s">
        <v>9</v>
      </c>
      <c r="E1527" t="s">
        <v>25</v>
      </c>
      <c r="F1527" t="s">
        <v>23</v>
      </c>
      <c r="G1527" t="s">
        <v>17</v>
      </c>
      <c r="H1527" s="2">
        <v>799.19</v>
      </c>
      <c r="I1527" t="str">
        <f t="shared" si="23"/>
        <v>Middle age</v>
      </c>
    </row>
    <row r="1528" spans="1:9" x14ac:dyDescent="0.35">
      <c r="A1528" s="1">
        <v>45024</v>
      </c>
      <c r="B1528" t="s">
        <v>1558</v>
      </c>
      <c r="C1528">
        <v>64</v>
      </c>
      <c r="D1528" t="s">
        <v>14</v>
      </c>
      <c r="E1528" t="s">
        <v>25</v>
      </c>
      <c r="F1528" t="s">
        <v>30</v>
      </c>
      <c r="G1528" t="s">
        <v>37</v>
      </c>
      <c r="H1528" s="2">
        <v>1188.56</v>
      </c>
      <c r="I1528" t="str">
        <f t="shared" si="23"/>
        <v>Senior Age</v>
      </c>
    </row>
    <row r="1529" spans="1:9" x14ac:dyDescent="0.35">
      <c r="A1529" s="1">
        <v>44814</v>
      </c>
      <c r="B1529" t="s">
        <v>1559</v>
      </c>
      <c r="C1529">
        <v>50</v>
      </c>
      <c r="D1529" t="s">
        <v>21</v>
      </c>
      <c r="E1529" t="s">
        <v>10</v>
      </c>
      <c r="F1529" t="s">
        <v>23</v>
      </c>
      <c r="G1529" t="s">
        <v>17</v>
      </c>
      <c r="H1529" s="2">
        <v>2126.1999999999998</v>
      </c>
      <c r="I1529" t="str">
        <f t="shared" si="23"/>
        <v>Middle age</v>
      </c>
    </row>
    <row r="1530" spans="1:9" x14ac:dyDescent="0.35">
      <c r="A1530" s="1">
        <v>45267</v>
      </c>
      <c r="B1530" t="s">
        <v>1560</v>
      </c>
      <c r="C1530">
        <v>1</v>
      </c>
      <c r="D1530" t="s">
        <v>9</v>
      </c>
      <c r="E1530" t="s">
        <v>15</v>
      </c>
      <c r="F1530" t="s">
        <v>11</v>
      </c>
      <c r="G1530" t="s">
        <v>37</v>
      </c>
      <c r="H1530" s="2">
        <v>4649.42</v>
      </c>
      <c r="I1530" t="str">
        <f t="shared" si="23"/>
        <v>Child</v>
      </c>
    </row>
    <row r="1531" spans="1:9" x14ac:dyDescent="0.35">
      <c r="A1531" s="1">
        <v>45246</v>
      </c>
      <c r="B1531" t="s">
        <v>1561</v>
      </c>
      <c r="C1531">
        <v>6</v>
      </c>
      <c r="D1531" t="s">
        <v>9</v>
      </c>
      <c r="E1531" t="s">
        <v>35</v>
      </c>
      <c r="F1531" t="s">
        <v>23</v>
      </c>
      <c r="G1531" t="s">
        <v>17</v>
      </c>
      <c r="H1531" s="2">
        <v>4279.3599999999997</v>
      </c>
      <c r="I1531" t="str">
        <f t="shared" si="23"/>
        <v>Child</v>
      </c>
    </row>
    <row r="1532" spans="1:9" x14ac:dyDescent="0.35">
      <c r="A1532" s="1">
        <v>44945</v>
      </c>
      <c r="B1532" t="s">
        <v>1562</v>
      </c>
      <c r="C1532">
        <v>25</v>
      </c>
      <c r="D1532" t="s">
        <v>21</v>
      </c>
      <c r="E1532" t="s">
        <v>25</v>
      </c>
      <c r="F1532" t="s">
        <v>11</v>
      </c>
      <c r="G1532" t="s">
        <v>17</v>
      </c>
      <c r="H1532" s="2">
        <v>1984.36</v>
      </c>
      <c r="I1532" t="str">
        <f t="shared" si="23"/>
        <v>Young Adult</v>
      </c>
    </row>
    <row r="1533" spans="1:9" x14ac:dyDescent="0.35">
      <c r="A1533" s="1">
        <v>45183</v>
      </c>
      <c r="B1533" t="s">
        <v>1563</v>
      </c>
      <c r="C1533">
        <v>93</v>
      </c>
      <c r="D1533" t="s">
        <v>9</v>
      </c>
      <c r="E1533" t="s">
        <v>27</v>
      </c>
      <c r="F1533" t="s">
        <v>30</v>
      </c>
      <c r="G1533" t="s">
        <v>28</v>
      </c>
      <c r="H1533" s="2">
        <v>262.58999999999997</v>
      </c>
      <c r="I1533" t="str">
        <f t="shared" si="23"/>
        <v>Senior Age</v>
      </c>
    </row>
    <row r="1534" spans="1:9" x14ac:dyDescent="0.35">
      <c r="A1534" s="1">
        <v>44885</v>
      </c>
      <c r="B1534" t="s">
        <v>1564</v>
      </c>
      <c r="C1534">
        <v>17</v>
      </c>
      <c r="D1534" t="s">
        <v>21</v>
      </c>
      <c r="E1534" t="s">
        <v>19</v>
      </c>
      <c r="F1534" t="s">
        <v>23</v>
      </c>
      <c r="G1534" t="s">
        <v>37</v>
      </c>
      <c r="H1534" s="2">
        <v>4187.63</v>
      </c>
      <c r="I1534" t="str">
        <f t="shared" si="23"/>
        <v>Child</v>
      </c>
    </row>
    <row r="1535" spans="1:9" x14ac:dyDescent="0.35">
      <c r="A1535" s="1">
        <v>44601</v>
      </c>
      <c r="B1535" t="s">
        <v>1565</v>
      </c>
      <c r="C1535">
        <v>72</v>
      </c>
      <c r="D1535" t="s">
        <v>14</v>
      </c>
      <c r="E1535" t="s">
        <v>25</v>
      </c>
      <c r="F1535" t="s">
        <v>11</v>
      </c>
      <c r="G1535" t="s">
        <v>37</v>
      </c>
      <c r="H1535" s="2">
        <v>283.08999999999997</v>
      </c>
      <c r="I1535" t="str">
        <f t="shared" si="23"/>
        <v>Senior Age</v>
      </c>
    </row>
    <row r="1536" spans="1:9" x14ac:dyDescent="0.35">
      <c r="A1536" s="1">
        <v>45254</v>
      </c>
      <c r="B1536" t="s">
        <v>1566</v>
      </c>
      <c r="C1536">
        <v>72</v>
      </c>
      <c r="D1536" t="s">
        <v>21</v>
      </c>
      <c r="E1536" t="s">
        <v>33</v>
      </c>
      <c r="F1536" t="s">
        <v>16</v>
      </c>
      <c r="G1536" t="s">
        <v>37</v>
      </c>
      <c r="H1536" s="2">
        <v>41.05</v>
      </c>
      <c r="I1536" t="str">
        <f t="shared" si="23"/>
        <v>Senior Age</v>
      </c>
    </row>
    <row r="1537" spans="1:9" x14ac:dyDescent="0.35">
      <c r="A1537" s="1">
        <v>44740</v>
      </c>
      <c r="B1537" t="s">
        <v>1567</v>
      </c>
      <c r="C1537">
        <v>37</v>
      </c>
      <c r="D1537" t="s">
        <v>14</v>
      </c>
      <c r="E1537" t="s">
        <v>15</v>
      </c>
      <c r="F1537" t="s">
        <v>30</v>
      </c>
      <c r="G1537" t="s">
        <v>28</v>
      </c>
      <c r="H1537" s="2">
        <v>4358.5</v>
      </c>
      <c r="I1537" t="str">
        <f t="shared" si="23"/>
        <v>Young Adult</v>
      </c>
    </row>
    <row r="1538" spans="1:9" x14ac:dyDescent="0.35">
      <c r="A1538" s="1">
        <v>45110</v>
      </c>
      <c r="B1538" t="s">
        <v>1568</v>
      </c>
      <c r="C1538">
        <v>7</v>
      </c>
      <c r="D1538" t="s">
        <v>21</v>
      </c>
      <c r="E1538" t="s">
        <v>10</v>
      </c>
      <c r="F1538" t="s">
        <v>30</v>
      </c>
      <c r="G1538" t="s">
        <v>40</v>
      </c>
      <c r="H1538" s="2">
        <v>4941.3100000000004</v>
      </c>
      <c r="I1538" t="str">
        <f t="shared" ref="I1538:I1601" si="24">IF(C1538&lt;=17,"Child",IF(C1538&lt;=39, "Young Adult", IF(C1538&lt;=59, "Middle age", "Senior Age")))</f>
        <v>Child</v>
      </c>
    </row>
    <row r="1539" spans="1:9" x14ac:dyDescent="0.35">
      <c r="A1539" s="1">
        <v>44860</v>
      </c>
      <c r="B1539" t="s">
        <v>1569</v>
      </c>
      <c r="C1539">
        <v>8</v>
      </c>
      <c r="D1539" t="s">
        <v>14</v>
      </c>
      <c r="E1539" t="s">
        <v>22</v>
      </c>
      <c r="F1539" t="s">
        <v>23</v>
      </c>
      <c r="G1539" t="s">
        <v>28</v>
      </c>
      <c r="H1539" s="2">
        <v>4963.9399999999996</v>
      </c>
      <c r="I1539" t="str">
        <f t="shared" si="24"/>
        <v>Child</v>
      </c>
    </row>
    <row r="1540" spans="1:9" x14ac:dyDescent="0.35">
      <c r="A1540" s="1">
        <v>44897</v>
      </c>
      <c r="B1540" t="s">
        <v>1570</v>
      </c>
      <c r="C1540">
        <v>89</v>
      </c>
      <c r="D1540" t="s">
        <v>21</v>
      </c>
      <c r="E1540" t="s">
        <v>10</v>
      </c>
      <c r="F1540" t="s">
        <v>30</v>
      </c>
      <c r="G1540" t="s">
        <v>37</v>
      </c>
      <c r="H1540" s="2">
        <v>2967.42</v>
      </c>
      <c r="I1540" t="str">
        <f t="shared" si="24"/>
        <v>Senior Age</v>
      </c>
    </row>
    <row r="1541" spans="1:9" x14ac:dyDescent="0.35">
      <c r="A1541" s="1">
        <v>44785</v>
      </c>
      <c r="B1541" t="s">
        <v>1571</v>
      </c>
      <c r="C1541">
        <v>90</v>
      </c>
      <c r="D1541" t="s">
        <v>14</v>
      </c>
      <c r="E1541" t="s">
        <v>33</v>
      </c>
      <c r="F1541" t="s">
        <v>23</v>
      </c>
      <c r="G1541" t="s">
        <v>17</v>
      </c>
      <c r="H1541" s="2">
        <v>2487.3000000000002</v>
      </c>
      <c r="I1541" t="str">
        <f t="shared" si="24"/>
        <v>Senior Age</v>
      </c>
    </row>
    <row r="1542" spans="1:9" x14ac:dyDescent="0.35">
      <c r="A1542" s="1">
        <v>45136</v>
      </c>
      <c r="B1542" t="s">
        <v>1572</v>
      </c>
      <c r="C1542">
        <v>42</v>
      </c>
      <c r="D1542" t="s">
        <v>14</v>
      </c>
      <c r="E1542" t="s">
        <v>33</v>
      </c>
      <c r="F1542" t="s">
        <v>23</v>
      </c>
      <c r="G1542" t="s">
        <v>40</v>
      </c>
      <c r="H1542" s="2">
        <v>1987.02</v>
      </c>
      <c r="I1542" t="str">
        <f t="shared" si="24"/>
        <v>Middle age</v>
      </c>
    </row>
    <row r="1543" spans="1:9" x14ac:dyDescent="0.35">
      <c r="A1543" s="1">
        <v>44934</v>
      </c>
      <c r="B1543" t="s">
        <v>1573</v>
      </c>
      <c r="C1543">
        <v>12</v>
      </c>
      <c r="D1543" t="s">
        <v>21</v>
      </c>
      <c r="E1543" t="s">
        <v>19</v>
      </c>
      <c r="F1543" t="s">
        <v>16</v>
      </c>
      <c r="G1543" t="s">
        <v>28</v>
      </c>
      <c r="H1543" s="2">
        <v>4404.59</v>
      </c>
      <c r="I1543" t="str">
        <f t="shared" si="24"/>
        <v>Child</v>
      </c>
    </row>
    <row r="1544" spans="1:9" x14ac:dyDescent="0.35">
      <c r="A1544" s="1">
        <v>44723</v>
      </c>
      <c r="B1544" t="s">
        <v>1574</v>
      </c>
      <c r="C1544">
        <v>80</v>
      </c>
      <c r="D1544" t="s">
        <v>9</v>
      </c>
      <c r="E1544" t="s">
        <v>33</v>
      </c>
      <c r="F1544" t="s">
        <v>11</v>
      </c>
      <c r="G1544" t="s">
        <v>37</v>
      </c>
      <c r="H1544" s="2">
        <v>1491.71</v>
      </c>
      <c r="I1544" t="str">
        <f t="shared" si="24"/>
        <v>Senior Age</v>
      </c>
    </row>
    <row r="1545" spans="1:9" x14ac:dyDescent="0.35">
      <c r="A1545" s="1">
        <v>45157</v>
      </c>
      <c r="B1545" t="s">
        <v>1575</v>
      </c>
      <c r="C1545">
        <v>30</v>
      </c>
      <c r="D1545" t="s">
        <v>9</v>
      </c>
      <c r="E1545" t="s">
        <v>33</v>
      </c>
      <c r="F1545" t="s">
        <v>11</v>
      </c>
      <c r="G1545" t="s">
        <v>17</v>
      </c>
      <c r="H1545" s="2">
        <v>184.4</v>
      </c>
      <c r="I1545" t="str">
        <f t="shared" si="24"/>
        <v>Young Adult</v>
      </c>
    </row>
    <row r="1546" spans="1:9" x14ac:dyDescent="0.35">
      <c r="A1546" s="1">
        <v>44657</v>
      </c>
      <c r="B1546" t="s">
        <v>1576</v>
      </c>
      <c r="C1546">
        <v>32</v>
      </c>
      <c r="D1546" t="s">
        <v>9</v>
      </c>
      <c r="E1546" t="s">
        <v>25</v>
      </c>
      <c r="F1546" t="s">
        <v>16</v>
      </c>
      <c r="G1546" t="s">
        <v>17</v>
      </c>
      <c r="H1546" s="2">
        <v>4358.8500000000004</v>
      </c>
      <c r="I1546" t="str">
        <f t="shared" si="24"/>
        <v>Young Adult</v>
      </c>
    </row>
    <row r="1547" spans="1:9" x14ac:dyDescent="0.35">
      <c r="A1547" s="1">
        <v>45048</v>
      </c>
      <c r="B1547" t="s">
        <v>1577</v>
      </c>
      <c r="C1547">
        <v>36</v>
      </c>
      <c r="D1547" t="s">
        <v>14</v>
      </c>
      <c r="E1547" t="s">
        <v>35</v>
      </c>
      <c r="F1547" t="s">
        <v>23</v>
      </c>
      <c r="G1547" t="s">
        <v>12</v>
      </c>
      <c r="H1547" s="2">
        <v>2327.11</v>
      </c>
      <c r="I1547" t="str">
        <f t="shared" si="24"/>
        <v>Young Adult</v>
      </c>
    </row>
    <row r="1548" spans="1:9" x14ac:dyDescent="0.35">
      <c r="A1548" s="1">
        <v>45077</v>
      </c>
      <c r="B1548" t="s">
        <v>1578</v>
      </c>
      <c r="C1548">
        <v>72</v>
      </c>
      <c r="D1548" t="s">
        <v>14</v>
      </c>
      <c r="E1548" t="s">
        <v>15</v>
      </c>
      <c r="F1548" t="s">
        <v>23</v>
      </c>
      <c r="G1548" t="s">
        <v>40</v>
      </c>
      <c r="H1548" s="2">
        <v>3616.22</v>
      </c>
      <c r="I1548" t="str">
        <f t="shared" si="24"/>
        <v>Senior Age</v>
      </c>
    </row>
    <row r="1549" spans="1:9" x14ac:dyDescent="0.35">
      <c r="A1549" s="1">
        <v>45156</v>
      </c>
      <c r="B1549" t="s">
        <v>1579</v>
      </c>
      <c r="C1549">
        <v>37</v>
      </c>
      <c r="D1549" t="s">
        <v>21</v>
      </c>
      <c r="E1549" t="s">
        <v>25</v>
      </c>
      <c r="F1549" t="s">
        <v>11</v>
      </c>
      <c r="G1549" t="s">
        <v>28</v>
      </c>
      <c r="H1549" s="2">
        <v>3919.8</v>
      </c>
      <c r="I1549" t="str">
        <f t="shared" si="24"/>
        <v>Young Adult</v>
      </c>
    </row>
    <row r="1550" spans="1:9" x14ac:dyDescent="0.35">
      <c r="A1550" s="1">
        <v>44875</v>
      </c>
      <c r="B1550" t="s">
        <v>1580</v>
      </c>
      <c r="C1550">
        <v>37</v>
      </c>
      <c r="D1550" t="s">
        <v>9</v>
      </c>
      <c r="E1550" t="s">
        <v>25</v>
      </c>
      <c r="F1550" t="s">
        <v>30</v>
      </c>
      <c r="G1550" t="s">
        <v>28</v>
      </c>
      <c r="H1550" s="2">
        <v>3462.93</v>
      </c>
      <c r="I1550" t="str">
        <f t="shared" si="24"/>
        <v>Young Adult</v>
      </c>
    </row>
    <row r="1551" spans="1:9" x14ac:dyDescent="0.35">
      <c r="A1551" s="1">
        <v>44683</v>
      </c>
      <c r="B1551" t="s">
        <v>1581</v>
      </c>
      <c r="C1551">
        <v>89</v>
      </c>
      <c r="D1551" t="s">
        <v>21</v>
      </c>
      <c r="E1551" t="s">
        <v>15</v>
      </c>
      <c r="F1551" t="s">
        <v>23</v>
      </c>
      <c r="G1551" t="s">
        <v>17</v>
      </c>
      <c r="H1551" s="2">
        <v>4175.2</v>
      </c>
      <c r="I1551" t="str">
        <f t="shared" si="24"/>
        <v>Senior Age</v>
      </c>
    </row>
    <row r="1552" spans="1:9" x14ac:dyDescent="0.35">
      <c r="A1552" s="1">
        <v>45208</v>
      </c>
      <c r="B1552" t="s">
        <v>1582</v>
      </c>
      <c r="C1552">
        <v>83</v>
      </c>
      <c r="D1552" t="s">
        <v>14</v>
      </c>
      <c r="E1552" t="s">
        <v>22</v>
      </c>
      <c r="F1552" t="s">
        <v>16</v>
      </c>
      <c r="G1552" t="s">
        <v>37</v>
      </c>
      <c r="H1552" s="2">
        <v>2985</v>
      </c>
      <c r="I1552" t="str">
        <f t="shared" si="24"/>
        <v>Senior Age</v>
      </c>
    </row>
    <row r="1553" spans="1:9" x14ac:dyDescent="0.35">
      <c r="A1553" s="1">
        <v>44853</v>
      </c>
      <c r="B1553" t="s">
        <v>1583</v>
      </c>
      <c r="C1553">
        <v>51</v>
      </c>
      <c r="D1553" t="s">
        <v>21</v>
      </c>
      <c r="E1553" t="s">
        <v>15</v>
      </c>
      <c r="F1553" t="s">
        <v>30</v>
      </c>
      <c r="G1553" t="s">
        <v>17</v>
      </c>
      <c r="H1553" s="2">
        <v>1685.69</v>
      </c>
      <c r="I1553" t="str">
        <f t="shared" si="24"/>
        <v>Middle age</v>
      </c>
    </row>
    <row r="1554" spans="1:9" x14ac:dyDescent="0.35">
      <c r="A1554" s="1">
        <v>45153</v>
      </c>
      <c r="B1554" t="s">
        <v>1584</v>
      </c>
      <c r="C1554">
        <v>56</v>
      </c>
      <c r="D1554" t="s">
        <v>21</v>
      </c>
      <c r="E1554" t="s">
        <v>19</v>
      </c>
      <c r="F1554" t="s">
        <v>11</v>
      </c>
      <c r="G1554" t="s">
        <v>28</v>
      </c>
      <c r="H1554" s="2">
        <v>1212.42</v>
      </c>
      <c r="I1554" t="str">
        <f t="shared" si="24"/>
        <v>Middle age</v>
      </c>
    </row>
    <row r="1555" spans="1:9" x14ac:dyDescent="0.35">
      <c r="A1555" s="1">
        <v>44685</v>
      </c>
      <c r="B1555" t="s">
        <v>1585</v>
      </c>
      <c r="C1555">
        <v>1</v>
      </c>
      <c r="D1555" t="s">
        <v>21</v>
      </c>
      <c r="E1555" t="s">
        <v>15</v>
      </c>
      <c r="F1555" t="s">
        <v>11</v>
      </c>
      <c r="G1555" t="s">
        <v>40</v>
      </c>
      <c r="H1555" s="2">
        <v>474.02</v>
      </c>
      <c r="I1555" t="str">
        <f t="shared" si="24"/>
        <v>Child</v>
      </c>
    </row>
    <row r="1556" spans="1:9" x14ac:dyDescent="0.35">
      <c r="A1556" s="1">
        <v>44868</v>
      </c>
      <c r="B1556" t="s">
        <v>1586</v>
      </c>
      <c r="C1556">
        <v>73</v>
      </c>
      <c r="D1556" t="s">
        <v>21</v>
      </c>
      <c r="E1556" t="s">
        <v>35</v>
      </c>
      <c r="F1556" t="s">
        <v>16</v>
      </c>
      <c r="G1556" t="s">
        <v>12</v>
      </c>
      <c r="H1556" s="2">
        <v>360.72</v>
      </c>
      <c r="I1556" t="str">
        <f t="shared" si="24"/>
        <v>Senior Age</v>
      </c>
    </row>
    <row r="1557" spans="1:9" x14ac:dyDescent="0.35">
      <c r="A1557" s="1">
        <v>44891</v>
      </c>
      <c r="B1557" t="s">
        <v>1587</v>
      </c>
      <c r="C1557">
        <v>91</v>
      </c>
      <c r="D1557" t="s">
        <v>14</v>
      </c>
      <c r="E1557" t="s">
        <v>10</v>
      </c>
      <c r="F1557" t="s">
        <v>16</v>
      </c>
      <c r="G1557" t="s">
        <v>28</v>
      </c>
      <c r="H1557" s="2">
        <v>4753.83</v>
      </c>
      <c r="I1557" t="str">
        <f t="shared" si="24"/>
        <v>Senior Age</v>
      </c>
    </row>
    <row r="1558" spans="1:9" x14ac:dyDescent="0.35">
      <c r="A1558" s="1">
        <v>45180</v>
      </c>
      <c r="B1558" t="s">
        <v>1588</v>
      </c>
      <c r="C1558">
        <v>19</v>
      </c>
      <c r="D1558" t="s">
        <v>21</v>
      </c>
      <c r="E1558" t="s">
        <v>10</v>
      </c>
      <c r="F1558" t="s">
        <v>16</v>
      </c>
      <c r="G1558" t="s">
        <v>12</v>
      </c>
      <c r="H1558" s="2">
        <v>492.84</v>
      </c>
      <c r="I1558" t="str">
        <f t="shared" si="24"/>
        <v>Young Adult</v>
      </c>
    </row>
    <row r="1559" spans="1:9" x14ac:dyDescent="0.35">
      <c r="A1559" s="1">
        <v>44643</v>
      </c>
      <c r="B1559" t="s">
        <v>1589</v>
      </c>
      <c r="C1559">
        <v>4</v>
      </c>
      <c r="D1559" t="s">
        <v>9</v>
      </c>
      <c r="E1559" t="s">
        <v>15</v>
      </c>
      <c r="F1559" t="s">
        <v>23</v>
      </c>
      <c r="G1559" t="s">
        <v>37</v>
      </c>
      <c r="H1559" s="2">
        <v>1520.8</v>
      </c>
      <c r="I1559" t="str">
        <f t="shared" si="24"/>
        <v>Child</v>
      </c>
    </row>
    <row r="1560" spans="1:9" x14ac:dyDescent="0.35">
      <c r="A1560" s="1">
        <v>44864</v>
      </c>
      <c r="B1560" t="s">
        <v>1590</v>
      </c>
      <c r="C1560">
        <v>67</v>
      </c>
      <c r="D1560" t="s">
        <v>14</v>
      </c>
      <c r="E1560" t="s">
        <v>10</v>
      </c>
      <c r="F1560" t="s">
        <v>23</v>
      </c>
      <c r="G1560" t="s">
        <v>17</v>
      </c>
      <c r="H1560" s="2">
        <v>2902.81</v>
      </c>
      <c r="I1560" t="str">
        <f t="shared" si="24"/>
        <v>Senior Age</v>
      </c>
    </row>
    <row r="1561" spans="1:9" x14ac:dyDescent="0.35">
      <c r="A1561" s="1">
        <v>45205</v>
      </c>
      <c r="B1561" t="s">
        <v>1591</v>
      </c>
      <c r="C1561">
        <v>37</v>
      </c>
      <c r="D1561" t="s">
        <v>21</v>
      </c>
      <c r="E1561" t="s">
        <v>33</v>
      </c>
      <c r="F1561" t="s">
        <v>11</v>
      </c>
      <c r="G1561" t="s">
        <v>12</v>
      </c>
      <c r="H1561" s="2">
        <v>3521.13</v>
      </c>
      <c r="I1561" t="str">
        <f t="shared" si="24"/>
        <v>Young Adult</v>
      </c>
    </row>
    <row r="1562" spans="1:9" x14ac:dyDescent="0.35">
      <c r="A1562" s="1">
        <v>45272</v>
      </c>
      <c r="B1562" t="s">
        <v>1592</v>
      </c>
      <c r="C1562">
        <v>8</v>
      </c>
      <c r="D1562" t="s">
        <v>9</v>
      </c>
      <c r="E1562" t="s">
        <v>22</v>
      </c>
      <c r="F1562" t="s">
        <v>30</v>
      </c>
      <c r="G1562" t="s">
        <v>28</v>
      </c>
      <c r="H1562" s="2">
        <v>3483.57</v>
      </c>
      <c r="I1562" t="str">
        <f t="shared" si="24"/>
        <v>Child</v>
      </c>
    </row>
    <row r="1563" spans="1:9" x14ac:dyDescent="0.35">
      <c r="A1563" s="1">
        <v>44953</v>
      </c>
      <c r="B1563" t="s">
        <v>1593</v>
      </c>
      <c r="C1563">
        <v>65</v>
      </c>
      <c r="D1563" t="s">
        <v>14</v>
      </c>
      <c r="E1563" t="s">
        <v>22</v>
      </c>
      <c r="F1563" t="s">
        <v>16</v>
      </c>
      <c r="G1563" t="s">
        <v>12</v>
      </c>
      <c r="H1563" s="2">
        <v>1231.52</v>
      </c>
      <c r="I1563" t="str">
        <f t="shared" si="24"/>
        <v>Senior Age</v>
      </c>
    </row>
    <row r="1564" spans="1:9" x14ac:dyDescent="0.35">
      <c r="A1564" s="1">
        <v>44982</v>
      </c>
      <c r="B1564" t="s">
        <v>1594</v>
      </c>
      <c r="C1564">
        <v>77</v>
      </c>
      <c r="D1564" t="s">
        <v>14</v>
      </c>
      <c r="E1564" t="s">
        <v>10</v>
      </c>
      <c r="F1564" t="s">
        <v>23</v>
      </c>
      <c r="G1564" t="s">
        <v>12</v>
      </c>
      <c r="H1564" s="2">
        <v>2845.61</v>
      </c>
      <c r="I1564" t="str">
        <f t="shared" si="24"/>
        <v>Senior Age</v>
      </c>
    </row>
    <row r="1565" spans="1:9" x14ac:dyDescent="0.35">
      <c r="A1565" s="1">
        <v>44593</v>
      </c>
      <c r="B1565" t="s">
        <v>1595</v>
      </c>
      <c r="C1565">
        <v>57</v>
      </c>
      <c r="D1565" t="s">
        <v>9</v>
      </c>
      <c r="E1565" t="s">
        <v>15</v>
      </c>
      <c r="F1565" t="s">
        <v>16</v>
      </c>
      <c r="G1565" t="s">
        <v>40</v>
      </c>
      <c r="H1565" s="2">
        <v>3790.46</v>
      </c>
      <c r="I1565" t="str">
        <f t="shared" si="24"/>
        <v>Middle age</v>
      </c>
    </row>
    <row r="1566" spans="1:9" x14ac:dyDescent="0.35">
      <c r="A1566" s="1">
        <v>45186</v>
      </c>
      <c r="B1566" t="s">
        <v>1596</v>
      </c>
      <c r="C1566">
        <v>38</v>
      </c>
      <c r="D1566" t="s">
        <v>14</v>
      </c>
      <c r="E1566" t="s">
        <v>33</v>
      </c>
      <c r="F1566" t="s">
        <v>16</v>
      </c>
      <c r="G1566" t="s">
        <v>17</v>
      </c>
      <c r="H1566" s="2">
        <v>313.7</v>
      </c>
      <c r="I1566" t="str">
        <f t="shared" si="24"/>
        <v>Young Adult</v>
      </c>
    </row>
    <row r="1567" spans="1:9" x14ac:dyDescent="0.35">
      <c r="A1567" s="1">
        <v>44803</v>
      </c>
      <c r="B1567" t="s">
        <v>1597</v>
      </c>
      <c r="C1567">
        <v>54</v>
      </c>
      <c r="D1567" t="s">
        <v>21</v>
      </c>
      <c r="E1567" t="s">
        <v>35</v>
      </c>
      <c r="F1567" t="s">
        <v>11</v>
      </c>
      <c r="G1567" t="s">
        <v>67</v>
      </c>
      <c r="H1567" s="2">
        <v>1651.86</v>
      </c>
      <c r="I1567" t="str">
        <f t="shared" si="24"/>
        <v>Middle age</v>
      </c>
    </row>
    <row r="1568" spans="1:9" x14ac:dyDescent="0.35">
      <c r="A1568" s="1">
        <v>44999</v>
      </c>
      <c r="B1568" t="s">
        <v>1598</v>
      </c>
      <c r="C1568">
        <v>82</v>
      </c>
      <c r="D1568" t="s">
        <v>9</v>
      </c>
      <c r="E1568" t="s">
        <v>10</v>
      </c>
      <c r="F1568" t="s">
        <v>11</v>
      </c>
      <c r="G1568" t="s">
        <v>28</v>
      </c>
      <c r="H1568" s="2">
        <v>1103.26</v>
      </c>
      <c r="I1568" t="str">
        <f t="shared" si="24"/>
        <v>Senior Age</v>
      </c>
    </row>
    <row r="1569" spans="1:9" x14ac:dyDescent="0.35">
      <c r="A1569" s="1">
        <v>45255</v>
      </c>
      <c r="B1569" t="s">
        <v>1599</v>
      </c>
      <c r="C1569">
        <v>10</v>
      </c>
      <c r="D1569" t="s">
        <v>21</v>
      </c>
      <c r="E1569" t="s">
        <v>22</v>
      </c>
      <c r="F1569" t="s">
        <v>23</v>
      </c>
      <c r="G1569" t="s">
        <v>37</v>
      </c>
      <c r="H1569" s="2">
        <v>466.72</v>
      </c>
      <c r="I1569" t="str">
        <f t="shared" si="24"/>
        <v>Child</v>
      </c>
    </row>
    <row r="1570" spans="1:9" x14ac:dyDescent="0.35">
      <c r="A1570" s="1">
        <v>44599</v>
      </c>
      <c r="B1570" t="s">
        <v>1600</v>
      </c>
      <c r="C1570">
        <v>52</v>
      </c>
      <c r="D1570" t="s">
        <v>9</v>
      </c>
      <c r="E1570" t="s">
        <v>10</v>
      </c>
      <c r="F1570" t="s">
        <v>30</v>
      </c>
      <c r="G1570" t="s">
        <v>37</v>
      </c>
      <c r="H1570" s="2">
        <v>4672.55</v>
      </c>
      <c r="I1570" t="str">
        <f t="shared" si="24"/>
        <v>Middle age</v>
      </c>
    </row>
    <row r="1571" spans="1:9" x14ac:dyDescent="0.35">
      <c r="A1571" s="1">
        <v>45221</v>
      </c>
      <c r="B1571" t="s">
        <v>1601</v>
      </c>
      <c r="C1571">
        <v>41</v>
      </c>
      <c r="D1571" t="s">
        <v>9</v>
      </c>
      <c r="E1571" t="s">
        <v>33</v>
      </c>
      <c r="F1571" t="s">
        <v>11</v>
      </c>
      <c r="G1571" t="s">
        <v>40</v>
      </c>
      <c r="H1571" s="2">
        <v>4785.22</v>
      </c>
      <c r="I1571" t="str">
        <f t="shared" si="24"/>
        <v>Middle age</v>
      </c>
    </row>
    <row r="1572" spans="1:9" x14ac:dyDescent="0.35">
      <c r="A1572" s="1">
        <v>44904</v>
      </c>
      <c r="B1572" t="s">
        <v>1602</v>
      </c>
      <c r="C1572">
        <v>25</v>
      </c>
      <c r="D1572" t="s">
        <v>21</v>
      </c>
      <c r="E1572" t="s">
        <v>10</v>
      </c>
      <c r="F1572" t="s">
        <v>11</v>
      </c>
      <c r="G1572" t="s">
        <v>40</v>
      </c>
      <c r="H1572" s="2">
        <v>3220.96</v>
      </c>
      <c r="I1572" t="str">
        <f t="shared" si="24"/>
        <v>Young Adult</v>
      </c>
    </row>
    <row r="1573" spans="1:9" x14ac:dyDescent="0.35">
      <c r="A1573" s="1">
        <v>44602</v>
      </c>
      <c r="B1573" t="s">
        <v>1603</v>
      </c>
      <c r="C1573">
        <v>28</v>
      </c>
      <c r="D1573" t="s">
        <v>9</v>
      </c>
      <c r="E1573" t="s">
        <v>22</v>
      </c>
      <c r="F1573" t="s">
        <v>16</v>
      </c>
      <c r="G1573" t="s">
        <v>37</v>
      </c>
      <c r="H1573" s="2">
        <v>1775.76</v>
      </c>
      <c r="I1573" t="str">
        <f t="shared" si="24"/>
        <v>Young Adult</v>
      </c>
    </row>
    <row r="1574" spans="1:9" x14ac:dyDescent="0.35">
      <c r="A1574" s="1">
        <v>44812</v>
      </c>
      <c r="B1574" t="s">
        <v>1604</v>
      </c>
      <c r="C1574">
        <v>1</v>
      </c>
      <c r="D1574" t="s">
        <v>9</v>
      </c>
      <c r="E1574" t="s">
        <v>33</v>
      </c>
      <c r="F1574" t="s">
        <v>30</v>
      </c>
      <c r="G1574" t="s">
        <v>67</v>
      </c>
      <c r="H1574" s="2">
        <v>232.14</v>
      </c>
      <c r="I1574" t="str">
        <f t="shared" si="24"/>
        <v>Child</v>
      </c>
    </row>
    <row r="1575" spans="1:9" x14ac:dyDescent="0.35">
      <c r="A1575" s="1">
        <v>44731</v>
      </c>
      <c r="B1575" t="s">
        <v>1605</v>
      </c>
      <c r="C1575">
        <v>55</v>
      </c>
      <c r="D1575" t="s">
        <v>21</v>
      </c>
      <c r="E1575" t="s">
        <v>22</v>
      </c>
      <c r="F1575" t="s">
        <v>11</v>
      </c>
      <c r="G1575" t="s">
        <v>28</v>
      </c>
      <c r="H1575" s="2">
        <v>2746.56</v>
      </c>
      <c r="I1575" t="str">
        <f t="shared" si="24"/>
        <v>Middle age</v>
      </c>
    </row>
    <row r="1576" spans="1:9" x14ac:dyDescent="0.35">
      <c r="A1576" s="1">
        <v>44648</v>
      </c>
      <c r="B1576" t="s">
        <v>1606</v>
      </c>
      <c r="C1576">
        <v>73</v>
      </c>
      <c r="D1576" t="s">
        <v>21</v>
      </c>
      <c r="E1576" t="s">
        <v>15</v>
      </c>
      <c r="F1576" t="s">
        <v>11</v>
      </c>
      <c r="G1576" t="s">
        <v>28</v>
      </c>
      <c r="H1576" s="2">
        <v>717.87</v>
      </c>
      <c r="I1576" t="str">
        <f t="shared" si="24"/>
        <v>Senior Age</v>
      </c>
    </row>
    <row r="1577" spans="1:9" x14ac:dyDescent="0.35">
      <c r="A1577" s="1">
        <v>45285</v>
      </c>
      <c r="B1577" t="s">
        <v>1607</v>
      </c>
      <c r="C1577">
        <v>12</v>
      </c>
      <c r="D1577" t="s">
        <v>14</v>
      </c>
      <c r="E1577" t="s">
        <v>27</v>
      </c>
      <c r="F1577" t="s">
        <v>23</v>
      </c>
      <c r="G1577" t="s">
        <v>28</v>
      </c>
      <c r="H1577" s="2">
        <v>2502.1799999999998</v>
      </c>
      <c r="I1577" t="str">
        <f t="shared" si="24"/>
        <v>Child</v>
      </c>
    </row>
    <row r="1578" spans="1:9" x14ac:dyDescent="0.35">
      <c r="A1578" s="1">
        <v>44871</v>
      </c>
      <c r="B1578" t="s">
        <v>1608</v>
      </c>
      <c r="C1578">
        <v>96</v>
      </c>
      <c r="D1578" t="s">
        <v>14</v>
      </c>
      <c r="E1578" t="s">
        <v>25</v>
      </c>
      <c r="F1578" t="s">
        <v>23</v>
      </c>
      <c r="G1578" t="s">
        <v>12</v>
      </c>
      <c r="H1578" s="2">
        <v>212.8</v>
      </c>
      <c r="I1578" t="str">
        <f t="shared" si="24"/>
        <v>Senior Age</v>
      </c>
    </row>
    <row r="1579" spans="1:9" x14ac:dyDescent="0.35">
      <c r="A1579" s="1">
        <v>45215</v>
      </c>
      <c r="B1579" t="s">
        <v>1609</v>
      </c>
      <c r="C1579">
        <v>59</v>
      </c>
      <c r="D1579" t="s">
        <v>14</v>
      </c>
      <c r="E1579" t="s">
        <v>35</v>
      </c>
      <c r="F1579" t="s">
        <v>11</v>
      </c>
      <c r="G1579" t="s">
        <v>37</v>
      </c>
      <c r="H1579" s="2">
        <v>3868.31</v>
      </c>
      <c r="I1579" t="str">
        <f t="shared" si="24"/>
        <v>Middle age</v>
      </c>
    </row>
    <row r="1580" spans="1:9" x14ac:dyDescent="0.35">
      <c r="A1580" s="1">
        <v>44966</v>
      </c>
      <c r="B1580" t="s">
        <v>1610</v>
      </c>
      <c r="C1580">
        <v>33</v>
      </c>
      <c r="D1580" t="s">
        <v>14</v>
      </c>
      <c r="E1580" t="s">
        <v>22</v>
      </c>
      <c r="F1580" t="s">
        <v>30</v>
      </c>
      <c r="G1580" t="s">
        <v>37</v>
      </c>
      <c r="H1580" s="2">
        <v>3698</v>
      </c>
      <c r="I1580" t="str">
        <f t="shared" si="24"/>
        <v>Young Adult</v>
      </c>
    </row>
    <row r="1581" spans="1:9" x14ac:dyDescent="0.35">
      <c r="A1581" s="1">
        <v>45022</v>
      </c>
      <c r="B1581" t="s">
        <v>1611</v>
      </c>
      <c r="C1581">
        <v>21</v>
      </c>
      <c r="D1581" t="s">
        <v>21</v>
      </c>
      <c r="E1581" t="s">
        <v>25</v>
      </c>
      <c r="F1581" t="s">
        <v>16</v>
      </c>
      <c r="G1581" t="s">
        <v>17</v>
      </c>
      <c r="H1581" s="2">
        <v>4517.07</v>
      </c>
      <c r="I1581" t="str">
        <f t="shared" si="24"/>
        <v>Young Adult</v>
      </c>
    </row>
    <row r="1582" spans="1:9" x14ac:dyDescent="0.35">
      <c r="A1582" s="1">
        <v>45196</v>
      </c>
      <c r="B1582" t="s">
        <v>1612</v>
      </c>
      <c r="C1582">
        <v>54</v>
      </c>
      <c r="D1582" t="s">
        <v>9</v>
      </c>
      <c r="E1582" t="s">
        <v>27</v>
      </c>
      <c r="F1582" t="s">
        <v>16</v>
      </c>
      <c r="G1582" t="s">
        <v>28</v>
      </c>
      <c r="H1582" s="2">
        <v>4242.24</v>
      </c>
      <c r="I1582" t="str">
        <f t="shared" si="24"/>
        <v>Middle age</v>
      </c>
    </row>
    <row r="1583" spans="1:9" x14ac:dyDescent="0.35">
      <c r="A1583" s="1">
        <v>45134</v>
      </c>
      <c r="B1583" t="s">
        <v>1613</v>
      </c>
      <c r="C1583">
        <v>81</v>
      </c>
      <c r="D1583" t="s">
        <v>14</v>
      </c>
      <c r="E1583" t="s">
        <v>22</v>
      </c>
      <c r="F1583" t="s">
        <v>11</v>
      </c>
      <c r="G1583" t="s">
        <v>40</v>
      </c>
      <c r="H1583" s="2">
        <v>314.95</v>
      </c>
      <c r="I1583" t="str">
        <f t="shared" si="24"/>
        <v>Senior Age</v>
      </c>
    </row>
    <row r="1584" spans="1:9" x14ac:dyDescent="0.35">
      <c r="A1584" s="1">
        <v>45073</v>
      </c>
      <c r="B1584" t="s">
        <v>1614</v>
      </c>
      <c r="C1584">
        <v>6</v>
      </c>
      <c r="D1584" t="s">
        <v>14</v>
      </c>
      <c r="E1584" t="s">
        <v>27</v>
      </c>
      <c r="F1584" t="s">
        <v>11</v>
      </c>
      <c r="G1584" t="s">
        <v>40</v>
      </c>
      <c r="H1584" s="2">
        <v>1596.6</v>
      </c>
      <c r="I1584" t="str">
        <f t="shared" si="24"/>
        <v>Child</v>
      </c>
    </row>
    <row r="1585" spans="1:9" x14ac:dyDescent="0.35">
      <c r="A1585" s="1">
        <v>44737</v>
      </c>
      <c r="B1585" t="s">
        <v>1615</v>
      </c>
      <c r="C1585">
        <v>67</v>
      </c>
      <c r="D1585" t="s">
        <v>9</v>
      </c>
      <c r="E1585" t="s">
        <v>33</v>
      </c>
      <c r="F1585" t="s">
        <v>30</v>
      </c>
      <c r="G1585" t="s">
        <v>12</v>
      </c>
      <c r="H1585" s="2">
        <v>1140.0999999999999</v>
      </c>
      <c r="I1585" t="str">
        <f t="shared" si="24"/>
        <v>Senior Age</v>
      </c>
    </row>
    <row r="1586" spans="1:9" x14ac:dyDescent="0.35">
      <c r="A1586" s="1">
        <v>45171</v>
      </c>
      <c r="B1586" t="s">
        <v>1616</v>
      </c>
      <c r="C1586">
        <v>42</v>
      </c>
      <c r="D1586" t="s">
        <v>21</v>
      </c>
      <c r="E1586" t="s">
        <v>35</v>
      </c>
      <c r="F1586" t="s">
        <v>30</v>
      </c>
      <c r="G1586" t="s">
        <v>28</v>
      </c>
      <c r="H1586" s="2">
        <v>2030.32</v>
      </c>
      <c r="I1586" t="str">
        <f t="shared" si="24"/>
        <v>Middle age</v>
      </c>
    </row>
    <row r="1587" spans="1:9" x14ac:dyDescent="0.35">
      <c r="A1587" s="1">
        <v>44943</v>
      </c>
      <c r="B1587" t="s">
        <v>1617</v>
      </c>
      <c r="C1587">
        <v>68</v>
      </c>
      <c r="D1587" t="s">
        <v>14</v>
      </c>
      <c r="E1587" t="s">
        <v>22</v>
      </c>
      <c r="F1587" t="s">
        <v>11</v>
      </c>
      <c r="G1587" t="s">
        <v>28</v>
      </c>
      <c r="H1587" s="2">
        <v>120.95</v>
      </c>
      <c r="I1587" t="str">
        <f t="shared" si="24"/>
        <v>Senior Age</v>
      </c>
    </row>
    <row r="1588" spans="1:9" x14ac:dyDescent="0.35">
      <c r="A1588" s="1">
        <v>44575</v>
      </c>
      <c r="B1588" t="s">
        <v>1618</v>
      </c>
      <c r="C1588">
        <v>82</v>
      </c>
      <c r="D1588" t="s">
        <v>9</v>
      </c>
      <c r="E1588" t="s">
        <v>27</v>
      </c>
      <c r="F1588" t="s">
        <v>23</v>
      </c>
      <c r="G1588" t="s">
        <v>28</v>
      </c>
      <c r="H1588" s="2">
        <v>2364.6</v>
      </c>
      <c r="I1588" t="str">
        <f t="shared" si="24"/>
        <v>Senior Age</v>
      </c>
    </row>
    <row r="1589" spans="1:9" x14ac:dyDescent="0.35">
      <c r="A1589" s="1">
        <v>45189</v>
      </c>
      <c r="B1589" t="s">
        <v>1619</v>
      </c>
      <c r="C1589">
        <v>15</v>
      </c>
      <c r="D1589" t="s">
        <v>9</v>
      </c>
      <c r="E1589" t="s">
        <v>25</v>
      </c>
      <c r="F1589" t="s">
        <v>16</v>
      </c>
      <c r="G1589" t="s">
        <v>17</v>
      </c>
      <c r="H1589" s="2">
        <v>1267.82</v>
      </c>
      <c r="I1589" t="str">
        <f t="shared" si="24"/>
        <v>Child</v>
      </c>
    </row>
    <row r="1590" spans="1:9" x14ac:dyDescent="0.35">
      <c r="A1590" s="1">
        <v>45173</v>
      </c>
      <c r="B1590" t="s">
        <v>1620</v>
      </c>
      <c r="C1590">
        <v>9</v>
      </c>
      <c r="D1590" t="s">
        <v>9</v>
      </c>
      <c r="E1590" t="s">
        <v>19</v>
      </c>
      <c r="F1590" t="s">
        <v>23</v>
      </c>
      <c r="G1590" t="s">
        <v>28</v>
      </c>
      <c r="H1590" s="2">
        <v>1386.43</v>
      </c>
      <c r="I1590" t="str">
        <f t="shared" si="24"/>
        <v>Child</v>
      </c>
    </row>
    <row r="1591" spans="1:9" x14ac:dyDescent="0.35">
      <c r="A1591" s="1">
        <v>45000</v>
      </c>
      <c r="B1591" t="s">
        <v>1621</v>
      </c>
      <c r="C1591">
        <v>50</v>
      </c>
      <c r="D1591" t="s">
        <v>21</v>
      </c>
      <c r="E1591" t="s">
        <v>27</v>
      </c>
      <c r="F1591" t="s">
        <v>23</v>
      </c>
      <c r="G1591" t="s">
        <v>28</v>
      </c>
      <c r="H1591" s="2">
        <v>649.34</v>
      </c>
      <c r="I1591" t="str">
        <f t="shared" si="24"/>
        <v>Middle age</v>
      </c>
    </row>
    <row r="1592" spans="1:9" x14ac:dyDescent="0.35">
      <c r="A1592" s="1">
        <v>45124</v>
      </c>
      <c r="B1592" t="s">
        <v>1622</v>
      </c>
      <c r="C1592">
        <v>71</v>
      </c>
      <c r="D1592" t="s">
        <v>9</v>
      </c>
      <c r="E1592" t="s">
        <v>19</v>
      </c>
      <c r="F1592" t="s">
        <v>30</v>
      </c>
      <c r="G1592" t="s">
        <v>67</v>
      </c>
      <c r="H1592" s="2">
        <v>4194.37</v>
      </c>
      <c r="I1592" t="str">
        <f t="shared" si="24"/>
        <v>Senior Age</v>
      </c>
    </row>
    <row r="1593" spans="1:9" x14ac:dyDescent="0.35">
      <c r="A1593" s="1">
        <v>44736</v>
      </c>
      <c r="B1593" t="s">
        <v>1623</v>
      </c>
      <c r="C1593">
        <v>54</v>
      </c>
      <c r="D1593" t="s">
        <v>21</v>
      </c>
      <c r="E1593" t="s">
        <v>15</v>
      </c>
      <c r="F1593" t="s">
        <v>11</v>
      </c>
      <c r="G1593" t="s">
        <v>12</v>
      </c>
      <c r="H1593" s="2">
        <v>4053.06</v>
      </c>
      <c r="I1593" t="str">
        <f t="shared" si="24"/>
        <v>Middle age</v>
      </c>
    </row>
    <row r="1594" spans="1:9" x14ac:dyDescent="0.35">
      <c r="A1594" s="1">
        <v>45049</v>
      </c>
      <c r="B1594" t="s">
        <v>1624</v>
      </c>
      <c r="C1594">
        <v>52</v>
      </c>
      <c r="D1594" t="s">
        <v>21</v>
      </c>
      <c r="E1594" t="s">
        <v>15</v>
      </c>
      <c r="F1594" t="s">
        <v>23</v>
      </c>
      <c r="G1594" t="s">
        <v>37</v>
      </c>
      <c r="H1594" s="2">
        <v>144.01</v>
      </c>
      <c r="I1594" t="str">
        <f t="shared" si="24"/>
        <v>Middle age</v>
      </c>
    </row>
    <row r="1595" spans="1:9" x14ac:dyDescent="0.35">
      <c r="A1595" s="1">
        <v>45183</v>
      </c>
      <c r="B1595" t="s">
        <v>1625</v>
      </c>
      <c r="C1595">
        <v>30</v>
      </c>
      <c r="D1595" t="s">
        <v>9</v>
      </c>
      <c r="E1595" t="s">
        <v>19</v>
      </c>
      <c r="F1595" t="s">
        <v>16</v>
      </c>
      <c r="G1595" t="s">
        <v>12</v>
      </c>
      <c r="H1595" s="2">
        <v>425.32</v>
      </c>
      <c r="I1595" t="str">
        <f t="shared" si="24"/>
        <v>Young Adult</v>
      </c>
    </row>
    <row r="1596" spans="1:9" x14ac:dyDescent="0.35">
      <c r="A1596" s="1">
        <v>45152</v>
      </c>
      <c r="B1596" t="s">
        <v>1626</v>
      </c>
      <c r="C1596">
        <v>90</v>
      </c>
      <c r="D1596" t="s">
        <v>9</v>
      </c>
      <c r="E1596" t="s">
        <v>27</v>
      </c>
      <c r="F1596" t="s">
        <v>30</v>
      </c>
      <c r="G1596" t="s">
        <v>67</v>
      </c>
      <c r="H1596" s="2">
        <v>4134.97</v>
      </c>
      <c r="I1596" t="str">
        <f t="shared" si="24"/>
        <v>Senior Age</v>
      </c>
    </row>
    <row r="1597" spans="1:9" x14ac:dyDescent="0.35">
      <c r="A1597" s="1">
        <v>44823</v>
      </c>
      <c r="B1597" t="s">
        <v>1627</v>
      </c>
      <c r="C1597">
        <v>50</v>
      </c>
      <c r="D1597" t="s">
        <v>9</v>
      </c>
      <c r="E1597" t="s">
        <v>33</v>
      </c>
      <c r="F1597" t="s">
        <v>23</v>
      </c>
      <c r="G1597" t="s">
        <v>17</v>
      </c>
      <c r="H1597" s="2">
        <v>1090.81</v>
      </c>
      <c r="I1597" t="str">
        <f t="shared" si="24"/>
        <v>Middle age</v>
      </c>
    </row>
    <row r="1598" spans="1:9" x14ac:dyDescent="0.35">
      <c r="A1598" s="1">
        <v>45118</v>
      </c>
      <c r="B1598" t="s">
        <v>1628</v>
      </c>
      <c r="C1598">
        <v>60</v>
      </c>
      <c r="D1598" t="s">
        <v>14</v>
      </c>
      <c r="E1598" t="s">
        <v>22</v>
      </c>
      <c r="F1598" t="s">
        <v>16</v>
      </c>
      <c r="G1598" t="s">
        <v>28</v>
      </c>
      <c r="H1598" s="2">
        <v>3427.93</v>
      </c>
      <c r="I1598" t="str">
        <f t="shared" si="24"/>
        <v>Senior Age</v>
      </c>
    </row>
    <row r="1599" spans="1:9" x14ac:dyDescent="0.35">
      <c r="A1599" s="1">
        <v>45197</v>
      </c>
      <c r="B1599" t="s">
        <v>1629</v>
      </c>
      <c r="C1599">
        <v>31</v>
      </c>
      <c r="D1599" t="s">
        <v>21</v>
      </c>
      <c r="E1599" t="s">
        <v>15</v>
      </c>
      <c r="F1599" t="s">
        <v>30</v>
      </c>
      <c r="G1599" t="s">
        <v>37</v>
      </c>
      <c r="H1599" s="2">
        <v>217.27</v>
      </c>
      <c r="I1599" t="str">
        <f t="shared" si="24"/>
        <v>Young Adult</v>
      </c>
    </row>
    <row r="1600" spans="1:9" x14ac:dyDescent="0.35">
      <c r="A1600" s="1">
        <v>44592</v>
      </c>
      <c r="B1600" t="s">
        <v>1630</v>
      </c>
      <c r="C1600">
        <v>29</v>
      </c>
      <c r="D1600" t="s">
        <v>9</v>
      </c>
      <c r="E1600" t="s">
        <v>10</v>
      </c>
      <c r="F1600" t="s">
        <v>30</v>
      </c>
      <c r="G1600" t="s">
        <v>40</v>
      </c>
      <c r="H1600" s="2">
        <v>1387.37</v>
      </c>
      <c r="I1600" t="str">
        <f t="shared" si="24"/>
        <v>Young Adult</v>
      </c>
    </row>
    <row r="1601" spans="1:9" x14ac:dyDescent="0.35">
      <c r="A1601" s="1">
        <v>44743</v>
      </c>
      <c r="B1601" t="s">
        <v>1631</v>
      </c>
      <c r="C1601">
        <v>4</v>
      </c>
      <c r="D1601" t="s">
        <v>14</v>
      </c>
      <c r="E1601" t="s">
        <v>35</v>
      </c>
      <c r="F1601" t="s">
        <v>30</v>
      </c>
      <c r="G1601" t="s">
        <v>40</v>
      </c>
      <c r="H1601" s="2">
        <v>1978.06</v>
      </c>
      <c r="I1601" t="str">
        <f t="shared" si="24"/>
        <v>Child</v>
      </c>
    </row>
    <row r="1602" spans="1:9" x14ac:dyDescent="0.35">
      <c r="A1602" s="1">
        <v>44703</v>
      </c>
      <c r="B1602" t="s">
        <v>1632</v>
      </c>
      <c r="C1602">
        <v>67</v>
      </c>
      <c r="D1602" t="s">
        <v>21</v>
      </c>
      <c r="E1602" t="s">
        <v>10</v>
      </c>
      <c r="F1602" t="s">
        <v>16</v>
      </c>
      <c r="G1602" t="s">
        <v>37</v>
      </c>
      <c r="H1602" s="2">
        <v>80.22</v>
      </c>
      <c r="I1602" t="str">
        <f t="shared" ref="I1602:I1665" si="25">IF(C1602&lt;=17,"Child",IF(C1602&lt;=39, "Young Adult", IF(C1602&lt;=59, "Middle age", "Senior Age")))</f>
        <v>Senior Age</v>
      </c>
    </row>
    <row r="1603" spans="1:9" x14ac:dyDescent="0.35">
      <c r="A1603" s="1">
        <v>45272</v>
      </c>
      <c r="B1603" t="s">
        <v>1633</v>
      </c>
      <c r="C1603">
        <v>39</v>
      </c>
      <c r="D1603" t="s">
        <v>14</v>
      </c>
      <c r="E1603" t="s">
        <v>22</v>
      </c>
      <c r="F1603" t="s">
        <v>23</v>
      </c>
      <c r="G1603" t="s">
        <v>17</v>
      </c>
      <c r="H1603" s="2">
        <v>3303.5</v>
      </c>
      <c r="I1603" t="str">
        <f t="shared" si="25"/>
        <v>Young Adult</v>
      </c>
    </row>
    <row r="1604" spans="1:9" x14ac:dyDescent="0.35">
      <c r="A1604" s="1">
        <v>44960</v>
      </c>
      <c r="B1604" t="s">
        <v>1634</v>
      </c>
      <c r="C1604">
        <v>85</v>
      </c>
      <c r="D1604" t="s">
        <v>21</v>
      </c>
      <c r="E1604" t="s">
        <v>19</v>
      </c>
      <c r="F1604" t="s">
        <v>30</v>
      </c>
      <c r="G1604" t="s">
        <v>28</v>
      </c>
      <c r="H1604" s="2">
        <v>3561.95</v>
      </c>
      <c r="I1604" t="str">
        <f t="shared" si="25"/>
        <v>Senior Age</v>
      </c>
    </row>
    <row r="1605" spans="1:9" x14ac:dyDescent="0.35">
      <c r="A1605" s="1">
        <v>44599</v>
      </c>
      <c r="B1605" t="s">
        <v>1635</v>
      </c>
      <c r="C1605">
        <v>48</v>
      </c>
      <c r="D1605" t="s">
        <v>14</v>
      </c>
      <c r="E1605" t="s">
        <v>22</v>
      </c>
      <c r="F1605" t="s">
        <v>11</v>
      </c>
      <c r="G1605" t="s">
        <v>12</v>
      </c>
      <c r="H1605" s="2">
        <v>4716.3</v>
      </c>
      <c r="I1605" t="str">
        <f t="shared" si="25"/>
        <v>Middle age</v>
      </c>
    </row>
    <row r="1606" spans="1:9" x14ac:dyDescent="0.35">
      <c r="A1606" s="1">
        <v>44888</v>
      </c>
      <c r="B1606" t="s">
        <v>1636</v>
      </c>
      <c r="C1606">
        <v>38</v>
      </c>
      <c r="D1606" t="s">
        <v>14</v>
      </c>
      <c r="E1606" t="s">
        <v>19</v>
      </c>
      <c r="F1606" t="s">
        <v>11</v>
      </c>
      <c r="G1606" t="s">
        <v>12</v>
      </c>
      <c r="H1606" s="2">
        <v>2859.45</v>
      </c>
      <c r="I1606" t="str">
        <f t="shared" si="25"/>
        <v>Young Adult</v>
      </c>
    </row>
    <row r="1607" spans="1:9" x14ac:dyDescent="0.35">
      <c r="A1607" s="1">
        <v>44776</v>
      </c>
      <c r="B1607" t="s">
        <v>1637</v>
      </c>
      <c r="C1607">
        <v>71</v>
      </c>
      <c r="D1607" t="s">
        <v>14</v>
      </c>
      <c r="E1607" t="s">
        <v>15</v>
      </c>
      <c r="F1607" t="s">
        <v>23</v>
      </c>
      <c r="G1607" t="s">
        <v>17</v>
      </c>
      <c r="H1607" s="2">
        <v>4924.46</v>
      </c>
      <c r="I1607" t="str">
        <f t="shared" si="25"/>
        <v>Senior Age</v>
      </c>
    </row>
    <row r="1608" spans="1:9" x14ac:dyDescent="0.35">
      <c r="A1608" s="1">
        <v>44895</v>
      </c>
      <c r="B1608" t="s">
        <v>1638</v>
      </c>
      <c r="C1608">
        <v>37</v>
      </c>
      <c r="D1608" t="s">
        <v>14</v>
      </c>
      <c r="E1608" t="s">
        <v>35</v>
      </c>
      <c r="F1608" t="s">
        <v>16</v>
      </c>
      <c r="G1608" t="s">
        <v>37</v>
      </c>
      <c r="H1608" s="2">
        <v>563.04999999999995</v>
      </c>
      <c r="I1608" t="str">
        <f t="shared" si="25"/>
        <v>Young Adult</v>
      </c>
    </row>
    <row r="1609" spans="1:9" x14ac:dyDescent="0.35">
      <c r="A1609" s="1">
        <v>44934</v>
      </c>
      <c r="B1609" t="s">
        <v>1639</v>
      </c>
      <c r="C1609">
        <v>17</v>
      </c>
      <c r="D1609" t="s">
        <v>14</v>
      </c>
      <c r="E1609" t="s">
        <v>22</v>
      </c>
      <c r="F1609" t="s">
        <v>16</v>
      </c>
      <c r="G1609" t="s">
        <v>37</v>
      </c>
      <c r="H1609" s="2">
        <v>4915.8500000000004</v>
      </c>
      <c r="I1609" t="str">
        <f t="shared" si="25"/>
        <v>Child</v>
      </c>
    </row>
    <row r="1610" spans="1:9" x14ac:dyDescent="0.35">
      <c r="A1610" s="1">
        <v>44594</v>
      </c>
      <c r="B1610" t="s">
        <v>1640</v>
      </c>
      <c r="C1610">
        <v>35</v>
      </c>
      <c r="D1610" t="s">
        <v>14</v>
      </c>
      <c r="E1610" t="s">
        <v>22</v>
      </c>
      <c r="F1610" t="s">
        <v>11</v>
      </c>
      <c r="G1610" t="s">
        <v>12</v>
      </c>
      <c r="H1610" s="2">
        <v>4606.91</v>
      </c>
      <c r="I1610" t="str">
        <f t="shared" si="25"/>
        <v>Young Adult</v>
      </c>
    </row>
    <row r="1611" spans="1:9" x14ac:dyDescent="0.35">
      <c r="A1611" s="1">
        <v>44980</v>
      </c>
      <c r="B1611" t="s">
        <v>1641</v>
      </c>
      <c r="C1611">
        <v>14</v>
      </c>
      <c r="D1611" t="s">
        <v>14</v>
      </c>
      <c r="E1611" t="s">
        <v>25</v>
      </c>
      <c r="F1611" t="s">
        <v>16</v>
      </c>
      <c r="G1611" t="s">
        <v>17</v>
      </c>
      <c r="H1611" s="2">
        <v>699.3</v>
      </c>
      <c r="I1611" t="str">
        <f t="shared" si="25"/>
        <v>Child</v>
      </c>
    </row>
    <row r="1612" spans="1:9" x14ac:dyDescent="0.35">
      <c r="A1612" s="1">
        <v>44716</v>
      </c>
      <c r="B1612" t="s">
        <v>1642</v>
      </c>
      <c r="C1612">
        <v>35</v>
      </c>
      <c r="D1612" t="s">
        <v>21</v>
      </c>
      <c r="E1612" t="s">
        <v>25</v>
      </c>
      <c r="F1612" t="s">
        <v>11</v>
      </c>
      <c r="G1612" t="s">
        <v>12</v>
      </c>
      <c r="H1612" s="2">
        <v>1480.56</v>
      </c>
      <c r="I1612" t="str">
        <f t="shared" si="25"/>
        <v>Young Adult</v>
      </c>
    </row>
    <row r="1613" spans="1:9" x14ac:dyDescent="0.35">
      <c r="A1613" s="1">
        <v>45244</v>
      </c>
      <c r="B1613" t="s">
        <v>1643</v>
      </c>
      <c r="C1613">
        <v>46</v>
      </c>
      <c r="D1613" t="s">
        <v>14</v>
      </c>
      <c r="E1613" t="s">
        <v>35</v>
      </c>
      <c r="F1613" t="s">
        <v>23</v>
      </c>
      <c r="G1613" t="s">
        <v>37</v>
      </c>
      <c r="H1613" s="2">
        <v>2643.52</v>
      </c>
      <c r="I1613" t="str">
        <f t="shared" si="25"/>
        <v>Middle age</v>
      </c>
    </row>
    <row r="1614" spans="1:9" x14ac:dyDescent="0.35">
      <c r="A1614" s="1">
        <v>44981</v>
      </c>
      <c r="B1614" t="s">
        <v>1644</v>
      </c>
      <c r="C1614">
        <v>93</v>
      </c>
      <c r="D1614" t="s">
        <v>21</v>
      </c>
      <c r="E1614" t="s">
        <v>35</v>
      </c>
      <c r="F1614" t="s">
        <v>23</v>
      </c>
      <c r="G1614" t="s">
        <v>12</v>
      </c>
      <c r="H1614" s="2">
        <v>667.63</v>
      </c>
      <c r="I1614" t="str">
        <f t="shared" si="25"/>
        <v>Senior Age</v>
      </c>
    </row>
    <row r="1615" spans="1:9" x14ac:dyDescent="0.35">
      <c r="A1615" s="1">
        <v>44985</v>
      </c>
      <c r="B1615" t="s">
        <v>1645</v>
      </c>
      <c r="C1615">
        <v>81</v>
      </c>
      <c r="D1615" t="s">
        <v>21</v>
      </c>
      <c r="E1615" t="s">
        <v>10</v>
      </c>
      <c r="F1615" t="s">
        <v>30</v>
      </c>
      <c r="G1615" t="s">
        <v>12</v>
      </c>
      <c r="H1615" s="2">
        <v>4151.58</v>
      </c>
      <c r="I1615" t="str">
        <f t="shared" si="25"/>
        <v>Senior Age</v>
      </c>
    </row>
    <row r="1616" spans="1:9" x14ac:dyDescent="0.35">
      <c r="A1616" s="1">
        <v>44585</v>
      </c>
      <c r="B1616" t="s">
        <v>1646</v>
      </c>
      <c r="C1616">
        <v>67</v>
      </c>
      <c r="D1616" t="s">
        <v>21</v>
      </c>
      <c r="E1616" t="s">
        <v>10</v>
      </c>
      <c r="F1616" t="s">
        <v>23</v>
      </c>
      <c r="G1616" t="s">
        <v>17</v>
      </c>
      <c r="H1616" s="2">
        <v>1366.45</v>
      </c>
      <c r="I1616" t="str">
        <f t="shared" si="25"/>
        <v>Senior Age</v>
      </c>
    </row>
    <row r="1617" spans="1:9" x14ac:dyDescent="0.35">
      <c r="A1617" s="1">
        <v>44628</v>
      </c>
      <c r="B1617" t="s">
        <v>1647</v>
      </c>
      <c r="C1617">
        <v>12</v>
      </c>
      <c r="D1617" t="s">
        <v>14</v>
      </c>
      <c r="E1617" t="s">
        <v>35</v>
      </c>
      <c r="F1617" t="s">
        <v>16</v>
      </c>
      <c r="G1617" t="s">
        <v>40</v>
      </c>
      <c r="H1617" s="2">
        <v>206.39</v>
      </c>
      <c r="I1617" t="str">
        <f t="shared" si="25"/>
        <v>Child</v>
      </c>
    </row>
    <row r="1618" spans="1:9" x14ac:dyDescent="0.35">
      <c r="A1618" s="1">
        <v>44947</v>
      </c>
      <c r="B1618" t="s">
        <v>1648</v>
      </c>
      <c r="C1618">
        <v>79</v>
      </c>
      <c r="D1618" t="s">
        <v>14</v>
      </c>
      <c r="E1618" t="s">
        <v>15</v>
      </c>
      <c r="F1618" t="s">
        <v>11</v>
      </c>
      <c r="G1618" t="s">
        <v>12</v>
      </c>
      <c r="H1618" s="2">
        <v>4708.78</v>
      </c>
      <c r="I1618" t="str">
        <f t="shared" si="25"/>
        <v>Senior Age</v>
      </c>
    </row>
    <row r="1619" spans="1:9" x14ac:dyDescent="0.35">
      <c r="A1619" s="1">
        <v>45223</v>
      </c>
      <c r="B1619" t="s">
        <v>1649</v>
      </c>
      <c r="C1619">
        <v>23</v>
      </c>
      <c r="D1619" t="s">
        <v>21</v>
      </c>
      <c r="E1619" t="s">
        <v>25</v>
      </c>
      <c r="F1619" t="s">
        <v>30</v>
      </c>
      <c r="G1619" t="s">
        <v>28</v>
      </c>
      <c r="H1619" s="2">
        <v>1644.75</v>
      </c>
      <c r="I1619" t="str">
        <f t="shared" si="25"/>
        <v>Young Adult</v>
      </c>
    </row>
    <row r="1620" spans="1:9" x14ac:dyDescent="0.35">
      <c r="A1620" s="1">
        <v>44769</v>
      </c>
      <c r="B1620" t="s">
        <v>1650</v>
      </c>
      <c r="C1620">
        <v>32</v>
      </c>
      <c r="D1620" t="s">
        <v>9</v>
      </c>
      <c r="E1620" t="s">
        <v>10</v>
      </c>
      <c r="F1620" t="s">
        <v>30</v>
      </c>
      <c r="G1620" t="s">
        <v>40</v>
      </c>
      <c r="H1620" s="2">
        <v>835.27</v>
      </c>
      <c r="I1620" t="str">
        <f t="shared" si="25"/>
        <v>Young Adult</v>
      </c>
    </row>
    <row r="1621" spans="1:9" x14ac:dyDescent="0.35">
      <c r="A1621" s="1">
        <v>44970</v>
      </c>
      <c r="B1621" t="s">
        <v>1651</v>
      </c>
      <c r="C1621">
        <v>66</v>
      </c>
      <c r="D1621" t="s">
        <v>14</v>
      </c>
      <c r="E1621" t="s">
        <v>19</v>
      </c>
      <c r="F1621" t="s">
        <v>30</v>
      </c>
      <c r="G1621" t="s">
        <v>12</v>
      </c>
      <c r="H1621" s="2">
        <v>1667.63</v>
      </c>
      <c r="I1621" t="str">
        <f t="shared" si="25"/>
        <v>Senior Age</v>
      </c>
    </row>
    <row r="1622" spans="1:9" x14ac:dyDescent="0.35">
      <c r="A1622" s="1">
        <v>45046</v>
      </c>
      <c r="B1622" t="s">
        <v>1652</v>
      </c>
      <c r="C1622">
        <v>83</v>
      </c>
      <c r="D1622" t="s">
        <v>9</v>
      </c>
      <c r="E1622" t="s">
        <v>33</v>
      </c>
      <c r="F1622" t="s">
        <v>11</v>
      </c>
      <c r="G1622" t="s">
        <v>28</v>
      </c>
      <c r="H1622" s="2">
        <v>1052.93</v>
      </c>
      <c r="I1622" t="str">
        <f t="shared" si="25"/>
        <v>Senior Age</v>
      </c>
    </row>
    <row r="1623" spans="1:9" x14ac:dyDescent="0.35">
      <c r="A1623" s="1">
        <v>44716</v>
      </c>
      <c r="B1623" t="s">
        <v>1653</v>
      </c>
      <c r="C1623">
        <v>15</v>
      </c>
      <c r="D1623" t="s">
        <v>21</v>
      </c>
      <c r="E1623" t="s">
        <v>1270</v>
      </c>
      <c r="F1623" t="s">
        <v>23</v>
      </c>
      <c r="G1623" t="s">
        <v>28</v>
      </c>
      <c r="H1623" s="2">
        <v>254.98</v>
      </c>
      <c r="I1623" t="str">
        <f t="shared" si="25"/>
        <v>Child</v>
      </c>
    </row>
    <row r="1624" spans="1:9" x14ac:dyDescent="0.35">
      <c r="A1624" s="1">
        <v>45235</v>
      </c>
      <c r="B1624" t="s">
        <v>1654</v>
      </c>
      <c r="C1624">
        <v>31</v>
      </c>
      <c r="D1624" t="s">
        <v>9</v>
      </c>
      <c r="E1624" t="s">
        <v>22</v>
      </c>
      <c r="F1624" t="s">
        <v>16</v>
      </c>
      <c r="G1624" t="s">
        <v>28</v>
      </c>
      <c r="H1624" s="2">
        <v>2010.87</v>
      </c>
      <c r="I1624" t="str">
        <f t="shared" si="25"/>
        <v>Young Adult</v>
      </c>
    </row>
    <row r="1625" spans="1:9" x14ac:dyDescent="0.35">
      <c r="A1625" s="1">
        <v>45138</v>
      </c>
      <c r="B1625" t="s">
        <v>1655</v>
      </c>
      <c r="C1625">
        <v>3</v>
      </c>
      <c r="D1625" t="s">
        <v>14</v>
      </c>
      <c r="E1625" t="s">
        <v>15</v>
      </c>
      <c r="F1625" t="s">
        <v>11</v>
      </c>
      <c r="G1625" t="s">
        <v>28</v>
      </c>
      <c r="H1625" s="2">
        <v>1382.27</v>
      </c>
      <c r="I1625" t="str">
        <f t="shared" si="25"/>
        <v>Child</v>
      </c>
    </row>
    <row r="1626" spans="1:9" x14ac:dyDescent="0.35">
      <c r="A1626" s="1">
        <v>44672</v>
      </c>
      <c r="B1626" t="s">
        <v>1656</v>
      </c>
      <c r="C1626">
        <v>82</v>
      </c>
      <c r="D1626" t="s">
        <v>21</v>
      </c>
      <c r="E1626" t="s">
        <v>35</v>
      </c>
      <c r="F1626" t="s">
        <v>16</v>
      </c>
      <c r="G1626" t="s">
        <v>37</v>
      </c>
      <c r="H1626" s="2">
        <v>388.6</v>
      </c>
      <c r="I1626" t="str">
        <f t="shared" si="25"/>
        <v>Senior Age</v>
      </c>
    </row>
    <row r="1627" spans="1:9" x14ac:dyDescent="0.35">
      <c r="A1627" s="1">
        <v>45053</v>
      </c>
      <c r="B1627" t="s">
        <v>1657</v>
      </c>
      <c r="C1627">
        <v>77</v>
      </c>
      <c r="D1627" t="s">
        <v>9</v>
      </c>
      <c r="E1627" t="s">
        <v>19</v>
      </c>
      <c r="F1627" t="s">
        <v>11</v>
      </c>
      <c r="G1627" t="s">
        <v>12</v>
      </c>
      <c r="H1627" s="2">
        <v>970.96</v>
      </c>
      <c r="I1627" t="str">
        <f t="shared" si="25"/>
        <v>Senior Age</v>
      </c>
    </row>
    <row r="1628" spans="1:9" x14ac:dyDescent="0.35">
      <c r="A1628" s="1">
        <v>45019</v>
      </c>
      <c r="B1628" t="s">
        <v>1658</v>
      </c>
      <c r="C1628">
        <v>1</v>
      </c>
      <c r="D1628" t="s">
        <v>9</v>
      </c>
      <c r="E1628" t="s">
        <v>35</v>
      </c>
      <c r="F1628" t="s">
        <v>23</v>
      </c>
      <c r="G1628" t="s">
        <v>12</v>
      </c>
      <c r="H1628" s="2">
        <v>3353.68</v>
      </c>
      <c r="I1628" t="str">
        <f t="shared" si="25"/>
        <v>Child</v>
      </c>
    </row>
    <row r="1629" spans="1:9" x14ac:dyDescent="0.35">
      <c r="A1629" s="1">
        <v>44809</v>
      </c>
      <c r="B1629" t="s">
        <v>1659</v>
      </c>
      <c r="C1629">
        <v>27</v>
      </c>
      <c r="D1629" t="s">
        <v>14</v>
      </c>
      <c r="E1629" t="s">
        <v>10</v>
      </c>
      <c r="F1629" t="s">
        <v>16</v>
      </c>
      <c r="G1629" t="s">
        <v>12</v>
      </c>
      <c r="H1629" s="2">
        <v>2495.2800000000002</v>
      </c>
      <c r="I1629" t="str">
        <f t="shared" si="25"/>
        <v>Young Adult</v>
      </c>
    </row>
    <row r="1630" spans="1:9" x14ac:dyDescent="0.35">
      <c r="A1630" s="1">
        <v>44864</v>
      </c>
      <c r="B1630" t="s">
        <v>1660</v>
      </c>
      <c r="C1630">
        <v>0</v>
      </c>
      <c r="D1630" t="s">
        <v>9</v>
      </c>
      <c r="E1630" t="s">
        <v>35</v>
      </c>
      <c r="F1630" t="s">
        <v>16</v>
      </c>
      <c r="G1630" t="s">
        <v>67</v>
      </c>
      <c r="H1630" s="2">
        <v>4558.4799999999996</v>
      </c>
      <c r="I1630" t="str">
        <f t="shared" si="25"/>
        <v>Child</v>
      </c>
    </row>
    <row r="1631" spans="1:9" x14ac:dyDescent="0.35">
      <c r="A1631" s="1">
        <v>44632</v>
      </c>
      <c r="B1631" t="s">
        <v>1661</v>
      </c>
      <c r="C1631">
        <v>35</v>
      </c>
      <c r="D1631" t="s">
        <v>21</v>
      </c>
      <c r="E1631" t="s">
        <v>27</v>
      </c>
      <c r="F1631" t="s">
        <v>30</v>
      </c>
      <c r="G1631" t="s">
        <v>12</v>
      </c>
      <c r="H1631" s="2">
        <v>1819.47</v>
      </c>
      <c r="I1631" t="str">
        <f t="shared" si="25"/>
        <v>Young Adult</v>
      </c>
    </row>
    <row r="1632" spans="1:9" x14ac:dyDescent="0.35">
      <c r="A1632" s="1">
        <v>45153</v>
      </c>
      <c r="B1632" t="s">
        <v>1662</v>
      </c>
      <c r="C1632">
        <v>26</v>
      </c>
      <c r="D1632" t="s">
        <v>9</v>
      </c>
      <c r="E1632" t="s">
        <v>35</v>
      </c>
      <c r="F1632" t="s">
        <v>16</v>
      </c>
      <c r="G1632" t="s">
        <v>37</v>
      </c>
      <c r="H1632" s="2">
        <v>584.79</v>
      </c>
      <c r="I1632" t="str">
        <f t="shared" si="25"/>
        <v>Young Adult</v>
      </c>
    </row>
    <row r="1633" spans="1:9" x14ac:dyDescent="0.35">
      <c r="A1633" s="1">
        <v>45270</v>
      </c>
      <c r="B1633" t="s">
        <v>1663</v>
      </c>
      <c r="C1633">
        <v>70</v>
      </c>
      <c r="D1633" t="s">
        <v>9</v>
      </c>
      <c r="E1633" t="s">
        <v>22</v>
      </c>
      <c r="F1633" t="s">
        <v>30</v>
      </c>
      <c r="G1633" t="s">
        <v>37</v>
      </c>
      <c r="H1633" s="2">
        <v>3077.72</v>
      </c>
      <c r="I1633" t="str">
        <f t="shared" si="25"/>
        <v>Senior Age</v>
      </c>
    </row>
    <row r="1634" spans="1:9" x14ac:dyDescent="0.35">
      <c r="A1634" s="1">
        <v>44877</v>
      </c>
      <c r="B1634" t="s">
        <v>1664</v>
      </c>
      <c r="C1634">
        <v>88</v>
      </c>
      <c r="D1634" t="s">
        <v>21</v>
      </c>
      <c r="E1634" t="s">
        <v>27</v>
      </c>
      <c r="F1634" t="s">
        <v>11</v>
      </c>
      <c r="G1634" t="s">
        <v>17</v>
      </c>
      <c r="H1634" s="2">
        <v>4156.3</v>
      </c>
      <c r="I1634" t="str">
        <f t="shared" si="25"/>
        <v>Senior Age</v>
      </c>
    </row>
    <row r="1635" spans="1:9" x14ac:dyDescent="0.35">
      <c r="A1635" s="1">
        <v>45073</v>
      </c>
      <c r="B1635" t="s">
        <v>1665</v>
      </c>
      <c r="C1635">
        <v>21</v>
      </c>
      <c r="D1635" t="s">
        <v>21</v>
      </c>
      <c r="E1635" t="s">
        <v>22</v>
      </c>
      <c r="F1635" t="s">
        <v>16</v>
      </c>
      <c r="G1635" t="s">
        <v>28</v>
      </c>
      <c r="H1635" s="2">
        <v>4720.3599999999997</v>
      </c>
      <c r="I1635" t="str">
        <f t="shared" si="25"/>
        <v>Young Adult</v>
      </c>
    </row>
    <row r="1636" spans="1:9" x14ac:dyDescent="0.35">
      <c r="A1636" s="1">
        <v>44867</v>
      </c>
      <c r="B1636" t="s">
        <v>1666</v>
      </c>
      <c r="C1636">
        <v>56</v>
      </c>
      <c r="D1636" t="s">
        <v>21</v>
      </c>
      <c r="E1636" t="s">
        <v>10</v>
      </c>
      <c r="F1636" t="s">
        <v>11</v>
      </c>
      <c r="G1636" t="s">
        <v>37</v>
      </c>
      <c r="H1636" s="2">
        <v>2811.48</v>
      </c>
      <c r="I1636" t="str">
        <f t="shared" si="25"/>
        <v>Middle age</v>
      </c>
    </row>
    <row r="1637" spans="1:9" x14ac:dyDescent="0.35">
      <c r="A1637" s="1">
        <v>45235</v>
      </c>
      <c r="B1637" t="s">
        <v>1667</v>
      </c>
      <c r="C1637">
        <v>46</v>
      </c>
      <c r="D1637" t="s">
        <v>21</v>
      </c>
      <c r="E1637" t="s">
        <v>15</v>
      </c>
      <c r="F1637" t="s">
        <v>30</v>
      </c>
      <c r="G1637" t="s">
        <v>37</v>
      </c>
      <c r="H1637" s="2">
        <v>2960.27</v>
      </c>
      <c r="I1637" t="str">
        <f t="shared" si="25"/>
        <v>Middle age</v>
      </c>
    </row>
    <row r="1638" spans="1:9" x14ac:dyDescent="0.35">
      <c r="A1638" s="1">
        <v>45125</v>
      </c>
      <c r="B1638" t="s">
        <v>1668</v>
      </c>
      <c r="C1638">
        <v>59</v>
      </c>
      <c r="D1638" t="s">
        <v>14</v>
      </c>
      <c r="E1638" t="s">
        <v>15</v>
      </c>
      <c r="F1638" t="s">
        <v>23</v>
      </c>
      <c r="G1638" t="s">
        <v>17</v>
      </c>
      <c r="H1638" s="2">
        <v>2943.77</v>
      </c>
      <c r="I1638" t="str">
        <f t="shared" si="25"/>
        <v>Middle age</v>
      </c>
    </row>
    <row r="1639" spans="1:9" x14ac:dyDescent="0.35">
      <c r="A1639" s="1">
        <v>45291</v>
      </c>
      <c r="B1639" t="s">
        <v>1669</v>
      </c>
      <c r="C1639">
        <v>77</v>
      </c>
      <c r="D1639" t="s">
        <v>14</v>
      </c>
      <c r="E1639" t="s">
        <v>27</v>
      </c>
      <c r="F1639" t="s">
        <v>11</v>
      </c>
      <c r="G1639" t="s">
        <v>40</v>
      </c>
      <c r="H1639" s="2">
        <v>64.040000000000006</v>
      </c>
      <c r="I1639" t="str">
        <f t="shared" si="25"/>
        <v>Senior Age</v>
      </c>
    </row>
    <row r="1640" spans="1:9" x14ac:dyDescent="0.35">
      <c r="A1640" s="1">
        <v>44976</v>
      </c>
      <c r="B1640" t="s">
        <v>1670</v>
      </c>
      <c r="C1640">
        <v>12</v>
      </c>
      <c r="D1640" t="s">
        <v>14</v>
      </c>
      <c r="E1640" t="s">
        <v>22</v>
      </c>
      <c r="F1640" t="s">
        <v>30</v>
      </c>
      <c r="G1640" t="s">
        <v>17</v>
      </c>
      <c r="H1640" s="2">
        <v>4878.6499999999996</v>
      </c>
      <c r="I1640" t="str">
        <f t="shared" si="25"/>
        <v>Child</v>
      </c>
    </row>
    <row r="1641" spans="1:9" x14ac:dyDescent="0.35">
      <c r="A1641" s="1">
        <v>44802</v>
      </c>
      <c r="B1641" t="s">
        <v>1671</v>
      </c>
      <c r="C1641">
        <v>35</v>
      </c>
      <c r="D1641" t="s">
        <v>21</v>
      </c>
      <c r="E1641" t="s">
        <v>10</v>
      </c>
      <c r="F1641" t="s">
        <v>11</v>
      </c>
      <c r="G1641" t="s">
        <v>12</v>
      </c>
      <c r="H1641" s="2">
        <v>369.89</v>
      </c>
      <c r="I1641" t="str">
        <f t="shared" si="25"/>
        <v>Young Adult</v>
      </c>
    </row>
    <row r="1642" spans="1:9" x14ac:dyDescent="0.35">
      <c r="A1642" s="1">
        <v>45222</v>
      </c>
      <c r="B1642" t="s">
        <v>1672</v>
      </c>
      <c r="C1642">
        <v>23</v>
      </c>
      <c r="D1642" t="s">
        <v>21</v>
      </c>
      <c r="E1642" t="s">
        <v>35</v>
      </c>
      <c r="F1642" t="s">
        <v>16</v>
      </c>
      <c r="G1642" t="s">
        <v>12</v>
      </c>
      <c r="H1642" s="2">
        <v>995.75</v>
      </c>
      <c r="I1642" t="str">
        <f t="shared" si="25"/>
        <v>Young Adult</v>
      </c>
    </row>
    <row r="1643" spans="1:9" x14ac:dyDescent="0.35">
      <c r="A1643" s="1">
        <v>44688</v>
      </c>
      <c r="B1643" t="s">
        <v>1673</v>
      </c>
      <c r="C1643">
        <v>57</v>
      </c>
      <c r="D1643" t="s">
        <v>9</v>
      </c>
      <c r="E1643" t="s">
        <v>22</v>
      </c>
      <c r="F1643" t="s">
        <v>11</v>
      </c>
      <c r="G1643" t="s">
        <v>37</v>
      </c>
      <c r="H1643" s="2">
        <v>1877.4</v>
      </c>
      <c r="I1643" t="str">
        <f t="shared" si="25"/>
        <v>Middle age</v>
      </c>
    </row>
    <row r="1644" spans="1:9" x14ac:dyDescent="0.35">
      <c r="A1644" s="1">
        <v>45118</v>
      </c>
      <c r="B1644" t="s">
        <v>1674</v>
      </c>
      <c r="C1644">
        <v>23</v>
      </c>
      <c r="D1644" t="s">
        <v>14</v>
      </c>
      <c r="E1644" t="s">
        <v>33</v>
      </c>
      <c r="F1644" t="s">
        <v>30</v>
      </c>
      <c r="G1644" t="s">
        <v>28</v>
      </c>
      <c r="H1644" s="2">
        <v>2873.57</v>
      </c>
      <c r="I1644" t="str">
        <f t="shared" si="25"/>
        <v>Young Adult</v>
      </c>
    </row>
    <row r="1645" spans="1:9" x14ac:dyDescent="0.35">
      <c r="A1645" s="1">
        <v>44999</v>
      </c>
      <c r="B1645" t="s">
        <v>1675</v>
      </c>
      <c r="C1645">
        <v>49</v>
      </c>
      <c r="D1645" t="s">
        <v>21</v>
      </c>
      <c r="E1645" t="s">
        <v>15</v>
      </c>
      <c r="F1645" t="s">
        <v>23</v>
      </c>
      <c r="G1645" t="s">
        <v>40</v>
      </c>
      <c r="H1645" s="2">
        <v>896.41</v>
      </c>
      <c r="I1645" t="str">
        <f t="shared" si="25"/>
        <v>Middle age</v>
      </c>
    </row>
    <row r="1646" spans="1:9" x14ac:dyDescent="0.35">
      <c r="A1646" s="1">
        <v>44830</v>
      </c>
      <c r="B1646" t="s">
        <v>1676</v>
      </c>
      <c r="C1646">
        <v>70</v>
      </c>
      <c r="D1646" t="s">
        <v>21</v>
      </c>
      <c r="E1646" t="s">
        <v>33</v>
      </c>
      <c r="F1646" t="s">
        <v>30</v>
      </c>
      <c r="G1646" t="s">
        <v>40</v>
      </c>
      <c r="H1646" s="2">
        <v>430.67</v>
      </c>
      <c r="I1646" t="str">
        <f t="shared" si="25"/>
        <v>Senior Age</v>
      </c>
    </row>
    <row r="1647" spans="1:9" x14ac:dyDescent="0.35">
      <c r="A1647" s="1">
        <v>44751</v>
      </c>
      <c r="B1647" t="s">
        <v>1677</v>
      </c>
      <c r="C1647">
        <v>27</v>
      </c>
      <c r="D1647" t="s">
        <v>21</v>
      </c>
      <c r="E1647" t="s">
        <v>35</v>
      </c>
      <c r="F1647" t="s">
        <v>11</v>
      </c>
      <c r="G1647" t="s">
        <v>67</v>
      </c>
      <c r="H1647" s="2">
        <v>2137.85</v>
      </c>
      <c r="I1647" t="str">
        <f t="shared" si="25"/>
        <v>Young Adult</v>
      </c>
    </row>
    <row r="1648" spans="1:9" x14ac:dyDescent="0.35">
      <c r="A1648" s="1">
        <v>45085</v>
      </c>
      <c r="B1648" t="s">
        <v>1678</v>
      </c>
      <c r="C1648">
        <v>28</v>
      </c>
      <c r="D1648" t="s">
        <v>14</v>
      </c>
      <c r="E1648" t="s">
        <v>22</v>
      </c>
      <c r="F1648" t="s">
        <v>11</v>
      </c>
      <c r="G1648" t="s">
        <v>40</v>
      </c>
      <c r="H1648" s="2">
        <v>2593.73</v>
      </c>
      <c r="I1648" t="str">
        <f t="shared" si="25"/>
        <v>Young Adult</v>
      </c>
    </row>
    <row r="1649" spans="1:9" x14ac:dyDescent="0.35">
      <c r="A1649" s="1">
        <v>44643</v>
      </c>
      <c r="B1649" t="s">
        <v>1679</v>
      </c>
      <c r="C1649">
        <v>11</v>
      </c>
      <c r="D1649" t="s">
        <v>21</v>
      </c>
      <c r="E1649" t="s">
        <v>10</v>
      </c>
      <c r="F1649" t="s">
        <v>11</v>
      </c>
      <c r="G1649" t="s">
        <v>17</v>
      </c>
      <c r="H1649" s="2">
        <v>1015.47</v>
      </c>
      <c r="I1649" t="str">
        <f t="shared" si="25"/>
        <v>Child</v>
      </c>
    </row>
    <row r="1650" spans="1:9" x14ac:dyDescent="0.35">
      <c r="A1650" s="1">
        <v>44792</v>
      </c>
      <c r="B1650" t="s">
        <v>1680</v>
      </c>
      <c r="C1650">
        <v>24</v>
      </c>
      <c r="D1650" t="s">
        <v>14</v>
      </c>
      <c r="E1650" t="s">
        <v>35</v>
      </c>
      <c r="F1650" t="s">
        <v>23</v>
      </c>
      <c r="G1650" t="s">
        <v>37</v>
      </c>
      <c r="H1650" s="2">
        <v>186.97</v>
      </c>
      <c r="I1650" t="str">
        <f t="shared" si="25"/>
        <v>Young Adult</v>
      </c>
    </row>
    <row r="1651" spans="1:9" x14ac:dyDescent="0.35">
      <c r="A1651" s="1">
        <v>45116</v>
      </c>
      <c r="B1651" t="s">
        <v>1681</v>
      </c>
      <c r="C1651">
        <v>26</v>
      </c>
      <c r="D1651" t="s">
        <v>9</v>
      </c>
      <c r="E1651" t="s">
        <v>25</v>
      </c>
      <c r="F1651" t="s">
        <v>23</v>
      </c>
      <c r="G1651" t="s">
        <v>37</v>
      </c>
      <c r="H1651" s="2">
        <v>990.43</v>
      </c>
      <c r="I1651" t="str">
        <f t="shared" si="25"/>
        <v>Young Adult</v>
      </c>
    </row>
    <row r="1652" spans="1:9" x14ac:dyDescent="0.35">
      <c r="A1652" s="1">
        <v>44640</v>
      </c>
      <c r="B1652" t="s">
        <v>1682</v>
      </c>
      <c r="C1652">
        <v>28</v>
      </c>
      <c r="D1652" t="s">
        <v>14</v>
      </c>
      <c r="E1652" t="s">
        <v>35</v>
      </c>
      <c r="F1652" t="s">
        <v>23</v>
      </c>
      <c r="G1652" t="s">
        <v>40</v>
      </c>
      <c r="H1652" s="2">
        <v>1034.56</v>
      </c>
      <c r="I1652" t="str">
        <f t="shared" si="25"/>
        <v>Young Adult</v>
      </c>
    </row>
    <row r="1653" spans="1:9" x14ac:dyDescent="0.35">
      <c r="A1653" s="1">
        <v>44660</v>
      </c>
      <c r="B1653" t="s">
        <v>1683</v>
      </c>
      <c r="C1653">
        <v>50</v>
      </c>
      <c r="D1653" t="s">
        <v>14</v>
      </c>
      <c r="E1653" t="s">
        <v>25</v>
      </c>
      <c r="F1653" t="s">
        <v>11</v>
      </c>
      <c r="G1653" t="s">
        <v>17</v>
      </c>
      <c r="H1653" s="2">
        <v>3250.43</v>
      </c>
      <c r="I1653" t="str">
        <f t="shared" si="25"/>
        <v>Middle age</v>
      </c>
    </row>
    <row r="1654" spans="1:9" x14ac:dyDescent="0.35">
      <c r="A1654" s="1">
        <v>45107</v>
      </c>
      <c r="B1654" t="s">
        <v>1684</v>
      </c>
      <c r="C1654">
        <v>52</v>
      </c>
      <c r="D1654" t="s">
        <v>14</v>
      </c>
      <c r="E1654" t="s">
        <v>19</v>
      </c>
      <c r="F1654" t="s">
        <v>23</v>
      </c>
      <c r="G1654" t="s">
        <v>37</v>
      </c>
      <c r="H1654" s="2">
        <v>4103.4399999999996</v>
      </c>
      <c r="I1654" t="str">
        <f t="shared" si="25"/>
        <v>Middle age</v>
      </c>
    </row>
    <row r="1655" spans="1:9" x14ac:dyDescent="0.35">
      <c r="A1655" s="1">
        <v>45125</v>
      </c>
      <c r="B1655" t="s">
        <v>1685</v>
      </c>
      <c r="C1655">
        <v>23</v>
      </c>
      <c r="D1655" t="s">
        <v>14</v>
      </c>
      <c r="E1655" t="s">
        <v>22</v>
      </c>
      <c r="F1655" t="s">
        <v>23</v>
      </c>
      <c r="G1655" t="s">
        <v>37</v>
      </c>
      <c r="H1655" s="2">
        <v>2213.67</v>
      </c>
      <c r="I1655" t="str">
        <f t="shared" si="25"/>
        <v>Young Adult</v>
      </c>
    </row>
    <row r="1656" spans="1:9" x14ac:dyDescent="0.35">
      <c r="A1656" s="1">
        <v>45041</v>
      </c>
      <c r="B1656" t="s">
        <v>1686</v>
      </c>
      <c r="C1656">
        <v>79</v>
      </c>
      <c r="D1656" t="s">
        <v>21</v>
      </c>
      <c r="E1656" t="s">
        <v>19</v>
      </c>
      <c r="F1656" t="s">
        <v>23</v>
      </c>
      <c r="G1656" t="s">
        <v>37</v>
      </c>
      <c r="H1656" s="2">
        <v>333.89</v>
      </c>
      <c r="I1656" t="str">
        <f t="shared" si="25"/>
        <v>Senior Age</v>
      </c>
    </row>
    <row r="1657" spans="1:9" x14ac:dyDescent="0.35">
      <c r="A1657" s="1">
        <v>45114</v>
      </c>
      <c r="B1657" t="s">
        <v>1687</v>
      </c>
      <c r="C1657">
        <v>60</v>
      </c>
      <c r="D1657" t="s">
        <v>21</v>
      </c>
      <c r="E1657" t="s">
        <v>33</v>
      </c>
      <c r="F1657" t="s">
        <v>16</v>
      </c>
      <c r="G1657" t="s">
        <v>37</v>
      </c>
      <c r="H1657" s="2">
        <v>3981.78</v>
      </c>
      <c r="I1657" t="str">
        <f t="shared" si="25"/>
        <v>Senior Age</v>
      </c>
    </row>
    <row r="1658" spans="1:9" x14ac:dyDescent="0.35">
      <c r="A1658" s="1">
        <v>45268</v>
      </c>
      <c r="B1658" t="s">
        <v>1688</v>
      </c>
      <c r="C1658">
        <v>11</v>
      </c>
      <c r="D1658" t="s">
        <v>14</v>
      </c>
      <c r="E1658" t="s">
        <v>19</v>
      </c>
      <c r="F1658" t="s">
        <v>16</v>
      </c>
      <c r="G1658" t="s">
        <v>12</v>
      </c>
      <c r="H1658" s="2">
        <v>975.53</v>
      </c>
      <c r="I1658" t="str">
        <f t="shared" si="25"/>
        <v>Child</v>
      </c>
    </row>
    <row r="1659" spans="1:9" x14ac:dyDescent="0.35">
      <c r="A1659" s="1">
        <v>44607</v>
      </c>
      <c r="B1659" t="s">
        <v>1689</v>
      </c>
      <c r="C1659">
        <v>74</v>
      </c>
      <c r="D1659" t="s">
        <v>21</v>
      </c>
      <c r="E1659" t="s">
        <v>25</v>
      </c>
      <c r="F1659" t="s">
        <v>23</v>
      </c>
      <c r="G1659" t="s">
        <v>17</v>
      </c>
      <c r="H1659" s="2">
        <v>1338.79</v>
      </c>
      <c r="I1659" t="str">
        <f t="shared" si="25"/>
        <v>Senior Age</v>
      </c>
    </row>
    <row r="1660" spans="1:9" x14ac:dyDescent="0.35">
      <c r="A1660" s="1">
        <v>44793</v>
      </c>
      <c r="B1660" t="s">
        <v>1690</v>
      </c>
      <c r="C1660">
        <v>87</v>
      </c>
      <c r="D1660" t="s">
        <v>21</v>
      </c>
      <c r="E1660" t="s">
        <v>15</v>
      </c>
      <c r="F1660" t="s">
        <v>16</v>
      </c>
      <c r="G1660" t="s">
        <v>17</v>
      </c>
      <c r="H1660" s="2">
        <v>190.54</v>
      </c>
      <c r="I1660" t="str">
        <f t="shared" si="25"/>
        <v>Senior Age</v>
      </c>
    </row>
    <row r="1661" spans="1:9" x14ac:dyDescent="0.35">
      <c r="A1661" s="1">
        <v>45126</v>
      </c>
      <c r="B1661" t="s">
        <v>1691</v>
      </c>
      <c r="C1661">
        <v>52</v>
      </c>
      <c r="D1661" t="s">
        <v>21</v>
      </c>
      <c r="E1661" t="s">
        <v>25</v>
      </c>
      <c r="F1661" t="s">
        <v>11</v>
      </c>
      <c r="G1661" t="s">
        <v>12</v>
      </c>
      <c r="H1661" s="2">
        <v>435.89</v>
      </c>
      <c r="I1661" t="str">
        <f t="shared" si="25"/>
        <v>Middle age</v>
      </c>
    </row>
    <row r="1662" spans="1:9" x14ac:dyDescent="0.35">
      <c r="A1662" s="1">
        <v>44886</v>
      </c>
      <c r="B1662" t="s">
        <v>1692</v>
      </c>
      <c r="C1662">
        <v>24</v>
      </c>
      <c r="D1662" t="s">
        <v>21</v>
      </c>
      <c r="E1662" t="s">
        <v>19</v>
      </c>
      <c r="F1662" t="s">
        <v>11</v>
      </c>
      <c r="G1662" t="s">
        <v>37</v>
      </c>
      <c r="H1662" s="2">
        <v>2635.99</v>
      </c>
      <c r="I1662" t="str">
        <f t="shared" si="25"/>
        <v>Young Adult</v>
      </c>
    </row>
    <row r="1663" spans="1:9" x14ac:dyDescent="0.35">
      <c r="A1663" s="1">
        <v>45150</v>
      </c>
      <c r="B1663" t="s">
        <v>1693</v>
      </c>
      <c r="C1663">
        <v>46</v>
      </c>
      <c r="D1663" t="s">
        <v>9</v>
      </c>
      <c r="E1663" t="s">
        <v>33</v>
      </c>
      <c r="F1663" t="s">
        <v>23</v>
      </c>
      <c r="G1663" t="s">
        <v>40</v>
      </c>
      <c r="H1663" s="2">
        <v>3462.37</v>
      </c>
      <c r="I1663" t="str">
        <f t="shared" si="25"/>
        <v>Middle age</v>
      </c>
    </row>
    <row r="1664" spans="1:9" x14ac:dyDescent="0.35">
      <c r="A1664" s="1">
        <v>45137</v>
      </c>
      <c r="B1664" t="s">
        <v>1694</v>
      </c>
      <c r="C1664">
        <v>83</v>
      </c>
      <c r="D1664" t="s">
        <v>14</v>
      </c>
      <c r="E1664" t="s">
        <v>25</v>
      </c>
      <c r="F1664" t="s">
        <v>11</v>
      </c>
      <c r="G1664" t="s">
        <v>28</v>
      </c>
      <c r="H1664" s="2">
        <v>3165.83</v>
      </c>
      <c r="I1664" t="str">
        <f t="shared" si="25"/>
        <v>Senior Age</v>
      </c>
    </row>
    <row r="1665" spans="1:9" x14ac:dyDescent="0.35">
      <c r="A1665" s="1">
        <v>45280</v>
      </c>
      <c r="B1665" t="s">
        <v>1695</v>
      </c>
      <c r="C1665">
        <v>18</v>
      </c>
      <c r="D1665" t="s">
        <v>14</v>
      </c>
      <c r="E1665" t="s">
        <v>19</v>
      </c>
      <c r="F1665" t="s">
        <v>30</v>
      </c>
      <c r="G1665" t="s">
        <v>67</v>
      </c>
      <c r="H1665" s="2">
        <v>3946.51</v>
      </c>
      <c r="I1665" t="str">
        <f t="shared" si="25"/>
        <v>Young Adult</v>
      </c>
    </row>
    <row r="1666" spans="1:9" x14ac:dyDescent="0.35">
      <c r="A1666" s="1">
        <v>44895</v>
      </c>
      <c r="B1666" t="s">
        <v>1696</v>
      </c>
      <c r="C1666">
        <v>48</v>
      </c>
      <c r="D1666" t="s">
        <v>9</v>
      </c>
      <c r="E1666" t="s">
        <v>35</v>
      </c>
      <c r="F1666" t="s">
        <v>16</v>
      </c>
      <c r="G1666" t="s">
        <v>12</v>
      </c>
      <c r="H1666" s="2">
        <v>3384.1</v>
      </c>
      <c r="I1666" t="str">
        <f t="shared" ref="I1666:I1729" si="26">IF(C1666&lt;=17,"Child",IF(C1666&lt;=39, "Young Adult", IF(C1666&lt;=59, "Middle age", "Senior Age")))</f>
        <v>Middle age</v>
      </c>
    </row>
    <row r="1667" spans="1:9" x14ac:dyDescent="0.35">
      <c r="A1667" s="1">
        <v>44564</v>
      </c>
      <c r="B1667" t="s">
        <v>1697</v>
      </c>
      <c r="C1667">
        <v>77</v>
      </c>
      <c r="D1667" t="s">
        <v>21</v>
      </c>
      <c r="E1667" t="s">
        <v>19</v>
      </c>
      <c r="F1667" t="s">
        <v>30</v>
      </c>
      <c r="G1667" t="s">
        <v>28</v>
      </c>
      <c r="H1667" s="2">
        <v>470.52</v>
      </c>
      <c r="I1667" t="str">
        <f t="shared" si="26"/>
        <v>Senior Age</v>
      </c>
    </row>
    <row r="1668" spans="1:9" x14ac:dyDescent="0.35">
      <c r="A1668" s="1">
        <v>45199</v>
      </c>
      <c r="B1668" t="s">
        <v>1698</v>
      </c>
      <c r="C1668">
        <v>32</v>
      </c>
      <c r="D1668" t="s">
        <v>21</v>
      </c>
      <c r="E1668" t="s">
        <v>25</v>
      </c>
      <c r="F1668" t="s">
        <v>23</v>
      </c>
      <c r="G1668" t="s">
        <v>28</v>
      </c>
      <c r="H1668" s="2">
        <v>451.14</v>
      </c>
      <c r="I1668" t="str">
        <f t="shared" si="26"/>
        <v>Young Adult</v>
      </c>
    </row>
    <row r="1669" spans="1:9" x14ac:dyDescent="0.35">
      <c r="A1669" s="1">
        <v>44812</v>
      </c>
      <c r="B1669" t="s">
        <v>1699</v>
      </c>
      <c r="C1669">
        <v>67</v>
      </c>
      <c r="D1669" t="s">
        <v>21</v>
      </c>
      <c r="E1669" t="s">
        <v>27</v>
      </c>
      <c r="F1669" t="s">
        <v>11</v>
      </c>
      <c r="G1669" t="s">
        <v>40</v>
      </c>
      <c r="H1669" s="2">
        <v>3082.74</v>
      </c>
      <c r="I1669" t="str">
        <f t="shared" si="26"/>
        <v>Senior Age</v>
      </c>
    </row>
    <row r="1670" spans="1:9" x14ac:dyDescent="0.35">
      <c r="A1670" s="1">
        <v>44839</v>
      </c>
      <c r="B1670" t="s">
        <v>1700</v>
      </c>
      <c r="C1670">
        <v>71</v>
      </c>
      <c r="D1670" t="s">
        <v>21</v>
      </c>
      <c r="E1670" t="s">
        <v>22</v>
      </c>
      <c r="F1670" t="s">
        <v>16</v>
      </c>
      <c r="G1670" t="s">
        <v>17</v>
      </c>
      <c r="H1670" s="2">
        <v>2707.98</v>
      </c>
      <c r="I1670" t="str">
        <f t="shared" si="26"/>
        <v>Senior Age</v>
      </c>
    </row>
    <row r="1671" spans="1:9" x14ac:dyDescent="0.35">
      <c r="A1671" s="1">
        <v>45220</v>
      </c>
      <c r="B1671" t="s">
        <v>1701</v>
      </c>
      <c r="C1671">
        <v>17</v>
      </c>
      <c r="D1671" t="s">
        <v>14</v>
      </c>
      <c r="E1671" t="s">
        <v>35</v>
      </c>
      <c r="F1671" t="s">
        <v>23</v>
      </c>
      <c r="G1671" t="s">
        <v>12</v>
      </c>
      <c r="H1671" s="2">
        <v>3874.82</v>
      </c>
      <c r="I1671" t="str">
        <f t="shared" si="26"/>
        <v>Child</v>
      </c>
    </row>
    <row r="1672" spans="1:9" x14ac:dyDescent="0.35">
      <c r="A1672" s="1">
        <v>45165</v>
      </c>
      <c r="B1672" t="s">
        <v>1702</v>
      </c>
      <c r="C1672">
        <v>72</v>
      </c>
      <c r="D1672" t="s">
        <v>9</v>
      </c>
      <c r="E1672" t="s">
        <v>22</v>
      </c>
      <c r="F1672" t="s">
        <v>30</v>
      </c>
      <c r="G1672" t="s">
        <v>12</v>
      </c>
      <c r="H1672" s="2">
        <v>776.37</v>
      </c>
      <c r="I1672" t="str">
        <f t="shared" si="26"/>
        <v>Senior Age</v>
      </c>
    </row>
    <row r="1673" spans="1:9" x14ac:dyDescent="0.35">
      <c r="A1673" s="1">
        <v>44605</v>
      </c>
      <c r="B1673" t="s">
        <v>1703</v>
      </c>
      <c r="C1673">
        <v>17</v>
      </c>
      <c r="D1673" t="s">
        <v>14</v>
      </c>
      <c r="E1673" t="s">
        <v>25</v>
      </c>
      <c r="F1673" t="s">
        <v>30</v>
      </c>
      <c r="G1673" t="s">
        <v>12</v>
      </c>
      <c r="H1673" s="2">
        <v>43.26</v>
      </c>
      <c r="I1673" t="str">
        <f t="shared" si="26"/>
        <v>Child</v>
      </c>
    </row>
    <row r="1674" spans="1:9" x14ac:dyDescent="0.35">
      <c r="A1674" s="1">
        <v>45143</v>
      </c>
      <c r="B1674" t="s">
        <v>1704</v>
      </c>
      <c r="C1674">
        <v>82</v>
      </c>
      <c r="D1674" t="s">
        <v>9</v>
      </c>
      <c r="E1674" t="s">
        <v>22</v>
      </c>
      <c r="F1674" t="s">
        <v>30</v>
      </c>
      <c r="G1674" t="s">
        <v>17</v>
      </c>
      <c r="H1674" s="2">
        <v>4379.83</v>
      </c>
      <c r="I1674" t="str">
        <f t="shared" si="26"/>
        <v>Senior Age</v>
      </c>
    </row>
    <row r="1675" spans="1:9" x14ac:dyDescent="0.35">
      <c r="A1675" s="1">
        <v>44975</v>
      </c>
      <c r="B1675" t="s">
        <v>1705</v>
      </c>
      <c r="C1675">
        <v>95</v>
      </c>
      <c r="D1675" t="s">
        <v>14</v>
      </c>
      <c r="E1675" t="s">
        <v>19</v>
      </c>
      <c r="F1675" t="s">
        <v>23</v>
      </c>
      <c r="G1675" t="s">
        <v>40</v>
      </c>
      <c r="H1675" s="2">
        <v>3027.41</v>
      </c>
      <c r="I1675" t="str">
        <f t="shared" si="26"/>
        <v>Senior Age</v>
      </c>
    </row>
    <row r="1676" spans="1:9" x14ac:dyDescent="0.35">
      <c r="A1676" s="1">
        <v>44658</v>
      </c>
      <c r="B1676" t="s">
        <v>1706</v>
      </c>
      <c r="C1676">
        <v>75</v>
      </c>
      <c r="D1676" t="s">
        <v>14</v>
      </c>
      <c r="E1676" t="s">
        <v>35</v>
      </c>
      <c r="F1676" t="s">
        <v>30</v>
      </c>
      <c r="G1676" t="s">
        <v>40</v>
      </c>
      <c r="H1676" s="2">
        <v>3583.55</v>
      </c>
      <c r="I1676" t="str">
        <f t="shared" si="26"/>
        <v>Senior Age</v>
      </c>
    </row>
    <row r="1677" spans="1:9" x14ac:dyDescent="0.35">
      <c r="A1677" s="1">
        <v>44885</v>
      </c>
      <c r="B1677" t="s">
        <v>1707</v>
      </c>
      <c r="C1677">
        <v>86</v>
      </c>
      <c r="D1677" t="s">
        <v>14</v>
      </c>
      <c r="E1677" t="s">
        <v>35</v>
      </c>
      <c r="F1677" t="s">
        <v>16</v>
      </c>
      <c r="G1677" t="s">
        <v>17</v>
      </c>
      <c r="H1677" s="2">
        <v>4569.58</v>
      </c>
      <c r="I1677" t="str">
        <f t="shared" si="26"/>
        <v>Senior Age</v>
      </c>
    </row>
    <row r="1678" spans="1:9" x14ac:dyDescent="0.35">
      <c r="A1678" s="1">
        <v>44767</v>
      </c>
      <c r="B1678" t="s">
        <v>1708</v>
      </c>
      <c r="C1678">
        <v>14</v>
      </c>
      <c r="D1678" t="s">
        <v>14</v>
      </c>
      <c r="E1678" t="s">
        <v>35</v>
      </c>
      <c r="F1678" t="s">
        <v>16</v>
      </c>
      <c r="G1678" t="s">
        <v>40</v>
      </c>
      <c r="H1678" s="2">
        <v>2031.74</v>
      </c>
      <c r="I1678" t="str">
        <f t="shared" si="26"/>
        <v>Child</v>
      </c>
    </row>
    <row r="1679" spans="1:9" x14ac:dyDescent="0.35">
      <c r="A1679" s="1">
        <v>45213</v>
      </c>
      <c r="B1679" t="s">
        <v>1709</v>
      </c>
      <c r="C1679">
        <v>67</v>
      </c>
      <c r="D1679" t="s">
        <v>9</v>
      </c>
      <c r="E1679" t="s">
        <v>33</v>
      </c>
      <c r="F1679" t="s">
        <v>16</v>
      </c>
      <c r="G1679" t="s">
        <v>12</v>
      </c>
      <c r="H1679" s="2">
        <v>169.28</v>
      </c>
      <c r="I1679" t="str">
        <f t="shared" si="26"/>
        <v>Senior Age</v>
      </c>
    </row>
    <row r="1680" spans="1:9" x14ac:dyDescent="0.35">
      <c r="A1680" s="1">
        <v>44592</v>
      </c>
      <c r="B1680" t="s">
        <v>1710</v>
      </c>
      <c r="C1680">
        <v>36</v>
      </c>
      <c r="D1680" t="s">
        <v>9</v>
      </c>
      <c r="E1680" t="s">
        <v>22</v>
      </c>
      <c r="F1680" t="s">
        <v>16</v>
      </c>
      <c r="G1680" t="s">
        <v>37</v>
      </c>
      <c r="H1680" s="2">
        <v>2478.5</v>
      </c>
      <c r="I1680" t="str">
        <f t="shared" si="26"/>
        <v>Young Adult</v>
      </c>
    </row>
    <row r="1681" spans="1:9" x14ac:dyDescent="0.35">
      <c r="A1681" s="1">
        <v>44740</v>
      </c>
      <c r="B1681" t="s">
        <v>1711</v>
      </c>
      <c r="C1681">
        <v>75</v>
      </c>
      <c r="D1681" t="s">
        <v>21</v>
      </c>
      <c r="E1681" t="s">
        <v>35</v>
      </c>
      <c r="F1681" t="s">
        <v>23</v>
      </c>
      <c r="G1681" t="s">
        <v>12</v>
      </c>
      <c r="H1681" s="2">
        <v>4917.0200000000004</v>
      </c>
      <c r="I1681" t="str">
        <f t="shared" si="26"/>
        <v>Senior Age</v>
      </c>
    </row>
    <row r="1682" spans="1:9" x14ac:dyDescent="0.35">
      <c r="A1682" s="1">
        <v>45141</v>
      </c>
      <c r="B1682" t="s">
        <v>1712</v>
      </c>
      <c r="C1682">
        <v>34</v>
      </c>
      <c r="D1682" t="s">
        <v>21</v>
      </c>
      <c r="E1682" t="s">
        <v>15</v>
      </c>
      <c r="F1682" t="s">
        <v>30</v>
      </c>
      <c r="G1682" t="s">
        <v>40</v>
      </c>
      <c r="H1682" s="2">
        <v>4125.22</v>
      </c>
      <c r="I1682" t="str">
        <f t="shared" si="26"/>
        <v>Young Adult</v>
      </c>
    </row>
    <row r="1683" spans="1:9" x14ac:dyDescent="0.35">
      <c r="A1683" s="1">
        <v>44770</v>
      </c>
      <c r="B1683" t="s">
        <v>1713</v>
      </c>
      <c r="C1683">
        <v>42</v>
      </c>
      <c r="D1683" t="s">
        <v>21</v>
      </c>
      <c r="E1683" t="s">
        <v>35</v>
      </c>
      <c r="F1683" t="s">
        <v>23</v>
      </c>
      <c r="G1683" t="s">
        <v>37</v>
      </c>
      <c r="H1683" s="2">
        <v>2692.66</v>
      </c>
      <c r="I1683" t="str">
        <f t="shared" si="26"/>
        <v>Middle age</v>
      </c>
    </row>
    <row r="1684" spans="1:9" x14ac:dyDescent="0.35">
      <c r="A1684" s="1">
        <v>45152</v>
      </c>
      <c r="B1684" t="s">
        <v>1714</v>
      </c>
      <c r="C1684">
        <v>52</v>
      </c>
      <c r="D1684" t="s">
        <v>21</v>
      </c>
      <c r="E1684" t="s">
        <v>15</v>
      </c>
      <c r="F1684" t="s">
        <v>11</v>
      </c>
      <c r="G1684" t="s">
        <v>37</v>
      </c>
      <c r="H1684" s="2">
        <v>4143.3599999999997</v>
      </c>
      <c r="I1684" t="str">
        <f t="shared" si="26"/>
        <v>Middle age</v>
      </c>
    </row>
    <row r="1685" spans="1:9" x14ac:dyDescent="0.35">
      <c r="A1685" s="1">
        <v>44745</v>
      </c>
      <c r="B1685" t="s">
        <v>1715</v>
      </c>
      <c r="C1685">
        <v>68</v>
      </c>
      <c r="D1685" t="s">
        <v>21</v>
      </c>
      <c r="E1685" t="s">
        <v>33</v>
      </c>
      <c r="F1685" t="s">
        <v>16</v>
      </c>
      <c r="G1685" t="s">
        <v>28</v>
      </c>
      <c r="H1685" s="2">
        <v>2240.63</v>
      </c>
      <c r="I1685" t="str">
        <f t="shared" si="26"/>
        <v>Senior Age</v>
      </c>
    </row>
    <row r="1686" spans="1:9" x14ac:dyDescent="0.35">
      <c r="A1686" s="1">
        <v>44675</v>
      </c>
      <c r="B1686" t="s">
        <v>1716</v>
      </c>
      <c r="C1686">
        <v>86</v>
      </c>
      <c r="D1686" t="s">
        <v>14</v>
      </c>
      <c r="E1686" t="s">
        <v>35</v>
      </c>
      <c r="F1686" t="s">
        <v>23</v>
      </c>
      <c r="G1686" t="s">
        <v>28</v>
      </c>
      <c r="H1686" s="2">
        <v>691.32</v>
      </c>
      <c r="I1686" t="str">
        <f t="shared" si="26"/>
        <v>Senior Age</v>
      </c>
    </row>
    <row r="1687" spans="1:9" x14ac:dyDescent="0.35">
      <c r="A1687" s="1">
        <v>44903</v>
      </c>
      <c r="B1687" t="s">
        <v>1717</v>
      </c>
      <c r="C1687">
        <v>84</v>
      </c>
      <c r="D1687" t="s">
        <v>9</v>
      </c>
      <c r="E1687" t="s">
        <v>15</v>
      </c>
      <c r="F1687" t="s">
        <v>30</v>
      </c>
      <c r="G1687" t="s">
        <v>37</v>
      </c>
      <c r="H1687" s="2">
        <v>620.96</v>
      </c>
      <c r="I1687" t="str">
        <f t="shared" si="26"/>
        <v>Senior Age</v>
      </c>
    </row>
    <row r="1688" spans="1:9" x14ac:dyDescent="0.35">
      <c r="A1688" s="1">
        <v>44638</v>
      </c>
      <c r="B1688" t="s">
        <v>1718</v>
      </c>
      <c r="C1688">
        <v>27</v>
      </c>
      <c r="D1688" t="s">
        <v>9</v>
      </c>
      <c r="E1688" t="s">
        <v>33</v>
      </c>
      <c r="F1688" t="s">
        <v>11</v>
      </c>
      <c r="G1688" t="s">
        <v>28</v>
      </c>
      <c r="H1688" s="2">
        <v>3782.98</v>
      </c>
      <c r="I1688" t="str">
        <f t="shared" si="26"/>
        <v>Young Adult</v>
      </c>
    </row>
    <row r="1689" spans="1:9" x14ac:dyDescent="0.35">
      <c r="A1689" s="1">
        <v>44785</v>
      </c>
      <c r="B1689" t="s">
        <v>1719</v>
      </c>
      <c r="C1689">
        <v>10</v>
      </c>
      <c r="D1689" t="s">
        <v>9</v>
      </c>
      <c r="E1689" t="s">
        <v>22</v>
      </c>
      <c r="F1689" t="s">
        <v>23</v>
      </c>
      <c r="G1689" t="s">
        <v>37</v>
      </c>
      <c r="H1689" s="2">
        <v>4371.3900000000003</v>
      </c>
      <c r="I1689" t="str">
        <f t="shared" si="26"/>
        <v>Child</v>
      </c>
    </row>
    <row r="1690" spans="1:9" x14ac:dyDescent="0.35">
      <c r="A1690" s="1">
        <v>44794</v>
      </c>
      <c r="B1690" t="s">
        <v>1720</v>
      </c>
      <c r="C1690">
        <v>34</v>
      </c>
      <c r="D1690" t="s">
        <v>21</v>
      </c>
      <c r="E1690" t="s">
        <v>22</v>
      </c>
      <c r="F1690" t="s">
        <v>16</v>
      </c>
      <c r="G1690" t="s">
        <v>17</v>
      </c>
      <c r="H1690" s="2">
        <v>4425.46</v>
      </c>
      <c r="I1690" t="str">
        <f t="shared" si="26"/>
        <v>Young Adult</v>
      </c>
    </row>
    <row r="1691" spans="1:9" x14ac:dyDescent="0.35">
      <c r="A1691" s="1">
        <v>45171</v>
      </c>
      <c r="B1691" t="s">
        <v>1721</v>
      </c>
      <c r="C1691">
        <v>96</v>
      </c>
      <c r="D1691" t="s">
        <v>21</v>
      </c>
      <c r="E1691" t="s">
        <v>19</v>
      </c>
      <c r="F1691" t="s">
        <v>16</v>
      </c>
      <c r="G1691" t="s">
        <v>17</v>
      </c>
      <c r="H1691" s="2">
        <v>2141.69</v>
      </c>
      <c r="I1691" t="str">
        <f t="shared" si="26"/>
        <v>Senior Age</v>
      </c>
    </row>
    <row r="1692" spans="1:9" x14ac:dyDescent="0.35">
      <c r="A1692" s="1">
        <v>45044</v>
      </c>
      <c r="B1692" t="s">
        <v>1722</v>
      </c>
      <c r="C1692">
        <v>60</v>
      </c>
      <c r="D1692" t="s">
        <v>21</v>
      </c>
      <c r="E1692" t="s">
        <v>15</v>
      </c>
      <c r="F1692" t="s">
        <v>30</v>
      </c>
      <c r="G1692" t="s">
        <v>37</v>
      </c>
      <c r="H1692" s="2">
        <v>942.76</v>
      </c>
      <c r="I1692" t="str">
        <f t="shared" si="26"/>
        <v>Senior Age</v>
      </c>
    </row>
    <row r="1693" spans="1:9" x14ac:dyDescent="0.35">
      <c r="A1693" s="1">
        <v>45126</v>
      </c>
      <c r="B1693" t="s">
        <v>1723</v>
      </c>
      <c r="C1693">
        <v>36</v>
      </c>
      <c r="D1693" t="s">
        <v>21</v>
      </c>
      <c r="E1693" t="s">
        <v>15</v>
      </c>
      <c r="F1693" t="s">
        <v>16</v>
      </c>
      <c r="G1693" t="s">
        <v>28</v>
      </c>
      <c r="H1693" s="2">
        <v>4113.7</v>
      </c>
      <c r="I1693" t="str">
        <f t="shared" si="26"/>
        <v>Young Adult</v>
      </c>
    </row>
    <row r="1694" spans="1:9" x14ac:dyDescent="0.35">
      <c r="A1694" s="1">
        <v>44973</v>
      </c>
      <c r="B1694" t="s">
        <v>1724</v>
      </c>
      <c r="C1694">
        <v>69</v>
      </c>
      <c r="D1694" t="s">
        <v>9</v>
      </c>
      <c r="E1694" t="s">
        <v>22</v>
      </c>
      <c r="F1694" t="s">
        <v>11</v>
      </c>
      <c r="G1694" t="s">
        <v>40</v>
      </c>
      <c r="H1694" s="2">
        <v>409</v>
      </c>
      <c r="I1694" t="str">
        <f t="shared" si="26"/>
        <v>Senior Age</v>
      </c>
    </row>
    <row r="1695" spans="1:9" x14ac:dyDescent="0.35">
      <c r="A1695" s="1">
        <v>44956</v>
      </c>
      <c r="B1695" t="s">
        <v>1725</v>
      </c>
      <c r="C1695">
        <v>68</v>
      </c>
      <c r="D1695" t="s">
        <v>21</v>
      </c>
      <c r="E1695" t="s">
        <v>33</v>
      </c>
      <c r="F1695" t="s">
        <v>11</v>
      </c>
      <c r="G1695" t="s">
        <v>12</v>
      </c>
      <c r="H1695" s="2">
        <v>2282.88</v>
      </c>
      <c r="I1695" t="str">
        <f t="shared" si="26"/>
        <v>Senior Age</v>
      </c>
    </row>
    <row r="1696" spans="1:9" x14ac:dyDescent="0.35">
      <c r="A1696" s="1">
        <v>44710</v>
      </c>
      <c r="B1696" t="s">
        <v>1726</v>
      </c>
      <c r="C1696">
        <v>87</v>
      </c>
      <c r="D1696" t="s">
        <v>9</v>
      </c>
      <c r="E1696" t="s">
        <v>19</v>
      </c>
      <c r="F1696" t="s">
        <v>16</v>
      </c>
      <c r="G1696" t="s">
        <v>40</v>
      </c>
      <c r="H1696" s="2">
        <v>3738.92</v>
      </c>
      <c r="I1696" t="str">
        <f t="shared" si="26"/>
        <v>Senior Age</v>
      </c>
    </row>
    <row r="1697" spans="1:9" x14ac:dyDescent="0.35">
      <c r="A1697" s="1">
        <v>44900</v>
      </c>
      <c r="B1697" t="s">
        <v>1727</v>
      </c>
      <c r="C1697">
        <v>38</v>
      </c>
      <c r="D1697" t="s">
        <v>9</v>
      </c>
      <c r="E1697" t="s">
        <v>10</v>
      </c>
      <c r="F1697" t="s">
        <v>16</v>
      </c>
      <c r="G1697" t="s">
        <v>40</v>
      </c>
      <c r="H1697" s="2">
        <v>4650.1899999999996</v>
      </c>
      <c r="I1697" t="str">
        <f t="shared" si="26"/>
        <v>Young Adult</v>
      </c>
    </row>
    <row r="1698" spans="1:9" x14ac:dyDescent="0.35">
      <c r="A1698" s="1">
        <v>45196</v>
      </c>
      <c r="B1698" t="s">
        <v>1728</v>
      </c>
      <c r="C1698">
        <v>32</v>
      </c>
      <c r="D1698" t="s">
        <v>9</v>
      </c>
      <c r="E1698" t="s">
        <v>35</v>
      </c>
      <c r="F1698" t="s">
        <v>11</v>
      </c>
      <c r="G1698" t="s">
        <v>67</v>
      </c>
      <c r="H1698" s="2">
        <v>2126.1799999999998</v>
      </c>
      <c r="I1698" t="str">
        <f t="shared" si="26"/>
        <v>Young Adult</v>
      </c>
    </row>
    <row r="1699" spans="1:9" x14ac:dyDescent="0.35">
      <c r="A1699" s="1">
        <v>45279</v>
      </c>
      <c r="B1699" t="s">
        <v>1729</v>
      </c>
      <c r="C1699">
        <v>68</v>
      </c>
      <c r="D1699" t="s">
        <v>14</v>
      </c>
      <c r="E1699" t="s">
        <v>19</v>
      </c>
      <c r="F1699" t="s">
        <v>11</v>
      </c>
      <c r="G1699" t="s">
        <v>37</v>
      </c>
      <c r="H1699" s="2">
        <v>4868.6400000000003</v>
      </c>
      <c r="I1699" t="str">
        <f t="shared" si="26"/>
        <v>Senior Age</v>
      </c>
    </row>
    <row r="1700" spans="1:9" x14ac:dyDescent="0.35">
      <c r="A1700" s="1">
        <v>45289</v>
      </c>
      <c r="B1700" t="s">
        <v>1730</v>
      </c>
      <c r="C1700">
        <v>40</v>
      </c>
      <c r="D1700" t="s">
        <v>21</v>
      </c>
      <c r="E1700" t="s">
        <v>25</v>
      </c>
      <c r="F1700" t="s">
        <v>23</v>
      </c>
      <c r="G1700" t="s">
        <v>17</v>
      </c>
      <c r="H1700" s="2">
        <v>668.11</v>
      </c>
      <c r="I1700" t="str">
        <f t="shared" si="26"/>
        <v>Middle age</v>
      </c>
    </row>
    <row r="1701" spans="1:9" x14ac:dyDescent="0.35">
      <c r="A1701" s="1">
        <v>45211</v>
      </c>
      <c r="B1701" t="s">
        <v>1731</v>
      </c>
      <c r="C1701">
        <v>5</v>
      </c>
      <c r="D1701" t="s">
        <v>21</v>
      </c>
      <c r="E1701" t="s">
        <v>22</v>
      </c>
      <c r="F1701" t="s">
        <v>30</v>
      </c>
      <c r="G1701" t="s">
        <v>37</v>
      </c>
      <c r="H1701" s="2">
        <v>3191.03</v>
      </c>
      <c r="I1701" t="str">
        <f t="shared" si="26"/>
        <v>Child</v>
      </c>
    </row>
    <row r="1702" spans="1:9" x14ac:dyDescent="0.35">
      <c r="A1702" s="1">
        <v>45059</v>
      </c>
      <c r="B1702" t="s">
        <v>1732</v>
      </c>
      <c r="C1702">
        <v>34</v>
      </c>
      <c r="D1702" t="s">
        <v>14</v>
      </c>
      <c r="E1702" t="s">
        <v>25</v>
      </c>
      <c r="F1702" t="s">
        <v>30</v>
      </c>
      <c r="G1702" t="s">
        <v>12</v>
      </c>
      <c r="H1702" s="2">
        <v>4917.12</v>
      </c>
      <c r="I1702" t="str">
        <f t="shared" si="26"/>
        <v>Young Adult</v>
      </c>
    </row>
    <row r="1703" spans="1:9" x14ac:dyDescent="0.35">
      <c r="A1703" s="1">
        <v>45143</v>
      </c>
      <c r="B1703" t="s">
        <v>1733</v>
      </c>
      <c r="C1703">
        <v>96</v>
      </c>
      <c r="D1703" t="s">
        <v>9</v>
      </c>
      <c r="E1703" t="s">
        <v>22</v>
      </c>
      <c r="F1703" t="s">
        <v>30</v>
      </c>
      <c r="G1703" t="s">
        <v>17</v>
      </c>
      <c r="H1703" s="2">
        <v>1147.24</v>
      </c>
      <c r="I1703" t="str">
        <f t="shared" si="26"/>
        <v>Senior Age</v>
      </c>
    </row>
    <row r="1704" spans="1:9" x14ac:dyDescent="0.35">
      <c r="A1704" s="1">
        <v>45258</v>
      </c>
      <c r="B1704" t="s">
        <v>1734</v>
      </c>
      <c r="C1704">
        <v>50</v>
      </c>
      <c r="D1704" t="s">
        <v>9</v>
      </c>
      <c r="E1704" t="s">
        <v>15</v>
      </c>
      <c r="F1704" t="s">
        <v>30</v>
      </c>
      <c r="G1704" t="s">
        <v>40</v>
      </c>
      <c r="H1704" s="2">
        <v>1922.11</v>
      </c>
      <c r="I1704" t="str">
        <f t="shared" si="26"/>
        <v>Middle age</v>
      </c>
    </row>
    <row r="1705" spans="1:9" x14ac:dyDescent="0.35">
      <c r="A1705" s="1">
        <v>45011</v>
      </c>
      <c r="B1705" t="s">
        <v>1735</v>
      </c>
      <c r="C1705">
        <v>7</v>
      </c>
      <c r="D1705" t="s">
        <v>14</v>
      </c>
      <c r="E1705" t="s">
        <v>19</v>
      </c>
      <c r="F1705" t="s">
        <v>11</v>
      </c>
      <c r="G1705" t="s">
        <v>40</v>
      </c>
      <c r="H1705" s="2">
        <v>410.92</v>
      </c>
      <c r="I1705" t="str">
        <f t="shared" si="26"/>
        <v>Child</v>
      </c>
    </row>
    <row r="1706" spans="1:9" x14ac:dyDescent="0.35">
      <c r="A1706" s="1">
        <v>45064</v>
      </c>
      <c r="B1706" t="s">
        <v>1736</v>
      </c>
      <c r="C1706">
        <v>19</v>
      </c>
      <c r="D1706" t="s">
        <v>14</v>
      </c>
      <c r="E1706" t="s">
        <v>33</v>
      </c>
      <c r="F1706" t="s">
        <v>16</v>
      </c>
      <c r="G1706" t="s">
        <v>12</v>
      </c>
      <c r="H1706" s="2">
        <v>1776.64</v>
      </c>
      <c r="I1706" t="str">
        <f t="shared" si="26"/>
        <v>Young Adult</v>
      </c>
    </row>
    <row r="1707" spans="1:9" x14ac:dyDescent="0.35">
      <c r="A1707" s="1">
        <v>45000</v>
      </c>
      <c r="B1707" t="s">
        <v>1737</v>
      </c>
      <c r="C1707">
        <v>6</v>
      </c>
      <c r="D1707" t="s">
        <v>14</v>
      </c>
      <c r="E1707" t="s">
        <v>33</v>
      </c>
      <c r="F1707" t="s">
        <v>16</v>
      </c>
      <c r="G1707" t="s">
        <v>17</v>
      </c>
      <c r="H1707" s="2">
        <v>3090.37</v>
      </c>
      <c r="I1707" t="str">
        <f t="shared" si="26"/>
        <v>Child</v>
      </c>
    </row>
    <row r="1708" spans="1:9" x14ac:dyDescent="0.35">
      <c r="A1708" s="1">
        <v>44590</v>
      </c>
      <c r="B1708" t="s">
        <v>1738</v>
      </c>
      <c r="C1708">
        <v>8</v>
      </c>
      <c r="D1708" t="s">
        <v>14</v>
      </c>
      <c r="E1708" t="s">
        <v>22</v>
      </c>
      <c r="F1708" t="s">
        <v>16</v>
      </c>
      <c r="G1708" t="s">
        <v>40</v>
      </c>
      <c r="H1708" s="2">
        <v>2881.34</v>
      </c>
      <c r="I1708" t="str">
        <f t="shared" si="26"/>
        <v>Child</v>
      </c>
    </row>
    <row r="1709" spans="1:9" x14ac:dyDescent="0.35">
      <c r="A1709" s="1">
        <v>44905</v>
      </c>
      <c r="B1709" t="s">
        <v>1739</v>
      </c>
      <c r="C1709">
        <v>89</v>
      </c>
      <c r="D1709" t="s">
        <v>14</v>
      </c>
      <c r="E1709" t="s">
        <v>25</v>
      </c>
      <c r="F1709" t="s">
        <v>30</v>
      </c>
      <c r="G1709" t="s">
        <v>40</v>
      </c>
      <c r="H1709" s="2">
        <v>2767.1</v>
      </c>
      <c r="I1709" t="str">
        <f t="shared" si="26"/>
        <v>Senior Age</v>
      </c>
    </row>
    <row r="1710" spans="1:9" x14ac:dyDescent="0.35">
      <c r="A1710" s="1">
        <v>45277</v>
      </c>
      <c r="B1710" t="s">
        <v>1740</v>
      </c>
      <c r="C1710">
        <v>52</v>
      </c>
      <c r="D1710" t="s">
        <v>14</v>
      </c>
      <c r="E1710" t="s">
        <v>33</v>
      </c>
      <c r="F1710" t="s">
        <v>30</v>
      </c>
      <c r="G1710" t="s">
        <v>40</v>
      </c>
      <c r="H1710" s="2">
        <v>2685.94</v>
      </c>
      <c r="I1710" t="str">
        <f t="shared" si="26"/>
        <v>Middle age</v>
      </c>
    </row>
    <row r="1711" spans="1:9" x14ac:dyDescent="0.35">
      <c r="A1711" s="1">
        <v>45236</v>
      </c>
      <c r="B1711" t="s">
        <v>1741</v>
      </c>
      <c r="C1711">
        <v>45</v>
      </c>
      <c r="D1711" t="s">
        <v>9</v>
      </c>
      <c r="E1711" t="s">
        <v>10</v>
      </c>
      <c r="F1711" t="s">
        <v>16</v>
      </c>
      <c r="G1711" t="s">
        <v>28</v>
      </c>
      <c r="H1711" s="2">
        <v>1653.1</v>
      </c>
      <c r="I1711" t="str">
        <f t="shared" si="26"/>
        <v>Middle age</v>
      </c>
    </row>
    <row r="1712" spans="1:9" x14ac:dyDescent="0.35">
      <c r="A1712" s="1">
        <v>44835</v>
      </c>
      <c r="B1712" t="s">
        <v>1742</v>
      </c>
      <c r="C1712">
        <v>61</v>
      </c>
      <c r="D1712" t="s">
        <v>21</v>
      </c>
      <c r="E1712" t="s">
        <v>35</v>
      </c>
      <c r="F1712" t="s">
        <v>30</v>
      </c>
      <c r="G1712" t="s">
        <v>12</v>
      </c>
      <c r="H1712" s="2">
        <v>924.06</v>
      </c>
      <c r="I1712" t="str">
        <f t="shared" si="26"/>
        <v>Senior Age</v>
      </c>
    </row>
    <row r="1713" spans="1:9" x14ac:dyDescent="0.35">
      <c r="A1713" s="1">
        <v>45230</v>
      </c>
      <c r="B1713" t="s">
        <v>1743</v>
      </c>
      <c r="C1713">
        <v>65</v>
      </c>
      <c r="D1713" t="s">
        <v>21</v>
      </c>
      <c r="E1713" t="s">
        <v>10</v>
      </c>
      <c r="F1713" t="s">
        <v>16</v>
      </c>
      <c r="G1713" t="s">
        <v>28</v>
      </c>
      <c r="H1713" s="2">
        <v>4221.68</v>
      </c>
      <c r="I1713" t="str">
        <f t="shared" si="26"/>
        <v>Senior Age</v>
      </c>
    </row>
    <row r="1714" spans="1:9" x14ac:dyDescent="0.35">
      <c r="A1714" s="1">
        <v>44685</v>
      </c>
      <c r="B1714" t="s">
        <v>1744</v>
      </c>
      <c r="C1714">
        <v>95</v>
      </c>
      <c r="D1714" t="s">
        <v>21</v>
      </c>
      <c r="E1714" t="s">
        <v>27</v>
      </c>
      <c r="F1714" t="s">
        <v>16</v>
      </c>
      <c r="G1714" t="s">
        <v>67</v>
      </c>
      <c r="H1714" s="2">
        <v>3826.97</v>
      </c>
      <c r="I1714" t="str">
        <f t="shared" si="26"/>
        <v>Senior Age</v>
      </c>
    </row>
    <row r="1715" spans="1:9" x14ac:dyDescent="0.35">
      <c r="A1715" s="1">
        <v>45188</v>
      </c>
      <c r="B1715" t="s">
        <v>1745</v>
      </c>
      <c r="C1715">
        <v>73</v>
      </c>
      <c r="D1715" t="s">
        <v>21</v>
      </c>
      <c r="E1715" t="s">
        <v>35</v>
      </c>
      <c r="F1715" t="s">
        <v>16</v>
      </c>
      <c r="G1715" t="s">
        <v>37</v>
      </c>
      <c r="H1715" s="2">
        <v>474.99</v>
      </c>
      <c r="I1715" t="str">
        <f t="shared" si="26"/>
        <v>Senior Age</v>
      </c>
    </row>
    <row r="1716" spans="1:9" x14ac:dyDescent="0.35">
      <c r="A1716" s="1">
        <v>45088</v>
      </c>
      <c r="B1716" t="s">
        <v>1746</v>
      </c>
      <c r="C1716">
        <v>10</v>
      </c>
      <c r="D1716" t="s">
        <v>14</v>
      </c>
      <c r="E1716" t="s">
        <v>22</v>
      </c>
      <c r="F1716" t="s">
        <v>23</v>
      </c>
      <c r="G1716" t="s">
        <v>37</v>
      </c>
      <c r="H1716" s="2">
        <v>662.07</v>
      </c>
      <c r="I1716" t="str">
        <f t="shared" si="26"/>
        <v>Child</v>
      </c>
    </row>
    <row r="1717" spans="1:9" x14ac:dyDescent="0.35">
      <c r="A1717" s="1">
        <v>45176</v>
      </c>
      <c r="B1717" t="s">
        <v>1747</v>
      </c>
      <c r="C1717">
        <v>6</v>
      </c>
      <c r="D1717" t="s">
        <v>21</v>
      </c>
      <c r="E1717" t="s">
        <v>27</v>
      </c>
      <c r="F1717" t="s">
        <v>30</v>
      </c>
      <c r="G1717" t="s">
        <v>12</v>
      </c>
      <c r="H1717" s="2">
        <v>743.67</v>
      </c>
      <c r="I1717" t="str">
        <f t="shared" si="26"/>
        <v>Child</v>
      </c>
    </row>
    <row r="1718" spans="1:9" x14ac:dyDescent="0.35">
      <c r="A1718" s="1">
        <v>44899</v>
      </c>
      <c r="B1718" t="s">
        <v>1748</v>
      </c>
      <c r="C1718">
        <v>55</v>
      </c>
      <c r="D1718" t="s">
        <v>14</v>
      </c>
      <c r="E1718" t="s">
        <v>22</v>
      </c>
      <c r="F1718" t="s">
        <v>23</v>
      </c>
      <c r="G1718" t="s">
        <v>17</v>
      </c>
      <c r="H1718" s="2">
        <v>1061.3800000000001</v>
      </c>
      <c r="I1718" t="str">
        <f t="shared" si="26"/>
        <v>Middle age</v>
      </c>
    </row>
    <row r="1719" spans="1:9" x14ac:dyDescent="0.35">
      <c r="A1719" s="1">
        <v>44781</v>
      </c>
      <c r="B1719" t="s">
        <v>1749</v>
      </c>
      <c r="C1719">
        <v>18</v>
      </c>
      <c r="D1719" t="s">
        <v>21</v>
      </c>
      <c r="E1719" t="s">
        <v>15</v>
      </c>
      <c r="F1719" t="s">
        <v>16</v>
      </c>
      <c r="G1719" t="s">
        <v>12</v>
      </c>
      <c r="H1719" s="2">
        <v>953.42</v>
      </c>
      <c r="I1719" t="str">
        <f t="shared" si="26"/>
        <v>Young Adult</v>
      </c>
    </row>
    <row r="1720" spans="1:9" x14ac:dyDescent="0.35">
      <c r="A1720" s="1">
        <v>44807</v>
      </c>
      <c r="B1720" t="s">
        <v>1750</v>
      </c>
      <c r="C1720">
        <v>71</v>
      </c>
      <c r="D1720" t="s">
        <v>14</v>
      </c>
      <c r="E1720" t="s">
        <v>25</v>
      </c>
      <c r="F1720" t="s">
        <v>11</v>
      </c>
      <c r="G1720" t="s">
        <v>37</v>
      </c>
      <c r="H1720" s="2">
        <v>1300.52</v>
      </c>
      <c r="I1720" t="str">
        <f t="shared" si="26"/>
        <v>Senior Age</v>
      </c>
    </row>
    <row r="1721" spans="1:9" x14ac:dyDescent="0.35">
      <c r="A1721" s="1">
        <v>44914</v>
      </c>
      <c r="B1721" t="s">
        <v>1751</v>
      </c>
      <c r="C1721">
        <v>13</v>
      </c>
      <c r="D1721" t="s">
        <v>14</v>
      </c>
      <c r="E1721" t="s">
        <v>19</v>
      </c>
      <c r="F1721" t="s">
        <v>30</v>
      </c>
      <c r="G1721" t="s">
        <v>28</v>
      </c>
      <c r="H1721" s="2">
        <v>2527.23</v>
      </c>
      <c r="I1721" t="str">
        <f t="shared" si="26"/>
        <v>Child</v>
      </c>
    </row>
    <row r="1722" spans="1:9" x14ac:dyDescent="0.35">
      <c r="A1722" s="1">
        <v>44965</v>
      </c>
      <c r="B1722" t="s">
        <v>1752</v>
      </c>
      <c r="C1722">
        <v>92</v>
      </c>
      <c r="D1722" t="s">
        <v>14</v>
      </c>
      <c r="E1722" t="s">
        <v>35</v>
      </c>
      <c r="F1722" t="s">
        <v>23</v>
      </c>
      <c r="G1722" t="s">
        <v>37</v>
      </c>
      <c r="H1722" s="2">
        <v>4232.03</v>
      </c>
      <c r="I1722" t="str">
        <f t="shared" si="26"/>
        <v>Senior Age</v>
      </c>
    </row>
    <row r="1723" spans="1:9" x14ac:dyDescent="0.35">
      <c r="A1723" s="1">
        <v>45206</v>
      </c>
      <c r="B1723" t="s">
        <v>1753</v>
      </c>
      <c r="C1723">
        <v>45</v>
      </c>
      <c r="D1723" t="s">
        <v>21</v>
      </c>
      <c r="E1723" t="s">
        <v>35</v>
      </c>
      <c r="F1723" t="s">
        <v>11</v>
      </c>
      <c r="G1723" t="s">
        <v>12</v>
      </c>
      <c r="H1723" s="2">
        <v>1000.35</v>
      </c>
      <c r="I1723" t="str">
        <f t="shared" si="26"/>
        <v>Middle age</v>
      </c>
    </row>
    <row r="1724" spans="1:9" x14ac:dyDescent="0.35">
      <c r="A1724" s="1">
        <v>44822</v>
      </c>
      <c r="B1724" t="s">
        <v>1754</v>
      </c>
      <c r="C1724">
        <v>12</v>
      </c>
      <c r="D1724" t="s">
        <v>14</v>
      </c>
      <c r="E1724" t="s">
        <v>10</v>
      </c>
      <c r="F1724" t="s">
        <v>30</v>
      </c>
      <c r="G1724" t="s">
        <v>12</v>
      </c>
      <c r="H1724" s="2">
        <v>3933.33</v>
      </c>
      <c r="I1724" t="str">
        <f t="shared" si="26"/>
        <v>Child</v>
      </c>
    </row>
    <row r="1725" spans="1:9" x14ac:dyDescent="0.35">
      <c r="A1725" s="1">
        <v>45243</v>
      </c>
      <c r="B1725" t="s">
        <v>1755</v>
      </c>
      <c r="C1725">
        <v>28</v>
      </c>
      <c r="D1725" t="s">
        <v>14</v>
      </c>
      <c r="E1725" t="s">
        <v>35</v>
      </c>
      <c r="F1725" t="s">
        <v>23</v>
      </c>
      <c r="G1725" t="s">
        <v>40</v>
      </c>
      <c r="H1725" s="2">
        <v>2452.7399999999998</v>
      </c>
      <c r="I1725" t="str">
        <f t="shared" si="26"/>
        <v>Young Adult</v>
      </c>
    </row>
    <row r="1726" spans="1:9" x14ac:dyDescent="0.35">
      <c r="A1726" s="1">
        <v>44958</v>
      </c>
      <c r="B1726" t="s">
        <v>1756</v>
      </c>
      <c r="C1726">
        <v>55</v>
      </c>
      <c r="D1726" t="s">
        <v>14</v>
      </c>
      <c r="E1726" t="s">
        <v>25</v>
      </c>
      <c r="F1726" t="s">
        <v>23</v>
      </c>
      <c r="G1726" t="s">
        <v>28</v>
      </c>
      <c r="H1726" s="2">
        <v>2963.58</v>
      </c>
      <c r="I1726" t="str">
        <f t="shared" si="26"/>
        <v>Middle age</v>
      </c>
    </row>
    <row r="1727" spans="1:9" x14ac:dyDescent="0.35">
      <c r="A1727" s="1">
        <v>44729</v>
      </c>
      <c r="B1727" t="s">
        <v>1757</v>
      </c>
      <c r="C1727">
        <v>7</v>
      </c>
      <c r="D1727" t="s">
        <v>14</v>
      </c>
      <c r="E1727" t="s">
        <v>15</v>
      </c>
      <c r="F1727" t="s">
        <v>23</v>
      </c>
      <c r="G1727" t="s">
        <v>12</v>
      </c>
      <c r="H1727" s="2">
        <v>3911.17</v>
      </c>
      <c r="I1727" t="str">
        <f t="shared" si="26"/>
        <v>Child</v>
      </c>
    </row>
    <row r="1728" spans="1:9" x14ac:dyDescent="0.35">
      <c r="A1728" s="1">
        <v>44878</v>
      </c>
      <c r="B1728" t="s">
        <v>1758</v>
      </c>
      <c r="C1728">
        <v>94</v>
      </c>
      <c r="D1728" t="s">
        <v>14</v>
      </c>
      <c r="E1728" t="s">
        <v>35</v>
      </c>
      <c r="F1728" t="s">
        <v>11</v>
      </c>
      <c r="G1728" t="s">
        <v>40</v>
      </c>
      <c r="H1728" s="2">
        <v>1946.18</v>
      </c>
      <c r="I1728" t="str">
        <f t="shared" si="26"/>
        <v>Senior Age</v>
      </c>
    </row>
    <row r="1729" spans="1:9" x14ac:dyDescent="0.35">
      <c r="A1729" s="1">
        <v>44836</v>
      </c>
      <c r="B1729" t="s">
        <v>1759</v>
      </c>
      <c r="C1729">
        <v>91</v>
      </c>
      <c r="D1729" t="s">
        <v>21</v>
      </c>
      <c r="E1729" t="s">
        <v>22</v>
      </c>
      <c r="F1729" t="s">
        <v>11</v>
      </c>
      <c r="G1729" t="s">
        <v>12</v>
      </c>
      <c r="H1729" s="2">
        <v>779.71</v>
      </c>
      <c r="I1729" t="str">
        <f t="shared" si="26"/>
        <v>Senior Age</v>
      </c>
    </row>
    <row r="1730" spans="1:9" x14ac:dyDescent="0.35">
      <c r="A1730" s="1">
        <v>45210</v>
      </c>
      <c r="B1730" t="s">
        <v>1760</v>
      </c>
      <c r="C1730">
        <v>85</v>
      </c>
      <c r="D1730" t="s">
        <v>9</v>
      </c>
      <c r="E1730" t="s">
        <v>33</v>
      </c>
      <c r="F1730" t="s">
        <v>11</v>
      </c>
      <c r="G1730" t="s">
        <v>40</v>
      </c>
      <c r="H1730" s="2">
        <v>1269.1199999999999</v>
      </c>
      <c r="I1730" t="str">
        <f t="shared" ref="I1730:I1793" si="27">IF(C1730&lt;=17,"Child",IF(C1730&lt;=39, "Young Adult", IF(C1730&lt;=59, "Middle age", "Senior Age")))</f>
        <v>Senior Age</v>
      </c>
    </row>
    <row r="1731" spans="1:9" x14ac:dyDescent="0.35">
      <c r="A1731" s="1">
        <v>44968</v>
      </c>
      <c r="B1731" t="s">
        <v>1761</v>
      </c>
      <c r="C1731">
        <v>17</v>
      </c>
      <c r="D1731" t="s">
        <v>9</v>
      </c>
      <c r="E1731" t="s">
        <v>33</v>
      </c>
      <c r="F1731" t="s">
        <v>11</v>
      </c>
      <c r="G1731" t="s">
        <v>17</v>
      </c>
      <c r="H1731" s="2">
        <v>845.64</v>
      </c>
      <c r="I1731" t="str">
        <f t="shared" si="27"/>
        <v>Child</v>
      </c>
    </row>
    <row r="1732" spans="1:9" x14ac:dyDescent="0.35">
      <c r="A1732" s="1">
        <v>44927</v>
      </c>
      <c r="B1732" t="s">
        <v>1762</v>
      </c>
      <c r="C1732">
        <v>8</v>
      </c>
      <c r="D1732" t="s">
        <v>14</v>
      </c>
      <c r="E1732" t="s">
        <v>27</v>
      </c>
      <c r="F1732" t="s">
        <v>30</v>
      </c>
      <c r="G1732" t="s">
        <v>12</v>
      </c>
      <c r="H1732" s="2">
        <v>888.44</v>
      </c>
      <c r="I1732" t="str">
        <f t="shared" si="27"/>
        <v>Child</v>
      </c>
    </row>
    <row r="1733" spans="1:9" x14ac:dyDescent="0.35">
      <c r="A1733" s="1">
        <v>44608</v>
      </c>
      <c r="B1733" t="s">
        <v>1763</v>
      </c>
      <c r="C1733">
        <v>35</v>
      </c>
      <c r="D1733" t="s">
        <v>9</v>
      </c>
      <c r="E1733" t="s">
        <v>35</v>
      </c>
      <c r="F1733" t="s">
        <v>23</v>
      </c>
      <c r="G1733" t="s">
        <v>67</v>
      </c>
      <c r="H1733" s="2">
        <v>1082.97</v>
      </c>
      <c r="I1733" t="str">
        <f t="shared" si="27"/>
        <v>Young Adult</v>
      </c>
    </row>
    <row r="1734" spans="1:9" x14ac:dyDescent="0.35">
      <c r="A1734" s="1">
        <v>44618</v>
      </c>
      <c r="B1734" t="s">
        <v>1764</v>
      </c>
      <c r="C1734">
        <v>71</v>
      </c>
      <c r="D1734" t="s">
        <v>14</v>
      </c>
      <c r="E1734" t="s">
        <v>35</v>
      </c>
      <c r="F1734" t="s">
        <v>16</v>
      </c>
      <c r="G1734" t="s">
        <v>40</v>
      </c>
      <c r="H1734" s="2">
        <v>3540.71</v>
      </c>
      <c r="I1734" t="str">
        <f t="shared" si="27"/>
        <v>Senior Age</v>
      </c>
    </row>
    <row r="1735" spans="1:9" x14ac:dyDescent="0.35">
      <c r="A1735" s="1">
        <v>44751</v>
      </c>
      <c r="B1735" t="s">
        <v>1765</v>
      </c>
      <c r="C1735">
        <v>42</v>
      </c>
      <c r="D1735" t="s">
        <v>21</v>
      </c>
      <c r="E1735" t="s">
        <v>19</v>
      </c>
      <c r="F1735" t="s">
        <v>23</v>
      </c>
      <c r="G1735" t="s">
        <v>17</v>
      </c>
      <c r="H1735" s="2">
        <v>3336.14</v>
      </c>
      <c r="I1735" t="str">
        <f t="shared" si="27"/>
        <v>Middle age</v>
      </c>
    </row>
    <row r="1736" spans="1:9" x14ac:dyDescent="0.35">
      <c r="A1736" s="1">
        <v>44982</v>
      </c>
      <c r="B1736" t="s">
        <v>1766</v>
      </c>
      <c r="C1736">
        <v>40</v>
      </c>
      <c r="D1736" t="s">
        <v>14</v>
      </c>
      <c r="E1736" t="s">
        <v>19</v>
      </c>
      <c r="F1736" t="s">
        <v>16</v>
      </c>
      <c r="G1736" t="s">
        <v>37</v>
      </c>
      <c r="H1736" s="2">
        <v>4667.1899999999996</v>
      </c>
      <c r="I1736" t="str">
        <f t="shared" si="27"/>
        <v>Middle age</v>
      </c>
    </row>
    <row r="1737" spans="1:9" x14ac:dyDescent="0.35">
      <c r="A1737" s="1">
        <v>44595</v>
      </c>
      <c r="B1737" t="s">
        <v>1767</v>
      </c>
      <c r="C1737">
        <v>59</v>
      </c>
      <c r="D1737" t="s">
        <v>21</v>
      </c>
      <c r="E1737" t="s">
        <v>22</v>
      </c>
      <c r="F1737" t="s">
        <v>16</v>
      </c>
      <c r="G1737" t="s">
        <v>40</v>
      </c>
      <c r="H1737" s="2">
        <v>2517.0300000000002</v>
      </c>
      <c r="I1737" t="str">
        <f t="shared" si="27"/>
        <v>Middle age</v>
      </c>
    </row>
    <row r="1738" spans="1:9" x14ac:dyDescent="0.35">
      <c r="A1738" s="1">
        <v>45132</v>
      </c>
      <c r="B1738" t="s">
        <v>1768</v>
      </c>
      <c r="C1738">
        <v>76</v>
      </c>
      <c r="D1738" t="s">
        <v>9</v>
      </c>
      <c r="E1738" t="s">
        <v>27</v>
      </c>
      <c r="F1738" t="s">
        <v>30</v>
      </c>
      <c r="G1738" t="s">
        <v>28</v>
      </c>
      <c r="H1738" s="2">
        <v>3858.04</v>
      </c>
      <c r="I1738" t="str">
        <f t="shared" si="27"/>
        <v>Senior Age</v>
      </c>
    </row>
    <row r="1739" spans="1:9" x14ac:dyDescent="0.35">
      <c r="A1739" s="1">
        <v>44605</v>
      </c>
      <c r="B1739" t="s">
        <v>1769</v>
      </c>
      <c r="C1739">
        <v>98</v>
      </c>
      <c r="D1739" t="s">
        <v>14</v>
      </c>
      <c r="E1739" t="s">
        <v>27</v>
      </c>
      <c r="F1739" t="s">
        <v>11</v>
      </c>
      <c r="G1739" t="s">
        <v>28</v>
      </c>
      <c r="H1739" s="2">
        <v>1461.52</v>
      </c>
      <c r="I1739" t="str">
        <f t="shared" si="27"/>
        <v>Senior Age</v>
      </c>
    </row>
    <row r="1740" spans="1:9" x14ac:dyDescent="0.35">
      <c r="A1740" s="1">
        <v>45138</v>
      </c>
      <c r="B1740" t="s">
        <v>1770</v>
      </c>
      <c r="C1740">
        <v>1</v>
      </c>
      <c r="D1740" t="s">
        <v>14</v>
      </c>
      <c r="E1740" t="s">
        <v>19</v>
      </c>
      <c r="F1740" t="s">
        <v>11</v>
      </c>
      <c r="G1740" t="s">
        <v>40</v>
      </c>
      <c r="H1740" s="2">
        <v>3956.81</v>
      </c>
      <c r="I1740" t="str">
        <f t="shared" si="27"/>
        <v>Child</v>
      </c>
    </row>
    <row r="1741" spans="1:9" x14ac:dyDescent="0.35">
      <c r="A1741" s="1">
        <v>44847</v>
      </c>
      <c r="B1741" t="s">
        <v>1771</v>
      </c>
      <c r="C1741">
        <v>6</v>
      </c>
      <c r="D1741" t="s">
        <v>14</v>
      </c>
      <c r="E1741" t="s">
        <v>27</v>
      </c>
      <c r="F1741" t="s">
        <v>16</v>
      </c>
      <c r="G1741" t="s">
        <v>37</v>
      </c>
      <c r="H1741" s="2">
        <v>1375.87</v>
      </c>
      <c r="I1741" t="str">
        <f t="shared" si="27"/>
        <v>Child</v>
      </c>
    </row>
    <row r="1742" spans="1:9" x14ac:dyDescent="0.35">
      <c r="A1742" s="1">
        <v>45011</v>
      </c>
      <c r="B1742" t="s">
        <v>1772</v>
      </c>
      <c r="C1742">
        <v>52</v>
      </c>
      <c r="D1742" t="s">
        <v>21</v>
      </c>
      <c r="E1742" t="s">
        <v>33</v>
      </c>
      <c r="F1742" t="s">
        <v>23</v>
      </c>
      <c r="G1742" t="s">
        <v>12</v>
      </c>
      <c r="H1742" s="2">
        <v>4629.12</v>
      </c>
      <c r="I1742" t="str">
        <f t="shared" si="27"/>
        <v>Middle age</v>
      </c>
    </row>
    <row r="1743" spans="1:9" x14ac:dyDescent="0.35">
      <c r="A1743" s="1">
        <v>45100</v>
      </c>
      <c r="B1743" t="s">
        <v>1773</v>
      </c>
      <c r="C1743">
        <v>91</v>
      </c>
      <c r="D1743" t="s">
        <v>14</v>
      </c>
      <c r="E1743" t="s">
        <v>33</v>
      </c>
      <c r="F1743" t="s">
        <v>11</v>
      </c>
      <c r="G1743" t="s">
        <v>17</v>
      </c>
      <c r="H1743" s="2">
        <v>3433.56</v>
      </c>
      <c r="I1743" t="str">
        <f t="shared" si="27"/>
        <v>Senior Age</v>
      </c>
    </row>
    <row r="1744" spans="1:9" x14ac:dyDescent="0.35">
      <c r="A1744" s="1">
        <v>44565</v>
      </c>
      <c r="B1744" t="s">
        <v>1774</v>
      </c>
      <c r="C1744">
        <v>91</v>
      </c>
      <c r="D1744" t="s">
        <v>14</v>
      </c>
      <c r="E1744" t="s">
        <v>27</v>
      </c>
      <c r="F1744" t="s">
        <v>30</v>
      </c>
      <c r="G1744" t="s">
        <v>12</v>
      </c>
      <c r="H1744" s="2">
        <v>2328.0700000000002</v>
      </c>
      <c r="I1744" t="str">
        <f t="shared" si="27"/>
        <v>Senior Age</v>
      </c>
    </row>
    <row r="1745" spans="1:9" x14ac:dyDescent="0.35">
      <c r="A1745" s="1">
        <v>44944</v>
      </c>
      <c r="B1745" t="s">
        <v>1775</v>
      </c>
      <c r="C1745">
        <v>78</v>
      </c>
      <c r="D1745" t="s">
        <v>9</v>
      </c>
      <c r="E1745" t="s">
        <v>25</v>
      </c>
      <c r="F1745" t="s">
        <v>30</v>
      </c>
      <c r="G1745" t="s">
        <v>28</v>
      </c>
      <c r="H1745" s="2">
        <v>789.19</v>
      </c>
      <c r="I1745" t="str">
        <f t="shared" si="27"/>
        <v>Senior Age</v>
      </c>
    </row>
    <row r="1746" spans="1:9" x14ac:dyDescent="0.35">
      <c r="A1746" s="1">
        <v>44578</v>
      </c>
      <c r="B1746" t="s">
        <v>1776</v>
      </c>
      <c r="C1746">
        <v>63</v>
      </c>
      <c r="D1746" t="s">
        <v>21</v>
      </c>
      <c r="E1746" t="s">
        <v>27</v>
      </c>
      <c r="F1746" t="s">
        <v>23</v>
      </c>
      <c r="G1746" t="s">
        <v>37</v>
      </c>
      <c r="H1746" s="2">
        <v>189.91</v>
      </c>
      <c r="I1746" t="str">
        <f t="shared" si="27"/>
        <v>Senior Age</v>
      </c>
    </row>
    <row r="1747" spans="1:9" x14ac:dyDescent="0.35">
      <c r="A1747" s="1">
        <v>45277</v>
      </c>
      <c r="B1747" t="s">
        <v>1777</v>
      </c>
      <c r="C1747">
        <v>22</v>
      </c>
      <c r="D1747" t="s">
        <v>14</v>
      </c>
      <c r="E1747" t="s">
        <v>22</v>
      </c>
      <c r="F1747" t="s">
        <v>11</v>
      </c>
      <c r="G1747" t="s">
        <v>28</v>
      </c>
      <c r="H1747" s="2">
        <v>3205.77</v>
      </c>
      <c r="I1747" t="str">
        <f t="shared" si="27"/>
        <v>Young Adult</v>
      </c>
    </row>
    <row r="1748" spans="1:9" x14ac:dyDescent="0.35">
      <c r="A1748" s="1">
        <v>45129</v>
      </c>
      <c r="B1748" t="s">
        <v>1778</v>
      </c>
      <c r="C1748">
        <v>63</v>
      </c>
      <c r="D1748" t="s">
        <v>21</v>
      </c>
      <c r="E1748" t="s">
        <v>25</v>
      </c>
      <c r="F1748" t="s">
        <v>23</v>
      </c>
      <c r="G1748" t="s">
        <v>17</v>
      </c>
      <c r="H1748" s="2">
        <v>4233.1000000000004</v>
      </c>
      <c r="I1748" t="str">
        <f t="shared" si="27"/>
        <v>Senior Age</v>
      </c>
    </row>
    <row r="1749" spans="1:9" x14ac:dyDescent="0.35">
      <c r="A1749" s="1">
        <v>44970</v>
      </c>
      <c r="B1749" t="s">
        <v>1779</v>
      </c>
      <c r="C1749">
        <v>42</v>
      </c>
      <c r="D1749" t="s">
        <v>14</v>
      </c>
      <c r="E1749" t="s">
        <v>25</v>
      </c>
      <c r="F1749" t="s">
        <v>11</v>
      </c>
      <c r="G1749" t="s">
        <v>28</v>
      </c>
      <c r="H1749" s="2">
        <v>2822.45</v>
      </c>
      <c r="I1749" t="str">
        <f t="shared" si="27"/>
        <v>Middle age</v>
      </c>
    </row>
    <row r="1750" spans="1:9" x14ac:dyDescent="0.35">
      <c r="A1750" s="1">
        <v>45077</v>
      </c>
      <c r="B1750" t="s">
        <v>1780</v>
      </c>
      <c r="C1750">
        <v>69</v>
      </c>
      <c r="D1750" t="s">
        <v>21</v>
      </c>
      <c r="E1750" t="s">
        <v>22</v>
      </c>
      <c r="F1750" t="s">
        <v>30</v>
      </c>
      <c r="G1750" t="s">
        <v>37</v>
      </c>
      <c r="H1750" s="2">
        <v>742.93</v>
      </c>
      <c r="I1750" t="str">
        <f t="shared" si="27"/>
        <v>Senior Age</v>
      </c>
    </row>
    <row r="1751" spans="1:9" x14ac:dyDescent="0.35">
      <c r="A1751" s="1">
        <v>45188</v>
      </c>
      <c r="B1751" t="s">
        <v>1781</v>
      </c>
      <c r="C1751">
        <v>28</v>
      </c>
      <c r="D1751" t="s">
        <v>9</v>
      </c>
      <c r="E1751" t="s">
        <v>25</v>
      </c>
      <c r="F1751" t="s">
        <v>30</v>
      </c>
      <c r="G1751" t="s">
        <v>28</v>
      </c>
      <c r="H1751" s="2">
        <v>1233.9000000000001</v>
      </c>
      <c r="I1751" t="str">
        <f t="shared" si="27"/>
        <v>Young Adult</v>
      </c>
    </row>
    <row r="1752" spans="1:9" x14ac:dyDescent="0.35">
      <c r="A1752" s="1">
        <v>45124</v>
      </c>
      <c r="B1752" t="s">
        <v>1782</v>
      </c>
      <c r="C1752">
        <v>60</v>
      </c>
      <c r="D1752" t="s">
        <v>14</v>
      </c>
      <c r="E1752" t="s">
        <v>25</v>
      </c>
      <c r="F1752" t="s">
        <v>16</v>
      </c>
      <c r="G1752" t="s">
        <v>37</v>
      </c>
      <c r="H1752" s="2">
        <v>2398.06</v>
      </c>
      <c r="I1752" t="str">
        <f t="shared" si="27"/>
        <v>Senior Age</v>
      </c>
    </row>
    <row r="1753" spans="1:9" x14ac:dyDescent="0.35">
      <c r="A1753" s="1">
        <v>45025</v>
      </c>
      <c r="B1753" t="s">
        <v>1783</v>
      </c>
      <c r="C1753">
        <v>38</v>
      </c>
      <c r="D1753" t="s">
        <v>21</v>
      </c>
      <c r="E1753" t="s">
        <v>33</v>
      </c>
      <c r="F1753" t="s">
        <v>16</v>
      </c>
      <c r="G1753" t="s">
        <v>28</v>
      </c>
      <c r="H1753" s="2">
        <v>4377</v>
      </c>
      <c r="I1753" t="str">
        <f t="shared" si="27"/>
        <v>Young Adult</v>
      </c>
    </row>
    <row r="1754" spans="1:9" x14ac:dyDescent="0.35">
      <c r="A1754" s="1">
        <v>44619</v>
      </c>
      <c r="B1754" t="s">
        <v>1784</v>
      </c>
      <c r="C1754">
        <v>1</v>
      </c>
      <c r="D1754" t="s">
        <v>14</v>
      </c>
      <c r="E1754" t="s">
        <v>19</v>
      </c>
      <c r="F1754" t="s">
        <v>16</v>
      </c>
      <c r="G1754" t="s">
        <v>40</v>
      </c>
      <c r="H1754" s="2">
        <v>3500.16</v>
      </c>
      <c r="I1754" t="str">
        <f t="shared" si="27"/>
        <v>Child</v>
      </c>
    </row>
    <row r="1755" spans="1:9" x14ac:dyDescent="0.35">
      <c r="A1755" s="1">
        <v>45055</v>
      </c>
      <c r="B1755" t="s">
        <v>1785</v>
      </c>
      <c r="C1755">
        <v>0</v>
      </c>
      <c r="D1755" t="s">
        <v>14</v>
      </c>
      <c r="E1755" t="s">
        <v>25</v>
      </c>
      <c r="F1755" t="s">
        <v>30</v>
      </c>
      <c r="G1755" t="s">
        <v>67</v>
      </c>
      <c r="H1755" s="2">
        <v>4094.31</v>
      </c>
      <c r="I1755" t="str">
        <f t="shared" si="27"/>
        <v>Child</v>
      </c>
    </row>
    <row r="1756" spans="1:9" x14ac:dyDescent="0.35">
      <c r="A1756" s="1">
        <v>44851</v>
      </c>
      <c r="B1756" t="s">
        <v>1786</v>
      </c>
      <c r="C1756">
        <v>80</v>
      </c>
      <c r="D1756" t="s">
        <v>14</v>
      </c>
      <c r="E1756" t="s">
        <v>19</v>
      </c>
      <c r="F1756" t="s">
        <v>11</v>
      </c>
      <c r="G1756" t="s">
        <v>40</v>
      </c>
      <c r="H1756" s="2">
        <v>3624.94</v>
      </c>
      <c r="I1756" t="str">
        <f t="shared" si="27"/>
        <v>Senior Age</v>
      </c>
    </row>
    <row r="1757" spans="1:9" x14ac:dyDescent="0.35">
      <c r="A1757" s="1">
        <v>45201</v>
      </c>
      <c r="B1757" t="s">
        <v>1787</v>
      </c>
      <c r="C1757">
        <v>76</v>
      </c>
      <c r="D1757" t="s">
        <v>21</v>
      </c>
      <c r="E1757" t="s">
        <v>10</v>
      </c>
      <c r="F1757" t="s">
        <v>23</v>
      </c>
      <c r="G1757" t="s">
        <v>12</v>
      </c>
      <c r="H1757" s="2">
        <v>4290.8100000000004</v>
      </c>
      <c r="I1757" t="str">
        <f t="shared" si="27"/>
        <v>Senior Age</v>
      </c>
    </row>
    <row r="1758" spans="1:9" x14ac:dyDescent="0.35">
      <c r="A1758" s="1">
        <v>44651</v>
      </c>
      <c r="B1758" t="s">
        <v>1788</v>
      </c>
      <c r="C1758">
        <v>40</v>
      </c>
      <c r="D1758" t="s">
        <v>14</v>
      </c>
      <c r="E1758" t="s">
        <v>25</v>
      </c>
      <c r="F1758" t="s">
        <v>30</v>
      </c>
      <c r="G1758" t="s">
        <v>37</v>
      </c>
      <c r="H1758" s="2">
        <v>3420.27</v>
      </c>
      <c r="I1758" t="str">
        <f t="shared" si="27"/>
        <v>Middle age</v>
      </c>
    </row>
    <row r="1759" spans="1:9" x14ac:dyDescent="0.35">
      <c r="A1759" s="1">
        <v>44875</v>
      </c>
      <c r="B1759" t="s">
        <v>1789</v>
      </c>
      <c r="C1759">
        <v>62</v>
      </c>
      <c r="D1759" t="s">
        <v>14</v>
      </c>
      <c r="E1759" t="s">
        <v>19</v>
      </c>
      <c r="F1759" t="s">
        <v>16</v>
      </c>
      <c r="G1759" t="s">
        <v>40</v>
      </c>
      <c r="H1759" s="2">
        <v>2021.84</v>
      </c>
      <c r="I1759" t="str">
        <f t="shared" si="27"/>
        <v>Senior Age</v>
      </c>
    </row>
    <row r="1760" spans="1:9" x14ac:dyDescent="0.35">
      <c r="A1760" s="1">
        <v>44778</v>
      </c>
      <c r="B1760" t="s">
        <v>1790</v>
      </c>
      <c r="C1760">
        <v>91</v>
      </c>
      <c r="D1760" t="s">
        <v>9</v>
      </c>
      <c r="E1760" t="s">
        <v>15</v>
      </c>
      <c r="F1760" t="s">
        <v>16</v>
      </c>
      <c r="G1760" t="s">
        <v>37</v>
      </c>
      <c r="H1760" s="2">
        <v>232.94</v>
      </c>
      <c r="I1760" t="str">
        <f t="shared" si="27"/>
        <v>Senior Age</v>
      </c>
    </row>
    <row r="1761" spans="1:9" x14ac:dyDescent="0.35">
      <c r="A1761" s="1">
        <v>44917</v>
      </c>
      <c r="B1761" t="s">
        <v>1791</v>
      </c>
      <c r="C1761">
        <v>5</v>
      </c>
      <c r="D1761" t="s">
        <v>9</v>
      </c>
      <c r="E1761" t="s">
        <v>27</v>
      </c>
      <c r="F1761" t="s">
        <v>23</v>
      </c>
      <c r="G1761" t="s">
        <v>12</v>
      </c>
      <c r="H1761" s="2">
        <v>3986.02</v>
      </c>
      <c r="I1761" t="str">
        <f t="shared" si="27"/>
        <v>Child</v>
      </c>
    </row>
    <row r="1762" spans="1:9" x14ac:dyDescent="0.35">
      <c r="A1762" s="1">
        <v>44845</v>
      </c>
      <c r="B1762" t="s">
        <v>1792</v>
      </c>
      <c r="C1762">
        <v>95</v>
      </c>
      <c r="D1762" t="s">
        <v>14</v>
      </c>
      <c r="E1762" t="s">
        <v>33</v>
      </c>
      <c r="F1762" t="s">
        <v>16</v>
      </c>
      <c r="G1762" t="s">
        <v>17</v>
      </c>
      <c r="H1762" s="2">
        <v>2972</v>
      </c>
      <c r="I1762" t="str">
        <f t="shared" si="27"/>
        <v>Senior Age</v>
      </c>
    </row>
    <row r="1763" spans="1:9" x14ac:dyDescent="0.35">
      <c r="A1763" s="1">
        <v>44668</v>
      </c>
      <c r="B1763" t="s">
        <v>1793</v>
      </c>
      <c r="C1763">
        <v>1</v>
      </c>
      <c r="D1763" t="s">
        <v>14</v>
      </c>
      <c r="E1763" t="s">
        <v>22</v>
      </c>
      <c r="F1763" t="s">
        <v>30</v>
      </c>
      <c r="G1763" t="s">
        <v>12</v>
      </c>
      <c r="H1763" s="2">
        <v>1447.89</v>
      </c>
      <c r="I1763" t="str">
        <f t="shared" si="27"/>
        <v>Child</v>
      </c>
    </row>
    <row r="1764" spans="1:9" x14ac:dyDescent="0.35">
      <c r="A1764" s="1">
        <v>44758</v>
      </c>
      <c r="B1764" t="s">
        <v>1794</v>
      </c>
      <c r="C1764">
        <v>78</v>
      </c>
      <c r="D1764" t="s">
        <v>14</v>
      </c>
      <c r="E1764" t="s">
        <v>22</v>
      </c>
      <c r="F1764" t="s">
        <v>16</v>
      </c>
      <c r="G1764" t="s">
        <v>12</v>
      </c>
      <c r="H1764" s="2">
        <v>2631.23</v>
      </c>
      <c r="I1764" t="str">
        <f t="shared" si="27"/>
        <v>Senior Age</v>
      </c>
    </row>
    <row r="1765" spans="1:9" x14ac:dyDescent="0.35">
      <c r="A1765" s="1">
        <v>45087</v>
      </c>
      <c r="B1765" t="s">
        <v>1795</v>
      </c>
      <c r="C1765">
        <v>60</v>
      </c>
      <c r="D1765" t="s">
        <v>9</v>
      </c>
      <c r="E1765" t="s">
        <v>33</v>
      </c>
      <c r="F1765" t="s">
        <v>23</v>
      </c>
      <c r="G1765" t="s">
        <v>37</v>
      </c>
      <c r="H1765" s="2">
        <v>937.48</v>
      </c>
      <c r="I1765" t="str">
        <f t="shared" si="27"/>
        <v>Senior Age</v>
      </c>
    </row>
    <row r="1766" spans="1:9" x14ac:dyDescent="0.35">
      <c r="A1766" s="1">
        <v>44564</v>
      </c>
      <c r="B1766" t="s">
        <v>1796</v>
      </c>
      <c r="C1766">
        <v>73</v>
      </c>
      <c r="D1766" t="s">
        <v>21</v>
      </c>
      <c r="E1766" t="s">
        <v>27</v>
      </c>
      <c r="F1766" t="s">
        <v>16</v>
      </c>
      <c r="G1766" t="s">
        <v>17</v>
      </c>
      <c r="H1766" s="2">
        <v>3108.83</v>
      </c>
      <c r="I1766" t="str">
        <f t="shared" si="27"/>
        <v>Senior Age</v>
      </c>
    </row>
    <row r="1767" spans="1:9" x14ac:dyDescent="0.35">
      <c r="A1767" s="1">
        <v>45265</v>
      </c>
      <c r="B1767" t="s">
        <v>1797</v>
      </c>
      <c r="C1767">
        <v>67</v>
      </c>
      <c r="D1767" t="s">
        <v>21</v>
      </c>
      <c r="E1767" t="s">
        <v>33</v>
      </c>
      <c r="F1767" t="s">
        <v>23</v>
      </c>
      <c r="G1767" t="s">
        <v>67</v>
      </c>
      <c r="H1767" s="2">
        <v>2730.67</v>
      </c>
      <c r="I1767" t="str">
        <f t="shared" si="27"/>
        <v>Senior Age</v>
      </c>
    </row>
    <row r="1768" spans="1:9" x14ac:dyDescent="0.35">
      <c r="A1768" s="1">
        <v>45034</v>
      </c>
      <c r="B1768" t="s">
        <v>1798</v>
      </c>
      <c r="C1768">
        <v>34</v>
      </c>
      <c r="D1768" t="s">
        <v>21</v>
      </c>
      <c r="E1768" t="s">
        <v>35</v>
      </c>
      <c r="F1768" t="s">
        <v>16</v>
      </c>
      <c r="G1768" t="s">
        <v>17</v>
      </c>
      <c r="H1768" s="2">
        <v>3603.7</v>
      </c>
      <c r="I1768" t="str">
        <f t="shared" si="27"/>
        <v>Young Adult</v>
      </c>
    </row>
    <row r="1769" spans="1:9" x14ac:dyDescent="0.35">
      <c r="A1769" s="1">
        <v>44914</v>
      </c>
      <c r="B1769" t="s">
        <v>1799</v>
      </c>
      <c r="C1769">
        <v>56</v>
      </c>
      <c r="D1769" t="s">
        <v>14</v>
      </c>
      <c r="E1769" t="s">
        <v>10</v>
      </c>
      <c r="F1769" t="s">
        <v>30</v>
      </c>
      <c r="G1769" t="s">
        <v>40</v>
      </c>
      <c r="H1769" s="2">
        <v>1714.18</v>
      </c>
      <c r="I1769" t="str">
        <f t="shared" si="27"/>
        <v>Middle age</v>
      </c>
    </row>
    <row r="1770" spans="1:9" x14ac:dyDescent="0.35">
      <c r="A1770" s="1">
        <v>44871</v>
      </c>
      <c r="B1770" t="s">
        <v>1800</v>
      </c>
      <c r="C1770">
        <v>66</v>
      </c>
      <c r="D1770" t="s">
        <v>21</v>
      </c>
      <c r="E1770" t="s">
        <v>35</v>
      </c>
      <c r="F1770" t="s">
        <v>11</v>
      </c>
      <c r="G1770" t="s">
        <v>37</v>
      </c>
      <c r="H1770" s="2">
        <v>28.52</v>
      </c>
      <c r="I1770" t="str">
        <f t="shared" si="27"/>
        <v>Senior Age</v>
      </c>
    </row>
    <row r="1771" spans="1:9" x14ac:dyDescent="0.35">
      <c r="A1771" s="1">
        <v>44756</v>
      </c>
      <c r="B1771" t="s">
        <v>1801</v>
      </c>
      <c r="C1771">
        <v>24</v>
      </c>
      <c r="D1771" t="s">
        <v>14</v>
      </c>
      <c r="E1771" t="s">
        <v>33</v>
      </c>
      <c r="F1771" t="s">
        <v>23</v>
      </c>
      <c r="G1771" t="s">
        <v>17</v>
      </c>
      <c r="H1771" s="2">
        <v>99.17</v>
      </c>
      <c r="I1771" t="str">
        <f t="shared" si="27"/>
        <v>Young Adult</v>
      </c>
    </row>
    <row r="1772" spans="1:9" x14ac:dyDescent="0.35">
      <c r="A1772" s="1">
        <v>44582</v>
      </c>
      <c r="B1772" t="s">
        <v>1802</v>
      </c>
      <c r="C1772">
        <v>2</v>
      </c>
      <c r="D1772" t="s">
        <v>21</v>
      </c>
      <c r="E1772" t="s">
        <v>35</v>
      </c>
      <c r="F1772" t="s">
        <v>23</v>
      </c>
      <c r="G1772" t="s">
        <v>40</v>
      </c>
      <c r="H1772" s="2">
        <v>2041.87</v>
      </c>
      <c r="I1772" t="str">
        <f t="shared" si="27"/>
        <v>Child</v>
      </c>
    </row>
    <row r="1773" spans="1:9" x14ac:dyDescent="0.35">
      <c r="A1773" s="1">
        <v>45185</v>
      </c>
      <c r="B1773" t="s">
        <v>1803</v>
      </c>
      <c r="C1773">
        <v>33</v>
      </c>
      <c r="D1773" t="s">
        <v>9</v>
      </c>
      <c r="E1773" t="s">
        <v>15</v>
      </c>
      <c r="F1773" t="s">
        <v>11</v>
      </c>
      <c r="G1773" t="s">
        <v>40</v>
      </c>
      <c r="H1773" s="2">
        <v>729.02</v>
      </c>
      <c r="I1773" t="str">
        <f t="shared" si="27"/>
        <v>Young Adult</v>
      </c>
    </row>
    <row r="1774" spans="1:9" x14ac:dyDescent="0.35">
      <c r="A1774" s="1">
        <v>45261</v>
      </c>
      <c r="B1774" t="s">
        <v>1804</v>
      </c>
      <c r="C1774">
        <v>87</v>
      </c>
      <c r="D1774" t="s">
        <v>14</v>
      </c>
      <c r="E1774" t="s">
        <v>35</v>
      </c>
      <c r="F1774" t="s">
        <v>11</v>
      </c>
      <c r="G1774" t="s">
        <v>12</v>
      </c>
      <c r="H1774" s="2">
        <v>915.99</v>
      </c>
      <c r="I1774" t="str">
        <f t="shared" si="27"/>
        <v>Senior Age</v>
      </c>
    </row>
    <row r="1775" spans="1:9" x14ac:dyDescent="0.35">
      <c r="A1775" s="1">
        <v>45127</v>
      </c>
      <c r="B1775" t="s">
        <v>1805</v>
      </c>
      <c r="C1775">
        <v>52</v>
      </c>
      <c r="D1775" t="s">
        <v>21</v>
      </c>
      <c r="E1775" t="s">
        <v>10</v>
      </c>
      <c r="F1775" t="s">
        <v>16</v>
      </c>
      <c r="G1775" t="s">
        <v>40</v>
      </c>
      <c r="H1775" s="2">
        <v>2393.21</v>
      </c>
      <c r="I1775" t="str">
        <f t="shared" si="27"/>
        <v>Middle age</v>
      </c>
    </row>
    <row r="1776" spans="1:9" x14ac:dyDescent="0.35">
      <c r="A1776" s="1">
        <v>44841</v>
      </c>
      <c r="B1776" t="s">
        <v>1806</v>
      </c>
      <c r="C1776">
        <v>2</v>
      </c>
      <c r="D1776" t="s">
        <v>14</v>
      </c>
      <c r="E1776" t="s">
        <v>10</v>
      </c>
      <c r="F1776" t="s">
        <v>30</v>
      </c>
      <c r="G1776" t="s">
        <v>28</v>
      </c>
      <c r="H1776" s="2">
        <v>1103.68</v>
      </c>
      <c r="I1776" t="str">
        <f t="shared" si="27"/>
        <v>Child</v>
      </c>
    </row>
    <row r="1777" spans="1:9" x14ac:dyDescent="0.35">
      <c r="A1777" s="1">
        <v>44676</v>
      </c>
      <c r="B1777" t="s">
        <v>1807</v>
      </c>
      <c r="C1777">
        <v>65</v>
      </c>
      <c r="D1777" t="s">
        <v>21</v>
      </c>
      <c r="E1777" t="s">
        <v>22</v>
      </c>
      <c r="F1777" t="s">
        <v>30</v>
      </c>
      <c r="G1777" t="s">
        <v>12</v>
      </c>
      <c r="H1777" s="2">
        <v>1116.0999999999999</v>
      </c>
      <c r="I1777" t="str">
        <f t="shared" si="27"/>
        <v>Senior Age</v>
      </c>
    </row>
    <row r="1778" spans="1:9" x14ac:dyDescent="0.35">
      <c r="A1778" s="1">
        <v>45116</v>
      </c>
      <c r="B1778" t="s">
        <v>1808</v>
      </c>
      <c r="C1778">
        <v>79</v>
      </c>
      <c r="D1778" t="s">
        <v>9</v>
      </c>
      <c r="E1778" t="s">
        <v>19</v>
      </c>
      <c r="F1778" t="s">
        <v>30</v>
      </c>
      <c r="G1778" t="s">
        <v>37</v>
      </c>
      <c r="H1778" s="2">
        <v>3200.77</v>
      </c>
      <c r="I1778" t="str">
        <f t="shared" si="27"/>
        <v>Senior Age</v>
      </c>
    </row>
    <row r="1779" spans="1:9" x14ac:dyDescent="0.35">
      <c r="A1779" s="1">
        <v>44860</v>
      </c>
      <c r="B1779" t="s">
        <v>1809</v>
      </c>
      <c r="C1779">
        <v>83</v>
      </c>
      <c r="D1779" t="s">
        <v>9</v>
      </c>
      <c r="E1779" t="s">
        <v>33</v>
      </c>
      <c r="F1779" t="s">
        <v>16</v>
      </c>
      <c r="G1779" t="s">
        <v>12</v>
      </c>
      <c r="H1779" s="2">
        <v>923.2</v>
      </c>
      <c r="I1779" t="str">
        <f t="shared" si="27"/>
        <v>Senior Age</v>
      </c>
    </row>
    <row r="1780" spans="1:9" x14ac:dyDescent="0.35">
      <c r="A1780" s="1">
        <v>44908</v>
      </c>
      <c r="B1780" t="s">
        <v>1810</v>
      </c>
      <c r="C1780">
        <v>59</v>
      </c>
      <c r="D1780" t="s">
        <v>9</v>
      </c>
      <c r="E1780" t="s">
        <v>10</v>
      </c>
      <c r="F1780" t="s">
        <v>23</v>
      </c>
      <c r="G1780" t="s">
        <v>17</v>
      </c>
      <c r="H1780" s="2">
        <v>1732.78</v>
      </c>
      <c r="I1780" t="str">
        <f t="shared" si="27"/>
        <v>Middle age</v>
      </c>
    </row>
    <row r="1781" spans="1:9" x14ac:dyDescent="0.35">
      <c r="A1781" s="1">
        <v>45044</v>
      </c>
      <c r="B1781" t="s">
        <v>1811</v>
      </c>
      <c r="C1781">
        <v>17</v>
      </c>
      <c r="D1781" t="s">
        <v>14</v>
      </c>
      <c r="E1781" t="s">
        <v>27</v>
      </c>
      <c r="F1781" t="s">
        <v>30</v>
      </c>
      <c r="G1781" t="s">
        <v>40</v>
      </c>
      <c r="H1781" s="2">
        <v>2548.8200000000002</v>
      </c>
      <c r="I1781" t="str">
        <f t="shared" si="27"/>
        <v>Child</v>
      </c>
    </row>
    <row r="1782" spans="1:9" x14ac:dyDescent="0.35">
      <c r="A1782" s="1">
        <v>44693</v>
      </c>
      <c r="B1782" t="s">
        <v>1812</v>
      </c>
      <c r="C1782">
        <v>71</v>
      </c>
      <c r="D1782" t="s">
        <v>14</v>
      </c>
      <c r="E1782" t="s">
        <v>35</v>
      </c>
      <c r="F1782" t="s">
        <v>11</v>
      </c>
      <c r="G1782" t="s">
        <v>40</v>
      </c>
      <c r="H1782" s="2">
        <v>4358.91</v>
      </c>
      <c r="I1782" t="str">
        <f t="shared" si="27"/>
        <v>Senior Age</v>
      </c>
    </row>
    <row r="1783" spans="1:9" x14ac:dyDescent="0.35">
      <c r="A1783" s="1">
        <v>44654</v>
      </c>
      <c r="B1783" t="s">
        <v>1813</v>
      </c>
      <c r="C1783">
        <v>72</v>
      </c>
      <c r="D1783" t="s">
        <v>9</v>
      </c>
      <c r="E1783" t="s">
        <v>22</v>
      </c>
      <c r="F1783" t="s">
        <v>16</v>
      </c>
      <c r="G1783" t="s">
        <v>28</v>
      </c>
      <c r="H1783" s="2">
        <v>4236.1499999999996</v>
      </c>
      <c r="I1783" t="str">
        <f t="shared" si="27"/>
        <v>Senior Age</v>
      </c>
    </row>
    <row r="1784" spans="1:9" x14ac:dyDescent="0.35">
      <c r="A1784" s="1">
        <v>45281</v>
      </c>
      <c r="B1784" t="s">
        <v>1814</v>
      </c>
      <c r="C1784">
        <v>92</v>
      </c>
      <c r="D1784" t="s">
        <v>14</v>
      </c>
      <c r="E1784" t="s">
        <v>35</v>
      </c>
      <c r="F1784" t="s">
        <v>16</v>
      </c>
      <c r="G1784" t="s">
        <v>28</v>
      </c>
      <c r="H1784" s="2">
        <v>4354.53</v>
      </c>
      <c r="I1784" t="str">
        <f t="shared" si="27"/>
        <v>Senior Age</v>
      </c>
    </row>
    <row r="1785" spans="1:9" x14ac:dyDescent="0.35">
      <c r="A1785" s="1">
        <v>45259</v>
      </c>
      <c r="B1785" t="s">
        <v>1815</v>
      </c>
      <c r="C1785">
        <v>73</v>
      </c>
      <c r="D1785" t="s">
        <v>9</v>
      </c>
      <c r="E1785" t="s">
        <v>19</v>
      </c>
      <c r="F1785" t="s">
        <v>16</v>
      </c>
      <c r="G1785" t="s">
        <v>17</v>
      </c>
      <c r="H1785" s="2">
        <v>966.27</v>
      </c>
      <c r="I1785" t="str">
        <f t="shared" si="27"/>
        <v>Senior Age</v>
      </c>
    </row>
    <row r="1786" spans="1:9" x14ac:dyDescent="0.35">
      <c r="A1786" s="1">
        <v>45118</v>
      </c>
      <c r="B1786" t="s">
        <v>1816</v>
      </c>
      <c r="C1786">
        <v>49</v>
      </c>
      <c r="D1786" t="s">
        <v>9</v>
      </c>
      <c r="E1786" t="s">
        <v>15</v>
      </c>
      <c r="F1786" t="s">
        <v>30</v>
      </c>
      <c r="G1786" t="s">
        <v>40</v>
      </c>
      <c r="H1786" s="2">
        <v>129.59</v>
      </c>
      <c r="I1786" t="str">
        <f t="shared" si="27"/>
        <v>Middle age</v>
      </c>
    </row>
    <row r="1787" spans="1:9" x14ac:dyDescent="0.35">
      <c r="A1787" s="1">
        <v>45196</v>
      </c>
      <c r="B1787" t="s">
        <v>1817</v>
      </c>
      <c r="C1787">
        <v>9</v>
      </c>
      <c r="D1787" t="s">
        <v>9</v>
      </c>
      <c r="E1787" t="s">
        <v>19</v>
      </c>
      <c r="F1787" t="s">
        <v>30</v>
      </c>
      <c r="G1787" t="s">
        <v>28</v>
      </c>
      <c r="H1787" s="2">
        <v>3618.36</v>
      </c>
      <c r="I1787" t="str">
        <f t="shared" si="27"/>
        <v>Child</v>
      </c>
    </row>
    <row r="1788" spans="1:9" x14ac:dyDescent="0.35">
      <c r="A1788" s="1">
        <v>44621</v>
      </c>
      <c r="B1788" t="s">
        <v>1818</v>
      </c>
      <c r="C1788">
        <v>46</v>
      </c>
      <c r="D1788" t="s">
        <v>14</v>
      </c>
      <c r="E1788" t="s">
        <v>25</v>
      </c>
      <c r="F1788" t="s">
        <v>16</v>
      </c>
      <c r="G1788" t="s">
        <v>40</v>
      </c>
      <c r="H1788" s="2">
        <v>4727.32</v>
      </c>
      <c r="I1788" t="str">
        <f t="shared" si="27"/>
        <v>Middle age</v>
      </c>
    </row>
    <row r="1789" spans="1:9" x14ac:dyDescent="0.35">
      <c r="A1789" s="1">
        <v>44750</v>
      </c>
      <c r="B1789" t="s">
        <v>1819</v>
      </c>
      <c r="C1789">
        <v>84</v>
      </c>
      <c r="D1789" t="s">
        <v>21</v>
      </c>
      <c r="E1789" t="s">
        <v>25</v>
      </c>
      <c r="F1789" t="s">
        <v>16</v>
      </c>
      <c r="G1789" t="s">
        <v>40</v>
      </c>
      <c r="H1789" s="2">
        <v>4166.3599999999997</v>
      </c>
      <c r="I1789" t="str">
        <f t="shared" si="27"/>
        <v>Senior Age</v>
      </c>
    </row>
    <row r="1790" spans="1:9" x14ac:dyDescent="0.35">
      <c r="A1790" s="1">
        <v>44711</v>
      </c>
      <c r="B1790" t="s">
        <v>1820</v>
      </c>
      <c r="C1790">
        <v>51</v>
      </c>
      <c r="D1790" t="s">
        <v>9</v>
      </c>
      <c r="E1790" t="s">
        <v>27</v>
      </c>
      <c r="F1790" t="s">
        <v>16</v>
      </c>
      <c r="G1790" t="s">
        <v>12</v>
      </c>
      <c r="H1790" s="2">
        <v>2647.18</v>
      </c>
      <c r="I1790" t="str">
        <f t="shared" si="27"/>
        <v>Middle age</v>
      </c>
    </row>
    <row r="1791" spans="1:9" x14ac:dyDescent="0.35">
      <c r="A1791" s="1">
        <v>44579</v>
      </c>
      <c r="B1791" t="s">
        <v>1821</v>
      </c>
      <c r="C1791">
        <v>92</v>
      </c>
      <c r="D1791" t="s">
        <v>9</v>
      </c>
      <c r="E1791" t="s">
        <v>35</v>
      </c>
      <c r="F1791" t="s">
        <v>11</v>
      </c>
      <c r="G1791" t="s">
        <v>12</v>
      </c>
      <c r="H1791" s="2">
        <v>2042.87</v>
      </c>
      <c r="I1791" t="str">
        <f t="shared" si="27"/>
        <v>Senior Age</v>
      </c>
    </row>
    <row r="1792" spans="1:9" x14ac:dyDescent="0.35">
      <c r="A1792" s="1">
        <v>44691</v>
      </c>
      <c r="B1792" t="s">
        <v>1822</v>
      </c>
      <c r="C1792">
        <v>48</v>
      </c>
      <c r="D1792" t="s">
        <v>9</v>
      </c>
      <c r="E1792" t="s">
        <v>25</v>
      </c>
      <c r="F1792" t="s">
        <v>23</v>
      </c>
      <c r="G1792" t="s">
        <v>17</v>
      </c>
      <c r="H1792" s="2">
        <v>1386.42</v>
      </c>
      <c r="I1792" t="str">
        <f t="shared" si="27"/>
        <v>Middle age</v>
      </c>
    </row>
    <row r="1793" spans="1:9" x14ac:dyDescent="0.35">
      <c r="A1793" s="1">
        <v>45142</v>
      </c>
      <c r="B1793" t="s">
        <v>1823</v>
      </c>
      <c r="C1793">
        <v>61</v>
      </c>
      <c r="D1793" t="s">
        <v>21</v>
      </c>
      <c r="E1793" t="s">
        <v>22</v>
      </c>
      <c r="F1793" t="s">
        <v>30</v>
      </c>
      <c r="G1793" t="s">
        <v>37</v>
      </c>
      <c r="H1793" s="2">
        <v>740.31</v>
      </c>
      <c r="I1793" t="str">
        <f t="shared" si="27"/>
        <v>Senior Age</v>
      </c>
    </row>
    <row r="1794" spans="1:9" x14ac:dyDescent="0.35">
      <c r="A1794" s="1">
        <v>45041</v>
      </c>
      <c r="B1794" t="s">
        <v>1824</v>
      </c>
      <c r="C1794">
        <v>82</v>
      </c>
      <c r="D1794" t="s">
        <v>14</v>
      </c>
      <c r="E1794" t="s">
        <v>19</v>
      </c>
      <c r="F1794" t="s">
        <v>30</v>
      </c>
      <c r="G1794" t="s">
        <v>12</v>
      </c>
      <c r="H1794" s="2">
        <v>4270.3900000000003</v>
      </c>
      <c r="I1794" t="str">
        <f t="shared" ref="I1794:I1857" si="28">IF(C1794&lt;=17,"Child",IF(C1794&lt;=39, "Young Adult", IF(C1794&lt;=59, "Middle age", "Senior Age")))</f>
        <v>Senior Age</v>
      </c>
    </row>
    <row r="1795" spans="1:9" x14ac:dyDescent="0.35">
      <c r="A1795" s="1">
        <v>44841</v>
      </c>
      <c r="B1795" t="s">
        <v>1825</v>
      </c>
      <c r="C1795">
        <v>21</v>
      </c>
      <c r="D1795" t="s">
        <v>21</v>
      </c>
      <c r="E1795" t="s">
        <v>35</v>
      </c>
      <c r="F1795" t="s">
        <v>11</v>
      </c>
      <c r="G1795" t="s">
        <v>40</v>
      </c>
      <c r="H1795" s="2">
        <v>4118.8500000000004</v>
      </c>
      <c r="I1795" t="str">
        <f t="shared" si="28"/>
        <v>Young Adult</v>
      </c>
    </row>
    <row r="1796" spans="1:9" x14ac:dyDescent="0.35">
      <c r="A1796" s="1">
        <v>45063</v>
      </c>
      <c r="B1796" t="s">
        <v>1826</v>
      </c>
      <c r="C1796">
        <v>54</v>
      </c>
      <c r="D1796" t="s">
        <v>9</v>
      </c>
      <c r="E1796" t="s">
        <v>15</v>
      </c>
      <c r="F1796" t="s">
        <v>30</v>
      </c>
      <c r="G1796" t="s">
        <v>40</v>
      </c>
      <c r="H1796" s="2">
        <v>1572.56</v>
      </c>
      <c r="I1796" t="str">
        <f t="shared" si="28"/>
        <v>Middle age</v>
      </c>
    </row>
    <row r="1797" spans="1:9" x14ac:dyDescent="0.35">
      <c r="A1797" s="1">
        <v>45051</v>
      </c>
      <c r="B1797" t="s">
        <v>1827</v>
      </c>
      <c r="C1797">
        <v>80</v>
      </c>
      <c r="D1797" t="s">
        <v>21</v>
      </c>
      <c r="E1797" t="s">
        <v>25</v>
      </c>
      <c r="F1797" t="s">
        <v>16</v>
      </c>
      <c r="G1797" t="s">
        <v>40</v>
      </c>
      <c r="H1797" s="2">
        <v>3922.38</v>
      </c>
      <c r="I1797" t="str">
        <f t="shared" si="28"/>
        <v>Senior Age</v>
      </c>
    </row>
    <row r="1798" spans="1:9" x14ac:dyDescent="0.35">
      <c r="A1798" s="1">
        <v>45201</v>
      </c>
      <c r="B1798" t="s">
        <v>1828</v>
      </c>
      <c r="C1798">
        <v>83</v>
      </c>
      <c r="D1798" t="s">
        <v>21</v>
      </c>
      <c r="E1798" t="s">
        <v>22</v>
      </c>
      <c r="F1798" t="s">
        <v>23</v>
      </c>
      <c r="G1798" t="s">
        <v>28</v>
      </c>
      <c r="H1798" s="2">
        <v>4399.09</v>
      </c>
      <c r="I1798" t="str">
        <f t="shared" si="28"/>
        <v>Senior Age</v>
      </c>
    </row>
    <row r="1799" spans="1:9" x14ac:dyDescent="0.35">
      <c r="A1799" s="1">
        <v>45027</v>
      </c>
      <c r="B1799" t="s">
        <v>1829</v>
      </c>
      <c r="C1799">
        <v>67</v>
      </c>
      <c r="D1799" t="s">
        <v>14</v>
      </c>
      <c r="E1799" t="s">
        <v>35</v>
      </c>
      <c r="F1799" t="s">
        <v>16</v>
      </c>
      <c r="G1799" t="s">
        <v>28</v>
      </c>
      <c r="H1799" s="2">
        <v>4346.63</v>
      </c>
      <c r="I1799" t="str">
        <f t="shared" si="28"/>
        <v>Senior Age</v>
      </c>
    </row>
    <row r="1800" spans="1:9" x14ac:dyDescent="0.35">
      <c r="A1800" s="1">
        <v>45034</v>
      </c>
      <c r="B1800" t="s">
        <v>1830</v>
      </c>
      <c r="C1800">
        <v>40</v>
      </c>
      <c r="D1800" t="s">
        <v>14</v>
      </c>
      <c r="E1800" t="s">
        <v>35</v>
      </c>
      <c r="F1800" t="s">
        <v>11</v>
      </c>
      <c r="G1800" t="s">
        <v>28</v>
      </c>
      <c r="H1800" s="2">
        <v>2175.7600000000002</v>
      </c>
      <c r="I1800" t="str">
        <f t="shared" si="28"/>
        <v>Middle age</v>
      </c>
    </row>
    <row r="1801" spans="1:9" x14ac:dyDescent="0.35">
      <c r="A1801" s="1">
        <v>44766</v>
      </c>
      <c r="B1801" t="s">
        <v>1831</v>
      </c>
      <c r="C1801">
        <v>12</v>
      </c>
      <c r="D1801" t="s">
        <v>21</v>
      </c>
      <c r="E1801" t="s">
        <v>19</v>
      </c>
      <c r="F1801" t="s">
        <v>11</v>
      </c>
      <c r="G1801" t="s">
        <v>12</v>
      </c>
      <c r="H1801" s="2">
        <v>1923.84</v>
      </c>
      <c r="I1801" t="str">
        <f t="shared" si="28"/>
        <v>Child</v>
      </c>
    </row>
    <row r="1802" spans="1:9" x14ac:dyDescent="0.35">
      <c r="A1802" s="1">
        <v>45083</v>
      </c>
      <c r="B1802" t="s">
        <v>1832</v>
      </c>
      <c r="C1802">
        <v>44</v>
      </c>
      <c r="D1802" t="s">
        <v>21</v>
      </c>
      <c r="E1802" t="s">
        <v>22</v>
      </c>
      <c r="F1802" t="s">
        <v>11</v>
      </c>
      <c r="G1802" t="s">
        <v>17</v>
      </c>
      <c r="H1802" s="2">
        <v>1624.87</v>
      </c>
      <c r="I1802" t="str">
        <f t="shared" si="28"/>
        <v>Middle age</v>
      </c>
    </row>
    <row r="1803" spans="1:9" x14ac:dyDescent="0.35">
      <c r="A1803" s="1">
        <v>44649</v>
      </c>
      <c r="B1803" t="s">
        <v>1833</v>
      </c>
      <c r="C1803">
        <v>48</v>
      </c>
      <c r="D1803" t="s">
        <v>21</v>
      </c>
      <c r="E1803" t="s">
        <v>10</v>
      </c>
      <c r="F1803" t="s">
        <v>11</v>
      </c>
      <c r="G1803" t="s">
        <v>40</v>
      </c>
      <c r="H1803" s="2">
        <v>2233.91</v>
      </c>
      <c r="I1803" t="str">
        <f t="shared" si="28"/>
        <v>Middle age</v>
      </c>
    </row>
    <row r="1804" spans="1:9" x14ac:dyDescent="0.35">
      <c r="A1804" s="1">
        <v>44946</v>
      </c>
      <c r="B1804" t="s">
        <v>1834</v>
      </c>
      <c r="C1804">
        <v>44</v>
      </c>
      <c r="D1804" t="s">
        <v>21</v>
      </c>
      <c r="E1804" t="s">
        <v>33</v>
      </c>
      <c r="F1804" t="s">
        <v>30</v>
      </c>
      <c r="G1804" t="s">
        <v>28</v>
      </c>
      <c r="H1804" s="2">
        <v>4947.3999999999996</v>
      </c>
      <c r="I1804" t="str">
        <f t="shared" si="28"/>
        <v>Middle age</v>
      </c>
    </row>
    <row r="1805" spans="1:9" x14ac:dyDescent="0.35">
      <c r="A1805" s="1">
        <v>45146</v>
      </c>
      <c r="B1805" t="s">
        <v>1835</v>
      </c>
      <c r="C1805">
        <v>10</v>
      </c>
      <c r="D1805" t="s">
        <v>9</v>
      </c>
      <c r="E1805" t="s">
        <v>15</v>
      </c>
      <c r="F1805" t="s">
        <v>23</v>
      </c>
      <c r="G1805" t="s">
        <v>12</v>
      </c>
      <c r="H1805" s="2">
        <v>1821.93</v>
      </c>
      <c r="I1805" t="str">
        <f t="shared" si="28"/>
        <v>Child</v>
      </c>
    </row>
    <row r="1806" spans="1:9" x14ac:dyDescent="0.35">
      <c r="A1806" s="1">
        <v>44901</v>
      </c>
      <c r="B1806" t="s">
        <v>1836</v>
      </c>
      <c r="C1806">
        <v>71</v>
      </c>
      <c r="D1806" t="s">
        <v>14</v>
      </c>
      <c r="E1806" t="s">
        <v>15</v>
      </c>
      <c r="F1806" t="s">
        <v>11</v>
      </c>
      <c r="G1806" t="s">
        <v>12</v>
      </c>
      <c r="H1806" s="2">
        <v>3406.59</v>
      </c>
      <c r="I1806" t="str">
        <f t="shared" si="28"/>
        <v>Senior Age</v>
      </c>
    </row>
    <row r="1807" spans="1:9" x14ac:dyDescent="0.35">
      <c r="A1807" s="1">
        <v>45193</v>
      </c>
      <c r="B1807" t="s">
        <v>1837</v>
      </c>
      <c r="C1807">
        <v>45</v>
      </c>
      <c r="D1807" t="s">
        <v>9</v>
      </c>
      <c r="E1807" t="s">
        <v>19</v>
      </c>
      <c r="F1807" t="s">
        <v>23</v>
      </c>
      <c r="G1807" t="s">
        <v>37</v>
      </c>
      <c r="H1807" s="2">
        <v>4818.9399999999996</v>
      </c>
      <c r="I1807" t="str">
        <f t="shared" si="28"/>
        <v>Middle age</v>
      </c>
    </row>
    <row r="1808" spans="1:9" x14ac:dyDescent="0.35">
      <c r="A1808" s="1">
        <v>45237</v>
      </c>
      <c r="B1808" t="s">
        <v>1838</v>
      </c>
      <c r="C1808">
        <v>76</v>
      </c>
      <c r="D1808" t="s">
        <v>9</v>
      </c>
      <c r="E1808" t="s">
        <v>35</v>
      </c>
      <c r="F1808" t="s">
        <v>30</v>
      </c>
      <c r="G1808" t="s">
        <v>17</v>
      </c>
      <c r="H1808" s="2">
        <v>2431.15</v>
      </c>
      <c r="I1808" t="str">
        <f t="shared" si="28"/>
        <v>Senior Age</v>
      </c>
    </row>
    <row r="1809" spans="1:9" x14ac:dyDescent="0.35">
      <c r="A1809" s="1">
        <v>44878</v>
      </c>
      <c r="B1809" t="s">
        <v>1839</v>
      </c>
      <c r="C1809">
        <v>13</v>
      </c>
      <c r="D1809" t="s">
        <v>9</v>
      </c>
      <c r="E1809" t="s">
        <v>10</v>
      </c>
      <c r="F1809" t="s">
        <v>23</v>
      </c>
      <c r="G1809" t="s">
        <v>17</v>
      </c>
      <c r="H1809" s="2">
        <v>4464.22</v>
      </c>
      <c r="I1809" t="str">
        <f t="shared" si="28"/>
        <v>Child</v>
      </c>
    </row>
    <row r="1810" spans="1:9" x14ac:dyDescent="0.35">
      <c r="A1810" s="1">
        <v>45281</v>
      </c>
      <c r="B1810" t="s">
        <v>1840</v>
      </c>
      <c r="C1810">
        <v>56</v>
      </c>
      <c r="D1810" t="s">
        <v>9</v>
      </c>
      <c r="E1810" t="s">
        <v>33</v>
      </c>
      <c r="F1810" t="s">
        <v>30</v>
      </c>
      <c r="G1810" t="s">
        <v>40</v>
      </c>
      <c r="H1810" s="2">
        <v>3802.09</v>
      </c>
      <c r="I1810" t="str">
        <f t="shared" si="28"/>
        <v>Middle age</v>
      </c>
    </row>
    <row r="1811" spans="1:9" x14ac:dyDescent="0.35">
      <c r="A1811" s="1">
        <v>45172</v>
      </c>
      <c r="B1811" t="s">
        <v>1841</v>
      </c>
      <c r="C1811">
        <v>29</v>
      </c>
      <c r="D1811" t="s">
        <v>21</v>
      </c>
      <c r="E1811" t="s">
        <v>22</v>
      </c>
      <c r="F1811" t="s">
        <v>23</v>
      </c>
      <c r="G1811" t="s">
        <v>12</v>
      </c>
      <c r="H1811" s="2">
        <v>589.37</v>
      </c>
      <c r="I1811" t="str">
        <f t="shared" si="28"/>
        <v>Young Adult</v>
      </c>
    </row>
    <row r="1812" spans="1:9" x14ac:dyDescent="0.35">
      <c r="A1812" s="1">
        <v>45046</v>
      </c>
      <c r="B1812" t="s">
        <v>1842</v>
      </c>
      <c r="C1812">
        <v>3</v>
      </c>
      <c r="D1812" t="s">
        <v>14</v>
      </c>
      <c r="E1812" t="s">
        <v>22</v>
      </c>
      <c r="F1812" t="s">
        <v>16</v>
      </c>
      <c r="G1812" t="s">
        <v>37</v>
      </c>
      <c r="H1812" s="2">
        <v>123.97</v>
      </c>
      <c r="I1812" t="str">
        <f t="shared" si="28"/>
        <v>Child</v>
      </c>
    </row>
    <row r="1813" spans="1:9" x14ac:dyDescent="0.35">
      <c r="A1813" s="1">
        <v>44588</v>
      </c>
      <c r="B1813" t="s">
        <v>1843</v>
      </c>
      <c r="C1813">
        <v>20</v>
      </c>
      <c r="D1813" t="s">
        <v>9</v>
      </c>
      <c r="E1813" t="s">
        <v>22</v>
      </c>
      <c r="F1813" t="s">
        <v>23</v>
      </c>
      <c r="G1813" t="s">
        <v>67</v>
      </c>
      <c r="H1813" s="2">
        <v>461.81</v>
      </c>
      <c r="I1813" t="str">
        <f t="shared" si="28"/>
        <v>Young Adult</v>
      </c>
    </row>
    <row r="1814" spans="1:9" x14ac:dyDescent="0.35">
      <c r="A1814" s="1">
        <v>45116</v>
      </c>
      <c r="B1814" t="s">
        <v>1844</v>
      </c>
      <c r="C1814">
        <v>70</v>
      </c>
      <c r="D1814" t="s">
        <v>21</v>
      </c>
      <c r="E1814" t="s">
        <v>35</v>
      </c>
      <c r="F1814" t="s">
        <v>23</v>
      </c>
      <c r="G1814" t="s">
        <v>12</v>
      </c>
      <c r="H1814" s="2">
        <v>931.75</v>
      </c>
      <c r="I1814" t="str">
        <f t="shared" si="28"/>
        <v>Senior Age</v>
      </c>
    </row>
    <row r="1815" spans="1:9" x14ac:dyDescent="0.35">
      <c r="A1815" s="1">
        <v>44634</v>
      </c>
      <c r="B1815" t="s">
        <v>1845</v>
      </c>
      <c r="C1815">
        <v>92</v>
      </c>
      <c r="D1815" t="s">
        <v>9</v>
      </c>
      <c r="E1815" t="s">
        <v>15</v>
      </c>
      <c r="F1815" t="s">
        <v>11</v>
      </c>
      <c r="G1815" t="s">
        <v>67</v>
      </c>
      <c r="H1815" s="2">
        <v>1499.29</v>
      </c>
      <c r="I1815" t="str">
        <f t="shared" si="28"/>
        <v>Senior Age</v>
      </c>
    </row>
    <row r="1816" spans="1:9" x14ac:dyDescent="0.35">
      <c r="A1816" s="1">
        <v>44840</v>
      </c>
      <c r="B1816" t="s">
        <v>1846</v>
      </c>
      <c r="C1816">
        <v>25</v>
      </c>
      <c r="D1816" t="s">
        <v>14</v>
      </c>
      <c r="E1816" t="s">
        <v>10</v>
      </c>
      <c r="F1816" t="s">
        <v>23</v>
      </c>
      <c r="G1816" t="s">
        <v>17</v>
      </c>
      <c r="H1816" s="2">
        <v>4486.8900000000003</v>
      </c>
      <c r="I1816" t="str">
        <f t="shared" si="28"/>
        <v>Young Adult</v>
      </c>
    </row>
    <row r="1817" spans="1:9" x14ac:dyDescent="0.35">
      <c r="A1817" s="1">
        <v>44733</v>
      </c>
      <c r="B1817" t="s">
        <v>1847</v>
      </c>
      <c r="C1817">
        <v>97</v>
      </c>
      <c r="D1817" t="s">
        <v>9</v>
      </c>
      <c r="E1817" t="s">
        <v>25</v>
      </c>
      <c r="F1817" t="s">
        <v>30</v>
      </c>
      <c r="G1817" t="s">
        <v>37</v>
      </c>
      <c r="H1817" s="2">
        <v>3067.86</v>
      </c>
      <c r="I1817" t="str">
        <f t="shared" si="28"/>
        <v>Senior Age</v>
      </c>
    </row>
    <row r="1818" spans="1:9" x14ac:dyDescent="0.35">
      <c r="A1818" s="1">
        <v>44590</v>
      </c>
      <c r="B1818" t="s">
        <v>1848</v>
      </c>
      <c r="C1818">
        <v>76</v>
      </c>
      <c r="D1818" t="s">
        <v>14</v>
      </c>
      <c r="E1818" t="s">
        <v>35</v>
      </c>
      <c r="F1818" t="s">
        <v>23</v>
      </c>
      <c r="G1818" t="s">
        <v>17</v>
      </c>
      <c r="H1818" s="2">
        <v>3092.53</v>
      </c>
      <c r="I1818" t="str">
        <f t="shared" si="28"/>
        <v>Senior Age</v>
      </c>
    </row>
    <row r="1819" spans="1:9" x14ac:dyDescent="0.35">
      <c r="A1819" s="1">
        <v>45139</v>
      </c>
      <c r="B1819" t="s">
        <v>1849</v>
      </c>
      <c r="C1819">
        <v>32</v>
      </c>
      <c r="D1819" t="s">
        <v>9</v>
      </c>
      <c r="E1819" t="s">
        <v>25</v>
      </c>
      <c r="F1819" t="s">
        <v>30</v>
      </c>
      <c r="G1819" t="s">
        <v>40</v>
      </c>
      <c r="H1819" s="2">
        <v>936.67</v>
      </c>
      <c r="I1819" t="str">
        <f t="shared" si="28"/>
        <v>Young Adult</v>
      </c>
    </row>
    <row r="1820" spans="1:9" x14ac:dyDescent="0.35">
      <c r="A1820" s="1">
        <v>45175</v>
      </c>
      <c r="B1820" t="s">
        <v>1850</v>
      </c>
      <c r="C1820">
        <v>91</v>
      </c>
      <c r="D1820" t="s">
        <v>14</v>
      </c>
      <c r="E1820" t="s">
        <v>35</v>
      </c>
      <c r="F1820" t="s">
        <v>16</v>
      </c>
      <c r="G1820" t="s">
        <v>28</v>
      </c>
      <c r="H1820" s="2">
        <v>4504.24</v>
      </c>
      <c r="I1820" t="str">
        <f t="shared" si="28"/>
        <v>Senior Age</v>
      </c>
    </row>
    <row r="1821" spans="1:9" x14ac:dyDescent="0.35">
      <c r="A1821" s="1">
        <v>45193</v>
      </c>
      <c r="B1821" t="s">
        <v>1851</v>
      </c>
      <c r="C1821">
        <v>94</v>
      </c>
      <c r="D1821" t="s">
        <v>14</v>
      </c>
      <c r="E1821" t="s">
        <v>22</v>
      </c>
      <c r="F1821" t="s">
        <v>11</v>
      </c>
      <c r="G1821" t="s">
        <v>12</v>
      </c>
      <c r="H1821" s="2">
        <v>109.42</v>
      </c>
      <c r="I1821" t="str">
        <f t="shared" si="28"/>
        <v>Senior Age</v>
      </c>
    </row>
    <row r="1822" spans="1:9" x14ac:dyDescent="0.35">
      <c r="A1822" s="1">
        <v>44953</v>
      </c>
      <c r="B1822" t="s">
        <v>1852</v>
      </c>
      <c r="C1822">
        <v>32</v>
      </c>
      <c r="D1822" t="s">
        <v>14</v>
      </c>
      <c r="E1822" t="s">
        <v>27</v>
      </c>
      <c r="F1822" t="s">
        <v>30</v>
      </c>
      <c r="G1822" t="s">
        <v>17</v>
      </c>
      <c r="H1822" s="2">
        <v>2646.41</v>
      </c>
      <c r="I1822" t="str">
        <f t="shared" si="28"/>
        <v>Young Adult</v>
      </c>
    </row>
    <row r="1823" spans="1:9" x14ac:dyDescent="0.35">
      <c r="A1823" s="1">
        <v>45267</v>
      </c>
      <c r="B1823" t="s">
        <v>1853</v>
      </c>
      <c r="C1823">
        <v>35</v>
      </c>
      <c r="D1823" t="s">
        <v>9</v>
      </c>
      <c r="E1823" t="s">
        <v>33</v>
      </c>
      <c r="F1823" t="s">
        <v>11</v>
      </c>
      <c r="G1823" t="s">
        <v>28</v>
      </c>
      <c r="H1823" s="2">
        <v>3570.39</v>
      </c>
      <c r="I1823" t="str">
        <f t="shared" si="28"/>
        <v>Young Adult</v>
      </c>
    </row>
    <row r="1824" spans="1:9" x14ac:dyDescent="0.35">
      <c r="A1824" s="1">
        <v>45291</v>
      </c>
      <c r="B1824" t="s">
        <v>1854</v>
      </c>
      <c r="C1824">
        <v>75</v>
      </c>
      <c r="D1824" t="s">
        <v>14</v>
      </c>
      <c r="E1824" t="s">
        <v>35</v>
      </c>
      <c r="F1824" t="s">
        <v>30</v>
      </c>
      <c r="G1824" t="s">
        <v>37</v>
      </c>
      <c r="H1824" s="2">
        <v>1645.35</v>
      </c>
      <c r="I1824" t="str">
        <f t="shared" si="28"/>
        <v>Senior Age</v>
      </c>
    </row>
    <row r="1825" spans="1:9" x14ac:dyDescent="0.35">
      <c r="A1825" s="1">
        <v>45032</v>
      </c>
      <c r="B1825" t="s">
        <v>1855</v>
      </c>
      <c r="C1825">
        <v>8</v>
      </c>
      <c r="D1825" t="s">
        <v>21</v>
      </c>
      <c r="E1825" t="s">
        <v>35</v>
      </c>
      <c r="F1825" t="s">
        <v>16</v>
      </c>
      <c r="G1825" t="s">
        <v>37</v>
      </c>
      <c r="H1825" s="2">
        <v>1714.36</v>
      </c>
      <c r="I1825" t="str">
        <f t="shared" si="28"/>
        <v>Child</v>
      </c>
    </row>
    <row r="1826" spans="1:9" x14ac:dyDescent="0.35">
      <c r="A1826" s="1">
        <v>44800</v>
      </c>
      <c r="B1826" t="s">
        <v>1856</v>
      </c>
      <c r="C1826">
        <v>15</v>
      </c>
      <c r="D1826" t="s">
        <v>14</v>
      </c>
      <c r="E1826" t="s">
        <v>22</v>
      </c>
      <c r="F1826" t="s">
        <v>16</v>
      </c>
      <c r="G1826" t="s">
        <v>12</v>
      </c>
      <c r="H1826" s="2">
        <v>1537.94</v>
      </c>
      <c r="I1826" t="str">
        <f t="shared" si="28"/>
        <v>Child</v>
      </c>
    </row>
    <row r="1827" spans="1:9" x14ac:dyDescent="0.35">
      <c r="A1827" s="1">
        <v>44605</v>
      </c>
      <c r="B1827" t="s">
        <v>1857</v>
      </c>
      <c r="C1827">
        <v>51</v>
      </c>
      <c r="D1827" t="s">
        <v>9</v>
      </c>
      <c r="E1827" t="s">
        <v>25</v>
      </c>
      <c r="F1827" t="s">
        <v>16</v>
      </c>
      <c r="G1827" t="s">
        <v>67</v>
      </c>
      <c r="H1827" s="2">
        <v>116.33</v>
      </c>
      <c r="I1827" t="str">
        <f t="shared" si="28"/>
        <v>Middle age</v>
      </c>
    </row>
    <row r="1828" spans="1:9" x14ac:dyDescent="0.35">
      <c r="A1828" s="1">
        <v>44976</v>
      </c>
      <c r="B1828" t="s">
        <v>1858</v>
      </c>
      <c r="C1828">
        <v>72</v>
      </c>
      <c r="D1828" t="s">
        <v>9</v>
      </c>
      <c r="E1828" t="s">
        <v>19</v>
      </c>
      <c r="F1828" t="s">
        <v>30</v>
      </c>
      <c r="G1828" t="s">
        <v>28</v>
      </c>
      <c r="H1828" s="2">
        <v>2871.12</v>
      </c>
      <c r="I1828" t="str">
        <f t="shared" si="28"/>
        <v>Senior Age</v>
      </c>
    </row>
    <row r="1829" spans="1:9" x14ac:dyDescent="0.35">
      <c r="A1829" s="1">
        <v>45031</v>
      </c>
      <c r="B1829" t="s">
        <v>1859</v>
      </c>
      <c r="C1829">
        <v>51</v>
      </c>
      <c r="D1829" t="s">
        <v>14</v>
      </c>
      <c r="E1829" t="s">
        <v>25</v>
      </c>
      <c r="F1829" t="s">
        <v>30</v>
      </c>
      <c r="G1829" t="s">
        <v>17</v>
      </c>
      <c r="H1829" s="2">
        <v>722.76</v>
      </c>
      <c r="I1829" t="str">
        <f t="shared" si="28"/>
        <v>Middle age</v>
      </c>
    </row>
    <row r="1830" spans="1:9" x14ac:dyDescent="0.35">
      <c r="A1830" s="1">
        <v>44579</v>
      </c>
      <c r="B1830" t="s">
        <v>1860</v>
      </c>
      <c r="C1830">
        <v>74</v>
      </c>
      <c r="D1830" t="s">
        <v>9</v>
      </c>
      <c r="E1830" t="s">
        <v>35</v>
      </c>
      <c r="F1830" t="s">
        <v>16</v>
      </c>
      <c r="G1830" t="s">
        <v>37</v>
      </c>
      <c r="H1830" s="2">
        <v>4878.3100000000004</v>
      </c>
      <c r="I1830" t="str">
        <f t="shared" si="28"/>
        <v>Senior Age</v>
      </c>
    </row>
    <row r="1831" spans="1:9" x14ac:dyDescent="0.35">
      <c r="A1831" s="1">
        <v>45021</v>
      </c>
      <c r="B1831" t="s">
        <v>1861</v>
      </c>
      <c r="C1831">
        <v>50</v>
      </c>
      <c r="D1831" t="s">
        <v>14</v>
      </c>
      <c r="E1831" t="s">
        <v>22</v>
      </c>
      <c r="F1831" t="s">
        <v>16</v>
      </c>
      <c r="G1831" t="s">
        <v>12</v>
      </c>
      <c r="H1831" s="2">
        <v>1527.78</v>
      </c>
      <c r="I1831" t="str">
        <f t="shared" si="28"/>
        <v>Middle age</v>
      </c>
    </row>
    <row r="1832" spans="1:9" x14ac:dyDescent="0.35">
      <c r="A1832" s="1">
        <v>45054</v>
      </c>
      <c r="B1832" t="s">
        <v>1862</v>
      </c>
      <c r="C1832">
        <v>10</v>
      </c>
      <c r="D1832" t="s">
        <v>21</v>
      </c>
      <c r="E1832" t="s">
        <v>10</v>
      </c>
      <c r="F1832" t="s">
        <v>30</v>
      </c>
      <c r="G1832" t="s">
        <v>12</v>
      </c>
      <c r="H1832" s="2">
        <v>355.75</v>
      </c>
      <c r="I1832" t="str">
        <f t="shared" si="28"/>
        <v>Child</v>
      </c>
    </row>
    <row r="1833" spans="1:9" x14ac:dyDescent="0.35">
      <c r="A1833" s="1">
        <v>45214</v>
      </c>
      <c r="B1833" t="s">
        <v>1863</v>
      </c>
      <c r="C1833">
        <v>87</v>
      </c>
      <c r="D1833" t="s">
        <v>14</v>
      </c>
      <c r="E1833" t="s">
        <v>19</v>
      </c>
      <c r="F1833" t="s">
        <v>11</v>
      </c>
      <c r="G1833" t="s">
        <v>12</v>
      </c>
      <c r="H1833" s="2">
        <v>4181.63</v>
      </c>
      <c r="I1833" t="str">
        <f t="shared" si="28"/>
        <v>Senior Age</v>
      </c>
    </row>
    <row r="1834" spans="1:9" x14ac:dyDescent="0.35">
      <c r="A1834" s="1">
        <v>44908</v>
      </c>
      <c r="B1834" t="s">
        <v>1864</v>
      </c>
      <c r="C1834">
        <v>68</v>
      </c>
      <c r="D1834" t="s">
        <v>14</v>
      </c>
      <c r="E1834" t="s">
        <v>25</v>
      </c>
      <c r="F1834" t="s">
        <v>16</v>
      </c>
      <c r="G1834" t="s">
        <v>12</v>
      </c>
      <c r="H1834" s="2">
        <v>3261.93</v>
      </c>
      <c r="I1834" t="str">
        <f t="shared" si="28"/>
        <v>Senior Age</v>
      </c>
    </row>
    <row r="1835" spans="1:9" x14ac:dyDescent="0.35">
      <c r="A1835" s="1">
        <v>45014</v>
      </c>
      <c r="B1835" t="s">
        <v>1865</v>
      </c>
      <c r="C1835">
        <v>13</v>
      </c>
      <c r="D1835" t="s">
        <v>21</v>
      </c>
      <c r="E1835" t="s">
        <v>15</v>
      </c>
      <c r="F1835" t="s">
        <v>16</v>
      </c>
      <c r="G1835" t="s">
        <v>17</v>
      </c>
      <c r="H1835" s="2">
        <v>2448.69</v>
      </c>
      <c r="I1835" t="str">
        <f t="shared" si="28"/>
        <v>Child</v>
      </c>
    </row>
    <row r="1836" spans="1:9" x14ac:dyDescent="0.35">
      <c r="A1836" s="1">
        <v>45042</v>
      </c>
      <c r="B1836" t="s">
        <v>1866</v>
      </c>
      <c r="C1836">
        <v>87</v>
      </c>
      <c r="D1836" t="s">
        <v>21</v>
      </c>
      <c r="E1836" t="s">
        <v>22</v>
      </c>
      <c r="F1836" t="s">
        <v>16</v>
      </c>
      <c r="G1836" t="s">
        <v>40</v>
      </c>
      <c r="H1836" s="2">
        <v>1390.13</v>
      </c>
      <c r="I1836" t="str">
        <f t="shared" si="28"/>
        <v>Senior Age</v>
      </c>
    </row>
    <row r="1837" spans="1:9" x14ac:dyDescent="0.35">
      <c r="A1837" s="1">
        <v>44718</v>
      </c>
      <c r="B1837" t="s">
        <v>1867</v>
      </c>
      <c r="C1837">
        <v>22</v>
      </c>
      <c r="D1837" t="s">
        <v>21</v>
      </c>
      <c r="E1837" t="s">
        <v>35</v>
      </c>
      <c r="F1837" t="s">
        <v>11</v>
      </c>
      <c r="G1837" t="s">
        <v>17</v>
      </c>
      <c r="H1837" s="2">
        <v>1103.98</v>
      </c>
      <c r="I1837" t="str">
        <f t="shared" si="28"/>
        <v>Young Adult</v>
      </c>
    </row>
    <row r="1838" spans="1:9" x14ac:dyDescent="0.35">
      <c r="A1838" s="1">
        <v>45219</v>
      </c>
      <c r="B1838" t="s">
        <v>1868</v>
      </c>
      <c r="C1838">
        <v>54</v>
      </c>
      <c r="D1838" t="s">
        <v>9</v>
      </c>
      <c r="E1838" t="s">
        <v>35</v>
      </c>
      <c r="F1838" t="s">
        <v>23</v>
      </c>
      <c r="G1838" t="s">
        <v>12</v>
      </c>
      <c r="H1838" s="2">
        <v>3198.38</v>
      </c>
      <c r="I1838" t="str">
        <f t="shared" si="28"/>
        <v>Middle age</v>
      </c>
    </row>
    <row r="1839" spans="1:9" x14ac:dyDescent="0.35">
      <c r="A1839" s="1">
        <v>44999</v>
      </c>
      <c r="B1839" t="s">
        <v>1869</v>
      </c>
      <c r="C1839">
        <v>21</v>
      </c>
      <c r="D1839" t="s">
        <v>9</v>
      </c>
      <c r="E1839" t="s">
        <v>10</v>
      </c>
      <c r="F1839" t="s">
        <v>16</v>
      </c>
      <c r="G1839" t="s">
        <v>37</v>
      </c>
      <c r="H1839" s="2">
        <v>818.87</v>
      </c>
      <c r="I1839" t="str">
        <f t="shared" si="28"/>
        <v>Young Adult</v>
      </c>
    </row>
    <row r="1840" spans="1:9" x14ac:dyDescent="0.35">
      <c r="A1840" s="1">
        <v>44804</v>
      </c>
      <c r="B1840" t="s">
        <v>1870</v>
      </c>
      <c r="C1840">
        <v>63</v>
      </c>
      <c r="D1840" t="s">
        <v>14</v>
      </c>
      <c r="E1840" t="s">
        <v>19</v>
      </c>
      <c r="F1840" t="s">
        <v>30</v>
      </c>
      <c r="G1840" t="s">
        <v>67</v>
      </c>
      <c r="H1840" s="2">
        <v>1304.97</v>
      </c>
      <c r="I1840" t="str">
        <f t="shared" si="28"/>
        <v>Senior Age</v>
      </c>
    </row>
    <row r="1841" spans="1:9" x14ac:dyDescent="0.35">
      <c r="A1841" s="1">
        <v>44767</v>
      </c>
      <c r="B1841" t="s">
        <v>1871</v>
      </c>
      <c r="C1841">
        <v>68</v>
      </c>
      <c r="D1841" t="s">
        <v>14</v>
      </c>
      <c r="E1841" t="s">
        <v>19</v>
      </c>
      <c r="F1841" t="s">
        <v>23</v>
      </c>
      <c r="G1841" t="s">
        <v>37</v>
      </c>
      <c r="H1841" s="2">
        <v>159.22999999999999</v>
      </c>
      <c r="I1841" t="str">
        <f t="shared" si="28"/>
        <v>Senior Age</v>
      </c>
    </row>
    <row r="1842" spans="1:9" x14ac:dyDescent="0.35">
      <c r="A1842" s="1">
        <v>45079</v>
      </c>
      <c r="B1842" t="s">
        <v>1872</v>
      </c>
      <c r="C1842">
        <v>86</v>
      </c>
      <c r="D1842" t="s">
        <v>14</v>
      </c>
      <c r="E1842" t="s">
        <v>22</v>
      </c>
      <c r="F1842" t="s">
        <v>16</v>
      </c>
      <c r="G1842" t="s">
        <v>37</v>
      </c>
      <c r="H1842" s="2">
        <v>4961.74</v>
      </c>
      <c r="I1842" t="str">
        <f t="shared" si="28"/>
        <v>Senior Age</v>
      </c>
    </row>
    <row r="1843" spans="1:9" x14ac:dyDescent="0.35">
      <c r="A1843" s="1">
        <v>44838</v>
      </c>
      <c r="B1843" t="s">
        <v>1873</v>
      </c>
      <c r="C1843">
        <v>34</v>
      </c>
      <c r="D1843" t="s">
        <v>21</v>
      </c>
      <c r="E1843" t="s">
        <v>19</v>
      </c>
      <c r="F1843" t="s">
        <v>23</v>
      </c>
      <c r="G1843" t="s">
        <v>28</v>
      </c>
      <c r="H1843" s="2">
        <v>623.52</v>
      </c>
      <c r="I1843" t="str">
        <f t="shared" si="28"/>
        <v>Young Adult</v>
      </c>
    </row>
    <row r="1844" spans="1:9" x14ac:dyDescent="0.35">
      <c r="A1844" s="1">
        <v>44750</v>
      </c>
      <c r="B1844" t="s">
        <v>1874</v>
      </c>
      <c r="C1844">
        <v>68</v>
      </c>
      <c r="D1844" t="s">
        <v>21</v>
      </c>
      <c r="E1844" t="s">
        <v>25</v>
      </c>
      <c r="F1844" t="s">
        <v>11</v>
      </c>
      <c r="G1844" t="s">
        <v>17</v>
      </c>
      <c r="H1844" s="2">
        <v>4289.93</v>
      </c>
      <c r="I1844" t="str">
        <f t="shared" si="28"/>
        <v>Senior Age</v>
      </c>
    </row>
    <row r="1845" spans="1:9" x14ac:dyDescent="0.35">
      <c r="A1845" s="1">
        <v>45076</v>
      </c>
      <c r="B1845" t="s">
        <v>1875</v>
      </c>
      <c r="C1845">
        <v>78</v>
      </c>
      <c r="D1845" t="s">
        <v>14</v>
      </c>
      <c r="E1845" t="s">
        <v>35</v>
      </c>
      <c r="F1845" t="s">
        <v>11</v>
      </c>
      <c r="G1845" t="s">
        <v>28</v>
      </c>
      <c r="H1845" s="2">
        <v>3154.27</v>
      </c>
      <c r="I1845" t="str">
        <f t="shared" si="28"/>
        <v>Senior Age</v>
      </c>
    </row>
    <row r="1846" spans="1:9" x14ac:dyDescent="0.35">
      <c r="A1846" s="1">
        <v>44747</v>
      </c>
      <c r="B1846" t="s">
        <v>1876</v>
      </c>
      <c r="C1846">
        <v>42</v>
      </c>
      <c r="D1846" t="s">
        <v>9</v>
      </c>
      <c r="E1846" t="s">
        <v>35</v>
      </c>
      <c r="F1846" t="s">
        <v>16</v>
      </c>
      <c r="G1846" t="s">
        <v>28</v>
      </c>
      <c r="H1846" s="2">
        <v>3280.84</v>
      </c>
      <c r="I1846" t="str">
        <f t="shared" si="28"/>
        <v>Middle age</v>
      </c>
    </row>
    <row r="1847" spans="1:9" x14ac:dyDescent="0.35">
      <c r="A1847" s="1">
        <v>44981</v>
      </c>
      <c r="B1847" t="s">
        <v>1877</v>
      </c>
      <c r="C1847">
        <v>64</v>
      </c>
      <c r="D1847" t="s">
        <v>21</v>
      </c>
      <c r="E1847" t="s">
        <v>22</v>
      </c>
      <c r="F1847" t="s">
        <v>16</v>
      </c>
      <c r="G1847" t="s">
        <v>12</v>
      </c>
      <c r="H1847" s="2">
        <v>1191.93</v>
      </c>
      <c r="I1847" t="str">
        <f t="shared" si="28"/>
        <v>Senior Age</v>
      </c>
    </row>
    <row r="1848" spans="1:9" x14ac:dyDescent="0.35">
      <c r="A1848" s="1">
        <v>45050</v>
      </c>
      <c r="B1848" t="s">
        <v>1878</v>
      </c>
      <c r="C1848">
        <v>23</v>
      </c>
      <c r="D1848" t="s">
        <v>14</v>
      </c>
      <c r="E1848" t="s">
        <v>25</v>
      </c>
      <c r="F1848" t="s">
        <v>16</v>
      </c>
      <c r="G1848" t="s">
        <v>17</v>
      </c>
      <c r="H1848" s="2">
        <v>4481.66</v>
      </c>
      <c r="I1848" t="str">
        <f t="shared" si="28"/>
        <v>Young Adult</v>
      </c>
    </row>
    <row r="1849" spans="1:9" x14ac:dyDescent="0.35">
      <c r="A1849" s="1">
        <v>45042</v>
      </c>
      <c r="B1849" t="s">
        <v>1879</v>
      </c>
      <c r="C1849">
        <v>55</v>
      </c>
      <c r="D1849" t="s">
        <v>21</v>
      </c>
      <c r="E1849" t="s">
        <v>10</v>
      </c>
      <c r="F1849" t="s">
        <v>16</v>
      </c>
      <c r="G1849" t="s">
        <v>40</v>
      </c>
      <c r="H1849" s="2">
        <v>556.84</v>
      </c>
      <c r="I1849" t="str">
        <f t="shared" si="28"/>
        <v>Middle age</v>
      </c>
    </row>
    <row r="1850" spans="1:9" x14ac:dyDescent="0.35">
      <c r="A1850" s="1">
        <v>44626</v>
      </c>
      <c r="B1850" t="s">
        <v>1880</v>
      </c>
      <c r="C1850">
        <v>40</v>
      </c>
      <c r="D1850" t="s">
        <v>14</v>
      </c>
      <c r="E1850" t="s">
        <v>35</v>
      </c>
      <c r="F1850" t="s">
        <v>16</v>
      </c>
      <c r="G1850" t="s">
        <v>40</v>
      </c>
      <c r="H1850" s="2">
        <v>3661.59</v>
      </c>
      <c r="I1850" t="str">
        <f t="shared" si="28"/>
        <v>Middle age</v>
      </c>
    </row>
    <row r="1851" spans="1:9" x14ac:dyDescent="0.35">
      <c r="A1851" s="1">
        <v>44603</v>
      </c>
      <c r="B1851" t="s">
        <v>1881</v>
      </c>
      <c r="C1851">
        <v>73</v>
      </c>
      <c r="D1851" t="s">
        <v>14</v>
      </c>
      <c r="E1851" t="s">
        <v>27</v>
      </c>
      <c r="F1851" t="s">
        <v>30</v>
      </c>
      <c r="G1851" t="s">
        <v>17</v>
      </c>
      <c r="H1851" s="2">
        <v>668.52</v>
      </c>
      <c r="I1851" t="str">
        <f t="shared" si="28"/>
        <v>Senior Age</v>
      </c>
    </row>
    <row r="1852" spans="1:9" x14ac:dyDescent="0.35">
      <c r="A1852" s="1">
        <v>45062</v>
      </c>
      <c r="B1852" t="s">
        <v>1882</v>
      </c>
      <c r="C1852">
        <v>97</v>
      </c>
      <c r="D1852" t="s">
        <v>9</v>
      </c>
      <c r="E1852" t="s">
        <v>22</v>
      </c>
      <c r="F1852" t="s">
        <v>16</v>
      </c>
      <c r="G1852" t="s">
        <v>28</v>
      </c>
      <c r="H1852" s="2">
        <v>4336.05</v>
      </c>
      <c r="I1852" t="str">
        <f t="shared" si="28"/>
        <v>Senior Age</v>
      </c>
    </row>
    <row r="1853" spans="1:9" x14ac:dyDescent="0.35">
      <c r="A1853" s="1">
        <v>45173</v>
      </c>
      <c r="B1853" t="s">
        <v>1883</v>
      </c>
      <c r="C1853">
        <v>34</v>
      </c>
      <c r="D1853" t="s">
        <v>9</v>
      </c>
      <c r="E1853" t="s">
        <v>27</v>
      </c>
      <c r="F1853" t="s">
        <v>23</v>
      </c>
      <c r="G1853" t="s">
        <v>12</v>
      </c>
      <c r="H1853" s="2">
        <v>4521.2</v>
      </c>
      <c r="I1853" t="str">
        <f t="shared" si="28"/>
        <v>Young Adult</v>
      </c>
    </row>
    <row r="1854" spans="1:9" x14ac:dyDescent="0.35">
      <c r="A1854" s="1">
        <v>44601</v>
      </c>
      <c r="B1854" t="s">
        <v>1884</v>
      </c>
      <c r="C1854">
        <v>36</v>
      </c>
      <c r="D1854" t="s">
        <v>9</v>
      </c>
      <c r="E1854" t="s">
        <v>19</v>
      </c>
      <c r="F1854" t="s">
        <v>11</v>
      </c>
      <c r="G1854" t="s">
        <v>28</v>
      </c>
      <c r="H1854" s="2">
        <v>3299.44</v>
      </c>
      <c r="I1854" t="str">
        <f t="shared" si="28"/>
        <v>Young Adult</v>
      </c>
    </row>
    <row r="1855" spans="1:9" x14ac:dyDescent="0.35">
      <c r="A1855" s="1">
        <v>44719</v>
      </c>
      <c r="B1855" t="s">
        <v>1885</v>
      </c>
      <c r="C1855">
        <v>2</v>
      </c>
      <c r="D1855" t="s">
        <v>21</v>
      </c>
      <c r="E1855" t="s">
        <v>35</v>
      </c>
      <c r="F1855" t="s">
        <v>23</v>
      </c>
      <c r="G1855" t="s">
        <v>12</v>
      </c>
      <c r="H1855" s="2">
        <v>334.43</v>
      </c>
      <c r="I1855" t="str">
        <f t="shared" si="28"/>
        <v>Child</v>
      </c>
    </row>
    <row r="1856" spans="1:9" x14ac:dyDescent="0.35">
      <c r="A1856" s="1">
        <v>44997</v>
      </c>
      <c r="B1856" t="s">
        <v>1886</v>
      </c>
      <c r="C1856">
        <v>86</v>
      </c>
      <c r="D1856" t="s">
        <v>21</v>
      </c>
      <c r="E1856" t="s">
        <v>33</v>
      </c>
      <c r="F1856" t="s">
        <v>23</v>
      </c>
      <c r="G1856" t="s">
        <v>28</v>
      </c>
      <c r="H1856" s="2">
        <v>2599.17</v>
      </c>
      <c r="I1856" t="str">
        <f t="shared" si="28"/>
        <v>Senior Age</v>
      </c>
    </row>
    <row r="1857" spans="1:9" x14ac:dyDescent="0.35">
      <c r="A1857" s="1">
        <v>44997</v>
      </c>
      <c r="B1857" t="s">
        <v>1887</v>
      </c>
      <c r="C1857">
        <v>56</v>
      </c>
      <c r="D1857" t="s">
        <v>9</v>
      </c>
      <c r="E1857" t="s">
        <v>19</v>
      </c>
      <c r="F1857" t="s">
        <v>23</v>
      </c>
      <c r="G1857" t="s">
        <v>17</v>
      </c>
      <c r="H1857" s="2">
        <v>2080.0100000000002</v>
      </c>
      <c r="I1857" t="str">
        <f t="shared" si="28"/>
        <v>Middle age</v>
      </c>
    </row>
    <row r="1858" spans="1:9" x14ac:dyDescent="0.35">
      <c r="A1858" s="1">
        <v>44706</v>
      </c>
      <c r="B1858" t="s">
        <v>1888</v>
      </c>
      <c r="C1858">
        <v>70</v>
      </c>
      <c r="D1858" t="s">
        <v>21</v>
      </c>
      <c r="E1858" t="s">
        <v>19</v>
      </c>
      <c r="F1858" t="s">
        <v>23</v>
      </c>
      <c r="G1858" t="s">
        <v>28</v>
      </c>
      <c r="H1858" s="2">
        <v>2494.4299999999998</v>
      </c>
      <c r="I1858" t="str">
        <f t="shared" ref="I1858:I1921" si="29">IF(C1858&lt;=17,"Child",IF(C1858&lt;=39, "Young Adult", IF(C1858&lt;=59, "Middle age", "Senior Age")))</f>
        <v>Senior Age</v>
      </c>
    </row>
    <row r="1859" spans="1:9" x14ac:dyDescent="0.35">
      <c r="A1859" s="1">
        <v>44563</v>
      </c>
      <c r="B1859" t="s">
        <v>1889</v>
      </c>
      <c r="C1859">
        <v>93</v>
      </c>
      <c r="D1859" t="s">
        <v>14</v>
      </c>
      <c r="E1859" t="s">
        <v>15</v>
      </c>
      <c r="F1859" t="s">
        <v>11</v>
      </c>
      <c r="G1859" t="s">
        <v>17</v>
      </c>
      <c r="H1859" s="2">
        <v>4799.51</v>
      </c>
      <c r="I1859" t="str">
        <f t="shared" si="29"/>
        <v>Senior Age</v>
      </c>
    </row>
    <row r="1860" spans="1:9" x14ac:dyDescent="0.35">
      <c r="A1860" s="1">
        <v>44923</v>
      </c>
      <c r="B1860" t="s">
        <v>1890</v>
      </c>
      <c r="C1860">
        <v>42</v>
      </c>
      <c r="D1860" t="s">
        <v>21</v>
      </c>
      <c r="E1860" t="s">
        <v>15</v>
      </c>
      <c r="F1860" t="s">
        <v>30</v>
      </c>
      <c r="G1860" t="s">
        <v>12</v>
      </c>
      <c r="H1860" s="2">
        <v>2096.5500000000002</v>
      </c>
      <c r="I1860" t="str">
        <f t="shared" si="29"/>
        <v>Middle age</v>
      </c>
    </row>
    <row r="1861" spans="1:9" x14ac:dyDescent="0.35">
      <c r="A1861" s="1">
        <v>44638</v>
      </c>
      <c r="B1861" t="s">
        <v>1891</v>
      </c>
      <c r="C1861">
        <v>77</v>
      </c>
      <c r="D1861" t="s">
        <v>21</v>
      </c>
      <c r="E1861" t="s">
        <v>22</v>
      </c>
      <c r="F1861" t="s">
        <v>23</v>
      </c>
      <c r="G1861" t="s">
        <v>37</v>
      </c>
      <c r="H1861" s="2">
        <v>282.79000000000002</v>
      </c>
      <c r="I1861" t="str">
        <f t="shared" si="29"/>
        <v>Senior Age</v>
      </c>
    </row>
    <row r="1862" spans="1:9" x14ac:dyDescent="0.35">
      <c r="A1862" s="1">
        <v>44612</v>
      </c>
      <c r="B1862" t="s">
        <v>1892</v>
      </c>
      <c r="C1862">
        <v>42</v>
      </c>
      <c r="D1862" t="s">
        <v>9</v>
      </c>
      <c r="E1862" t="s">
        <v>15</v>
      </c>
      <c r="F1862" t="s">
        <v>16</v>
      </c>
      <c r="G1862" t="s">
        <v>12</v>
      </c>
      <c r="H1862" s="2">
        <v>994.09</v>
      </c>
      <c r="I1862" t="str">
        <f t="shared" si="29"/>
        <v>Middle age</v>
      </c>
    </row>
    <row r="1863" spans="1:9" x14ac:dyDescent="0.35">
      <c r="A1863" s="1">
        <v>44784</v>
      </c>
      <c r="B1863" t="s">
        <v>1893</v>
      </c>
      <c r="C1863">
        <v>78</v>
      </c>
      <c r="D1863" t="s">
        <v>9</v>
      </c>
      <c r="E1863" t="s">
        <v>35</v>
      </c>
      <c r="F1863" t="s">
        <v>16</v>
      </c>
      <c r="G1863" t="s">
        <v>40</v>
      </c>
      <c r="H1863" s="2">
        <v>1207.98</v>
      </c>
      <c r="I1863" t="str">
        <f t="shared" si="29"/>
        <v>Senior Age</v>
      </c>
    </row>
    <row r="1864" spans="1:9" x14ac:dyDescent="0.35">
      <c r="A1864" s="1">
        <v>44818</v>
      </c>
      <c r="B1864" t="s">
        <v>1894</v>
      </c>
      <c r="C1864">
        <v>87</v>
      </c>
      <c r="D1864" t="s">
        <v>14</v>
      </c>
      <c r="E1864" t="s">
        <v>15</v>
      </c>
      <c r="F1864" t="s">
        <v>30</v>
      </c>
      <c r="G1864" t="s">
        <v>12</v>
      </c>
      <c r="H1864" s="2">
        <v>470.47</v>
      </c>
      <c r="I1864" t="str">
        <f t="shared" si="29"/>
        <v>Senior Age</v>
      </c>
    </row>
    <row r="1865" spans="1:9" x14ac:dyDescent="0.35">
      <c r="A1865" s="1">
        <v>45249</v>
      </c>
      <c r="B1865" t="s">
        <v>1895</v>
      </c>
      <c r="C1865">
        <v>85</v>
      </c>
      <c r="D1865" t="s">
        <v>14</v>
      </c>
      <c r="E1865" t="s">
        <v>10</v>
      </c>
      <c r="F1865" t="s">
        <v>16</v>
      </c>
      <c r="G1865" t="s">
        <v>37</v>
      </c>
      <c r="H1865" s="2">
        <v>4866.6099999999997</v>
      </c>
      <c r="I1865" t="str">
        <f t="shared" si="29"/>
        <v>Senior Age</v>
      </c>
    </row>
    <row r="1866" spans="1:9" x14ac:dyDescent="0.35">
      <c r="A1866" s="1">
        <v>44933</v>
      </c>
      <c r="B1866" t="s">
        <v>1896</v>
      </c>
      <c r="C1866">
        <v>53</v>
      </c>
      <c r="D1866" t="s">
        <v>14</v>
      </c>
      <c r="E1866" t="s">
        <v>19</v>
      </c>
      <c r="F1866" t="s">
        <v>16</v>
      </c>
      <c r="G1866" t="s">
        <v>37</v>
      </c>
      <c r="H1866" s="2">
        <v>4903.3599999999997</v>
      </c>
      <c r="I1866" t="str">
        <f t="shared" si="29"/>
        <v>Middle age</v>
      </c>
    </row>
    <row r="1867" spans="1:9" x14ac:dyDescent="0.35">
      <c r="A1867" s="1">
        <v>44739</v>
      </c>
      <c r="B1867" t="s">
        <v>1897</v>
      </c>
      <c r="C1867">
        <v>82</v>
      </c>
      <c r="D1867" t="s">
        <v>21</v>
      </c>
      <c r="E1867" t="s">
        <v>19</v>
      </c>
      <c r="F1867" t="s">
        <v>16</v>
      </c>
      <c r="G1867" t="s">
        <v>17</v>
      </c>
      <c r="H1867" s="2">
        <v>2310.16</v>
      </c>
      <c r="I1867" t="str">
        <f t="shared" si="29"/>
        <v>Senior Age</v>
      </c>
    </row>
    <row r="1868" spans="1:9" x14ac:dyDescent="0.35">
      <c r="A1868" s="1">
        <v>44848</v>
      </c>
      <c r="B1868" t="s">
        <v>1898</v>
      </c>
      <c r="C1868">
        <v>97</v>
      </c>
      <c r="D1868" t="s">
        <v>21</v>
      </c>
      <c r="E1868" t="s">
        <v>25</v>
      </c>
      <c r="F1868" t="s">
        <v>11</v>
      </c>
      <c r="G1868" t="s">
        <v>17</v>
      </c>
      <c r="H1868" s="2">
        <v>2386.3200000000002</v>
      </c>
      <c r="I1868" t="str">
        <f t="shared" si="29"/>
        <v>Senior Age</v>
      </c>
    </row>
    <row r="1869" spans="1:9" x14ac:dyDescent="0.35">
      <c r="A1869" s="1">
        <v>44566</v>
      </c>
      <c r="B1869" t="s">
        <v>1899</v>
      </c>
      <c r="C1869">
        <v>98</v>
      </c>
      <c r="D1869" t="s">
        <v>9</v>
      </c>
      <c r="E1869" t="s">
        <v>25</v>
      </c>
      <c r="F1869" t="s">
        <v>11</v>
      </c>
      <c r="G1869" t="s">
        <v>37</v>
      </c>
      <c r="H1869" s="2">
        <v>1417.48</v>
      </c>
      <c r="I1869" t="str">
        <f t="shared" si="29"/>
        <v>Senior Age</v>
      </c>
    </row>
    <row r="1870" spans="1:9" x14ac:dyDescent="0.35">
      <c r="A1870" s="1">
        <v>44709</v>
      </c>
      <c r="B1870" t="s">
        <v>1900</v>
      </c>
      <c r="C1870">
        <v>16</v>
      </c>
      <c r="D1870" t="s">
        <v>21</v>
      </c>
      <c r="E1870" t="s">
        <v>35</v>
      </c>
      <c r="F1870" t="s">
        <v>30</v>
      </c>
      <c r="G1870" t="s">
        <v>37</v>
      </c>
      <c r="H1870" s="2">
        <v>191.59</v>
      </c>
      <c r="I1870" t="str">
        <f t="shared" si="29"/>
        <v>Child</v>
      </c>
    </row>
    <row r="1871" spans="1:9" x14ac:dyDescent="0.35">
      <c r="A1871" s="1">
        <v>44705</v>
      </c>
      <c r="B1871" t="s">
        <v>1901</v>
      </c>
      <c r="C1871">
        <v>33</v>
      </c>
      <c r="D1871" t="s">
        <v>21</v>
      </c>
      <c r="E1871" t="s">
        <v>19</v>
      </c>
      <c r="F1871" t="s">
        <v>11</v>
      </c>
      <c r="G1871" t="s">
        <v>12</v>
      </c>
      <c r="H1871" s="2">
        <v>592.05999999999995</v>
      </c>
      <c r="I1871" t="str">
        <f t="shared" si="29"/>
        <v>Young Adult</v>
      </c>
    </row>
    <row r="1872" spans="1:9" x14ac:dyDescent="0.35">
      <c r="A1872" s="1">
        <v>44571</v>
      </c>
      <c r="B1872" t="s">
        <v>1902</v>
      </c>
      <c r="C1872">
        <v>26</v>
      </c>
      <c r="D1872" t="s">
        <v>9</v>
      </c>
      <c r="E1872" t="s">
        <v>19</v>
      </c>
      <c r="F1872" t="s">
        <v>16</v>
      </c>
      <c r="G1872" t="s">
        <v>37</v>
      </c>
      <c r="H1872" s="2">
        <v>2006.38</v>
      </c>
      <c r="I1872" t="str">
        <f t="shared" si="29"/>
        <v>Young Adult</v>
      </c>
    </row>
    <row r="1873" spans="1:9" x14ac:dyDescent="0.35">
      <c r="A1873" s="1">
        <v>44839</v>
      </c>
      <c r="B1873" t="s">
        <v>1903</v>
      </c>
      <c r="C1873">
        <v>20</v>
      </c>
      <c r="D1873" t="s">
        <v>14</v>
      </c>
      <c r="E1873" t="s">
        <v>15</v>
      </c>
      <c r="F1873" t="s">
        <v>23</v>
      </c>
      <c r="G1873" t="s">
        <v>28</v>
      </c>
      <c r="H1873" s="2">
        <v>3973.11</v>
      </c>
      <c r="I1873" t="str">
        <f t="shared" si="29"/>
        <v>Young Adult</v>
      </c>
    </row>
    <row r="1874" spans="1:9" x14ac:dyDescent="0.35">
      <c r="A1874" s="1">
        <v>44696</v>
      </c>
      <c r="B1874" t="s">
        <v>1904</v>
      </c>
      <c r="C1874">
        <v>93</v>
      </c>
      <c r="D1874" t="s">
        <v>14</v>
      </c>
      <c r="E1874" t="s">
        <v>35</v>
      </c>
      <c r="F1874" t="s">
        <v>23</v>
      </c>
      <c r="G1874" t="s">
        <v>40</v>
      </c>
      <c r="H1874" s="2">
        <v>4567.53</v>
      </c>
      <c r="I1874" t="str">
        <f t="shared" si="29"/>
        <v>Senior Age</v>
      </c>
    </row>
    <row r="1875" spans="1:9" x14ac:dyDescent="0.35">
      <c r="A1875" s="1">
        <v>44776</v>
      </c>
      <c r="B1875" t="s">
        <v>1905</v>
      </c>
      <c r="C1875">
        <v>12</v>
      </c>
      <c r="D1875" t="s">
        <v>9</v>
      </c>
      <c r="E1875" t="s">
        <v>15</v>
      </c>
      <c r="F1875" t="s">
        <v>16</v>
      </c>
      <c r="G1875" t="s">
        <v>37</v>
      </c>
      <c r="H1875" s="2">
        <v>3486.6</v>
      </c>
      <c r="I1875" t="str">
        <f t="shared" si="29"/>
        <v>Child</v>
      </c>
    </row>
    <row r="1876" spans="1:9" x14ac:dyDescent="0.35">
      <c r="A1876" s="1">
        <v>44626</v>
      </c>
      <c r="B1876" t="s">
        <v>1906</v>
      </c>
      <c r="C1876">
        <v>77</v>
      </c>
      <c r="D1876" t="s">
        <v>9</v>
      </c>
      <c r="E1876" t="s">
        <v>10</v>
      </c>
      <c r="F1876" t="s">
        <v>11</v>
      </c>
      <c r="G1876" t="s">
        <v>28</v>
      </c>
      <c r="H1876" s="2">
        <v>4673.33</v>
      </c>
      <c r="I1876" t="str">
        <f t="shared" si="29"/>
        <v>Senior Age</v>
      </c>
    </row>
    <row r="1877" spans="1:9" x14ac:dyDescent="0.35">
      <c r="A1877" s="1">
        <v>45076</v>
      </c>
      <c r="B1877" t="s">
        <v>1907</v>
      </c>
      <c r="C1877">
        <v>14</v>
      </c>
      <c r="D1877" t="s">
        <v>9</v>
      </c>
      <c r="E1877" t="s">
        <v>25</v>
      </c>
      <c r="F1877" t="s">
        <v>16</v>
      </c>
      <c r="G1877" t="s">
        <v>37</v>
      </c>
      <c r="H1877" s="2">
        <v>1621.03</v>
      </c>
      <c r="I1877" t="str">
        <f t="shared" si="29"/>
        <v>Child</v>
      </c>
    </row>
    <row r="1878" spans="1:9" x14ac:dyDescent="0.35">
      <c r="A1878" s="1">
        <v>45140</v>
      </c>
      <c r="B1878" t="s">
        <v>1908</v>
      </c>
      <c r="C1878">
        <v>51</v>
      </c>
      <c r="D1878" t="s">
        <v>21</v>
      </c>
      <c r="E1878" t="s">
        <v>19</v>
      </c>
      <c r="F1878" t="s">
        <v>23</v>
      </c>
      <c r="G1878" t="s">
        <v>17</v>
      </c>
      <c r="H1878" s="2">
        <v>1203.93</v>
      </c>
      <c r="I1878" t="str">
        <f t="shared" si="29"/>
        <v>Middle age</v>
      </c>
    </row>
    <row r="1879" spans="1:9" x14ac:dyDescent="0.35">
      <c r="A1879" s="1">
        <v>45232</v>
      </c>
      <c r="B1879" t="s">
        <v>1909</v>
      </c>
      <c r="C1879">
        <v>60</v>
      </c>
      <c r="D1879" t="s">
        <v>9</v>
      </c>
      <c r="E1879" t="s">
        <v>33</v>
      </c>
      <c r="F1879" t="s">
        <v>16</v>
      </c>
      <c r="G1879" t="s">
        <v>37</v>
      </c>
      <c r="H1879" s="2">
        <v>607.96</v>
      </c>
      <c r="I1879" t="str">
        <f t="shared" si="29"/>
        <v>Senior Age</v>
      </c>
    </row>
    <row r="1880" spans="1:9" x14ac:dyDescent="0.35">
      <c r="A1880" s="1">
        <v>44631</v>
      </c>
      <c r="B1880" t="s">
        <v>1910</v>
      </c>
      <c r="C1880">
        <v>2</v>
      </c>
      <c r="D1880" t="s">
        <v>9</v>
      </c>
      <c r="E1880" t="s">
        <v>35</v>
      </c>
      <c r="F1880" t="s">
        <v>23</v>
      </c>
      <c r="G1880" t="s">
        <v>37</v>
      </c>
      <c r="H1880" s="2">
        <v>4762.53</v>
      </c>
      <c r="I1880" t="str">
        <f t="shared" si="29"/>
        <v>Child</v>
      </c>
    </row>
    <row r="1881" spans="1:9" x14ac:dyDescent="0.35">
      <c r="A1881" s="1">
        <v>44661</v>
      </c>
      <c r="B1881" t="s">
        <v>1911</v>
      </c>
      <c r="C1881">
        <v>35</v>
      </c>
      <c r="D1881" t="s">
        <v>21</v>
      </c>
      <c r="E1881" t="s">
        <v>19</v>
      </c>
      <c r="F1881" t="s">
        <v>23</v>
      </c>
      <c r="G1881" t="s">
        <v>17</v>
      </c>
      <c r="H1881" s="2">
        <v>3450.45</v>
      </c>
      <c r="I1881" t="str">
        <f t="shared" si="29"/>
        <v>Young Adult</v>
      </c>
    </row>
    <row r="1882" spans="1:9" x14ac:dyDescent="0.35">
      <c r="A1882" s="1">
        <v>44811</v>
      </c>
      <c r="B1882" t="s">
        <v>1912</v>
      </c>
      <c r="C1882">
        <v>88</v>
      </c>
      <c r="D1882" t="s">
        <v>9</v>
      </c>
      <c r="E1882" t="s">
        <v>22</v>
      </c>
      <c r="F1882" t="s">
        <v>30</v>
      </c>
      <c r="G1882" t="s">
        <v>28</v>
      </c>
      <c r="H1882" s="2">
        <v>4911.8999999999996</v>
      </c>
      <c r="I1882" t="str">
        <f t="shared" si="29"/>
        <v>Senior Age</v>
      </c>
    </row>
    <row r="1883" spans="1:9" x14ac:dyDescent="0.35">
      <c r="A1883" s="1">
        <v>44746</v>
      </c>
      <c r="B1883" t="s">
        <v>1913</v>
      </c>
      <c r="C1883">
        <v>44</v>
      </c>
      <c r="D1883" t="s">
        <v>14</v>
      </c>
      <c r="E1883" t="s">
        <v>27</v>
      </c>
      <c r="F1883" t="s">
        <v>23</v>
      </c>
      <c r="G1883" t="s">
        <v>17</v>
      </c>
      <c r="H1883" s="2">
        <v>3087.42</v>
      </c>
      <c r="I1883" t="str">
        <f t="shared" si="29"/>
        <v>Middle age</v>
      </c>
    </row>
    <row r="1884" spans="1:9" x14ac:dyDescent="0.35">
      <c r="A1884" s="1">
        <v>44830</v>
      </c>
      <c r="B1884" t="s">
        <v>1914</v>
      </c>
      <c r="C1884">
        <v>75</v>
      </c>
      <c r="D1884" t="s">
        <v>14</v>
      </c>
      <c r="E1884" t="s">
        <v>10</v>
      </c>
      <c r="F1884" t="s">
        <v>30</v>
      </c>
      <c r="G1884" t="s">
        <v>37</v>
      </c>
      <c r="H1884" s="2">
        <v>2275.6</v>
      </c>
      <c r="I1884" t="str">
        <f t="shared" si="29"/>
        <v>Senior Age</v>
      </c>
    </row>
    <row r="1885" spans="1:9" x14ac:dyDescent="0.35">
      <c r="A1885" s="1">
        <v>45211</v>
      </c>
      <c r="B1885" t="s">
        <v>1915</v>
      </c>
      <c r="C1885">
        <v>59</v>
      </c>
      <c r="D1885" t="s">
        <v>14</v>
      </c>
      <c r="E1885" t="s">
        <v>15</v>
      </c>
      <c r="F1885" t="s">
        <v>30</v>
      </c>
      <c r="G1885" t="s">
        <v>28</v>
      </c>
      <c r="H1885" s="2">
        <v>2544.75</v>
      </c>
      <c r="I1885" t="str">
        <f t="shared" si="29"/>
        <v>Middle age</v>
      </c>
    </row>
    <row r="1886" spans="1:9" x14ac:dyDescent="0.35">
      <c r="A1886" s="1">
        <v>44666</v>
      </c>
      <c r="B1886" t="s">
        <v>1916</v>
      </c>
      <c r="C1886">
        <v>67</v>
      </c>
      <c r="D1886" t="s">
        <v>14</v>
      </c>
      <c r="E1886" t="s">
        <v>22</v>
      </c>
      <c r="F1886" t="s">
        <v>16</v>
      </c>
      <c r="G1886" t="s">
        <v>40</v>
      </c>
      <c r="H1886" s="2">
        <v>2457.91</v>
      </c>
      <c r="I1886" t="str">
        <f t="shared" si="29"/>
        <v>Senior Age</v>
      </c>
    </row>
    <row r="1887" spans="1:9" x14ac:dyDescent="0.35">
      <c r="A1887" s="1">
        <v>44649</v>
      </c>
      <c r="B1887" t="s">
        <v>1917</v>
      </c>
      <c r="C1887">
        <v>52</v>
      </c>
      <c r="D1887" t="s">
        <v>14</v>
      </c>
      <c r="E1887" t="s">
        <v>19</v>
      </c>
      <c r="F1887" t="s">
        <v>11</v>
      </c>
      <c r="G1887" t="s">
        <v>40</v>
      </c>
      <c r="H1887" s="2">
        <v>2876.91</v>
      </c>
      <c r="I1887" t="str">
        <f t="shared" si="29"/>
        <v>Middle age</v>
      </c>
    </row>
    <row r="1888" spans="1:9" x14ac:dyDescent="0.35">
      <c r="A1888" s="1">
        <v>44907</v>
      </c>
      <c r="B1888" t="s">
        <v>1918</v>
      </c>
      <c r="C1888">
        <v>66</v>
      </c>
      <c r="D1888" t="s">
        <v>21</v>
      </c>
      <c r="E1888" t="s">
        <v>19</v>
      </c>
      <c r="F1888" t="s">
        <v>11</v>
      </c>
      <c r="G1888" t="s">
        <v>17</v>
      </c>
      <c r="H1888" s="2">
        <v>111.86</v>
      </c>
      <c r="I1888" t="str">
        <f t="shared" si="29"/>
        <v>Senior Age</v>
      </c>
    </row>
    <row r="1889" spans="1:9" x14ac:dyDescent="0.35">
      <c r="A1889" s="1">
        <v>45070</v>
      </c>
      <c r="B1889" t="s">
        <v>1919</v>
      </c>
      <c r="C1889">
        <v>88</v>
      </c>
      <c r="D1889" t="s">
        <v>9</v>
      </c>
      <c r="E1889" t="s">
        <v>25</v>
      </c>
      <c r="F1889" t="s">
        <v>11</v>
      </c>
      <c r="G1889" t="s">
        <v>17</v>
      </c>
      <c r="H1889" s="2">
        <v>4413.04</v>
      </c>
      <c r="I1889" t="str">
        <f t="shared" si="29"/>
        <v>Senior Age</v>
      </c>
    </row>
    <row r="1890" spans="1:9" x14ac:dyDescent="0.35">
      <c r="A1890" s="1">
        <v>44958</v>
      </c>
      <c r="B1890" t="s">
        <v>1920</v>
      </c>
      <c r="C1890">
        <v>25</v>
      </c>
      <c r="D1890" t="s">
        <v>9</v>
      </c>
      <c r="E1890" t="s">
        <v>25</v>
      </c>
      <c r="F1890" t="s">
        <v>23</v>
      </c>
      <c r="G1890" t="s">
        <v>28</v>
      </c>
      <c r="H1890" s="2">
        <v>1952.65</v>
      </c>
      <c r="I1890" t="str">
        <f t="shared" si="29"/>
        <v>Young Adult</v>
      </c>
    </row>
    <row r="1891" spans="1:9" x14ac:dyDescent="0.35">
      <c r="A1891" s="1">
        <v>44863</v>
      </c>
      <c r="B1891" t="s">
        <v>1921</v>
      </c>
      <c r="C1891">
        <v>96</v>
      </c>
      <c r="D1891" t="s">
        <v>14</v>
      </c>
      <c r="E1891" t="s">
        <v>27</v>
      </c>
      <c r="F1891" t="s">
        <v>11</v>
      </c>
      <c r="G1891" t="s">
        <v>17</v>
      </c>
      <c r="H1891" s="2">
        <v>42.02</v>
      </c>
      <c r="I1891" t="str">
        <f t="shared" si="29"/>
        <v>Senior Age</v>
      </c>
    </row>
    <row r="1892" spans="1:9" x14ac:dyDescent="0.35">
      <c r="A1892" s="1">
        <v>44849</v>
      </c>
      <c r="B1892" t="s">
        <v>1922</v>
      </c>
      <c r="C1892">
        <v>14</v>
      </c>
      <c r="D1892" t="s">
        <v>9</v>
      </c>
      <c r="E1892" t="s">
        <v>22</v>
      </c>
      <c r="F1892" t="s">
        <v>23</v>
      </c>
      <c r="G1892" t="s">
        <v>17</v>
      </c>
      <c r="H1892" s="2">
        <v>1414.32</v>
      </c>
      <c r="I1892" t="str">
        <f t="shared" si="29"/>
        <v>Child</v>
      </c>
    </row>
    <row r="1893" spans="1:9" x14ac:dyDescent="0.35">
      <c r="A1893" s="1">
        <v>44934</v>
      </c>
      <c r="B1893" t="s">
        <v>1923</v>
      </c>
      <c r="C1893">
        <v>89</v>
      </c>
      <c r="D1893" t="s">
        <v>21</v>
      </c>
      <c r="E1893" t="s">
        <v>10</v>
      </c>
      <c r="F1893" t="s">
        <v>16</v>
      </c>
      <c r="G1893" t="s">
        <v>28</v>
      </c>
      <c r="H1893" s="2">
        <v>640.54999999999995</v>
      </c>
      <c r="I1893" t="str">
        <f t="shared" si="29"/>
        <v>Senior Age</v>
      </c>
    </row>
    <row r="1894" spans="1:9" x14ac:dyDescent="0.35">
      <c r="A1894" s="1">
        <v>45207</v>
      </c>
      <c r="B1894" t="s">
        <v>1924</v>
      </c>
      <c r="C1894">
        <v>89</v>
      </c>
      <c r="D1894" t="s">
        <v>21</v>
      </c>
      <c r="E1894" t="s">
        <v>19</v>
      </c>
      <c r="F1894" t="s">
        <v>23</v>
      </c>
      <c r="G1894" t="s">
        <v>12</v>
      </c>
      <c r="H1894" s="2">
        <v>3444.43</v>
      </c>
      <c r="I1894" t="str">
        <f t="shared" si="29"/>
        <v>Senior Age</v>
      </c>
    </row>
    <row r="1895" spans="1:9" x14ac:dyDescent="0.35">
      <c r="A1895" s="1">
        <v>45002</v>
      </c>
      <c r="B1895" t="s">
        <v>1925</v>
      </c>
      <c r="C1895">
        <v>70</v>
      </c>
      <c r="D1895" t="s">
        <v>14</v>
      </c>
      <c r="E1895" t="s">
        <v>10</v>
      </c>
      <c r="F1895" t="s">
        <v>16</v>
      </c>
      <c r="G1895" t="s">
        <v>17</v>
      </c>
      <c r="H1895" s="2">
        <v>4521.29</v>
      </c>
      <c r="I1895" t="str">
        <f t="shared" si="29"/>
        <v>Senior Age</v>
      </c>
    </row>
    <row r="1896" spans="1:9" x14ac:dyDescent="0.35">
      <c r="A1896" s="1">
        <v>45114</v>
      </c>
      <c r="B1896" t="s">
        <v>1926</v>
      </c>
      <c r="C1896">
        <v>65</v>
      </c>
      <c r="D1896" t="s">
        <v>14</v>
      </c>
      <c r="E1896" t="s">
        <v>27</v>
      </c>
      <c r="F1896" t="s">
        <v>23</v>
      </c>
      <c r="G1896" t="s">
        <v>40</v>
      </c>
      <c r="H1896" s="2">
        <v>2338.0700000000002</v>
      </c>
      <c r="I1896" t="str">
        <f t="shared" si="29"/>
        <v>Senior Age</v>
      </c>
    </row>
    <row r="1897" spans="1:9" x14ac:dyDescent="0.35">
      <c r="A1897" s="1">
        <v>45048</v>
      </c>
      <c r="B1897" t="s">
        <v>1927</v>
      </c>
      <c r="C1897">
        <v>46</v>
      </c>
      <c r="D1897" t="s">
        <v>14</v>
      </c>
      <c r="E1897" t="s">
        <v>27</v>
      </c>
      <c r="F1897" t="s">
        <v>11</v>
      </c>
      <c r="G1897" t="s">
        <v>37</v>
      </c>
      <c r="H1897" s="2">
        <v>3124.86</v>
      </c>
      <c r="I1897" t="str">
        <f t="shared" si="29"/>
        <v>Middle age</v>
      </c>
    </row>
    <row r="1898" spans="1:9" x14ac:dyDescent="0.35">
      <c r="A1898" s="1">
        <v>44887</v>
      </c>
      <c r="B1898" t="s">
        <v>1928</v>
      </c>
      <c r="C1898">
        <v>5</v>
      </c>
      <c r="D1898" t="s">
        <v>21</v>
      </c>
      <c r="E1898" t="s">
        <v>22</v>
      </c>
      <c r="F1898" t="s">
        <v>11</v>
      </c>
      <c r="G1898" t="s">
        <v>17</v>
      </c>
      <c r="H1898" s="2">
        <v>1410.73</v>
      </c>
      <c r="I1898" t="str">
        <f t="shared" si="29"/>
        <v>Child</v>
      </c>
    </row>
    <row r="1899" spans="1:9" x14ac:dyDescent="0.35">
      <c r="A1899" s="1">
        <v>45058</v>
      </c>
      <c r="B1899" t="s">
        <v>1929</v>
      </c>
      <c r="C1899">
        <v>47</v>
      </c>
      <c r="D1899" t="s">
        <v>9</v>
      </c>
      <c r="E1899" t="s">
        <v>19</v>
      </c>
      <c r="F1899" t="s">
        <v>11</v>
      </c>
      <c r="G1899" t="s">
        <v>37</v>
      </c>
      <c r="H1899" s="2">
        <v>1290.4100000000001</v>
      </c>
      <c r="I1899" t="str">
        <f t="shared" si="29"/>
        <v>Middle age</v>
      </c>
    </row>
    <row r="1900" spans="1:9" x14ac:dyDescent="0.35">
      <c r="A1900" s="1">
        <v>45025</v>
      </c>
      <c r="B1900" t="s">
        <v>1930</v>
      </c>
      <c r="C1900">
        <v>34</v>
      </c>
      <c r="D1900" t="s">
        <v>21</v>
      </c>
      <c r="E1900" t="s">
        <v>15</v>
      </c>
      <c r="F1900" t="s">
        <v>23</v>
      </c>
      <c r="G1900" t="s">
        <v>28</v>
      </c>
      <c r="H1900" s="2">
        <v>1682.31</v>
      </c>
      <c r="I1900" t="str">
        <f t="shared" si="29"/>
        <v>Young Adult</v>
      </c>
    </row>
    <row r="1901" spans="1:9" x14ac:dyDescent="0.35">
      <c r="A1901" s="1">
        <v>44831</v>
      </c>
      <c r="B1901" t="s">
        <v>1931</v>
      </c>
      <c r="C1901">
        <v>52</v>
      </c>
      <c r="D1901" t="s">
        <v>9</v>
      </c>
      <c r="E1901" t="s">
        <v>19</v>
      </c>
      <c r="F1901" t="s">
        <v>23</v>
      </c>
      <c r="G1901" t="s">
        <v>17</v>
      </c>
      <c r="H1901" s="2">
        <v>583.67999999999995</v>
      </c>
      <c r="I1901" t="str">
        <f t="shared" si="29"/>
        <v>Middle age</v>
      </c>
    </row>
    <row r="1902" spans="1:9" x14ac:dyDescent="0.35">
      <c r="A1902" s="1">
        <v>45248</v>
      </c>
      <c r="B1902" t="s">
        <v>1932</v>
      </c>
      <c r="C1902">
        <v>0</v>
      </c>
      <c r="D1902" t="s">
        <v>14</v>
      </c>
      <c r="E1902" t="s">
        <v>22</v>
      </c>
      <c r="F1902" t="s">
        <v>23</v>
      </c>
      <c r="G1902" t="s">
        <v>28</v>
      </c>
      <c r="H1902" s="2">
        <v>1659.97</v>
      </c>
      <c r="I1902" t="str">
        <f t="shared" si="29"/>
        <v>Child</v>
      </c>
    </row>
    <row r="1903" spans="1:9" x14ac:dyDescent="0.35">
      <c r="A1903" s="1">
        <v>44633</v>
      </c>
      <c r="B1903" t="s">
        <v>1933</v>
      </c>
      <c r="C1903">
        <v>51</v>
      </c>
      <c r="D1903" t="s">
        <v>14</v>
      </c>
      <c r="E1903" t="s">
        <v>35</v>
      </c>
      <c r="F1903" t="s">
        <v>30</v>
      </c>
      <c r="G1903" t="s">
        <v>12</v>
      </c>
      <c r="H1903" s="2">
        <v>1189.1300000000001</v>
      </c>
      <c r="I1903" t="str">
        <f t="shared" si="29"/>
        <v>Middle age</v>
      </c>
    </row>
    <row r="1904" spans="1:9" x14ac:dyDescent="0.35">
      <c r="A1904" s="1">
        <v>44605</v>
      </c>
      <c r="B1904" t="s">
        <v>1934</v>
      </c>
      <c r="C1904">
        <v>3</v>
      </c>
      <c r="D1904" t="s">
        <v>14</v>
      </c>
      <c r="E1904" t="s">
        <v>15</v>
      </c>
      <c r="F1904" t="s">
        <v>11</v>
      </c>
      <c r="G1904" t="s">
        <v>17</v>
      </c>
      <c r="H1904" s="2">
        <v>2326.8000000000002</v>
      </c>
      <c r="I1904" t="str">
        <f t="shared" si="29"/>
        <v>Child</v>
      </c>
    </row>
    <row r="1905" spans="1:9" x14ac:dyDescent="0.35">
      <c r="A1905" s="1">
        <v>44810</v>
      </c>
      <c r="B1905" t="s">
        <v>1935</v>
      </c>
      <c r="C1905">
        <v>55</v>
      </c>
      <c r="D1905" t="s">
        <v>21</v>
      </c>
      <c r="E1905" t="s">
        <v>22</v>
      </c>
      <c r="F1905" t="s">
        <v>30</v>
      </c>
      <c r="G1905" t="s">
        <v>40</v>
      </c>
      <c r="H1905" s="2">
        <v>4198.51</v>
      </c>
      <c r="I1905" t="str">
        <f t="shared" si="29"/>
        <v>Middle age</v>
      </c>
    </row>
    <row r="1906" spans="1:9" x14ac:dyDescent="0.35">
      <c r="A1906" s="1">
        <v>44979</v>
      </c>
      <c r="B1906" t="s">
        <v>1936</v>
      </c>
      <c r="C1906">
        <v>72</v>
      </c>
      <c r="D1906" t="s">
        <v>21</v>
      </c>
      <c r="E1906" t="s">
        <v>15</v>
      </c>
      <c r="F1906" t="s">
        <v>30</v>
      </c>
      <c r="G1906" t="s">
        <v>28</v>
      </c>
      <c r="H1906" s="2">
        <v>4562.34</v>
      </c>
      <c r="I1906" t="str">
        <f t="shared" si="29"/>
        <v>Senior Age</v>
      </c>
    </row>
    <row r="1907" spans="1:9" x14ac:dyDescent="0.35">
      <c r="A1907" s="1">
        <v>45023</v>
      </c>
      <c r="B1907" t="s">
        <v>1937</v>
      </c>
      <c r="C1907">
        <v>48</v>
      </c>
      <c r="D1907" t="s">
        <v>21</v>
      </c>
      <c r="E1907" t="s">
        <v>22</v>
      </c>
      <c r="F1907" t="s">
        <v>11</v>
      </c>
      <c r="G1907" t="s">
        <v>17</v>
      </c>
      <c r="H1907" s="2">
        <v>104.57</v>
      </c>
      <c r="I1907" t="str">
        <f t="shared" si="29"/>
        <v>Middle age</v>
      </c>
    </row>
    <row r="1908" spans="1:9" x14ac:dyDescent="0.35">
      <c r="A1908" s="1">
        <v>45106</v>
      </c>
      <c r="B1908" t="s">
        <v>1938</v>
      </c>
      <c r="C1908">
        <v>43</v>
      </c>
      <c r="D1908" t="s">
        <v>14</v>
      </c>
      <c r="E1908" t="s">
        <v>10</v>
      </c>
      <c r="F1908" t="s">
        <v>30</v>
      </c>
      <c r="G1908" t="s">
        <v>40</v>
      </c>
      <c r="H1908" s="2">
        <v>1043.96</v>
      </c>
      <c r="I1908" t="str">
        <f t="shared" si="29"/>
        <v>Middle age</v>
      </c>
    </row>
    <row r="1909" spans="1:9" x14ac:dyDescent="0.35">
      <c r="A1909" s="1">
        <v>45115</v>
      </c>
      <c r="B1909" t="s">
        <v>1939</v>
      </c>
      <c r="C1909">
        <v>12</v>
      </c>
      <c r="D1909" t="s">
        <v>14</v>
      </c>
      <c r="E1909" t="s">
        <v>35</v>
      </c>
      <c r="F1909" t="s">
        <v>23</v>
      </c>
      <c r="G1909" t="s">
        <v>12</v>
      </c>
      <c r="H1909" s="2">
        <v>4244.6099999999997</v>
      </c>
      <c r="I1909" t="str">
        <f t="shared" si="29"/>
        <v>Child</v>
      </c>
    </row>
    <row r="1910" spans="1:9" x14ac:dyDescent="0.35">
      <c r="A1910" s="1">
        <v>45035</v>
      </c>
      <c r="B1910" t="s">
        <v>1940</v>
      </c>
      <c r="C1910">
        <v>92</v>
      </c>
      <c r="D1910" t="s">
        <v>9</v>
      </c>
      <c r="E1910" t="s">
        <v>10</v>
      </c>
      <c r="F1910" t="s">
        <v>11</v>
      </c>
      <c r="G1910" t="s">
        <v>28</v>
      </c>
      <c r="H1910" s="2">
        <v>4677.8500000000004</v>
      </c>
      <c r="I1910" t="str">
        <f t="shared" si="29"/>
        <v>Senior Age</v>
      </c>
    </row>
    <row r="1911" spans="1:9" x14ac:dyDescent="0.35">
      <c r="A1911" s="1">
        <v>45209</v>
      </c>
      <c r="B1911" t="s">
        <v>1941</v>
      </c>
      <c r="C1911">
        <v>5</v>
      </c>
      <c r="D1911" t="s">
        <v>14</v>
      </c>
      <c r="E1911" t="s">
        <v>15</v>
      </c>
      <c r="F1911" t="s">
        <v>16</v>
      </c>
      <c r="G1911" t="s">
        <v>28</v>
      </c>
      <c r="H1911" s="2">
        <v>881.05</v>
      </c>
      <c r="I1911" t="str">
        <f t="shared" si="29"/>
        <v>Child</v>
      </c>
    </row>
    <row r="1912" spans="1:9" x14ac:dyDescent="0.35">
      <c r="A1912" s="1">
        <v>45133</v>
      </c>
      <c r="B1912" t="s">
        <v>1942</v>
      </c>
      <c r="C1912">
        <v>80</v>
      </c>
      <c r="D1912" t="s">
        <v>21</v>
      </c>
      <c r="E1912" t="s">
        <v>19</v>
      </c>
      <c r="F1912" t="s">
        <v>11</v>
      </c>
      <c r="G1912" t="s">
        <v>17</v>
      </c>
      <c r="H1912" s="2">
        <v>4246.42</v>
      </c>
      <c r="I1912" t="str">
        <f t="shared" si="29"/>
        <v>Senior Age</v>
      </c>
    </row>
    <row r="1913" spans="1:9" x14ac:dyDescent="0.35">
      <c r="A1913" s="1">
        <v>44984</v>
      </c>
      <c r="B1913" t="s">
        <v>1943</v>
      </c>
      <c r="C1913">
        <v>81</v>
      </c>
      <c r="D1913" t="s">
        <v>9</v>
      </c>
      <c r="E1913" t="s">
        <v>19</v>
      </c>
      <c r="F1913" t="s">
        <v>16</v>
      </c>
      <c r="G1913" t="s">
        <v>37</v>
      </c>
      <c r="H1913" s="2">
        <v>2597.6</v>
      </c>
      <c r="I1913" t="str">
        <f t="shared" si="29"/>
        <v>Senior Age</v>
      </c>
    </row>
    <row r="1914" spans="1:9" x14ac:dyDescent="0.35">
      <c r="A1914" s="1">
        <v>44721</v>
      </c>
      <c r="B1914" t="s">
        <v>1944</v>
      </c>
      <c r="C1914">
        <v>58</v>
      </c>
      <c r="D1914" t="s">
        <v>14</v>
      </c>
      <c r="E1914" t="s">
        <v>27</v>
      </c>
      <c r="F1914" t="s">
        <v>30</v>
      </c>
      <c r="G1914" t="s">
        <v>37</v>
      </c>
      <c r="H1914" s="2">
        <v>384.27</v>
      </c>
      <c r="I1914" t="str">
        <f t="shared" si="29"/>
        <v>Middle age</v>
      </c>
    </row>
    <row r="1915" spans="1:9" x14ac:dyDescent="0.35">
      <c r="A1915" s="1">
        <v>45039</v>
      </c>
      <c r="B1915" t="s">
        <v>1945</v>
      </c>
      <c r="C1915">
        <v>99</v>
      </c>
      <c r="D1915" t="s">
        <v>21</v>
      </c>
      <c r="E1915" t="s">
        <v>19</v>
      </c>
      <c r="F1915" t="s">
        <v>23</v>
      </c>
      <c r="G1915" t="s">
        <v>12</v>
      </c>
      <c r="H1915" s="2">
        <v>4312.71</v>
      </c>
      <c r="I1915" t="str">
        <f t="shared" si="29"/>
        <v>Senior Age</v>
      </c>
    </row>
    <row r="1916" spans="1:9" x14ac:dyDescent="0.35">
      <c r="A1916" s="1">
        <v>44582</v>
      </c>
      <c r="B1916" t="s">
        <v>1946</v>
      </c>
      <c r="C1916">
        <v>64</v>
      </c>
      <c r="D1916" t="s">
        <v>14</v>
      </c>
      <c r="E1916" t="s">
        <v>27</v>
      </c>
      <c r="F1916" t="s">
        <v>11</v>
      </c>
      <c r="G1916" t="s">
        <v>12</v>
      </c>
      <c r="H1916" s="2">
        <v>3571.39</v>
      </c>
      <c r="I1916" t="str">
        <f t="shared" si="29"/>
        <v>Senior Age</v>
      </c>
    </row>
    <row r="1917" spans="1:9" x14ac:dyDescent="0.35">
      <c r="A1917" s="1">
        <v>44934</v>
      </c>
      <c r="B1917" t="s">
        <v>1947</v>
      </c>
      <c r="C1917">
        <v>86</v>
      </c>
      <c r="D1917" t="s">
        <v>14</v>
      </c>
      <c r="E1917" t="s">
        <v>33</v>
      </c>
      <c r="F1917" t="s">
        <v>23</v>
      </c>
      <c r="G1917" t="s">
        <v>12</v>
      </c>
      <c r="H1917" s="2">
        <v>1888.64</v>
      </c>
      <c r="I1917" t="str">
        <f t="shared" si="29"/>
        <v>Senior Age</v>
      </c>
    </row>
    <row r="1918" spans="1:9" x14ac:dyDescent="0.35">
      <c r="A1918" s="1">
        <v>44812</v>
      </c>
      <c r="B1918" t="s">
        <v>1948</v>
      </c>
      <c r="C1918">
        <v>22</v>
      </c>
      <c r="D1918" t="s">
        <v>9</v>
      </c>
      <c r="E1918" t="s">
        <v>33</v>
      </c>
      <c r="F1918" t="s">
        <v>23</v>
      </c>
      <c r="G1918" t="s">
        <v>28</v>
      </c>
      <c r="H1918" s="2">
        <v>3510.88</v>
      </c>
      <c r="I1918" t="str">
        <f t="shared" si="29"/>
        <v>Young Adult</v>
      </c>
    </row>
    <row r="1919" spans="1:9" x14ac:dyDescent="0.35">
      <c r="A1919" s="1">
        <v>44780</v>
      </c>
      <c r="B1919" t="s">
        <v>1949</v>
      </c>
      <c r="C1919">
        <v>25</v>
      </c>
      <c r="D1919" t="s">
        <v>21</v>
      </c>
      <c r="E1919" t="s">
        <v>10</v>
      </c>
      <c r="F1919" t="s">
        <v>11</v>
      </c>
      <c r="G1919" t="s">
        <v>67</v>
      </c>
      <c r="H1919" s="2">
        <v>1777.45</v>
      </c>
      <c r="I1919" t="str">
        <f t="shared" si="29"/>
        <v>Young Adult</v>
      </c>
    </row>
    <row r="1920" spans="1:9" x14ac:dyDescent="0.35">
      <c r="A1920" s="1">
        <v>44760</v>
      </c>
      <c r="B1920" t="s">
        <v>1950</v>
      </c>
      <c r="C1920">
        <v>76</v>
      </c>
      <c r="D1920" t="s">
        <v>21</v>
      </c>
      <c r="E1920" t="s">
        <v>19</v>
      </c>
      <c r="F1920" t="s">
        <v>23</v>
      </c>
      <c r="G1920" t="s">
        <v>12</v>
      </c>
      <c r="H1920" s="2">
        <v>4004.48</v>
      </c>
      <c r="I1920" t="str">
        <f t="shared" si="29"/>
        <v>Senior Age</v>
      </c>
    </row>
    <row r="1921" spans="1:9" x14ac:dyDescent="0.35">
      <c r="A1921" s="1">
        <v>45129</v>
      </c>
      <c r="B1921" t="s">
        <v>1951</v>
      </c>
      <c r="C1921">
        <v>34</v>
      </c>
      <c r="D1921" t="s">
        <v>14</v>
      </c>
      <c r="E1921" t="s">
        <v>33</v>
      </c>
      <c r="F1921" t="s">
        <v>11</v>
      </c>
      <c r="G1921" t="s">
        <v>12</v>
      </c>
      <c r="H1921" s="2">
        <v>3592.63</v>
      </c>
      <c r="I1921" t="str">
        <f t="shared" si="29"/>
        <v>Young Adult</v>
      </c>
    </row>
    <row r="1922" spans="1:9" x14ac:dyDescent="0.35">
      <c r="A1922" s="1">
        <v>44630</v>
      </c>
      <c r="B1922" t="s">
        <v>1952</v>
      </c>
      <c r="C1922">
        <v>80</v>
      </c>
      <c r="D1922" t="s">
        <v>14</v>
      </c>
      <c r="E1922" t="s">
        <v>15</v>
      </c>
      <c r="F1922" t="s">
        <v>23</v>
      </c>
      <c r="G1922" t="s">
        <v>28</v>
      </c>
      <c r="H1922" s="2">
        <v>2438.3200000000002</v>
      </c>
      <c r="I1922" t="str">
        <f t="shared" ref="I1922:I1985" si="30">IF(C1922&lt;=17,"Child",IF(C1922&lt;=39, "Young Adult", IF(C1922&lt;=59, "Middle age", "Senior Age")))</f>
        <v>Senior Age</v>
      </c>
    </row>
    <row r="1923" spans="1:9" x14ac:dyDescent="0.35">
      <c r="A1923" s="1">
        <v>44913</v>
      </c>
      <c r="B1923" t="s">
        <v>1953</v>
      </c>
      <c r="C1923">
        <v>82</v>
      </c>
      <c r="D1923" t="s">
        <v>9</v>
      </c>
      <c r="E1923" t="s">
        <v>22</v>
      </c>
      <c r="F1923" t="s">
        <v>30</v>
      </c>
      <c r="G1923" t="s">
        <v>17</v>
      </c>
      <c r="H1923" s="2">
        <v>1256.52</v>
      </c>
      <c r="I1923" t="str">
        <f t="shared" si="30"/>
        <v>Senior Age</v>
      </c>
    </row>
    <row r="1924" spans="1:9" x14ac:dyDescent="0.35">
      <c r="A1924" s="1">
        <v>44693</v>
      </c>
      <c r="B1924" t="s">
        <v>1954</v>
      </c>
      <c r="C1924">
        <v>79</v>
      </c>
      <c r="D1924" t="s">
        <v>9</v>
      </c>
      <c r="E1924" t="s">
        <v>15</v>
      </c>
      <c r="F1924" t="s">
        <v>30</v>
      </c>
      <c r="G1924" t="s">
        <v>28</v>
      </c>
      <c r="H1924" s="2">
        <v>3742.67</v>
      </c>
      <c r="I1924" t="str">
        <f t="shared" si="30"/>
        <v>Senior Age</v>
      </c>
    </row>
    <row r="1925" spans="1:9" x14ac:dyDescent="0.35">
      <c r="A1925" s="1">
        <v>44594</v>
      </c>
      <c r="B1925" t="s">
        <v>1955</v>
      </c>
      <c r="C1925">
        <v>84</v>
      </c>
      <c r="D1925" t="s">
        <v>14</v>
      </c>
      <c r="E1925" t="s">
        <v>22</v>
      </c>
      <c r="F1925" t="s">
        <v>16</v>
      </c>
      <c r="G1925" t="s">
        <v>28</v>
      </c>
      <c r="H1925" s="2">
        <v>2804.68</v>
      </c>
      <c r="I1925" t="str">
        <f t="shared" si="30"/>
        <v>Senior Age</v>
      </c>
    </row>
    <row r="1926" spans="1:9" x14ac:dyDescent="0.35">
      <c r="A1926" s="1">
        <v>44794</v>
      </c>
      <c r="B1926" t="s">
        <v>1956</v>
      </c>
      <c r="C1926">
        <v>53</v>
      </c>
      <c r="D1926" t="s">
        <v>21</v>
      </c>
      <c r="E1926" t="s">
        <v>15</v>
      </c>
      <c r="F1926" t="s">
        <v>11</v>
      </c>
      <c r="G1926" t="s">
        <v>40</v>
      </c>
      <c r="H1926" s="2">
        <v>3870.24</v>
      </c>
      <c r="I1926" t="str">
        <f t="shared" si="30"/>
        <v>Middle age</v>
      </c>
    </row>
    <row r="1927" spans="1:9" x14ac:dyDescent="0.35">
      <c r="A1927" s="1">
        <v>45266</v>
      </c>
      <c r="B1927" t="s">
        <v>1957</v>
      </c>
      <c r="C1927">
        <v>89</v>
      </c>
      <c r="D1927" t="s">
        <v>14</v>
      </c>
      <c r="E1927" t="s">
        <v>25</v>
      </c>
      <c r="F1927" t="s">
        <v>16</v>
      </c>
      <c r="G1927" t="s">
        <v>40</v>
      </c>
      <c r="H1927" s="2">
        <v>4374.58</v>
      </c>
      <c r="I1927" t="str">
        <f t="shared" si="30"/>
        <v>Senior Age</v>
      </c>
    </row>
    <row r="1928" spans="1:9" x14ac:dyDescent="0.35">
      <c r="A1928" s="1">
        <v>44695</v>
      </c>
      <c r="B1928" t="s">
        <v>1958</v>
      </c>
      <c r="C1928">
        <v>14</v>
      </c>
      <c r="D1928" t="s">
        <v>9</v>
      </c>
      <c r="E1928" t="s">
        <v>15</v>
      </c>
      <c r="F1928" t="s">
        <v>23</v>
      </c>
      <c r="G1928" t="s">
        <v>28</v>
      </c>
      <c r="H1928" s="2">
        <v>2930</v>
      </c>
      <c r="I1928" t="str">
        <f t="shared" si="30"/>
        <v>Child</v>
      </c>
    </row>
    <row r="1929" spans="1:9" x14ac:dyDescent="0.35">
      <c r="A1929" s="1">
        <v>44977</v>
      </c>
      <c r="B1929" t="s">
        <v>1959</v>
      </c>
      <c r="C1929">
        <v>72</v>
      </c>
      <c r="D1929" t="s">
        <v>21</v>
      </c>
      <c r="E1929" t="s">
        <v>25</v>
      </c>
      <c r="F1929" t="s">
        <v>11</v>
      </c>
      <c r="G1929" t="s">
        <v>17</v>
      </c>
      <c r="H1929" s="2">
        <v>311.89</v>
      </c>
      <c r="I1929" t="str">
        <f t="shared" si="30"/>
        <v>Senior Age</v>
      </c>
    </row>
    <row r="1930" spans="1:9" x14ac:dyDescent="0.35">
      <c r="A1930" s="1">
        <v>44684</v>
      </c>
      <c r="B1930" t="s">
        <v>1960</v>
      </c>
      <c r="C1930">
        <v>13</v>
      </c>
      <c r="D1930" t="s">
        <v>9</v>
      </c>
      <c r="E1930" t="s">
        <v>27</v>
      </c>
      <c r="F1930" t="s">
        <v>16</v>
      </c>
      <c r="G1930" t="s">
        <v>40</v>
      </c>
      <c r="H1930" s="2">
        <v>3142.61</v>
      </c>
      <c r="I1930" t="str">
        <f t="shared" si="30"/>
        <v>Child</v>
      </c>
    </row>
    <row r="1931" spans="1:9" x14ac:dyDescent="0.35">
      <c r="A1931" s="1">
        <v>45080</v>
      </c>
      <c r="B1931" t="s">
        <v>1961</v>
      </c>
      <c r="C1931">
        <v>23</v>
      </c>
      <c r="D1931" t="s">
        <v>9</v>
      </c>
      <c r="E1931" t="s">
        <v>35</v>
      </c>
      <c r="F1931" t="s">
        <v>16</v>
      </c>
      <c r="G1931" t="s">
        <v>37</v>
      </c>
      <c r="H1931" s="2">
        <v>114.4</v>
      </c>
      <c r="I1931" t="str">
        <f t="shared" si="30"/>
        <v>Young Adult</v>
      </c>
    </row>
    <row r="1932" spans="1:9" x14ac:dyDescent="0.35">
      <c r="A1932" s="1">
        <v>45019</v>
      </c>
      <c r="B1932" t="s">
        <v>1962</v>
      </c>
      <c r="C1932">
        <v>50</v>
      </c>
      <c r="D1932" t="s">
        <v>9</v>
      </c>
      <c r="E1932" t="s">
        <v>15</v>
      </c>
      <c r="F1932" t="s">
        <v>30</v>
      </c>
      <c r="G1932" t="s">
        <v>17</v>
      </c>
      <c r="H1932" s="2">
        <v>4167.1400000000003</v>
      </c>
      <c r="I1932" t="str">
        <f t="shared" si="30"/>
        <v>Middle age</v>
      </c>
    </row>
    <row r="1933" spans="1:9" x14ac:dyDescent="0.35">
      <c r="A1933" s="1">
        <v>44659</v>
      </c>
      <c r="B1933" t="s">
        <v>1963</v>
      </c>
      <c r="C1933">
        <v>84</v>
      </c>
      <c r="D1933" t="s">
        <v>21</v>
      </c>
      <c r="E1933" t="s">
        <v>33</v>
      </c>
      <c r="F1933" t="s">
        <v>11</v>
      </c>
      <c r="G1933" t="s">
        <v>12</v>
      </c>
      <c r="H1933" s="2">
        <v>4721.6899999999996</v>
      </c>
      <c r="I1933" t="str">
        <f t="shared" si="30"/>
        <v>Senior Age</v>
      </c>
    </row>
    <row r="1934" spans="1:9" x14ac:dyDescent="0.35">
      <c r="A1934" s="1">
        <v>45221</v>
      </c>
      <c r="B1934" t="s">
        <v>1964</v>
      </c>
      <c r="C1934">
        <v>98</v>
      </c>
      <c r="D1934" t="s">
        <v>21</v>
      </c>
      <c r="E1934" t="s">
        <v>10</v>
      </c>
      <c r="F1934" t="s">
        <v>16</v>
      </c>
      <c r="G1934" t="s">
        <v>28</v>
      </c>
      <c r="H1934" s="2">
        <v>4243.9399999999996</v>
      </c>
      <c r="I1934" t="str">
        <f t="shared" si="30"/>
        <v>Senior Age</v>
      </c>
    </row>
    <row r="1935" spans="1:9" x14ac:dyDescent="0.35">
      <c r="A1935" s="1">
        <v>45199</v>
      </c>
      <c r="B1935" t="s">
        <v>1965</v>
      </c>
      <c r="C1935">
        <v>14</v>
      </c>
      <c r="D1935" t="s">
        <v>21</v>
      </c>
      <c r="E1935" t="s">
        <v>22</v>
      </c>
      <c r="F1935" t="s">
        <v>16</v>
      </c>
      <c r="G1935" t="s">
        <v>28</v>
      </c>
      <c r="H1935" s="2">
        <v>1860.32</v>
      </c>
      <c r="I1935" t="str">
        <f t="shared" si="30"/>
        <v>Child</v>
      </c>
    </row>
    <row r="1936" spans="1:9" x14ac:dyDescent="0.35">
      <c r="A1936" s="1">
        <v>44619</v>
      </c>
      <c r="B1936" t="s">
        <v>1966</v>
      </c>
      <c r="C1936">
        <v>91</v>
      </c>
      <c r="D1936" t="s">
        <v>14</v>
      </c>
      <c r="E1936" t="s">
        <v>25</v>
      </c>
      <c r="F1936" t="s">
        <v>30</v>
      </c>
      <c r="G1936" t="s">
        <v>28</v>
      </c>
      <c r="H1936" s="2">
        <v>2643.06</v>
      </c>
      <c r="I1936" t="str">
        <f t="shared" si="30"/>
        <v>Senior Age</v>
      </c>
    </row>
    <row r="1937" spans="1:9" x14ac:dyDescent="0.35">
      <c r="A1937" s="1">
        <v>44640</v>
      </c>
      <c r="B1937" t="s">
        <v>1967</v>
      </c>
      <c r="C1937">
        <v>35</v>
      </c>
      <c r="D1937" t="s">
        <v>14</v>
      </c>
      <c r="E1937" t="s">
        <v>19</v>
      </c>
      <c r="F1937" t="s">
        <v>11</v>
      </c>
      <c r="G1937" t="s">
        <v>17</v>
      </c>
      <c r="H1937" s="2">
        <v>4150.12</v>
      </c>
      <c r="I1937" t="str">
        <f t="shared" si="30"/>
        <v>Young Adult</v>
      </c>
    </row>
    <row r="1938" spans="1:9" x14ac:dyDescent="0.35">
      <c r="A1938" s="1">
        <v>45281</v>
      </c>
      <c r="B1938" t="s">
        <v>1968</v>
      </c>
      <c r="C1938">
        <v>42</v>
      </c>
      <c r="D1938" t="s">
        <v>14</v>
      </c>
      <c r="E1938" t="s">
        <v>15</v>
      </c>
      <c r="F1938" t="s">
        <v>16</v>
      </c>
      <c r="G1938" t="s">
        <v>28</v>
      </c>
      <c r="H1938" s="2">
        <v>794.69</v>
      </c>
      <c r="I1938" t="str">
        <f t="shared" si="30"/>
        <v>Middle age</v>
      </c>
    </row>
    <row r="1939" spans="1:9" x14ac:dyDescent="0.35">
      <c r="A1939" s="1">
        <v>45275</v>
      </c>
      <c r="B1939" t="s">
        <v>1969</v>
      </c>
      <c r="C1939">
        <v>99</v>
      </c>
      <c r="D1939" t="s">
        <v>14</v>
      </c>
      <c r="E1939" t="s">
        <v>35</v>
      </c>
      <c r="F1939" t="s">
        <v>11</v>
      </c>
      <c r="G1939" t="s">
        <v>17</v>
      </c>
      <c r="H1939" s="2">
        <v>779.37</v>
      </c>
      <c r="I1939" t="str">
        <f t="shared" si="30"/>
        <v>Senior Age</v>
      </c>
    </row>
    <row r="1940" spans="1:9" x14ac:dyDescent="0.35">
      <c r="A1940" s="1">
        <v>45145</v>
      </c>
      <c r="B1940" t="s">
        <v>1970</v>
      </c>
      <c r="C1940">
        <v>43</v>
      </c>
      <c r="D1940" t="s">
        <v>9</v>
      </c>
      <c r="E1940" t="s">
        <v>19</v>
      </c>
      <c r="F1940" t="s">
        <v>11</v>
      </c>
      <c r="G1940" t="s">
        <v>37</v>
      </c>
      <c r="H1940" s="2">
        <v>4588.24</v>
      </c>
      <c r="I1940" t="str">
        <f t="shared" si="30"/>
        <v>Middle age</v>
      </c>
    </row>
    <row r="1941" spans="1:9" x14ac:dyDescent="0.35">
      <c r="A1941" s="1">
        <v>44819</v>
      </c>
      <c r="B1941" t="s">
        <v>1971</v>
      </c>
      <c r="C1941">
        <v>39</v>
      </c>
      <c r="D1941" t="s">
        <v>14</v>
      </c>
      <c r="E1941" t="s">
        <v>15</v>
      </c>
      <c r="F1941" t="s">
        <v>16</v>
      </c>
      <c r="G1941" t="s">
        <v>28</v>
      </c>
      <c r="H1941" s="2">
        <v>4152.51</v>
      </c>
      <c r="I1941" t="str">
        <f t="shared" si="30"/>
        <v>Young Adult</v>
      </c>
    </row>
    <row r="1942" spans="1:9" x14ac:dyDescent="0.35">
      <c r="A1942" s="1">
        <v>44927</v>
      </c>
      <c r="B1942" t="s">
        <v>1972</v>
      </c>
      <c r="C1942">
        <v>81</v>
      </c>
      <c r="D1942" t="s">
        <v>14</v>
      </c>
      <c r="E1942" t="s">
        <v>22</v>
      </c>
      <c r="F1942" t="s">
        <v>11</v>
      </c>
      <c r="G1942" t="s">
        <v>12</v>
      </c>
      <c r="H1942" s="2">
        <v>4629.24</v>
      </c>
      <c r="I1942" t="str">
        <f t="shared" si="30"/>
        <v>Senior Age</v>
      </c>
    </row>
    <row r="1943" spans="1:9" x14ac:dyDescent="0.35">
      <c r="A1943" s="1">
        <v>44898</v>
      </c>
      <c r="B1943" t="s">
        <v>1973</v>
      </c>
      <c r="C1943">
        <v>43</v>
      </c>
      <c r="D1943" t="s">
        <v>21</v>
      </c>
      <c r="E1943" t="s">
        <v>35</v>
      </c>
      <c r="F1943" t="s">
        <v>23</v>
      </c>
      <c r="G1943" t="s">
        <v>67</v>
      </c>
      <c r="H1943" s="2">
        <v>4396.46</v>
      </c>
      <c r="I1943" t="str">
        <f t="shared" si="30"/>
        <v>Middle age</v>
      </c>
    </row>
    <row r="1944" spans="1:9" x14ac:dyDescent="0.35">
      <c r="A1944" s="1">
        <v>45149</v>
      </c>
      <c r="B1944" t="s">
        <v>1974</v>
      </c>
      <c r="C1944">
        <v>0</v>
      </c>
      <c r="D1944" t="s">
        <v>14</v>
      </c>
      <c r="E1944" t="s">
        <v>19</v>
      </c>
      <c r="F1944" t="s">
        <v>11</v>
      </c>
      <c r="G1944" t="s">
        <v>28</v>
      </c>
      <c r="H1944" s="2">
        <v>1699.18</v>
      </c>
      <c r="I1944" t="str">
        <f t="shared" si="30"/>
        <v>Child</v>
      </c>
    </row>
    <row r="1945" spans="1:9" x14ac:dyDescent="0.35">
      <c r="A1945" s="1">
        <v>45153</v>
      </c>
      <c r="B1945" t="s">
        <v>1975</v>
      </c>
      <c r="C1945">
        <v>74</v>
      </c>
      <c r="D1945" t="s">
        <v>21</v>
      </c>
      <c r="E1945" t="s">
        <v>35</v>
      </c>
      <c r="F1945" t="s">
        <v>11</v>
      </c>
      <c r="G1945" t="s">
        <v>12</v>
      </c>
      <c r="H1945" s="2">
        <v>1442.46</v>
      </c>
      <c r="I1945" t="str">
        <f t="shared" si="30"/>
        <v>Senior Age</v>
      </c>
    </row>
    <row r="1946" spans="1:9" x14ac:dyDescent="0.35">
      <c r="A1946" s="1">
        <v>45033</v>
      </c>
      <c r="B1946" t="s">
        <v>1976</v>
      </c>
      <c r="C1946">
        <v>78</v>
      </c>
      <c r="D1946" t="s">
        <v>9</v>
      </c>
      <c r="E1946" t="s">
        <v>35</v>
      </c>
      <c r="F1946" t="s">
        <v>30</v>
      </c>
      <c r="G1946" t="s">
        <v>12</v>
      </c>
      <c r="H1946" s="2">
        <v>197.78</v>
      </c>
      <c r="I1946" t="str">
        <f t="shared" si="30"/>
        <v>Senior Age</v>
      </c>
    </row>
    <row r="1947" spans="1:9" x14ac:dyDescent="0.35">
      <c r="A1947" s="1">
        <v>44884</v>
      </c>
      <c r="B1947" t="s">
        <v>1977</v>
      </c>
      <c r="C1947">
        <v>10</v>
      </c>
      <c r="D1947" t="s">
        <v>14</v>
      </c>
      <c r="E1947" t="s">
        <v>15</v>
      </c>
      <c r="F1947" t="s">
        <v>23</v>
      </c>
      <c r="G1947" t="s">
        <v>67</v>
      </c>
      <c r="H1947" s="2">
        <v>2372.88</v>
      </c>
      <c r="I1947" t="str">
        <f t="shared" si="30"/>
        <v>Child</v>
      </c>
    </row>
    <row r="1948" spans="1:9" x14ac:dyDescent="0.35">
      <c r="A1948" s="1">
        <v>45129</v>
      </c>
      <c r="B1948" t="s">
        <v>1978</v>
      </c>
      <c r="C1948">
        <v>57</v>
      </c>
      <c r="D1948" t="s">
        <v>14</v>
      </c>
      <c r="E1948" t="s">
        <v>25</v>
      </c>
      <c r="F1948" t="s">
        <v>23</v>
      </c>
      <c r="G1948" t="s">
        <v>28</v>
      </c>
      <c r="H1948" s="2">
        <v>3054.42</v>
      </c>
      <c r="I1948" t="str">
        <f t="shared" si="30"/>
        <v>Middle age</v>
      </c>
    </row>
    <row r="1949" spans="1:9" x14ac:dyDescent="0.35">
      <c r="A1949" s="1">
        <v>45040</v>
      </c>
      <c r="B1949" t="s">
        <v>1979</v>
      </c>
      <c r="C1949">
        <v>42</v>
      </c>
      <c r="D1949" t="s">
        <v>9</v>
      </c>
      <c r="E1949" t="s">
        <v>10</v>
      </c>
      <c r="F1949" t="s">
        <v>11</v>
      </c>
      <c r="G1949" t="s">
        <v>40</v>
      </c>
      <c r="H1949" s="2">
        <v>4257.28</v>
      </c>
      <c r="I1949" t="str">
        <f t="shared" si="30"/>
        <v>Middle age</v>
      </c>
    </row>
    <row r="1950" spans="1:9" x14ac:dyDescent="0.35">
      <c r="A1950" s="1">
        <v>45159</v>
      </c>
      <c r="B1950" t="s">
        <v>1980</v>
      </c>
      <c r="C1950">
        <v>35</v>
      </c>
      <c r="D1950" t="s">
        <v>14</v>
      </c>
      <c r="E1950" t="s">
        <v>27</v>
      </c>
      <c r="F1950" t="s">
        <v>16</v>
      </c>
      <c r="G1950" t="s">
        <v>12</v>
      </c>
      <c r="H1950" s="2">
        <v>960.31</v>
      </c>
      <c r="I1950" t="str">
        <f t="shared" si="30"/>
        <v>Young Adult</v>
      </c>
    </row>
    <row r="1951" spans="1:9" x14ac:dyDescent="0.35">
      <c r="A1951" s="1">
        <v>45064</v>
      </c>
      <c r="B1951" t="s">
        <v>1981</v>
      </c>
      <c r="C1951">
        <v>29</v>
      </c>
      <c r="D1951" t="s">
        <v>14</v>
      </c>
      <c r="E1951" t="s">
        <v>10</v>
      </c>
      <c r="F1951" t="s">
        <v>16</v>
      </c>
      <c r="G1951" t="s">
        <v>17</v>
      </c>
      <c r="H1951" s="2">
        <v>4771.28</v>
      </c>
      <c r="I1951" t="str">
        <f t="shared" si="30"/>
        <v>Young Adult</v>
      </c>
    </row>
    <row r="1952" spans="1:9" x14ac:dyDescent="0.35">
      <c r="A1952" s="1">
        <v>44597</v>
      </c>
      <c r="B1952" t="s">
        <v>1982</v>
      </c>
      <c r="C1952">
        <v>20</v>
      </c>
      <c r="D1952" t="s">
        <v>21</v>
      </c>
      <c r="E1952" t="s">
        <v>19</v>
      </c>
      <c r="F1952" t="s">
        <v>11</v>
      </c>
      <c r="G1952" t="s">
        <v>17</v>
      </c>
      <c r="H1952" s="2">
        <v>2011.33</v>
      </c>
      <c r="I1952" t="str">
        <f t="shared" si="30"/>
        <v>Young Adult</v>
      </c>
    </row>
    <row r="1953" spans="1:9" x14ac:dyDescent="0.35">
      <c r="A1953" s="1">
        <v>45006</v>
      </c>
      <c r="B1953" t="s">
        <v>1983</v>
      </c>
      <c r="C1953">
        <v>88</v>
      </c>
      <c r="D1953" t="s">
        <v>14</v>
      </c>
      <c r="E1953" t="s">
        <v>15</v>
      </c>
      <c r="F1953" t="s">
        <v>30</v>
      </c>
      <c r="G1953" t="s">
        <v>28</v>
      </c>
      <c r="H1953" s="2">
        <v>2193.4499999999998</v>
      </c>
      <c r="I1953" t="str">
        <f t="shared" si="30"/>
        <v>Senior Age</v>
      </c>
    </row>
    <row r="1954" spans="1:9" x14ac:dyDescent="0.35">
      <c r="A1954" s="1">
        <v>45182</v>
      </c>
      <c r="B1954" t="s">
        <v>1984</v>
      </c>
      <c r="C1954">
        <v>72</v>
      </c>
      <c r="D1954" t="s">
        <v>9</v>
      </c>
      <c r="E1954" t="s">
        <v>22</v>
      </c>
      <c r="F1954" t="s">
        <v>16</v>
      </c>
      <c r="G1954" t="s">
        <v>28</v>
      </c>
      <c r="H1954" s="2">
        <v>3184.32</v>
      </c>
      <c r="I1954" t="str">
        <f t="shared" si="30"/>
        <v>Senior Age</v>
      </c>
    </row>
    <row r="1955" spans="1:9" x14ac:dyDescent="0.35">
      <c r="A1955" s="1">
        <v>44688</v>
      </c>
      <c r="B1955" t="s">
        <v>1985</v>
      </c>
      <c r="C1955">
        <v>89</v>
      </c>
      <c r="D1955" t="s">
        <v>21</v>
      </c>
      <c r="E1955" t="s">
        <v>35</v>
      </c>
      <c r="F1955" t="s">
        <v>23</v>
      </c>
      <c r="G1955" t="s">
        <v>12</v>
      </c>
      <c r="H1955" s="2">
        <v>2672.79</v>
      </c>
      <c r="I1955" t="str">
        <f t="shared" si="30"/>
        <v>Senior Age</v>
      </c>
    </row>
    <row r="1956" spans="1:9" x14ac:dyDescent="0.35">
      <c r="A1956" s="1">
        <v>44893</v>
      </c>
      <c r="B1956" t="s">
        <v>1986</v>
      </c>
      <c r="C1956">
        <v>34</v>
      </c>
      <c r="D1956" t="s">
        <v>14</v>
      </c>
      <c r="E1956" t="s">
        <v>15</v>
      </c>
      <c r="F1956" t="s">
        <v>16</v>
      </c>
      <c r="G1956" t="s">
        <v>28</v>
      </c>
      <c r="H1956" s="2">
        <v>1869.7</v>
      </c>
      <c r="I1956" t="str">
        <f t="shared" si="30"/>
        <v>Young Adult</v>
      </c>
    </row>
    <row r="1957" spans="1:9" x14ac:dyDescent="0.35">
      <c r="A1957" s="1">
        <v>44619</v>
      </c>
      <c r="B1957" t="s">
        <v>1987</v>
      </c>
      <c r="C1957">
        <v>63</v>
      </c>
      <c r="D1957" t="s">
        <v>21</v>
      </c>
      <c r="E1957" t="s">
        <v>19</v>
      </c>
      <c r="F1957" t="s">
        <v>30</v>
      </c>
      <c r="G1957" t="s">
        <v>17</v>
      </c>
      <c r="H1957" s="2">
        <v>1362.34</v>
      </c>
      <c r="I1957" t="str">
        <f t="shared" si="30"/>
        <v>Senior Age</v>
      </c>
    </row>
    <row r="1958" spans="1:9" x14ac:dyDescent="0.35">
      <c r="A1958" s="1">
        <v>45073</v>
      </c>
      <c r="B1958" t="s">
        <v>1988</v>
      </c>
      <c r="C1958">
        <v>21</v>
      </c>
      <c r="D1958" t="s">
        <v>21</v>
      </c>
      <c r="E1958" t="s">
        <v>19</v>
      </c>
      <c r="F1958" t="s">
        <v>30</v>
      </c>
      <c r="G1958" t="s">
        <v>40</v>
      </c>
      <c r="H1958" s="2">
        <v>1309.46</v>
      </c>
      <c r="I1958" t="str">
        <f t="shared" si="30"/>
        <v>Young Adult</v>
      </c>
    </row>
    <row r="1959" spans="1:9" x14ac:dyDescent="0.35">
      <c r="A1959" s="1">
        <v>44719</v>
      </c>
      <c r="B1959" t="s">
        <v>1989</v>
      </c>
      <c r="C1959">
        <v>85</v>
      </c>
      <c r="D1959" t="s">
        <v>21</v>
      </c>
      <c r="E1959" t="s">
        <v>22</v>
      </c>
      <c r="F1959" t="s">
        <v>11</v>
      </c>
      <c r="G1959" t="s">
        <v>40</v>
      </c>
      <c r="H1959" s="2">
        <v>991.9</v>
      </c>
      <c r="I1959" t="str">
        <f t="shared" si="30"/>
        <v>Senior Age</v>
      </c>
    </row>
    <row r="1960" spans="1:9" x14ac:dyDescent="0.35">
      <c r="A1960" s="1">
        <v>45087</v>
      </c>
      <c r="B1960" t="s">
        <v>1990</v>
      </c>
      <c r="C1960">
        <v>84</v>
      </c>
      <c r="D1960" t="s">
        <v>21</v>
      </c>
      <c r="E1960" t="s">
        <v>35</v>
      </c>
      <c r="F1960" t="s">
        <v>30</v>
      </c>
      <c r="G1960" t="s">
        <v>40</v>
      </c>
      <c r="H1960" s="2">
        <v>4530.8900000000003</v>
      </c>
      <c r="I1960" t="str">
        <f t="shared" si="30"/>
        <v>Senior Age</v>
      </c>
    </row>
    <row r="1961" spans="1:9" x14ac:dyDescent="0.35">
      <c r="A1961" s="1">
        <v>44740</v>
      </c>
      <c r="B1961" t="s">
        <v>1991</v>
      </c>
      <c r="C1961">
        <v>48</v>
      </c>
      <c r="D1961" t="s">
        <v>14</v>
      </c>
      <c r="E1961" t="s">
        <v>35</v>
      </c>
      <c r="F1961" t="s">
        <v>11</v>
      </c>
      <c r="G1961" t="s">
        <v>28</v>
      </c>
      <c r="H1961" s="2">
        <v>866.61</v>
      </c>
      <c r="I1961" t="str">
        <f t="shared" si="30"/>
        <v>Middle age</v>
      </c>
    </row>
    <row r="1962" spans="1:9" x14ac:dyDescent="0.35">
      <c r="A1962" s="1">
        <v>45143</v>
      </c>
      <c r="B1962" t="s">
        <v>1992</v>
      </c>
      <c r="C1962">
        <v>17</v>
      </c>
      <c r="D1962" t="s">
        <v>14</v>
      </c>
      <c r="E1962" t="s">
        <v>10</v>
      </c>
      <c r="F1962" t="s">
        <v>16</v>
      </c>
      <c r="G1962" t="s">
        <v>17</v>
      </c>
      <c r="H1962" s="2">
        <v>2317.79</v>
      </c>
      <c r="I1962" t="str">
        <f t="shared" si="30"/>
        <v>Child</v>
      </c>
    </row>
    <row r="1963" spans="1:9" x14ac:dyDescent="0.35">
      <c r="A1963" s="1">
        <v>44756</v>
      </c>
      <c r="B1963" t="s">
        <v>1993</v>
      </c>
      <c r="C1963">
        <v>47</v>
      </c>
      <c r="D1963" t="s">
        <v>21</v>
      </c>
      <c r="E1963" t="s">
        <v>15</v>
      </c>
      <c r="F1963" t="s">
        <v>16</v>
      </c>
      <c r="G1963" t="s">
        <v>17</v>
      </c>
      <c r="H1963" s="2">
        <v>3037.14</v>
      </c>
      <c r="I1963" t="str">
        <f t="shared" si="30"/>
        <v>Middle age</v>
      </c>
    </row>
    <row r="1964" spans="1:9" x14ac:dyDescent="0.35">
      <c r="A1964" s="1">
        <v>45283</v>
      </c>
      <c r="B1964" t="s">
        <v>1994</v>
      </c>
      <c r="C1964">
        <v>39</v>
      </c>
      <c r="D1964" t="s">
        <v>9</v>
      </c>
      <c r="E1964" t="s">
        <v>35</v>
      </c>
      <c r="F1964" t="s">
        <v>30</v>
      </c>
      <c r="G1964" t="s">
        <v>12</v>
      </c>
      <c r="H1964" s="2">
        <v>3115.58</v>
      </c>
      <c r="I1964" t="str">
        <f t="shared" si="30"/>
        <v>Young Adult</v>
      </c>
    </row>
    <row r="1965" spans="1:9" x14ac:dyDescent="0.35">
      <c r="A1965" s="1">
        <v>44834</v>
      </c>
      <c r="B1965" t="s">
        <v>1995</v>
      </c>
      <c r="C1965">
        <v>85</v>
      </c>
      <c r="D1965" t="s">
        <v>21</v>
      </c>
      <c r="E1965" t="s">
        <v>19</v>
      </c>
      <c r="F1965" t="s">
        <v>30</v>
      </c>
      <c r="G1965" t="s">
        <v>12</v>
      </c>
      <c r="H1965" s="2">
        <v>3517.33</v>
      </c>
      <c r="I1965" t="str">
        <f t="shared" si="30"/>
        <v>Senior Age</v>
      </c>
    </row>
    <row r="1966" spans="1:9" x14ac:dyDescent="0.35">
      <c r="A1966" s="1">
        <v>45174</v>
      </c>
      <c r="B1966" t="s">
        <v>1996</v>
      </c>
      <c r="C1966">
        <v>7</v>
      </c>
      <c r="D1966" t="s">
        <v>14</v>
      </c>
      <c r="E1966" t="s">
        <v>10</v>
      </c>
      <c r="F1966" t="s">
        <v>30</v>
      </c>
      <c r="G1966" t="s">
        <v>37</v>
      </c>
      <c r="H1966" s="2">
        <v>2861.66</v>
      </c>
      <c r="I1966" t="str">
        <f t="shared" si="30"/>
        <v>Child</v>
      </c>
    </row>
    <row r="1967" spans="1:9" x14ac:dyDescent="0.35">
      <c r="A1967" s="1">
        <v>44638</v>
      </c>
      <c r="B1967" t="s">
        <v>1997</v>
      </c>
      <c r="C1967">
        <v>77</v>
      </c>
      <c r="D1967" t="s">
        <v>9</v>
      </c>
      <c r="E1967" t="s">
        <v>15</v>
      </c>
      <c r="F1967" t="s">
        <v>11</v>
      </c>
      <c r="G1967" t="s">
        <v>12</v>
      </c>
      <c r="H1967" s="2">
        <v>2873.39</v>
      </c>
      <c r="I1967" t="str">
        <f t="shared" si="30"/>
        <v>Senior Age</v>
      </c>
    </row>
    <row r="1968" spans="1:9" x14ac:dyDescent="0.35">
      <c r="A1968" s="1">
        <v>44599</v>
      </c>
      <c r="B1968" t="s">
        <v>1998</v>
      </c>
      <c r="C1968">
        <v>9</v>
      </c>
      <c r="D1968" t="s">
        <v>14</v>
      </c>
      <c r="E1968" t="s">
        <v>25</v>
      </c>
      <c r="F1968" t="s">
        <v>11</v>
      </c>
      <c r="G1968" t="s">
        <v>28</v>
      </c>
      <c r="H1968" s="2">
        <v>860.49</v>
      </c>
      <c r="I1968" t="str">
        <f t="shared" si="30"/>
        <v>Child</v>
      </c>
    </row>
    <row r="1969" spans="1:9" x14ac:dyDescent="0.35">
      <c r="A1969" s="1">
        <v>45238</v>
      </c>
      <c r="B1969" t="s">
        <v>1999</v>
      </c>
      <c r="C1969">
        <v>88</v>
      </c>
      <c r="D1969" t="s">
        <v>21</v>
      </c>
      <c r="E1969" t="s">
        <v>25</v>
      </c>
      <c r="F1969" t="s">
        <v>30</v>
      </c>
      <c r="G1969" t="s">
        <v>37</v>
      </c>
      <c r="H1969" s="2">
        <v>2595.56</v>
      </c>
      <c r="I1969" t="str">
        <f t="shared" si="30"/>
        <v>Senior Age</v>
      </c>
    </row>
    <row r="1970" spans="1:9" x14ac:dyDescent="0.35">
      <c r="A1970" s="1">
        <v>45146</v>
      </c>
      <c r="B1970" t="s">
        <v>2000</v>
      </c>
      <c r="C1970">
        <v>32</v>
      </c>
      <c r="D1970" t="s">
        <v>9</v>
      </c>
      <c r="E1970" t="s">
        <v>33</v>
      </c>
      <c r="F1970" t="s">
        <v>16</v>
      </c>
      <c r="G1970" t="s">
        <v>40</v>
      </c>
      <c r="H1970" s="2">
        <v>799.02</v>
      </c>
      <c r="I1970" t="str">
        <f t="shared" si="30"/>
        <v>Young Adult</v>
      </c>
    </row>
    <row r="1971" spans="1:9" x14ac:dyDescent="0.35">
      <c r="A1971" s="1">
        <v>44743</v>
      </c>
      <c r="B1971" t="s">
        <v>2001</v>
      </c>
      <c r="C1971">
        <v>57</v>
      </c>
      <c r="D1971" t="s">
        <v>9</v>
      </c>
      <c r="E1971" t="s">
        <v>10</v>
      </c>
      <c r="F1971" t="s">
        <v>30</v>
      </c>
      <c r="G1971" t="s">
        <v>12</v>
      </c>
      <c r="H1971" s="2">
        <v>4505.67</v>
      </c>
      <c r="I1971" t="str">
        <f t="shared" si="30"/>
        <v>Middle age</v>
      </c>
    </row>
    <row r="1972" spans="1:9" x14ac:dyDescent="0.35">
      <c r="A1972" s="1">
        <v>44658</v>
      </c>
      <c r="B1972" t="s">
        <v>2002</v>
      </c>
      <c r="C1972">
        <v>79</v>
      </c>
      <c r="D1972" t="s">
        <v>21</v>
      </c>
      <c r="E1972" t="s">
        <v>35</v>
      </c>
      <c r="F1972" t="s">
        <v>23</v>
      </c>
      <c r="G1972" t="s">
        <v>40</v>
      </c>
      <c r="H1972" s="2">
        <v>2496.19</v>
      </c>
      <c r="I1972" t="str">
        <f t="shared" si="30"/>
        <v>Senior Age</v>
      </c>
    </row>
    <row r="1973" spans="1:9" x14ac:dyDescent="0.35">
      <c r="A1973" s="1">
        <v>44980</v>
      </c>
      <c r="B1973" t="s">
        <v>2003</v>
      </c>
      <c r="C1973">
        <v>44</v>
      </c>
      <c r="D1973" t="s">
        <v>9</v>
      </c>
      <c r="E1973" t="s">
        <v>10</v>
      </c>
      <c r="F1973" t="s">
        <v>23</v>
      </c>
      <c r="G1973" t="s">
        <v>12</v>
      </c>
      <c r="H1973" s="2">
        <v>2928.62</v>
      </c>
      <c r="I1973" t="str">
        <f t="shared" si="30"/>
        <v>Middle age</v>
      </c>
    </row>
    <row r="1974" spans="1:9" x14ac:dyDescent="0.35">
      <c r="A1974" s="1">
        <v>45156</v>
      </c>
      <c r="B1974" t="s">
        <v>2004</v>
      </c>
      <c r="C1974">
        <v>38</v>
      </c>
      <c r="D1974" t="s">
        <v>9</v>
      </c>
      <c r="E1974" t="s">
        <v>35</v>
      </c>
      <c r="F1974" t="s">
        <v>30</v>
      </c>
      <c r="G1974" t="s">
        <v>40</v>
      </c>
      <c r="H1974" s="2">
        <v>1068.5899999999999</v>
      </c>
      <c r="I1974" t="str">
        <f t="shared" si="30"/>
        <v>Young Adult</v>
      </c>
    </row>
    <row r="1975" spans="1:9" x14ac:dyDescent="0.35">
      <c r="A1975" s="1">
        <v>45052</v>
      </c>
      <c r="B1975" t="s">
        <v>2005</v>
      </c>
      <c r="C1975">
        <v>29</v>
      </c>
      <c r="D1975" t="s">
        <v>14</v>
      </c>
      <c r="E1975" t="s">
        <v>35</v>
      </c>
      <c r="F1975" t="s">
        <v>11</v>
      </c>
      <c r="G1975" t="s">
        <v>40</v>
      </c>
      <c r="H1975" s="2">
        <v>1344.03</v>
      </c>
      <c r="I1975" t="str">
        <f t="shared" si="30"/>
        <v>Young Adult</v>
      </c>
    </row>
    <row r="1976" spans="1:9" x14ac:dyDescent="0.35">
      <c r="A1976" s="1">
        <v>45119</v>
      </c>
      <c r="B1976" t="s">
        <v>2006</v>
      </c>
      <c r="C1976">
        <v>39</v>
      </c>
      <c r="D1976" t="s">
        <v>14</v>
      </c>
      <c r="E1976" t="s">
        <v>27</v>
      </c>
      <c r="F1976" t="s">
        <v>16</v>
      </c>
      <c r="G1976" t="s">
        <v>40</v>
      </c>
      <c r="H1976" s="2">
        <v>883.42</v>
      </c>
      <c r="I1976" t="str">
        <f t="shared" si="30"/>
        <v>Young Adult</v>
      </c>
    </row>
    <row r="1977" spans="1:9" x14ac:dyDescent="0.35">
      <c r="A1977" s="1">
        <v>44652</v>
      </c>
      <c r="B1977" t="s">
        <v>2007</v>
      </c>
      <c r="C1977">
        <v>95</v>
      </c>
      <c r="D1977" t="s">
        <v>21</v>
      </c>
      <c r="E1977" t="s">
        <v>25</v>
      </c>
      <c r="F1977" t="s">
        <v>16</v>
      </c>
      <c r="G1977" t="s">
        <v>40</v>
      </c>
      <c r="H1977" s="2">
        <v>3769.91</v>
      </c>
      <c r="I1977" t="str">
        <f t="shared" si="30"/>
        <v>Senior Age</v>
      </c>
    </row>
    <row r="1978" spans="1:9" x14ac:dyDescent="0.35">
      <c r="A1978" s="1">
        <v>44951</v>
      </c>
      <c r="B1978" t="s">
        <v>2008</v>
      </c>
      <c r="C1978">
        <v>92</v>
      </c>
      <c r="D1978" t="s">
        <v>21</v>
      </c>
      <c r="E1978" t="s">
        <v>10</v>
      </c>
      <c r="F1978" t="s">
        <v>16</v>
      </c>
      <c r="G1978" t="s">
        <v>40</v>
      </c>
      <c r="H1978" s="2">
        <v>2557.17</v>
      </c>
      <c r="I1978" t="str">
        <f t="shared" si="30"/>
        <v>Senior Age</v>
      </c>
    </row>
    <row r="1979" spans="1:9" x14ac:dyDescent="0.35">
      <c r="A1979" s="1">
        <v>44600</v>
      </c>
      <c r="B1979" t="s">
        <v>2009</v>
      </c>
      <c r="C1979">
        <v>90</v>
      </c>
      <c r="D1979" t="s">
        <v>14</v>
      </c>
      <c r="E1979" t="s">
        <v>33</v>
      </c>
      <c r="F1979" t="s">
        <v>30</v>
      </c>
      <c r="G1979" t="s">
        <v>12</v>
      </c>
      <c r="H1979" s="2">
        <v>812.56</v>
      </c>
      <c r="I1979" t="str">
        <f t="shared" si="30"/>
        <v>Senior Age</v>
      </c>
    </row>
    <row r="1980" spans="1:9" x14ac:dyDescent="0.35">
      <c r="A1980" s="1">
        <v>44790</v>
      </c>
      <c r="B1980" t="s">
        <v>2010</v>
      </c>
      <c r="C1980">
        <v>58</v>
      </c>
      <c r="D1980" t="s">
        <v>21</v>
      </c>
      <c r="E1980" t="s">
        <v>10</v>
      </c>
      <c r="F1980" t="s">
        <v>16</v>
      </c>
      <c r="G1980" t="s">
        <v>12</v>
      </c>
      <c r="H1980" s="2">
        <v>2463.5100000000002</v>
      </c>
      <c r="I1980" t="str">
        <f t="shared" si="30"/>
        <v>Middle age</v>
      </c>
    </row>
    <row r="1981" spans="1:9" x14ac:dyDescent="0.35">
      <c r="A1981" s="1">
        <v>45143</v>
      </c>
      <c r="B1981" t="s">
        <v>2011</v>
      </c>
      <c r="C1981">
        <v>6</v>
      </c>
      <c r="D1981" t="s">
        <v>14</v>
      </c>
      <c r="E1981" t="s">
        <v>10</v>
      </c>
      <c r="F1981" t="s">
        <v>16</v>
      </c>
      <c r="G1981" t="s">
        <v>37</v>
      </c>
      <c r="H1981" s="2">
        <v>3398.46</v>
      </c>
      <c r="I1981" t="str">
        <f t="shared" si="30"/>
        <v>Child</v>
      </c>
    </row>
    <row r="1982" spans="1:9" x14ac:dyDescent="0.35">
      <c r="A1982" s="1">
        <v>45183</v>
      </c>
      <c r="B1982" t="s">
        <v>2012</v>
      </c>
      <c r="C1982">
        <v>86</v>
      </c>
      <c r="D1982" t="s">
        <v>9</v>
      </c>
      <c r="E1982" t="s">
        <v>10</v>
      </c>
      <c r="F1982" t="s">
        <v>11</v>
      </c>
      <c r="G1982" t="s">
        <v>37</v>
      </c>
      <c r="H1982" s="2">
        <v>705.32</v>
      </c>
      <c r="I1982" t="str">
        <f t="shared" si="30"/>
        <v>Senior Age</v>
      </c>
    </row>
    <row r="1983" spans="1:9" x14ac:dyDescent="0.35">
      <c r="A1983" s="1">
        <v>44578</v>
      </c>
      <c r="B1983" t="s">
        <v>2013</v>
      </c>
      <c r="C1983">
        <v>88</v>
      </c>
      <c r="D1983" t="s">
        <v>9</v>
      </c>
      <c r="E1983" t="s">
        <v>35</v>
      </c>
      <c r="F1983" t="s">
        <v>23</v>
      </c>
      <c r="G1983" t="s">
        <v>17</v>
      </c>
      <c r="H1983" s="2">
        <v>1375.73</v>
      </c>
      <c r="I1983" t="str">
        <f t="shared" si="30"/>
        <v>Senior Age</v>
      </c>
    </row>
    <row r="1984" spans="1:9" x14ac:dyDescent="0.35">
      <c r="A1984" s="1">
        <v>44662</v>
      </c>
      <c r="B1984" t="s">
        <v>2014</v>
      </c>
      <c r="C1984">
        <v>80</v>
      </c>
      <c r="D1984" t="s">
        <v>14</v>
      </c>
      <c r="E1984" t="s">
        <v>33</v>
      </c>
      <c r="F1984" t="s">
        <v>30</v>
      </c>
      <c r="G1984" t="s">
        <v>12</v>
      </c>
      <c r="H1984" s="2">
        <v>4648.28</v>
      </c>
      <c r="I1984" t="str">
        <f t="shared" si="30"/>
        <v>Senior Age</v>
      </c>
    </row>
    <row r="1985" spans="1:9" x14ac:dyDescent="0.35">
      <c r="A1985" s="1">
        <v>44951</v>
      </c>
      <c r="B1985" t="s">
        <v>2015</v>
      </c>
      <c r="C1985">
        <v>83</v>
      </c>
      <c r="D1985" t="s">
        <v>14</v>
      </c>
      <c r="E1985" t="s">
        <v>35</v>
      </c>
      <c r="F1985" t="s">
        <v>11</v>
      </c>
      <c r="G1985" t="s">
        <v>40</v>
      </c>
      <c r="H1985" s="2">
        <v>4911.99</v>
      </c>
      <c r="I1985" t="str">
        <f t="shared" si="30"/>
        <v>Senior Age</v>
      </c>
    </row>
    <row r="1986" spans="1:9" x14ac:dyDescent="0.35">
      <c r="A1986" s="1">
        <v>44989</v>
      </c>
      <c r="B1986" t="s">
        <v>2016</v>
      </c>
      <c r="C1986">
        <v>43</v>
      </c>
      <c r="D1986" t="s">
        <v>14</v>
      </c>
      <c r="E1986" t="s">
        <v>19</v>
      </c>
      <c r="F1986" t="s">
        <v>30</v>
      </c>
      <c r="G1986" t="s">
        <v>12</v>
      </c>
      <c r="H1986" s="2">
        <v>4362.6899999999996</v>
      </c>
      <c r="I1986" t="str">
        <f t="shared" ref="I1986:I2049" si="31">IF(C1986&lt;=17,"Child",IF(C1986&lt;=39, "Young Adult", IF(C1986&lt;=59, "Middle age", "Senior Age")))</f>
        <v>Middle age</v>
      </c>
    </row>
    <row r="1987" spans="1:9" x14ac:dyDescent="0.35">
      <c r="A1987" s="1">
        <v>44690</v>
      </c>
      <c r="B1987" t="s">
        <v>2017</v>
      </c>
      <c r="C1987">
        <v>94</v>
      </c>
      <c r="D1987" t="s">
        <v>21</v>
      </c>
      <c r="E1987" t="s">
        <v>10</v>
      </c>
      <c r="F1987" t="s">
        <v>30</v>
      </c>
      <c r="G1987" t="s">
        <v>17</v>
      </c>
      <c r="H1987" s="2">
        <v>2078.9299999999998</v>
      </c>
      <c r="I1987" t="str">
        <f t="shared" si="31"/>
        <v>Senior Age</v>
      </c>
    </row>
    <row r="1988" spans="1:9" x14ac:dyDescent="0.35">
      <c r="A1988" s="1">
        <v>44776</v>
      </c>
      <c r="B1988" t="s">
        <v>2018</v>
      </c>
      <c r="C1988">
        <v>38</v>
      </c>
      <c r="D1988" t="s">
        <v>14</v>
      </c>
      <c r="E1988" t="s">
        <v>33</v>
      </c>
      <c r="F1988" t="s">
        <v>23</v>
      </c>
      <c r="G1988" t="s">
        <v>17</v>
      </c>
      <c r="H1988" s="2">
        <v>4974.0600000000004</v>
      </c>
      <c r="I1988" t="str">
        <f t="shared" si="31"/>
        <v>Young Adult</v>
      </c>
    </row>
    <row r="1989" spans="1:9" x14ac:dyDescent="0.35">
      <c r="A1989" s="1">
        <v>45083</v>
      </c>
      <c r="B1989" t="s">
        <v>2019</v>
      </c>
      <c r="C1989">
        <v>20</v>
      </c>
      <c r="D1989" t="s">
        <v>9</v>
      </c>
      <c r="E1989" t="s">
        <v>15</v>
      </c>
      <c r="F1989" t="s">
        <v>30</v>
      </c>
      <c r="G1989" t="s">
        <v>28</v>
      </c>
      <c r="H1989" s="2">
        <v>679.49</v>
      </c>
      <c r="I1989" t="str">
        <f t="shared" si="31"/>
        <v>Young Adult</v>
      </c>
    </row>
    <row r="1990" spans="1:9" x14ac:dyDescent="0.35">
      <c r="A1990" s="1">
        <v>44675</v>
      </c>
      <c r="B1990" t="s">
        <v>2020</v>
      </c>
      <c r="C1990">
        <v>13</v>
      </c>
      <c r="D1990" t="s">
        <v>21</v>
      </c>
      <c r="E1990" t="s">
        <v>33</v>
      </c>
      <c r="F1990" t="s">
        <v>11</v>
      </c>
      <c r="G1990" t="s">
        <v>37</v>
      </c>
      <c r="H1990" s="2">
        <v>1954.35</v>
      </c>
      <c r="I1990" t="str">
        <f t="shared" si="31"/>
        <v>Child</v>
      </c>
    </row>
    <row r="1991" spans="1:9" x14ac:dyDescent="0.35">
      <c r="A1991" s="1">
        <v>45145</v>
      </c>
      <c r="B1991" t="s">
        <v>2021</v>
      </c>
      <c r="C1991">
        <v>70</v>
      </c>
      <c r="D1991" t="s">
        <v>14</v>
      </c>
      <c r="E1991" t="s">
        <v>35</v>
      </c>
      <c r="F1991" t="s">
        <v>16</v>
      </c>
      <c r="G1991" t="s">
        <v>37</v>
      </c>
      <c r="H1991" s="2">
        <v>188.23</v>
      </c>
      <c r="I1991" t="str">
        <f t="shared" si="31"/>
        <v>Senior Age</v>
      </c>
    </row>
    <row r="1992" spans="1:9" x14ac:dyDescent="0.35">
      <c r="A1992" s="1">
        <v>44591</v>
      </c>
      <c r="B1992" t="s">
        <v>2022</v>
      </c>
      <c r="C1992">
        <v>78</v>
      </c>
      <c r="D1992" t="s">
        <v>14</v>
      </c>
      <c r="E1992" t="s">
        <v>35</v>
      </c>
      <c r="F1992" t="s">
        <v>11</v>
      </c>
      <c r="G1992" t="s">
        <v>37</v>
      </c>
      <c r="H1992" s="2">
        <v>3662.77</v>
      </c>
      <c r="I1992" t="str">
        <f t="shared" si="31"/>
        <v>Senior Age</v>
      </c>
    </row>
    <row r="1993" spans="1:9" x14ac:dyDescent="0.35">
      <c r="A1993" s="1">
        <v>44823</v>
      </c>
      <c r="B1993" t="s">
        <v>2023</v>
      </c>
      <c r="C1993">
        <v>46</v>
      </c>
      <c r="D1993" t="s">
        <v>21</v>
      </c>
      <c r="E1993" t="s">
        <v>19</v>
      </c>
      <c r="F1993" t="s">
        <v>23</v>
      </c>
      <c r="G1993" t="s">
        <v>40</v>
      </c>
      <c r="H1993" s="2">
        <v>4428.6000000000004</v>
      </c>
      <c r="I1993" t="str">
        <f t="shared" si="31"/>
        <v>Middle age</v>
      </c>
    </row>
    <row r="1994" spans="1:9" x14ac:dyDescent="0.35">
      <c r="A1994" s="1">
        <v>44641</v>
      </c>
      <c r="B1994" t="s">
        <v>2024</v>
      </c>
      <c r="C1994">
        <v>1</v>
      </c>
      <c r="D1994" t="s">
        <v>9</v>
      </c>
      <c r="E1994" t="s">
        <v>25</v>
      </c>
      <c r="F1994" t="s">
        <v>11</v>
      </c>
      <c r="G1994" t="s">
        <v>12</v>
      </c>
      <c r="H1994" s="2">
        <v>1519.46</v>
      </c>
      <c r="I1994" t="str">
        <f t="shared" si="31"/>
        <v>Child</v>
      </c>
    </row>
    <row r="1995" spans="1:9" x14ac:dyDescent="0.35">
      <c r="A1995" s="1">
        <v>44964</v>
      </c>
      <c r="B1995" t="s">
        <v>2025</v>
      </c>
      <c r="C1995">
        <v>81</v>
      </c>
      <c r="D1995" t="s">
        <v>14</v>
      </c>
      <c r="E1995" t="s">
        <v>27</v>
      </c>
      <c r="F1995" t="s">
        <v>30</v>
      </c>
      <c r="G1995" t="s">
        <v>17</v>
      </c>
      <c r="H1995" s="2">
        <v>4554.13</v>
      </c>
      <c r="I1995" t="str">
        <f t="shared" si="31"/>
        <v>Senior Age</v>
      </c>
    </row>
    <row r="1996" spans="1:9" x14ac:dyDescent="0.35">
      <c r="A1996" s="1">
        <v>45201</v>
      </c>
      <c r="B1996" t="s">
        <v>2026</v>
      </c>
      <c r="C1996">
        <v>33</v>
      </c>
      <c r="D1996" t="s">
        <v>9</v>
      </c>
      <c r="E1996" t="s">
        <v>35</v>
      </c>
      <c r="F1996" t="s">
        <v>30</v>
      </c>
      <c r="G1996" t="s">
        <v>12</v>
      </c>
      <c r="H1996" s="2">
        <v>780.57</v>
      </c>
      <c r="I1996" t="str">
        <f t="shared" si="31"/>
        <v>Young Adult</v>
      </c>
    </row>
    <row r="1997" spans="1:9" x14ac:dyDescent="0.35">
      <c r="A1997" s="1">
        <v>45229</v>
      </c>
      <c r="B1997" t="s">
        <v>2027</v>
      </c>
      <c r="C1997">
        <v>89</v>
      </c>
      <c r="D1997" t="s">
        <v>14</v>
      </c>
      <c r="E1997" t="s">
        <v>19</v>
      </c>
      <c r="F1997" t="s">
        <v>11</v>
      </c>
      <c r="G1997" t="s">
        <v>28</v>
      </c>
      <c r="H1997" s="2">
        <v>2024.36</v>
      </c>
      <c r="I1997" t="str">
        <f t="shared" si="31"/>
        <v>Senior Age</v>
      </c>
    </row>
    <row r="1998" spans="1:9" x14ac:dyDescent="0.35">
      <c r="A1998" s="1">
        <v>45202</v>
      </c>
      <c r="B1998" t="s">
        <v>2028</v>
      </c>
      <c r="C1998">
        <v>31</v>
      </c>
      <c r="D1998" t="s">
        <v>9</v>
      </c>
      <c r="E1998" t="s">
        <v>27</v>
      </c>
      <c r="F1998" t="s">
        <v>30</v>
      </c>
      <c r="G1998" t="s">
        <v>12</v>
      </c>
      <c r="H1998" s="2">
        <v>4644.7299999999996</v>
      </c>
      <c r="I1998" t="str">
        <f t="shared" si="31"/>
        <v>Young Adult</v>
      </c>
    </row>
    <row r="1999" spans="1:9" x14ac:dyDescent="0.35">
      <c r="A1999" s="1">
        <v>45266</v>
      </c>
      <c r="B1999" t="s">
        <v>2029</v>
      </c>
      <c r="C1999">
        <v>19</v>
      </c>
      <c r="D1999" t="s">
        <v>14</v>
      </c>
      <c r="E1999" t="s">
        <v>35</v>
      </c>
      <c r="F1999" t="s">
        <v>11</v>
      </c>
      <c r="G1999" t="s">
        <v>17</v>
      </c>
      <c r="H1999" s="2">
        <v>4356.95</v>
      </c>
      <c r="I1999" t="str">
        <f t="shared" si="31"/>
        <v>Young Adult</v>
      </c>
    </row>
    <row r="2000" spans="1:9" x14ac:dyDescent="0.35">
      <c r="A2000" s="1">
        <v>44870</v>
      </c>
      <c r="B2000" t="s">
        <v>2030</v>
      </c>
      <c r="C2000">
        <v>10</v>
      </c>
      <c r="D2000" t="s">
        <v>21</v>
      </c>
      <c r="E2000" t="s">
        <v>10</v>
      </c>
      <c r="F2000" t="s">
        <v>16</v>
      </c>
      <c r="G2000" t="s">
        <v>28</v>
      </c>
      <c r="H2000" s="2">
        <v>1871.9</v>
      </c>
      <c r="I2000" t="str">
        <f t="shared" si="31"/>
        <v>Child</v>
      </c>
    </row>
    <row r="2001" spans="1:9" x14ac:dyDescent="0.35">
      <c r="A2001" s="1">
        <v>44670</v>
      </c>
      <c r="B2001" t="s">
        <v>2031</v>
      </c>
      <c r="C2001">
        <v>33</v>
      </c>
      <c r="D2001" t="s">
        <v>21</v>
      </c>
      <c r="E2001" t="s">
        <v>22</v>
      </c>
      <c r="F2001" t="s">
        <v>16</v>
      </c>
      <c r="G2001" t="s">
        <v>37</v>
      </c>
      <c r="H2001" s="2">
        <v>1815.12</v>
      </c>
      <c r="I2001" t="str">
        <f t="shared" si="31"/>
        <v>Young Adult</v>
      </c>
    </row>
    <row r="2002" spans="1:9" x14ac:dyDescent="0.35">
      <c r="A2002" s="1">
        <v>45237</v>
      </c>
      <c r="B2002" t="s">
        <v>2032</v>
      </c>
      <c r="C2002">
        <v>80</v>
      </c>
      <c r="D2002" t="s">
        <v>21</v>
      </c>
      <c r="E2002" t="s">
        <v>19</v>
      </c>
      <c r="F2002" t="s">
        <v>23</v>
      </c>
      <c r="G2002" t="s">
        <v>17</v>
      </c>
      <c r="H2002" s="2">
        <v>807.51</v>
      </c>
      <c r="I2002" t="str">
        <f t="shared" si="31"/>
        <v>Senior Age</v>
      </c>
    </row>
    <row r="2003" spans="1:9" x14ac:dyDescent="0.35">
      <c r="A2003" s="1">
        <v>44816</v>
      </c>
      <c r="B2003" t="s">
        <v>2033</v>
      </c>
      <c r="C2003">
        <v>80</v>
      </c>
      <c r="D2003" t="s">
        <v>9</v>
      </c>
      <c r="E2003" t="s">
        <v>10</v>
      </c>
      <c r="F2003" t="s">
        <v>11</v>
      </c>
      <c r="G2003" t="s">
        <v>28</v>
      </c>
      <c r="H2003" s="2">
        <v>826.46</v>
      </c>
      <c r="I2003" t="str">
        <f t="shared" si="31"/>
        <v>Senior Age</v>
      </c>
    </row>
    <row r="2004" spans="1:9" x14ac:dyDescent="0.35">
      <c r="A2004" s="1">
        <v>44920</v>
      </c>
      <c r="B2004" t="s">
        <v>2034</v>
      </c>
      <c r="C2004">
        <v>59</v>
      </c>
      <c r="D2004" t="s">
        <v>21</v>
      </c>
      <c r="E2004" t="s">
        <v>27</v>
      </c>
      <c r="F2004" t="s">
        <v>16</v>
      </c>
      <c r="G2004" t="s">
        <v>40</v>
      </c>
      <c r="H2004" s="2">
        <v>2020.34</v>
      </c>
      <c r="I2004" t="str">
        <f t="shared" si="31"/>
        <v>Middle age</v>
      </c>
    </row>
    <row r="2005" spans="1:9" x14ac:dyDescent="0.35">
      <c r="A2005" s="1">
        <v>44664</v>
      </c>
      <c r="B2005" t="s">
        <v>2035</v>
      </c>
      <c r="C2005">
        <v>51</v>
      </c>
      <c r="D2005" t="s">
        <v>14</v>
      </c>
      <c r="E2005" t="s">
        <v>10</v>
      </c>
      <c r="F2005" t="s">
        <v>11</v>
      </c>
      <c r="G2005" t="s">
        <v>28</v>
      </c>
      <c r="H2005" s="2">
        <v>486.94</v>
      </c>
      <c r="I2005" t="str">
        <f t="shared" si="31"/>
        <v>Middle age</v>
      </c>
    </row>
    <row r="2006" spans="1:9" x14ac:dyDescent="0.35">
      <c r="A2006" s="1">
        <v>44863</v>
      </c>
      <c r="B2006" t="s">
        <v>2036</v>
      </c>
      <c r="C2006">
        <v>80</v>
      </c>
      <c r="D2006" t="s">
        <v>9</v>
      </c>
      <c r="E2006" t="s">
        <v>27</v>
      </c>
      <c r="F2006" t="s">
        <v>30</v>
      </c>
      <c r="G2006" t="s">
        <v>12</v>
      </c>
      <c r="H2006" s="2">
        <v>1271.6500000000001</v>
      </c>
      <c r="I2006" t="str">
        <f t="shared" si="31"/>
        <v>Senior Age</v>
      </c>
    </row>
    <row r="2007" spans="1:9" x14ac:dyDescent="0.35">
      <c r="A2007" s="1">
        <v>44628</v>
      </c>
      <c r="B2007" t="s">
        <v>2037</v>
      </c>
      <c r="C2007">
        <v>26</v>
      </c>
      <c r="D2007" t="s">
        <v>21</v>
      </c>
      <c r="E2007" t="s">
        <v>35</v>
      </c>
      <c r="F2007" t="s">
        <v>30</v>
      </c>
      <c r="G2007" t="s">
        <v>37</v>
      </c>
      <c r="H2007" s="2">
        <v>3729.92</v>
      </c>
      <c r="I2007" t="str">
        <f t="shared" si="31"/>
        <v>Young Adult</v>
      </c>
    </row>
    <row r="2008" spans="1:9" x14ac:dyDescent="0.35">
      <c r="A2008" s="1">
        <v>44737</v>
      </c>
      <c r="B2008" t="s">
        <v>2038</v>
      </c>
      <c r="C2008">
        <v>68</v>
      </c>
      <c r="D2008" t="s">
        <v>9</v>
      </c>
      <c r="E2008" t="s">
        <v>19</v>
      </c>
      <c r="F2008" t="s">
        <v>30</v>
      </c>
      <c r="G2008" t="s">
        <v>37</v>
      </c>
      <c r="H2008" s="2">
        <v>3019.99</v>
      </c>
      <c r="I2008" t="str">
        <f t="shared" si="31"/>
        <v>Senior Age</v>
      </c>
    </row>
    <row r="2009" spans="1:9" x14ac:dyDescent="0.35">
      <c r="A2009" s="1">
        <v>44805</v>
      </c>
      <c r="B2009" t="s">
        <v>2039</v>
      </c>
      <c r="C2009">
        <v>20</v>
      </c>
      <c r="D2009" t="s">
        <v>14</v>
      </c>
      <c r="E2009" t="s">
        <v>15</v>
      </c>
      <c r="F2009" t="s">
        <v>11</v>
      </c>
      <c r="G2009" t="s">
        <v>28</v>
      </c>
      <c r="H2009" s="2">
        <v>2541.77</v>
      </c>
      <c r="I2009" t="str">
        <f t="shared" si="31"/>
        <v>Young Adult</v>
      </c>
    </row>
    <row r="2010" spans="1:9" x14ac:dyDescent="0.35">
      <c r="A2010" s="1">
        <v>44788</v>
      </c>
      <c r="B2010" t="s">
        <v>2040</v>
      </c>
      <c r="C2010">
        <v>41</v>
      </c>
      <c r="D2010" t="s">
        <v>21</v>
      </c>
      <c r="E2010" t="s">
        <v>10</v>
      </c>
      <c r="F2010" t="s">
        <v>11</v>
      </c>
      <c r="G2010" t="s">
        <v>40</v>
      </c>
      <c r="H2010" s="2">
        <v>2878.32</v>
      </c>
      <c r="I2010" t="str">
        <f t="shared" si="31"/>
        <v>Middle age</v>
      </c>
    </row>
    <row r="2011" spans="1:9" x14ac:dyDescent="0.35">
      <c r="A2011" s="1">
        <v>45239</v>
      </c>
      <c r="B2011" t="s">
        <v>2041</v>
      </c>
      <c r="C2011">
        <v>62</v>
      </c>
      <c r="D2011" t="s">
        <v>21</v>
      </c>
      <c r="E2011" t="s">
        <v>10</v>
      </c>
      <c r="F2011" t="s">
        <v>16</v>
      </c>
      <c r="G2011" t="s">
        <v>28</v>
      </c>
      <c r="H2011" s="2">
        <v>3781.38</v>
      </c>
      <c r="I2011" t="str">
        <f t="shared" si="31"/>
        <v>Senior Age</v>
      </c>
    </row>
    <row r="2012" spans="1:9" x14ac:dyDescent="0.35">
      <c r="A2012" s="1">
        <v>45244</v>
      </c>
      <c r="B2012" t="s">
        <v>2042</v>
      </c>
      <c r="C2012">
        <v>1</v>
      </c>
      <c r="D2012" t="s">
        <v>21</v>
      </c>
      <c r="E2012" t="s">
        <v>25</v>
      </c>
      <c r="F2012" t="s">
        <v>16</v>
      </c>
      <c r="G2012" t="s">
        <v>28</v>
      </c>
      <c r="H2012" s="2">
        <v>4173.68</v>
      </c>
      <c r="I2012" t="str">
        <f t="shared" si="31"/>
        <v>Child</v>
      </c>
    </row>
    <row r="2013" spans="1:9" x14ac:dyDescent="0.35">
      <c r="A2013" s="1">
        <v>45135</v>
      </c>
      <c r="B2013" t="s">
        <v>2043</v>
      </c>
      <c r="C2013">
        <v>73</v>
      </c>
      <c r="D2013" t="s">
        <v>14</v>
      </c>
      <c r="E2013" t="s">
        <v>25</v>
      </c>
      <c r="F2013" t="s">
        <v>30</v>
      </c>
      <c r="G2013" t="s">
        <v>40</v>
      </c>
      <c r="H2013" s="2">
        <v>622.21</v>
      </c>
      <c r="I2013" t="str">
        <f t="shared" si="31"/>
        <v>Senior Age</v>
      </c>
    </row>
    <row r="2014" spans="1:9" x14ac:dyDescent="0.35">
      <c r="A2014" s="1">
        <v>44782</v>
      </c>
      <c r="B2014" t="s">
        <v>2044</v>
      </c>
      <c r="C2014">
        <v>24</v>
      </c>
      <c r="D2014" t="s">
        <v>21</v>
      </c>
      <c r="E2014" t="s">
        <v>15</v>
      </c>
      <c r="F2014" t="s">
        <v>30</v>
      </c>
      <c r="G2014" t="s">
        <v>28</v>
      </c>
      <c r="H2014" s="2">
        <v>4984.55</v>
      </c>
      <c r="I2014" t="str">
        <f t="shared" si="31"/>
        <v>Young Adult</v>
      </c>
    </row>
    <row r="2015" spans="1:9" x14ac:dyDescent="0.35">
      <c r="A2015" s="1">
        <v>44898</v>
      </c>
      <c r="B2015" t="s">
        <v>2045</v>
      </c>
      <c r="C2015">
        <v>8</v>
      </c>
      <c r="D2015" t="s">
        <v>21</v>
      </c>
      <c r="E2015" t="s">
        <v>33</v>
      </c>
      <c r="F2015" t="s">
        <v>16</v>
      </c>
      <c r="G2015" t="s">
        <v>28</v>
      </c>
      <c r="H2015" s="2">
        <v>2625.82</v>
      </c>
      <c r="I2015" t="str">
        <f t="shared" si="31"/>
        <v>Child</v>
      </c>
    </row>
    <row r="2016" spans="1:9" x14ac:dyDescent="0.35">
      <c r="A2016" s="1">
        <v>45183</v>
      </c>
      <c r="B2016" t="s">
        <v>2046</v>
      </c>
      <c r="C2016">
        <v>17</v>
      </c>
      <c r="D2016" t="s">
        <v>9</v>
      </c>
      <c r="E2016" t="s">
        <v>33</v>
      </c>
      <c r="F2016" t="s">
        <v>30</v>
      </c>
      <c r="G2016" t="s">
        <v>28</v>
      </c>
      <c r="H2016" s="2">
        <v>4818.54</v>
      </c>
      <c r="I2016" t="str">
        <f t="shared" si="31"/>
        <v>Child</v>
      </c>
    </row>
    <row r="2017" spans="1:9" x14ac:dyDescent="0.35">
      <c r="A2017" s="1">
        <v>45063</v>
      </c>
      <c r="B2017" t="s">
        <v>2047</v>
      </c>
      <c r="C2017">
        <v>11</v>
      </c>
      <c r="D2017" t="s">
        <v>14</v>
      </c>
      <c r="E2017" t="s">
        <v>19</v>
      </c>
      <c r="F2017" t="s">
        <v>30</v>
      </c>
      <c r="G2017" t="s">
        <v>37</v>
      </c>
      <c r="H2017" s="2">
        <v>1057.1400000000001</v>
      </c>
      <c r="I2017" t="str">
        <f t="shared" si="31"/>
        <v>Child</v>
      </c>
    </row>
    <row r="2018" spans="1:9" x14ac:dyDescent="0.35">
      <c r="A2018" s="1">
        <v>45019</v>
      </c>
      <c r="B2018" t="s">
        <v>2048</v>
      </c>
      <c r="C2018">
        <v>68</v>
      </c>
      <c r="D2018" t="s">
        <v>14</v>
      </c>
      <c r="E2018" t="s">
        <v>15</v>
      </c>
      <c r="F2018" t="s">
        <v>30</v>
      </c>
      <c r="G2018" t="s">
        <v>17</v>
      </c>
      <c r="H2018" s="2">
        <v>578.22</v>
      </c>
      <c r="I2018" t="str">
        <f t="shared" si="31"/>
        <v>Senior Age</v>
      </c>
    </row>
    <row r="2019" spans="1:9" x14ac:dyDescent="0.35">
      <c r="A2019" s="1">
        <v>45189</v>
      </c>
      <c r="B2019" t="s">
        <v>2049</v>
      </c>
      <c r="C2019">
        <v>86</v>
      </c>
      <c r="D2019" t="s">
        <v>21</v>
      </c>
      <c r="E2019" t="s">
        <v>10</v>
      </c>
      <c r="F2019" t="s">
        <v>30</v>
      </c>
      <c r="G2019" t="s">
        <v>28</v>
      </c>
      <c r="H2019" s="2">
        <v>4773.34</v>
      </c>
      <c r="I2019" t="str">
        <f t="shared" si="31"/>
        <v>Senior Age</v>
      </c>
    </row>
    <row r="2020" spans="1:9" x14ac:dyDescent="0.35">
      <c r="A2020" s="1">
        <v>45194</v>
      </c>
      <c r="B2020" t="s">
        <v>2050</v>
      </c>
      <c r="C2020">
        <v>25</v>
      </c>
      <c r="D2020" t="s">
        <v>9</v>
      </c>
      <c r="E2020" t="s">
        <v>35</v>
      </c>
      <c r="F2020" t="s">
        <v>16</v>
      </c>
      <c r="G2020" t="s">
        <v>67</v>
      </c>
      <c r="H2020" s="2">
        <v>1899.19</v>
      </c>
      <c r="I2020" t="str">
        <f t="shared" si="31"/>
        <v>Young Adult</v>
      </c>
    </row>
    <row r="2021" spans="1:9" x14ac:dyDescent="0.35">
      <c r="A2021" s="1">
        <v>45182</v>
      </c>
      <c r="B2021" t="s">
        <v>2051</v>
      </c>
      <c r="C2021">
        <v>15</v>
      </c>
      <c r="D2021" t="s">
        <v>21</v>
      </c>
      <c r="E2021" t="s">
        <v>22</v>
      </c>
      <c r="F2021" t="s">
        <v>11</v>
      </c>
      <c r="G2021" t="s">
        <v>40</v>
      </c>
      <c r="H2021" s="2">
        <v>2997.33</v>
      </c>
      <c r="I2021" t="str">
        <f t="shared" si="31"/>
        <v>Child</v>
      </c>
    </row>
    <row r="2022" spans="1:9" x14ac:dyDescent="0.35">
      <c r="A2022" s="1">
        <v>45233</v>
      </c>
      <c r="B2022" t="s">
        <v>2052</v>
      </c>
      <c r="C2022">
        <v>47</v>
      </c>
      <c r="D2022" t="s">
        <v>21</v>
      </c>
      <c r="E2022" t="s">
        <v>35</v>
      </c>
      <c r="F2022" t="s">
        <v>23</v>
      </c>
      <c r="G2022" t="s">
        <v>28</v>
      </c>
      <c r="H2022" s="2">
        <v>2622.2</v>
      </c>
      <c r="I2022" t="str">
        <f t="shared" si="31"/>
        <v>Middle age</v>
      </c>
    </row>
    <row r="2023" spans="1:9" x14ac:dyDescent="0.35">
      <c r="A2023" s="1">
        <v>44846</v>
      </c>
      <c r="B2023" t="s">
        <v>2053</v>
      </c>
      <c r="C2023">
        <v>19</v>
      </c>
      <c r="D2023" t="s">
        <v>14</v>
      </c>
      <c r="E2023" t="s">
        <v>22</v>
      </c>
      <c r="F2023" t="s">
        <v>11</v>
      </c>
      <c r="G2023" t="s">
        <v>28</v>
      </c>
      <c r="H2023" s="2">
        <v>1585.44</v>
      </c>
      <c r="I2023" t="str">
        <f t="shared" si="31"/>
        <v>Young Adult</v>
      </c>
    </row>
    <row r="2024" spans="1:9" x14ac:dyDescent="0.35">
      <c r="A2024" s="1">
        <v>44842</v>
      </c>
      <c r="B2024" t="s">
        <v>2054</v>
      </c>
      <c r="C2024">
        <v>53</v>
      </c>
      <c r="D2024" t="s">
        <v>9</v>
      </c>
      <c r="E2024" t="s">
        <v>10</v>
      </c>
      <c r="F2024" t="s">
        <v>16</v>
      </c>
      <c r="G2024" t="s">
        <v>40</v>
      </c>
      <c r="H2024" s="2">
        <v>681.55</v>
      </c>
      <c r="I2024" t="str">
        <f t="shared" si="31"/>
        <v>Middle age</v>
      </c>
    </row>
    <row r="2025" spans="1:9" x14ac:dyDescent="0.35">
      <c r="A2025" s="1">
        <v>44851</v>
      </c>
      <c r="B2025" t="s">
        <v>2055</v>
      </c>
      <c r="C2025">
        <v>12</v>
      </c>
      <c r="D2025" t="s">
        <v>9</v>
      </c>
      <c r="E2025" t="s">
        <v>15</v>
      </c>
      <c r="F2025" t="s">
        <v>23</v>
      </c>
      <c r="G2025" t="s">
        <v>12</v>
      </c>
      <c r="H2025" s="2">
        <v>2345.37</v>
      </c>
      <c r="I2025" t="str">
        <f t="shared" si="31"/>
        <v>Child</v>
      </c>
    </row>
    <row r="2026" spans="1:9" x14ac:dyDescent="0.35">
      <c r="A2026" s="1">
        <v>45106</v>
      </c>
      <c r="B2026" t="s">
        <v>2056</v>
      </c>
      <c r="C2026">
        <v>23</v>
      </c>
      <c r="D2026" t="s">
        <v>14</v>
      </c>
      <c r="E2026" t="s">
        <v>35</v>
      </c>
      <c r="F2026" t="s">
        <v>30</v>
      </c>
      <c r="G2026" t="s">
        <v>28</v>
      </c>
      <c r="H2026" s="2">
        <v>3483.07</v>
      </c>
      <c r="I2026" t="str">
        <f t="shared" si="31"/>
        <v>Young Adult</v>
      </c>
    </row>
    <row r="2027" spans="1:9" x14ac:dyDescent="0.35">
      <c r="A2027" s="1">
        <v>44737</v>
      </c>
      <c r="B2027" t="s">
        <v>2057</v>
      </c>
      <c r="C2027">
        <v>39</v>
      </c>
      <c r="D2027" t="s">
        <v>9</v>
      </c>
      <c r="E2027" t="s">
        <v>15</v>
      </c>
      <c r="F2027" t="s">
        <v>30</v>
      </c>
      <c r="G2027" t="s">
        <v>37</v>
      </c>
      <c r="H2027" s="2">
        <v>4455.6899999999996</v>
      </c>
      <c r="I2027" t="str">
        <f t="shared" si="31"/>
        <v>Young Adult</v>
      </c>
    </row>
    <row r="2028" spans="1:9" x14ac:dyDescent="0.35">
      <c r="A2028" s="1">
        <v>45006</v>
      </c>
      <c r="B2028" t="s">
        <v>2058</v>
      </c>
      <c r="C2028">
        <v>34</v>
      </c>
      <c r="D2028" t="s">
        <v>21</v>
      </c>
      <c r="E2028" t="s">
        <v>19</v>
      </c>
      <c r="F2028" t="s">
        <v>30</v>
      </c>
      <c r="G2028" t="s">
        <v>17</v>
      </c>
      <c r="H2028" s="2">
        <v>4807.87</v>
      </c>
      <c r="I2028" t="str">
        <f t="shared" si="31"/>
        <v>Young Adult</v>
      </c>
    </row>
    <row r="2029" spans="1:9" x14ac:dyDescent="0.35">
      <c r="A2029" s="1">
        <v>44676</v>
      </c>
      <c r="B2029" t="s">
        <v>2059</v>
      </c>
      <c r="C2029">
        <v>75</v>
      </c>
      <c r="D2029" t="s">
        <v>9</v>
      </c>
      <c r="E2029" t="s">
        <v>22</v>
      </c>
      <c r="F2029" t="s">
        <v>11</v>
      </c>
      <c r="G2029" t="s">
        <v>28</v>
      </c>
      <c r="H2029" s="2">
        <v>2614.7399999999998</v>
      </c>
      <c r="I2029" t="str">
        <f t="shared" si="31"/>
        <v>Senior Age</v>
      </c>
    </row>
    <row r="2030" spans="1:9" x14ac:dyDescent="0.35">
      <c r="A2030" s="1">
        <v>44802</v>
      </c>
      <c r="B2030" t="s">
        <v>2060</v>
      </c>
      <c r="C2030">
        <v>72</v>
      </c>
      <c r="D2030" t="s">
        <v>21</v>
      </c>
      <c r="E2030" t="s">
        <v>19</v>
      </c>
      <c r="F2030" t="s">
        <v>30</v>
      </c>
      <c r="G2030" t="s">
        <v>17</v>
      </c>
      <c r="H2030" s="2">
        <v>4289.57</v>
      </c>
      <c r="I2030" t="str">
        <f t="shared" si="31"/>
        <v>Senior Age</v>
      </c>
    </row>
    <row r="2031" spans="1:9" x14ac:dyDescent="0.35">
      <c r="A2031" s="1">
        <v>44739</v>
      </c>
      <c r="B2031" t="s">
        <v>2061</v>
      </c>
      <c r="C2031">
        <v>26</v>
      </c>
      <c r="D2031" t="s">
        <v>9</v>
      </c>
      <c r="E2031" t="s">
        <v>33</v>
      </c>
      <c r="F2031" t="s">
        <v>30</v>
      </c>
      <c r="G2031" t="s">
        <v>28</v>
      </c>
      <c r="H2031" s="2">
        <v>2258.9899999999998</v>
      </c>
      <c r="I2031" t="str">
        <f t="shared" si="31"/>
        <v>Young Adult</v>
      </c>
    </row>
    <row r="2032" spans="1:9" x14ac:dyDescent="0.35">
      <c r="A2032" s="1">
        <v>44806</v>
      </c>
      <c r="B2032" t="s">
        <v>2062</v>
      </c>
      <c r="C2032">
        <v>54</v>
      </c>
      <c r="D2032" t="s">
        <v>9</v>
      </c>
      <c r="E2032" t="s">
        <v>10</v>
      </c>
      <c r="F2032" t="s">
        <v>16</v>
      </c>
      <c r="G2032" t="s">
        <v>40</v>
      </c>
      <c r="H2032" s="2">
        <v>4046.2</v>
      </c>
      <c r="I2032" t="str">
        <f t="shared" si="31"/>
        <v>Middle age</v>
      </c>
    </row>
    <row r="2033" spans="1:9" x14ac:dyDescent="0.35">
      <c r="A2033" s="1">
        <v>44962</v>
      </c>
      <c r="B2033" t="s">
        <v>2063</v>
      </c>
      <c r="C2033">
        <v>53</v>
      </c>
      <c r="D2033" t="s">
        <v>9</v>
      </c>
      <c r="E2033" t="s">
        <v>10</v>
      </c>
      <c r="F2033" t="s">
        <v>16</v>
      </c>
      <c r="G2033" t="s">
        <v>17</v>
      </c>
      <c r="H2033" s="2">
        <v>1843.73</v>
      </c>
      <c r="I2033" t="str">
        <f t="shared" si="31"/>
        <v>Middle age</v>
      </c>
    </row>
    <row r="2034" spans="1:9" x14ac:dyDescent="0.35">
      <c r="A2034" s="1">
        <v>45024</v>
      </c>
      <c r="B2034" t="s">
        <v>2064</v>
      </c>
      <c r="C2034">
        <v>71</v>
      </c>
      <c r="D2034" t="s">
        <v>14</v>
      </c>
      <c r="E2034" t="s">
        <v>19</v>
      </c>
      <c r="F2034" t="s">
        <v>16</v>
      </c>
      <c r="G2034" t="s">
        <v>17</v>
      </c>
      <c r="H2034" s="2">
        <v>4933.1400000000003</v>
      </c>
      <c r="I2034" t="str">
        <f t="shared" si="31"/>
        <v>Senior Age</v>
      </c>
    </row>
    <row r="2035" spans="1:9" x14ac:dyDescent="0.35">
      <c r="A2035" s="1">
        <v>45223</v>
      </c>
      <c r="B2035" t="s">
        <v>2065</v>
      </c>
      <c r="C2035">
        <v>18</v>
      </c>
      <c r="D2035" t="s">
        <v>21</v>
      </c>
      <c r="E2035" t="s">
        <v>22</v>
      </c>
      <c r="F2035" t="s">
        <v>23</v>
      </c>
      <c r="G2035" t="s">
        <v>37</v>
      </c>
      <c r="H2035" s="2">
        <v>358.71</v>
      </c>
      <c r="I2035" t="str">
        <f t="shared" si="31"/>
        <v>Young Adult</v>
      </c>
    </row>
    <row r="2036" spans="1:9" x14ac:dyDescent="0.35">
      <c r="A2036" s="1">
        <v>45100</v>
      </c>
      <c r="B2036" t="s">
        <v>2066</v>
      </c>
      <c r="C2036">
        <v>99</v>
      </c>
      <c r="D2036" t="s">
        <v>14</v>
      </c>
      <c r="E2036" t="s">
        <v>33</v>
      </c>
      <c r="F2036" t="s">
        <v>11</v>
      </c>
      <c r="G2036" t="s">
        <v>67</v>
      </c>
      <c r="H2036" s="2">
        <v>3030.52</v>
      </c>
      <c r="I2036" t="str">
        <f t="shared" si="31"/>
        <v>Senior Age</v>
      </c>
    </row>
    <row r="2037" spans="1:9" x14ac:dyDescent="0.35">
      <c r="A2037" s="1">
        <v>44966</v>
      </c>
      <c r="B2037" t="s">
        <v>2067</v>
      </c>
      <c r="C2037">
        <v>73</v>
      </c>
      <c r="D2037" t="s">
        <v>9</v>
      </c>
      <c r="E2037" t="s">
        <v>15</v>
      </c>
      <c r="F2037" t="s">
        <v>16</v>
      </c>
      <c r="G2037" t="s">
        <v>37</v>
      </c>
      <c r="H2037" s="2">
        <v>1868.43</v>
      </c>
      <c r="I2037" t="str">
        <f t="shared" si="31"/>
        <v>Senior Age</v>
      </c>
    </row>
    <row r="2038" spans="1:9" x14ac:dyDescent="0.35">
      <c r="A2038" s="1">
        <v>45087</v>
      </c>
      <c r="B2038" t="s">
        <v>2068</v>
      </c>
      <c r="C2038">
        <v>18</v>
      </c>
      <c r="D2038" t="s">
        <v>9</v>
      </c>
      <c r="E2038" t="s">
        <v>19</v>
      </c>
      <c r="F2038" t="s">
        <v>23</v>
      </c>
      <c r="G2038" t="s">
        <v>40</v>
      </c>
      <c r="H2038" s="2">
        <v>290.02</v>
      </c>
      <c r="I2038" t="str">
        <f t="shared" si="31"/>
        <v>Young Adult</v>
      </c>
    </row>
    <row r="2039" spans="1:9" x14ac:dyDescent="0.35">
      <c r="A2039" s="1">
        <v>45103</v>
      </c>
      <c r="B2039" t="s">
        <v>2069</v>
      </c>
      <c r="C2039">
        <v>96</v>
      </c>
      <c r="D2039" t="s">
        <v>14</v>
      </c>
      <c r="E2039" t="s">
        <v>15</v>
      </c>
      <c r="F2039" t="s">
        <v>11</v>
      </c>
      <c r="G2039" t="s">
        <v>37</v>
      </c>
      <c r="H2039" s="2">
        <v>40.479999999999997</v>
      </c>
      <c r="I2039" t="str">
        <f t="shared" si="31"/>
        <v>Senior Age</v>
      </c>
    </row>
    <row r="2040" spans="1:9" x14ac:dyDescent="0.35">
      <c r="A2040" s="1">
        <v>45120</v>
      </c>
      <c r="B2040" t="s">
        <v>2070</v>
      </c>
      <c r="C2040">
        <v>37</v>
      </c>
      <c r="D2040" t="s">
        <v>14</v>
      </c>
      <c r="E2040" t="s">
        <v>35</v>
      </c>
      <c r="F2040" t="s">
        <v>16</v>
      </c>
      <c r="G2040" t="s">
        <v>40</v>
      </c>
      <c r="H2040" s="2">
        <v>992.57</v>
      </c>
      <c r="I2040" t="str">
        <f t="shared" si="31"/>
        <v>Young Adult</v>
      </c>
    </row>
    <row r="2041" spans="1:9" x14ac:dyDescent="0.35">
      <c r="A2041" s="1">
        <v>45126</v>
      </c>
      <c r="B2041" t="s">
        <v>2071</v>
      </c>
      <c r="C2041">
        <v>25</v>
      </c>
      <c r="D2041" t="s">
        <v>14</v>
      </c>
      <c r="E2041" t="s">
        <v>10</v>
      </c>
      <c r="F2041" t="s">
        <v>23</v>
      </c>
      <c r="G2041" t="s">
        <v>12</v>
      </c>
      <c r="H2041" s="2">
        <v>2059.16</v>
      </c>
      <c r="I2041" t="str">
        <f t="shared" si="31"/>
        <v>Young Adult</v>
      </c>
    </row>
    <row r="2042" spans="1:9" x14ac:dyDescent="0.35">
      <c r="A2042" s="1">
        <v>45051</v>
      </c>
      <c r="B2042" t="s">
        <v>2072</v>
      </c>
      <c r="C2042">
        <v>47</v>
      </c>
      <c r="D2042" t="s">
        <v>21</v>
      </c>
      <c r="E2042" t="s">
        <v>25</v>
      </c>
      <c r="F2042" t="s">
        <v>30</v>
      </c>
      <c r="G2042" t="s">
        <v>28</v>
      </c>
      <c r="H2042" s="2">
        <v>692.96</v>
      </c>
      <c r="I2042" t="str">
        <f t="shared" si="31"/>
        <v>Middle age</v>
      </c>
    </row>
    <row r="2043" spans="1:9" x14ac:dyDescent="0.35">
      <c r="A2043" s="1">
        <v>45199</v>
      </c>
      <c r="B2043" t="s">
        <v>2073</v>
      </c>
      <c r="C2043">
        <v>37</v>
      </c>
      <c r="D2043" t="s">
        <v>9</v>
      </c>
      <c r="E2043" t="s">
        <v>25</v>
      </c>
      <c r="F2043" t="s">
        <v>30</v>
      </c>
      <c r="G2043" t="s">
        <v>28</v>
      </c>
      <c r="H2043" s="2">
        <v>4303.57</v>
      </c>
      <c r="I2043" t="str">
        <f t="shared" si="31"/>
        <v>Young Adult</v>
      </c>
    </row>
    <row r="2044" spans="1:9" x14ac:dyDescent="0.35">
      <c r="A2044" s="1">
        <v>44808</v>
      </c>
      <c r="B2044" t="s">
        <v>2074</v>
      </c>
      <c r="C2044">
        <v>67</v>
      </c>
      <c r="D2044" t="s">
        <v>21</v>
      </c>
      <c r="E2044" t="s">
        <v>35</v>
      </c>
      <c r="F2044" t="s">
        <v>16</v>
      </c>
      <c r="G2044" t="s">
        <v>37</v>
      </c>
      <c r="H2044" s="2">
        <v>4319.0200000000004</v>
      </c>
      <c r="I2044" t="str">
        <f t="shared" si="31"/>
        <v>Senior Age</v>
      </c>
    </row>
    <row r="2045" spans="1:9" x14ac:dyDescent="0.35">
      <c r="A2045" s="1">
        <v>44932</v>
      </c>
      <c r="B2045" t="s">
        <v>2075</v>
      </c>
      <c r="C2045">
        <v>48</v>
      </c>
      <c r="D2045" t="s">
        <v>21</v>
      </c>
      <c r="E2045" t="s">
        <v>15</v>
      </c>
      <c r="F2045" t="s">
        <v>11</v>
      </c>
      <c r="G2045" t="s">
        <v>28</v>
      </c>
      <c r="H2045" s="2">
        <v>3738.09</v>
      </c>
      <c r="I2045" t="str">
        <f t="shared" si="31"/>
        <v>Middle age</v>
      </c>
    </row>
    <row r="2046" spans="1:9" x14ac:dyDescent="0.35">
      <c r="A2046" s="1">
        <v>44917</v>
      </c>
      <c r="B2046" t="s">
        <v>2076</v>
      </c>
      <c r="C2046">
        <v>94</v>
      </c>
      <c r="D2046" t="s">
        <v>9</v>
      </c>
      <c r="E2046" t="s">
        <v>15</v>
      </c>
      <c r="F2046" t="s">
        <v>30</v>
      </c>
      <c r="G2046" t="s">
        <v>37</v>
      </c>
      <c r="H2046" s="2">
        <v>1885.83</v>
      </c>
      <c r="I2046" t="str">
        <f t="shared" si="31"/>
        <v>Senior Age</v>
      </c>
    </row>
    <row r="2047" spans="1:9" x14ac:dyDescent="0.35">
      <c r="A2047" s="1">
        <v>45186</v>
      </c>
      <c r="B2047" t="s">
        <v>2077</v>
      </c>
      <c r="C2047">
        <v>95</v>
      </c>
      <c r="D2047" t="s">
        <v>14</v>
      </c>
      <c r="E2047" t="s">
        <v>27</v>
      </c>
      <c r="F2047" t="s">
        <v>11</v>
      </c>
      <c r="G2047" t="s">
        <v>37</v>
      </c>
      <c r="H2047" s="2">
        <v>1262.8800000000001</v>
      </c>
      <c r="I2047" t="str">
        <f t="shared" si="31"/>
        <v>Senior Age</v>
      </c>
    </row>
    <row r="2048" spans="1:9" x14ac:dyDescent="0.35">
      <c r="A2048" s="1">
        <v>45123</v>
      </c>
      <c r="B2048" t="s">
        <v>2078</v>
      </c>
      <c r="C2048">
        <v>10</v>
      </c>
      <c r="D2048" t="s">
        <v>21</v>
      </c>
      <c r="E2048" t="s">
        <v>10</v>
      </c>
      <c r="F2048" t="s">
        <v>30</v>
      </c>
      <c r="G2048" t="s">
        <v>67</v>
      </c>
      <c r="H2048" s="2">
        <v>4000.32</v>
      </c>
      <c r="I2048" t="str">
        <f t="shared" si="31"/>
        <v>Child</v>
      </c>
    </row>
    <row r="2049" spans="1:9" x14ac:dyDescent="0.35">
      <c r="A2049" s="1">
        <v>45001</v>
      </c>
      <c r="B2049" t="s">
        <v>2079</v>
      </c>
      <c r="C2049">
        <v>27</v>
      </c>
      <c r="D2049" t="s">
        <v>9</v>
      </c>
      <c r="E2049" t="s">
        <v>33</v>
      </c>
      <c r="F2049" t="s">
        <v>11</v>
      </c>
      <c r="G2049" t="s">
        <v>37</v>
      </c>
      <c r="H2049" s="2">
        <v>2784.14</v>
      </c>
      <c r="I2049" t="str">
        <f t="shared" si="31"/>
        <v>Young Adult</v>
      </c>
    </row>
    <row r="2050" spans="1:9" x14ac:dyDescent="0.35">
      <c r="A2050" s="1">
        <v>44679</v>
      </c>
      <c r="B2050" t="s">
        <v>2080</v>
      </c>
      <c r="C2050">
        <v>97</v>
      </c>
      <c r="D2050" t="s">
        <v>21</v>
      </c>
      <c r="E2050" t="s">
        <v>35</v>
      </c>
      <c r="F2050" t="s">
        <v>30</v>
      </c>
      <c r="G2050" t="s">
        <v>17</v>
      </c>
      <c r="H2050" s="2">
        <v>2273.96</v>
      </c>
      <c r="I2050" t="str">
        <f t="shared" ref="I2050:I2113" si="32">IF(C2050&lt;=17,"Child",IF(C2050&lt;=39, "Young Adult", IF(C2050&lt;=59, "Middle age", "Senior Age")))</f>
        <v>Senior Age</v>
      </c>
    </row>
    <row r="2051" spans="1:9" x14ac:dyDescent="0.35">
      <c r="A2051" s="1">
        <v>44774</v>
      </c>
      <c r="B2051" t="s">
        <v>2081</v>
      </c>
      <c r="C2051">
        <v>72</v>
      </c>
      <c r="D2051" t="s">
        <v>21</v>
      </c>
      <c r="E2051" t="s">
        <v>33</v>
      </c>
      <c r="F2051" t="s">
        <v>23</v>
      </c>
      <c r="G2051" t="s">
        <v>40</v>
      </c>
      <c r="H2051" s="2">
        <v>2011</v>
      </c>
      <c r="I2051" t="str">
        <f t="shared" si="32"/>
        <v>Senior Age</v>
      </c>
    </row>
    <row r="2052" spans="1:9" x14ac:dyDescent="0.35">
      <c r="A2052" s="1">
        <v>44949</v>
      </c>
      <c r="B2052" t="s">
        <v>2082</v>
      </c>
      <c r="C2052">
        <v>97</v>
      </c>
      <c r="D2052" t="s">
        <v>14</v>
      </c>
      <c r="E2052" t="s">
        <v>25</v>
      </c>
      <c r="F2052" t="s">
        <v>23</v>
      </c>
      <c r="G2052" t="s">
        <v>40</v>
      </c>
      <c r="H2052" s="2">
        <v>1389.4</v>
      </c>
      <c r="I2052" t="str">
        <f t="shared" si="32"/>
        <v>Senior Age</v>
      </c>
    </row>
    <row r="2053" spans="1:9" x14ac:dyDescent="0.35">
      <c r="A2053" s="1">
        <v>44873</v>
      </c>
      <c r="B2053" t="s">
        <v>2083</v>
      </c>
      <c r="C2053">
        <v>6</v>
      </c>
      <c r="D2053" t="s">
        <v>9</v>
      </c>
      <c r="E2053" t="s">
        <v>10</v>
      </c>
      <c r="F2053" t="s">
        <v>30</v>
      </c>
      <c r="G2053" t="s">
        <v>17</v>
      </c>
      <c r="H2053" s="2">
        <v>860.42</v>
      </c>
      <c r="I2053" t="str">
        <f t="shared" si="32"/>
        <v>Child</v>
      </c>
    </row>
    <row r="2054" spans="1:9" x14ac:dyDescent="0.35">
      <c r="A2054" s="1">
        <v>44726</v>
      </c>
      <c r="B2054" t="s">
        <v>2084</v>
      </c>
      <c r="C2054">
        <v>23</v>
      </c>
      <c r="D2054" t="s">
        <v>14</v>
      </c>
      <c r="E2054" t="s">
        <v>22</v>
      </c>
      <c r="F2054" t="s">
        <v>11</v>
      </c>
      <c r="G2054" t="s">
        <v>12</v>
      </c>
      <c r="H2054" s="2">
        <v>3701.08</v>
      </c>
      <c r="I2054" t="str">
        <f t="shared" si="32"/>
        <v>Young Adult</v>
      </c>
    </row>
    <row r="2055" spans="1:9" x14ac:dyDescent="0.35">
      <c r="A2055" s="1">
        <v>45061</v>
      </c>
      <c r="B2055" t="s">
        <v>2085</v>
      </c>
      <c r="C2055">
        <v>26</v>
      </c>
      <c r="D2055" t="s">
        <v>9</v>
      </c>
      <c r="E2055" t="s">
        <v>22</v>
      </c>
      <c r="F2055" t="s">
        <v>30</v>
      </c>
      <c r="G2055" t="s">
        <v>12</v>
      </c>
      <c r="H2055" s="2">
        <v>853.38</v>
      </c>
      <c r="I2055" t="str">
        <f t="shared" si="32"/>
        <v>Young Adult</v>
      </c>
    </row>
    <row r="2056" spans="1:9" x14ac:dyDescent="0.35">
      <c r="A2056" s="1">
        <v>44809</v>
      </c>
      <c r="B2056" t="s">
        <v>2086</v>
      </c>
      <c r="C2056">
        <v>55</v>
      </c>
      <c r="D2056" t="s">
        <v>14</v>
      </c>
      <c r="E2056" t="s">
        <v>33</v>
      </c>
      <c r="F2056" t="s">
        <v>16</v>
      </c>
      <c r="G2056" t="s">
        <v>12</v>
      </c>
      <c r="H2056" s="2">
        <v>2041.73</v>
      </c>
      <c r="I2056" t="str">
        <f t="shared" si="32"/>
        <v>Middle age</v>
      </c>
    </row>
    <row r="2057" spans="1:9" x14ac:dyDescent="0.35">
      <c r="A2057" s="1">
        <v>45173</v>
      </c>
      <c r="B2057" t="s">
        <v>2087</v>
      </c>
      <c r="C2057">
        <v>34</v>
      </c>
      <c r="D2057" t="s">
        <v>9</v>
      </c>
      <c r="E2057" t="s">
        <v>27</v>
      </c>
      <c r="F2057" t="s">
        <v>30</v>
      </c>
      <c r="G2057" t="s">
        <v>37</v>
      </c>
      <c r="H2057" s="2">
        <v>4277.5</v>
      </c>
      <c r="I2057" t="str">
        <f t="shared" si="32"/>
        <v>Young Adult</v>
      </c>
    </row>
    <row r="2058" spans="1:9" x14ac:dyDescent="0.35">
      <c r="A2058" s="1">
        <v>45000</v>
      </c>
      <c r="B2058" t="s">
        <v>2088</v>
      </c>
      <c r="C2058">
        <v>75</v>
      </c>
      <c r="D2058" t="s">
        <v>14</v>
      </c>
      <c r="E2058" t="s">
        <v>15</v>
      </c>
      <c r="F2058" t="s">
        <v>30</v>
      </c>
      <c r="G2058" t="s">
        <v>37</v>
      </c>
      <c r="H2058" s="2">
        <v>2144.85</v>
      </c>
      <c r="I2058" t="str">
        <f t="shared" si="32"/>
        <v>Senior Age</v>
      </c>
    </row>
    <row r="2059" spans="1:9" x14ac:dyDescent="0.35">
      <c r="A2059" s="1">
        <v>45173</v>
      </c>
      <c r="B2059" t="s">
        <v>2089</v>
      </c>
      <c r="C2059">
        <v>71</v>
      </c>
      <c r="D2059" t="s">
        <v>9</v>
      </c>
      <c r="E2059" t="s">
        <v>19</v>
      </c>
      <c r="F2059" t="s">
        <v>23</v>
      </c>
      <c r="G2059" t="s">
        <v>12</v>
      </c>
      <c r="H2059" s="2">
        <v>952.63</v>
      </c>
      <c r="I2059" t="str">
        <f t="shared" si="32"/>
        <v>Senior Age</v>
      </c>
    </row>
    <row r="2060" spans="1:9" x14ac:dyDescent="0.35">
      <c r="A2060" s="1">
        <v>44739</v>
      </c>
      <c r="B2060" t="s">
        <v>2090</v>
      </c>
      <c r="C2060">
        <v>74</v>
      </c>
      <c r="D2060" t="s">
        <v>21</v>
      </c>
      <c r="E2060" t="s">
        <v>22</v>
      </c>
      <c r="F2060" t="s">
        <v>16</v>
      </c>
      <c r="G2060" t="s">
        <v>37</v>
      </c>
      <c r="H2060" s="2">
        <v>4372.1000000000004</v>
      </c>
      <c r="I2060" t="str">
        <f t="shared" si="32"/>
        <v>Senior Age</v>
      </c>
    </row>
    <row r="2061" spans="1:9" x14ac:dyDescent="0.35">
      <c r="A2061" s="1">
        <v>44742</v>
      </c>
      <c r="B2061" t="s">
        <v>2091</v>
      </c>
      <c r="C2061">
        <v>75</v>
      </c>
      <c r="D2061" t="s">
        <v>9</v>
      </c>
      <c r="E2061" t="s">
        <v>15</v>
      </c>
      <c r="F2061" t="s">
        <v>16</v>
      </c>
      <c r="G2061" t="s">
        <v>17</v>
      </c>
      <c r="H2061" s="2">
        <v>619.95000000000005</v>
      </c>
      <c r="I2061" t="str">
        <f t="shared" si="32"/>
        <v>Senior Age</v>
      </c>
    </row>
    <row r="2062" spans="1:9" x14ac:dyDescent="0.35">
      <c r="A2062" s="1">
        <v>44579</v>
      </c>
      <c r="B2062" t="s">
        <v>2092</v>
      </c>
      <c r="C2062">
        <v>53</v>
      </c>
      <c r="D2062" t="s">
        <v>9</v>
      </c>
      <c r="E2062" t="s">
        <v>27</v>
      </c>
      <c r="F2062" t="s">
        <v>30</v>
      </c>
      <c r="G2062" t="s">
        <v>37</v>
      </c>
      <c r="H2062" s="2">
        <v>525.55999999999995</v>
      </c>
      <c r="I2062" t="str">
        <f t="shared" si="32"/>
        <v>Middle age</v>
      </c>
    </row>
    <row r="2063" spans="1:9" x14ac:dyDescent="0.35">
      <c r="A2063" s="1">
        <v>45027</v>
      </c>
      <c r="B2063" t="s">
        <v>2093</v>
      </c>
      <c r="C2063">
        <v>62</v>
      </c>
      <c r="D2063" t="s">
        <v>9</v>
      </c>
      <c r="E2063" t="s">
        <v>33</v>
      </c>
      <c r="F2063" t="s">
        <v>23</v>
      </c>
      <c r="G2063" t="s">
        <v>17</v>
      </c>
      <c r="H2063" s="2">
        <v>3738.94</v>
      </c>
      <c r="I2063" t="str">
        <f t="shared" si="32"/>
        <v>Senior Age</v>
      </c>
    </row>
    <row r="2064" spans="1:9" x14ac:dyDescent="0.35">
      <c r="A2064" s="1">
        <v>45258</v>
      </c>
      <c r="B2064" t="s">
        <v>2094</v>
      </c>
      <c r="C2064">
        <v>72</v>
      </c>
      <c r="D2064" t="s">
        <v>14</v>
      </c>
      <c r="E2064" t="s">
        <v>19</v>
      </c>
      <c r="F2064" t="s">
        <v>11</v>
      </c>
      <c r="G2064" t="s">
        <v>40</v>
      </c>
      <c r="H2064" s="2">
        <v>4216.22</v>
      </c>
      <c r="I2064" t="str">
        <f t="shared" si="32"/>
        <v>Senior Age</v>
      </c>
    </row>
    <row r="2065" spans="1:9" x14ac:dyDescent="0.35">
      <c r="A2065" s="1">
        <v>44913</v>
      </c>
      <c r="B2065" t="s">
        <v>2095</v>
      </c>
      <c r="C2065">
        <v>72</v>
      </c>
      <c r="D2065" t="s">
        <v>14</v>
      </c>
      <c r="E2065" t="s">
        <v>33</v>
      </c>
      <c r="F2065" t="s">
        <v>30</v>
      </c>
      <c r="G2065" t="s">
        <v>12</v>
      </c>
      <c r="H2065" s="2">
        <v>3105.9</v>
      </c>
      <c r="I2065" t="str">
        <f t="shared" si="32"/>
        <v>Senior Age</v>
      </c>
    </row>
    <row r="2066" spans="1:9" x14ac:dyDescent="0.35">
      <c r="A2066" s="1">
        <v>45010</v>
      </c>
      <c r="B2066" t="s">
        <v>2096</v>
      </c>
      <c r="C2066">
        <v>69</v>
      </c>
      <c r="D2066" t="s">
        <v>9</v>
      </c>
      <c r="E2066" t="s">
        <v>10</v>
      </c>
      <c r="F2066" t="s">
        <v>23</v>
      </c>
      <c r="G2066" t="s">
        <v>40</v>
      </c>
      <c r="H2066" s="2">
        <v>3516.48</v>
      </c>
      <c r="I2066" t="str">
        <f t="shared" si="32"/>
        <v>Senior Age</v>
      </c>
    </row>
    <row r="2067" spans="1:9" x14ac:dyDescent="0.35">
      <c r="A2067" s="1">
        <v>44955</v>
      </c>
      <c r="B2067" t="s">
        <v>2097</v>
      </c>
      <c r="C2067">
        <v>3</v>
      </c>
      <c r="D2067" t="s">
        <v>14</v>
      </c>
      <c r="E2067" t="s">
        <v>33</v>
      </c>
      <c r="F2067" t="s">
        <v>23</v>
      </c>
      <c r="G2067" t="s">
        <v>17</v>
      </c>
      <c r="H2067" s="2">
        <v>204.53</v>
      </c>
      <c r="I2067" t="str">
        <f t="shared" si="32"/>
        <v>Child</v>
      </c>
    </row>
    <row r="2068" spans="1:9" x14ac:dyDescent="0.35">
      <c r="A2068" s="1">
        <v>44723</v>
      </c>
      <c r="B2068" t="s">
        <v>2098</v>
      </c>
      <c r="C2068">
        <v>23</v>
      </c>
      <c r="D2068" t="s">
        <v>21</v>
      </c>
      <c r="E2068" t="s">
        <v>35</v>
      </c>
      <c r="F2068" t="s">
        <v>11</v>
      </c>
      <c r="G2068" t="s">
        <v>40</v>
      </c>
      <c r="H2068" s="2">
        <v>461.69</v>
      </c>
      <c r="I2068" t="str">
        <f t="shared" si="32"/>
        <v>Young Adult</v>
      </c>
    </row>
    <row r="2069" spans="1:9" x14ac:dyDescent="0.35">
      <c r="A2069" s="1">
        <v>44948</v>
      </c>
      <c r="B2069" t="s">
        <v>2099</v>
      </c>
      <c r="C2069">
        <v>70</v>
      </c>
      <c r="D2069" t="s">
        <v>21</v>
      </c>
      <c r="E2069" t="s">
        <v>22</v>
      </c>
      <c r="F2069" t="s">
        <v>16</v>
      </c>
      <c r="G2069" t="s">
        <v>17</v>
      </c>
      <c r="H2069" s="2">
        <v>3294.75</v>
      </c>
      <c r="I2069" t="str">
        <f t="shared" si="32"/>
        <v>Senior Age</v>
      </c>
    </row>
    <row r="2070" spans="1:9" x14ac:dyDescent="0.35">
      <c r="A2070" s="1">
        <v>44797</v>
      </c>
      <c r="B2070" t="s">
        <v>2100</v>
      </c>
      <c r="C2070">
        <v>51</v>
      </c>
      <c r="D2070" t="s">
        <v>14</v>
      </c>
      <c r="E2070" t="s">
        <v>25</v>
      </c>
      <c r="F2070" t="s">
        <v>23</v>
      </c>
      <c r="G2070" t="s">
        <v>28</v>
      </c>
      <c r="H2070" s="2">
        <v>884.19</v>
      </c>
      <c r="I2070" t="str">
        <f t="shared" si="32"/>
        <v>Middle age</v>
      </c>
    </row>
    <row r="2071" spans="1:9" x14ac:dyDescent="0.35">
      <c r="A2071" s="1">
        <v>45204</v>
      </c>
      <c r="B2071" t="s">
        <v>2101</v>
      </c>
      <c r="C2071">
        <v>8</v>
      </c>
      <c r="D2071" t="s">
        <v>9</v>
      </c>
      <c r="E2071" t="s">
        <v>35</v>
      </c>
      <c r="F2071" t="s">
        <v>30</v>
      </c>
      <c r="G2071" t="s">
        <v>37</v>
      </c>
      <c r="H2071" s="2">
        <v>4545.54</v>
      </c>
      <c r="I2071" t="str">
        <f t="shared" si="32"/>
        <v>Child</v>
      </c>
    </row>
    <row r="2072" spans="1:9" x14ac:dyDescent="0.35">
      <c r="A2072" s="1">
        <v>45063</v>
      </c>
      <c r="B2072" t="s">
        <v>2102</v>
      </c>
      <c r="C2072">
        <v>45</v>
      </c>
      <c r="D2072" t="s">
        <v>21</v>
      </c>
      <c r="E2072" t="s">
        <v>10</v>
      </c>
      <c r="F2072" t="s">
        <v>11</v>
      </c>
      <c r="G2072" t="s">
        <v>40</v>
      </c>
      <c r="H2072" s="2">
        <v>2440.94</v>
      </c>
      <c r="I2072" t="str">
        <f t="shared" si="32"/>
        <v>Middle age</v>
      </c>
    </row>
    <row r="2073" spans="1:9" x14ac:dyDescent="0.35">
      <c r="A2073" s="1">
        <v>44629</v>
      </c>
      <c r="B2073" t="s">
        <v>2103</v>
      </c>
      <c r="C2073">
        <v>96</v>
      </c>
      <c r="D2073" t="s">
        <v>14</v>
      </c>
      <c r="E2073" t="s">
        <v>22</v>
      </c>
      <c r="F2073" t="s">
        <v>11</v>
      </c>
      <c r="G2073" t="s">
        <v>37</v>
      </c>
      <c r="H2073" s="2">
        <v>835.47</v>
      </c>
      <c r="I2073" t="str">
        <f t="shared" si="32"/>
        <v>Senior Age</v>
      </c>
    </row>
    <row r="2074" spans="1:9" x14ac:dyDescent="0.35">
      <c r="A2074" s="1">
        <v>44679</v>
      </c>
      <c r="B2074" t="s">
        <v>2104</v>
      </c>
      <c r="C2074">
        <v>54</v>
      </c>
      <c r="D2074" t="s">
        <v>21</v>
      </c>
      <c r="E2074" t="s">
        <v>22</v>
      </c>
      <c r="F2074" t="s">
        <v>16</v>
      </c>
      <c r="G2074" t="s">
        <v>40</v>
      </c>
      <c r="H2074" s="2">
        <v>3437</v>
      </c>
      <c r="I2074" t="str">
        <f t="shared" si="32"/>
        <v>Middle age</v>
      </c>
    </row>
    <row r="2075" spans="1:9" x14ac:dyDescent="0.35">
      <c r="A2075" s="1">
        <v>44763</v>
      </c>
      <c r="B2075" t="s">
        <v>2105</v>
      </c>
      <c r="C2075">
        <v>98</v>
      </c>
      <c r="D2075" t="s">
        <v>14</v>
      </c>
      <c r="E2075" t="s">
        <v>22</v>
      </c>
      <c r="F2075" t="s">
        <v>11</v>
      </c>
      <c r="G2075" t="s">
        <v>67</v>
      </c>
      <c r="H2075" s="2">
        <v>4433.8900000000003</v>
      </c>
      <c r="I2075" t="str">
        <f t="shared" si="32"/>
        <v>Senior Age</v>
      </c>
    </row>
    <row r="2076" spans="1:9" x14ac:dyDescent="0.35">
      <c r="A2076" s="1">
        <v>44869</v>
      </c>
      <c r="B2076" t="s">
        <v>2106</v>
      </c>
      <c r="C2076">
        <v>75</v>
      </c>
      <c r="D2076" t="s">
        <v>21</v>
      </c>
      <c r="E2076" t="s">
        <v>35</v>
      </c>
      <c r="F2076" t="s">
        <v>23</v>
      </c>
      <c r="G2076" t="s">
        <v>28</v>
      </c>
      <c r="H2076" s="2">
        <v>2795.22</v>
      </c>
      <c r="I2076" t="str">
        <f t="shared" si="32"/>
        <v>Senior Age</v>
      </c>
    </row>
    <row r="2077" spans="1:9" x14ac:dyDescent="0.35">
      <c r="A2077" s="1">
        <v>44756</v>
      </c>
      <c r="B2077" t="s">
        <v>2107</v>
      </c>
      <c r="C2077">
        <v>31</v>
      </c>
      <c r="D2077" t="s">
        <v>14</v>
      </c>
      <c r="E2077" t="s">
        <v>15</v>
      </c>
      <c r="F2077" t="s">
        <v>16</v>
      </c>
      <c r="G2077" t="s">
        <v>40</v>
      </c>
      <c r="H2077" s="2">
        <v>2282.61</v>
      </c>
      <c r="I2077" t="str">
        <f t="shared" si="32"/>
        <v>Young Adult</v>
      </c>
    </row>
    <row r="2078" spans="1:9" x14ac:dyDescent="0.35">
      <c r="A2078" s="1">
        <v>44967</v>
      </c>
      <c r="B2078" t="s">
        <v>2108</v>
      </c>
      <c r="C2078">
        <v>98</v>
      </c>
      <c r="D2078" t="s">
        <v>14</v>
      </c>
      <c r="E2078" t="s">
        <v>15</v>
      </c>
      <c r="F2078" t="s">
        <v>30</v>
      </c>
      <c r="G2078" t="s">
        <v>40</v>
      </c>
      <c r="H2078" s="2">
        <v>742.85</v>
      </c>
      <c r="I2078" t="str">
        <f t="shared" si="32"/>
        <v>Senior Age</v>
      </c>
    </row>
    <row r="2079" spans="1:9" x14ac:dyDescent="0.35">
      <c r="A2079" s="1">
        <v>44633</v>
      </c>
      <c r="B2079" t="s">
        <v>2109</v>
      </c>
      <c r="C2079">
        <v>51</v>
      </c>
      <c r="D2079" t="s">
        <v>21</v>
      </c>
      <c r="E2079" t="s">
        <v>15</v>
      </c>
      <c r="F2079" t="s">
        <v>16</v>
      </c>
      <c r="G2079" t="s">
        <v>37</v>
      </c>
      <c r="H2079" s="2">
        <v>38.04</v>
      </c>
      <c r="I2079" t="str">
        <f t="shared" si="32"/>
        <v>Middle age</v>
      </c>
    </row>
    <row r="2080" spans="1:9" x14ac:dyDescent="0.35">
      <c r="A2080" s="1">
        <v>44740</v>
      </c>
      <c r="B2080" t="s">
        <v>2110</v>
      </c>
      <c r="C2080">
        <v>40</v>
      </c>
      <c r="D2080" t="s">
        <v>21</v>
      </c>
      <c r="E2080" t="s">
        <v>33</v>
      </c>
      <c r="F2080" t="s">
        <v>16</v>
      </c>
      <c r="G2080" t="s">
        <v>12</v>
      </c>
      <c r="H2080" s="2">
        <v>1763.43</v>
      </c>
      <c r="I2080" t="str">
        <f t="shared" si="32"/>
        <v>Middle age</v>
      </c>
    </row>
    <row r="2081" spans="1:9" x14ac:dyDescent="0.35">
      <c r="A2081" s="1">
        <v>44919</v>
      </c>
      <c r="B2081" t="s">
        <v>2111</v>
      </c>
      <c r="C2081">
        <v>3</v>
      </c>
      <c r="D2081" t="s">
        <v>21</v>
      </c>
      <c r="E2081" t="s">
        <v>15</v>
      </c>
      <c r="F2081" t="s">
        <v>30</v>
      </c>
      <c r="G2081" t="s">
        <v>40</v>
      </c>
      <c r="H2081" s="2">
        <v>4154.1400000000003</v>
      </c>
      <c r="I2081" t="str">
        <f t="shared" si="32"/>
        <v>Child</v>
      </c>
    </row>
    <row r="2082" spans="1:9" x14ac:dyDescent="0.35">
      <c r="A2082" s="1">
        <v>45096</v>
      </c>
      <c r="B2082" t="s">
        <v>2112</v>
      </c>
      <c r="C2082">
        <v>63</v>
      </c>
      <c r="D2082" t="s">
        <v>14</v>
      </c>
      <c r="E2082" t="s">
        <v>25</v>
      </c>
      <c r="F2082" t="s">
        <v>23</v>
      </c>
      <c r="G2082" t="s">
        <v>40</v>
      </c>
      <c r="H2082" s="2">
        <v>2029.94</v>
      </c>
      <c r="I2082" t="str">
        <f t="shared" si="32"/>
        <v>Senior Age</v>
      </c>
    </row>
    <row r="2083" spans="1:9" x14ac:dyDescent="0.35">
      <c r="A2083" s="1">
        <v>45100</v>
      </c>
      <c r="B2083" t="s">
        <v>2113</v>
      </c>
      <c r="C2083">
        <v>73</v>
      </c>
      <c r="D2083" t="s">
        <v>9</v>
      </c>
      <c r="E2083" t="s">
        <v>33</v>
      </c>
      <c r="F2083" t="s">
        <v>16</v>
      </c>
      <c r="G2083" t="s">
        <v>40</v>
      </c>
      <c r="H2083" s="2">
        <v>1350.29</v>
      </c>
      <c r="I2083" t="str">
        <f t="shared" si="32"/>
        <v>Senior Age</v>
      </c>
    </row>
    <row r="2084" spans="1:9" x14ac:dyDescent="0.35">
      <c r="A2084" s="1">
        <v>44716</v>
      </c>
      <c r="B2084" t="s">
        <v>2114</v>
      </c>
      <c r="C2084">
        <v>0</v>
      </c>
      <c r="D2084" t="s">
        <v>14</v>
      </c>
      <c r="E2084" t="s">
        <v>22</v>
      </c>
      <c r="F2084" t="s">
        <v>16</v>
      </c>
      <c r="G2084" t="s">
        <v>12</v>
      </c>
      <c r="H2084" s="2">
        <v>2905.25</v>
      </c>
      <c r="I2084" t="str">
        <f t="shared" si="32"/>
        <v>Child</v>
      </c>
    </row>
    <row r="2085" spans="1:9" x14ac:dyDescent="0.35">
      <c r="A2085" s="1">
        <v>45265</v>
      </c>
      <c r="B2085" t="s">
        <v>2115</v>
      </c>
      <c r="C2085">
        <v>98</v>
      </c>
      <c r="D2085" t="s">
        <v>21</v>
      </c>
      <c r="E2085" t="s">
        <v>19</v>
      </c>
      <c r="F2085" t="s">
        <v>11</v>
      </c>
      <c r="G2085" t="s">
        <v>37</v>
      </c>
      <c r="H2085" s="2">
        <v>2462.7800000000002</v>
      </c>
      <c r="I2085" t="str">
        <f t="shared" si="32"/>
        <v>Senior Age</v>
      </c>
    </row>
    <row r="2086" spans="1:9" x14ac:dyDescent="0.35">
      <c r="A2086" s="1">
        <v>44643</v>
      </c>
      <c r="B2086" t="s">
        <v>2116</v>
      </c>
      <c r="C2086">
        <v>71</v>
      </c>
      <c r="D2086" t="s">
        <v>9</v>
      </c>
      <c r="E2086" t="s">
        <v>22</v>
      </c>
      <c r="F2086" t="s">
        <v>30</v>
      </c>
      <c r="G2086" t="s">
        <v>17</v>
      </c>
      <c r="H2086" s="2">
        <v>1205.02</v>
      </c>
      <c r="I2086" t="str">
        <f t="shared" si="32"/>
        <v>Senior Age</v>
      </c>
    </row>
    <row r="2087" spans="1:9" x14ac:dyDescent="0.35">
      <c r="A2087" s="1">
        <v>45164</v>
      </c>
      <c r="B2087" t="s">
        <v>2117</v>
      </c>
      <c r="C2087">
        <v>50</v>
      </c>
      <c r="D2087" t="s">
        <v>21</v>
      </c>
      <c r="E2087" t="s">
        <v>10</v>
      </c>
      <c r="F2087" t="s">
        <v>30</v>
      </c>
      <c r="G2087" t="s">
        <v>17</v>
      </c>
      <c r="H2087" s="2">
        <v>4811.46</v>
      </c>
      <c r="I2087" t="str">
        <f t="shared" si="32"/>
        <v>Middle age</v>
      </c>
    </row>
    <row r="2088" spans="1:9" x14ac:dyDescent="0.35">
      <c r="A2088" s="1">
        <v>44855</v>
      </c>
      <c r="B2088" t="s">
        <v>2118</v>
      </c>
      <c r="C2088">
        <v>41</v>
      </c>
      <c r="D2088" t="s">
        <v>21</v>
      </c>
      <c r="E2088" t="s">
        <v>25</v>
      </c>
      <c r="F2088" t="s">
        <v>16</v>
      </c>
      <c r="G2088" t="s">
        <v>37</v>
      </c>
      <c r="H2088" s="2">
        <v>1912.9</v>
      </c>
      <c r="I2088" t="str">
        <f t="shared" si="32"/>
        <v>Middle age</v>
      </c>
    </row>
    <row r="2089" spans="1:9" x14ac:dyDescent="0.35">
      <c r="A2089" s="1">
        <v>45108</v>
      </c>
      <c r="B2089" t="s">
        <v>2119</v>
      </c>
      <c r="C2089">
        <v>49</v>
      </c>
      <c r="D2089" t="s">
        <v>21</v>
      </c>
      <c r="E2089" t="s">
        <v>33</v>
      </c>
      <c r="F2089" t="s">
        <v>11</v>
      </c>
      <c r="G2089" t="s">
        <v>12</v>
      </c>
      <c r="H2089" s="2">
        <v>577.20000000000005</v>
      </c>
      <c r="I2089" t="str">
        <f t="shared" si="32"/>
        <v>Middle age</v>
      </c>
    </row>
    <row r="2090" spans="1:9" x14ac:dyDescent="0.35">
      <c r="A2090" s="1">
        <v>45101</v>
      </c>
      <c r="B2090" t="s">
        <v>2120</v>
      </c>
      <c r="C2090">
        <v>41</v>
      </c>
      <c r="D2090" t="s">
        <v>9</v>
      </c>
      <c r="E2090" t="s">
        <v>25</v>
      </c>
      <c r="F2090" t="s">
        <v>30</v>
      </c>
      <c r="G2090" t="s">
        <v>37</v>
      </c>
      <c r="H2090" s="2">
        <v>3329.55</v>
      </c>
      <c r="I2090" t="str">
        <f t="shared" si="32"/>
        <v>Middle age</v>
      </c>
    </row>
    <row r="2091" spans="1:9" x14ac:dyDescent="0.35">
      <c r="A2091" s="1">
        <v>44618</v>
      </c>
      <c r="B2091" t="s">
        <v>2121</v>
      </c>
      <c r="C2091">
        <v>91</v>
      </c>
      <c r="D2091" t="s">
        <v>9</v>
      </c>
      <c r="E2091" t="s">
        <v>25</v>
      </c>
      <c r="F2091" t="s">
        <v>11</v>
      </c>
      <c r="G2091" t="s">
        <v>40</v>
      </c>
      <c r="H2091" s="2">
        <v>499.77</v>
      </c>
      <c r="I2091" t="str">
        <f t="shared" si="32"/>
        <v>Senior Age</v>
      </c>
    </row>
    <row r="2092" spans="1:9" x14ac:dyDescent="0.35">
      <c r="A2092" s="1">
        <v>45225</v>
      </c>
      <c r="B2092" t="s">
        <v>2122</v>
      </c>
      <c r="C2092">
        <v>57</v>
      </c>
      <c r="D2092" t="s">
        <v>9</v>
      </c>
      <c r="E2092" t="s">
        <v>33</v>
      </c>
      <c r="F2092" t="s">
        <v>11</v>
      </c>
      <c r="G2092" t="s">
        <v>12</v>
      </c>
      <c r="H2092" s="2">
        <v>4962.59</v>
      </c>
      <c r="I2092" t="str">
        <f t="shared" si="32"/>
        <v>Middle age</v>
      </c>
    </row>
    <row r="2093" spans="1:9" x14ac:dyDescent="0.35">
      <c r="A2093" s="1">
        <v>44656</v>
      </c>
      <c r="B2093" t="s">
        <v>2123</v>
      </c>
      <c r="C2093">
        <v>68</v>
      </c>
      <c r="D2093" t="s">
        <v>21</v>
      </c>
      <c r="E2093" t="s">
        <v>15</v>
      </c>
      <c r="F2093" t="s">
        <v>30</v>
      </c>
      <c r="G2093" t="s">
        <v>37</v>
      </c>
      <c r="H2093" s="2">
        <v>791.68</v>
      </c>
      <c r="I2093" t="str">
        <f t="shared" si="32"/>
        <v>Senior Age</v>
      </c>
    </row>
    <row r="2094" spans="1:9" x14ac:dyDescent="0.35">
      <c r="A2094" s="1">
        <v>44781</v>
      </c>
      <c r="B2094" t="s">
        <v>2124</v>
      </c>
      <c r="C2094">
        <v>0</v>
      </c>
      <c r="D2094" t="s">
        <v>21</v>
      </c>
      <c r="E2094" t="s">
        <v>15</v>
      </c>
      <c r="F2094" t="s">
        <v>23</v>
      </c>
      <c r="G2094" t="s">
        <v>28</v>
      </c>
      <c r="H2094" s="2">
        <v>2163.58</v>
      </c>
      <c r="I2094" t="str">
        <f t="shared" si="32"/>
        <v>Child</v>
      </c>
    </row>
    <row r="2095" spans="1:9" x14ac:dyDescent="0.35">
      <c r="A2095" s="1">
        <v>44820</v>
      </c>
      <c r="B2095" t="s">
        <v>2125</v>
      </c>
      <c r="C2095">
        <v>26</v>
      </c>
      <c r="D2095" t="s">
        <v>21</v>
      </c>
      <c r="E2095" t="s">
        <v>25</v>
      </c>
      <c r="F2095" t="s">
        <v>30</v>
      </c>
      <c r="G2095" t="s">
        <v>28</v>
      </c>
      <c r="H2095" s="2">
        <v>918.04</v>
      </c>
      <c r="I2095" t="str">
        <f t="shared" si="32"/>
        <v>Young Adult</v>
      </c>
    </row>
    <row r="2096" spans="1:9" x14ac:dyDescent="0.35">
      <c r="A2096" s="1">
        <v>44763</v>
      </c>
      <c r="B2096" t="s">
        <v>2126</v>
      </c>
      <c r="C2096">
        <v>82</v>
      </c>
      <c r="D2096" t="s">
        <v>14</v>
      </c>
      <c r="E2096" t="s">
        <v>33</v>
      </c>
      <c r="F2096" t="s">
        <v>23</v>
      </c>
      <c r="G2096" t="s">
        <v>12</v>
      </c>
      <c r="H2096" s="2">
        <v>2462.0700000000002</v>
      </c>
      <c r="I2096" t="str">
        <f t="shared" si="32"/>
        <v>Senior Age</v>
      </c>
    </row>
    <row r="2097" spans="1:9" x14ac:dyDescent="0.35">
      <c r="A2097" s="1">
        <v>44961</v>
      </c>
      <c r="B2097" t="s">
        <v>2127</v>
      </c>
      <c r="C2097">
        <v>72</v>
      </c>
      <c r="D2097" t="s">
        <v>9</v>
      </c>
      <c r="E2097" t="s">
        <v>33</v>
      </c>
      <c r="F2097" t="s">
        <v>11</v>
      </c>
      <c r="G2097" t="s">
        <v>17</v>
      </c>
      <c r="H2097" s="2">
        <v>331.96</v>
      </c>
      <c r="I2097" t="str">
        <f t="shared" si="32"/>
        <v>Senior Age</v>
      </c>
    </row>
    <row r="2098" spans="1:9" x14ac:dyDescent="0.35">
      <c r="A2098" s="1">
        <v>44689</v>
      </c>
      <c r="B2098" t="s">
        <v>2128</v>
      </c>
      <c r="C2098">
        <v>92</v>
      </c>
      <c r="D2098" t="s">
        <v>9</v>
      </c>
      <c r="E2098" t="s">
        <v>22</v>
      </c>
      <c r="F2098" t="s">
        <v>23</v>
      </c>
      <c r="G2098" t="s">
        <v>28</v>
      </c>
      <c r="H2098" s="2">
        <v>1674.57</v>
      </c>
      <c r="I2098" t="str">
        <f t="shared" si="32"/>
        <v>Senior Age</v>
      </c>
    </row>
    <row r="2099" spans="1:9" x14ac:dyDescent="0.35">
      <c r="A2099" s="1">
        <v>45055</v>
      </c>
      <c r="B2099" t="s">
        <v>2129</v>
      </c>
      <c r="C2099">
        <v>37</v>
      </c>
      <c r="D2099" t="s">
        <v>9</v>
      </c>
      <c r="E2099" t="s">
        <v>22</v>
      </c>
      <c r="F2099" t="s">
        <v>11</v>
      </c>
      <c r="G2099" t="s">
        <v>28</v>
      </c>
      <c r="H2099" s="2">
        <v>966.01</v>
      </c>
      <c r="I2099" t="str">
        <f t="shared" si="32"/>
        <v>Young Adult</v>
      </c>
    </row>
    <row r="2100" spans="1:9" x14ac:dyDescent="0.35">
      <c r="A2100" s="1">
        <v>45144</v>
      </c>
      <c r="B2100" t="s">
        <v>2130</v>
      </c>
      <c r="C2100">
        <v>65</v>
      </c>
      <c r="D2100" t="s">
        <v>9</v>
      </c>
      <c r="E2100" t="s">
        <v>35</v>
      </c>
      <c r="F2100" t="s">
        <v>30</v>
      </c>
      <c r="G2100" t="s">
        <v>40</v>
      </c>
      <c r="H2100" s="2">
        <v>3243.25</v>
      </c>
      <c r="I2100" t="str">
        <f t="shared" si="32"/>
        <v>Senior Age</v>
      </c>
    </row>
    <row r="2101" spans="1:9" x14ac:dyDescent="0.35">
      <c r="A2101" s="1">
        <v>44985</v>
      </c>
      <c r="B2101" t="s">
        <v>2131</v>
      </c>
      <c r="C2101">
        <v>12</v>
      </c>
      <c r="D2101" t="s">
        <v>14</v>
      </c>
      <c r="E2101" t="s">
        <v>22</v>
      </c>
      <c r="F2101" t="s">
        <v>16</v>
      </c>
      <c r="G2101" t="s">
        <v>37</v>
      </c>
      <c r="H2101" s="2">
        <v>2096.5300000000002</v>
      </c>
      <c r="I2101" t="str">
        <f t="shared" si="32"/>
        <v>Child</v>
      </c>
    </row>
    <row r="2102" spans="1:9" x14ac:dyDescent="0.35">
      <c r="A2102" s="1">
        <v>44829</v>
      </c>
      <c r="B2102" t="s">
        <v>2132</v>
      </c>
      <c r="C2102">
        <v>9</v>
      </c>
      <c r="D2102" t="s">
        <v>14</v>
      </c>
      <c r="E2102" t="s">
        <v>25</v>
      </c>
      <c r="F2102" t="s">
        <v>11</v>
      </c>
      <c r="G2102" t="s">
        <v>40</v>
      </c>
      <c r="H2102" s="2">
        <v>27.29</v>
      </c>
      <c r="I2102" t="str">
        <f t="shared" si="32"/>
        <v>Child</v>
      </c>
    </row>
    <row r="2103" spans="1:9" x14ac:dyDescent="0.35">
      <c r="A2103" s="1">
        <v>44957</v>
      </c>
      <c r="B2103" t="s">
        <v>2133</v>
      </c>
      <c r="C2103">
        <v>47</v>
      </c>
      <c r="D2103" t="s">
        <v>14</v>
      </c>
      <c r="E2103" t="s">
        <v>27</v>
      </c>
      <c r="F2103" t="s">
        <v>23</v>
      </c>
      <c r="G2103" t="s">
        <v>12</v>
      </c>
      <c r="H2103" s="2">
        <v>2006.12</v>
      </c>
      <c r="I2103" t="str">
        <f t="shared" si="32"/>
        <v>Middle age</v>
      </c>
    </row>
    <row r="2104" spans="1:9" x14ac:dyDescent="0.35">
      <c r="A2104" s="1">
        <v>45039</v>
      </c>
      <c r="B2104" t="s">
        <v>2134</v>
      </c>
      <c r="C2104">
        <v>71</v>
      </c>
      <c r="D2104" t="s">
        <v>21</v>
      </c>
      <c r="E2104" t="s">
        <v>22</v>
      </c>
      <c r="F2104" t="s">
        <v>30</v>
      </c>
      <c r="G2104" t="s">
        <v>37</v>
      </c>
      <c r="H2104" s="2">
        <v>4268.51</v>
      </c>
      <c r="I2104" t="str">
        <f t="shared" si="32"/>
        <v>Senior Age</v>
      </c>
    </row>
    <row r="2105" spans="1:9" x14ac:dyDescent="0.35">
      <c r="A2105" s="1">
        <v>44839</v>
      </c>
      <c r="B2105" t="s">
        <v>2135</v>
      </c>
      <c r="C2105">
        <v>67</v>
      </c>
      <c r="D2105" t="s">
        <v>9</v>
      </c>
      <c r="E2105" t="s">
        <v>15</v>
      </c>
      <c r="F2105" t="s">
        <v>30</v>
      </c>
      <c r="G2105" t="s">
        <v>28</v>
      </c>
      <c r="H2105" s="2">
        <v>2307.5100000000002</v>
      </c>
      <c r="I2105" t="str">
        <f t="shared" si="32"/>
        <v>Senior Age</v>
      </c>
    </row>
    <row r="2106" spans="1:9" x14ac:dyDescent="0.35">
      <c r="A2106" s="1">
        <v>44585</v>
      </c>
      <c r="B2106" t="s">
        <v>2136</v>
      </c>
      <c r="C2106">
        <v>41</v>
      </c>
      <c r="D2106" t="s">
        <v>21</v>
      </c>
      <c r="E2106" t="s">
        <v>25</v>
      </c>
      <c r="F2106" t="s">
        <v>16</v>
      </c>
      <c r="G2106" t="s">
        <v>28</v>
      </c>
      <c r="H2106" s="2">
        <v>4126.9399999999996</v>
      </c>
      <c r="I2106" t="str">
        <f t="shared" si="32"/>
        <v>Middle age</v>
      </c>
    </row>
    <row r="2107" spans="1:9" x14ac:dyDescent="0.35">
      <c r="A2107" s="1">
        <v>44925</v>
      </c>
      <c r="B2107" t="s">
        <v>2137</v>
      </c>
      <c r="C2107">
        <v>98</v>
      </c>
      <c r="D2107" t="s">
        <v>21</v>
      </c>
      <c r="E2107" t="s">
        <v>10</v>
      </c>
      <c r="F2107" t="s">
        <v>30</v>
      </c>
      <c r="G2107" t="s">
        <v>40</v>
      </c>
      <c r="H2107" s="2">
        <v>1703.4</v>
      </c>
      <c r="I2107" t="str">
        <f t="shared" si="32"/>
        <v>Senior Age</v>
      </c>
    </row>
    <row r="2108" spans="1:9" x14ac:dyDescent="0.35">
      <c r="A2108" s="1">
        <v>44597</v>
      </c>
      <c r="B2108" t="s">
        <v>2138</v>
      </c>
      <c r="C2108">
        <v>64</v>
      </c>
      <c r="D2108" t="s">
        <v>21</v>
      </c>
      <c r="E2108" t="s">
        <v>10</v>
      </c>
      <c r="F2108" t="s">
        <v>11</v>
      </c>
      <c r="G2108" t="s">
        <v>37</v>
      </c>
      <c r="H2108" s="2">
        <v>429.32</v>
      </c>
      <c r="I2108" t="str">
        <f t="shared" si="32"/>
        <v>Senior Age</v>
      </c>
    </row>
    <row r="2109" spans="1:9" x14ac:dyDescent="0.35">
      <c r="A2109" s="1">
        <v>45129</v>
      </c>
      <c r="B2109" t="s">
        <v>2139</v>
      </c>
      <c r="C2109">
        <v>56</v>
      </c>
      <c r="D2109" t="s">
        <v>14</v>
      </c>
      <c r="E2109" t="s">
        <v>22</v>
      </c>
      <c r="F2109" t="s">
        <v>23</v>
      </c>
      <c r="G2109" t="s">
        <v>12</v>
      </c>
      <c r="H2109" s="2">
        <v>3546.38</v>
      </c>
      <c r="I2109" t="str">
        <f t="shared" si="32"/>
        <v>Middle age</v>
      </c>
    </row>
    <row r="2110" spans="1:9" x14ac:dyDescent="0.35">
      <c r="A2110" s="1">
        <v>45151</v>
      </c>
      <c r="B2110" t="s">
        <v>2140</v>
      </c>
      <c r="C2110">
        <v>2</v>
      </c>
      <c r="D2110" t="s">
        <v>9</v>
      </c>
      <c r="E2110" t="s">
        <v>10</v>
      </c>
      <c r="F2110" t="s">
        <v>23</v>
      </c>
      <c r="G2110" t="s">
        <v>37</v>
      </c>
      <c r="H2110" s="2">
        <v>2484.44</v>
      </c>
      <c r="I2110" t="str">
        <f t="shared" si="32"/>
        <v>Child</v>
      </c>
    </row>
    <row r="2111" spans="1:9" x14ac:dyDescent="0.35">
      <c r="A2111" s="1">
        <v>44738</v>
      </c>
      <c r="B2111" t="s">
        <v>2141</v>
      </c>
      <c r="C2111">
        <v>13</v>
      </c>
      <c r="D2111" t="s">
        <v>9</v>
      </c>
      <c r="E2111" t="s">
        <v>35</v>
      </c>
      <c r="F2111" t="s">
        <v>23</v>
      </c>
      <c r="G2111" t="s">
        <v>17</v>
      </c>
      <c r="H2111" s="2">
        <v>4643.84</v>
      </c>
      <c r="I2111" t="str">
        <f t="shared" si="32"/>
        <v>Child</v>
      </c>
    </row>
    <row r="2112" spans="1:9" x14ac:dyDescent="0.35">
      <c r="A2112" s="1">
        <v>45124</v>
      </c>
      <c r="B2112" t="s">
        <v>2142</v>
      </c>
      <c r="C2112">
        <v>66</v>
      </c>
      <c r="D2112" t="s">
        <v>9</v>
      </c>
      <c r="E2112" t="s">
        <v>25</v>
      </c>
      <c r="F2112" t="s">
        <v>23</v>
      </c>
      <c r="G2112" t="s">
        <v>17</v>
      </c>
      <c r="H2112" s="2">
        <v>2273.96</v>
      </c>
      <c r="I2112" t="str">
        <f t="shared" si="32"/>
        <v>Senior Age</v>
      </c>
    </row>
    <row r="2113" spans="1:9" x14ac:dyDescent="0.35">
      <c r="A2113" s="1">
        <v>44961</v>
      </c>
      <c r="B2113" t="s">
        <v>2143</v>
      </c>
      <c r="C2113">
        <v>95</v>
      </c>
      <c r="D2113" t="s">
        <v>9</v>
      </c>
      <c r="E2113" t="s">
        <v>19</v>
      </c>
      <c r="F2113" t="s">
        <v>16</v>
      </c>
      <c r="G2113" t="s">
        <v>17</v>
      </c>
      <c r="H2113" s="2">
        <v>1469.25</v>
      </c>
      <c r="I2113" t="str">
        <f t="shared" si="32"/>
        <v>Senior Age</v>
      </c>
    </row>
    <row r="2114" spans="1:9" x14ac:dyDescent="0.35">
      <c r="A2114" s="1">
        <v>44967</v>
      </c>
      <c r="B2114" t="s">
        <v>2144</v>
      </c>
      <c r="C2114">
        <v>64</v>
      </c>
      <c r="D2114" t="s">
        <v>14</v>
      </c>
      <c r="E2114" t="s">
        <v>19</v>
      </c>
      <c r="F2114" t="s">
        <v>16</v>
      </c>
      <c r="G2114" t="s">
        <v>28</v>
      </c>
      <c r="H2114" s="2">
        <v>2589.92</v>
      </c>
      <c r="I2114" t="str">
        <f t="shared" ref="I2114:I2177" si="33">IF(C2114&lt;=17,"Child",IF(C2114&lt;=39, "Young Adult", IF(C2114&lt;=59, "Middle age", "Senior Age")))</f>
        <v>Senior Age</v>
      </c>
    </row>
    <row r="2115" spans="1:9" x14ac:dyDescent="0.35">
      <c r="A2115" s="1">
        <v>44757</v>
      </c>
      <c r="B2115" t="s">
        <v>2145</v>
      </c>
      <c r="C2115">
        <v>70</v>
      </c>
      <c r="D2115" t="s">
        <v>21</v>
      </c>
      <c r="E2115" t="s">
        <v>10</v>
      </c>
      <c r="F2115" t="s">
        <v>11</v>
      </c>
      <c r="G2115" t="s">
        <v>40</v>
      </c>
      <c r="H2115" s="2">
        <v>1773.62</v>
      </c>
      <c r="I2115" t="str">
        <f t="shared" si="33"/>
        <v>Senior Age</v>
      </c>
    </row>
    <row r="2116" spans="1:9" x14ac:dyDescent="0.35">
      <c r="A2116" s="1">
        <v>44661</v>
      </c>
      <c r="B2116" t="s">
        <v>2146</v>
      </c>
      <c r="C2116">
        <v>63</v>
      </c>
      <c r="D2116" t="s">
        <v>9</v>
      </c>
      <c r="E2116" t="s">
        <v>33</v>
      </c>
      <c r="F2116" t="s">
        <v>16</v>
      </c>
      <c r="G2116" t="s">
        <v>17</v>
      </c>
      <c r="H2116" s="2">
        <v>4702.41</v>
      </c>
      <c r="I2116" t="str">
        <f t="shared" si="33"/>
        <v>Senior Age</v>
      </c>
    </row>
    <row r="2117" spans="1:9" x14ac:dyDescent="0.35">
      <c r="A2117" s="1">
        <v>45036</v>
      </c>
      <c r="B2117" t="s">
        <v>2147</v>
      </c>
      <c r="C2117">
        <v>26</v>
      </c>
      <c r="D2117" t="s">
        <v>14</v>
      </c>
      <c r="E2117" t="s">
        <v>25</v>
      </c>
      <c r="F2117" t="s">
        <v>23</v>
      </c>
      <c r="G2117" t="s">
        <v>40</v>
      </c>
      <c r="H2117" s="2">
        <v>1207.8399999999999</v>
      </c>
      <c r="I2117" t="str">
        <f t="shared" si="33"/>
        <v>Young Adult</v>
      </c>
    </row>
    <row r="2118" spans="1:9" x14ac:dyDescent="0.35">
      <c r="A2118" s="1">
        <v>44962</v>
      </c>
      <c r="B2118" t="s">
        <v>2148</v>
      </c>
      <c r="C2118">
        <v>66</v>
      </c>
      <c r="D2118" t="s">
        <v>9</v>
      </c>
      <c r="E2118" t="s">
        <v>33</v>
      </c>
      <c r="F2118" t="s">
        <v>16</v>
      </c>
      <c r="G2118" t="s">
        <v>28</v>
      </c>
      <c r="H2118" s="2">
        <v>1969.07</v>
      </c>
      <c r="I2118" t="str">
        <f t="shared" si="33"/>
        <v>Senior Age</v>
      </c>
    </row>
    <row r="2119" spans="1:9" x14ac:dyDescent="0.35">
      <c r="A2119" s="1">
        <v>44818</v>
      </c>
      <c r="B2119" t="s">
        <v>2149</v>
      </c>
      <c r="C2119">
        <v>32</v>
      </c>
      <c r="D2119" t="s">
        <v>21</v>
      </c>
      <c r="E2119" t="s">
        <v>33</v>
      </c>
      <c r="F2119" t="s">
        <v>16</v>
      </c>
      <c r="G2119" t="s">
        <v>12</v>
      </c>
      <c r="H2119" s="2">
        <v>4783.96</v>
      </c>
      <c r="I2119" t="str">
        <f t="shared" si="33"/>
        <v>Young Adult</v>
      </c>
    </row>
    <row r="2120" spans="1:9" x14ac:dyDescent="0.35">
      <c r="A2120" s="1">
        <v>44849</v>
      </c>
      <c r="B2120" t="s">
        <v>2150</v>
      </c>
      <c r="C2120">
        <v>97</v>
      </c>
      <c r="D2120" t="s">
        <v>21</v>
      </c>
      <c r="E2120" t="s">
        <v>25</v>
      </c>
      <c r="F2120" t="s">
        <v>30</v>
      </c>
      <c r="G2120" t="s">
        <v>28</v>
      </c>
      <c r="H2120" s="2">
        <v>3404.65</v>
      </c>
      <c r="I2120" t="str">
        <f t="shared" si="33"/>
        <v>Senior Age</v>
      </c>
    </row>
    <row r="2121" spans="1:9" x14ac:dyDescent="0.35">
      <c r="A2121" s="1">
        <v>45069</v>
      </c>
      <c r="B2121" t="s">
        <v>2151</v>
      </c>
      <c r="C2121">
        <v>8</v>
      </c>
      <c r="D2121" t="s">
        <v>9</v>
      </c>
      <c r="E2121" t="s">
        <v>35</v>
      </c>
      <c r="F2121" t="s">
        <v>30</v>
      </c>
      <c r="G2121" t="s">
        <v>28</v>
      </c>
      <c r="H2121" s="2">
        <v>1305.72</v>
      </c>
      <c r="I2121" t="str">
        <f t="shared" si="33"/>
        <v>Child</v>
      </c>
    </row>
    <row r="2122" spans="1:9" x14ac:dyDescent="0.35">
      <c r="A2122" s="1">
        <v>44920</v>
      </c>
      <c r="B2122" t="s">
        <v>2152</v>
      </c>
      <c r="C2122">
        <v>66</v>
      </c>
      <c r="D2122" t="s">
        <v>21</v>
      </c>
      <c r="E2122" t="s">
        <v>22</v>
      </c>
      <c r="F2122" t="s">
        <v>16</v>
      </c>
      <c r="G2122" t="s">
        <v>67</v>
      </c>
      <c r="H2122" s="2">
        <v>4223.45</v>
      </c>
      <c r="I2122" t="str">
        <f t="shared" si="33"/>
        <v>Senior Age</v>
      </c>
    </row>
    <row r="2123" spans="1:9" x14ac:dyDescent="0.35">
      <c r="A2123" s="1">
        <v>45086</v>
      </c>
      <c r="B2123" t="s">
        <v>2153</v>
      </c>
      <c r="C2123">
        <v>67</v>
      </c>
      <c r="D2123" t="s">
        <v>21</v>
      </c>
      <c r="E2123" t="s">
        <v>35</v>
      </c>
      <c r="F2123" t="s">
        <v>23</v>
      </c>
      <c r="G2123" t="s">
        <v>40</v>
      </c>
      <c r="H2123" s="2">
        <v>3344.87</v>
      </c>
      <c r="I2123" t="str">
        <f t="shared" si="33"/>
        <v>Senior Age</v>
      </c>
    </row>
    <row r="2124" spans="1:9" x14ac:dyDescent="0.35">
      <c r="A2124" s="1">
        <v>44579</v>
      </c>
      <c r="B2124" t="s">
        <v>2154</v>
      </c>
      <c r="C2124">
        <v>74</v>
      </c>
      <c r="D2124" t="s">
        <v>21</v>
      </c>
      <c r="E2124" t="s">
        <v>19</v>
      </c>
      <c r="F2124" t="s">
        <v>30</v>
      </c>
      <c r="G2124" t="s">
        <v>40</v>
      </c>
      <c r="H2124" s="2">
        <v>4613.46</v>
      </c>
      <c r="I2124" t="str">
        <f t="shared" si="33"/>
        <v>Senior Age</v>
      </c>
    </row>
    <row r="2125" spans="1:9" x14ac:dyDescent="0.35">
      <c r="A2125" s="1">
        <v>45202</v>
      </c>
      <c r="B2125" t="s">
        <v>2155</v>
      </c>
      <c r="C2125">
        <v>54</v>
      </c>
      <c r="D2125" t="s">
        <v>21</v>
      </c>
      <c r="E2125" t="s">
        <v>10</v>
      </c>
      <c r="F2125" t="s">
        <v>30</v>
      </c>
      <c r="G2125" t="s">
        <v>28</v>
      </c>
      <c r="H2125" s="2">
        <v>1156.04</v>
      </c>
      <c r="I2125" t="str">
        <f t="shared" si="33"/>
        <v>Middle age</v>
      </c>
    </row>
    <row r="2126" spans="1:9" x14ac:dyDescent="0.35">
      <c r="A2126" s="1">
        <v>44925</v>
      </c>
      <c r="B2126" t="s">
        <v>2156</v>
      </c>
      <c r="C2126">
        <v>43</v>
      </c>
      <c r="D2126" t="s">
        <v>21</v>
      </c>
      <c r="E2126" t="s">
        <v>25</v>
      </c>
      <c r="F2126" t="s">
        <v>11</v>
      </c>
      <c r="G2126" t="s">
        <v>28</v>
      </c>
      <c r="H2126" s="2">
        <v>4161.01</v>
      </c>
      <c r="I2126" t="str">
        <f t="shared" si="33"/>
        <v>Middle age</v>
      </c>
    </row>
    <row r="2127" spans="1:9" x14ac:dyDescent="0.35">
      <c r="A2127" s="1">
        <v>44984</v>
      </c>
      <c r="B2127" t="s">
        <v>2157</v>
      </c>
      <c r="C2127">
        <v>87</v>
      </c>
      <c r="D2127" t="s">
        <v>9</v>
      </c>
      <c r="E2127" t="s">
        <v>22</v>
      </c>
      <c r="F2127" t="s">
        <v>16</v>
      </c>
      <c r="G2127" t="s">
        <v>12</v>
      </c>
      <c r="H2127" s="2">
        <v>1642.82</v>
      </c>
      <c r="I2127" t="str">
        <f t="shared" si="33"/>
        <v>Senior Age</v>
      </c>
    </row>
    <row r="2128" spans="1:9" x14ac:dyDescent="0.35">
      <c r="A2128" s="1">
        <v>44669</v>
      </c>
      <c r="B2128" t="s">
        <v>2158</v>
      </c>
      <c r="C2128">
        <v>4</v>
      </c>
      <c r="D2128" t="s">
        <v>9</v>
      </c>
      <c r="E2128" t="s">
        <v>19</v>
      </c>
      <c r="F2128" t="s">
        <v>30</v>
      </c>
      <c r="G2128" t="s">
        <v>17</v>
      </c>
      <c r="H2128" s="2">
        <v>4224.92</v>
      </c>
      <c r="I2128" t="str">
        <f t="shared" si="33"/>
        <v>Child</v>
      </c>
    </row>
    <row r="2129" spans="1:9" x14ac:dyDescent="0.35">
      <c r="A2129" s="1">
        <v>44590</v>
      </c>
      <c r="B2129" t="s">
        <v>2159</v>
      </c>
      <c r="C2129">
        <v>10</v>
      </c>
      <c r="D2129" t="s">
        <v>9</v>
      </c>
      <c r="E2129" t="s">
        <v>35</v>
      </c>
      <c r="F2129" t="s">
        <v>11</v>
      </c>
      <c r="G2129" t="s">
        <v>12</v>
      </c>
      <c r="H2129" s="2">
        <v>1125.8399999999999</v>
      </c>
      <c r="I2129" t="str">
        <f t="shared" si="33"/>
        <v>Child</v>
      </c>
    </row>
    <row r="2130" spans="1:9" x14ac:dyDescent="0.35">
      <c r="A2130" s="1">
        <v>44955</v>
      </c>
      <c r="B2130" t="s">
        <v>2160</v>
      </c>
      <c r="C2130">
        <v>94</v>
      </c>
      <c r="D2130" t="s">
        <v>21</v>
      </c>
      <c r="E2130" t="s">
        <v>33</v>
      </c>
      <c r="F2130" t="s">
        <v>30</v>
      </c>
      <c r="G2130" t="s">
        <v>40</v>
      </c>
      <c r="H2130" s="2">
        <v>1244.8900000000001</v>
      </c>
      <c r="I2130" t="str">
        <f t="shared" si="33"/>
        <v>Senior Age</v>
      </c>
    </row>
    <row r="2131" spans="1:9" x14ac:dyDescent="0.35">
      <c r="A2131" s="1">
        <v>45141</v>
      </c>
      <c r="B2131" t="s">
        <v>2161</v>
      </c>
      <c r="C2131">
        <v>51</v>
      </c>
      <c r="D2131" t="s">
        <v>14</v>
      </c>
      <c r="E2131" t="s">
        <v>15</v>
      </c>
      <c r="F2131" t="s">
        <v>30</v>
      </c>
      <c r="G2131" t="s">
        <v>37</v>
      </c>
      <c r="H2131" s="2">
        <v>213.32</v>
      </c>
      <c r="I2131" t="str">
        <f t="shared" si="33"/>
        <v>Middle age</v>
      </c>
    </row>
    <row r="2132" spans="1:9" x14ac:dyDescent="0.35">
      <c r="A2132" s="1">
        <v>44922</v>
      </c>
      <c r="B2132" t="s">
        <v>2162</v>
      </c>
      <c r="C2132">
        <v>62</v>
      </c>
      <c r="D2132" t="s">
        <v>14</v>
      </c>
      <c r="E2132" t="s">
        <v>15</v>
      </c>
      <c r="F2132" t="s">
        <v>23</v>
      </c>
      <c r="G2132" t="s">
        <v>12</v>
      </c>
      <c r="H2132" s="2">
        <v>714.7</v>
      </c>
      <c r="I2132" t="str">
        <f t="shared" si="33"/>
        <v>Senior Age</v>
      </c>
    </row>
    <row r="2133" spans="1:9" x14ac:dyDescent="0.35">
      <c r="A2133" s="1">
        <v>45287</v>
      </c>
      <c r="B2133" t="s">
        <v>2163</v>
      </c>
      <c r="C2133">
        <v>48</v>
      </c>
      <c r="D2133" t="s">
        <v>14</v>
      </c>
      <c r="E2133" t="s">
        <v>35</v>
      </c>
      <c r="F2133" t="s">
        <v>11</v>
      </c>
      <c r="G2133" t="s">
        <v>12</v>
      </c>
      <c r="H2133" s="2">
        <v>4965.5600000000004</v>
      </c>
      <c r="I2133" t="str">
        <f t="shared" si="33"/>
        <v>Middle age</v>
      </c>
    </row>
    <row r="2134" spans="1:9" x14ac:dyDescent="0.35">
      <c r="A2134" s="1">
        <v>44951</v>
      </c>
      <c r="B2134" t="s">
        <v>2164</v>
      </c>
      <c r="C2134">
        <v>40</v>
      </c>
      <c r="D2134" t="s">
        <v>14</v>
      </c>
      <c r="E2134" t="s">
        <v>22</v>
      </c>
      <c r="F2134" t="s">
        <v>11</v>
      </c>
      <c r="G2134" t="s">
        <v>37</v>
      </c>
      <c r="H2134" s="2">
        <v>4392.3599999999997</v>
      </c>
      <c r="I2134" t="str">
        <f t="shared" si="33"/>
        <v>Middle age</v>
      </c>
    </row>
    <row r="2135" spans="1:9" x14ac:dyDescent="0.35">
      <c r="A2135" s="1">
        <v>44650</v>
      </c>
      <c r="B2135" t="s">
        <v>2165</v>
      </c>
      <c r="C2135">
        <v>91</v>
      </c>
      <c r="D2135" t="s">
        <v>21</v>
      </c>
      <c r="E2135" t="s">
        <v>33</v>
      </c>
      <c r="F2135" t="s">
        <v>16</v>
      </c>
      <c r="G2135" t="s">
        <v>28</v>
      </c>
      <c r="H2135" s="2">
        <v>2872.43</v>
      </c>
      <c r="I2135" t="str">
        <f t="shared" si="33"/>
        <v>Senior Age</v>
      </c>
    </row>
    <row r="2136" spans="1:9" x14ac:dyDescent="0.35">
      <c r="A2136" s="1">
        <v>44993</v>
      </c>
      <c r="B2136" t="s">
        <v>2166</v>
      </c>
      <c r="C2136">
        <v>27</v>
      </c>
      <c r="D2136" t="s">
        <v>21</v>
      </c>
      <c r="E2136" t="s">
        <v>22</v>
      </c>
      <c r="F2136" t="s">
        <v>23</v>
      </c>
      <c r="G2136" t="s">
        <v>12</v>
      </c>
      <c r="H2136" s="2">
        <v>3460.32</v>
      </c>
      <c r="I2136" t="str">
        <f t="shared" si="33"/>
        <v>Young Adult</v>
      </c>
    </row>
    <row r="2137" spans="1:9" x14ac:dyDescent="0.35">
      <c r="A2137" s="1">
        <v>44653</v>
      </c>
      <c r="B2137" t="s">
        <v>2167</v>
      </c>
      <c r="C2137">
        <v>17</v>
      </c>
      <c r="D2137" t="s">
        <v>21</v>
      </c>
      <c r="E2137" t="s">
        <v>33</v>
      </c>
      <c r="F2137" t="s">
        <v>16</v>
      </c>
      <c r="G2137" t="s">
        <v>17</v>
      </c>
      <c r="H2137" s="2">
        <v>4853.9799999999996</v>
      </c>
      <c r="I2137" t="str">
        <f t="shared" si="33"/>
        <v>Child</v>
      </c>
    </row>
    <row r="2138" spans="1:9" x14ac:dyDescent="0.35">
      <c r="A2138" s="1">
        <v>44925</v>
      </c>
      <c r="B2138" t="s">
        <v>2168</v>
      </c>
      <c r="C2138">
        <v>49</v>
      </c>
      <c r="D2138" t="s">
        <v>21</v>
      </c>
      <c r="E2138" t="s">
        <v>25</v>
      </c>
      <c r="F2138" t="s">
        <v>23</v>
      </c>
      <c r="G2138" t="s">
        <v>17</v>
      </c>
      <c r="H2138" s="2">
        <v>2693.63</v>
      </c>
      <c r="I2138" t="str">
        <f t="shared" si="33"/>
        <v>Middle age</v>
      </c>
    </row>
    <row r="2139" spans="1:9" x14ac:dyDescent="0.35">
      <c r="A2139" s="1">
        <v>44668</v>
      </c>
      <c r="B2139" t="s">
        <v>2169</v>
      </c>
      <c r="C2139">
        <v>56</v>
      </c>
      <c r="D2139" t="s">
        <v>9</v>
      </c>
      <c r="E2139" t="s">
        <v>25</v>
      </c>
      <c r="F2139" t="s">
        <v>16</v>
      </c>
      <c r="G2139" t="s">
        <v>17</v>
      </c>
      <c r="H2139" s="2">
        <v>3461.27</v>
      </c>
      <c r="I2139" t="str">
        <f t="shared" si="33"/>
        <v>Middle age</v>
      </c>
    </row>
    <row r="2140" spans="1:9" x14ac:dyDescent="0.35">
      <c r="A2140" s="1">
        <v>45147</v>
      </c>
      <c r="B2140" t="s">
        <v>2170</v>
      </c>
      <c r="C2140">
        <v>3</v>
      </c>
      <c r="D2140" t="s">
        <v>21</v>
      </c>
      <c r="E2140" t="s">
        <v>22</v>
      </c>
      <c r="F2140" t="s">
        <v>11</v>
      </c>
      <c r="G2140" t="s">
        <v>17</v>
      </c>
      <c r="H2140" s="2">
        <v>640.51</v>
      </c>
      <c r="I2140" t="str">
        <f t="shared" si="33"/>
        <v>Child</v>
      </c>
    </row>
    <row r="2141" spans="1:9" x14ac:dyDescent="0.35">
      <c r="A2141" s="1">
        <v>44657</v>
      </c>
      <c r="B2141" t="s">
        <v>2171</v>
      </c>
      <c r="C2141">
        <v>55</v>
      </c>
      <c r="D2141" t="s">
        <v>21</v>
      </c>
      <c r="E2141" t="s">
        <v>33</v>
      </c>
      <c r="F2141" t="s">
        <v>11</v>
      </c>
      <c r="G2141" t="s">
        <v>37</v>
      </c>
      <c r="H2141" s="2">
        <v>985.06</v>
      </c>
      <c r="I2141" t="str">
        <f t="shared" si="33"/>
        <v>Middle age</v>
      </c>
    </row>
    <row r="2142" spans="1:9" x14ac:dyDescent="0.35">
      <c r="A2142" s="1">
        <v>44579</v>
      </c>
      <c r="B2142" t="s">
        <v>2172</v>
      </c>
      <c r="C2142">
        <v>17</v>
      </c>
      <c r="D2142" t="s">
        <v>21</v>
      </c>
      <c r="E2142" t="s">
        <v>10</v>
      </c>
      <c r="F2142" t="s">
        <v>16</v>
      </c>
      <c r="G2142" t="s">
        <v>17</v>
      </c>
      <c r="H2142" s="2">
        <v>1785.6</v>
      </c>
      <c r="I2142" t="str">
        <f t="shared" si="33"/>
        <v>Child</v>
      </c>
    </row>
    <row r="2143" spans="1:9" x14ac:dyDescent="0.35">
      <c r="A2143" s="1">
        <v>44720</v>
      </c>
      <c r="B2143" t="s">
        <v>2173</v>
      </c>
      <c r="C2143">
        <v>92</v>
      </c>
      <c r="D2143" t="s">
        <v>14</v>
      </c>
      <c r="E2143" t="s">
        <v>10</v>
      </c>
      <c r="F2143" t="s">
        <v>11</v>
      </c>
      <c r="G2143" t="s">
        <v>40</v>
      </c>
      <c r="H2143" s="2">
        <v>4678.1899999999996</v>
      </c>
      <c r="I2143" t="str">
        <f t="shared" si="33"/>
        <v>Senior Age</v>
      </c>
    </row>
    <row r="2144" spans="1:9" x14ac:dyDescent="0.35">
      <c r="A2144" s="1">
        <v>44946</v>
      </c>
      <c r="B2144" t="s">
        <v>2174</v>
      </c>
      <c r="C2144">
        <v>19</v>
      </c>
      <c r="D2144" t="s">
        <v>9</v>
      </c>
      <c r="E2144" t="s">
        <v>33</v>
      </c>
      <c r="F2144" t="s">
        <v>30</v>
      </c>
      <c r="G2144" t="s">
        <v>37</v>
      </c>
      <c r="H2144" s="2">
        <v>2835.14</v>
      </c>
      <c r="I2144" t="str">
        <f t="shared" si="33"/>
        <v>Young Adult</v>
      </c>
    </row>
    <row r="2145" spans="1:9" x14ac:dyDescent="0.35">
      <c r="A2145" s="1">
        <v>44945</v>
      </c>
      <c r="B2145" t="s">
        <v>2175</v>
      </c>
      <c r="C2145">
        <v>3</v>
      </c>
      <c r="D2145" t="s">
        <v>9</v>
      </c>
      <c r="E2145" t="s">
        <v>22</v>
      </c>
      <c r="F2145" t="s">
        <v>30</v>
      </c>
      <c r="G2145" t="s">
        <v>37</v>
      </c>
      <c r="H2145" s="2">
        <v>4107.79</v>
      </c>
      <c r="I2145" t="str">
        <f t="shared" si="33"/>
        <v>Child</v>
      </c>
    </row>
    <row r="2146" spans="1:9" x14ac:dyDescent="0.35">
      <c r="A2146" s="1">
        <v>44865</v>
      </c>
      <c r="B2146" t="s">
        <v>2176</v>
      </c>
      <c r="C2146">
        <v>58</v>
      </c>
      <c r="D2146" t="s">
        <v>21</v>
      </c>
      <c r="E2146" t="s">
        <v>19</v>
      </c>
      <c r="F2146" t="s">
        <v>16</v>
      </c>
      <c r="G2146" t="s">
        <v>37</v>
      </c>
      <c r="H2146" s="2">
        <v>1322.02</v>
      </c>
      <c r="I2146" t="str">
        <f t="shared" si="33"/>
        <v>Middle age</v>
      </c>
    </row>
    <row r="2147" spans="1:9" x14ac:dyDescent="0.35">
      <c r="A2147" s="1">
        <v>45121</v>
      </c>
      <c r="B2147" t="s">
        <v>2177</v>
      </c>
      <c r="C2147">
        <v>95</v>
      </c>
      <c r="D2147" t="s">
        <v>14</v>
      </c>
      <c r="E2147" t="s">
        <v>10</v>
      </c>
      <c r="F2147" t="s">
        <v>30</v>
      </c>
      <c r="G2147" t="s">
        <v>17</v>
      </c>
      <c r="H2147" s="2">
        <v>3014.36</v>
      </c>
      <c r="I2147" t="str">
        <f t="shared" si="33"/>
        <v>Senior Age</v>
      </c>
    </row>
    <row r="2148" spans="1:9" x14ac:dyDescent="0.35">
      <c r="A2148" s="1">
        <v>44657</v>
      </c>
      <c r="B2148" t="s">
        <v>2178</v>
      </c>
      <c r="C2148">
        <v>94</v>
      </c>
      <c r="D2148" t="s">
        <v>14</v>
      </c>
      <c r="E2148" t="s">
        <v>27</v>
      </c>
      <c r="F2148" t="s">
        <v>23</v>
      </c>
      <c r="G2148" t="s">
        <v>17</v>
      </c>
      <c r="H2148" s="2">
        <v>343.1</v>
      </c>
      <c r="I2148" t="str">
        <f t="shared" si="33"/>
        <v>Senior Age</v>
      </c>
    </row>
    <row r="2149" spans="1:9" x14ac:dyDescent="0.35">
      <c r="A2149" s="1">
        <v>44633</v>
      </c>
      <c r="B2149" t="s">
        <v>2179</v>
      </c>
      <c r="C2149">
        <v>22</v>
      </c>
      <c r="D2149" t="s">
        <v>21</v>
      </c>
      <c r="E2149" t="s">
        <v>15</v>
      </c>
      <c r="F2149" t="s">
        <v>11</v>
      </c>
      <c r="G2149" t="s">
        <v>17</v>
      </c>
      <c r="H2149" s="2">
        <v>3625.28</v>
      </c>
      <c r="I2149" t="str">
        <f t="shared" si="33"/>
        <v>Young Adult</v>
      </c>
    </row>
    <row r="2150" spans="1:9" x14ac:dyDescent="0.35">
      <c r="A2150" s="1">
        <v>44958</v>
      </c>
      <c r="B2150" t="s">
        <v>2180</v>
      </c>
      <c r="C2150">
        <v>3</v>
      </c>
      <c r="D2150" t="s">
        <v>9</v>
      </c>
      <c r="E2150" t="s">
        <v>15</v>
      </c>
      <c r="F2150" t="s">
        <v>23</v>
      </c>
      <c r="G2150" t="s">
        <v>40</v>
      </c>
      <c r="H2150" s="2">
        <v>625.99</v>
      </c>
      <c r="I2150" t="str">
        <f t="shared" si="33"/>
        <v>Child</v>
      </c>
    </row>
    <row r="2151" spans="1:9" x14ac:dyDescent="0.35">
      <c r="A2151" s="1">
        <v>45048</v>
      </c>
      <c r="B2151" t="s">
        <v>2181</v>
      </c>
      <c r="C2151">
        <v>27</v>
      </c>
      <c r="D2151" t="s">
        <v>21</v>
      </c>
      <c r="E2151" t="s">
        <v>19</v>
      </c>
      <c r="F2151" t="s">
        <v>11</v>
      </c>
      <c r="G2151" t="s">
        <v>12</v>
      </c>
      <c r="H2151" s="2">
        <v>3766.07</v>
      </c>
      <c r="I2151" t="str">
        <f t="shared" si="33"/>
        <v>Young Adult</v>
      </c>
    </row>
    <row r="2152" spans="1:9" x14ac:dyDescent="0.35">
      <c r="A2152" s="1">
        <v>44753</v>
      </c>
      <c r="B2152" t="s">
        <v>2182</v>
      </c>
      <c r="C2152">
        <v>58</v>
      </c>
      <c r="D2152" t="s">
        <v>9</v>
      </c>
      <c r="E2152" t="s">
        <v>19</v>
      </c>
      <c r="F2152" t="s">
        <v>16</v>
      </c>
      <c r="G2152" t="s">
        <v>40</v>
      </c>
      <c r="H2152" s="2">
        <v>4743.5200000000004</v>
      </c>
      <c r="I2152" t="str">
        <f t="shared" si="33"/>
        <v>Middle age</v>
      </c>
    </row>
    <row r="2153" spans="1:9" x14ac:dyDescent="0.35">
      <c r="A2153" s="1">
        <v>45268</v>
      </c>
      <c r="B2153" t="s">
        <v>2183</v>
      </c>
      <c r="C2153">
        <v>21</v>
      </c>
      <c r="D2153" t="s">
        <v>9</v>
      </c>
      <c r="E2153" t="s">
        <v>15</v>
      </c>
      <c r="F2153" t="s">
        <v>30</v>
      </c>
      <c r="G2153" t="s">
        <v>67</v>
      </c>
      <c r="H2153" s="2">
        <v>3680.73</v>
      </c>
      <c r="I2153" t="str">
        <f t="shared" si="33"/>
        <v>Young Adult</v>
      </c>
    </row>
    <row r="2154" spans="1:9" x14ac:dyDescent="0.35">
      <c r="A2154" s="1">
        <v>44964</v>
      </c>
      <c r="B2154" t="s">
        <v>2184</v>
      </c>
      <c r="C2154">
        <v>49</v>
      </c>
      <c r="D2154" t="s">
        <v>9</v>
      </c>
      <c r="E2154" t="s">
        <v>35</v>
      </c>
      <c r="F2154" t="s">
        <v>23</v>
      </c>
      <c r="G2154" t="s">
        <v>17</v>
      </c>
      <c r="H2154" s="2">
        <v>1181.8800000000001</v>
      </c>
      <c r="I2154" t="str">
        <f t="shared" si="33"/>
        <v>Middle age</v>
      </c>
    </row>
    <row r="2155" spans="1:9" x14ac:dyDescent="0.35">
      <c r="A2155" s="1">
        <v>44857</v>
      </c>
      <c r="B2155" t="s">
        <v>2185</v>
      </c>
      <c r="C2155">
        <v>1</v>
      </c>
      <c r="D2155" t="s">
        <v>9</v>
      </c>
      <c r="E2155" t="s">
        <v>33</v>
      </c>
      <c r="F2155" t="s">
        <v>30</v>
      </c>
      <c r="G2155" t="s">
        <v>17</v>
      </c>
      <c r="H2155" s="2">
        <v>1859.75</v>
      </c>
      <c r="I2155" t="str">
        <f t="shared" si="33"/>
        <v>Child</v>
      </c>
    </row>
    <row r="2156" spans="1:9" x14ac:dyDescent="0.35">
      <c r="A2156" s="1">
        <v>45289</v>
      </c>
      <c r="B2156" t="s">
        <v>2186</v>
      </c>
      <c r="C2156">
        <v>9</v>
      </c>
      <c r="D2156" t="s">
        <v>21</v>
      </c>
      <c r="E2156" t="s">
        <v>19</v>
      </c>
      <c r="F2156" t="s">
        <v>30</v>
      </c>
      <c r="G2156" t="s">
        <v>40</v>
      </c>
      <c r="H2156" s="2">
        <v>1239.27</v>
      </c>
      <c r="I2156" t="str">
        <f t="shared" si="33"/>
        <v>Child</v>
      </c>
    </row>
    <row r="2157" spans="1:9" x14ac:dyDescent="0.35">
      <c r="A2157" s="1">
        <v>45200</v>
      </c>
      <c r="B2157" t="s">
        <v>2187</v>
      </c>
      <c r="C2157">
        <v>3</v>
      </c>
      <c r="D2157" t="s">
        <v>14</v>
      </c>
      <c r="E2157" t="s">
        <v>25</v>
      </c>
      <c r="F2157" t="s">
        <v>30</v>
      </c>
      <c r="G2157" t="s">
        <v>37</v>
      </c>
      <c r="H2157" s="2">
        <v>2773.86</v>
      </c>
      <c r="I2157" t="str">
        <f t="shared" si="33"/>
        <v>Child</v>
      </c>
    </row>
    <row r="2158" spans="1:9" x14ac:dyDescent="0.35">
      <c r="A2158" s="1">
        <v>45278</v>
      </c>
      <c r="B2158" t="s">
        <v>2188</v>
      </c>
      <c r="C2158">
        <v>52</v>
      </c>
      <c r="D2158" t="s">
        <v>21</v>
      </c>
      <c r="E2158" t="s">
        <v>35</v>
      </c>
      <c r="F2158" t="s">
        <v>16</v>
      </c>
      <c r="G2158" t="s">
        <v>12</v>
      </c>
      <c r="H2158" s="2">
        <v>3560.01</v>
      </c>
      <c r="I2158" t="str">
        <f t="shared" si="33"/>
        <v>Middle age</v>
      </c>
    </row>
    <row r="2159" spans="1:9" x14ac:dyDescent="0.35">
      <c r="A2159" s="1">
        <v>44597</v>
      </c>
      <c r="B2159" t="s">
        <v>2189</v>
      </c>
      <c r="C2159">
        <v>38</v>
      </c>
      <c r="D2159" t="s">
        <v>9</v>
      </c>
      <c r="E2159" t="s">
        <v>25</v>
      </c>
      <c r="F2159" t="s">
        <v>30</v>
      </c>
      <c r="G2159" t="s">
        <v>12</v>
      </c>
      <c r="H2159" s="2">
        <v>1760.32</v>
      </c>
      <c r="I2159" t="str">
        <f t="shared" si="33"/>
        <v>Young Adult</v>
      </c>
    </row>
    <row r="2160" spans="1:9" x14ac:dyDescent="0.35">
      <c r="A2160" s="1">
        <v>45245</v>
      </c>
      <c r="B2160" t="s">
        <v>2190</v>
      </c>
      <c r="C2160">
        <v>80</v>
      </c>
      <c r="D2160" t="s">
        <v>9</v>
      </c>
      <c r="E2160" t="s">
        <v>27</v>
      </c>
      <c r="F2160" t="s">
        <v>23</v>
      </c>
      <c r="G2160" t="s">
        <v>37</v>
      </c>
      <c r="H2160" s="2">
        <v>2051.96</v>
      </c>
      <c r="I2160" t="str">
        <f t="shared" si="33"/>
        <v>Senior Age</v>
      </c>
    </row>
    <row r="2161" spans="1:9" x14ac:dyDescent="0.35">
      <c r="A2161" s="1">
        <v>44738</v>
      </c>
      <c r="B2161" t="s">
        <v>2191</v>
      </c>
      <c r="C2161">
        <v>29</v>
      </c>
      <c r="D2161" t="s">
        <v>21</v>
      </c>
      <c r="E2161" t="s">
        <v>25</v>
      </c>
      <c r="F2161" t="s">
        <v>23</v>
      </c>
      <c r="G2161" t="s">
        <v>17</v>
      </c>
      <c r="H2161" s="2">
        <v>4261.84</v>
      </c>
      <c r="I2161" t="str">
        <f t="shared" si="33"/>
        <v>Young Adult</v>
      </c>
    </row>
    <row r="2162" spans="1:9" x14ac:dyDescent="0.35">
      <c r="A2162" s="1">
        <v>45042</v>
      </c>
      <c r="B2162" t="s">
        <v>2192</v>
      </c>
      <c r="C2162">
        <v>78</v>
      </c>
      <c r="D2162" t="s">
        <v>21</v>
      </c>
      <c r="E2162" t="s">
        <v>33</v>
      </c>
      <c r="F2162" t="s">
        <v>30</v>
      </c>
      <c r="G2162" t="s">
        <v>28</v>
      </c>
      <c r="H2162" s="2">
        <v>1514.41</v>
      </c>
      <c r="I2162" t="str">
        <f t="shared" si="33"/>
        <v>Senior Age</v>
      </c>
    </row>
    <row r="2163" spans="1:9" x14ac:dyDescent="0.35">
      <c r="A2163" s="1">
        <v>45129</v>
      </c>
      <c r="B2163" t="s">
        <v>2193</v>
      </c>
      <c r="C2163">
        <v>2</v>
      </c>
      <c r="D2163" t="s">
        <v>14</v>
      </c>
      <c r="E2163" t="s">
        <v>33</v>
      </c>
      <c r="F2163" t="s">
        <v>16</v>
      </c>
      <c r="G2163" t="s">
        <v>28</v>
      </c>
      <c r="H2163" s="2">
        <v>4195.72</v>
      </c>
      <c r="I2163" t="str">
        <f t="shared" si="33"/>
        <v>Child</v>
      </c>
    </row>
    <row r="2164" spans="1:9" x14ac:dyDescent="0.35">
      <c r="A2164" s="1">
        <v>44809</v>
      </c>
      <c r="B2164" t="s">
        <v>2194</v>
      </c>
      <c r="C2164">
        <v>81</v>
      </c>
      <c r="D2164" t="s">
        <v>14</v>
      </c>
      <c r="E2164" t="s">
        <v>35</v>
      </c>
      <c r="F2164" t="s">
        <v>16</v>
      </c>
      <c r="G2164" t="s">
        <v>28</v>
      </c>
      <c r="H2164" s="2">
        <v>1491.26</v>
      </c>
      <c r="I2164" t="str">
        <f t="shared" si="33"/>
        <v>Senior Age</v>
      </c>
    </row>
    <row r="2165" spans="1:9" x14ac:dyDescent="0.35">
      <c r="A2165" s="1">
        <v>44894</v>
      </c>
      <c r="B2165" t="s">
        <v>2195</v>
      </c>
      <c r="C2165">
        <v>53</v>
      </c>
      <c r="D2165" t="s">
        <v>14</v>
      </c>
      <c r="E2165" t="s">
        <v>27</v>
      </c>
      <c r="F2165" t="s">
        <v>16</v>
      </c>
      <c r="G2165" t="s">
        <v>28</v>
      </c>
      <c r="H2165" s="2">
        <v>4344.24</v>
      </c>
      <c r="I2165" t="str">
        <f t="shared" si="33"/>
        <v>Middle age</v>
      </c>
    </row>
    <row r="2166" spans="1:9" x14ac:dyDescent="0.35">
      <c r="A2166" s="1">
        <v>44636</v>
      </c>
      <c r="B2166" t="s">
        <v>2196</v>
      </c>
      <c r="C2166">
        <v>73</v>
      </c>
      <c r="D2166" t="s">
        <v>14</v>
      </c>
      <c r="E2166" t="s">
        <v>15</v>
      </c>
      <c r="F2166" t="s">
        <v>23</v>
      </c>
      <c r="G2166" t="s">
        <v>37</v>
      </c>
      <c r="H2166" s="2">
        <v>1503.28</v>
      </c>
      <c r="I2166" t="str">
        <f t="shared" si="33"/>
        <v>Senior Age</v>
      </c>
    </row>
    <row r="2167" spans="1:9" x14ac:dyDescent="0.35">
      <c r="A2167" s="1">
        <v>44746</v>
      </c>
      <c r="B2167" t="s">
        <v>2197</v>
      </c>
      <c r="C2167">
        <v>30</v>
      </c>
      <c r="D2167" t="s">
        <v>14</v>
      </c>
      <c r="E2167" t="s">
        <v>10</v>
      </c>
      <c r="F2167" t="s">
        <v>23</v>
      </c>
      <c r="G2167" t="s">
        <v>37</v>
      </c>
      <c r="H2167" s="2">
        <v>753.81</v>
      </c>
      <c r="I2167" t="str">
        <f t="shared" si="33"/>
        <v>Young Adult</v>
      </c>
    </row>
    <row r="2168" spans="1:9" x14ac:dyDescent="0.35">
      <c r="A2168" s="1">
        <v>44584</v>
      </c>
      <c r="B2168" t="s">
        <v>2198</v>
      </c>
      <c r="C2168">
        <v>24</v>
      </c>
      <c r="D2168" t="s">
        <v>21</v>
      </c>
      <c r="E2168" t="s">
        <v>10</v>
      </c>
      <c r="F2168" t="s">
        <v>30</v>
      </c>
      <c r="G2168" t="s">
        <v>40</v>
      </c>
      <c r="H2168" s="2">
        <v>2037.31</v>
      </c>
      <c r="I2168" t="str">
        <f t="shared" si="33"/>
        <v>Young Adult</v>
      </c>
    </row>
    <row r="2169" spans="1:9" x14ac:dyDescent="0.35">
      <c r="A2169" s="1">
        <v>44751</v>
      </c>
      <c r="B2169" t="s">
        <v>2199</v>
      </c>
      <c r="C2169">
        <v>79</v>
      </c>
      <c r="D2169" t="s">
        <v>14</v>
      </c>
      <c r="E2169" t="s">
        <v>10</v>
      </c>
      <c r="F2169" t="s">
        <v>16</v>
      </c>
      <c r="G2169" t="s">
        <v>40</v>
      </c>
      <c r="H2169" s="2">
        <v>3256.65</v>
      </c>
      <c r="I2169" t="str">
        <f t="shared" si="33"/>
        <v>Senior Age</v>
      </c>
    </row>
    <row r="2170" spans="1:9" x14ac:dyDescent="0.35">
      <c r="A2170" s="1">
        <v>44806</v>
      </c>
      <c r="B2170" t="s">
        <v>2200</v>
      </c>
      <c r="C2170">
        <v>75</v>
      </c>
      <c r="D2170" t="s">
        <v>21</v>
      </c>
      <c r="E2170" t="s">
        <v>19</v>
      </c>
      <c r="F2170" t="s">
        <v>16</v>
      </c>
      <c r="G2170" t="s">
        <v>12</v>
      </c>
      <c r="H2170" s="2">
        <v>4419.71</v>
      </c>
      <c r="I2170" t="str">
        <f t="shared" si="33"/>
        <v>Senior Age</v>
      </c>
    </row>
    <row r="2171" spans="1:9" x14ac:dyDescent="0.35">
      <c r="A2171" s="1">
        <v>44641</v>
      </c>
      <c r="B2171" t="s">
        <v>2201</v>
      </c>
      <c r="C2171">
        <v>72</v>
      </c>
      <c r="D2171" t="s">
        <v>21</v>
      </c>
      <c r="E2171" t="s">
        <v>15</v>
      </c>
      <c r="F2171" t="s">
        <v>16</v>
      </c>
      <c r="G2171" t="s">
        <v>40</v>
      </c>
      <c r="H2171" s="2">
        <v>312.37</v>
      </c>
      <c r="I2171" t="str">
        <f t="shared" si="33"/>
        <v>Senior Age</v>
      </c>
    </row>
    <row r="2172" spans="1:9" x14ac:dyDescent="0.35">
      <c r="A2172" s="1">
        <v>45277</v>
      </c>
      <c r="B2172" t="s">
        <v>2202</v>
      </c>
      <c r="C2172">
        <v>46</v>
      </c>
      <c r="D2172" t="s">
        <v>14</v>
      </c>
      <c r="E2172" t="s">
        <v>33</v>
      </c>
      <c r="F2172" t="s">
        <v>11</v>
      </c>
      <c r="G2172" t="s">
        <v>40</v>
      </c>
      <c r="H2172" s="2">
        <v>3378.9</v>
      </c>
      <c r="I2172" t="str">
        <f t="shared" si="33"/>
        <v>Middle age</v>
      </c>
    </row>
    <row r="2173" spans="1:9" x14ac:dyDescent="0.35">
      <c r="A2173" s="1">
        <v>44585</v>
      </c>
      <c r="B2173" t="s">
        <v>2203</v>
      </c>
      <c r="C2173">
        <v>4</v>
      </c>
      <c r="D2173" t="s">
        <v>14</v>
      </c>
      <c r="E2173" t="s">
        <v>10</v>
      </c>
      <c r="F2173" t="s">
        <v>16</v>
      </c>
      <c r="G2173" t="s">
        <v>28</v>
      </c>
      <c r="H2173" s="2">
        <v>49.55</v>
      </c>
      <c r="I2173" t="str">
        <f t="shared" si="33"/>
        <v>Child</v>
      </c>
    </row>
    <row r="2174" spans="1:9" x14ac:dyDescent="0.35">
      <c r="A2174" s="1">
        <v>44813</v>
      </c>
      <c r="B2174" t="s">
        <v>2204</v>
      </c>
      <c r="C2174">
        <v>41</v>
      </c>
      <c r="D2174" t="s">
        <v>9</v>
      </c>
      <c r="E2174" t="s">
        <v>25</v>
      </c>
      <c r="F2174" t="s">
        <v>23</v>
      </c>
      <c r="G2174" t="s">
        <v>37</v>
      </c>
      <c r="H2174" s="2">
        <v>1733.08</v>
      </c>
      <c r="I2174" t="str">
        <f t="shared" si="33"/>
        <v>Middle age</v>
      </c>
    </row>
    <row r="2175" spans="1:9" x14ac:dyDescent="0.35">
      <c r="A2175" s="1">
        <v>44853</v>
      </c>
      <c r="B2175" t="s">
        <v>2205</v>
      </c>
      <c r="C2175">
        <v>59</v>
      </c>
      <c r="D2175" t="s">
        <v>14</v>
      </c>
      <c r="E2175" t="s">
        <v>33</v>
      </c>
      <c r="F2175" t="s">
        <v>16</v>
      </c>
      <c r="G2175" t="s">
        <v>40</v>
      </c>
      <c r="H2175" s="2">
        <v>4466.78</v>
      </c>
      <c r="I2175" t="str">
        <f t="shared" si="33"/>
        <v>Middle age</v>
      </c>
    </row>
    <row r="2176" spans="1:9" x14ac:dyDescent="0.35">
      <c r="A2176" s="1">
        <v>44973</v>
      </c>
      <c r="B2176" t="s">
        <v>2206</v>
      </c>
      <c r="C2176">
        <v>92</v>
      </c>
      <c r="D2176" t="s">
        <v>9</v>
      </c>
      <c r="E2176" t="s">
        <v>19</v>
      </c>
      <c r="F2176" t="s">
        <v>11</v>
      </c>
      <c r="G2176" t="s">
        <v>28</v>
      </c>
      <c r="H2176" s="2">
        <v>4805.59</v>
      </c>
      <c r="I2176" t="str">
        <f t="shared" si="33"/>
        <v>Senior Age</v>
      </c>
    </row>
    <row r="2177" spans="1:9" x14ac:dyDescent="0.35">
      <c r="A2177" s="1">
        <v>44946</v>
      </c>
      <c r="B2177" t="s">
        <v>2207</v>
      </c>
      <c r="C2177">
        <v>47</v>
      </c>
      <c r="D2177" t="s">
        <v>9</v>
      </c>
      <c r="E2177" t="s">
        <v>19</v>
      </c>
      <c r="F2177" t="s">
        <v>11</v>
      </c>
      <c r="G2177" t="s">
        <v>37</v>
      </c>
      <c r="H2177" s="2">
        <v>1325.35</v>
      </c>
      <c r="I2177" t="str">
        <f t="shared" si="33"/>
        <v>Middle age</v>
      </c>
    </row>
    <row r="2178" spans="1:9" x14ac:dyDescent="0.35">
      <c r="A2178" s="1">
        <v>44910</v>
      </c>
      <c r="B2178" t="s">
        <v>2208</v>
      </c>
      <c r="C2178">
        <v>90</v>
      </c>
      <c r="D2178" t="s">
        <v>9</v>
      </c>
      <c r="E2178" t="s">
        <v>15</v>
      </c>
      <c r="F2178" t="s">
        <v>30</v>
      </c>
      <c r="G2178" t="s">
        <v>37</v>
      </c>
      <c r="H2178" s="2">
        <v>3265.73</v>
      </c>
      <c r="I2178" t="str">
        <f t="shared" ref="I2178:I2241" si="34">IF(C2178&lt;=17,"Child",IF(C2178&lt;=39, "Young Adult", IF(C2178&lt;=59, "Middle age", "Senior Age")))</f>
        <v>Senior Age</v>
      </c>
    </row>
    <row r="2179" spans="1:9" x14ac:dyDescent="0.35">
      <c r="A2179" s="1">
        <v>45052</v>
      </c>
      <c r="B2179" t="s">
        <v>2209</v>
      </c>
      <c r="C2179">
        <v>73</v>
      </c>
      <c r="D2179" t="s">
        <v>9</v>
      </c>
      <c r="E2179" t="s">
        <v>33</v>
      </c>
      <c r="F2179" t="s">
        <v>11</v>
      </c>
      <c r="G2179" t="s">
        <v>12</v>
      </c>
      <c r="H2179" s="2">
        <v>286.22000000000003</v>
      </c>
      <c r="I2179" t="str">
        <f t="shared" si="34"/>
        <v>Senior Age</v>
      </c>
    </row>
    <row r="2180" spans="1:9" x14ac:dyDescent="0.35">
      <c r="A2180" s="1">
        <v>44778</v>
      </c>
      <c r="B2180" t="s">
        <v>2210</v>
      </c>
      <c r="C2180">
        <v>29</v>
      </c>
      <c r="D2180" t="s">
        <v>14</v>
      </c>
      <c r="E2180" t="s">
        <v>22</v>
      </c>
      <c r="F2180" t="s">
        <v>30</v>
      </c>
      <c r="G2180" t="s">
        <v>12</v>
      </c>
      <c r="H2180" s="2">
        <v>1030.93</v>
      </c>
      <c r="I2180" t="str">
        <f t="shared" si="34"/>
        <v>Young Adult</v>
      </c>
    </row>
    <row r="2181" spans="1:9" x14ac:dyDescent="0.35">
      <c r="A2181" s="1">
        <v>45282</v>
      </c>
      <c r="B2181" t="s">
        <v>2211</v>
      </c>
      <c r="C2181">
        <v>67</v>
      </c>
      <c r="D2181" t="s">
        <v>9</v>
      </c>
      <c r="E2181" t="s">
        <v>15</v>
      </c>
      <c r="F2181" t="s">
        <v>16</v>
      </c>
      <c r="G2181" t="s">
        <v>28</v>
      </c>
      <c r="H2181" s="2">
        <v>392.8</v>
      </c>
      <c r="I2181" t="str">
        <f t="shared" si="34"/>
        <v>Senior Age</v>
      </c>
    </row>
    <row r="2182" spans="1:9" x14ac:dyDescent="0.35">
      <c r="A2182" s="1">
        <v>45267</v>
      </c>
      <c r="B2182" t="s">
        <v>2212</v>
      </c>
      <c r="C2182">
        <v>32</v>
      </c>
      <c r="D2182" t="s">
        <v>9</v>
      </c>
      <c r="E2182" t="s">
        <v>15</v>
      </c>
      <c r="F2182" t="s">
        <v>11</v>
      </c>
      <c r="G2182" t="s">
        <v>37</v>
      </c>
      <c r="H2182" s="2">
        <v>222.97</v>
      </c>
      <c r="I2182" t="str">
        <f t="shared" si="34"/>
        <v>Young Adult</v>
      </c>
    </row>
    <row r="2183" spans="1:9" x14ac:dyDescent="0.35">
      <c r="A2183" s="1">
        <v>44648</v>
      </c>
      <c r="B2183" t="s">
        <v>2213</v>
      </c>
      <c r="C2183">
        <v>23</v>
      </c>
      <c r="D2183" t="s">
        <v>14</v>
      </c>
      <c r="E2183" t="s">
        <v>10</v>
      </c>
      <c r="F2183" t="s">
        <v>16</v>
      </c>
      <c r="G2183" t="s">
        <v>12</v>
      </c>
      <c r="H2183" s="2">
        <v>584.54999999999995</v>
      </c>
      <c r="I2183" t="str">
        <f t="shared" si="34"/>
        <v>Young Adult</v>
      </c>
    </row>
    <row r="2184" spans="1:9" x14ac:dyDescent="0.35">
      <c r="A2184" s="1">
        <v>44727</v>
      </c>
      <c r="B2184" t="s">
        <v>2214</v>
      </c>
      <c r="C2184">
        <v>84</v>
      </c>
      <c r="D2184" t="s">
        <v>21</v>
      </c>
      <c r="E2184" t="s">
        <v>10</v>
      </c>
      <c r="F2184" t="s">
        <v>16</v>
      </c>
      <c r="G2184" t="s">
        <v>37</v>
      </c>
      <c r="H2184" s="2">
        <v>4909.88</v>
      </c>
      <c r="I2184" t="str">
        <f t="shared" si="34"/>
        <v>Senior Age</v>
      </c>
    </row>
    <row r="2185" spans="1:9" x14ac:dyDescent="0.35">
      <c r="A2185" s="1">
        <v>45099</v>
      </c>
      <c r="B2185" t="s">
        <v>2215</v>
      </c>
      <c r="C2185">
        <v>74</v>
      </c>
      <c r="D2185" t="s">
        <v>9</v>
      </c>
      <c r="E2185" t="s">
        <v>33</v>
      </c>
      <c r="F2185" t="s">
        <v>16</v>
      </c>
      <c r="G2185" t="s">
        <v>12</v>
      </c>
      <c r="H2185" s="2">
        <v>3185.3</v>
      </c>
      <c r="I2185" t="str">
        <f t="shared" si="34"/>
        <v>Senior Age</v>
      </c>
    </row>
    <row r="2186" spans="1:9" x14ac:dyDescent="0.35">
      <c r="A2186" s="1">
        <v>44603</v>
      </c>
      <c r="B2186" t="s">
        <v>2216</v>
      </c>
      <c r="C2186">
        <v>53</v>
      </c>
      <c r="D2186" t="s">
        <v>14</v>
      </c>
      <c r="E2186" t="s">
        <v>33</v>
      </c>
      <c r="F2186" t="s">
        <v>23</v>
      </c>
      <c r="G2186" t="s">
        <v>17</v>
      </c>
      <c r="H2186" s="2">
        <v>1247.1600000000001</v>
      </c>
      <c r="I2186" t="str">
        <f t="shared" si="34"/>
        <v>Middle age</v>
      </c>
    </row>
    <row r="2187" spans="1:9" x14ac:dyDescent="0.35">
      <c r="A2187" s="1">
        <v>44836</v>
      </c>
      <c r="B2187" t="s">
        <v>2217</v>
      </c>
      <c r="C2187">
        <v>42</v>
      </c>
      <c r="D2187" t="s">
        <v>9</v>
      </c>
      <c r="E2187" t="s">
        <v>33</v>
      </c>
      <c r="F2187" t="s">
        <v>23</v>
      </c>
      <c r="G2187" t="s">
        <v>12</v>
      </c>
      <c r="H2187" s="2">
        <v>4914.41</v>
      </c>
      <c r="I2187" t="str">
        <f t="shared" si="34"/>
        <v>Middle age</v>
      </c>
    </row>
    <row r="2188" spans="1:9" x14ac:dyDescent="0.35">
      <c r="A2188" s="1">
        <v>45067</v>
      </c>
      <c r="B2188" t="s">
        <v>2218</v>
      </c>
      <c r="C2188">
        <v>24</v>
      </c>
      <c r="D2188" t="s">
        <v>9</v>
      </c>
      <c r="E2188" t="s">
        <v>27</v>
      </c>
      <c r="F2188" t="s">
        <v>16</v>
      </c>
      <c r="G2188" t="s">
        <v>40</v>
      </c>
      <c r="H2188" s="2">
        <v>1331.06</v>
      </c>
      <c r="I2188" t="str">
        <f t="shared" si="34"/>
        <v>Young Adult</v>
      </c>
    </row>
    <row r="2189" spans="1:9" x14ac:dyDescent="0.35">
      <c r="A2189" s="1">
        <v>44848</v>
      </c>
      <c r="B2189" t="s">
        <v>2219</v>
      </c>
      <c r="C2189">
        <v>18</v>
      </c>
      <c r="D2189" t="s">
        <v>9</v>
      </c>
      <c r="E2189" t="s">
        <v>25</v>
      </c>
      <c r="F2189" t="s">
        <v>30</v>
      </c>
      <c r="G2189" t="s">
        <v>40</v>
      </c>
      <c r="H2189" s="2">
        <v>1979.1</v>
      </c>
      <c r="I2189" t="str">
        <f t="shared" si="34"/>
        <v>Young Adult</v>
      </c>
    </row>
    <row r="2190" spans="1:9" x14ac:dyDescent="0.35">
      <c r="A2190" s="1">
        <v>45290</v>
      </c>
      <c r="B2190" t="s">
        <v>2220</v>
      </c>
      <c r="C2190">
        <v>35</v>
      </c>
      <c r="D2190" t="s">
        <v>14</v>
      </c>
      <c r="E2190" t="s">
        <v>25</v>
      </c>
      <c r="F2190" t="s">
        <v>16</v>
      </c>
      <c r="G2190" t="s">
        <v>17</v>
      </c>
      <c r="H2190" s="2">
        <v>4477.12</v>
      </c>
      <c r="I2190" t="str">
        <f t="shared" si="34"/>
        <v>Young Adult</v>
      </c>
    </row>
    <row r="2191" spans="1:9" x14ac:dyDescent="0.35">
      <c r="A2191" s="1">
        <v>44996</v>
      </c>
      <c r="B2191" t="s">
        <v>2221</v>
      </c>
      <c r="C2191">
        <v>58</v>
      </c>
      <c r="D2191" t="s">
        <v>14</v>
      </c>
      <c r="E2191" t="s">
        <v>10</v>
      </c>
      <c r="F2191" t="s">
        <v>11</v>
      </c>
      <c r="G2191" t="s">
        <v>28</v>
      </c>
      <c r="H2191" s="2">
        <v>3752.98</v>
      </c>
      <c r="I2191" t="str">
        <f t="shared" si="34"/>
        <v>Middle age</v>
      </c>
    </row>
    <row r="2192" spans="1:9" x14ac:dyDescent="0.35">
      <c r="A2192" s="1">
        <v>44712</v>
      </c>
      <c r="B2192" t="s">
        <v>2222</v>
      </c>
      <c r="C2192">
        <v>47</v>
      </c>
      <c r="D2192" t="s">
        <v>9</v>
      </c>
      <c r="E2192" t="s">
        <v>33</v>
      </c>
      <c r="F2192" t="s">
        <v>16</v>
      </c>
      <c r="G2192" t="s">
        <v>12</v>
      </c>
      <c r="H2192" s="2">
        <v>599.87</v>
      </c>
      <c r="I2192" t="str">
        <f t="shared" si="34"/>
        <v>Middle age</v>
      </c>
    </row>
    <row r="2193" spans="1:9" x14ac:dyDescent="0.35">
      <c r="A2193" s="1">
        <v>45024</v>
      </c>
      <c r="B2193" t="s">
        <v>2223</v>
      </c>
      <c r="C2193">
        <v>62</v>
      </c>
      <c r="D2193" t="s">
        <v>21</v>
      </c>
      <c r="E2193" t="s">
        <v>25</v>
      </c>
      <c r="F2193" t="s">
        <v>11</v>
      </c>
      <c r="G2193" t="s">
        <v>17</v>
      </c>
      <c r="H2193" s="2">
        <v>913.23</v>
      </c>
      <c r="I2193" t="str">
        <f t="shared" si="34"/>
        <v>Senior Age</v>
      </c>
    </row>
    <row r="2194" spans="1:9" x14ac:dyDescent="0.35">
      <c r="A2194" s="1">
        <v>44664</v>
      </c>
      <c r="B2194" t="s">
        <v>2224</v>
      </c>
      <c r="C2194">
        <v>51</v>
      </c>
      <c r="D2194" t="s">
        <v>14</v>
      </c>
      <c r="E2194" t="s">
        <v>33</v>
      </c>
      <c r="F2194" t="s">
        <v>16</v>
      </c>
      <c r="G2194" t="s">
        <v>17</v>
      </c>
      <c r="H2194" s="2">
        <v>2663.14</v>
      </c>
      <c r="I2194" t="str">
        <f t="shared" si="34"/>
        <v>Middle age</v>
      </c>
    </row>
    <row r="2195" spans="1:9" x14ac:dyDescent="0.35">
      <c r="A2195" s="1">
        <v>45065</v>
      </c>
      <c r="B2195" t="s">
        <v>2225</v>
      </c>
      <c r="C2195">
        <v>14</v>
      </c>
      <c r="D2195" t="s">
        <v>14</v>
      </c>
      <c r="E2195" t="s">
        <v>25</v>
      </c>
      <c r="F2195" t="s">
        <v>16</v>
      </c>
      <c r="G2195" t="s">
        <v>28</v>
      </c>
      <c r="H2195" s="2">
        <v>586.92999999999995</v>
      </c>
      <c r="I2195" t="str">
        <f t="shared" si="34"/>
        <v>Child</v>
      </c>
    </row>
    <row r="2196" spans="1:9" x14ac:dyDescent="0.35">
      <c r="A2196" s="1">
        <v>44749</v>
      </c>
      <c r="B2196" t="s">
        <v>2226</v>
      </c>
      <c r="C2196">
        <v>62</v>
      </c>
      <c r="D2196" t="s">
        <v>14</v>
      </c>
      <c r="E2196" t="s">
        <v>10</v>
      </c>
      <c r="F2196" t="s">
        <v>30</v>
      </c>
      <c r="G2196" t="s">
        <v>40</v>
      </c>
      <c r="H2196" s="2">
        <v>4545.55</v>
      </c>
      <c r="I2196" t="str">
        <f t="shared" si="34"/>
        <v>Senior Age</v>
      </c>
    </row>
    <row r="2197" spans="1:9" x14ac:dyDescent="0.35">
      <c r="A2197" s="1">
        <v>45144</v>
      </c>
      <c r="B2197" t="s">
        <v>2227</v>
      </c>
      <c r="C2197">
        <v>97</v>
      </c>
      <c r="D2197" t="s">
        <v>9</v>
      </c>
      <c r="E2197" t="s">
        <v>15</v>
      </c>
      <c r="F2197" t="s">
        <v>23</v>
      </c>
      <c r="G2197" t="s">
        <v>37</v>
      </c>
      <c r="H2197" s="2">
        <v>701.15</v>
      </c>
      <c r="I2197" t="str">
        <f t="shared" si="34"/>
        <v>Senior Age</v>
      </c>
    </row>
    <row r="2198" spans="1:9" x14ac:dyDescent="0.35">
      <c r="A2198" s="1">
        <v>44956</v>
      </c>
      <c r="B2198" t="s">
        <v>2228</v>
      </c>
      <c r="C2198">
        <v>36</v>
      </c>
      <c r="D2198" t="s">
        <v>21</v>
      </c>
      <c r="E2198" t="s">
        <v>22</v>
      </c>
      <c r="F2198" t="s">
        <v>30</v>
      </c>
      <c r="G2198" t="s">
        <v>17</v>
      </c>
      <c r="H2198" s="2">
        <v>4025.23</v>
      </c>
      <c r="I2198" t="str">
        <f t="shared" si="34"/>
        <v>Young Adult</v>
      </c>
    </row>
    <row r="2199" spans="1:9" x14ac:dyDescent="0.35">
      <c r="A2199" s="1">
        <v>45252</v>
      </c>
      <c r="B2199" t="s">
        <v>2229</v>
      </c>
      <c r="C2199">
        <v>81</v>
      </c>
      <c r="D2199" t="s">
        <v>14</v>
      </c>
      <c r="E2199" t="s">
        <v>10</v>
      </c>
      <c r="F2199" t="s">
        <v>11</v>
      </c>
      <c r="G2199" t="s">
        <v>28</v>
      </c>
      <c r="H2199" s="2">
        <v>1585.07</v>
      </c>
      <c r="I2199" t="str">
        <f t="shared" si="34"/>
        <v>Senior Age</v>
      </c>
    </row>
    <row r="2200" spans="1:9" x14ac:dyDescent="0.35">
      <c r="A2200" s="1">
        <v>45148</v>
      </c>
      <c r="B2200" t="s">
        <v>2230</v>
      </c>
      <c r="C2200">
        <v>18</v>
      </c>
      <c r="D2200" t="s">
        <v>21</v>
      </c>
      <c r="E2200" t="s">
        <v>19</v>
      </c>
      <c r="F2200" t="s">
        <v>30</v>
      </c>
      <c r="G2200" t="s">
        <v>40</v>
      </c>
      <c r="H2200" s="2">
        <v>4075.59</v>
      </c>
      <c r="I2200" t="str">
        <f t="shared" si="34"/>
        <v>Young Adult</v>
      </c>
    </row>
    <row r="2201" spans="1:9" x14ac:dyDescent="0.35">
      <c r="A2201" s="1">
        <v>44735</v>
      </c>
      <c r="B2201" t="s">
        <v>2231</v>
      </c>
      <c r="C2201">
        <v>69</v>
      </c>
      <c r="D2201" t="s">
        <v>9</v>
      </c>
      <c r="E2201" t="s">
        <v>19</v>
      </c>
      <c r="F2201" t="s">
        <v>30</v>
      </c>
      <c r="G2201" t="s">
        <v>17</v>
      </c>
      <c r="H2201" s="2">
        <v>1864.07</v>
      </c>
      <c r="I2201" t="str">
        <f t="shared" si="34"/>
        <v>Senior Age</v>
      </c>
    </row>
    <row r="2202" spans="1:9" x14ac:dyDescent="0.35">
      <c r="A2202" s="1">
        <v>44946</v>
      </c>
      <c r="B2202" t="s">
        <v>2232</v>
      </c>
      <c r="C2202">
        <v>87</v>
      </c>
      <c r="D2202" t="s">
        <v>9</v>
      </c>
      <c r="E2202" t="s">
        <v>15</v>
      </c>
      <c r="F2202" t="s">
        <v>30</v>
      </c>
      <c r="G2202" t="s">
        <v>17</v>
      </c>
      <c r="H2202" s="2">
        <v>1898.94</v>
      </c>
      <c r="I2202" t="str">
        <f t="shared" si="34"/>
        <v>Senior Age</v>
      </c>
    </row>
    <row r="2203" spans="1:9" x14ac:dyDescent="0.35">
      <c r="A2203" s="1">
        <v>44871</v>
      </c>
      <c r="B2203" t="s">
        <v>2233</v>
      </c>
      <c r="C2203">
        <v>45</v>
      </c>
      <c r="D2203" t="s">
        <v>9</v>
      </c>
      <c r="E2203" t="s">
        <v>25</v>
      </c>
      <c r="F2203" t="s">
        <v>23</v>
      </c>
      <c r="G2203" t="s">
        <v>67</v>
      </c>
      <c r="H2203" s="2">
        <v>3538.41</v>
      </c>
      <c r="I2203" t="str">
        <f t="shared" si="34"/>
        <v>Middle age</v>
      </c>
    </row>
    <row r="2204" spans="1:9" x14ac:dyDescent="0.35">
      <c r="A2204" s="1">
        <v>45078</v>
      </c>
      <c r="B2204" t="s">
        <v>2234</v>
      </c>
      <c r="C2204">
        <v>66</v>
      </c>
      <c r="D2204" t="s">
        <v>14</v>
      </c>
      <c r="E2204" t="s">
        <v>35</v>
      </c>
      <c r="F2204" t="s">
        <v>11</v>
      </c>
      <c r="G2204" t="s">
        <v>28</v>
      </c>
      <c r="H2204" s="2">
        <v>2532.75</v>
      </c>
      <c r="I2204" t="str">
        <f t="shared" si="34"/>
        <v>Senior Age</v>
      </c>
    </row>
    <row r="2205" spans="1:9" x14ac:dyDescent="0.35">
      <c r="A2205" s="1">
        <v>45017</v>
      </c>
      <c r="B2205" t="s">
        <v>2235</v>
      </c>
      <c r="C2205">
        <v>91</v>
      </c>
      <c r="D2205" t="s">
        <v>14</v>
      </c>
      <c r="E2205" t="s">
        <v>27</v>
      </c>
      <c r="F2205" t="s">
        <v>30</v>
      </c>
      <c r="G2205" t="s">
        <v>40</v>
      </c>
      <c r="H2205" s="2">
        <v>1697.61</v>
      </c>
      <c r="I2205" t="str">
        <f t="shared" si="34"/>
        <v>Senior Age</v>
      </c>
    </row>
    <row r="2206" spans="1:9" x14ac:dyDescent="0.35">
      <c r="A2206" s="1">
        <v>45073</v>
      </c>
      <c r="B2206" t="s">
        <v>2236</v>
      </c>
      <c r="C2206">
        <v>66</v>
      </c>
      <c r="D2206" t="s">
        <v>9</v>
      </c>
      <c r="E2206" t="s">
        <v>10</v>
      </c>
      <c r="F2206" t="s">
        <v>23</v>
      </c>
      <c r="G2206" t="s">
        <v>17</v>
      </c>
      <c r="H2206" s="2">
        <v>3765.96</v>
      </c>
      <c r="I2206" t="str">
        <f t="shared" si="34"/>
        <v>Senior Age</v>
      </c>
    </row>
    <row r="2207" spans="1:9" x14ac:dyDescent="0.35">
      <c r="A2207" s="1">
        <v>45282</v>
      </c>
      <c r="B2207" t="s">
        <v>2237</v>
      </c>
      <c r="C2207">
        <v>77</v>
      </c>
      <c r="D2207" t="s">
        <v>21</v>
      </c>
      <c r="E2207" t="s">
        <v>22</v>
      </c>
      <c r="F2207" t="s">
        <v>23</v>
      </c>
      <c r="G2207" t="s">
        <v>37</v>
      </c>
      <c r="H2207" s="2">
        <v>3391.84</v>
      </c>
      <c r="I2207" t="str">
        <f t="shared" si="34"/>
        <v>Senior Age</v>
      </c>
    </row>
    <row r="2208" spans="1:9" x14ac:dyDescent="0.35">
      <c r="A2208" s="1">
        <v>45109</v>
      </c>
      <c r="B2208" t="s">
        <v>2238</v>
      </c>
      <c r="C2208">
        <v>40</v>
      </c>
      <c r="D2208" t="s">
        <v>21</v>
      </c>
      <c r="E2208" t="s">
        <v>22</v>
      </c>
      <c r="F2208" t="s">
        <v>30</v>
      </c>
      <c r="G2208" t="s">
        <v>17</v>
      </c>
      <c r="H2208" s="2">
        <v>361.56</v>
      </c>
      <c r="I2208" t="str">
        <f t="shared" si="34"/>
        <v>Middle age</v>
      </c>
    </row>
    <row r="2209" spans="1:9" x14ac:dyDescent="0.35">
      <c r="A2209" s="1">
        <v>45071</v>
      </c>
      <c r="B2209" t="s">
        <v>2239</v>
      </c>
      <c r="C2209">
        <v>27</v>
      </c>
      <c r="D2209" t="s">
        <v>14</v>
      </c>
      <c r="E2209" t="s">
        <v>27</v>
      </c>
      <c r="F2209" t="s">
        <v>23</v>
      </c>
      <c r="G2209" t="s">
        <v>40</v>
      </c>
      <c r="H2209" s="2">
        <v>2235.73</v>
      </c>
      <c r="I2209" t="str">
        <f t="shared" si="34"/>
        <v>Young Adult</v>
      </c>
    </row>
    <row r="2210" spans="1:9" x14ac:dyDescent="0.35">
      <c r="A2210" s="1">
        <v>44831</v>
      </c>
      <c r="B2210" t="s">
        <v>2240</v>
      </c>
      <c r="C2210">
        <v>52</v>
      </c>
      <c r="D2210" t="s">
        <v>14</v>
      </c>
      <c r="E2210" t="s">
        <v>15</v>
      </c>
      <c r="F2210" t="s">
        <v>16</v>
      </c>
      <c r="G2210" t="s">
        <v>17</v>
      </c>
      <c r="H2210" s="2">
        <v>4015.57</v>
      </c>
      <c r="I2210" t="str">
        <f t="shared" si="34"/>
        <v>Middle age</v>
      </c>
    </row>
    <row r="2211" spans="1:9" x14ac:dyDescent="0.35">
      <c r="A2211" s="1">
        <v>45106</v>
      </c>
      <c r="B2211" t="s">
        <v>2241</v>
      </c>
      <c r="C2211">
        <v>35</v>
      </c>
      <c r="D2211" t="s">
        <v>9</v>
      </c>
      <c r="E2211" t="s">
        <v>35</v>
      </c>
      <c r="F2211" t="s">
        <v>30</v>
      </c>
      <c r="G2211" t="s">
        <v>28</v>
      </c>
      <c r="H2211" s="2">
        <v>4393.66</v>
      </c>
      <c r="I2211" t="str">
        <f t="shared" si="34"/>
        <v>Young Adult</v>
      </c>
    </row>
    <row r="2212" spans="1:9" x14ac:dyDescent="0.35">
      <c r="A2212" s="1">
        <v>45142</v>
      </c>
      <c r="B2212" t="s">
        <v>2242</v>
      </c>
      <c r="C2212">
        <v>98</v>
      </c>
      <c r="D2212" t="s">
        <v>9</v>
      </c>
      <c r="E2212" t="s">
        <v>22</v>
      </c>
      <c r="F2212" t="s">
        <v>16</v>
      </c>
      <c r="G2212" t="s">
        <v>12</v>
      </c>
      <c r="H2212" s="2">
        <v>3111.39</v>
      </c>
      <c r="I2212" t="str">
        <f t="shared" si="34"/>
        <v>Senior Age</v>
      </c>
    </row>
    <row r="2213" spans="1:9" x14ac:dyDescent="0.35">
      <c r="A2213" s="1">
        <v>44645</v>
      </c>
      <c r="B2213" t="s">
        <v>2243</v>
      </c>
      <c r="C2213">
        <v>93</v>
      </c>
      <c r="D2213" t="s">
        <v>14</v>
      </c>
      <c r="E2213" t="s">
        <v>22</v>
      </c>
      <c r="F2213" t="s">
        <v>30</v>
      </c>
      <c r="G2213" t="s">
        <v>17</v>
      </c>
      <c r="H2213" s="2">
        <v>4175.42</v>
      </c>
      <c r="I2213" t="str">
        <f t="shared" si="34"/>
        <v>Senior Age</v>
      </c>
    </row>
    <row r="2214" spans="1:9" x14ac:dyDescent="0.35">
      <c r="A2214" s="1">
        <v>44705</v>
      </c>
      <c r="B2214" t="s">
        <v>2244</v>
      </c>
      <c r="C2214">
        <v>99</v>
      </c>
      <c r="D2214" t="s">
        <v>21</v>
      </c>
      <c r="E2214" t="s">
        <v>22</v>
      </c>
      <c r="F2214" t="s">
        <v>11</v>
      </c>
      <c r="G2214" t="s">
        <v>37</v>
      </c>
      <c r="H2214" s="2">
        <v>4391.26</v>
      </c>
      <c r="I2214" t="str">
        <f t="shared" si="34"/>
        <v>Senior Age</v>
      </c>
    </row>
    <row r="2215" spans="1:9" x14ac:dyDescent="0.35">
      <c r="A2215" s="1">
        <v>44878</v>
      </c>
      <c r="B2215" t="s">
        <v>2245</v>
      </c>
      <c r="C2215">
        <v>40</v>
      </c>
      <c r="D2215" t="s">
        <v>21</v>
      </c>
      <c r="E2215" t="s">
        <v>19</v>
      </c>
      <c r="F2215" t="s">
        <v>11</v>
      </c>
      <c r="G2215" t="s">
        <v>12</v>
      </c>
      <c r="H2215" s="2">
        <v>4097.96</v>
      </c>
      <c r="I2215" t="str">
        <f t="shared" si="34"/>
        <v>Middle age</v>
      </c>
    </row>
    <row r="2216" spans="1:9" x14ac:dyDescent="0.35">
      <c r="A2216" s="1">
        <v>44976</v>
      </c>
      <c r="B2216" t="s">
        <v>2246</v>
      </c>
      <c r="C2216">
        <v>84</v>
      </c>
      <c r="D2216" t="s">
        <v>21</v>
      </c>
      <c r="E2216" t="s">
        <v>22</v>
      </c>
      <c r="F2216" t="s">
        <v>23</v>
      </c>
      <c r="G2216" t="s">
        <v>37</v>
      </c>
      <c r="H2216" s="2">
        <v>372.23</v>
      </c>
      <c r="I2216" t="str">
        <f t="shared" si="34"/>
        <v>Senior Age</v>
      </c>
    </row>
    <row r="2217" spans="1:9" x14ac:dyDescent="0.35">
      <c r="A2217" s="1">
        <v>45064</v>
      </c>
      <c r="B2217" t="s">
        <v>2247</v>
      </c>
      <c r="C2217">
        <v>85</v>
      </c>
      <c r="D2217" t="s">
        <v>21</v>
      </c>
      <c r="E2217" t="s">
        <v>35</v>
      </c>
      <c r="F2217" t="s">
        <v>30</v>
      </c>
      <c r="G2217" t="s">
        <v>37</v>
      </c>
      <c r="H2217" s="2">
        <v>3498.67</v>
      </c>
      <c r="I2217" t="str">
        <f t="shared" si="34"/>
        <v>Senior Age</v>
      </c>
    </row>
    <row r="2218" spans="1:9" x14ac:dyDescent="0.35">
      <c r="A2218" s="1">
        <v>44999</v>
      </c>
      <c r="B2218" t="s">
        <v>2248</v>
      </c>
      <c r="C2218">
        <v>81</v>
      </c>
      <c r="D2218" t="s">
        <v>21</v>
      </c>
      <c r="E2218" t="s">
        <v>10</v>
      </c>
      <c r="F2218" t="s">
        <v>30</v>
      </c>
      <c r="G2218" t="s">
        <v>28</v>
      </c>
      <c r="H2218" s="2">
        <v>3377.44</v>
      </c>
      <c r="I2218" t="str">
        <f t="shared" si="34"/>
        <v>Senior Age</v>
      </c>
    </row>
    <row r="2219" spans="1:9" x14ac:dyDescent="0.35">
      <c r="A2219" s="1">
        <v>44779</v>
      </c>
      <c r="B2219" t="s">
        <v>2249</v>
      </c>
      <c r="C2219">
        <v>90</v>
      </c>
      <c r="D2219" t="s">
        <v>14</v>
      </c>
      <c r="E2219" t="s">
        <v>15</v>
      </c>
      <c r="F2219" t="s">
        <v>16</v>
      </c>
      <c r="G2219" t="s">
        <v>12</v>
      </c>
      <c r="H2219" s="2">
        <v>4397.2</v>
      </c>
      <c r="I2219" t="str">
        <f t="shared" si="34"/>
        <v>Senior Age</v>
      </c>
    </row>
    <row r="2220" spans="1:9" x14ac:dyDescent="0.35">
      <c r="A2220" s="1">
        <v>44762</v>
      </c>
      <c r="B2220" t="s">
        <v>2250</v>
      </c>
      <c r="C2220">
        <v>28</v>
      </c>
      <c r="D2220" t="s">
        <v>21</v>
      </c>
      <c r="E2220" t="s">
        <v>27</v>
      </c>
      <c r="F2220" t="s">
        <v>30</v>
      </c>
      <c r="G2220" t="s">
        <v>67</v>
      </c>
      <c r="H2220" s="2">
        <v>4141.2299999999996</v>
      </c>
      <c r="I2220" t="str">
        <f t="shared" si="34"/>
        <v>Young Adult</v>
      </c>
    </row>
    <row r="2221" spans="1:9" x14ac:dyDescent="0.35">
      <c r="A2221" s="1">
        <v>45019</v>
      </c>
      <c r="B2221" t="s">
        <v>2251</v>
      </c>
      <c r="C2221">
        <v>78</v>
      </c>
      <c r="D2221" t="s">
        <v>9</v>
      </c>
      <c r="E2221" t="s">
        <v>35</v>
      </c>
      <c r="F2221" t="s">
        <v>11</v>
      </c>
      <c r="G2221" t="s">
        <v>12</v>
      </c>
      <c r="H2221" s="2">
        <v>3298.24</v>
      </c>
      <c r="I2221" t="str">
        <f t="shared" si="34"/>
        <v>Senior Age</v>
      </c>
    </row>
    <row r="2222" spans="1:9" x14ac:dyDescent="0.35">
      <c r="A2222" s="1">
        <v>44994</v>
      </c>
      <c r="B2222" t="s">
        <v>2252</v>
      </c>
      <c r="C2222">
        <v>28</v>
      </c>
      <c r="D2222" t="s">
        <v>14</v>
      </c>
      <c r="E2222" t="s">
        <v>10</v>
      </c>
      <c r="F2222" t="s">
        <v>30</v>
      </c>
      <c r="G2222" t="s">
        <v>40</v>
      </c>
      <c r="H2222" s="2">
        <v>4013.76</v>
      </c>
      <c r="I2222" t="str">
        <f t="shared" si="34"/>
        <v>Young Adult</v>
      </c>
    </row>
    <row r="2223" spans="1:9" x14ac:dyDescent="0.35">
      <c r="A2223" s="1">
        <v>44682</v>
      </c>
      <c r="B2223" t="s">
        <v>2253</v>
      </c>
      <c r="C2223">
        <v>24</v>
      </c>
      <c r="D2223" t="s">
        <v>9</v>
      </c>
      <c r="E2223" t="s">
        <v>33</v>
      </c>
      <c r="F2223" t="s">
        <v>23</v>
      </c>
      <c r="G2223" t="s">
        <v>12</v>
      </c>
      <c r="H2223" s="2">
        <v>4415.12</v>
      </c>
      <c r="I2223" t="str">
        <f t="shared" si="34"/>
        <v>Young Adult</v>
      </c>
    </row>
    <row r="2224" spans="1:9" x14ac:dyDescent="0.35">
      <c r="A2224" s="1">
        <v>45193</v>
      </c>
      <c r="B2224" t="s">
        <v>2254</v>
      </c>
      <c r="C2224">
        <v>54</v>
      </c>
      <c r="D2224" t="s">
        <v>14</v>
      </c>
      <c r="E2224" t="s">
        <v>10</v>
      </c>
      <c r="F2224" t="s">
        <v>16</v>
      </c>
      <c r="G2224" t="s">
        <v>12</v>
      </c>
      <c r="H2224" s="2">
        <v>1122.3699999999999</v>
      </c>
      <c r="I2224" t="str">
        <f t="shared" si="34"/>
        <v>Middle age</v>
      </c>
    </row>
    <row r="2225" spans="1:9" x14ac:dyDescent="0.35">
      <c r="A2225" s="1">
        <v>44933</v>
      </c>
      <c r="B2225" t="s">
        <v>2255</v>
      </c>
      <c r="C2225">
        <v>20</v>
      </c>
      <c r="D2225" t="s">
        <v>21</v>
      </c>
      <c r="E2225" t="s">
        <v>22</v>
      </c>
      <c r="F2225" t="s">
        <v>16</v>
      </c>
      <c r="G2225" t="s">
        <v>37</v>
      </c>
      <c r="H2225" s="2">
        <v>4058.54</v>
      </c>
      <c r="I2225" t="str">
        <f t="shared" si="34"/>
        <v>Young Adult</v>
      </c>
    </row>
    <row r="2226" spans="1:9" x14ac:dyDescent="0.35">
      <c r="A2226" s="1">
        <v>44960</v>
      </c>
      <c r="B2226" t="s">
        <v>2256</v>
      </c>
      <c r="C2226">
        <v>25</v>
      </c>
      <c r="D2226" t="s">
        <v>9</v>
      </c>
      <c r="E2226" t="s">
        <v>22</v>
      </c>
      <c r="F2226" t="s">
        <v>23</v>
      </c>
      <c r="G2226" t="s">
        <v>40</v>
      </c>
      <c r="H2226" s="2">
        <v>1912.22</v>
      </c>
      <c r="I2226" t="str">
        <f t="shared" si="34"/>
        <v>Young Adult</v>
      </c>
    </row>
    <row r="2227" spans="1:9" x14ac:dyDescent="0.35">
      <c r="A2227" s="1">
        <v>44638</v>
      </c>
      <c r="B2227" t="s">
        <v>2257</v>
      </c>
      <c r="C2227">
        <v>15</v>
      </c>
      <c r="D2227" t="s">
        <v>21</v>
      </c>
      <c r="E2227" t="s">
        <v>10</v>
      </c>
      <c r="F2227" t="s">
        <v>11</v>
      </c>
      <c r="G2227" t="s">
        <v>37</v>
      </c>
      <c r="H2227" s="2">
        <v>3921.06</v>
      </c>
      <c r="I2227" t="str">
        <f t="shared" si="34"/>
        <v>Child</v>
      </c>
    </row>
    <row r="2228" spans="1:9" x14ac:dyDescent="0.35">
      <c r="A2228" s="1">
        <v>45121</v>
      </c>
      <c r="B2228" t="s">
        <v>2258</v>
      </c>
      <c r="C2228">
        <v>56</v>
      </c>
      <c r="D2228" t="s">
        <v>21</v>
      </c>
      <c r="E2228" t="s">
        <v>22</v>
      </c>
      <c r="F2228" t="s">
        <v>11</v>
      </c>
      <c r="G2228" t="s">
        <v>12</v>
      </c>
      <c r="H2228" s="2">
        <v>1728.65</v>
      </c>
      <c r="I2228" t="str">
        <f t="shared" si="34"/>
        <v>Middle age</v>
      </c>
    </row>
    <row r="2229" spans="1:9" x14ac:dyDescent="0.35">
      <c r="A2229" s="1">
        <v>45243</v>
      </c>
      <c r="B2229" t="s">
        <v>2259</v>
      </c>
      <c r="C2229">
        <v>16</v>
      </c>
      <c r="D2229" t="s">
        <v>14</v>
      </c>
      <c r="E2229" t="s">
        <v>35</v>
      </c>
      <c r="F2229" t="s">
        <v>30</v>
      </c>
      <c r="G2229" t="s">
        <v>37</v>
      </c>
      <c r="H2229" s="2">
        <v>4052.34</v>
      </c>
      <c r="I2229" t="str">
        <f t="shared" si="34"/>
        <v>Child</v>
      </c>
    </row>
    <row r="2230" spans="1:9" x14ac:dyDescent="0.35">
      <c r="A2230" s="1">
        <v>44688</v>
      </c>
      <c r="B2230" t="s">
        <v>2260</v>
      </c>
      <c r="C2230">
        <v>11</v>
      </c>
      <c r="D2230" t="s">
        <v>14</v>
      </c>
      <c r="E2230" t="s">
        <v>33</v>
      </c>
      <c r="F2230" t="s">
        <v>11</v>
      </c>
      <c r="G2230" t="s">
        <v>40</v>
      </c>
      <c r="H2230" s="2">
        <v>853.06</v>
      </c>
      <c r="I2230" t="str">
        <f t="shared" si="34"/>
        <v>Child</v>
      </c>
    </row>
    <row r="2231" spans="1:9" x14ac:dyDescent="0.35">
      <c r="A2231" s="1">
        <v>45149</v>
      </c>
      <c r="B2231" t="s">
        <v>2261</v>
      </c>
      <c r="C2231">
        <v>52</v>
      </c>
      <c r="D2231" t="s">
        <v>9</v>
      </c>
      <c r="E2231" t="s">
        <v>35</v>
      </c>
      <c r="F2231" t="s">
        <v>11</v>
      </c>
      <c r="G2231" t="s">
        <v>17</v>
      </c>
      <c r="H2231" s="2">
        <v>2129.08</v>
      </c>
      <c r="I2231" t="str">
        <f t="shared" si="34"/>
        <v>Middle age</v>
      </c>
    </row>
    <row r="2232" spans="1:9" x14ac:dyDescent="0.35">
      <c r="A2232" s="1">
        <v>44786</v>
      </c>
      <c r="B2232" t="s">
        <v>2262</v>
      </c>
      <c r="C2232">
        <v>68</v>
      </c>
      <c r="D2232" t="s">
        <v>21</v>
      </c>
      <c r="E2232" t="s">
        <v>22</v>
      </c>
      <c r="F2232" t="s">
        <v>16</v>
      </c>
      <c r="G2232" t="s">
        <v>40</v>
      </c>
      <c r="H2232" s="2">
        <v>615.32000000000005</v>
      </c>
      <c r="I2232" t="str">
        <f t="shared" si="34"/>
        <v>Senior Age</v>
      </c>
    </row>
    <row r="2233" spans="1:9" x14ac:dyDescent="0.35">
      <c r="A2233" s="1">
        <v>44799</v>
      </c>
      <c r="B2233" t="s">
        <v>2263</v>
      </c>
      <c r="C2233">
        <v>48</v>
      </c>
      <c r="D2233" t="s">
        <v>14</v>
      </c>
      <c r="E2233" t="s">
        <v>19</v>
      </c>
      <c r="F2233" t="s">
        <v>23</v>
      </c>
      <c r="G2233" t="s">
        <v>12</v>
      </c>
      <c r="H2233" s="2">
        <v>2432.89</v>
      </c>
      <c r="I2233" t="str">
        <f t="shared" si="34"/>
        <v>Middle age</v>
      </c>
    </row>
    <row r="2234" spans="1:9" x14ac:dyDescent="0.35">
      <c r="A2234" s="1">
        <v>45171</v>
      </c>
      <c r="B2234" t="s">
        <v>2264</v>
      </c>
      <c r="C2234">
        <v>99</v>
      </c>
      <c r="D2234" t="s">
        <v>9</v>
      </c>
      <c r="E2234" t="s">
        <v>35</v>
      </c>
      <c r="F2234" t="s">
        <v>30</v>
      </c>
      <c r="G2234" t="s">
        <v>12</v>
      </c>
      <c r="H2234" s="2">
        <v>996.34</v>
      </c>
      <c r="I2234" t="str">
        <f t="shared" si="34"/>
        <v>Senior Age</v>
      </c>
    </row>
    <row r="2235" spans="1:9" x14ac:dyDescent="0.35">
      <c r="A2235" s="1">
        <v>44942</v>
      </c>
      <c r="B2235" t="s">
        <v>2265</v>
      </c>
      <c r="C2235">
        <v>94</v>
      </c>
      <c r="D2235" t="s">
        <v>9</v>
      </c>
      <c r="E2235" t="s">
        <v>35</v>
      </c>
      <c r="F2235" t="s">
        <v>11</v>
      </c>
      <c r="G2235" t="s">
        <v>40</v>
      </c>
      <c r="H2235" s="2">
        <v>540.63</v>
      </c>
      <c r="I2235" t="str">
        <f t="shared" si="34"/>
        <v>Senior Age</v>
      </c>
    </row>
    <row r="2236" spans="1:9" x14ac:dyDescent="0.35">
      <c r="A2236" s="1">
        <v>44634</v>
      </c>
      <c r="B2236" t="s">
        <v>2266</v>
      </c>
      <c r="C2236">
        <v>8</v>
      </c>
      <c r="D2236" t="s">
        <v>9</v>
      </c>
      <c r="E2236" t="s">
        <v>25</v>
      </c>
      <c r="F2236" t="s">
        <v>30</v>
      </c>
      <c r="G2236" t="s">
        <v>12</v>
      </c>
      <c r="H2236" s="2">
        <v>3712.32</v>
      </c>
      <c r="I2236" t="str">
        <f t="shared" si="34"/>
        <v>Child</v>
      </c>
    </row>
    <row r="2237" spans="1:9" x14ac:dyDescent="0.35">
      <c r="A2237" s="1">
        <v>44703</v>
      </c>
      <c r="B2237" t="s">
        <v>2267</v>
      </c>
      <c r="C2237">
        <v>47</v>
      </c>
      <c r="D2237" t="s">
        <v>9</v>
      </c>
      <c r="E2237" t="s">
        <v>22</v>
      </c>
      <c r="F2237" t="s">
        <v>30</v>
      </c>
      <c r="G2237" t="s">
        <v>40</v>
      </c>
      <c r="H2237" s="2">
        <v>470.55</v>
      </c>
      <c r="I2237" t="str">
        <f t="shared" si="34"/>
        <v>Middle age</v>
      </c>
    </row>
    <row r="2238" spans="1:9" x14ac:dyDescent="0.35">
      <c r="A2238" s="1">
        <v>45137</v>
      </c>
      <c r="B2238" t="s">
        <v>2268</v>
      </c>
      <c r="C2238">
        <v>16</v>
      </c>
      <c r="D2238" t="s">
        <v>14</v>
      </c>
      <c r="E2238" t="s">
        <v>19</v>
      </c>
      <c r="F2238" t="s">
        <v>16</v>
      </c>
      <c r="G2238" t="s">
        <v>37</v>
      </c>
      <c r="H2238" s="2">
        <v>1286.21</v>
      </c>
      <c r="I2238" t="str">
        <f t="shared" si="34"/>
        <v>Child</v>
      </c>
    </row>
    <row r="2239" spans="1:9" x14ac:dyDescent="0.35">
      <c r="A2239" s="1">
        <v>44586</v>
      </c>
      <c r="B2239" t="s">
        <v>2269</v>
      </c>
      <c r="C2239">
        <v>71</v>
      </c>
      <c r="D2239" t="s">
        <v>9</v>
      </c>
      <c r="E2239" t="s">
        <v>19</v>
      </c>
      <c r="F2239" t="s">
        <v>23</v>
      </c>
      <c r="G2239" t="s">
        <v>40</v>
      </c>
      <c r="H2239" s="2">
        <v>3826.4</v>
      </c>
      <c r="I2239" t="str">
        <f t="shared" si="34"/>
        <v>Senior Age</v>
      </c>
    </row>
    <row r="2240" spans="1:9" x14ac:dyDescent="0.35">
      <c r="A2240" s="1">
        <v>44652</v>
      </c>
      <c r="B2240" t="s">
        <v>2270</v>
      </c>
      <c r="C2240">
        <v>35</v>
      </c>
      <c r="D2240" t="s">
        <v>9</v>
      </c>
      <c r="E2240" t="s">
        <v>25</v>
      </c>
      <c r="F2240" t="s">
        <v>16</v>
      </c>
      <c r="G2240" t="s">
        <v>12</v>
      </c>
      <c r="H2240" s="2">
        <v>3710.47</v>
      </c>
      <c r="I2240" t="str">
        <f t="shared" si="34"/>
        <v>Young Adult</v>
      </c>
    </row>
    <row r="2241" spans="1:9" x14ac:dyDescent="0.35">
      <c r="A2241" s="1">
        <v>45200</v>
      </c>
      <c r="B2241" t="s">
        <v>2271</v>
      </c>
      <c r="C2241">
        <v>95</v>
      </c>
      <c r="D2241" t="s">
        <v>9</v>
      </c>
      <c r="E2241" t="s">
        <v>33</v>
      </c>
      <c r="F2241" t="s">
        <v>16</v>
      </c>
      <c r="G2241" t="s">
        <v>40</v>
      </c>
      <c r="H2241" s="2">
        <v>3646.65</v>
      </c>
      <c r="I2241" t="str">
        <f t="shared" si="34"/>
        <v>Senior Age</v>
      </c>
    </row>
    <row r="2242" spans="1:9" x14ac:dyDescent="0.35">
      <c r="A2242" s="1">
        <v>44641</v>
      </c>
      <c r="B2242" t="s">
        <v>2272</v>
      </c>
      <c r="C2242">
        <v>2</v>
      </c>
      <c r="D2242" t="s">
        <v>9</v>
      </c>
      <c r="E2242" t="s">
        <v>33</v>
      </c>
      <c r="F2242" t="s">
        <v>11</v>
      </c>
      <c r="G2242" t="s">
        <v>28</v>
      </c>
      <c r="H2242" s="2">
        <v>1178.68</v>
      </c>
      <c r="I2242" t="str">
        <f t="shared" ref="I2242:I2305" si="35">IF(C2242&lt;=17,"Child",IF(C2242&lt;=39, "Young Adult", IF(C2242&lt;=59, "Middle age", "Senior Age")))</f>
        <v>Child</v>
      </c>
    </row>
    <row r="2243" spans="1:9" x14ac:dyDescent="0.35">
      <c r="A2243" s="1">
        <v>44945</v>
      </c>
      <c r="B2243" t="s">
        <v>2273</v>
      </c>
      <c r="C2243">
        <v>37</v>
      </c>
      <c r="D2243" t="s">
        <v>9</v>
      </c>
      <c r="E2243" t="s">
        <v>27</v>
      </c>
      <c r="F2243" t="s">
        <v>11</v>
      </c>
      <c r="G2243" t="s">
        <v>28</v>
      </c>
      <c r="H2243" s="2">
        <v>153.22</v>
      </c>
      <c r="I2243" t="str">
        <f t="shared" si="35"/>
        <v>Young Adult</v>
      </c>
    </row>
    <row r="2244" spans="1:9" x14ac:dyDescent="0.35">
      <c r="A2244" s="1">
        <v>45007</v>
      </c>
      <c r="B2244" t="s">
        <v>2274</v>
      </c>
      <c r="C2244">
        <v>98</v>
      </c>
      <c r="D2244" t="s">
        <v>9</v>
      </c>
      <c r="E2244" t="s">
        <v>33</v>
      </c>
      <c r="F2244" t="s">
        <v>11</v>
      </c>
      <c r="G2244" t="s">
        <v>40</v>
      </c>
      <c r="H2244" s="2">
        <v>3336.13</v>
      </c>
      <c r="I2244" t="str">
        <f t="shared" si="35"/>
        <v>Senior Age</v>
      </c>
    </row>
    <row r="2245" spans="1:9" x14ac:dyDescent="0.35">
      <c r="A2245" s="1">
        <v>45269</v>
      </c>
      <c r="B2245" t="s">
        <v>2275</v>
      </c>
      <c r="C2245">
        <v>79</v>
      </c>
      <c r="D2245" t="s">
        <v>21</v>
      </c>
      <c r="E2245" t="s">
        <v>22</v>
      </c>
      <c r="F2245" t="s">
        <v>16</v>
      </c>
      <c r="G2245" t="s">
        <v>28</v>
      </c>
      <c r="H2245" s="2">
        <v>1256.18</v>
      </c>
      <c r="I2245" t="str">
        <f t="shared" si="35"/>
        <v>Senior Age</v>
      </c>
    </row>
    <row r="2246" spans="1:9" x14ac:dyDescent="0.35">
      <c r="A2246" s="1">
        <v>45033</v>
      </c>
      <c r="B2246" t="s">
        <v>2276</v>
      </c>
      <c r="C2246">
        <v>43</v>
      </c>
      <c r="D2246" t="s">
        <v>9</v>
      </c>
      <c r="E2246" t="s">
        <v>27</v>
      </c>
      <c r="F2246" t="s">
        <v>11</v>
      </c>
      <c r="G2246" t="s">
        <v>28</v>
      </c>
      <c r="H2246" s="2">
        <v>2467.5</v>
      </c>
      <c r="I2246" t="str">
        <f t="shared" si="35"/>
        <v>Middle age</v>
      </c>
    </row>
    <row r="2247" spans="1:9" x14ac:dyDescent="0.35">
      <c r="A2247" s="1">
        <v>44817</v>
      </c>
      <c r="B2247" t="s">
        <v>2277</v>
      </c>
      <c r="C2247">
        <v>43</v>
      </c>
      <c r="D2247" t="s">
        <v>21</v>
      </c>
      <c r="E2247" t="s">
        <v>27</v>
      </c>
      <c r="F2247" t="s">
        <v>30</v>
      </c>
      <c r="G2247" t="s">
        <v>37</v>
      </c>
      <c r="H2247" s="2">
        <v>1553.04</v>
      </c>
      <c r="I2247" t="str">
        <f t="shared" si="35"/>
        <v>Middle age</v>
      </c>
    </row>
    <row r="2248" spans="1:9" x14ac:dyDescent="0.35">
      <c r="A2248" s="1">
        <v>44652</v>
      </c>
      <c r="B2248" t="s">
        <v>2278</v>
      </c>
      <c r="C2248">
        <v>80</v>
      </c>
      <c r="D2248" t="s">
        <v>21</v>
      </c>
      <c r="E2248" t="s">
        <v>15</v>
      </c>
      <c r="F2248" t="s">
        <v>30</v>
      </c>
      <c r="G2248" t="s">
        <v>37</v>
      </c>
      <c r="H2248" s="2">
        <v>2850.12</v>
      </c>
      <c r="I2248" t="str">
        <f t="shared" si="35"/>
        <v>Senior Age</v>
      </c>
    </row>
    <row r="2249" spans="1:9" x14ac:dyDescent="0.35">
      <c r="A2249" s="1">
        <v>44708</v>
      </c>
      <c r="B2249" t="s">
        <v>2279</v>
      </c>
      <c r="C2249">
        <v>60</v>
      </c>
      <c r="D2249" t="s">
        <v>14</v>
      </c>
      <c r="E2249" t="s">
        <v>10</v>
      </c>
      <c r="F2249" t="s">
        <v>23</v>
      </c>
      <c r="G2249" t="s">
        <v>17</v>
      </c>
      <c r="H2249" s="2">
        <v>4892.9399999999996</v>
      </c>
      <c r="I2249" t="str">
        <f t="shared" si="35"/>
        <v>Senior Age</v>
      </c>
    </row>
    <row r="2250" spans="1:9" x14ac:dyDescent="0.35">
      <c r="A2250" s="1">
        <v>44989</v>
      </c>
      <c r="B2250" t="s">
        <v>2280</v>
      </c>
      <c r="C2250">
        <v>37</v>
      </c>
      <c r="D2250" t="s">
        <v>14</v>
      </c>
      <c r="E2250" t="s">
        <v>10</v>
      </c>
      <c r="F2250" t="s">
        <v>11</v>
      </c>
      <c r="G2250" t="s">
        <v>12</v>
      </c>
      <c r="H2250" s="2">
        <v>4300.7</v>
      </c>
      <c r="I2250" t="str">
        <f t="shared" si="35"/>
        <v>Young Adult</v>
      </c>
    </row>
    <row r="2251" spans="1:9" x14ac:dyDescent="0.35">
      <c r="A2251" s="1">
        <v>45182</v>
      </c>
      <c r="B2251" t="s">
        <v>2281</v>
      </c>
      <c r="C2251">
        <v>27</v>
      </c>
      <c r="D2251" t="s">
        <v>9</v>
      </c>
      <c r="E2251" t="s">
        <v>15</v>
      </c>
      <c r="F2251" t="s">
        <v>11</v>
      </c>
      <c r="G2251" t="s">
        <v>28</v>
      </c>
      <c r="H2251" s="2">
        <v>892.6</v>
      </c>
      <c r="I2251" t="str">
        <f t="shared" si="35"/>
        <v>Young Adult</v>
      </c>
    </row>
    <row r="2252" spans="1:9" x14ac:dyDescent="0.35">
      <c r="A2252" s="1">
        <v>44998</v>
      </c>
      <c r="B2252" t="s">
        <v>2282</v>
      </c>
      <c r="C2252">
        <v>89</v>
      </c>
      <c r="D2252" t="s">
        <v>21</v>
      </c>
      <c r="E2252" t="s">
        <v>25</v>
      </c>
      <c r="F2252" t="s">
        <v>23</v>
      </c>
      <c r="G2252" t="s">
        <v>12</v>
      </c>
      <c r="H2252" s="2">
        <v>3004.57</v>
      </c>
      <c r="I2252" t="str">
        <f t="shared" si="35"/>
        <v>Senior Age</v>
      </c>
    </row>
    <row r="2253" spans="1:9" x14ac:dyDescent="0.35">
      <c r="A2253" s="1">
        <v>44594</v>
      </c>
      <c r="B2253" t="s">
        <v>2283</v>
      </c>
      <c r="C2253">
        <v>70</v>
      </c>
      <c r="D2253" t="s">
        <v>9</v>
      </c>
      <c r="E2253" t="s">
        <v>27</v>
      </c>
      <c r="F2253" t="s">
        <v>23</v>
      </c>
      <c r="G2253" t="s">
        <v>37</v>
      </c>
      <c r="H2253" s="2">
        <v>3341.15</v>
      </c>
      <c r="I2253" t="str">
        <f t="shared" si="35"/>
        <v>Senior Age</v>
      </c>
    </row>
    <row r="2254" spans="1:9" x14ac:dyDescent="0.35">
      <c r="A2254" s="1">
        <v>44652</v>
      </c>
      <c r="B2254" t="s">
        <v>2284</v>
      </c>
      <c r="C2254">
        <v>66</v>
      </c>
      <c r="D2254" t="s">
        <v>21</v>
      </c>
      <c r="E2254" t="s">
        <v>33</v>
      </c>
      <c r="F2254" t="s">
        <v>30</v>
      </c>
      <c r="G2254" t="s">
        <v>40</v>
      </c>
      <c r="H2254" s="2">
        <v>4242.8</v>
      </c>
      <c r="I2254" t="str">
        <f t="shared" si="35"/>
        <v>Senior Age</v>
      </c>
    </row>
    <row r="2255" spans="1:9" x14ac:dyDescent="0.35">
      <c r="A2255" s="1">
        <v>44588</v>
      </c>
      <c r="B2255" t="s">
        <v>2285</v>
      </c>
      <c r="C2255">
        <v>35</v>
      </c>
      <c r="D2255" t="s">
        <v>21</v>
      </c>
      <c r="E2255" t="s">
        <v>1270</v>
      </c>
      <c r="F2255" t="s">
        <v>23</v>
      </c>
      <c r="G2255" t="s">
        <v>40</v>
      </c>
      <c r="H2255" s="2">
        <v>4468.53</v>
      </c>
      <c r="I2255" t="str">
        <f t="shared" si="35"/>
        <v>Young Adult</v>
      </c>
    </row>
    <row r="2256" spans="1:9" x14ac:dyDescent="0.35">
      <c r="A2256" s="1">
        <v>45062</v>
      </c>
      <c r="B2256" t="s">
        <v>2286</v>
      </c>
      <c r="C2256">
        <v>45</v>
      </c>
      <c r="D2256" t="s">
        <v>21</v>
      </c>
      <c r="E2256" t="s">
        <v>35</v>
      </c>
      <c r="F2256" t="s">
        <v>11</v>
      </c>
      <c r="G2256" t="s">
        <v>17</v>
      </c>
      <c r="H2256" s="2">
        <v>4836.37</v>
      </c>
      <c r="I2256" t="str">
        <f t="shared" si="35"/>
        <v>Middle age</v>
      </c>
    </row>
    <row r="2257" spans="1:9" x14ac:dyDescent="0.35">
      <c r="A2257" s="1">
        <v>45156</v>
      </c>
      <c r="B2257" t="s">
        <v>2287</v>
      </c>
      <c r="C2257">
        <v>94</v>
      </c>
      <c r="D2257" t="s">
        <v>9</v>
      </c>
      <c r="E2257" t="s">
        <v>25</v>
      </c>
      <c r="F2257" t="s">
        <v>16</v>
      </c>
      <c r="G2257" t="s">
        <v>40</v>
      </c>
      <c r="H2257" s="2">
        <v>3956.42</v>
      </c>
      <c r="I2257" t="str">
        <f t="shared" si="35"/>
        <v>Senior Age</v>
      </c>
    </row>
    <row r="2258" spans="1:9" x14ac:dyDescent="0.35">
      <c r="A2258" s="1">
        <v>44874</v>
      </c>
      <c r="B2258" t="s">
        <v>2288</v>
      </c>
      <c r="C2258">
        <v>16</v>
      </c>
      <c r="D2258" t="s">
        <v>21</v>
      </c>
      <c r="E2258" t="s">
        <v>27</v>
      </c>
      <c r="F2258" t="s">
        <v>30</v>
      </c>
      <c r="G2258" t="s">
        <v>17</v>
      </c>
      <c r="H2258" s="2">
        <v>4641.88</v>
      </c>
      <c r="I2258" t="str">
        <f t="shared" si="35"/>
        <v>Child</v>
      </c>
    </row>
    <row r="2259" spans="1:9" x14ac:dyDescent="0.35">
      <c r="A2259" s="1">
        <v>44789</v>
      </c>
      <c r="B2259" t="s">
        <v>2289</v>
      </c>
      <c r="C2259">
        <v>74</v>
      </c>
      <c r="D2259" t="s">
        <v>14</v>
      </c>
      <c r="E2259" t="s">
        <v>33</v>
      </c>
      <c r="F2259" t="s">
        <v>16</v>
      </c>
      <c r="G2259" t="s">
        <v>40</v>
      </c>
      <c r="H2259" s="2">
        <v>4499.3900000000003</v>
      </c>
      <c r="I2259" t="str">
        <f t="shared" si="35"/>
        <v>Senior Age</v>
      </c>
    </row>
    <row r="2260" spans="1:9" x14ac:dyDescent="0.35">
      <c r="A2260" s="1">
        <v>45198</v>
      </c>
      <c r="B2260" t="s">
        <v>2290</v>
      </c>
      <c r="C2260">
        <v>76</v>
      </c>
      <c r="D2260" t="s">
        <v>21</v>
      </c>
      <c r="E2260" t="s">
        <v>33</v>
      </c>
      <c r="F2260" t="s">
        <v>16</v>
      </c>
      <c r="G2260" t="s">
        <v>40</v>
      </c>
      <c r="H2260" s="2">
        <v>21.05</v>
      </c>
      <c r="I2260" t="str">
        <f t="shared" si="35"/>
        <v>Senior Age</v>
      </c>
    </row>
    <row r="2261" spans="1:9" x14ac:dyDescent="0.35">
      <c r="A2261" s="1">
        <v>44644</v>
      </c>
      <c r="B2261" t="s">
        <v>2291</v>
      </c>
      <c r="C2261">
        <v>5</v>
      </c>
      <c r="D2261" t="s">
        <v>14</v>
      </c>
      <c r="E2261" t="s">
        <v>35</v>
      </c>
      <c r="F2261" t="s">
        <v>30</v>
      </c>
      <c r="G2261" t="s">
        <v>40</v>
      </c>
      <c r="H2261" s="2">
        <v>2262.5700000000002</v>
      </c>
      <c r="I2261" t="str">
        <f t="shared" si="35"/>
        <v>Child</v>
      </c>
    </row>
    <row r="2262" spans="1:9" x14ac:dyDescent="0.35">
      <c r="A2262" s="1">
        <v>45143</v>
      </c>
      <c r="B2262" t="s">
        <v>2292</v>
      </c>
      <c r="C2262">
        <v>99</v>
      </c>
      <c r="D2262" t="s">
        <v>9</v>
      </c>
      <c r="E2262" t="s">
        <v>15</v>
      </c>
      <c r="F2262" t="s">
        <v>30</v>
      </c>
      <c r="G2262" t="s">
        <v>28</v>
      </c>
      <c r="H2262" s="2">
        <v>3286.18</v>
      </c>
      <c r="I2262" t="str">
        <f t="shared" si="35"/>
        <v>Senior Age</v>
      </c>
    </row>
    <row r="2263" spans="1:9" x14ac:dyDescent="0.35">
      <c r="A2263" s="1">
        <v>44571</v>
      </c>
      <c r="B2263" t="s">
        <v>2293</v>
      </c>
      <c r="C2263">
        <v>97</v>
      </c>
      <c r="D2263" t="s">
        <v>9</v>
      </c>
      <c r="E2263" t="s">
        <v>22</v>
      </c>
      <c r="F2263" t="s">
        <v>23</v>
      </c>
      <c r="G2263" t="s">
        <v>37</v>
      </c>
      <c r="H2263" s="2">
        <v>1755.25</v>
      </c>
      <c r="I2263" t="str">
        <f t="shared" si="35"/>
        <v>Senior Age</v>
      </c>
    </row>
    <row r="2264" spans="1:9" x14ac:dyDescent="0.35">
      <c r="A2264" s="1">
        <v>44973</v>
      </c>
      <c r="B2264" t="s">
        <v>2294</v>
      </c>
      <c r="C2264">
        <v>20</v>
      </c>
      <c r="D2264" t="s">
        <v>14</v>
      </c>
      <c r="E2264" t="s">
        <v>22</v>
      </c>
      <c r="F2264" t="s">
        <v>23</v>
      </c>
      <c r="G2264" t="s">
        <v>28</v>
      </c>
      <c r="H2264" s="2">
        <v>827.7</v>
      </c>
      <c r="I2264" t="str">
        <f t="shared" si="35"/>
        <v>Young Adult</v>
      </c>
    </row>
    <row r="2265" spans="1:9" x14ac:dyDescent="0.35">
      <c r="A2265" s="1">
        <v>44727</v>
      </c>
      <c r="B2265" t="s">
        <v>2295</v>
      </c>
      <c r="C2265">
        <v>20</v>
      </c>
      <c r="D2265" t="s">
        <v>9</v>
      </c>
      <c r="E2265" t="s">
        <v>27</v>
      </c>
      <c r="F2265" t="s">
        <v>11</v>
      </c>
      <c r="G2265" t="s">
        <v>17</v>
      </c>
      <c r="H2265" s="2">
        <v>786.12</v>
      </c>
      <c r="I2265" t="str">
        <f t="shared" si="35"/>
        <v>Young Adult</v>
      </c>
    </row>
    <row r="2266" spans="1:9" x14ac:dyDescent="0.35">
      <c r="A2266" s="1">
        <v>44953</v>
      </c>
      <c r="B2266" t="s">
        <v>2296</v>
      </c>
      <c r="C2266">
        <v>14</v>
      </c>
      <c r="D2266" t="s">
        <v>21</v>
      </c>
      <c r="E2266" t="s">
        <v>35</v>
      </c>
      <c r="F2266" t="s">
        <v>30</v>
      </c>
      <c r="G2266" t="s">
        <v>17</v>
      </c>
      <c r="H2266" s="2">
        <v>101.57</v>
      </c>
      <c r="I2266" t="str">
        <f t="shared" si="35"/>
        <v>Child</v>
      </c>
    </row>
    <row r="2267" spans="1:9" x14ac:dyDescent="0.35">
      <c r="A2267" s="1">
        <v>44720</v>
      </c>
      <c r="B2267" t="s">
        <v>2297</v>
      </c>
      <c r="C2267">
        <v>78</v>
      </c>
      <c r="D2267" t="s">
        <v>14</v>
      </c>
      <c r="E2267" t="s">
        <v>33</v>
      </c>
      <c r="F2267" t="s">
        <v>23</v>
      </c>
      <c r="G2267" t="s">
        <v>37</v>
      </c>
      <c r="H2267" s="2">
        <v>27.21</v>
      </c>
      <c r="I2267" t="str">
        <f t="shared" si="35"/>
        <v>Senior Age</v>
      </c>
    </row>
    <row r="2268" spans="1:9" x14ac:dyDescent="0.35">
      <c r="A2268" s="1">
        <v>44606</v>
      </c>
      <c r="B2268" t="s">
        <v>2298</v>
      </c>
      <c r="C2268">
        <v>90</v>
      </c>
      <c r="D2268" t="s">
        <v>14</v>
      </c>
      <c r="E2268" t="s">
        <v>33</v>
      </c>
      <c r="F2268" t="s">
        <v>11</v>
      </c>
      <c r="G2268" t="s">
        <v>12</v>
      </c>
      <c r="H2268" s="2">
        <v>4967.6499999999996</v>
      </c>
      <c r="I2268" t="str">
        <f t="shared" si="35"/>
        <v>Senior Age</v>
      </c>
    </row>
    <row r="2269" spans="1:9" x14ac:dyDescent="0.35">
      <c r="A2269" s="1">
        <v>45256</v>
      </c>
      <c r="B2269" t="s">
        <v>2299</v>
      </c>
      <c r="C2269">
        <v>68</v>
      </c>
      <c r="D2269" t="s">
        <v>14</v>
      </c>
      <c r="E2269" t="s">
        <v>19</v>
      </c>
      <c r="F2269" t="s">
        <v>23</v>
      </c>
      <c r="G2269" t="s">
        <v>40</v>
      </c>
      <c r="H2269" s="2">
        <v>1359</v>
      </c>
      <c r="I2269" t="str">
        <f t="shared" si="35"/>
        <v>Senior Age</v>
      </c>
    </row>
    <row r="2270" spans="1:9" x14ac:dyDescent="0.35">
      <c r="A2270" s="1">
        <v>45167</v>
      </c>
      <c r="B2270" t="s">
        <v>2300</v>
      </c>
      <c r="C2270">
        <v>88</v>
      </c>
      <c r="D2270" t="s">
        <v>9</v>
      </c>
      <c r="E2270" t="s">
        <v>15</v>
      </c>
      <c r="F2270" t="s">
        <v>23</v>
      </c>
      <c r="G2270" t="s">
        <v>12</v>
      </c>
      <c r="H2270" s="2">
        <v>4065.85</v>
      </c>
      <c r="I2270" t="str">
        <f t="shared" si="35"/>
        <v>Senior Age</v>
      </c>
    </row>
    <row r="2271" spans="1:9" x14ac:dyDescent="0.35">
      <c r="A2271" s="1">
        <v>44989</v>
      </c>
      <c r="B2271" t="s">
        <v>2301</v>
      </c>
      <c r="C2271">
        <v>44</v>
      </c>
      <c r="D2271" t="s">
        <v>9</v>
      </c>
      <c r="E2271" t="s">
        <v>25</v>
      </c>
      <c r="F2271" t="s">
        <v>23</v>
      </c>
      <c r="G2271" t="s">
        <v>28</v>
      </c>
      <c r="H2271" s="2">
        <v>4841.49</v>
      </c>
      <c r="I2271" t="str">
        <f t="shared" si="35"/>
        <v>Middle age</v>
      </c>
    </row>
    <row r="2272" spans="1:9" x14ac:dyDescent="0.35">
      <c r="A2272" s="1">
        <v>45175</v>
      </c>
      <c r="B2272" t="s">
        <v>2302</v>
      </c>
      <c r="C2272">
        <v>49</v>
      </c>
      <c r="D2272" t="s">
        <v>21</v>
      </c>
      <c r="E2272" t="s">
        <v>22</v>
      </c>
      <c r="F2272" t="s">
        <v>30</v>
      </c>
      <c r="G2272" t="s">
        <v>12</v>
      </c>
      <c r="H2272" s="2">
        <v>3904.82</v>
      </c>
      <c r="I2272" t="str">
        <f t="shared" si="35"/>
        <v>Middle age</v>
      </c>
    </row>
    <row r="2273" spans="1:9" x14ac:dyDescent="0.35">
      <c r="A2273" s="1">
        <v>44985</v>
      </c>
      <c r="B2273" t="s">
        <v>2303</v>
      </c>
      <c r="C2273">
        <v>71</v>
      </c>
      <c r="D2273" t="s">
        <v>9</v>
      </c>
      <c r="E2273" t="s">
        <v>25</v>
      </c>
      <c r="F2273" t="s">
        <v>16</v>
      </c>
      <c r="G2273" t="s">
        <v>37</v>
      </c>
      <c r="H2273" s="2">
        <v>4981.17</v>
      </c>
      <c r="I2273" t="str">
        <f t="shared" si="35"/>
        <v>Senior Age</v>
      </c>
    </row>
    <row r="2274" spans="1:9" x14ac:dyDescent="0.35">
      <c r="A2274" s="1">
        <v>45100</v>
      </c>
      <c r="B2274" t="s">
        <v>2304</v>
      </c>
      <c r="C2274">
        <v>2</v>
      </c>
      <c r="D2274" t="s">
        <v>9</v>
      </c>
      <c r="E2274" t="s">
        <v>22</v>
      </c>
      <c r="F2274" t="s">
        <v>11</v>
      </c>
      <c r="G2274" t="s">
        <v>28</v>
      </c>
      <c r="H2274" s="2">
        <v>356.21</v>
      </c>
      <c r="I2274" t="str">
        <f t="shared" si="35"/>
        <v>Child</v>
      </c>
    </row>
    <row r="2275" spans="1:9" x14ac:dyDescent="0.35">
      <c r="A2275" s="1">
        <v>44982</v>
      </c>
      <c r="B2275" t="s">
        <v>2305</v>
      </c>
      <c r="C2275">
        <v>98</v>
      </c>
      <c r="D2275" t="s">
        <v>9</v>
      </c>
      <c r="E2275" t="s">
        <v>19</v>
      </c>
      <c r="F2275" t="s">
        <v>16</v>
      </c>
      <c r="G2275" t="s">
        <v>37</v>
      </c>
      <c r="H2275" s="2">
        <v>1111.6600000000001</v>
      </c>
      <c r="I2275" t="str">
        <f t="shared" si="35"/>
        <v>Senior Age</v>
      </c>
    </row>
    <row r="2276" spans="1:9" x14ac:dyDescent="0.35">
      <c r="A2276" s="1">
        <v>44667</v>
      </c>
      <c r="B2276" t="s">
        <v>2306</v>
      </c>
      <c r="C2276">
        <v>84</v>
      </c>
      <c r="D2276" t="s">
        <v>9</v>
      </c>
      <c r="E2276" t="s">
        <v>35</v>
      </c>
      <c r="F2276" t="s">
        <v>30</v>
      </c>
      <c r="G2276" t="s">
        <v>40</v>
      </c>
      <c r="H2276" s="2">
        <v>4836.74</v>
      </c>
      <c r="I2276" t="str">
        <f t="shared" si="35"/>
        <v>Senior Age</v>
      </c>
    </row>
    <row r="2277" spans="1:9" x14ac:dyDescent="0.35">
      <c r="A2277" s="1">
        <v>45218</v>
      </c>
      <c r="B2277" t="s">
        <v>2307</v>
      </c>
      <c r="C2277">
        <v>34</v>
      </c>
      <c r="D2277" t="s">
        <v>14</v>
      </c>
      <c r="E2277" t="s">
        <v>33</v>
      </c>
      <c r="F2277" t="s">
        <v>11</v>
      </c>
      <c r="G2277" t="s">
        <v>17</v>
      </c>
      <c r="H2277" s="2">
        <v>126.05</v>
      </c>
      <c r="I2277" t="str">
        <f t="shared" si="35"/>
        <v>Young Adult</v>
      </c>
    </row>
    <row r="2278" spans="1:9" x14ac:dyDescent="0.35">
      <c r="A2278" s="1">
        <v>45027</v>
      </c>
      <c r="B2278" t="s">
        <v>2308</v>
      </c>
      <c r="C2278">
        <v>26</v>
      </c>
      <c r="D2278" t="s">
        <v>9</v>
      </c>
      <c r="E2278" t="s">
        <v>35</v>
      </c>
      <c r="F2278" t="s">
        <v>11</v>
      </c>
      <c r="G2278" t="s">
        <v>40</v>
      </c>
      <c r="H2278" s="2">
        <v>783.79</v>
      </c>
      <c r="I2278" t="str">
        <f t="shared" si="35"/>
        <v>Young Adult</v>
      </c>
    </row>
    <row r="2279" spans="1:9" x14ac:dyDescent="0.35">
      <c r="A2279" s="1">
        <v>44957</v>
      </c>
      <c r="B2279" t="s">
        <v>2309</v>
      </c>
      <c r="C2279">
        <v>2</v>
      </c>
      <c r="D2279" t="s">
        <v>14</v>
      </c>
      <c r="E2279" t="s">
        <v>25</v>
      </c>
      <c r="F2279" t="s">
        <v>16</v>
      </c>
      <c r="G2279" t="s">
        <v>17</v>
      </c>
      <c r="H2279" s="2">
        <v>4867.9799999999996</v>
      </c>
      <c r="I2279" t="str">
        <f t="shared" si="35"/>
        <v>Child</v>
      </c>
    </row>
    <row r="2280" spans="1:9" x14ac:dyDescent="0.35">
      <c r="A2280" s="1">
        <v>44954</v>
      </c>
      <c r="B2280" t="s">
        <v>2310</v>
      </c>
      <c r="C2280">
        <v>53</v>
      </c>
      <c r="D2280" t="s">
        <v>14</v>
      </c>
      <c r="E2280" t="s">
        <v>27</v>
      </c>
      <c r="F2280" t="s">
        <v>16</v>
      </c>
      <c r="G2280" t="s">
        <v>40</v>
      </c>
      <c r="H2280" s="2">
        <v>556.04</v>
      </c>
      <c r="I2280" t="str">
        <f t="shared" si="35"/>
        <v>Middle age</v>
      </c>
    </row>
    <row r="2281" spans="1:9" x14ac:dyDescent="0.35">
      <c r="A2281" s="1">
        <v>45047</v>
      </c>
      <c r="B2281" t="s">
        <v>2311</v>
      </c>
      <c r="C2281">
        <v>13</v>
      </c>
      <c r="D2281" t="s">
        <v>9</v>
      </c>
      <c r="E2281" t="s">
        <v>10</v>
      </c>
      <c r="F2281" t="s">
        <v>30</v>
      </c>
      <c r="G2281" t="s">
        <v>40</v>
      </c>
      <c r="H2281" s="2">
        <v>4534.84</v>
      </c>
      <c r="I2281" t="str">
        <f t="shared" si="35"/>
        <v>Child</v>
      </c>
    </row>
    <row r="2282" spans="1:9" x14ac:dyDescent="0.35">
      <c r="A2282" s="1">
        <v>44905</v>
      </c>
      <c r="B2282" t="s">
        <v>2312</v>
      </c>
      <c r="C2282">
        <v>26</v>
      </c>
      <c r="D2282" t="s">
        <v>14</v>
      </c>
      <c r="E2282" t="s">
        <v>33</v>
      </c>
      <c r="F2282" t="s">
        <v>30</v>
      </c>
      <c r="G2282" t="s">
        <v>17</v>
      </c>
      <c r="H2282" s="2">
        <v>3095.73</v>
      </c>
      <c r="I2282" t="str">
        <f t="shared" si="35"/>
        <v>Young Adult</v>
      </c>
    </row>
    <row r="2283" spans="1:9" x14ac:dyDescent="0.35">
      <c r="A2283" s="1">
        <v>45234</v>
      </c>
      <c r="B2283" t="s">
        <v>2313</v>
      </c>
      <c r="C2283">
        <v>25</v>
      </c>
      <c r="D2283" t="s">
        <v>21</v>
      </c>
      <c r="E2283" t="s">
        <v>33</v>
      </c>
      <c r="F2283" t="s">
        <v>30</v>
      </c>
      <c r="G2283" t="s">
        <v>40</v>
      </c>
      <c r="H2283" s="2">
        <v>3941.34</v>
      </c>
      <c r="I2283" t="str">
        <f t="shared" si="35"/>
        <v>Young Adult</v>
      </c>
    </row>
    <row r="2284" spans="1:9" x14ac:dyDescent="0.35">
      <c r="A2284" s="1">
        <v>45122</v>
      </c>
      <c r="B2284" t="s">
        <v>2314</v>
      </c>
      <c r="C2284">
        <v>98</v>
      </c>
      <c r="D2284" t="s">
        <v>21</v>
      </c>
      <c r="E2284" t="s">
        <v>19</v>
      </c>
      <c r="F2284" t="s">
        <v>16</v>
      </c>
      <c r="G2284" t="s">
        <v>40</v>
      </c>
      <c r="H2284" s="2">
        <v>3386.76</v>
      </c>
      <c r="I2284" t="str">
        <f t="shared" si="35"/>
        <v>Senior Age</v>
      </c>
    </row>
    <row r="2285" spans="1:9" x14ac:dyDescent="0.35">
      <c r="A2285" s="1">
        <v>45190</v>
      </c>
      <c r="B2285" t="s">
        <v>2315</v>
      </c>
      <c r="C2285">
        <v>53</v>
      </c>
      <c r="D2285" t="s">
        <v>21</v>
      </c>
      <c r="E2285" t="s">
        <v>22</v>
      </c>
      <c r="F2285" t="s">
        <v>16</v>
      </c>
      <c r="G2285" t="s">
        <v>17</v>
      </c>
      <c r="H2285" s="2">
        <v>3324</v>
      </c>
      <c r="I2285" t="str">
        <f t="shared" si="35"/>
        <v>Middle age</v>
      </c>
    </row>
    <row r="2286" spans="1:9" x14ac:dyDescent="0.35">
      <c r="A2286" s="1">
        <v>45082</v>
      </c>
      <c r="B2286" t="s">
        <v>2316</v>
      </c>
      <c r="C2286">
        <v>81</v>
      </c>
      <c r="D2286" t="s">
        <v>21</v>
      </c>
      <c r="E2286" t="s">
        <v>22</v>
      </c>
      <c r="F2286" t="s">
        <v>11</v>
      </c>
      <c r="G2286" t="s">
        <v>12</v>
      </c>
      <c r="H2286" s="2">
        <v>1109.1300000000001</v>
      </c>
      <c r="I2286" t="str">
        <f t="shared" si="35"/>
        <v>Senior Age</v>
      </c>
    </row>
    <row r="2287" spans="1:9" x14ac:dyDescent="0.35">
      <c r="A2287" s="1">
        <v>44747</v>
      </c>
      <c r="B2287" t="s">
        <v>2317</v>
      </c>
      <c r="C2287">
        <v>43</v>
      </c>
      <c r="D2287" t="s">
        <v>14</v>
      </c>
      <c r="E2287" t="s">
        <v>15</v>
      </c>
      <c r="F2287" t="s">
        <v>23</v>
      </c>
      <c r="G2287" t="s">
        <v>28</v>
      </c>
      <c r="H2287" s="2">
        <v>1363.33</v>
      </c>
      <c r="I2287" t="str">
        <f t="shared" si="35"/>
        <v>Middle age</v>
      </c>
    </row>
    <row r="2288" spans="1:9" x14ac:dyDescent="0.35">
      <c r="A2288" s="1">
        <v>44678</v>
      </c>
      <c r="B2288" t="s">
        <v>2318</v>
      </c>
      <c r="C2288">
        <v>90</v>
      </c>
      <c r="D2288" t="s">
        <v>9</v>
      </c>
      <c r="E2288" t="s">
        <v>15</v>
      </c>
      <c r="F2288" t="s">
        <v>16</v>
      </c>
      <c r="G2288" t="s">
        <v>17</v>
      </c>
      <c r="H2288" s="2">
        <v>4578.37</v>
      </c>
      <c r="I2288" t="str">
        <f t="shared" si="35"/>
        <v>Senior Age</v>
      </c>
    </row>
    <row r="2289" spans="1:9" x14ac:dyDescent="0.35">
      <c r="A2289" s="1">
        <v>44856</v>
      </c>
      <c r="B2289" t="s">
        <v>2319</v>
      </c>
      <c r="C2289">
        <v>24</v>
      </c>
      <c r="D2289" t="s">
        <v>21</v>
      </c>
      <c r="E2289" t="s">
        <v>25</v>
      </c>
      <c r="F2289" t="s">
        <v>11</v>
      </c>
      <c r="G2289" t="s">
        <v>40</v>
      </c>
      <c r="H2289" s="2">
        <v>3438.45</v>
      </c>
      <c r="I2289" t="str">
        <f t="shared" si="35"/>
        <v>Young Adult</v>
      </c>
    </row>
    <row r="2290" spans="1:9" x14ac:dyDescent="0.35">
      <c r="A2290" s="1">
        <v>44994</v>
      </c>
      <c r="B2290" t="s">
        <v>2320</v>
      </c>
      <c r="C2290">
        <v>73</v>
      </c>
      <c r="D2290" t="s">
        <v>9</v>
      </c>
      <c r="E2290" t="s">
        <v>10</v>
      </c>
      <c r="F2290" t="s">
        <v>23</v>
      </c>
      <c r="G2290" t="s">
        <v>12</v>
      </c>
      <c r="H2290" s="2">
        <v>3508.24</v>
      </c>
      <c r="I2290" t="str">
        <f t="shared" si="35"/>
        <v>Senior Age</v>
      </c>
    </row>
    <row r="2291" spans="1:9" x14ac:dyDescent="0.35">
      <c r="A2291" s="1">
        <v>45005</v>
      </c>
      <c r="B2291" t="s">
        <v>2321</v>
      </c>
      <c r="C2291">
        <v>44</v>
      </c>
      <c r="D2291" t="s">
        <v>21</v>
      </c>
      <c r="E2291" t="s">
        <v>33</v>
      </c>
      <c r="F2291" t="s">
        <v>30</v>
      </c>
      <c r="G2291" t="s">
        <v>40</v>
      </c>
      <c r="H2291" s="2">
        <v>4713.7299999999996</v>
      </c>
      <c r="I2291" t="str">
        <f t="shared" si="35"/>
        <v>Middle age</v>
      </c>
    </row>
    <row r="2292" spans="1:9" x14ac:dyDescent="0.35">
      <c r="A2292" s="1">
        <v>45158</v>
      </c>
      <c r="B2292" t="s">
        <v>2322</v>
      </c>
      <c r="C2292">
        <v>69</v>
      </c>
      <c r="D2292" t="s">
        <v>9</v>
      </c>
      <c r="E2292" t="s">
        <v>10</v>
      </c>
      <c r="F2292" t="s">
        <v>23</v>
      </c>
      <c r="G2292" t="s">
        <v>17</v>
      </c>
      <c r="H2292" s="2">
        <v>962.31</v>
      </c>
      <c r="I2292" t="str">
        <f t="shared" si="35"/>
        <v>Senior Age</v>
      </c>
    </row>
    <row r="2293" spans="1:9" x14ac:dyDescent="0.35">
      <c r="A2293" s="1">
        <v>45186</v>
      </c>
      <c r="B2293" t="s">
        <v>2323</v>
      </c>
      <c r="C2293">
        <v>11</v>
      </c>
      <c r="D2293" t="s">
        <v>21</v>
      </c>
      <c r="E2293" t="s">
        <v>19</v>
      </c>
      <c r="F2293" t="s">
        <v>11</v>
      </c>
      <c r="G2293" t="s">
        <v>17</v>
      </c>
      <c r="H2293" s="2">
        <v>2247.94</v>
      </c>
      <c r="I2293" t="str">
        <f t="shared" si="35"/>
        <v>Child</v>
      </c>
    </row>
    <row r="2294" spans="1:9" x14ac:dyDescent="0.35">
      <c r="A2294" s="1">
        <v>44818</v>
      </c>
      <c r="B2294" t="s">
        <v>2324</v>
      </c>
      <c r="C2294">
        <v>20</v>
      </c>
      <c r="D2294" t="s">
        <v>14</v>
      </c>
      <c r="E2294" t="s">
        <v>22</v>
      </c>
      <c r="F2294" t="s">
        <v>30</v>
      </c>
      <c r="G2294" t="s">
        <v>37</v>
      </c>
      <c r="H2294" s="2">
        <v>1876.79</v>
      </c>
      <c r="I2294" t="str">
        <f t="shared" si="35"/>
        <v>Young Adult</v>
      </c>
    </row>
    <row r="2295" spans="1:9" x14ac:dyDescent="0.35">
      <c r="A2295" s="1">
        <v>45062</v>
      </c>
      <c r="B2295" t="s">
        <v>2325</v>
      </c>
      <c r="C2295">
        <v>38</v>
      </c>
      <c r="D2295" t="s">
        <v>9</v>
      </c>
      <c r="E2295" t="s">
        <v>27</v>
      </c>
      <c r="F2295" t="s">
        <v>23</v>
      </c>
      <c r="G2295" t="s">
        <v>37</v>
      </c>
      <c r="H2295" s="2">
        <v>1995.66</v>
      </c>
      <c r="I2295" t="str">
        <f t="shared" si="35"/>
        <v>Young Adult</v>
      </c>
    </row>
    <row r="2296" spans="1:9" x14ac:dyDescent="0.35">
      <c r="A2296" s="1">
        <v>45256</v>
      </c>
      <c r="B2296" t="s">
        <v>2326</v>
      </c>
      <c r="C2296">
        <v>49</v>
      </c>
      <c r="D2296" t="s">
        <v>9</v>
      </c>
      <c r="E2296" t="s">
        <v>25</v>
      </c>
      <c r="F2296" t="s">
        <v>30</v>
      </c>
      <c r="G2296" t="s">
        <v>28</v>
      </c>
      <c r="H2296" s="2">
        <v>2662.4</v>
      </c>
      <c r="I2296" t="str">
        <f t="shared" si="35"/>
        <v>Middle age</v>
      </c>
    </row>
    <row r="2297" spans="1:9" x14ac:dyDescent="0.35">
      <c r="A2297" s="1">
        <v>45138</v>
      </c>
      <c r="B2297" t="s">
        <v>2327</v>
      </c>
      <c r="C2297">
        <v>67</v>
      </c>
      <c r="D2297" t="s">
        <v>9</v>
      </c>
      <c r="E2297" t="s">
        <v>35</v>
      </c>
      <c r="F2297" t="s">
        <v>16</v>
      </c>
      <c r="G2297" t="s">
        <v>37</v>
      </c>
      <c r="H2297" s="2">
        <v>1121.55</v>
      </c>
      <c r="I2297" t="str">
        <f t="shared" si="35"/>
        <v>Senior Age</v>
      </c>
    </row>
    <row r="2298" spans="1:9" x14ac:dyDescent="0.35">
      <c r="A2298" s="1">
        <v>44746</v>
      </c>
      <c r="B2298" t="s">
        <v>2328</v>
      </c>
      <c r="C2298">
        <v>28</v>
      </c>
      <c r="D2298" t="s">
        <v>21</v>
      </c>
      <c r="E2298" t="s">
        <v>25</v>
      </c>
      <c r="F2298" t="s">
        <v>30</v>
      </c>
      <c r="G2298" t="s">
        <v>28</v>
      </c>
      <c r="H2298" s="2">
        <v>2795.04</v>
      </c>
      <c r="I2298" t="str">
        <f t="shared" si="35"/>
        <v>Young Adult</v>
      </c>
    </row>
    <row r="2299" spans="1:9" x14ac:dyDescent="0.35">
      <c r="A2299" s="1">
        <v>45205</v>
      </c>
      <c r="B2299" t="s">
        <v>2329</v>
      </c>
      <c r="C2299">
        <v>97</v>
      </c>
      <c r="D2299" t="s">
        <v>14</v>
      </c>
      <c r="E2299" t="s">
        <v>22</v>
      </c>
      <c r="F2299" t="s">
        <v>16</v>
      </c>
      <c r="G2299" t="s">
        <v>37</v>
      </c>
      <c r="H2299" s="2">
        <v>1088.17</v>
      </c>
      <c r="I2299" t="str">
        <f t="shared" si="35"/>
        <v>Senior Age</v>
      </c>
    </row>
    <row r="2300" spans="1:9" x14ac:dyDescent="0.35">
      <c r="A2300" s="1">
        <v>44964</v>
      </c>
      <c r="B2300" t="s">
        <v>2330</v>
      </c>
      <c r="C2300">
        <v>35</v>
      </c>
      <c r="D2300" t="s">
        <v>9</v>
      </c>
      <c r="E2300" t="s">
        <v>10</v>
      </c>
      <c r="F2300" t="s">
        <v>23</v>
      </c>
      <c r="G2300" t="s">
        <v>37</v>
      </c>
      <c r="H2300" s="2">
        <v>1246.67</v>
      </c>
      <c r="I2300" t="str">
        <f t="shared" si="35"/>
        <v>Young Adult</v>
      </c>
    </row>
    <row r="2301" spans="1:9" x14ac:dyDescent="0.35">
      <c r="A2301" s="1">
        <v>44567</v>
      </c>
      <c r="B2301" t="s">
        <v>2331</v>
      </c>
      <c r="C2301">
        <v>76</v>
      </c>
      <c r="D2301" t="s">
        <v>9</v>
      </c>
      <c r="E2301" t="s">
        <v>15</v>
      </c>
      <c r="F2301" t="s">
        <v>23</v>
      </c>
      <c r="G2301" t="s">
        <v>37</v>
      </c>
      <c r="H2301" s="2">
        <v>1701.59</v>
      </c>
      <c r="I2301" t="str">
        <f t="shared" si="35"/>
        <v>Senior Age</v>
      </c>
    </row>
    <row r="2302" spans="1:9" x14ac:dyDescent="0.35">
      <c r="A2302" s="1">
        <v>45277</v>
      </c>
      <c r="B2302" t="s">
        <v>2332</v>
      </c>
      <c r="C2302">
        <v>80</v>
      </c>
      <c r="D2302" t="s">
        <v>21</v>
      </c>
      <c r="E2302" t="s">
        <v>27</v>
      </c>
      <c r="F2302" t="s">
        <v>23</v>
      </c>
      <c r="G2302" t="s">
        <v>28</v>
      </c>
      <c r="H2302" s="2">
        <v>4447.45</v>
      </c>
      <c r="I2302" t="str">
        <f t="shared" si="35"/>
        <v>Senior Age</v>
      </c>
    </row>
    <row r="2303" spans="1:9" x14ac:dyDescent="0.35">
      <c r="A2303" s="1">
        <v>44592</v>
      </c>
      <c r="B2303" t="s">
        <v>2333</v>
      </c>
      <c r="C2303">
        <v>48</v>
      </c>
      <c r="D2303" t="s">
        <v>21</v>
      </c>
      <c r="E2303" t="s">
        <v>25</v>
      </c>
      <c r="F2303" t="s">
        <v>11</v>
      </c>
      <c r="G2303" t="s">
        <v>28</v>
      </c>
      <c r="H2303" s="2">
        <v>1029.72</v>
      </c>
      <c r="I2303" t="str">
        <f t="shared" si="35"/>
        <v>Middle age</v>
      </c>
    </row>
    <row r="2304" spans="1:9" x14ac:dyDescent="0.35">
      <c r="A2304" s="1">
        <v>45186</v>
      </c>
      <c r="B2304" t="s">
        <v>2334</v>
      </c>
      <c r="C2304">
        <v>84</v>
      </c>
      <c r="D2304" t="s">
        <v>14</v>
      </c>
      <c r="E2304" t="s">
        <v>25</v>
      </c>
      <c r="F2304" t="s">
        <v>30</v>
      </c>
      <c r="G2304" t="s">
        <v>17</v>
      </c>
      <c r="H2304" s="2">
        <v>1524.01</v>
      </c>
      <c r="I2304" t="str">
        <f t="shared" si="35"/>
        <v>Senior Age</v>
      </c>
    </row>
    <row r="2305" spans="1:9" x14ac:dyDescent="0.35">
      <c r="A2305" s="1">
        <v>44665</v>
      </c>
      <c r="B2305" t="s">
        <v>2335</v>
      </c>
      <c r="C2305">
        <v>62</v>
      </c>
      <c r="D2305" t="s">
        <v>21</v>
      </c>
      <c r="E2305" t="s">
        <v>15</v>
      </c>
      <c r="F2305" t="s">
        <v>16</v>
      </c>
      <c r="G2305" t="s">
        <v>67</v>
      </c>
      <c r="H2305" s="2">
        <v>4533.55</v>
      </c>
      <c r="I2305" t="str">
        <f t="shared" si="35"/>
        <v>Senior Age</v>
      </c>
    </row>
    <row r="2306" spans="1:9" x14ac:dyDescent="0.35">
      <c r="A2306" s="1">
        <v>44753</v>
      </c>
      <c r="B2306" t="s">
        <v>2336</v>
      </c>
      <c r="C2306">
        <v>7</v>
      </c>
      <c r="D2306" t="s">
        <v>21</v>
      </c>
      <c r="E2306" t="s">
        <v>27</v>
      </c>
      <c r="F2306" t="s">
        <v>16</v>
      </c>
      <c r="G2306" t="s">
        <v>17</v>
      </c>
      <c r="H2306" s="2">
        <v>1678.42</v>
      </c>
      <c r="I2306" t="str">
        <f t="shared" ref="I2306:I2369" si="36">IF(C2306&lt;=17,"Child",IF(C2306&lt;=39, "Young Adult", IF(C2306&lt;=59, "Middle age", "Senior Age")))</f>
        <v>Child</v>
      </c>
    </row>
    <row r="2307" spans="1:9" x14ac:dyDescent="0.35">
      <c r="A2307" s="1">
        <v>45059</v>
      </c>
      <c r="B2307" t="s">
        <v>2337</v>
      </c>
      <c r="C2307">
        <v>99</v>
      </c>
      <c r="D2307" t="s">
        <v>21</v>
      </c>
      <c r="E2307" t="s">
        <v>22</v>
      </c>
      <c r="F2307" t="s">
        <v>23</v>
      </c>
      <c r="G2307" t="s">
        <v>17</v>
      </c>
      <c r="H2307" s="2">
        <v>1555</v>
      </c>
      <c r="I2307" t="str">
        <f t="shared" si="36"/>
        <v>Senior Age</v>
      </c>
    </row>
    <row r="2308" spans="1:9" x14ac:dyDescent="0.35">
      <c r="A2308" s="1">
        <v>45092</v>
      </c>
      <c r="B2308" t="s">
        <v>2338</v>
      </c>
      <c r="C2308">
        <v>25</v>
      </c>
      <c r="D2308" t="s">
        <v>21</v>
      </c>
      <c r="E2308" t="s">
        <v>33</v>
      </c>
      <c r="F2308" t="s">
        <v>16</v>
      </c>
      <c r="G2308" t="s">
        <v>12</v>
      </c>
      <c r="H2308" s="2">
        <v>3313.69</v>
      </c>
      <c r="I2308" t="str">
        <f t="shared" si="36"/>
        <v>Young Adult</v>
      </c>
    </row>
    <row r="2309" spans="1:9" x14ac:dyDescent="0.35">
      <c r="A2309" s="1">
        <v>44972</v>
      </c>
      <c r="B2309" t="s">
        <v>2339</v>
      </c>
      <c r="C2309">
        <v>60</v>
      </c>
      <c r="D2309" t="s">
        <v>9</v>
      </c>
      <c r="E2309" t="s">
        <v>33</v>
      </c>
      <c r="F2309" t="s">
        <v>16</v>
      </c>
      <c r="G2309" t="s">
        <v>17</v>
      </c>
      <c r="H2309" s="2">
        <v>1758.2</v>
      </c>
      <c r="I2309" t="str">
        <f t="shared" si="36"/>
        <v>Senior Age</v>
      </c>
    </row>
    <row r="2310" spans="1:9" x14ac:dyDescent="0.35">
      <c r="A2310" s="1">
        <v>44931</v>
      </c>
      <c r="B2310" t="s">
        <v>2340</v>
      </c>
      <c r="C2310">
        <v>59</v>
      </c>
      <c r="D2310" t="s">
        <v>14</v>
      </c>
      <c r="E2310" t="s">
        <v>33</v>
      </c>
      <c r="F2310" t="s">
        <v>23</v>
      </c>
      <c r="G2310" t="s">
        <v>28</v>
      </c>
      <c r="H2310" s="2">
        <v>608.33000000000004</v>
      </c>
      <c r="I2310" t="str">
        <f t="shared" si="36"/>
        <v>Middle age</v>
      </c>
    </row>
    <row r="2311" spans="1:9" x14ac:dyDescent="0.35">
      <c r="A2311" s="1">
        <v>44829</v>
      </c>
      <c r="B2311" t="s">
        <v>2341</v>
      </c>
      <c r="C2311">
        <v>99</v>
      </c>
      <c r="D2311" t="s">
        <v>14</v>
      </c>
      <c r="E2311" t="s">
        <v>22</v>
      </c>
      <c r="F2311" t="s">
        <v>16</v>
      </c>
      <c r="G2311" t="s">
        <v>37</v>
      </c>
      <c r="H2311" s="2">
        <v>3932.7</v>
      </c>
      <c r="I2311" t="str">
        <f t="shared" si="36"/>
        <v>Senior Age</v>
      </c>
    </row>
    <row r="2312" spans="1:9" x14ac:dyDescent="0.35">
      <c r="A2312" s="1">
        <v>45028</v>
      </c>
      <c r="B2312" t="s">
        <v>2342</v>
      </c>
      <c r="C2312">
        <v>30</v>
      </c>
      <c r="D2312" t="s">
        <v>9</v>
      </c>
      <c r="E2312" t="s">
        <v>35</v>
      </c>
      <c r="F2312" t="s">
        <v>11</v>
      </c>
      <c r="G2312" t="s">
        <v>28</v>
      </c>
      <c r="H2312" s="2">
        <v>751.54</v>
      </c>
      <c r="I2312" t="str">
        <f t="shared" si="36"/>
        <v>Young Adult</v>
      </c>
    </row>
    <row r="2313" spans="1:9" x14ac:dyDescent="0.35">
      <c r="A2313" s="1">
        <v>45282</v>
      </c>
      <c r="B2313" t="s">
        <v>2343</v>
      </c>
      <c r="C2313">
        <v>84</v>
      </c>
      <c r="D2313" t="s">
        <v>21</v>
      </c>
      <c r="E2313" t="s">
        <v>27</v>
      </c>
      <c r="F2313" t="s">
        <v>30</v>
      </c>
      <c r="G2313" t="s">
        <v>17</v>
      </c>
      <c r="H2313" s="2">
        <v>4103.62</v>
      </c>
      <c r="I2313" t="str">
        <f t="shared" si="36"/>
        <v>Senior Age</v>
      </c>
    </row>
    <row r="2314" spans="1:9" x14ac:dyDescent="0.35">
      <c r="A2314" s="1">
        <v>45240</v>
      </c>
      <c r="B2314" t="s">
        <v>2344</v>
      </c>
      <c r="C2314">
        <v>76</v>
      </c>
      <c r="D2314" t="s">
        <v>14</v>
      </c>
      <c r="E2314" t="s">
        <v>19</v>
      </c>
      <c r="F2314" t="s">
        <v>16</v>
      </c>
      <c r="G2314" t="s">
        <v>17</v>
      </c>
      <c r="H2314" s="2">
        <v>2249.27</v>
      </c>
      <c r="I2314" t="str">
        <f t="shared" si="36"/>
        <v>Senior Age</v>
      </c>
    </row>
    <row r="2315" spans="1:9" x14ac:dyDescent="0.35">
      <c r="A2315" s="1">
        <v>44738</v>
      </c>
      <c r="B2315" t="s">
        <v>2345</v>
      </c>
      <c r="C2315">
        <v>77</v>
      </c>
      <c r="D2315" t="s">
        <v>21</v>
      </c>
      <c r="E2315" t="s">
        <v>22</v>
      </c>
      <c r="F2315" t="s">
        <v>30</v>
      </c>
      <c r="G2315" t="s">
        <v>17</v>
      </c>
      <c r="H2315" s="2">
        <v>2343.33</v>
      </c>
      <c r="I2315" t="str">
        <f t="shared" si="36"/>
        <v>Senior Age</v>
      </c>
    </row>
    <row r="2316" spans="1:9" x14ac:dyDescent="0.35">
      <c r="A2316" s="1">
        <v>44810</v>
      </c>
      <c r="B2316" t="s">
        <v>2346</v>
      </c>
      <c r="C2316">
        <v>50</v>
      </c>
      <c r="D2316" t="s">
        <v>21</v>
      </c>
      <c r="E2316" t="s">
        <v>33</v>
      </c>
      <c r="F2316" t="s">
        <v>11</v>
      </c>
      <c r="G2316" t="s">
        <v>37</v>
      </c>
      <c r="H2316" s="2">
        <v>1057.27</v>
      </c>
      <c r="I2316" t="str">
        <f t="shared" si="36"/>
        <v>Middle age</v>
      </c>
    </row>
    <row r="2317" spans="1:9" x14ac:dyDescent="0.35">
      <c r="A2317" s="1">
        <v>45207</v>
      </c>
      <c r="B2317" t="s">
        <v>2347</v>
      </c>
      <c r="C2317">
        <v>16</v>
      </c>
      <c r="D2317" t="s">
        <v>9</v>
      </c>
      <c r="E2317" t="s">
        <v>10</v>
      </c>
      <c r="F2317" t="s">
        <v>30</v>
      </c>
      <c r="G2317" t="s">
        <v>17</v>
      </c>
      <c r="H2317" s="2">
        <v>1305.06</v>
      </c>
      <c r="I2317" t="str">
        <f t="shared" si="36"/>
        <v>Child</v>
      </c>
    </row>
    <row r="2318" spans="1:9" x14ac:dyDescent="0.35">
      <c r="A2318" s="1">
        <v>45163</v>
      </c>
      <c r="B2318" t="s">
        <v>2348</v>
      </c>
      <c r="C2318">
        <v>77</v>
      </c>
      <c r="D2318" t="s">
        <v>21</v>
      </c>
      <c r="E2318" t="s">
        <v>19</v>
      </c>
      <c r="F2318" t="s">
        <v>16</v>
      </c>
      <c r="G2318" t="s">
        <v>28</v>
      </c>
      <c r="H2318" s="2">
        <v>3191.32</v>
      </c>
      <c r="I2318" t="str">
        <f t="shared" si="36"/>
        <v>Senior Age</v>
      </c>
    </row>
    <row r="2319" spans="1:9" x14ac:dyDescent="0.35">
      <c r="A2319" s="1">
        <v>44703</v>
      </c>
      <c r="B2319" t="s">
        <v>2349</v>
      </c>
      <c r="C2319">
        <v>58</v>
      </c>
      <c r="D2319" t="s">
        <v>21</v>
      </c>
      <c r="E2319" t="s">
        <v>33</v>
      </c>
      <c r="F2319" t="s">
        <v>11</v>
      </c>
      <c r="G2319" t="s">
        <v>67</v>
      </c>
      <c r="H2319" s="2">
        <v>2919.69</v>
      </c>
      <c r="I2319" t="str">
        <f t="shared" si="36"/>
        <v>Middle age</v>
      </c>
    </row>
    <row r="2320" spans="1:9" x14ac:dyDescent="0.35">
      <c r="A2320" s="1">
        <v>44623</v>
      </c>
      <c r="B2320" t="s">
        <v>2350</v>
      </c>
      <c r="C2320">
        <v>55</v>
      </c>
      <c r="D2320" t="s">
        <v>9</v>
      </c>
      <c r="E2320" t="s">
        <v>19</v>
      </c>
      <c r="F2320" t="s">
        <v>16</v>
      </c>
      <c r="G2320" t="s">
        <v>40</v>
      </c>
      <c r="H2320" s="2">
        <v>644.97</v>
      </c>
      <c r="I2320" t="str">
        <f t="shared" si="36"/>
        <v>Middle age</v>
      </c>
    </row>
    <row r="2321" spans="1:9" x14ac:dyDescent="0.35">
      <c r="A2321" s="1">
        <v>44971</v>
      </c>
      <c r="B2321" t="s">
        <v>2351</v>
      </c>
      <c r="C2321">
        <v>56</v>
      </c>
      <c r="D2321" t="s">
        <v>14</v>
      </c>
      <c r="E2321" t="s">
        <v>22</v>
      </c>
      <c r="F2321" t="s">
        <v>23</v>
      </c>
      <c r="G2321" t="s">
        <v>28</v>
      </c>
      <c r="H2321" s="2">
        <v>1156.04</v>
      </c>
      <c r="I2321" t="str">
        <f t="shared" si="36"/>
        <v>Middle age</v>
      </c>
    </row>
    <row r="2322" spans="1:9" x14ac:dyDescent="0.35">
      <c r="A2322" s="1">
        <v>44965</v>
      </c>
      <c r="B2322" t="s">
        <v>2352</v>
      </c>
      <c r="C2322">
        <v>23</v>
      </c>
      <c r="D2322" t="s">
        <v>14</v>
      </c>
      <c r="E2322" t="s">
        <v>15</v>
      </c>
      <c r="F2322" t="s">
        <v>23</v>
      </c>
      <c r="G2322" t="s">
        <v>17</v>
      </c>
      <c r="H2322" s="2">
        <v>3477.23</v>
      </c>
      <c r="I2322" t="str">
        <f t="shared" si="36"/>
        <v>Young Adult</v>
      </c>
    </row>
    <row r="2323" spans="1:9" x14ac:dyDescent="0.35">
      <c r="A2323" s="1">
        <v>45216</v>
      </c>
      <c r="B2323" t="s">
        <v>2353</v>
      </c>
      <c r="C2323">
        <v>83</v>
      </c>
      <c r="D2323" t="s">
        <v>9</v>
      </c>
      <c r="E2323" t="s">
        <v>22</v>
      </c>
      <c r="F2323" t="s">
        <v>16</v>
      </c>
      <c r="G2323" t="s">
        <v>17</v>
      </c>
      <c r="H2323" s="2">
        <v>4991.76</v>
      </c>
      <c r="I2323" t="str">
        <f t="shared" si="36"/>
        <v>Senior Age</v>
      </c>
    </row>
    <row r="2324" spans="1:9" x14ac:dyDescent="0.35">
      <c r="A2324" s="1">
        <v>44626</v>
      </c>
      <c r="B2324" t="s">
        <v>2354</v>
      </c>
      <c r="C2324">
        <v>72</v>
      </c>
      <c r="D2324" t="s">
        <v>21</v>
      </c>
      <c r="E2324" t="s">
        <v>19</v>
      </c>
      <c r="F2324" t="s">
        <v>23</v>
      </c>
      <c r="G2324" t="s">
        <v>12</v>
      </c>
      <c r="H2324" s="2">
        <v>1278.22</v>
      </c>
      <c r="I2324" t="str">
        <f t="shared" si="36"/>
        <v>Senior Age</v>
      </c>
    </row>
    <row r="2325" spans="1:9" x14ac:dyDescent="0.35">
      <c r="A2325" s="1">
        <v>44911</v>
      </c>
      <c r="B2325" t="s">
        <v>2355</v>
      </c>
      <c r="C2325">
        <v>16</v>
      </c>
      <c r="D2325" t="s">
        <v>14</v>
      </c>
      <c r="E2325" t="s">
        <v>33</v>
      </c>
      <c r="F2325" t="s">
        <v>16</v>
      </c>
      <c r="G2325" t="s">
        <v>40</v>
      </c>
      <c r="H2325" s="2">
        <v>3125.42</v>
      </c>
      <c r="I2325" t="str">
        <f t="shared" si="36"/>
        <v>Child</v>
      </c>
    </row>
    <row r="2326" spans="1:9" x14ac:dyDescent="0.35">
      <c r="A2326" s="1">
        <v>45022</v>
      </c>
      <c r="B2326" t="s">
        <v>2356</v>
      </c>
      <c r="C2326">
        <v>49</v>
      </c>
      <c r="D2326" t="s">
        <v>21</v>
      </c>
      <c r="E2326" t="s">
        <v>10</v>
      </c>
      <c r="F2326" t="s">
        <v>30</v>
      </c>
      <c r="G2326" t="s">
        <v>17</v>
      </c>
      <c r="H2326" s="2">
        <v>1437.38</v>
      </c>
      <c r="I2326" t="str">
        <f t="shared" si="36"/>
        <v>Middle age</v>
      </c>
    </row>
    <row r="2327" spans="1:9" x14ac:dyDescent="0.35">
      <c r="A2327" s="1">
        <v>44749</v>
      </c>
      <c r="B2327" t="s">
        <v>2357</v>
      </c>
      <c r="C2327">
        <v>71</v>
      </c>
      <c r="D2327" t="s">
        <v>14</v>
      </c>
      <c r="E2327" t="s">
        <v>25</v>
      </c>
      <c r="F2327" t="s">
        <v>16</v>
      </c>
      <c r="G2327" t="s">
        <v>28</v>
      </c>
      <c r="H2327" s="2">
        <v>3294.05</v>
      </c>
      <c r="I2327" t="str">
        <f t="shared" si="36"/>
        <v>Senior Age</v>
      </c>
    </row>
    <row r="2328" spans="1:9" x14ac:dyDescent="0.35">
      <c r="A2328" s="1">
        <v>45137</v>
      </c>
      <c r="B2328" t="s">
        <v>2358</v>
      </c>
      <c r="C2328">
        <v>36</v>
      </c>
      <c r="D2328" t="s">
        <v>9</v>
      </c>
      <c r="E2328" t="s">
        <v>15</v>
      </c>
      <c r="F2328" t="s">
        <v>30</v>
      </c>
      <c r="G2328" t="s">
        <v>37</v>
      </c>
      <c r="H2328" s="2">
        <v>2737.41</v>
      </c>
      <c r="I2328" t="str">
        <f t="shared" si="36"/>
        <v>Young Adult</v>
      </c>
    </row>
    <row r="2329" spans="1:9" x14ac:dyDescent="0.35">
      <c r="A2329" s="1">
        <v>44722</v>
      </c>
      <c r="B2329" t="s">
        <v>2359</v>
      </c>
      <c r="C2329">
        <v>73</v>
      </c>
      <c r="D2329" t="s">
        <v>21</v>
      </c>
      <c r="E2329" t="s">
        <v>25</v>
      </c>
      <c r="F2329" t="s">
        <v>23</v>
      </c>
      <c r="G2329" t="s">
        <v>28</v>
      </c>
      <c r="H2329" s="2">
        <v>2637.38</v>
      </c>
      <c r="I2329" t="str">
        <f t="shared" si="36"/>
        <v>Senior Age</v>
      </c>
    </row>
    <row r="2330" spans="1:9" x14ac:dyDescent="0.35">
      <c r="A2330" s="1">
        <v>45122</v>
      </c>
      <c r="B2330" t="s">
        <v>2360</v>
      </c>
      <c r="C2330">
        <v>29</v>
      </c>
      <c r="D2330" t="s">
        <v>9</v>
      </c>
      <c r="E2330" t="s">
        <v>10</v>
      </c>
      <c r="F2330" t="s">
        <v>30</v>
      </c>
      <c r="G2330" t="s">
        <v>28</v>
      </c>
      <c r="H2330" s="2">
        <v>1497.02</v>
      </c>
      <c r="I2330" t="str">
        <f t="shared" si="36"/>
        <v>Young Adult</v>
      </c>
    </row>
    <row r="2331" spans="1:9" x14ac:dyDescent="0.35">
      <c r="A2331" s="1">
        <v>45149</v>
      </c>
      <c r="B2331" t="s">
        <v>2361</v>
      </c>
      <c r="C2331">
        <v>1</v>
      </c>
      <c r="D2331" t="s">
        <v>14</v>
      </c>
      <c r="E2331" t="s">
        <v>10</v>
      </c>
      <c r="F2331" t="s">
        <v>30</v>
      </c>
      <c r="G2331" t="s">
        <v>37</v>
      </c>
      <c r="H2331" s="2">
        <v>3252.41</v>
      </c>
      <c r="I2331" t="str">
        <f t="shared" si="36"/>
        <v>Child</v>
      </c>
    </row>
    <row r="2332" spans="1:9" x14ac:dyDescent="0.35">
      <c r="A2332" s="1">
        <v>44820</v>
      </c>
      <c r="B2332" t="s">
        <v>2362</v>
      </c>
      <c r="C2332">
        <v>32</v>
      </c>
      <c r="D2332" t="s">
        <v>9</v>
      </c>
      <c r="E2332" t="s">
        <v>19</v>
      </c>
      <c r="F2332" t="s">
        <v>16</v>
      </c>
      <c r="G2332" t="s">
        <v>17</v>
      </c>
      <c r="H2332" s="2">
        <v>4799.0600000000004</v>
      </c>
      <c r="I2332" t="str">
        <f t="shared" si="36"/>
        <v>Young Adult</v>
      </c>
    </row>
    <row r="2333" spans="1:9" x14ac:dyDescent="0.35">
      <c r="A2333" s="1">
        <v>44682</v>
      </c>
      <c r="B2333" t="s">
        <v>2363</v>
      </c>
      <c r="C2333">
        <v>66</v>
      </c>
      <c r="D2333" t="s">
        <v>21</v>
      </c>
      <c r="E2333" t="s">
        <v>15</v>
      </c>
      <c r="F2333" t="s">
        <v>16</v>
      </c>
      <c r="G2333" t="s">
        <v>67</v>
      </c>
      <c r="H2333" s="2">
        <v>249.92</v>
      </c>
      <c r="I2333" t="str">
        <f t="shared" si="36"/>
        <v>Senior Age</v>
      </c>
    </row>
    <row r="2334" spans="1:9" x14ac:dyDescent="0.35">
      <c r="A2334" s="1">
        <v>44655</v>
      </c>
      <c r="B2334" t="s">
        <v>2364</v>
      </c>
      <c r="C2334">
        <v>94</v>
      </c>
      <c r="D2334" t="s">
        <v>9</v>
      </c>
      <c r="E2334" t="s">
        <v>10</v>
      </c>
      <c r="F2334" t="s">
        <v>23</v>
      </c>
      <c r="G2334" t="s">
        <v>40</v>
      </c>
      <c r="H2334" s="2">
        <v>2623.33</v>
      </c>
      <c r="I2334" t="str">
        <f t="shared" si="36"/>
        <v>Senior Age</v>
      </c>
    </row>
    <row r="2335" spans="1:9" x14ac:dyDescent="0.35">
      <c r="A2335" s="1">
        <v>44836</v>
      </c>
      <c r="B2335" t="s">
        <v>2365</v>
      </c>
      <c r="C2335">
        <v>72</v>
      </c>
      <c r="D2335" t="s">
        <v>21</v>
      </c>
      <c r="E2335" t="s">
        <v>33</v>
      </c>
      <c r="F2335" t="s">
        <v>30</v>
      </c>
      <c r="G2335" t="s">
        <v>28</v>
      </c>
      <c r="H2335" s="2">
        <v>3453.33</v>
      </c>
      <c r="I2335" t="str">
        <f t="shared" si="36"/>
        <v>Senior Age</v>
      </c>
    </row>
    <row r="2336" spans="1:9" x14ac:dyDescent="0.35">
      <c r="A2336" s="1">
        <v>45220</v>
      </c>
      <c r="B2336" t="s">
        <v>2366</v>
      </c>
      <c r="C2336">
        <v>3</v>
      </c>
      <c r="D2336" t="s">
        <v>21</v>
      </c>
      <c r="E2336" t="s">
        <v>10</v>
      </c>
      <c r="F2336" t="s">
        <v>16</v>
      </c>
      <c r="G2336" t="s">
        <v>37</v>
      </c>
      <c r="H2336" s="2">
        <v>1486.55</v>
      </c>
      <c r="I2336" t="str">
        <f t="shared" si="36"/>
        <v>Child</v>
      </c>
    </row>
    <row r="2337" spans="1:9" x14ac:dyDescent="0.35">
      <c r="A2337" s="1">
        <v>44692</v>
      </c>
      <c r="B2337" t="s">
        <v>2367</v>
      </c>
      <c r="C2337">
        <v>61</v>
      </c>
      <c r="D2337" t="s">
        <v>21</v>
      </c>
      <c r="E2337" t="s">
        <v>35</v>
      </c>
      <c r="F2337" t="s">
        <v>23</v>
      </c>
      <c r="G2337" t="s">
        <v>12</v>
      </c>
      <c r="H2337" s="2">
        <v>1301.46</v>
      </c>
      <c r="I2337" t="str">
        <f t="shared" si="36"/>
        <v>Senior Age</v>
      </c>
    </row>
    <row r="2338" spans="1:9" x14ac:dyDescent="0.35">
      <c r="A2338" s="1">
        <v>45279</v>
      </c>
      <c r="B2338" t="s">
        <v>2368</v>
      </c>
      <c r="C2338">
        <v>4</v>
      </c>
      <c r="D2338" t="s">
        <v>21</v>
      </c>
      <c r="E2338" t="s">
        <v>35</v>
      </c>
      <c r="F2338" t="s">
        <v>23</v>
      </c>
      <c r="G2338" t="s">
        <v>17</v>
      </c>
      <c r="H2338" s="2">
        <v>411.59</v>
      </c>
      <c r="I2338" t="str">
        <f t="shared" si="36"/>
        <v>Child</v>
      </c>
    </row>
    <row r="2339" spans="1:9" x14ac:dyDescent="0.35">
      <c r="A2339" s="1">
        <v>45096</v>
      </c>
      <c r="B2339" t="s">
        <v>2369</v>
      </c>
      <c r="C2339">
        <v>55</v>
      </c>
      <c r="D2339" t="s">
        <v>14</v>
      </c>
      <c r="E2339" t="s">
        <v>25</v>
      </c>
      <c r="F2339" t="s">
        <v>30</v>
      </c>
      <c r="G2339" t="s">
        <v>12</v>
      </c>
      <c r="H2339" s="2">
        <v>676.18</v>
      </c>
      <c r="I2339" t="str">
        <f t="shared" si="36"/>
        <v>Middle age</v>
      </c>
    </row>
    <row r="2340" spans="1:9" x14ac:dyDescent="0.35">
      <c r="A2340" s="1">
        <v>44716</v>
      </c>
      <c r="B2340" t="s">
        <v>2370</v>
      </c>
      <c r="C2340">
        <v>17</v>
      </c>
      <c r="D2340" t="s">
        <v>9</v>
      </c>
      <c r="E2340" t="s">
        <v>27</v>
      </c>
      <c r="F2340" t="s">
        <v>23</v>
      </c>
      <c r="G2340" t="s">
        <v>37</v>
      </c>
      <c r="H2340" s="2">
        <v>4388.32</v>
      </c>
      <c r="I2340" t="str">
        <f t="shared" si="36"/>
        <v>Child</v>
      </c>
    </row>
    <row r="2341" spans="1:9" x14ac:dyDescent="0.35">
      <c r="A2341" s="1">
        <v>45098</v>
      </c>
      <c r="B2341" t="s">
        <v>2371</v>
      </c>
      <c r="C2341">
        <v>82</v>
      </c>
      <c r="D2341" t="s">
        <v>9</v>
      </c>
      <c r="E2341" t="s">
        <v>22</v>
      </c>
      <c r="F2341" t="s">
        <v>23</v>
      </c>
      <c r="G2341" t="s">
        <v>12</v>
      </c>
      <c r="H2341" s="2">
        <v>950.75</v>
      </c>
      <c r="I2341" t="str">
        <f t="shared" si="36"/>
        <v>Senior Age</v>
      </c>
    </row>
    <row r="2342" spans="1:9" x14ac:dyDescent="0.35">
      <c r="A2342" s="1">
        <v>45013</v>
      </c>
      <c r="B2342" t="s">
        <v>2372</v>
      </c>
      <c r="C2342">
        <v>10</v>
      </c>
      <c r="D2342" t="s">
        <v>9</v>
      </c>
      <c r="E2342" t="s">
        <v>22</v>
      </c>
      <c r="F2342" t="s">
        <v>23</v>
      </c>
      <c r="G2342" t="s">
        <v>37</v>
      </c>
      <c r="H2342" s="2">
        <v>1644.39</v>
      </c>
      <c r="I2342" t="str">
        <f t="shared" si="36"/>
        <v>Child</v>
      </c>
    </row>
    <row r="2343" spans="1:9" x14ac:dyDescent="0.35">
      <c r="A2343" s="1">
        <v>44914</v>
      </c>
      <c r="B2343" t="s">
        <v>2373</v>
      </c>
      <c r="C2343">
        <v>18</v>
      </c>
      <c r="D2343" t="s">
        <v>9</v>
      </c>
      <c r="E2343" t="s">
        <v>25</v>
      </c>
      <c r="F2343" t="s">
        <v>16</v>
      </c>
      <c r="G2343" t="s">
        <v>17</v>
      </c>
      <c r="H2343" s="2">
        <v>1505.27</v>
      </c>
      <c r="I2343" t="str">
        <f t="shared" si="36"/>
        <v>Young Adult</v>
      </c>
    </row>
    <row r="2344" spans="1:9" x14ac:dyDescent="0.35">
      <c r="A2344" s="1">
        <v>44965</v>
      </c>
      <c r="B2344" t="s">
        <v>2374</v>
      </c>
      <c r="C2344">
        <v>74</v>
      </c>
      <c r="D2344" t="s">
        <v>14</v>
      </c>
      <c r="E2344" t="s">
        <v>22</v>
      </c>
      <c r="F2344" t="s">
        <v>16</v>
      </c>
      <c r="G2344" t="s">
        <v>12</v>
      </c>
      <c r="H2344" s="2">
        <v>2815.39</v>
      </c>
      <c r="I2344" t="str">
        <f t="shared" si="36"/>
        <v>Senior Age</v>
      </c>
    </row>
    <row r="2345" spans="1:9" x14ac:dyDescent="0.35">
      <c r="A2345" s="1">
        <v>45215</v>
      </c>
      <c r="B2345" t="s">
        <v>2375</v>
      </c>
      <c r="C2345">
        <v>56</v>
      </c>
      <c r="D2345" t="s">
        <v>14</v>
      </c>
      <c r="E2345" t="s">
        <v>10</v>
      </c>
      <c r="F2345" t="s">
        <v>30</v>
      </c>
      <c r="G2345" t="s">
        <v>37</v>
      </c>
      <c r="H2345" s="2">
        <v>2145.38</v>
      </c>
      <c r="I2345" t="str">
        <f t="shared" si="36"/>
        <v>Middle age</v>
      </c>
    </row>
    <row r="2346" spans="1:9" x14ac:dyDescent="0.35">
      <c r="A2346" s="1">
        <v>44902</v>
      </c>
      <c r="B2346" t="s">
        <v>2376</v>
      </c>
      <c r="C2346">
        <v>92</v>
      </c>
      <c r="D2346" t="s">
        <v>21</v>
      </c>
      <c r="E2346" t="s">
        <v>33</v>
      </c>
      <c r="F2346" t="s">
        <v>16</v>
      </c>
      <c r="G2346" t="s">
        <v>17</v>
      </c>
      <c r="H2346" s="2">
        <v>996.7</v>
      </c>
      <c r="I2346" t="str">
        <f t="shared" si="36"/>
        <v>Senior Age</v>
      </c>
    </row>
    <row r="2347" spans="1:9" x14ac:dyDescent="0.35">
      <c r="A2347" s="1">
        <v>45125</v>
      </c>
      <c r="B2347" t="s">
        <v>2377</v>
      </c>
      <c r="C2347">
        <v>40</v>
      </c>
      <c r="D2347" t="s">
        <v>14</v>
      </c>
      <c r="E2347" t="s">
        <v>19</v>
      </c>
      <c r="F2347" t="s">
        <v>16</v>
      </c>
      <c r="G2347" t="s">
        <v>37</v>
      </c>
      <c r="H2347" s="2">
        <v>1585.6</v>
      </c>
      <c r="I2347" t="str">
        <f t="shared" si="36"/>
        <v>Middle age</v>
      </c>
    </row>
    <row r="2348" spans="1:9" x14ac:dyDescent="0.35">
      <c r="A2348" s="1">
        <v>44922</v>
      </c>
      <c r="B2348" t="s">
        <v>2378</v>
      </c>
      <c r="C2348">
        <v>21</v>
      </c>
      <c r="D2348" t="s">
        <v>14</v>
      </c>
      <c r="E2348" t="s">
        <v>15</v>
      </c>
      <c r="F2348" t="s">
        <v>30</v>
      </c>
      <c r="G2348" t="s">
        <v>40</v>
      </c>
      <c r="H2348" s="2">
        <v>3031.56</v>
      </c>
      <c r="I2348" t="str">
        <f t="shared" si="36"/>
        <v>Young Adult</v>
      </c>
    </row>
    <row r="2349" spans="1:9" x14ac:dyDescent="0.35">
      <c r="A2349" s="1">
        <v>44916</v>
      </c>
      <c r="B2349" t="s">
        <v>2379</v>
      </c>
      <c r="C2349">
        <v>91</v>
      </c>
      <c r="D2349" t="s">
        <v>14</v>
      </c>
      <c r="E2349" t="s">
        <v>19</v>
      </c>
      <c r="F2349" t="s">
        <v>23</v>
      </c>
      <c r="G2349" t="s">
        <v>17</v>
      </c>
      <c r="H2349" s="2">
        <v>3580.06</v>
      </c>
      <c r="I2349" t="str">
        <f t="shared" si="36"/>
        <v>Senior Age</v>
      </c>
    </row>
    <row r="2350" spans="1:9" x14ac:dyDescent="0.35">
      <c r="A2350" s="1">
        <v>44911</v>
      </c>
      <c r="B2350" t="s">
        <v>2380</v>
      </c>
      <c r="C2350">
        <v>55</v>
      </c>
      <c r="D2350" t="s">
        <v>9</v>
      </c>
      <c r="E2350" t="s">
        <v>27</v>
      </c>
      <c r="F2350" t="s">
        <v>23</v>
      </c>
      <c r="G2350" t="s">
        <v>37</v>
      </c>
      <c r="H2350" s="2">
        <v>671.27</v>
      </c>
      <c r="I2350" t="str">
        <f t="shared" si="36"/>
        <v>Middle age</v>
      </c>
    </row>
    <row r="2351" spans="1:9" x14ac:dyDescent="0.35">
      <c r="A2351" s="1">
        <v>45145</v>
      </c>
      <c r="B2351" t="s">
        <v>2381</v>
      </c>
      <c r="C2351">
        <v>32</v>
      </c>
      <c r="D2351" t="s">
        <v>21</v>
      </c>
      <c r="E2351" t="s">
        <v>10</v>
      </c>
      <c r="F2351" t="s">
        <v>16</v>
      </c>
      <c r="G2351" t="s">
        <v>28</v>
      </c>
      <c r="H2351" s="2">
        <v>3659.5</v>
      </c>
      <c r="I2351" t="str">
        <f t="shared" si="36"/>
        <v>Young Adult</v>
      </c>
    </row>
    <row r="2352" spans="1:9" x14ac:dyDescent="0.35">
      <c r="A2352" s="1">
        <v>44668</v>
      </c>
      <c r="B2352" t="s">
        <v>2382</v>
      </c>
      <c r="C2352">
        <v>99</v>
      </c>
      <c r="D2352" t="s">
        <v>14</v>
      </c>
      <c r="E2352" t="s">
        <v>35</v>
      </c>
      <c r="F2352" t="s">
        <v>16</v>
      </c>
      <c r="G2352" t="s">
        <v>40</v>
      </c>
      <c r="H2352" s="2">
        <v>1245.45</v>
      </c>
      <c r="I2352" t="str">
        <f t="shared" si="36"/>
        <v>Senior Age</v>
      </c>
    </row>
    <row r="2353" spans="1:9" x14ac:dyDescent="0.35">
      <c r="A2353" s="1">
        <v>44916</v>
      </c>
      <c r="B2353" t="s">
        <v>2383</v>
      </c>
      <c r="C2353">
        <v>23</v>
      </c>
      <c r="D2353" t="s">
        <v>21</v>
      </c>
      <c r="E2353" t="s">
        <v>10</v>
      </c>
      <c r="F2353" t="s">
        <v>11</v>
      </c>
      <c r="G2353" t="s">
        <v>37</v>
      </c>
      <c r="H2353" s="2">
        <v>4472.63</v>
      </c>
      <c r="I2353" t="str">
        <f t="shared" si="36"/>
        <v>Young Adult</v>
      </c>
    </row>
    <row r="2354" spans="1:9" x14ac:dyDescent="0.35">
      <c r="A2354" s="1">
        <v>45077</v>
      </c>
      <c r="B2354" t="s">
        <v>2384</v>
      </c>
      <c r="C2354">
        <v>24</v>
      </c>
      <c r="D2354" t="s">
        <v>14</v>
      </c>
      <c r="E2354" t="s">
        <v>19</v>
      </c>
      <c r="F2354" t="s">
        <v>23</v>
      </c>
      <c r="G2354" t="s">
        <v>37</v>
      </c>
      <c r="H2354" s="2">
        <v>3427.02</v>
      </c>
      <c r="I2354" t="str">
        <f t="shared" si="36"/>
        <v>Young Adult</v>
      </c>
    </row>
    <row r="2355" spans="1:9" x14ac:dyDescent="0.35">
      <c r="A2355" s="1">
        <v>45008</v>
      </c>
      <c r="B2355" t="s">
        <v>2385</v>
      </c>
      <c r="C2355">
        <v>43</v>
      </c>
      <c r="D2355" t="s">
        <v>14</v>
      </c>
      <c r="E2355" t="s">
        <v>33</v>
      </c>
      <c r="F2355" t="s">
        <v>11</v>
      </c>
      <c r="G2355" t="s">
        <v>37</v>
      </c>
      <c r="H2355" s="2">
        <v>3153.33</v>
      </c>
      <c r="I2355" t="str">
        <f t="shared" si="36"/>
        <v>Middle age</v>
      </c>
    </row>
    <row r="2356" spans="1:9" x14ac:dyDescent="0.35">
      <c r="A2356" s="1">
        <v>44801</v>
      </c>
      <c r="B2356" t="s">
        <v>2386</v>
      </c>
      <c r="C2356">
        <v>21</v>
      </c>
      <c r="D2356" t="s">
        <v>21</v>
      </c>
      <c r="E2356" t="s">
        <v>35</v>
      </c>
      <c r="F2356" t="s">
        <v>16</v>
      </c>
      <c r="G2356" t="s">
        <v>67</v>
      </c>
      <c r="H2356" s="2">
        <v>2788.07</v>
      </c>
      <c r="I2356" t="str">
        <f t="shared" si="36"/>
        <v>Young Adult</v>
      </c>
    </row>
    <row r="2357" spans="1:9" x14ac:dyDescent="0.35">
      <c r="A2357" s="1">
        <v>44875</v>
      </c>
      <c r="B2357" t="s">
        <v>2387</v>
      </c>
      <c r="C2357">
        <v>82</v>
      </c>
      <c r="D2357" t="s">
        <v>21</v>
      </c>
      <c r="E2357" t="s">
        <v>25</v>
      </c>
      <c r="F2357" t="s">
        <v>11</v>
      </c>
      <c r="G2357" t="s">
        <v>28</v>
      </c>
      <c r="H2357" s="2">
        <v>4538.45</v>
      </c>
      <c r="I2357" t="str">
        <f t="shared" si="36"/>
        <v>Senior Age</v>
      </c>
    </row>
    <row r="2358" spans="1:9" x14ac:dyDescent="0.35">
      <c r="A2358" s="1">
        <v>45146</v>
      </c>
      <c r="B2358" t="s">
        <v>2388</v>
      </c>
      <c r="C2358">
        <v>12</v>
      </c>
      <c r="D2358" t="s">
        <v>9</v>
      </c>
      <c r="E2358" t="s">
        <v>10</v>
      </c>
      <c r="F2358" t="s">
        <v>16</v>
      </c>
      <c r="G2358" t="s">
        <v>12</v>
      </c>
      <c r="H2358" s="2">
        <v>3561.59</v>
      </c>
      <c r="I2358" t="str">
        <f t="shared" si="36"/>
        <v>Child</v>
      </c>
    </row>
    <row r="2359" spans="1:9" x14ac:dyDescent="0.35">
      <c r="A2359" s="1">
        <v>44671</v>
      </c>
      <c r="B2359" t="s">
        <v>2389</v>
      </c>
      <c r="C2359">
        <v>41</v>
      </c>
      <c r="D2359" t="s">
        <v>9</v>
      </c>
      <c r="E2359" t="s">
        <v>25</v>
      </c>
      <c r="F2359" t="s">
        <v>23</v>
      </c>
      <c r="G2359" t="s">
        <v>37</v>
      </c>
      <c r="H2359" s="2">
        <v>1907.18</v>
      </c>
      <c r="I2359" t="str">
        <f t="shared" si="36"/>
        <v>Middle age</v>
      </c>
    </row>
    <row r="2360" spans="1:9" x14ac:dyDescent="0.35">
      <c r="A2360" s="1">
        <v>44731</v>
      </c>
      <c r="B2360" t="s">
        <v>2390</v>
      </c>
      <c r="C2360">
        <v>60</v>
      </c>
      <c r="D2360" t="s">
        <v>14</v>
      </c>
      <c r="E2360" t="s">
        <v>15</v>
      </c>
      <c r="F2360" t="s">
        <v>23</v>
      </c>
      <c r="G2360" t="s">
        <v>17</v>
      </c>
      <c r="H2360" s="2">
        <v>4518.2299999999996</v>
      </c>
      <c r="I2360" t="str">
        <f t="shared" si="36"/>
        <v>Senior Age</v>
      </c>
    </row>
    <row r="2361" spans="1:9" x14ac:dyDescent="0.35">
      <c r="A2361" s="1">
        <v>44789</v>
      </c>
      <c r="B2361" t="s">
        <v>2391</v>
      </c>
      <c r="C2361">
        <v>69</v>
      </c>
      <c r="D2361" t="s">
        <v>14</v>
      </c>
      <c r="E2361" t="s">
        <v>10</v>
      </c>
      <c r="F2361" t="s">
        <v>23</v>
      </c>
      <c r="G2361" t="s">
        <v>17</v>
      </c>
      <c r="H2361" s="2">
        <v>4777.99</v>
      </c>
      <c r="I2361" t="str">
        <f t="shared" si="36"/>
        <v>Senior Age</v>
      </c>
    </row>
    <row r="2362" spans="1:9" x14ac:dyDescent="0.35">
      <c r="A2362" s="1">
        <v>44610</v>
      </c>
      <c r="B2362" t="s">
        <v>2392</v>
      </c>
      <c r="C2362">
        <v>67</v>
      </c>
      <c r="D2362" t="s">
        <v>21</v>
      </c>
      <c r="E2362" t="s">
        <v>15</v>
      </c>
      <c r="F2362" t="s">
        <v>16</v>
      </c>
      <c r="G2362" t="s">
        <v>40</v>
      </c>
      <c r="H2362" s="2">
        <v>4239.8999999999996</v>
      </c>
      <c r="I2362" t="str">
        <f t="shared" si="36"/>
        <v>Senior Age</v>
      </c>
    </row>
    <row r="2363" spans="1:9" x14ac:dyDescent="0.35">
      <c r="A2363" s="1">
        <v>44610</v>
      </c>
      <c r="B2363" t="s">
        <v>2393</v>
      </c>
      <c r="C2363">
        <v>69</v>
      </c>
      <c r="D2363" t="s">
        <v>14</v>
      </c>
      <c r="E2363" t="s">
        <v>15</v>
      </c>
      <c r="F2363" t="s">
        <v>23</v>
      </c>
      <c r="G2363" t="s">
        <v>17</v>
      </c>
      <c r="H2363" s="2">
        <v>960.06</v>
      </c>
      <c r="I2363" t="str">
        <f t="shared" si="36"/>
        <v>Senior Age</v>
      </c>
    </row>
    <row r="2364" spans="1:9" x14ac:dyDescent="0.35">
      <c r="A2364" s="1">
        <v>45151</v>
      </c>
      <c r="B2364" t="s">
        <v>2394</v>
      </c>
      <c r="C2364">
        <v>6</v>
      </c>
      <c r="D2364" t="s">
        <v>9</v>
      </c>
      <c r="E2364" t="s">
        <v>33</v>
      </c>
      <c r="F2364" t="s">
        <v>23</v>
      </c>
      <c r="G2364" t="s">
        <v>37</v>
      </c>
      <c r="H2364" s="2">
        <v>1006.53</v>
      </c>
      <c r="I2364" t="str">
        <f t="shared" si="36"/>
        <v>Child</v>
      </c>
    </row>
    <row r="2365" spans="1:9" x14ac:dyDescent="0.35">
      <c r="A2365" s="1">
        <v>44724</v>
      </c>
      <c r="B2365" t="s">
        <v>2395</v>
      </c>
      <c r="C2365">
        <v>55</v>
      </c>
      <c r="D2365" t="s">
        <v>9</v>
      </c>
      <c r="E2365" t="s">
        <v>33</v>
      </c>
      <c r="F2365" t="s">
        <v>16</v>
      </c>
      <c r="G2365" t="s">
        <v>37</v>
      </c>
      <c r="H2365" s="2">
        <v>4080.14</v>
      </c>
      <c r="I2365" t="str">
        <f t="shared" si="36"/>
        <v>Middle age</v>
      </c>
    </row>
    <row r="2366" spans="1:9" x14ac:dyDescent="0.35">
      <c r="A2366" s="1">
        <v>44990</v>
      </c>
      <c r="B2366" t="s">
        <v>2396</v>
      </c>
      <c r="C2366">
        <v>29</v>
      </c>
      <c r="D2366" t="s">
        <v>14</v>
      </c>
      <c r="E2366" t="s">
        <v>22</v>
      </c>
      <c r="F2366" t="s">
        <v>30</v>
      </c>
      <c r="G2366" t="s">
        <v>12</v>
      </c>
      <c r="H2366" s="2">
        <v>3376.39</v>
      </c>
      <c r="I2366" t="str">
        <f t="shared" si="36"/>
        <v>Young Adult</v>
      </c>
    </row>
    <row r="2367" spans="1:9" x14ac:dyDescent="0.35">
      <c r="A2367" s="1">
        <v>45081</v>
      </c>
      <c r="B2367" t="s">
        <v>2397</v>
      </c>
      <c r="C2367">
        <v>37</v>
      </c>
      <c r="D2367" t="s">
        <v>9</v>
      </c>
      <c r="E2367" t="s">
        <v>10</v>
      </c>
      <c r="F2367" t="s">
        <v>30</v>
      </c>
      <c r="G2367" t="s">
        <v>28</v>
      </c>
      <c r="H2367" s="2">
        <v>2069.5300000000002</v>
      </c>
      <c r="I2367" t="str">
        <f t="shared" si="36"/>
        <v>Young Adult</v>
      </c>
    </row>
    <row r="2368" spans="1:9" x14ac:dyDescent="0.35">
      <c r="A2368" s="1">
        <v>44645</v>
      </c>
      <c r="B2368" t="s">
        <v>2398</v>
      </c>
      <c r="C2368">
        <v>83</v>
      </c>
      <c r="D2368" t="s">
        <v>9</v>
      </c>
      <c r="E2368" t="s">
        <v>22</v>
      </c>
      <c r="F2368" t="s">
        <v>16</v>
      </c>
      <c r="G2368" t="s">
        <v>40</v>
      </c>
      <c r="H2368" s="2">
        <v>4956.9799999999996</v>
      </c>
      <c r="I2368" t="str">
        <f t="shared" si="36"/>
        <v>Senior Age</v>
      </c>
    </row>
    <row r="2369" spans="1:9" x14ac:dyDescent="0.35">
      <c r="A2369" s="1">
        <v>44842</v>
      </c>
      <c r="B2369" t="s">
        <v>2399</v>
      </c>
      <c r="C2369">
        <v>45</v>
      </c>
      <c r="D2369" t="s">
        <v>21</v>
      </c>
      <c r="E2369" t="s">
        <v>19</v>
      </c>
      <c r="F2369" t="s">
        <v>16</v>
      </c>
      <c r="G2369" t="s">
        <v>17</v>
      </c>
      <c r="H2369" s="2">
        <v>4896.32</v>
      </c>
      <c r="I2369" t="str">
        <f t="shared" si="36"/>
        <v>Middle age</v>
      </c>
    </row>
    <row r="2370" spans="1:9" x14ac:dyDescent="0.35">
      <c r="A2370" s="1">
        <v>45256</v>
      </c>
      <c r="B2370" t="s">
        <v>2400</v>
      </c>
      <c r="C2370">
        <v>23</v>
      </c>
      <c r="D2370" t="s">
        <v>21</v>
      </c>
      <c r="E2370" t="s">
        <v>35</v>
      </c>
      <c r="F2370" t="s">
        <v>30</v>
      </c>
      <c r="G2370" t="s">
        <v>37</v>
      </c>
      <c r="H2370" s="2">
        <v>445.36</v>
      </c>
      <c r="I2370" t="str">
        <f t="shared" ref="I2370:I2433" si="37">IF(C2370&lt;=17,"Child",IF(C2370&lt;=39, "Young Adult", IF(C2370&lt;=59, "Middle age", "Senior Age")))</f>
        <v>Young Adult</v>
      </c>
    </row>
    <row r="2371" spans="1:9" x14ac:dyDescent="0.35">
      <c r="A2371" s="1">
        <v>44802</v>
      </c>
      <c r="B2371" t="s">
        <v>2401</v>
      </c>
      <c r="C2371">
        <v>72</v>
      </c>
      <c r="D2371" t="s">
        <v>21</v>
      </c>
      <c r="E2371" t="s">
        <v>35</v>
      </c>
      <c r="F2371" t="s">
        <v>16</v>
      </c>
      <c r="G2371" t="s">
        <v>37</v>
      </c>
      <c r="H2371" s="2">
        <v>4294.16</v>
      </c>
      <c r="I2371" t="str">
        <f t="shared" si="37"/>
        <v>Senior Age</v>
      </c>
    </row>
    <row r="2372" spans="1:9" x14ac:dyDescent="0.35">
      <c r="A2372" s="1">
        <v>45238</v>
      </c>
      <c r="B2372" t="s">
        <v>2402</v>
      </c>
      <c r="C2372">
        <v>27</v>
      </c>
      <c r="D2372" t="s">
        <v>9</v>
      </c>
      <c r="E2372" t="s">
        <v>25</v>
      </c>
      <c r="F2372" t="s">
        <v>11</v>
      </c>
      <c r="G2372" t="s">
        <v>17</v>
      </c>
      <c r="H2372" s="2">
        <v>4611.92</v>
      </c>
      <c r="I2372" t="str">
        <f t="shared" si="37"/>
        <v>Young Adult</v>
      </c>
    </row>
    <row r="2373" spans="1:9" x14ac:dyDescent="0.35">
      <c r="A2373" s="1">
        <v>44750</v>
      </c>
      <c r="B2373" t="s">
        <v>2403</v>
      </c>
      <c r="C2373">
        <v>48</v>
      </c>
      <c r="D2373" t="s">
        <v>9</v>
      </c>
      <c r="E2373" t="s">
        <v>25</v>
      </c>
      <c r="F2373" t="s">
        <v>11</v>
      </c>
      <c r="G2373" t="s">
        <v>17</v>
      </c>
      <c r="H2373" s="2">
        <v>439.54</v>
      </c>
      <c r="I2373" t="str">
        <f t="shared" si="37"/>
        <v>Middle age</v>
      </c>
    </row>
    <row r="2374" spans="1:9" x14ac:dyDescent="0.35">
      <c r="A2374" s="1">
        <v>44596</v>
      </c>
      <c r="B2374" t="s">
        <v>2404</v>
      </c>
      <c r="C2374">
        <v>4</v>
      </c>
      <c r="D2374" t="s">
        <v>9</v>
      </c>
      <c r="E2374" t="s">
        <v>19</v>
      </c>
      <c r="F2374" t="s">
        <v>23</v>
      </c>
      <c r="G2374" t="s">
        <v>40</v>
      </c>
      <c r="H2374" s="2">
        <v>1871.1</v>
      </c>
      <c r="I2374" t="str">
        <f t="shared" si="37"/>
        <v>Child</v>
      </c>
    </row>
    <row r="2375" spans="1:9" x14ac:dyDescent="0.35">
      <c r="A2375" s="1">
        <v>44817</v>
      </c>
      <c r="B2375" t="s">
        <v>2405</v>
      </c>
      <c r="C2375">
        <v>66</v>
      </c>
      <c r="D2375" t="s">
        <v>9</v>
      </c>
      <c r="E2375" t="s">
        <v>27</v>
      </c>
      <c r="F2375" t="s">
        <v>11</v>
      </c>
      <c r="G2375" t="s">
        <v>28</v>
      </c>
      <c r="H2375" s="2">
        <v>96.28</v>
      </c>
      <c r="I2375" t="str">
        <f t="shared" si="37"/>
        <v>Senior Age</v>
      </c>
    </row>
    <row r="2376" spans="1:9" x14ac:dyDescent="0.35">
      <c r="A2376" s="1">
        <v>45229</v>
      </c>
      <c r="B2376" t="s">
        <v>2406</v>
      </c>
      <c r="C2376">
        <v>69</v>
      </c>
      <c r="D2376" t="s">
        <v>14</v>
      </c>
      <c r="E2376" t="s">
        <v>15</v>
      </c>
      <c r="F2376" t="s">
        <v>16</v>
      </c>
      <c r="G2376" t="s">
        <v>37</v>
      </c>
      <c r="H2376" s="2">
        <v>159.25</v>
      </c>
      <c r="I2376" t="str">
        <f t="shared" si="37"/>
        <v>Senior Age</v>
      </c>
    </row>
    <row r="2377" spans="1:9" x14ac:dyDescent="0.35">
      <c r="A2377" s="1">
        <v>45062</v>
      </c>
      <c r="B2377" t="s">
        <v>2407</v>
      </c>
      <c r="C2377">
        <v>81</v>
      </c>
      <c r="D2377" t="s">
        <v>21</v>
      </c>
      <c r="E2377" t="s">
        <v>35</v>
      </c>
      <c r="F2377" t="s">
        <v>16</v>
      </c>
      <c r="G2377" t="s">
        <v>17</v>
      </c>
      <c r="H2377" s="2">
        <v>2759.44</v>
      </c>
      <c r="I2377" t="str">
        <f t="shared" si="37"/>
        <v>Senior Age</v>
      </c>
    </row>
    <row r="2378" spans="1:9" x14ac:dyDescent="0.35">
      <c r="A2378" s="1">
        <v>45171</v>
      </c>
      <c r="B2378" t="s">
        <v>2408</v>
      </c>
      <c r="C2378">
        <v>30</v>
      </c>
      <c r="D2378" t="s">
        <v>21</v>
      </c>
      <c r="E2378" t="s">
        <v>15</v>
      </c>
      <c r="F2378" t="s">
        <v>16</v>
      </c>
      <c r="G2378" t="s">
        <v>17</v>
      </c>
      <c r="H2378" s="2">
        <v>3072.63</v>
      </c>
      <c r="I2378" t="str">
        <f t="shared" si="37"/>
        <v>Young Adult</v>
      </c>
    </row>
    <row r="2379" spans="1:9" x14ac:dyDescent="0.35">
      <c r="A2379" s="1">
        <v>45290</v>
      </c>
      <c r="B2379" t="s">
        <v>2409</v>
      </c>
      <c r="C2379">
        <v>22</v>
      </c>
      <c r="D2379" t="s">
        <v>14</v>
      </c>
      <c r="E2379" t="s">
        <v>27</v>
      </c>
      <c r="F2379" t="s">
        <v>11</v>
      </c>
      <c r="G2379" t="s">
        <v>40</v>
      </c>
      <c r="H2379" s="2">
        <v>1094.21</v>
      </c>
      <c r="I2379" t="str">
        <f t="shared" si="37"/>
        <v>Young Adult</v>
      </c>
    </row>
    <row r="2380" spans="1:9" x14ac:dyDescent="0.35">
      <c r="A2380" s="1">
        <v>44750</v>
      </c>
      <c r="B2380" t="s">
        <v>2410</v>
      </c>
      <c r="C2380">
        <v>46</v>
      </c>
      <c r="D2380" t="s">
        <v>21</v>
      </c>
      <c r="E2380" t="s">
        <v>10</v>
      </c>
      <c r="F2380" t="s">
        <v>16</v>
      </c>
      <c r="G2380" t="s">
        <v>12</v>
      </c>
      <c r="H2380" s="2">
        <v>4382.99</v>
      </c>
      <c r="I2380" t="str">
        <f t="shared" si="37"/>
        <v>Middle age</v>
      </c>
    </row>
    <row r="2381" spans="1:9" x14ac:dyDescent="0.35">
      <c r="A2381" s="1">
        <v>44741</v>
      </c>
      <c r="B2381" t="s">
        <v>2411</v>
      </c>
      <c r="C2381">
        <v>11</v>
      </c>
      <c r="D2381" t="s">
        <v>9</v>
      </c>
      <c r="E2381" t="s">
        <v>33</v>
      </c>
      <c r="F2381" t="s">
        <v>30</v>
      </c>
      <c r="G2381" t="s">
        <v>40</v>
      </c>
      <c r="H2381" s="2">
        <v>4544.93</v>
      </c>
      <c r="I2381" t="str">
        <f t="shared" si="37"/>
        <v>Child</v>
      </c>
    </row>
    <row r="2382" spans="1:9" x14ac:dyDescent="0.35">
      <c r="A2382" s="1">
        <v>45168</v>
      </c>
      <c r="B2382" t="s">
        <v>2412</v>
      </c>
      <c r="C2382">
        <v>90</v>
      </c>
      <c r="D2382" t="s">
        <v>14</v>
      </c>
      <c r="E2382" t="s">
        <v>10</v>
      </c>
      <c r="F2382" t="s">
        <v>30</v>
      </c>
      <c r="G2382" t="s">
        <v>40</v>
      </c>
      <c r="H2382" s="2">
        <v>3473.46</v>
      </c>
      <c r="I2382" t="str">
        <f t="shared" si="37"/>
        <v>Senior Age</v>
      </c>
    </row>
    <row r="2383" spans="1:9" x14ac:dyDescent="0.35">
      <c r="A2383" s="1">
        <v>44973</v>
      </c>
      <c r="B2383" t="s">
        <v>2413</v>
      </c>
      <c r="C2383">
        <v>49</v>
      </c>
      <c r="D2383" t="s">
        <v>9</v>
      </c>
      <c r="E2383" t="s">
        <v>15</v>
      </c>
      <c r="F2383" t="s">
        <v>30</v>
      </c>
      <c r="G2383" t="s">
        <v>37</v>
      </c>
      <c r="H2383" s="2">
        <v>1834.56</v>
      </c>
      <c r="I2383" t="str">
        <f t="shared" si="37"/>
        <v>Middle age</v>
      </c>
    </row>
    <row r="2384" spans="1:9" x14ac:dyDescent="0.35">
      <c r="A2384" s="1">
        <v>45263</v>
      </c>
      <c r="B2384" t="s">
        <v>2414</v>
      </c>
      <c r="C2384">
        <v>43</v>
      </c>
      <c r="D2384" t="s">
        <v>21</v>
      </c>
      <c r="E2384" t="s">
        <v>33</v>
      </c>
      <c r="F2384" t="s">
        <v>30</v>
      </c>
      <c r="G2384" t="s">
        <v>17</v>
      </c>
      <c r="H2384" s="2">
        <v>4233.34</v>
      </c>
      <c r="I2384" t="str">
        <f t="shared" si="37"/>
        <v>Middle age</v>
      </c>
    </row>
    <row r="2385" spans="1:9" x14ac:dyDescent="0.35">
      <c r="A2385" s="1">
        <v>45176</v>
      </c>
      <c r="B2385" t="s">
        <v>2415</v>
      </c>
      <c r="C2385">
        <v>7</v>
      </c>
      <c r="D2385" t="s">
        <v>21</v>
      </c>
      <c r="E2385" t="s">
        <v>33</v>
      </c>
      <c r="F2385" t="s">
        <v>11</v>
      </c>
      <c r="G2385" t="s">
        <v>28</v>
      </c>
      <c r="H2385" s="2">
        <v>2755.45</v>
      </c>
      <c r="I2385" t="str">
        <f t="shared" si="37"/>
        <v>Child</v>
      </c>
    </row>
    <row r="2386" spans="1:9" x14ac:dyDescent="0.35">
      <c r="A2386" s="1">
        <v>44657</v>
      </c>
      <c r="B2386" t="s">
        <v>2416</v>
      </c>
      <c r="C2386">
        <v>99</v>
      </c>
      <c r="D2386" t="s">
        <v>9</v>
      </c>
      <c r="E2386" t="s">
        <v>15</v>
      </c>
      <c r="F2386" t="s">
        <v>11</v>
      </c>
      <c r="G2386" t="s">
        <v>17</v>
      </c>
      <c r="H2386" s="2">
        <v>112.07</v>
      </c>
      <c r="I2386" t="str">
        <f t="shared" si="37"/>
        <v>Senior Age</v>
      </c>
    </row>
    <row r="2387" spans="1:9" x14ac:dyDescent="0.35">
      <c r="A2387" s="1">
        <v>44602</v>
      </c>
      <c r="B2387" t="s">
        <v>2417</v>
      </c>
      <c r="C2387">
        <v>34</v>
      </c>
      <c r="D2387" t="s">
        <v>21</v>
      </c>
      <c r="E2387" t="s">
        <v>22</v>
      </c>
      <c r="F2387" t="s">
        <v>16</v>
      </c>
      <c r="G2387" t="s">
        <v>37</v>
      </c>
      <c r="H2387" s="2">
        <v>4012.41</v>
      </c>
      <c r="I2387" t="str">
        <f t="shared" si="37"/>
        <v>Young Adult</v>
      </c>
    </row>
    <row r="2388" spans="1:9" x14ac:dyDescent="0.35">
      <c r="A2388" s="1">
        <v>45110</v>
      </c>
      <c r="B2388" t="s">
        <v>2418</v>
      </c>
      <c r="C2388">
        <v>34</v>
      </c>
      <c r="D2388" t="s">
        <v>21</v>
      </c>
      <c r="E2388" t="s">
        <v>19</v>
      </c>
      <c r="F2388" t="s">
        <v>16</v>
      </c>
      <c r="G2388" t="s">
        <v>12</v>
      </c>
      <c r="H2388" s="2">
        <v>550.92999999999995</v>
      </c>
      <c r="I2388" t="str">
        <f t="shared" si="37"/>
        <v>Young Adult</v>
      </c>
    </row>
    <row r="2389" spans="1:9" x14ac:dyDescent="0.35">
      <c r="A2389" s="1">
        <v>44886</v>
      </c>
      <c r="B2389" t="s">
        <v>2419</v>
      </c>
      <c r="C2389">
        <v>34</v>
      </c>
      <c r="D2389" t="s">
        <v>9</v>
      </c>
      <c r="E2389" t="s">
        <v>33</v>
      </c>
      <c r="F2389" t="s">
        <v>23</v>
      </c>
      <c r="G2389" t="s">
        <v>40</v>
      </c>
      <c r="H2389" s="2">
        <v>3511.43</v>
      </c>
      <c r="I2389" t="str">
        <f t="shared" si="37"/>
        <v>Young Adult</v>
      </c>
    </row>
    <row r="2390" spans="1:9" x14ac:dyDescent="0.35">
      <c r="A2390" s="1">
        <v>44572</v>
      </c>
      <c r="B2390" t="s">
        <v>2420</v>
      </c>
      <c r="C2390">
        <v>63</v>
      </c>
      <c r="D2390" t="s">
        <v>9</v>
      </c>
      <c r="E2390" t="s">
        <v>33</v>
      </c>
      <c r="F2390" t="s">
        <v>11</v>
      </c>
      <c r="G2390" t="s">
        <v>12</v>
      </c>
      <c r="H2390" s="2">
        <v>3841.57</v>
      </c>
      <c r="I2390" t="str">
        <f t="shared" si="37"/>
        <v>Senior Age</v>
      </c>
    </row>
    <row r="2391" spans="1:9" x14ac:dyDescent="0.35">
      <c r="A2391" s="1">
        <v>44895</v>
      </c>
      <c r="B2391" t="s">
        <v>2421</v>
      </c>
      <c r="C2391">
        <v>69</v>
      </c>
      <c r="D2391" t="s">
        <v>21</v>
      </c>
      <c r="E2391" t="s">
        <v>10</v>
      </c>
      <c r="F2391" t="s">
        <v>16</v>
      </c>
      <c r="G2391" t="s">
        <v>28</v>
      </c>
      <c r="H2391" s="2">
        <v>638.23</v>
      </c>
      <c r="I2391" t="str">
        <f t="shared" si="37"/>
        <v>Senior Age</v>
      </c>
    </row>
    <row r="2392" spans="1:9" x14ac:dyDescent="0.35">
      <c r="A2392" s="1">
        <v>44897</v>
      </c>
      <c r="B2392" t="s">
        <v>2422</v>
      </c>
      <c r="C2392">
        <v>37</v>
      </c>
      <c r="D2392" t="s">
        <v>21</v>
      </c>
      <c r="E2392" t="s">
        <v>10</v>
      </c>
      <c r="F2392" t="s">
        <v>11</v>
      </c>
      <c r="G2392" t="s">
        <v>12</v>
      </c>
      <c r="H2392" s="2">
        <v>4251.2700000000004</v>
      </c>
      <c r="I2392" t="str">
        <f t="shared" si="37"/>
        <v>Young Adult</v>
      </c>
    </row>
    <row r="2393" spans="1:9" x14ac:dyDescent="0.35">
      <c r="A2393" s="1">
        <v>44939</v>
      </c>
      <c r="B2393" t="s">
        <v>2423</v>
      </c>
      <c r="C2393">
        <v>17</v>
      </c>
      <c r="D2393" t="s">
        <v>14</v>
      </c>
      <c r="E2393" t="s">
        <v>33</v>
      </c>
      <c r="F2393" t="s">
        <v>16</v>
      </c>
      <c r="G2393" t="s">
        <v>40</v>
      </c>
      <c r="H2393" s="2">
        <v>2700.31</v>
      </c>
      <c r="I2393" t="str">
        <f t="shared" si="37"/>
        <v>Child</v>
      </c>
    </row>
    <row r="2394" spans="1:9" x14ac:dyDescent="0.35">
      <c r="A2394" s="1">
        <v>44759</v>
      </c>
      <c r="B2394" t="s">
        <v>2424</v>
      </c>
      <c r="C2394">
        <v>22</v>
      </c>
      <c r="D2394" t="s">
        <v>21</v>
      </c>
      <c r="E2394" t="s">
        <v>25</v>
      </c>
      <c r="F2394" t="s">
        <v>11</v>
      </c>
      <c r="G2394" t="s">
        <v>12</v>
      </c>
      <c r="H2394" s="2">
        <v>3896.59</v>
      </c>
      <c r="I2394" t="str">
        <f t="shared" si="37"/>
        <v>Young Adult</v>
      </c>
    </row>
    <row r="2395" spans="1:9" x14ac:dyDescent="0.35">
      <c r="A2395" s="1">
        <v>44604</v>
      </c>
      <c r="B2395" t="s">
        <v>2425</v>
      </c>
      <c r="C2395">
        <v>84</v>
      </c>
      <c r="D2395" t="s">
        <v>21</v>
      </c>
      <c r="E2395" t="s">
        <v>10</v>
      </c>
      <c r="F2395" t="s">
        <v>11</v>
      </c>
      <c r="G2395" t="s">
        <v>40</v>
      </c>
      <c r="H2395" s="2">
        <v>346.43</v>
      </c>
      <c r="I2395" t="str">
        <f t="shared" si="37"/>
        <v>Senior Age</v>
      </c>
    </row>
    <row r="2396" spans="1:9" x14ac:dyDescent="0.35">
      <c r="A2396" s="1">
        <v>44790</v>
      </c>
      <c r="B2396" t="s">
        <v>2426</v>
      </c>
      <c r="C2396">
        <v>89</v>
      </c>
      <c r="D2396" t="s">
        <v>21</v>
      </c>
      <c r="E2396" t="s">
        <v>35</v>
      </c>
      <c r="F2396" t="s">
        <v>11</v>
      </c>
      <c r="G2396" t="s">
        <v>40</v>
      </c>
      <c r="H2396" s="2">
        <v>4275.93</v>
      </c>
      <c r="I2396" t="str">
        <f t="shared" si="37"/>
        <v>Senior Age</v>
      </c>
    </row>
    <row r="2397" spans="1:9" x14ac:dyDescent="0.35">
      <c r="A2397" s="1">
        <v>44700</v>
      </c>
      <c r="B2397" t="s">
        <v>2427</v>
      </c>
      <c r="C2397">
        <v>63</v>
      </c>
      <c r="D2397" t="s">
        <v>9</v>
      </c>
      <c r="E2397" t="s">
        <v>19</v>
      </c>
      <c r="F2397" t="s">
        <v>23</v>
      </c>
      <c r="G2397" t="s">
        <v>12</v>
      </c>
      <c r="H2397" s="2">
        <v>1176.5</v>
      </c>
      <c r="I2397" t="str">
        <f t="shared" si="37"/>
        <v>Senior Age</v>
      </c>
    </row>
    <row r="2398" spans="1:9" x14ac:dyDescent="0.35">
      <c r="A2398" s="1">
        <v>44815</v>
      </c>
      <c r="B2398" t="s">
        <v>2428</v>
      </c>
      <c r="C2398">
        <v>72</v>
      </c>
      <c r="D2398" t="s">
        <v>9</v>
      </c>
      <c r="E2398" t="s">
        <v>22</v>
      </c>
      <c r="F2398" t="s">
        <v>11</v>
      </c>
      <c r="G2398" t="s">
        <v>28</v>
      </c>
      <c r="H2398" s="2">
        <v>2014.04</v>
      </c>
      <c r="I2398" t="str">
        <f t="shared" si="37"/>
        <v>Senior Age</v>
      </c>
    </row>
    <row r="2399" spans="1:9" x14ac:dyDescent="0.35">
      <c r="A2399" s="1">
        <v>45191</v>
      </c>
      <c r="B2399" t="s">
        <v>2429</v>
      </c>
      <c r="C2399">
        <v>1</v>
      </c>
      <c r="D2399" t="s">
        <v>9</v>
      </c>
      <c r="E2399" t="s">
        <v>25</v>
      </c>
      <c r="F2399" t="s">
        <v>23</v>
      </c>
      <c r="G2399" t="s">
        <v>12</v>
      </c>
      <c r="H2399" s="2">
        <v>2184.0100000000002</v>
      </c>
      <c r="I2399" t="str">
        <f t="shared" si="37"/>
        <v>Child</v>
      </c>
    </row>
    <row r="2400" spans="1:9" x14ac:dyDescent="0.35">
      <c r="A2400" s="1">
        <v>44845</v>
      </c>
      <c r="B2400" t="s">
        <v>2430</v>
      </c>
      <c r="C2400">
        <v>6</v>
      </c>
      <c r="D2400" t="s">
        <v>9</v>
      </c>
      <c r="E2400" t="s">
        <v>19</v>
      </c>
      <c r="F2400" t="s">
        <v>30</v>
      </c>
      <c r="G2400" t="s">
        <v>17</v>
      </c>
      <c r="H2400" s="2">
        <v>2916.12</v>
      </c>
      <c r="I2400" t="str">
        <f t="shared" si="37"/>
        <v>Child</v>
      </c>
    </row>
    <row r="2401" spans="1:9" x14ac:dyDescent="0.35">
      <c r="A2401" s="1">
        <v>45269</v>
      </c>
      <c r="B2401" t="s">
        <v>2431</v>
      </c>
      <c r="C2401">
        <v>0</v>
      </c>
      <c r="D2401" t="s">
        <v>9</v>
      </c>
      <c r="E2401" t="s">
        <v>25</v>
      </c>
      <c r="F2401" t="s">
        <v>11</v>
      </c>
      <c r="G2401" t="s">
        <v>17</v>
      </c>
      <c r="H2401" s="2">
        <v>1619.05</v>
      </c>
      <c r="I2401" t="str">
        <f t="shared" si="37"/>
        <v>Child</v>
      </c>
    </row>
    <row r="2402" spans="1:9" x14ac:dyDescent="0.35">
      <c r="A2402" s="1">
        <v>44810</v>
      </c>
      <c r="B2402" t="s">
        <v>2432</v>
      </c>
      <c r="C2402">
        <v>31</v>
      </c>
      <c r="D2402" t="s">
        <v>9</v>
      </c>
      <c r="E2402" t="s">
        <v>27</v>
      </c>
      <c r="F2402" t="s">
        <v>23</v>
      </c>
      <c r="G2402" t="s">
        <v>40</v>
      </c>
      <c r="H2402" s="2">
        <v>1107.3599999999999</v>
      </c>
      <c r="I2402" t="str">
        <f t="shared" si="37"/>
        <v>Young Adult</v>
      </c>
    </row>
    <row r="2403" spans="1:9" x14ac:dyDescent="0.35">
      <c r="A2403" s="1">
        <v>44890</v>
      </c>
      <c r="B2403" t="s">
        <v>2433</v>
      </c>
      <c r="C2403">
        <v>33</v>
      </c>
      <c r="D2403" t="s">
        <v>21</v>
      </c>
      <c r="E2403" t="s">
        <v>22</v>
      </c>
      <c r="F2403" t="s">
        <v>23</v>
      </c>
      <c r="G2403" t="s">
        <v>17</v>
      </c>
      <c r="H2403" s="2">
        <v>4725.8500000000004</v>
      </c>
      <c r="I2403" t="str">
        <f t="shared" si="37"/>
        <v>Young Adult</v>
      </c>
    </row>
    <row r="2404" spans="1:9" x14ac:dyDescent="0.35">
      <c r="A2404" s="1">
        <v>45039</v>
      </c>
      <c r="B2404" t="s">
        <v>2434</v>
      </c>
      <c r="C2404">
        <v>74</v>
      </c>
      <c r="D2404" t="s">
        <v>21</v>
      </c>
      <c r="E2404" t="s">
        <v>22</v>
      </c>
      <c r="F2404" t="s">
        <v>30</v>
      </c>
      <c r="G2404" t="s">
        <v>37</v>
      </c>
      <c r="H2404" s="2">
        <v>2468.73</v>
      </c>
      <c r="I2404" t="str">
        <f t="shared" si="37"/>
        <v>Senior Age</v>
      </c>
    </row>
    <row r="2405" spans="1:9" x14ac:dyDescent="0.35">
      <c r="A2405" s="1">
        <v>44668</v>
      </c>
      <c r="B2405" t="s">
        <v>2435</v>
      </c>
      <c r="C2405">
        <v>42</v>
      </c>
      <c r="D2405" t="s">
        <v>9</v>
      </c>
      <c r="E2405" t="s">
        <v>27</v>
      </c>
      <c r="F2405" t="s">
        <v>11</v>
      </c>
      <c r="G2405" t="s">
        <v>12</v>
      </c>
      <c r="H2405" s="2">
        <v>4011.91</v>
      </c>
      <c r="I2405" t="str">
        <f t="shared" si="37"/>
        <v>Middle age</v>
      </c>
    </row>
    <row r="2406" spans="1:9" x14ac:dyDescent="0.35">
      <c r="A2406" s="1">
        <v>45244</v>
      </c>
      <c r="B2406" t="s">
        <v>2436</v>
      </c>
      <c r="C2406">
        <v>4</v>
      </c>
      <c r="D2406" t="s">
        <v>14</v>
      </c>
      <c r="E2406" t="s">
        <v>27</v>
      </c>
      <c r="F2406" t="s">
        <v>30</v>
      </c>
      <c r="G2406" t="s">
        <v>40</v>
      </c>
      <c r="H2406" s="2">
        <v>2915.86</v>
      </c>
      <c r="I2406" t="str">
        <f t="shared" si="37"/>
        <v>Child</v>
      </c>
    </row>
    <row r="2407" spans="1:9" x14ac:dyDescent="0.35">
      <c r="A2407" s="1">
        <v>44588</v>
      </c>
      <c r="B2407" t="s">
        <v>2437</v>
      </c>
      <c r="C2407">
        <v>88</v>
      </c>
      <c r="D2407" t="s">
        <v>9</v>
      </c>
      <c r="E2407" t="s">
        <v>35</v>
      </c>
      <c r="F2407" t="s">
        <v>30</v>
      </c>
      <c r="G2407" t="s">
        <v>28</v>
      </c>
      <c r="H2407" s="2">
        <v>2306.63</v>
      </c>
      <c r="I2407" t="str">
        <f t="shared" si="37"/>
        <v>Senior Age</v>
      </c>
    </row>
    <row r="2408" spans="1:9" x14ac:dyDescent="0.35">
      <c r="A2408" s="1">
        <v>44811</v>
      </c>
      <c r="B2408" t="s">
        <v>2438</v>
      </c>
      <c r="C2408">
        <v>71</v>
      </c>
      <c r="D2408" t="s">
        <v>14</v>
      </c>
      <c r="E2408" t="s">
        <v>33</v>
      </c>
      <c r="F2408" t="s">
        <v>30</v>
      </c>
      <c r="G2408" t="s">
        <v>17</v>
      </c>
      <c r="H2408" s="2">
        <v>4611.95</v>
      </c>
      <c r="I2408" t="str">
        <f t="shared" si="37"/>
        <v>Senior Age</v>
      </c>
    </row>
    <row r="2409" spans="1:9" x14ac:dyDescent="0.35">
      <c r="A2409" s="1">
        <v>44850</v>
      </c>
      <c r="B2409" t="s">
        <v>2439</v>
      </c>
      <c r="C2409">
        <v>60</v>
      </c>
      <c r="D2409" t="s">
        <v>9</v>
      </c>
      <c r="E2409" t="s">
        <v>10</v>
      </c>
      <c r="F2409" t="s">
        <v>11</v>
      </c>
      <c r="G2409" t="s">
        <v>28</v>
      </c>
      <c r="H2409" s="2">
        <v>4095.03</v>
      </c>
      <c r="I2409" t="str">
        <f t="shared" si="37"/>
        <v>Senior Age</v>
      </c>
    </row>
    <row r="2410" spans="1:9" x14ac:dyDescent="0.35">
      <c r="A2410" s="1">
        <v>44970</v>
      </c>
      <c r="B2410" t="s">
        <v>2440</v>
      </c>
      <c r="C2410">
        <v>79</v>
      </c>
      <c r="D2410" t="s">
        <v>9</v>
      </c>
      <c r="E2410" t="s">
        <v>22</v>
      </c>
      <c r="F2410" t="s">
        <v>23</v>
      </c>
      <c r="G2410" t="s">
        <v>28</v>
      </c>
      <c r="H2410" s="2">
        <v>2659.85</v>
      </c>
      <c r="I2410" t="str">
        <f t="shared" si="37"/>
        <v>Senior Age</v>
      </c>
    </row>
    <row r="2411" spans="1:9" x14ac:dyDescent="0.35">
      <c r="A2411" s="1">
        <v>45226</v>
      </c>
      <c r="B2411" t="s">
        <v>2441</v>
      </c>
      <c r="C2411">
        <v>83</v>
      </c>
      <c r="D2411" t="s">
        <v>9</v>
      </c>
      <c r="E2411" t="s">
        <v>15</v>
      </c>
      <c r="F2411" t="s">
        <v>11</v>
      </c>
      <c r="G2411" t="s">
        <v>17</v>
      </c>
      <c r="H2411" s="2">
        <v>1449.74</v>
      </c>
      <c r="I2411" t="str">
        <f t="shared" si="37"/>
        <v>Senior Age</v>
      </c>
    </row>
    <row r="2412" spans="1:9" x14ac:dyDescent="0.35">
      <c r="A2412" s="1">
        <v>44655</v>
      </c>
      <c r="B2412" t="s">
        <v>2442</v>
      </c>
      <c r="C2412">
        <v>32</v>
      </c>
      <c r="D2412" t="s">
        <v>21</v>
      </c>
      <c r="E2412" t="s">
        <v>15</v>
      </c>
      <c r="F2412" t="s">
        <v>11</v>
      </c>
      <c r="G2412" t="s">
        <v>12</v>
      </c>
      <c r="H2412" s="2">
        <v>2481.65</v>
      </c>
      <c r="I2412" t="str">
        <f t="shared" si="37"/>
        <v>Young Adult</v>
      </c>
    </row>
    <row r="2413" spans="1:9" x14ac:dyDescent="0.35">
      <c r="A2413" s="1">
        <v>45177</v>
      </c>
      <c r="B2413" t="s">
        <v>2443</v>
      </c>
      <c r="C2413">
        <v>15</v>
      </c>
      <c r="D2413" t="s">
        <v>14</v>
      </c>
      <c r="E2413" t="s">
        <v>19</v>
      </c>
      <c r="F2413" t="s">
        <v>11</v>
      </c>
      <c r="G2413" t="s">
        <v>28</v>
      </c>
      <c r="H2413" s="2">
        <v>917.92</v>
      </c>
      <c r="I2413" t="str">
        <f t="shared" si="37"/>
        <v>Child</v>
      </c>
    </row>
    <row r="2414" spans="1:9" x14ac:dyDescent="0.35">
      <c r="A2414" s="1">
        <v>45159</v>
      </c>
      <c r="B2414" t="s">
        <v>2444</v>
      </c>
      <c r="C2414">
        <v>95</v>
      </c>
      <c r="D2414" t="s">
        <v>14</v>
      </c>
      <c r="E2414" t="s">
        <v>22</v>
      </c>
      <c r="F2414" t="s">
        <v>23</v>
      </c>
      <c r="G2414" t="s">
        <v>40</v>
      </c>
      <c r="H2414" s="2">
        <v>4049.49</v>
      </c>
      <c r="I2414" t="str">
        <f t="shared" si="37"/>
        <v>Senior Age</v>
      </c>
    </row>
    <row r="2415" spans="1:9" x14ac:dyDescent="0.35">
      <c r="A2415" s="1">
        <v>44598</v>
      </c>
      <c r="B2415" t="s">
        <v>2445</v>
      </c>
      <c r="C2415">
        <v>58</v>
      </c>
      <c r="D2415" t="s">
        <v>21</v>
      </c>
      <c r="E2415" t="s">
        <v>35</v>
      </c>
      <c r="F2415" t="s">
        <v>11</v>
      </c>
      <c r="G2415" t="s">
        <v>40</v>
      </c>
      <c r="H2415" s="2">
        <v>2497.2600000000002</v>
      </c>
      <c r="I2415" t="str">
        <f t="shared" si="37"/>
        <v>Middle age</v>
      </c>
    </row>
    <row r="2416" spans="1:9" x14ac:dyDescent="0.35">
      <c r="A2416" s="1">
        <v>44863</v>
      </c>
      <c r="B2416" t="s">
        <v>2446</v>
      </c>
      <c r="C2416">
        <v>79</v>
      </c>
      <c r="D2416" t="s">
        <v>9</v>
      </c>
      <c r="E2416" t="s">
        <v>33</v>
      </c>
      <c r="F2416" t="s">
        <v>16</v>
      </c>
      <c r="G2416" t="s">
        <v>28</v>
      </c>
      <c r="H2416" s="2">
        <v>613.26</v>
      </c>
      <c r="I2416" t="str">
        <f t="shared" si="37"/>
        <v>Senior Age</v>
      </c>
    </row>
    <row r="2417" spans="1:9" x14ac:dyDescent="0.35">
      <c r="A2417" s="1">
        <v>45141</v>
      </c>
      <c r="B2417" t="s">
        <v>2447</v>
      </c>
      <c r="C2417">
        <v>26</v>
      </c>
      <c r="D2417" t="s">
        <v>14</v>
      </c>
      <c r="E2417" t="s">
        <v>10</v>
      </c>
      <c r="F2417" t="s">
        <v>30</v>
      </c>
      <c r="G2417" t="s">
        <v>37</v>
      </c>
      <c r="H2417" s="2">
        <v>1864.71</v>
      </c>
      <c r="I2417" t="str">
        <f t="shared" si="37"/>
        <v>Young Adult</v>
      </c>
    </row>
    <row r="2418" spans="1:9" x14ac:dyDescent="0.35">
      <c r="A2418" s="1">
        <v>45265</v>
      </c>
      <c r="B2418" t="s">
        <v>2448</v>
      </c>
      <c r="C2418">
        <v>22</v>
      </c>
      <c r="D2418" t="s">
        <v>9</v>
      </c>
      <c r="E2418" t="s">
        <v>10</v>
      </c>
      <c r="F2418" t="s">
        <v>11</v>
      </c>
      <c r="G2418" t="s">
        <v>12</v>
      </c>
      <c r="H2418" s="2">
        <v>561.84</v>
      </c>
      <c r="I2418" t="str">
        <f t="shared" si="37"/>
        <v>Young Adult</v>
      </c>
    </row>
    <row r="2419" spans="1:9" x14ac:dyDescent="0.35">
      <c r="A2419" s="1">
        <v>45050</v>
      </c>
      <c r="B2419" t="s">
        <v>2449</v>
      </c>
      <c r="C2419">
        <v>24</v>
      </c>
      <c r="D2419" t="s">
        <v>9</v>
      </c>
      <c r="E2419" t="s">
        <v>19</v>
      </c>
      <c r="F2419" t="s">
        <v>11</v>
      </c>
      <c r="G2419" t="s">
        <v>37</v>
      </c>
      <c r="H2419" s="2">
        <v>4305.88</v>
      </c>
      <c r="I2419" t="str">
        <f t="shared" si="37"/>
        <v>Young Adult</v>
      </c>
    </row>
    <row r="2420" spans="1:9" x14ac:dyDescent="0.35">
      <c r="A2420" s="1">
        <v>45067</v>
      </c>
      <c r="B2420" t="s">
        <v>2450</v>
      </c>
      <c r="C2420">
        <v>69</v>
      </c>
      <c r="D2420" t="s">
        <v>21</v>
      </c>
      <c r="E2420" t="s">
        <v>35</v>
      </c>
      <c r="F2420" t="s">
        <v>11</v>
      </c>
      <c r="G2420" t="s">
        <v>17</v>
      </c>
      <c r="H2420" s="2">
        <v>4524.5200000000004</v>
      </c>
      <c r="I2420" t="str">
        <f t="shared" si="37"/>
        <v>Senior Age</v>
      </c>
    </row>
    <row r="2421" spans="1:9" x14ac:dyDescent="0.35">
      <c r="A2421" s="1">
        <v>44562</v>
      </c>
      <c r="B2421" t="s">
        <v>2451</v>
      </c>
      <c r="C2421">
        <v>1</v>
      </c>
      <c r="D2421" t="s">
        <v>14</v>
      </c>
      <c r="E2421" t="s">
        <v>35</v>
      </c>
      <c r="F2421" t="s">
        <v>16</v>
      </c>
      <c r="G2421" t="s">
        <v>12</v>
      </c>
      <c r="H2421" s="2">
        <v>1114.1400000000001</v>
      </c>
      <c r="I2421" t="str">
        <f t="shared" si="37"/>
        <v>Child</v>
      </c>
    </row>
    <row r="2422" spans="1:9" x14ac:dyDescent="0.35">
      <c r="A2422" s="1">
        <v>45190</v>
      </c>
      <c r="B2422" t="s">
        <v>2452</v>
      </c>
      <c r="C2422">
        <v>24</v>
      </c>
      <c r="D2422" t="s">
        <v>9</v>
      </c>
      <c r="E2422" t="s">
        <v>35</v>
      </c>
      <c r="F2422" t="s">
        <v>23</v>
      </c>
      <c r="G2422" t="s">
        <v>37</v>
      </c>
      <c r="H2422" s="2">
        <v>670.04</v>
      </c>
      <c r="I2422" t="str">
        <f t="shared" si="37"/>
        <v>Young Adult</v>
      </c>
    </row>
    <row r="2423" spans="1:9" x14ac:dyDescent="0.35">
      <c r="A2423" s="1">
        <v>45050</v>
      </c>
      <c r="B2423" t="s">
        <v>2453</v>
      </c>
      <c r="C2423">
        <v>90</v>
      </c>
      <c r="D2423" t="s">
        <v>14</v>
      </c>
      <c r="E2423" t="s">
        <v>25</v>
      </c>
      <c r="F2423" t="s">
        <v>16</v>
      </c>
      <c r="G2423" t="s">
        <v>40</v>
      </c>
      <c r="H2423" s="2">
        <v>224.86</v>
      </c>
      <c r="I2423" t="str">
        <f t="shared" si="37"/>
        <v>Senior Age</v>
      </c>
    </row>
    <row r="2424" spans="1:9" x14ac:dyDescent="0.35">
      <c r="A2424" s="1">
        <v>44902</v>
      </c>
      <c r="B2424" t="s">
        <v>2454</v>
      </c>
      <c r="C2424">
        <v>56</v>
      </c>
      <c r="D2424" t="s">
        <v>9</v>
      </c>
      <c r="E2424" t="s">
        <v>35</v>
      </c>
      <c r="F2424" t="s">
        <v>11</v>
      </c>
      <c r="G2424" t="s">
        <v>37</v>
      </c>
      <c r="H2424" s="2">
        <v>1353.94</v>
      </c>
      <c r="I2424" t="str">
        <f t="shared" si="37"/>
        <v>Middle age</v>
      </c>
    </row>
    <row r="2425" spans="1:9" x14ac:dyDescent="0.35">
      <c r="A2425" s="1">
        <v>44930</v>
      </c>
      <c r="B2425" t="s">
        <v>2455</v>
      </c>
      <c r="C2425">
        <v>46</v>
      </c>
      <c r="D2425" t="s">
        <v>9</v>
      </c>
      <c r="E2425" t="s">
        <v>10</v>
      </c>
      <c r="F2425" t="s">
        <v>30</v>
      </c>
      <c r="G2425" t="s">
        <v>28</v>
      </c>
      <c r="H2425" s="2">
        <v>736.34</v>
      </c>
      <c r="I2425" t="str">
        <f t="shared" si="37"/>
        <v>Middle age</v>
      </c>
    </row>
    <row r="2426" spans="1:9" x14ac:dyDescent="0.35">
      <c r="A2426" s="1">
        <v>44737</v>
      </c>
      <c r="B2426" t="s">
        <v>2456</v>
      </c>
      <c r="C2426">
        <v>21</v>
      </c>
      <c r="D2426" t="s">
        <v>14</v>
      </c>
      <c r="E2426" t="s">
        <v>10</v>
      </c>
      <c r="F2426" t="s">
        <v>23</v>
      </c>
      <c r="G2426" t="s">
        <v>17</v>
      </c>
      <c r="H2426" s="2">
        <v>1176.92</v>
      </c>
      <c r="I2426" t="str">
        <f t="shared" si="37"/>
        <v>Young Adult</v>
      </c>
    </row>
    <row r="2427" spans="1:9" x14ac:dyDescent="0.35">
      <c r="A2427" s="1">
        <v>44840</v>
      </c>
      <c r="B2427" t="s">
        <v>2457</v>
      </c>
      <c r="C2427">
        <v>79</v>
      </c>
      <c r="D2427" t="s">
        <v>14</v>
      </c>
      <c r="E2427" t="s">
        <v>25</v>
      </c>
      <c r="F2427" t="s">
        <v>23</v>
      </c>
      <c r="G2427" t="s">
        <v>17</v>
      </c>
      <c r="H2427" s="2">
        <v>2195.9299999999998</v>
      </c>
      <c r="I2427" t="str">
        <f t="shared" si="37"/>
        <v>Senior Age</v>
      </c>
    </row>
    <row r="2428" spans="1:9" x14ac:dyDescent="0.35">
      <c r="A2428" s="1">
        <v>44828</v>
      </c>
      <c r="B2428" t="s">
        <v>2458</v>
      </c>
      <c r="C2428">
        <v>55</v>
      </c>
      <c r="D2428" t="s">
        <v>14</v>
      </c>
      <c r="E2428" t="s">
        <v>10</v>
      </c>
      <c r="F2428" t="s">
        <v>11</v>
      </c>
      <c r="G2428" t="s">
        <v>28</v>
      </c>
      <c r="H2428" s="2">
        <v>1166.44</v>
      </c>
      <c r="I2428" t="str">
        <f t="shared" si="37"/>
        <v>Middle age</v>
      </c>
    </row>
    <row r="2429" spans="1:9" x14ac:dyDescent="0.35">
      <c r="A2429" s="1">
        <v>44653</v>
      </c>
      <c r="B2429" t="s">
        <v>2459</v>
      </c>
      <c r="C2429">
        <v>88</v>
      </c>
      <c r="D2429" t="s">
        <v>9</v>
      </c>
      <c r="E2429" t="s">
        <v>25</v>
      </c>
      <c r="F2429" t="s">
        <v>16</v>
      </c>
      <c r="G2429" t="s">
        <v>67</v>
      </c>
      <c r="H2429" s="2">
        <v>4687.7700000000004</v>
      </c>
      <c r="I2429" t="str">
        <f t="shared" si="37"/>
        <v>Senior Age</v>
      </c>
    </row>
    <row r="2430" spans="1:9" x14ac:dyDescent="0.35">
      <c r="A2430" s="1">
        <v>44877</v>
      </c>
      <c r="B2430" t="s">
        <v>2460</v>
      </c>
      <c r="C2430">
        <v>95</v>
      </c>
      <c r="D2430" t="s">
        <v>21</v>
      </c>
      <c r="E2430" t="s">
        <v>33</v>
      </c>
      <c r="F2430" t="s">
        <v>11</v>
      </c>
      <c r="G2430" t="s">
        <v>37</v>
      </c>
      <c r="H2430" s="2">
        <v>1260</v>
      </c>
      <c r="I2430" t="str">
        <f t="shared" si="37"/>
        <v>Senior Age</v>
      </c>
    </row>
    <row r="2431" spans="1:9" x14ac:dyDescent="0.35">
      <c r="A2431" s="1">
        <v>44801</v>
      </c>
      <c r="B2431" t="s">
        <v>2461</v>
      </c>
      <c r="C2431">
        <v>45</v>
      </c>
      <c r="D2431" t="s">
        <v>14</v>
      </c>
      <c r="E2431" t="s">
        <v>25</v>
      </c>
      <c r="F2431" t="s">
        <v>30</v>
      </c>
      <c r="G2431" t="s">
        <v>12</v>
      </c>
      <c r="H2431" s="2">
        <v>4909.04</v>
      </c>
      <c r="I2431" t="str">
        <f t="shared" si="37"/>
        <v>Middle age</v>
      </c>
    </row>
    <row r="2432" spans="1:9" x14ac:dyDescent="0.35">
      <c r="A2432" s="1">
        <v>45163</v>
      </c>
      <c r="B2432" t="s">
        <v>2462</v>
      </c>
      <c r="C2432">
        <v>99</v>
      </c>
      <c r="D2432" t="s">
        <v>14</v>
      </c>
      <c r="E2432" t="s">
        <v>15</v>
      </c>
      <c r="F2432" t="s">
        <v>23</v>
      </c>
      <c r="G2432" t="s">
        <v>40</v>
      </c>
      <c r="H2432" s="2">
        <v>3640.99</v>
      </c>
      <c r="I2432" t="str">
        <f t="shared" si="37"/>
        <v>Senior Age</v>
      </c>
    </row>
    <row r="2433" spans="1:9" x14ac:dyDescent="0.35">
      <c r="A2433" s="1">
        <v>44981</v>
      </c>
      <c r="B2433" t="s">
        <v>2463</v>
      </c>
      <c r="C2433">
        <v>11</v>
      </c>
      <c r="D2433" t="s">
        <v>21</v>
      </c>
      <c r="E2433" t="s">
        <v>33</v>
      </c>
      <c r="F2433" t="s">
        <v>23</v>
      </c>
      <c r="G2433" t="s">
        <v>12</v>
      </c>
      <c r="H2433" s="2">
        <v>1240.3699999999999</v>
      </c>
      <c r="I2433" t="str">
        <f t="shared" si="37"/>
        <v>Child</v>
      </c>
    </row>
    <row r="2434" spans="1:9" x14ac:dyDescent="0.35">
      <c r="A2434" s="1">
        <v>44644</v>
      </c>
      <c r="B2434" t="s">
        <v>2464</v>
      </c>
      <c r="C2434">
        <v>57</v>
      </c>
      <c r="D2434" t="s">
        <v>9</v>
      </c>
      <c r="E2434" t="s">
        <v>19</v>
      </c>
      <c r="F2434" t="s">
        <v>16</v>
      </c>
      <c r="G2434" t="s">
        <v>12</v>
      </c>
      <c r="H2434" s="2">
        <v>2519.0100000000002</v>
      </c>
      <c r="I2434" t="str">
        <f t="shared" ref="I2434:I2497" si="38">IF(C2434&lt;=17,"Child",IF(C2434&lt;=39, "Young Adult", IF(C2434&lt;=59, "Middle age", "Senior Age")))</f>
        <v>Middle age</v>
      </c>
    </row>
    <row r="2435" spans="1:9" x14ac:dyDescent="0.35">
      <c r="A2435" s="1">
        <v>44660</v>
      </c>
      <c r="B2435" t="s">
        <v>2465</v>
      </c>
      <c r="C2435">
        <v>68</v>
      </c>
      <c r="D2435" t="s">
        <v>9</v>
      </c>
      <c r="E2435" t="s">
        <v>19</v>
      </c>
      <c r="F2435" t="s">
        <v>11</v>
      </c>
      <c r="G2435" t="s">
        <v>17</v>
      </c>
      <c r="H2435" s="2">
        <v>3694.49</v>
      </c>
      <c r="I2435" t="str">
        <f t="shared" si="38"/>
        <v>Senior Age</v>
      </c>
    </row>
    <row r="2436" spans="1:9" x14ac:dyDescent="0.35">
      <c r="A2436" s="1">
        <v>44620</v>
      </c>
      <c r="B2436" t="s">
        <v>2466</v>
      </c>
      <c r="C2436">
        <v>70</v>
      </c>
      <c r="D2436" t="s">
        <v>9</v>
      </c>
      <c r="E2436" t="s">
        <v>35</v>
      </c>
      <c r="F2436" t="s">
        <v>16</v>
      </c>
      <c r="G2436" t="s">
        <v>12</v>
      </c>
      <c r="H2436" s="2">
        <v>2888.05</v>
      </c>
      <c r="I2436" t="str">
        <f t="shared" si="38"/>
        <v>Senior Age</v>
      </c>
    </row>
    <row r="2437" spans="1:9" x14ac:dyDescent="0.35">
      <c r="A2437" s="1">
        <v>44607</v>
      </c>
      <c r="B2437" t="s">
        <v>2467</v>
      </c>
      <c r="C2437">
        <v>38</v>
      </c>
      <c r="D2437" t="s">
        <v>9</v>
      </c>
      <c r="E2437" t="s">
        <v>33</v>
      </c>
      <c r="F2437" t="s">
        <v>16</v>
      </c>
      <c r="G2437" t="s">
        <v>12</v>
      </c>
      <c r="H2437" s="2">
        <v>3981.24</v>
      </c>
      <c r="I2437" t="str">
        <f t="shared" si="38"/>
        <v>Young Adult</v>
      </c>
    </row>
    <row r="2438" spans="1:9" x14ac:dyDescent="0.35">
      <c r="A2438" s="1">
        <v>45030</v>
      </c>
      <c r="B2438" t="s">
        <v>2468</v>
      </c>
      <c r="C2438">
        <v>81</v>
      </c>
      <c r="D2438" t="s">
        <v>21</v>
      </c>
      <c r="E2438" t="s">
        <v>25</v>
      </c>
      <c r="F2438" t="s">
        <v>11</v>
      </c>
      <c r="G2438" t="s">
        <v>17</v>
      </c>
      <c r="H2438" s="2">
        <v>905.64</v>
      </c>
      <c r="I2438" t="str">
        <f t="shared" si="38"/>
        <v>Senior Age</v>
      </c>
    </row>
    <row r="2439" spans="1:9" x14ac:dyDescent="0.35">
      <c r="A2439" s="1">
        <v>44837</v>
      </c>
      <c r="B2439" t="s">
        <v>2469</v>
      </c>
      <c r="C2439">
        <v>7</v>
      </c>
      <c r="D2439" t="s">
        <v>9</v>
      </c>
      <c r="E2439" t="s">
        <v>19</v>
      </c>
      <c r="F2439" t="s">
        <v>23</v>
      </c>
      <c r="G2439" t="s">
        <v>28</v>
      </c>
      <c r="H2439" s="2">
        <v>717.35</v>
      </c>
      <c r="I2439" t="str">
        <f t="shared" si="38"/>
        <v>Child</v>
      </c>
    </row>
    <row r="2440" spans="1:9" x14ac:dyDescent="0.35">
      <c r="A2440" s="1">
        <v>44702</v>
      </c>
      <c r="B2440" t="s">
        <v>2470</v>
      </c>
      <c r="C2440">
        <v>88</v>
      </c>
      <c r="D2440" t="s">
        <v>21</v>
      </c>
      <c r="E2440" t="s">
        <v>22</v>
      </c>
      <c r="F2440" t="s">
        <v>11</v>
      </c>
      <c r="G2440" t="s">
        <v>12</v>
      </c>
      <c r="H2440" s="2">
        <v>3176.8</v>
      </c>
      <c r="I2440" t="str">
        <f t="shared" si="38"/>
        <v>Senior Age</v>
      </c>
    </row>
    <row r="2441" spans="1:9" x14ac:dyDescent="0.35">
      <c r="A2441" s="1">
        <v>45275</v>
      </c>
      <c r="B2441" t="s">
        <v>2471</v>
      </c>
      <c r="C2441">
        <v>74</v>
      </c>
      <c r="D2441" t="s">
        <v>14</v>
      </c>
      <c r="E2441" t="s">
        <v>25</v>
      </c>
      <c r="F2441" t="s">
        <v>23</v>
      </c>
      <c r="G2441" t="s">
        <v>37</v>
      </c>
      <c r="H2441" s="2">
        <v>1421.35</v>
      </c>
      <c r="I2441" t="str">
        <f t="shared" si="38"/>
        <v>Senior Age</v>
      </c>
    </row>
    <row r="2442" spans="1:9" x14ac:dyDescent="0.35">
      <c r="A2442" s="1">
        <v>45154</v>
      </c>
      <c r="B2442" t="s">
        <v>2472</v>
      </c>
      <c r="C2442">
        <v>35</v>
      </c>
      <c r="D2442" t="s">
        <v>14</v>
      </c>
      <c r="E2442" t="s">
        <v>19</v>
      </c>
      <c r="F2442" t="s">
        <v>16</v>
      </c>
      <c r="G2442" t="s">
        <v>12</v>
      </c>
      <c r="H2442" s="2">
        <v>4738.09</v>
      </c>
      <c r="I2442" t="str">
        <f t="shared" si="38"/>
        <v>Young Adult</v>
      </c>
    </row>
    <row r="2443" spans="1:9" x14ac:dyDescent="0.35">
      <c r="A2443" s="1">
        <v>44769</v>
      </c>
      <c r="B2443" t="s">
        <v>2473</v>
      </c>
      <c r="C2443">
        <v>54</v>
      </c>
      <c r="D2443" t="s">
        <v>9</v>
      </c>
      <c r="E2443" t="s">
        <v>15</v>
      </c>
      <c r="F2443" t="s">
        <v>16</v>
      </c>
      <c r="G2443" t="s">
        <v>40</v>
      </c>
      <c r="H2443" s="2">
        <v>2424.66</v>
      </c>
      <c r="I2443" t="str">
        <f t="shared" si="38"/>
        <v>Middle age</v>
      </c>
    </row>
    <row r="2444" spans="1:9" x14ac:dyDescent="0.35">
      <c r="A2444" s="1">
        <v>45199</v>
      </c>
      <c r="B2444" t="s">
        <v>2474</v>
      </c>
      <c r="C2444">
        <v>21</v>
      </c>
      <c r="D2444" t="s">
        <v>14</v>
      </c>
      <c r="E2444" t="s">
        <v>35</v>
      </c>
      <c r="F2444" t="s">
        <v>16</v>
      </c>
      <c r="G2444" t="s">
        <v>17</v>
      </c>
      <c r="H2444" s="2">
        <v>579.82000000000005</v>
      </c>
      <c r="I2444" t="str">
        <f t="shared" si="38"/>
        <v>Young Adult</v>
      </c>
    </row>
    <row r="2445" spans="1:9" x14ac:dyDescent="0.35">
      <c r="A2445" s="1">
        <v>45142</v>
      </c>
      <c r="B2445" t="s">
        <v>2475</v>
      </c>
      <c r="C2445">
        <v>57</v>
      </c>
      <c r="D2445" t="s">
        <v>21</v>
      </c>
      <c r="E2445" t="s">
        <v>25</v>
      </c>
      <c r="F2445" t="s">
        <v>16</v>
      </c>
      <c r="G2445" t="s">
        <v>28</v>
      </c>
      <c r="H2445" s="2">
        <v>4090.59</v>
      </c>
      <c r="I2445" t="str">
        <f t="shared" si="38"/>
        <v>Middle age</v>
      </c>
    </row>
    <row r="2446" spans="1:9" x14ac:dyDescent="0.35">
      <c r="A2446" s="1">
        <v>45230</v>
      </c>
      <c r="B2446" t="s">
        <v>2476</v>
      </c>
      <c r="C2446">
        <v>25</v>
      </c>
      <c r="D2446" t="s">
        <v>21</v>
      </c>
      <c r="E2446" t="s">
        <v>22</v>
      </c>
      <c r="F2446" t="s">
        <v>16</v>
      </c>
      <c r="G2446" t="s">
        <v>12</v>
      </c>
      <c r="H2446" s="2">
        <v>3742.38</v>
      </c>
      <c r="I2446" t="str">
        <f t="shared" si="38"/>
        <v>Young Adult</v>
      </c>
    </row>
    <row r="2447" spans="1:9" x14ac:dyDescent="0.35">
      <c r="A2447" s="1">
        <v>44833</v>
      </c>
      <c r="B2447" t="s">
        <v>2477</v>
      </c>
      <c r="C2447">
        <v>46</v>
      </c>
      <c r="D2447" t="s">
        <v>9</v>
      </c>
      <c r="E2447" t="s">
        <v>35</v>
      </c>
      <c r="F2447" t="s">
        <v>23</v>
      </c>
      <c r="G2447" t="s">
        <v>28</v>
      </c>
      <c r="H2447" s="2">
        <v>2802.95</v>
      </c>
      <c r="I2447" t="str">
        <f t="shared" si="38"/>
        <v>Middle age</v>
      </c>
    </row>
    <row r="2448" spans="1:9" x14ac:dyDescent="0.35">
      <c r="A2448" s="1">
        <v>44639</v>
      </c>
      <c r="B2448" t="s">
        <v>2478</v>
      </c>
      <c r="C2448">
        <v>51</v>
      </c>
      <c r="D2448" t="s">
        <v>21</v>
      </c>
      <c r="E2448" t="s">
        <v>15</v>
      </c>
      <c r="F2448" t="s">
        <v>16</v>
      </c>
      <c r="G2448" t="s">
        <v>12</v>
      </c>
      <c r="H2448" s="2">
        <v>1630.69</v>
      </c>
      <c r="I2448" t="str">
        <f t="shared" si="38"/>
        <v>Middle age</v>
      </c>
    </row>
    <row r="2449" spans="1:9" x14ac:dyDescent="0.35">
      <c r="A2449" s="1">
        <v>44950</v>
      </c>
      <c r="B2449" t="s">
        <v>2479</v>
      </c>
      <c r="C2449">
        <v>43</v>
      </c>
      <c r="D2449" t="s">
        <v>14</v>
      </c>
      <c r="E2449" t="s">
        <v>19</v>
      </c>
      <c r="F2449" t="s">
        <v>23</v>
      </c>
      <c r="G2449" t="s">
        <v>12</v>
      </c>
      <c r="H2449" s="2">
        <v>2741.98</v>
      </c>
      <c r="I2449" t="str">
        <f t="shared" si="38"/>
        <v>Middle age</v>
      </c>
    </row>
    <row r="2450" spans="1:9" x14ac:dyDescent="0.35">
      <c r="A2450" s="1">
        <v>44909</v>
      </c>
      <c r="B2450" t="s">
        <v>2480</v>
      </c>
      <c r="C2450">
        <v>3</v>
      </c>
      <c r="D2450" t="s">
        <v>9</v>
      </c>
      <c r="E2450" t="s">
        <v>15</v>
      </c>
      <c r="F2450" t="s">
        <v>30</v>
      </c>
      <c r="G2450" t="s">
        <v>37</v>
      </c>
      <c r="H2450" s="2">
        <v>1593.4</v>
      </c>
      <c r="I2450" t="str">
        <f t="shared" si="38"/>
        <v>Child</v>
      </c>
    </row>
    <row r="2451" spans="1:9" x14ac:dyDescent="0.35">
      <c r="A2451" s="1">
        <v>44792</v>
      </c>
      <c r="B2451" t="s">
        <v>2481</v>
      </c>
      <c r="C2451">
        <v>19</v>
      </c>
      <c r="D2451" t="s">
        <v>14</v>
      </c>
      <c r="E2451" t="s">
        <v>35</v>
      </c>
      <c r="F2451" t="s">
        <v>30</v>
      </c>
      <c r="G2451" t="s">
        <v>17</v>
      </c>
      <c r="H2451" s="2">
        <v>4482.5</v>
      </c>
      <c r="I2451" t="str">
        <f t="shared" si="38"/>
        <v>Young Adult</v>
      </c>
    </row>
    <row r="2452" spans="1:9" x14ac:dyDescent="0.35">
      <c r="A2452" s="1">
        <v>44686</v>
      </c>
      <c r="B2452" t="s">
        <v>2482</v>
      </c>
      <c r="C2452">
        <v>27</v>
      </c>
      <c r="D2452" t="s">
        <v>9</v>
      </c>
      <c r="E2452" t="s">
        <v>10</v>
      </c>
      <c r="F2452" t="s">
        <v>11</v>
      </c>
      <c r="G2452" t="s">
        <v>12</v>
      </c>
      <c r="H2452" s="2">
        <v>3733.37</v>
      </c>
      <c r="I2452" t="str">
        <f t="shared" si="38"/>
        <v>Young Adult</v>
      </c>
    </row>
    <row r="2453" spans="1:9" x14ac:dyDescent="0.35">
      <c r="A2453" s="1">
        <v>44788</v>
      </c>
      <c r="B2453" t="s">
        <v>2483</v>
      </c>
      <c r="C2453">
        <v>44</v>
      </c>
      <c r="D2453" t="s">
        <v>9</v>
      </c>
      <c r="E2453" t="s">
        <v>22</v>
      </c>
      <c r="F2453" t="s">
        <v>11</v>
      </c>
      <c r="G2453" t="s">
        <v>28</v>
      </c>
      <c r="H2453" s="2">
        <v>639.41999999999996</v>
      </c>
      <c r="I2453" t="str">
        <f t="shared" si="38"/>
        <v>Middle age</v>
      </c>
    </row>
    <row r="2454" spans="1:9" x14ac:dyDescent="0.35">
      <c r="A2454" s="1">
        <v>44631</v>
      </c>
      <c r="B2454" t="s">
        <v>2484</v>
      </c>
      <c r="C2454">
        <v>34</v>
      </c>
      <c r="D2454" t="s">
        <v>21</v>
      </c>
      <c r="E2454" t="s">
        <v>19</v>
      </c>
      <c r="F2454" t="s">
        <v>23</v>
      </c>
      <c r="G2454" t="s">
        <v>17</v>
      </c>
      <c r="H2454" s="2">
        <v>3264.5</v>
      </c>
      <c r="I2454" t="str">
        <f t="shared" si="38"/>
        <v>Young Adult</v>
      </c>
    </row>
    <row r="2455" spans="1:9" x14ac:dyDescent="0.35">
      <c r="A2455" s="1">
        <v>44585</v>
      </c>
      <c r="B2455" t="s">
        <v>2485</v>
      </c>
      <c r="C2455">
        <v>32</v>
      </c>
      <c r="D2455" t="s">
        <v>21</v>
      </c>
      <c r="E2455" t="s">
        <v>15</v>
      </c>
      <c r="F2455" t="s">
        <v>11</v>
      </c>
      <c r="G2455" t="s">
        <v>12</v>
      </c>
      <c r="H2455" s="2">
        <v>2171.25</v>
      </c>
      <c r="I2455" t="str">
        <f t="shared" si="38"/>
        <v>Young Adult</v>
      </c>
    </row>
    <row r="2456" spans="1:9" x14ac:dyDescent="0.35">
      <c r="A2456" s="1">
        <v>44889</v>
      </c>
      <c r="B2456" t="s">
        <v>2486</v>
      </c>
      <c r="C2456">
        <v>84</v>
      </c>
      <c r="D2456" t="s">
        <v>21</v>
      </c>
      <c r="E2456" t="s">
        <v>33</v>
      </c>
      <c r="F2456" t="s">
        <v>23</v>
      </c>
      <c r="G2456" t="s">
        <v>67</v>
      </c>
      <c r="H2456" s="2">
        <v>2947.12</v>
      </c>
      <c r="I2456" t="str">
        <f t="shared" si="38"/>
        <v>Senior Age</v>
      </c>
    </row>
    <row r="2457" spans="1:9" x14ac:dyDescent="0.35">
      <c r="A2457" s="1">
        <v>44844</v>
      </c>
      <c r="B2457" t="s">
        <v>2487</v>
      </c>
      <c r="C2457">
        <v>33</v>
      </c>
      <c r="D2457" t="s">
        <v>9</v>
      </c>
      <c r="E2457" t="s">
        <v>33</v>
      </c>
      <c r="F2457" t="s">
        <v>30</v>
      </c>
      <c r="G2457" t="s">
        <v>40</v>
      </c>
      <c r="H2457" s="2">
        <v>2661.05</v>
      </c>
      <c r="I2457" t="str">
        <f t="shared" si="38"/>
        <v>Young Adult</v>
      </c>
    </row>
    <row r="2458" spans="1:9" x14ac:dyDescent="0.35">
      <c r="A2458" s="1">
        <v>44962</v>
      </c>
      <c r="B2458" t="s">
        <v>2488</v>
      </c>
      <c r="C2458">
        <v>48</v>
      </c>
      <c r="D2458" t="s">
        <v>21</v>
      </c>
      <c r="E2458" t="s">
        <v>22</v>
      </c>
      <c r="F2458" t="s">
        <v>23</v>
      </c>
      <c r="G2458" t="s">
        <v>28</v>
      </c>
      <c r="H2458" s="2">
        <v>985.78</v>
      </c>
      <c r="I2458" t="str">
        <f t="shared" si="38"/>
        <v>Middle age</v>
      </c>
    </row>
    <row r="2459" spans="1:9" x14ac:dyDescent="0.35">
      <c r="A2459" s="1">
        <v>44612</v>
      </c>
      <c r="B2459" t="s">
        <v>2489</v>
      </c>
      <c r="C2459">
        <v>50</v>
      </c>
      <c r="D2459" t="s">
        <v>9</v>
      </c>
      <c r="E2459" t="s">
        <v>10</v>
      </c>
      <c r="F2459" t="s">
        <v>16</v>
      </c>
      <c r="G2459" t="s">
        <v>37</v>
      </c>
      <c r="H2459" s="2">
        <v>2339.46</v>
      </c>
      <c r="I2459" t="str">
        <f t="shared" si="38"/>
        <v>Middle age</v>
      </c>
    </row>
    <row r="2460" spans="1:9" x14ac:dyDescent="0.35">
      <c r="A2460" s="1">
        <v>45173</v>
      </c>
      <c r="B2460" t="s">
        <v>2490</v>
      </c>
      <c r="C2460">
        <v>35</v>
      </c>
      <c r="D2460" t="s">
        <v>14</v>
      </c>
      <c r="E2460" t="s">
        <v>25</v>
      </c>
      <c r="F2460" t="s">
        <v>11</v>
      </c>
      <c r="G2460" t="s">
        <v>40</v>
      </c>
      <c r="H2460" s="2">
        <v>1398.84</v>
      </c>
      <c r="I2460" t="str">
        <f t="shared" si="38"/>
        <v>Young Adult</v>
      </c>
    </row>
    <row r="2461" spans="1:9" x14ac:dyDescent="0.35">
      <c r="A2461" s="1">
        <v>44995</v>
      </c>
      <c r="B2461" t="s">
        <v>2491</v>
      </c>
      <c r="C2461">
        <v>1</v>
      </c>
      <c r="D2461" t="s">
        <v>21</v>
      </c>
      <c r="E2461" t="s">
        <v>22</v>
      </c>
      <c r="F2461" t="s">
        <v>23</v>
      </c>
      <c r="G2461" t="s">
        <v>17</v>
      </c>
      <c r="H2461" s="2">
        <v>3709.55</v>
      </c>
      <c r="I2461" t="str">
        <f t="shared" si="38"/>
        <v>Child</v>
      </c>
    </row>
    <row r="2462" spans="1:9" x14ac:dyDescent="0.35">
      <c r="A2462" s="1">
        <v>45064</v>
      </c>
      <c r="B2462" t="s">
        <v>2492</v>
      </c>
      <c r="C2462">
        <v>15</v>
      </c>
      <c r="D2462" t="s">
        <v>14</v>
      </c>
      <c r="E2462" t="s">
        <v>22</v>
      </c>
      <c r="F2462" t="s">
        <v>16</v>
      </c>
      <c r="G2462" t="s">
        <v>12</v>
      </c>
      <c r="H2462" s="2">
        <v>3698.26</v>
      </c>
      <c r="I2462" t="str">
        <f t="shared" si="38"/>
        <v>Child</v>
      </c>
    </row>
    <row r="2463" spans="1:9" x14ac:dyDescent="0.35">
      <c r="A2463" s="1">
        <v>45224</v>
      </c>
      <c r="B2463" t="s">
        <v>2493</v>
      </c>
      <c r="C2463">
        <v>40</v>
      </c>
      <c r="D2463" t="s">
        <v>14</v>
      </c>
      <c r="E2463" t="s">
        <v>22</v>
      </c>
      <c r="F2463" t="s">
        <v>23</v>
      </c>
      <c r="G2463" t="s">
        <v>40</v>
      </c>
      <c r="H2463" s="2">
        <v>2172.58</v>
      </c>
      <c r="I2463" t="str">
        <f t="shared" si="38"/>
        <v>Middle age</v>
      </c>
    </row>
    <row r="2464" spans="1:9" x14ac:dyDescent="0.35">
      <c r="A2464" s="1">
        <v>44704</v>
      </c>
      <c r="B2464" t="s">
        <v>2494</v>
      </c>
      <c r="C2464">
        <v>72</v>
      </c>
      <c r="D2464" t="s">
        <v>21</v>
      </c>
      <c r="E2464" t="s">
        <v>15</v>
      </c>
      <c r="F2464" t="s">
        <v>23</v>
      </c>
      <c r="G2464" t="s">
        <v>40</v>
      </c>
      <c r="H2464" s="2">
        <v>2643.52</v>
      </c>
      <c r="I2464" t="str">
        <f t="shared" si="38"/>
        <v>Senior Age</v>
      </c>
    </row>
    <row r="2465" spans="1:9" x14ac:dyDescent="0.35">
      <c r="A2465" s="1">
        <v>45104</v>
      </c>
      <c r="B2465" t="s">
        <v>2495</v>
      </c>
      <c r="C2465">
        <v>15</v>
      </c>
      <c r="D2465" t="s">
        <v>14</v>
      </c>
      <c r="E2465" t="s">
        <v>33</v>
      </c>
      <c r="F2465" t="s">
        <v>23</v>
      </c>
      <c r="G2465" t="s">
        <v>37</v>
      </c>
      <c r="H2465" s="2">
        <v>742.51</v>
      </c>
      <c r="I2465" t="str">
        <f t="shared" si="38"/>
        <v>Child</v>
      </c>
    </row>
    <row r="2466" spans="1:9" x14ac:dyDescent="0.35">
      <c r="A2466" s="1">
        <v>45281</v>
      </c>
      <c r="B2466" t="s">
        <v>2496</v>
      </c>
      <c r="C2466">
        <v>67</v>
      </c>
      <c r="D2466" t="s">
        <v>14</v>
      </c>
      <c r="E2466" t="s">
        <v>33</v>
      </c>
      <c r="F2466" t="s">
        <v>23</v>
      </c>
      <c r="G2466" t="s">
        <v>12</v>
      </c>
      <c r="H2466" s="2">
        <v>313.56</v>
      </c>
      <c r="I2466" t="str">
        <f t="shared" si="38"/>
        <v>Senior Age</v>
      </c>
    </row>
    <row r="2467" spans="1:9" x14ac:dyDescent="0.35">
      <c r="A2467" s="1">
        <v>45134</v>
      </c>
      <c r="B2467" t="s">
        <v>2497</v>
      </c>
      <c r="C2467">
        <v>79</v>
      </c>
      <c r="D2467" t="s">
        <v>14</v>
      </c>
      <c r="E2467" t="s">
        <v>19</v>
      </c>
      <c r="F2467" t="s">
        <v>16</v>
      </c>
      <c r="G2467" t="s">
        <v>17</v>
      </c>
      <c r="H2467" s="2">
        <v>4937.0200000000004</v>
      </c>
      <c r="I2467" t="str">
        <f t="shared" si="38"/>
        <v>Senior Age</v>
      </c>
    </row>
    <row r="2468" spans="1:9" x14ac:dyDescent="0.35">
      <c r="A2468" s="1">
        <v>44613</v>
      </c>
      <c r="B2468" t="s">
        <v>2498</v>
      </c>
      <c r="C2468">
        <v>32</v>
      </c>
      <c r="D2468" t="s">
        <v>14</v>
      </c>
      <c r="E2468" t="s">
        <v>22</v>
      </c>
      <c r="F2468" t="s">
        <v>11</v>
      </c>
      <c r="G2468" t="s">
        <v>40</v>
      </c>
      <c r="H2468" s="2">
        <v>4916.0200000000004</v>
      </c>
      <c r="I2468" t="str">
        <f t="shared" si="38"/>
        <v>Young Adult</v>
      </c>
    </row>
    <row r="2469" spans="1:9" x14ac:dyDescent="0.35">
      <c r="A2469" s="1">
        <v>44908</v>
      </c>
      <c r="B2469" t="s">
        <v>2499</v>
      </c>
      <c r="C2469">
        <v>62</v>
      </c>
      <c r="D2469" t="s">
        <v>21</v>
      </c>
      <c r="E2469" t="s">
        <v>15</v>
      </c>
      <c r="F2469" t="s">
        <v>30</v>
      </c>
      <c r="G2469" t="s">
        <v>17</v>
      </c>
      <c r="H2469" s="2">
        <v>2253.64</v>
      </c>
      <c r="I2469" t="str">
        <f t="shared" si="38"/>
        <v>Senior Age</v>
      </c>
    </row>
    <row r="2470" spans="1:9" x14ac:dyDescent="0.35">
      <c r="A2470" s="1">
        <v>44643</v>
      </c>
      <c r="B2470" t="s">
        <v>2500</v>
      </c>
      <c r="C2470">
        <v>8</v>
      </c>
      <c r="D2470" t="s">
        <v>14</v>
      </c>
      <c r="E2470" t="s">
        <v>33</v>
      </c>
      <c r="F2470" t="s">
        <v>23</v>
      </c>
      <c r="G2470" t="s">
        <v>37</v>
      </c>
      <c r="H2470" s="2">
        <v>4268.42</v>
      </c>
      <c r="I2470" t="str">
        <f t="shared" si="38"/>
        <v>Child</v>
      </c>
    </row>
    <row r="2471" spans="1:9" x14ac:dyDescent="0.35">
      <c r="A2471" s="1">
        <v>44620</v>
      </c>
      <c r="B2471" t="s">
        <v>2501</v>
      </c>
      <c r="C2471">
        <v>33</v>
      </c>
      <c r="D2471" t="s">
        <v>9</v>
      </c>
      <c r="E2471" t="s">
        <v>33</v>
      </c>
      <c r="F2471" t="s">
        <v>23</v>
      </c>
      <c r="G2471" t="s">
        <v>17</v>
      </c>
      <c r="H2471" s="2">
        <v>324.8</v>
      </c>
      <c r="I2471" t="str">
        <f t="shared" si="38"/>
        <v>Young Adult</v>
      </c>
    </row>
    <row r="2472" spans="1:9" x14ac:dyDescent="0.35">
      <c r="A2472" s="1">
        <v>45227</v>
      </c>
      <c r="B2472" t="s">
        <v>2502</v>
      </c>
      <c r="C2472">
        <v>62</v>
      </c>
      <c r="D2472" t="s">
        <v>14</v>
      </c>
      <c r="E2472" t="s">
        <v>22</v>
      </c>
      <c r="F2472" t="s">
        <v>11</v>
      </c>
      <c r="G2472" t="s">
        <v>40</v>
      </c>
      <c r="H2472" s="2">
        <v>509.47</v>
      </c>
      <c r="I2472" t="str">
        <f t="shared" si="38"/>
        <v>Senior Age</v>
      </c>
    </row>
    <row r="2473" spans="1:9" x14ac:dyDescent="0.35">
      <c r="A2473" s="1">
        <v>44679</v>
      </c>
      <c r="B2473" t="s">
        <v>2503</v>
      </c>
      <c r="C2473">
        <v>86</v>
      </c>
      <c r="D2473" t="s">
        <v>14</v>
      </c>
      <c r="E2473" t="s">
        <v>10</v>
      </c>
      <c r="F2473" t="s">
        <v>11</v>
      </c>
      <c r="G2473" t="s">
        <v>40</v>
      </c>
      <c r="H2473" s="2">
        <v>2797.71</v>
      </c>
      <c r="I2473" t="str">
        <f t="shared" si="38"/>
        <v>Senior Age</v>
      </c>
    </row>
    <row r="2474" spans="1:9" x14ac:dyDescent="0.35">
      <c r="A2474" s="1">
        <v>44981</v>
      </c>
      <c r="B2474" t="s">
        <v>2504</v>
      </c>
      <c r="C2474">
        <v>11</v>
      </c>
      <c r="D2474" t="s">
        <v>9</v>
      </c>
      <c r="E2474" t="s">
        <v>35</v>
      </c>
      <c r="F2474" t="s">
        <v>11</v>
      </c>
      <c r="G2474" t="s">
        <v>28</v>
      </c>
      <c r="H2474" s="2">
        <v>296.11</v>
      </c>
      <c r="I2474" t="str">
        <f t="shared" si="38"/>
        <v>Child</v>
      </c>
    </row>
    <row r="2475" spans="1:9" x14ac:dyDescent="0.35">
      <c r="A2475" s="1">
        <v>44664</v>
      </c>
      <c r="B2475" t="s">
        <v>2505</v>
      </c>
      <c r="C2475">
        <v>91</v>
      </c>
      <c r="D2475" t="s">
        <v>21</v>
      </c>
      <c r="E2475" t="s">
        <v>19</v>
      </c>
      <c r="F2475" t="s">
        <v>30</v>
      </c>
      <c r="G2475" t="s">
        <v>17</v>
      </c>
      <c r="H2475" s="2">
        <v>3414.04</v>
      </c>
      <c r="I2475" t="str">
        <f t="shared" si="38"/>
        <v>Senior Age</v>
      </c>
    </row>
    <row r="2476" spans="1:9" x14ac:dyDescent="0.35">
      <c r="A2476" s="1">
        <v>44945</v>
      </c>
      <c r="B2476" t="s">
        <v>2506</v>
      </c>
      <c r="C2476">
        <v>12</v>
      </c>
      <c r="D2476" t="s">
        <v>14</v>
      </c>
      <c r="E2476" t="s">
        <v>27</v>
      </c>
      <c r="F2476" t="s">
        <v>11</v>
      </c>
      <c r="G2476" t="s">
        <v>28</v>
      </c>
      <c r="H2476" s="2">
        <v>225.42</v>
      </c>
      <c r="I2476" t="str">
        <f t="shared" si="38"/>
        <v>Child</v>
      </c>
    </row>
    <row r="2477" spans="1:9" x14ac:dyDescent="0.35">
      <c r="A2477" s="1">
        <v>45195</v>
      </c>
      <c r="B2477" t="s">
        <v>2507</v>
      </c>
      <c r="C2477">
        <v>50</v>
      </c>
      <c r="D2477" t="s">
        <v>9</v>
      </c>
      <c r="E2477" t="s">
        <v>15</v>
      </c>
      <c r="F2477" t="s">
        <v>30</v>
      </c>
      <c r="G2477" t="s">
        <v>17</v>
      </c>
      <c r="H2477" s="2">
        <v>1038.01</v>
      </c>
      <c r="I2477" t="str">
        <f t="shared" si="38"/>
        <v>Middle age</v>
      </c>
    </row>
    <row r="2478" spans="1:9" x14ac:dyDescent="0.35">
      <c r="A2478" s="1">
        <v>45118</v>
      </c>
      <c r="B2478" t="s">
        <v>2508</v>
      </c>
      <c r="C2478">
        <v>19</v>
      </c>
      <c r="D2478" t="s">
        <v>21</v>
      </c>
      <c r="E2478" t="s">
        <v>22</v>
      </c>
      <c r="F2478" t="s">
        <v>11</v>
      </c>
      <c r="G2478" t="s">
        <v>12</v>
      </c>
      <c r="H2478" s="2">
        <v>4617.04</v>
      </c>
      <c r="I2478" t="str">
        <f t="shared" si="38"/>
        <v>Young Adult</v>
      </c>
    </row>
    <row r="2479" spans="1:9" x14ac:dyDescent="0.35">
      <c r="A2479" s="1">
        <v>44848</v>
      </c>
      <c r="B2479" t="s">
        <v>2509</v>
      </c>
      <c r="C2479">
        <v>49</v>
      </c>
      <c r="D2479" t="s">
        <v>9</v>
      </c>
      <c r="E2479" t="s">
        <v>35</v>
      </c>
      <c r="F2479" t="s">
        <v>23</v>
      </c>
      <c r="G2479" t="s">
        <v>40</v>
      </c>
      <c r="H2479" s="2">
        <v>1591.68</v>
      </c>
      <c r="I2479" t="str">
        <f t="shared" si="38"/>
        <v>Middle age</v>
      </c>
    </row>
    <row r="2480" spans="1:9" x14ac:dyDescent="0.35">
      <c r="A2480" s="1">
        <v>45010</v>
      </c>
      <c r="B2480" t="s">
        <v>2510</v>
      </c>
      <c r="C2480">
        <v>70</v>
      </c>
      <c r="D2480" t="s">
        <v>9</v>
      </c>
      <c r="E2480" t="s">
        <v>10</v>
      </c>
      <c r="F2480" t="s">
        <v>11</v>
      </c>
      <c r="G2480" t="s">
        <v>28</v>
      </c>
      <c r="H2480" s="2">
        <v>1206.96</v>
      </c>
      <c r="I2480" t="str">
        <f t="shared" si="38"/>
        <v>Senior Age</v>
      </c>
    </row>
    <row r="2481" spans="1:9" x14ac:dyDescent="0.35">
      <c r="A2481" s="1">
        <v>45023</v>
      </c>
      <c r="B2481" t="s">
        <v>2511</v>
      </c>
      <c r="C2481">
        <v>13</v>
      </c>
      <c r="D2481" t="s">
        <v>14</v>
      </c>
      <c r="E2481" t="s">
        <v>27</v>
      </c>
      <c r="F2481" t="s">
        <v>11</v>
      </c>
      <c r="G2481" t="s">
        <v>12</v>
      </c>
      <c r="H2481" s="2">
        <v>1402.38</v>
      </c>
      <c r="I2481" t="str">
        <f t="shared" si="38"/>
        <v>Child</v>
      </c>
    </row>
    <row r="2482" spans="1:9" x14ac:dyDescent="0.35">
      <c r="A2482" s="1">
        <v>44623</v>
      </c>
      <c r="B2482" t="s">
        <v>2512</v>
      </c>
      <c r="C2482">
        <v>45</v>
      </c>
      <c r="D2482" t="s">
        <v>14</v>
      </c>
      <c r="E2482" t="s">
        <v>25</v>
      </c>
      <c r="F2482" t="s">
        <v>23</v>
      </c>
      <c r="G2482" t="s">
        <v>40</v>
      </c>
      <c r="H2482" s="2">
        <v>2754.93</v>
      </c>
      <c r="I2482" t="str">
        <f t="shared" si="38"/>
        <v>Middle age</v>
      </c>
    </row>
    <row r="2483" spans="1:9" x14ac:dyDescent="0.35">
      <c r="A2483" s="1">
        <v>44957</v>
      </c>
      <c r="B2483" t="s">
        <v>2513</v>
      </c>
      <c r="C2483">
        <v>37</v>
      </c>
      <c r="D2483" t="s">
        <v>21</v>
      </c>
      <c r="E2483" t="s">
        <v>33</v>
      </c>
      <c r="F2483" t="s">
        <v>11</v>
      </c>
      <c r="G2483" t="s">
        <v>37</v>
      </c>
      <c r="H2483" s="2">
        <v>1957.36</v>
      </c>
      <c r="I2483" t="str">
        <f t="shared" si="38"/>
        <v>Young Adult</v>
      </c>
    </row>
    <row r="2484" spans="1:9" x14ac:dyDescent="0.35">
      <c r="A2484" s="1">
        <v>45261</v>
      </c>
      <c r="B2484" t="s">
        <v>2514</v>
      </c>
      <c r="C2484">
        <v>71</v>
      </c>
      <c r="D2484" t="s">
        <v>14</v>
      </c>
      <c r="E2484" t="s">
        <v>22</v>
      </c>
      <c r="F2484" t="s">
        <v>16</v>
      </c>
      <c r="G2484" t="s">
        <v>40</v>
      </c>
      <c r="H2484" s="2">
        <v>4751.6400000000003</v>
      </c>
      <c r="I2484" t="str">
        <f t="shared" si="38"/>
        <v>Senior Age</v>
      </c>
    </row>
    <row r="2485" spans="1:9" x14ac:dyDescent="0.35">
      <c r="A2485" s="1">
        <v>44831</v>
      </c>
      <c r="B2485" t="s">
        <v>2515</v>
      </c>
      <c r="C2485">
        <v>94</v>
      </c>
      <c r="D2485" t="s">
        <v>14</v>
      </c>
      <c r="E2485" t="s">
        <v>27</v>
      </c>
      <c r="F2485" t="s">
        <v>11</v>
      </c>
      <c r="G2485" t="s">
        <v>28</v>
      </c>
      <c r="H2485" s="2">
        <v>4239.66</v>
      </c>
      <c r="I2485" t="str">
        <f t="shared" si="38"/>
        <v>Senior Age</v>
      </c>
    </row>
    <row r="2486" spans="1:9" x14ac:dyDescent="0.35">
      <c r="A2486" s="1">
        <v>44962</v>
      </c>
      <c r="B2486" t="s">
        <v>2516</v>
      </c>
      <c r="C2486">
        <v>9</v>
      </c>
      <c r="D2486" t="s">
        <v>9</v>
      </c>
      <c r="E2486" t="s">
        <v>22</v>
      </c>
      <c r="F2486" t="s">
        <v>30</v>
      </c>
      <c r="G2486" t="s">
        <v>17</v>
      </c>
      <c r="H2486" s="2">
        <v>2088.23</v>
      </c>
      <c r="I2486" t="str">
        <f t="shared" si="38"/>
        <v>Child</v>
      </c>
    </row>
    <row r="2487" spans="1:9" x14ac:dyDescent="0.35">
      <c r="A2487" s="1">
        <v>45149</v>
      </c>
      <c r="B2487" t="s">
        <v>2517</v>
      </c>
      <c r="C2487">
        <v>81</v>
      </c>
      <c r="D2487" t="s">
        <v>21</v>
      </c>
      <c r="E2487" t="s">
        <v>27</v>
      </c>
      <c r="F2487" t="s">
        <v>30</v>
      </c>
      <c r="G2487" t="s">
        <v>17</v>
      </c>
      <c r="H2487" s="2">
        <v>2212.63</v>
      </c>
      <c r="I2487" t="str">
        <f t="shared" si="38"/>
        <v>Senior Age</v>
      </c>
    </row>
    <row r="2488" spans="1:9" x14ac:dyDescent="0.35">
      <c r="A2488" s="1">
        <v>44733</v>
      </c>
      <c r="B2488" t="s">
        <v>2518</v>
      </c>
      <c r="C2488">
        <v>52</v>
      </c>
      <c r="D2488" t="s">
        <v>9</v>
      </c>
      <c r="E2488" t="s">
        <v>25</v>
      </c>
      <c r="F2488" t="s">
        <v>23</v>
      </c>
      <c r="G2488" t="s">
        <v>12</v>
      </c>
      <c r="H2488" s="2">
        <v>1243.52</v>
      </c>
      <c r="I2488" t="str">
        <f t="shared" si="38"/>
        <v>Middle age</v>
      </c>
    </row>
    <row r="2489" spans="1:9" x14ac:dyDescent="0.35">
      <c r="A2489" s="1">
        <v>44663</v>
      </c>
      <c r="B2489" t="s">
        <v>2519</v>
      </c>
      <c r="C2489">
        <v>31</v>
      </c>
      <c r="D2489" t="s">
        <v>14</v>
      </c>
      <c r="E2489" t="s">
        <v>10</v>
      </c>
      <c r="F2489" t="s">
        <v>16</v>
      </c>
      <c r="G2489" t="s">
        <v>12</v>
      </c>
      <c r="H2489" s="2">
        <v>1342.8</v>
      </c>
      <c r="I2489" t="str">
        <f t="shared" si="38"/>
        <v>Young Adult</v>
      </c>
    </row>
    <row r="2490" spans="1:9" x14ac:dyDescent="0.35">
      <c r="A2490" s="1">
        <v>45071</v>
      </c>
      <c r="B2490" t="s">
        <v>2520</v>
      </c>
      <c r="C2490">
        <v>93</v>
      </c>
      <c r="D2490" t="s">
        <v>21</v>
      </c>
      <c r="E2490" t="s">
        <v>25</v>
      </c>
      <c r="F2490" t="s">
        <v>23</v>
      </c>
      <c r="G2490" t="s">
        <v>40</v>
      </c>
      <c r="H2490" s="2">
        <v>4598.25</v>
      </c>
      <c r="I2490" t="str">
        <f t="shared" si="38"/>
        <v>Senior Age</v>
      </c>
    </row>
    <row r="2491" spans="1:9" x14ac:dyDescent="0.35">
      <c r="A2491" s="1">
        <v>45238</v>
      </c>
      <c r="B2491" t="s">
        <v>2521</v>
      </c>
      <c r="C2491">
        <v>72</v>
      </c>
      <c r="D2491" t="s">
        <v>9</v>
      </c>
      <c r="E2491" t="s">
        <v>25</v>
      </c>
      <c r="F2491" t="s">
        <v>16</v>
      </c>
      <c r="G2491" t="s">
        <v>37</v>
      </c>
      <c r="H2491" s="2">
        <v>1449.75</v>
      </c>
      <c r="I2491" t="str">
        <f t="shared" si="38"/>
        <v>Senior Age</v>
      </c>
    </row>
    <row r="2492" spans="1:9" x14ac:dyDescent="0.35">
      <c r="A2492" s="1">
        <v>44831</v>
      </c>
      <c r="B2492" t="s">
        <v>2522</v>
      </c>
      <c r="C2492">
        <v>29</v>
      </c>
      <c r="D2492" t="s">
        <v>14</v>
      </c>
      <c r="E2492" t="s">
        <v>19</v>
      </c>
      <c r="F2492" t="s">
        <v>11</v>
      </c>
      <c r="G2492" t="s">
        <v>37</v>
      </c>
      <c r="H2492" s="2">
        <v>1663.69</v>
      </c>
      <c r="I2492" t="str">
        <f t="shared" si="38"/>
        <v>Young Adult</v>
      </c>
    </row>
    <row r="2493" spans="1:9" x14ac:dyDescent="0.35">
      <c r="A2493" s="1">
        <v>44880</v>
      </c>
      <c r="B2493" t="s">
        <v>2523</v>
      </c>
      <c r="C2493">
        <v>63</v>
      </c>
      <c r="D2493" t="s">
        <v>21</v>
      </c>
      <c r="E2493" t="s">
        <v>22</v>
      </c>
      <c r="F2493" t="s">
        <v>11</v>
      </c>
      <c r="G2493" t="s">
        <v>37</v>
      </c>
      <c r="H2493" s="2">
        <v>2230.33</v>
      </c>
      <c r="I2493" t="str">
        <f t="shared" si="38"/>
        <v>Senior Age</v>
      </c>
    </row>
    <row r="2494" spans="1:9" x14ac:dyDescent="0.35">
      <c r="A2494" s="1">
        <v>45093</v>
      </c>
      <c r="B2494" t="s">
        <v>2524</v>
      </c>
      <c r="C2494">
        <v>38</v>
      </c>
      <c r="D2494" t="s">
        <v>9</v>
      </c>
      <c r="E2494" t="s">
        <v>22</v>
      </c>
      <c r="F2494" t="s">
        <v>23</v>
      </c>
      <c r="G2494" t="s">
        <v>37</v>
      </c>
      <c r="H2494" s="2">
        <v>2579.5100000000002</v>
      </c>
      <c r="I2494" t="str">
        <f t="shared" si="38"/>
        <v>Young Adult</v>
      </c>
    </row>
    <row r="2495" spans="1:9" x14ac:dyDescent="0.35">
      <c r="A2495" s="1">
        <v>44614</v>
      </c>
      <c r="B2495" t="s">
        <v>2525</v>
      </c>
      <c r="C2495">
        <v>60</v>
      </c>
      <c r="D2495" t="s">
        <v>21</v>
      </c>
      <c r="E2495" t="s">
        <v>27</v>
      </c>
      <c r="F2495" t="s">
        <v>16</v>
      </c>
      <c r="G2495" t="s">
        <v>37</v>
      </c>
      <c r="H2495" s="2">
        <v>525.79</v>
      </c>
      <c r="I2495" t="str">
        <f t="shared" si="38"/>
        <v>Senior Age</v>
      </c>
    </row>
    <row r="2496" spans="1:9" x14ac:dyDescent="0.35">
      <c r="A2496" s="1">
        <v>44924</v>
      </c>
      <c r="B2496" t="s">
        <v>2526</v>
      </c>
      <c r="C2496">
        <v>98</v>
      </c>
      <c r="D2496" t="s">
        <v>21</v>
      </c>
      <c r="E2496" t="s">
        <v>10</v>
      </c>
      <c r="F2496" t="s">
        <v>23</v>
      </c>
      <c r="G2496" t="s">
        <v>17</v>
      </c>
      <c r="H2496" s="2">
        <v>1623.23</v>
      </c>
      <c r="I2496" t="str">
        <f t="shared" si="38"/>
        <v>Senior Age</v>
      </c>
    </row>
    <row r="2497" spans="1:9" x14ac:dyDescent="0.35">
      <c r="A2497" s="1">
        <v>45008</v>
      </c>
      <c r="B2497" t="s">
        <v>2527</v>
      </c>
      <c r="C2497">
        <v>20</v>
      </c>
      <c r="D2497" t="s">
        <v>14</v>
      </c>
      <c r="E2497" t="s">
        <v>10</v>
      </c>
      <c r="F2497" t="s">
        <v>23</v>
      </c>
      <c r="G2497" t="s">
        <v>28</v>
      </c>
      <c r="H2497" s="2">
        <v>845.78</v>
      </c>
      <c r="I2497" t="str">
        <f t="shared" si="38"/>
        <v>Young Adult</v>
      </c>
    </row>
    <row r="2498" spans="1:9" x14ac:dyDescent="0.35">
      <c r="A2498" s="1">
        <v>45123</v>
      </c>
      <c r="B2498" t="s">
        <v>2528</v>
      </c>
      <c r="C2498">
        <v>61</v>
      </c>
      <c r="D2498" t="s">
        <v>9</v>
      </c>
      <c r="E2498" t="s">
        <v>10</v>
      </c>
      <c r="F2498" t="s">
        <v>16</v>
      </c>
      <c r="G2498" t="s">
        <v>28</v>
      </c>
      <c r="H2498" s="2">
        <v>131.43</v>
      </c>
      <c r="I2498" t="str">
        <f t="shared" ref="I2498:I2561" si="39">IF(C2498&lt;=17,"Child",IF(C2498&lt;=39, "Young Adult", IF(C2498&lt;=59, "Middle age", "Senior Age")))</f>
        <v>Senior Age</v>
      </c>
    </row>
    <row r="2499" spans="1:9" x14ac:dyDescent="0.35">
      <c r="A2499" s="1">
        <v>44862</v>
      </c>
      <c r="B2499" t="s">
        <v>2529</v>
      </c>
      <c r="C2499">
        <v>22</v>
      </c>
      <c r="D2499" t="s">
        <v>21</v>
      </c>
      <c r="E2499" t="s">
        <v>10</v>
      </c>
      <c r="F2499" t="s">
        <v>11</v>
      </c>
      <c r="G2499" t="s">
        <v>40</v>
      </c>
      <c r="H2499" s="2">
        <v>987.64</v>
      </c>
      <c r="I2499" t="str">
        <f t="shared" si="39"/>
        <v>Young Adult</v>
      </c>
    </row>
    <row r="2500" spans="1:9" x14ac:dyDescent="0.35">
      <c r="A2500" s="1">
        <v>45271</v>
      </c>
      <c r="B2500" t="s">
        <v>2530</v>
      </c>
      <c r="C2500">
        <v>33</v>
      </c>
      <c r="D2500" t="s">
        <v>14</v>
      </c>
      <c r="E2500" t="s">
        <v>10</v>
      </c>
      <c r="F2500" t="s">
        <v>30</v>
      </c>
      <c r="G2500" t="s">
        <v>40</v>
      </c>
      <c r="H2500" s="2">
        <v>3154.92</v>
      </c>
      <c r="I2500" t="str">
        <f t="shared" si="39"/>
        <v>Young Adult</v>
      </c>
    </row>
    <row r="2501" spans="1:9" x14ac:dyDescent="0.35">
      <c r="A2501" s="1">
        <v>44937</v>
      </c>
      <c r="B2501" t="s">
        <v>2531</v>
      </c>
      <c r="C2501">
        <v>56</v>
      </c>
      <c r="D2501" t="s">
        <v>9</v>
      </c>
      <c r="E2501" t="s">
        <v>25</v>
      </c>
      <c r="F2501" t="s">
        <v>30</v>
      </c>
      <c r="G2501" t="s">
        <v>28</v>
      </c>
      <c r="H2501" s="2">
        <v>4909.1499999999996</v>
      </c>
      <c r="I2501" t="str">
        <f t="shared" si="39"/>
        <v>Middle age</v>
      </c>
    </row>
    <row r="2502" spans="1:9" x14ac:dyDescent="0.35">
      <c r="A2502" s="1">
        <v>44719</v>
      </c>
      <c r="B2502" t="s">
        <v>2532</v>
      </c>
      <c r="C2502">
        <v>56</v>
      </c>
      <c r="D2502" t="s">
        <v>9</v>
      </c>
      <c r="E2502" t="s">
        <v>27</v>
      </c>
      <c r="F2502" t="s">
        <v>23</v>
      </c>
      <c r="G2502" t="s">
        <v>28</v>
      </c>
      <c r="H2502" s="2">
        <v>1037.8399999999999</v>
      </c>
      <c r="I2502" t="str">
        <f t="shared" si="39"/>
        <v>Middle age</v>
      </c>
    </row>
    <row r="2503" spans="1:9" x14ac:dyDescent="0.35">
      <c r="A2503" s="1">
        <v>44902</v>
      </c>
      <c r="B2503" t="s">
        <v>2533</v>
      </c>
      <c r="C2503">
        <v>20</v>
      </c>
      <c r="D2503" t="s">
        <v>14</v>
      </c>
      <c r="E2503" t="s">
        <v>19</v>
      </c>
      <c r="F2503" t="s">
        <v>23</v>
      </c>
      <c r="G2503" t="s">
        <v>67</v>
      </c>
      <c r="H2503" s="2">
        <v>2724.03</v>
      </c>
      <c r="I2503" t="str">
        <f t="shared" si="39"/>
        <v>Young Adult</v>
      </c>
    </row>
    <row r="2504" spans="1:9" x14ac:dyDescent="0.35">
      <c r="A2504" s="1">
        <v>45051</v>
      </c>
      <c r="B2504" t="s">
        <v>2534</v>
      </c>
      <c r="C2504">
        <v>36</v>
      </c>
      <c r="D2504" t="s">
        <v>21</v>
      </c>
      <c r="E2504" t="s">
        <v>33</v>
      </c>
      <c r="F2504" t="s">
        <v>30</v>
      </c>
      <c r="G2504" t="s">
        <v>28</v>
      </c>
      <c r="H2504" s="2">
        <v>3212.96</v>
      </c>
      <c r="I2504" t="str">
        <f t="shared" si="39"/>
        <v>Young Adult</v>
      </c>
    </row>
    <row r="2505" spans="1:9" x14ac:dyDescent="0.35">
      <c r="A2505" s="1">
        <v>44807</v>
      </c>
      <c r="B2505" t="s">
        <v>2535</v>
      </c>
      <c r="C2505">
        <v>63</v>
      </c>
      <c r="D2505" t="s">
        <v>21</v>
      </c>
      <c r="E2505" t="s">
        <v>22</v>
      </c>
      <c r="F2505" t="s">
        <v>23</v>
      </c>
      <c r="G2505" t="s">
        <v>37</v>
      </c>
      <c r="H2505" s="2">
        <v>434.95</v>
      </c>
      <c r="I2505" t="str">
        <f t="shared" si="39"/>
        <v>Senior Age</v>
      </c>
    </row>
    <row r="2506" spans="1:9" x14ac:dyDescent="0.35">
      <c r="A2506" s="1">
        <v>44762</v>
      </c>
      <c r="B2506" t="s">
        <v>2536</v>
      </c>
      <c r="C2506">
        <v>49</v>
      </c>
      <c r="D2506" t="s">
        <v>14</v>
      </c>
      <c r="E2506" t="s">
        <v>15</v>
      </c>
      <c r="F2506" t="s">
        <v>30</v>
      </c>
      <c r="G2506" t="s">
        <v>12</v>
      </c>
      <c r="H2506" s="2">
        <v>1595.7</v>
      </c>
      <c r="I2506" t="str">
        <f t="shared" si="39"/>
        <v>Middle age</v>
      </c>
    </row>
    <row r="2507" spans="1:9" x14ac:dyDescent="0.35">
      <c r="A2507" s="1">
        <v>44784</v>
      </c>
      <c r="B2507" t="s">
        <v>2537</v>
      </c>
      <c r="C2507">
        <v>62</v>
      </c>
      <c r="D2507" t="s">
        <v>14</v>
      </c>
      <c r="E2507" t="s">
        <v>27</v>
      </c>
      <c r="F2507" t="s">
        <v>23</v>
      </c>
      <c r="G2507" t="s">
        <v>17</v>
      </c>
      <c r="H2507" s="2">
        <v>1371.06</v>
      </c>
      <c r="I2507" t="str">
        <f t="shared" si="39"/>
        <v>Senior Age</v>
      </c>
    </row>
    <row r="2508" spans="1:9" x14ac:dyDescent="0.35">
      <c r="A2508" s="1">
        <v>45185</v>
      </c>
      <c r="B2508" t="s">
        <v>2538</v>
      </c>
      <c r="C2508">
        <v>94</v>
      </c>
      <c r="D2508" t="s">
        <v>9</v>
      </c>
      <c r="E2508" t="s">
        <v>33</v>
      </c>
      <c r="F2508" t="s">
        <v>30</v>
      </c>
      <c r="G2508" t="s">
        <v>17</v>
      </c>
      <c r="H2508" s="2">
        <v>2731.15</v>
      </c>
      <c r="I2508" t="str">
        <f t="shared" si="39"/>
        <v>Senior Age</v>
      </c>
    </row>
    <row r="2509" spans="1:9" x14ac:dyDescent="0.35">
      <c r="A2509" s="1">
        <v>44711</v>
      </c>
      <c r="B2509" t="s">
        <v>2539</v>
      </c>
      <c r="C2509">
        <v>79</v>
      </c>
      <c r="D2509" t="s">
        <v>21</v>
      </c>
      <c r="E2509" t="s">
        <v>15</v>
      </c>
      <c r="F2509" t="s">
        <v>16</v>
      </c>
      <c r="G2509" t="s">
        <v>12</v>
      </c>
      <c r="H2509" s="2">
        <v>4257.03</v>
      </c>
      <c r="I2509" t="str">
        <f t="shared" si="39"/>
        <v>Senior Age</v>
      </c>
    </row>
    <row r="2510" spans="1:9" x14ac:dyDescent="0.35">
      <c r="A2510" s="1">
        <v>44836</v>
      </c>
      <c r="B2510" t="s">
        <v>2540</v>
      </c>
      <c r="C2510">
        <v>18</v>
      </c>
      <c r="D2510" t="s">
        <v>21</v>
      </c>
      <c r="E2510" t="s">
        <v>22</v>
      </c>
      <c r="F2510" t="s">
        <v>23</v>
      </c>
      <c r="G2510" t="s">
        <v>28</v>
      </c>
      <c r="H2510" s="2">
        <v>1869.11</v>
      </c>
      <c r="I2510" t="str">
        <f t="shared" si="39"/>
        <v>Young Adult</v>
      </c>
    </row>
    <row r="2511" spans="1:9" x14ac:dyDescent="0.35">
      <c r="A2511" s="1">
        <v>45043</v>
      </c>
      <c r="B2511" t="s">
        <v>2541</v>
      </c>
      <c r="C2511">
        <v>90</v>
      </c>
      <c r="D2511" t="s">
        <v>21</v>
      </c>
      <c r="E2511" t="s">
        <v>35</v>
      </c>
      <c r="F2511" t="s">
        <v>30</v>
      </c>
      <c r="G2511" t="s">
        <v>67</v>
      </c>
      <c r="H2511" s="2">
        <v>2298.86</v>
      </c>
      <c r="I2511" t="str">
        <f t="shared" si="39"/>
        <v>Senior Age</v>
      </c>
    </row>
    <row r="2512" spans="1:9" x14ac:dyDescent="0.35">
      <c r="A2512" s="1">
        <v>45287</v>
      </c>
      <c r="B2512" t="s">
        <v>2542</v>
      </c>
      <c r="C2512">
        <v>81</v>
      </c>
      <c r="D2512" t="s">
        <v>14</v>
      </c>
      <c r="E2512" t="s">
        <v>10</v>
      </c>
      <c r="F2512" t="s">
        <v>11</v>
      </c>
      <c r="G2512" t="s">
        <v>12</v>
      </c>
      <c r="H2512" s="2">
        <v>3716.07</v>
      </c>
      <c r="I2512" t="str">
        <f t="shared" si="39"/>
        <v>Senior Age</v>
      </c>
    </row>
    <row r="2513" spans="1:9" x14ac:dyDescent="0.35">
      <c r="A2513" s="1">
        <v>45039</v>
      </c>
      <c r="B2513" t="s">
        <v>2543</v>
      </c>
      <c r="C2513">
        <v>56</v>
      </c>
      <c r="D2513" t="s">
        <v>21</v>
      </c>
      <c r="E2513" t="s">
        <v>35</v>
      </c>
      <c r="F2513" t="s">
        <v>16</v>
      </c>
      <c r="G2513" t="s">
        <v>17</v>
      </c>
      <c r="H2513" s="2">
        <v>3111.78</v>
      </c>
      <c r="I2513" t="str">
        <f t="shared" si="39"/>
        <v>Middle age</v>
      </c>
    </row>
    <row r="2514" spans="1:9" x14ac:dyDescent="0.35">
      <c r="A2514" s="1">
        <v>44866</v>
      </c>
      <c r="B2514" t="s">
        <v>2544</v>
      </c>
      <c r="C2514">
        <v>71</v>
      </c>
      <c r="D2514" t="s">
        <v>14</v>
      </c>
      <c r="E2514" t="s">
        <v>10</v>
      </c>
      <c r="F2514" t="s">
        <v>11</v>
      </c>
      <c r="G2514" t="s">
        <v>12</v>
      </c>
      <c r="H2514" s="2">
        <v>4697.41</v>
      </c>
      <c r="I2514" t="str">
        <f t="shared" si="39"/>
        <v>Senior Age</v>
      </c>
    </row>
    <row r="2515" spans="1:9" x14ac:dyDescent="0.35">
      <c r="A2515" s="1">
        <v>44597</v>
      </c>
      <c r="B2515" t="s">
        <v>2545</v>
      </c>
      <c r="C2515">
        <v>65</v>
      </c>
      <c r="D2515" t="s">
        <v>9</v>
      </c>
      <c r="E2515" t="s">
        <v>22</v>
      </c>
      <c r="F2515" t="s">
        <v>16</v>
      </c>
      <c r="G2515" t="s">
        <v>40</v>
      </c>
      <c r="H2515" s="2">
        <v>1471.72</v>
      </c>
      <c r="I2515" t="str">
        <f t="shared" si="39"/>
        <v>Senior Age</v>
      </c>
    </row>
    <row r="2516" spans="1:9" x14ac:dyDescent="0.35">
      <c r="A2516" s="1">
        <v>45214</v>
      </c>
      <c r="B2516" t="s">
        <v>2546</v>
      </c>
      <c r="C2516">
        <v>95</v>
      </c>
      <c r="D2516" t="s">
        <v>9</v>
      </c>
      <c r="E2516" t="s">
        <v>35</v>
      </c>
      <c r="F2516" t="s">
        <v>30</v>
      </c>
      <c r="G2516" t="s">
        <v>40</v>
      </c>
      <c r="H2516" s="2">
        <v>3789.76</v>
      </c>
      <c r="I2516" t="str">
        <f t="shared" si="39"/>
        <v>Senior Age</v>
      </c>
    </row>
    <row r="2517" spans="1:9" x14ac:dyDescent="0.35">
      <c r="A2517" s="1">
        <v>44807</v>
      </c>
      <c r="B2517" t="s">
        <v>2547</v>
      </c>
      <c r="C2517">
        <v>52</v>
      </c>
      <c r="D2517" t="s">
        <v>21</v>
      </c>
      <c r="E2517" t="s">
        <v>25</v>
      </c>
      <c r="F2517" t="s">
        <v>16</v>
      </c>
      <c r="G2517" t="s">
        <v>37</v>
      </c>
      <c r="H2517" s="2">
        <v>2258.8000000000002</v>
      </c>
      <c r="I2517" t="str">
        <f t="shared" si="39"/>
        <v>Middle age</v>
      </c>
    </row>
    <row r="2518" spans="1:9" x14ac:dyDescent="0.35">
      <c r="A2518" s="1">
        <v>44582</v>
      </c>
      <c r="B2518" t="s">
        <v>2548</v>
      </c>
      <c r="C2518">
        <v>82</v>
      </c>
      <c r="D2518" t="s">
        <v>9</v>
      </c>
      <c r="E2518" t="s">
        <v>35</v>
      </c>
      <c r="F2518" t="s">
        <v>23</v>
      </c>
      <c r="G2518" t="s">
        <v>12</v>
      </c>
      <c r="H2518" s="2">
        <v>515.11</v>
      </c>
      <c r="I2518" t="str">
        <f t="shared" si="39"/>
        <v>Senior Age</v>
      </c>
    </row>
    <row r="2519" spans="1:9" x14ac:dyDescent="0.35">
      <c r="A2519" s="1">
        <v>44923</v>
      </c>
      <c r="B2519" t="s">
        <v>2549</v>
      </c>
      <c r="C2519">
        <v>73</v>
      </c>
      <c r="D2519" t="s">
        <v>9</v>
      </c>
      <c r="E2519" t="s">
        <v>19</v>
      </c>
      <c r="F2519" t="s">
        <v>11</v>
      </c>
      <c r="G2519" t="s">
        <v>37</v>
      </c>
      <c r="H2519" s="2">
        <v>857.41</v>
      </c>
      <c r="I2519" t="str">
        <f t="shared" si="39"/>
        <v>Senior Age</v>
      </c>
    </row>
    <row r="2520" spans="1:9" x14ac:dyDescent="0.35">
      <c r="A2520" s="1">
        <v>45144</v>
      </c>
      <c r="B2520" t="s">
        <v>2550</v>
      </c>
      <c r="C2520">
        <v>29</v>
      </c>
      <c r="D2520" t="s">
        <v>9</v>
      </c>
      <c r="E2520" t="s">
        <v>19</v>
      </c>
      <c r="F2520" t="s">
        <v>11</v>
      </c>
      <c r="G2520" t="s">
        <v>28</v>
      </c>
      <c r="H2520" s="2">
        <v>4784.1099999999997</v>
      </c>
      <c r="I2520" t="str">
        <f t="shared" si="39"/>
        <v>Young Adult</v>
      </c>
    </row>
    <row r="2521" spans="1:9" x14ac:dyDescent="0.35">
      <c r="A2521" s="1">
        <v>44818</v>
      </c>
      <c r="B2521" t="s">
        <v>2551</v>
      </c>
      <c r="C2521">
        <v>98</v>
      </c>
      <c r="D2521" t="s">
        <v>14</v>
      </c>
      <c r="E2521" t="s">
        <v>22</v>
      </c>
      <c r="F2521" t="s">
        <v>16</v>
      </c>
      <c r="G2521" t="s">
        <v>28</v>
      </c>
      <c r="H2521" s="2">
        <v>1705.46</v>
      </c>
      <c r="I2521" t="str">
        <f t="shared" si="39"/>
        <v>Senior Age</v>
      </c>
    </row>
    <row r="2522" spans="1:9" x14ac:dyDescent="0.35">
      <c r="A2522" s="1">
        <v>45085</v>
      </c>
      <c r="B2522" t="s">
        <v>2552</v>
      </c>
      <c r="C2522">
        <v>82</v>
      </c>
      <c r="D2522" t="s">
        <v>9</v>
      </c>
      <c r="E2522" t="s">
        <v>35</v>
      </c>
      <c r="F2522" t="s">
        <v>30</v>
      </c>
      <c r="G2522" t="s">
        <v>37</v>
      </c>
      <c r="H2522" s="2">
        <v>1630.45</v>
      </c>
      <c r="I2522" t="str">
        <f t="shared" si="39"/>
        <v>Senior Age</v>
      </c>
    </row>
    <row r="2523" spans="1:9" x14ac:dyDescent="0.35">
      <c r="A2523" s="1">
        <v>45201</v>
      </c>
      <c r="B2523" t="s">
        <v>2553</v>
      </c>
      <c r="C2523">
        <v>29</v>
      </c>
      <c r="D2523" t="s">
        <v>14</v>
      </c>
      <c r="E2523" t="s">
        <v>15</v>
      </c>
      <c r="F2523" t="s">
        <v>23</v>
      </c>
      <c r="G2523" t="s">
        <v>12</v>
      </c>
      <c r="H2523" s="2">
        <v>4230.87</v>
      </c>
      <c r="I2523" t="str">
        <f t="shared" si="39"/>
        <v>Young Adult</v>
      </c>
    </row>
    <row r="2524" spans="1:9" x14ac:dyDescent="0.35">
      <c r="A2524" s="1">
        <v>44875</v>
      </c>
      <c r="B2524" t="s">
        <v>2554</v>
      </c>
      <c r="C2524">
        <v>98</v>
      </c>
      <c r="D2524" t="s">
        <v>21</v>
      </c>
      <c r="E2524" t="s">
        <v>19</v>
      </c>
      <c r="F2524" t="s">
        <v>23</v>
      </c>
      <c r="G2524" t="s">
        <v>37</v>
      </c>
      <c r="H2524" s="2">
        <v>479.35</v>
      </c>
      <c r="I2524" t="str">
        <f t="shared" si="39"/>
        <v>Senior Age</v>
      </c>
    </row>
    <row r="2525" spans="1:9" x14ac:dyDescent="0.35">
      <c r="A2525" s="1">
        <v>44906</v>
      </c>
      <c r="B2525" t="s">
        <v>2555</v>
      </c>
      <c r="C2525">
        <v>46</v>
      </c>
      <c r="D2525" t="s">
        <v>21</v>
      </c>
      <c r="E2525" t="s">
        <v>22</v>
      </c>
      <c r="F2525" t="s">
        <v>23</v>
      </c>
      <c r="G2525" t="s">
        <v>12</v>
      </c>
      <c r="H2525" s="2">
        <v>608.57000000000005</v>
      </c>
      <c r="I2525" t="str">
        <f t="shared" si="39"/>
        <v>Middle age</v>
      </c>
    </row>
    <row r="2526" spans="1:9" x14ac:dyDescent="0.35">
      <c r="A2526" s="1">
        <v>45059</v>
      </c>
      <c r="B2526" t="s">
        <v>2556</v>
      </c>
      <c r="C2526">
        <v>45</v>
      </c>
      <c r="D2526" t="s">
        <v>14</v>
      </c>
      <c r="E2526" t="s">
        <v>22</v>
      </c>
      <c r="F2526" t="s">
        <v>30</v>
      </c>
      <c r="G2526" t="s">
        <v>37</v>
      </c>
      <c r="H2526" s="2">
        <v>3285.48</v>
      </c>
      <c r="I2526" t="str">
        <f t="shared" si="39"/>
        <v>Middle age</v>
      </c>
    </row>
    <row r="2527" spans="1:9" x14ac:dyDescent="0.35">
      <c r="A2527" s="1">
        <v>45079</v>
      </c>
      <c r="B2527" t="s">
        <v>2557</v>
      </c>
      <c r="C2527">
        <v>64</v>
      </c>
      <c r="D2527" t="s">
        <v>14</v>
      </c>
      <c r="E2527" t="s">
        <v>19</v>
      </c>
      <c r="F2527" t="s">
        <v>30</v>
      </c>
      <c r="G2527" t="s">
        <v>37</v>
      </c>
      <c r="H2527" s="2">
        <v>4248.8</v>
      </c>
      <c r="I2527" t="str">
        <f t="shared" si="39"/>
        <v>Senior Age</v>
      </c>
    </row>
    <row r="2528" spans="1:9" x14ac:dyDescent="0.35">
      <c r="A2528" s="1">
        <v>45245</v>
      </c>
      <c r="B2528" t="s">
        <v>2558</v>
      </c>
      <c r="C2528">
        <v>68</v>
      </c>
      <c r="D2528" t="s">
        <v>21</v>
      </c>
      <c r="E2528" t="s">
        <v>10</v>
      </c>
      <c r="F2528" t="s">
        <v>16</v>
      </c>
      <c r="G2528" t="s">
        <v>37</v>
      </c>
      <c r="H2528" s="2">
        <v>1990.37</v>
      </c>
      <c r="I2528" t="str">
        <f t="shared" si="39"/>
        <v>Senior Age</v>
      </c>
    </row>
    <row r="2529" spans="1:9" x14ac:dyDescent="0.35">
      <c r="A2529" s="1">
        <v>44880</v>
      </c>
      <c r="B2529" t="s">
        <v>2559</v>
      </c>
      <c r="C2529">
        <v>63</v>
      </c>
      <c r="D2529" t="s">
        <v>14</v>
      </c>
      <c r="E2529" t="s">
        <v>33</v>
      </c>
      <c r="F2529" t="s">
        <v>11</v>
      </c>
      <c r="G2529" t="s">
        <v>12</v>
      </c>
      <c r="H2529" s="2">
        <v>4591.93</v>
      </c>
      <c r="I2529" t="str">
        <f t="shared" si="39"/>
        <v>Senior Age</v>
      </c>
    </row>
    <row r="2530" spans="1:9" x14ac:dyDescent="0.35">
      <c r="A2530" s="1">
        <v>45287</v>
      </c>
      <c r="B2530" t="s">
        <v>2560</v>
      </c>
      <c r="C2530">
        <v>32</v>
      </c>
      <c r="D2530" t="s">
        <v>21</v>
      </c>
      <c r="E2530" t="s">
        <v>22</v>
      </c>
      <c r="F2530" t="s">
        <v>11</v>
      </c>
      <c r="G2530" t="s">
        <v>12</v>
      </c>
      <c r="H2530" s="2">
        <v>3632.36</v>
      </c>
      <c r="I2530" t="str">
        <f t="shared" si="39"/>
        <v>Young Adult</v>
      </c>
    </row>
    <row r="2531" spans="1:9" x14ac:dyDescent="0.35">
      <c r="A2531" s="1">
        <v>45162</v>
      </c>
      <c r="B2531" t="s">
        <v>2561</v>
      </c>
      <c r="C2531">
        <v>2</v>
      </c>
      <c r="D2531" t="s">
        <v>14</v>
      </c>
      <c r="E2531" t="s">
        <v>10</v>
      </c>
      <c r="F2531" t="s">
        <v>11</v>
      </c>
      <c r="G2531" t="s">
        <v>12</v>
      </c>
      <c r="H2531" s="2">
        <v>2052.64</v>
      </c>
      <c r="I2531" t="str">
        <f t="shared" si="39"/>
        <v>Child</v>
      </c>
    </row>
    <row r="2532" spans="1:9" x14ac:dyDescent="0.35">
      <c r="A2532" s="1">
        <v>44592</v>
      </c>
      <c r="B2532" t="s">
        <v>2562</v>
      </c>
      <c r="C2532">
        <v>82</v>
      </c>
      <c r="D2532" t="s">
        <v>9</v>
      </c>
      <c r="E2532" t="s">
        <v>19</v>
      </c>
      <c r="F2532" t="s">
        <v>16</v>
      </c>
      <c r="G2532" t="s">
        <v>12</v>
      </c>
      <c r="H2532" s="2">
        <v>4942.68</v>
      </c>
      <c r="I2532" t="str">
        <f t="shared" si="39"/>
        <v>Senior Age</v>
      </c>
    </row>
    <row r="2533" spans="1:9" x14ac:dyDescent="0.35">
      <c r="A2533" s="1">
        <v>45122</v>
      </c>
      <c r="B2533" t="s">
        <v>2563</v>
      </c>
      <c r="C2533">
        <v>33</v>
      </c>
      <c r="D2533" t="s">
        <v>9</v>
      </c>
      <c r="E2533" t="s">
        <v>27</v>
      </c>
      <c r="F2533" t="s">
        <v>23</v>
      </c>
      <c r="G2533" t="s">
        <v>28</v>
      </c>
      <c r="H2533" s="2">
        <v>3036.22</v>
      </c>
      <c r="I2533" t="str">
        <f t="shared" si="39"/>
        <v>Young Adult</v>
      </c>
    </row>
    <row r="2534" spans="1:9" x14ac:dyDescent="0.35">
      <c r="A2534" s="1">
        <v>44911</v>
      </c>
      <c r="B2534" t="s">
        <v>2564</v>
      </c>
      <c r="C2534">
        <v>25</v>
      </c>
      <c r="D2534" t="s">
        <v>9</v>
      </c>
      <c r="E2534" t="s">
        <v>25</v>
      </c>
      <c r="F2534" t="s">
        <v>16</v>
      </c>
      <c r="G2534" t="s">
        <v>67</v>
      </c>
      <c r="H2534" s="2">
        <v>1131.47</v>
      </c>
      <c r="I2534" t="str">
        <f t="shared" si="39"/>
        <v>Young Adult</v>
      </c>
    </row>
    <row r="2535" spans="1:9" x14ac:dyDescent="0.35">
      <c r="A2535" s="1">
        <v>44892</v>
      </c>
      <c r="B2535" t="s">
        <v>2565</v>
      </c>
      <c r="C2535">
        <v>81</v>
      </c>
      <c r="D2535" t="s">
        <v>14</v>
      </c>
      <c r="E2535" t="s">
        <v>27</v>
      </c>
      <c r="F2535" t="s">
        <v>16</v>
      </c>
      <c r="G2535" t="s">
        <v>37</v>
      </c>
      <c r="H2535" s="2">
        <v>1309.69</v>
      </c>
      <c r="I2535" t="str">
        <f t="shared" si="39"/>
        <v>Senior Age</v>
      </c>
    </row>
    <row r="2536" spans="1:9" x14ac:dyDescent="0.35">
      <c r="A2536" s="1">
        <v>44652</v>
      </c>
      <c r="B2536" t="s">
        <v>2566</v>
      </c>
      <c r="C2536">
        <v>35</v>
      </c>
      <c r="D2536" t="s">
        <v>9</v>
      </c>
      <c r="E2536" t="s">
        <v>22</v>
      </c>
      <c r="F2536" t="s">
        <v>30</v>
      </c>
      <c r="G2536" t="s">
        <v>28</v>
      </c>
      <c r="H2536" s="2">
        <v>3808.2</v>
      </c>
      <c r="I2536" t="str">
        <f t="shared" si="39"/>
        <v>Young Adult</v>
      </c>
    </row>
    <row r="2537" spans="1:9" x14ac:dyDescent="0.35">
      <c r="A2537" s="1">
        <v>44987</v>
      </c>
      <c r="B2537" t="s">
        <v>2567</v>
      </c>
      <c r="C2537">
        <v>69</v>
      </c>
      <c r="D2537" t="s">
        <v>14</v>
      </c>
      <c r="E2537" t="s">
        <v>25</v>
      </c>
      <c r="F2537" t="s">
        <v>11</v>
      </c>
      <c r="G2537" t="s">
        <v>28</v>
      </c>
      <c r="H2537" s="2">
        <v>3175.4</v>
      </c>
      <c r="I2537" t="str">
        <f t="shared" si="39"/>
        <v>Senior Age</v>
      </c>
    </row>
    <row r="2538" spans="1:9" x14ac:dyDescent="0.35">
      <c r="A2538" s="1">
        <v>44604</v>
      </c>
      <c r="B2538" t="s">
        <v>2568</v>
      </c>
      <c r="C2538">
        <v>72</v>
      </c>
      <c r="D2538" t="s">
        <v>21</v>
      </c>
      <c r="E2538" t="s">
        <v>33</v>
      </c>
      <c r="F2538" t="s">
        <v>30</v>
      </c>
      <c r="G2538" t="s">
        <v>28</v>
      </c>
      <c r="H2538" s="2">
        <v>4503.87</v>
      </c>
      <c r="I2538" t="str">
        <f t="shared" si="39"/>
        <v>Senior Age</v>
      </c>
    </row>
    <row r="2539" spans="1:9" x14ac:dyDescent="0.35">
      <c r="A2539" s="1">
        <v>44755</v>
      </c>
      <c r="B2539" t="s">
        <v>2569</v>
      </c>
      <c r="C2539">
        <v>90</v>
      </c>
      <c r="D2539" t="s">
        <v>21</v>
      </c>
      <c r="E2539" t="s">
        <v>33</v>
      </c>
      <c r="F2539" t="s">
        <v>30</v>
      </c>
      <c r="G2539" t="s">
        <v>12</v>
      </c>
      <c r="H2539" s="2">
        <v>4431.24</v>
      </c>
      <c r="I2539" t="str">
        <f t="shared" si="39"/>
        <v>Senior Age</v>
      </c>
    </row>
    <row r="2540" spans="1:9" x14ac:dyDescent="0.35">
      <c r="A2540" s="1">
        <v>45150</v>
      </c>
      <c r="B2540" t="s">
        <v>2570</v>
      </c>
      <c r="C2540">
        <v>71</v>
      </c>
      <c r="D2540" t="s">
        <v>21</v>
      </c>
      <c r="E2540" t="s">
        <v>27</v>
      </c>
      <c r="F2540" t="s">
        <v>23</v>
      </c>
      <c r="G2540" t="s">
        <v>40</v>
      </c>
      <c r="H2540" s="2">
        <v>4115.6899999999996</v>
      </c>
      <c r="I2540" t="str">
        <f t="shared" si="39"/>
        <v>Senior Age</v>
      </c>
    </row>
    <row r="2541" spans="1:9" x14ac:dyDescent="0.35">
      <c r="A2541" s="1">
        <v>45256</v>
      </c>
      <c r="B2541" t="s">
        <v>2571</v>
      </c>
      <c r="C2541">
        <v>82</v>
      </c>
      <c r="D2541" t="s">
        <v>14</v>
      </c>
      <c r="E2541" t="s">
        <v>35</v>
      </c>
      <c r="F2541" t="s">
        <v>30</v>
      </c>
      <c r="G2541" t="s">
        <v>37</v>
      </c>
      <c r="H2541" s="2">
        <v>4377.05</v>
      </c>
      <c r="I2541" t="str">
        <f t="shared" si="39"/>
        <v>Senior Age</v>
      </c>
    </row>
    <row r="2542" spans="1:9" x14ac:dyDescent="0.35">
      <c r="A2542" s="1">
        <v>44675</v>
      </c>
      <c r="B2542" t="s">
        <v>2572</v>
      </c>
      <c r="C2542">
        <v>16</v>
      </c>
      <c r="D2542" t="s">
        <v>9</v>
      </c>
      <c r="E2542" t="s">
        <v>22</v>
      </c>
      <c r="F2542" t="s">
        <v>11</v>
      </c>
      <c r="G2542" t="s">
        <v>12</v>
      </c>
      <c r="H2542" s="2">
        <v>1106.43</v>
      </c>
      <c r="I2542" t="str">
        <f t="shared" si="39"/>
        <v>Child</v>
      </c>
    </row>
    <row r="2543" spans="1:9" x14ac:dyDescent="0.35">
      <c r="A2543" s="1">
        <v>45000</v>
      </c>
      <c r="B2543" t="s">
        <v>2573</v>
      </c>
      <c r="C2543">
        <v>69</v>
      </c>
      <c r="D2543" t="s">
        <v>14</v>
      </c>
      <c r="E2543" t="s">
        <v>10</v>
      </c>
      <c r="F2543" t="s">
        <v>16</v>
      </c>
      <c r="G2543" t="s">
        <v>37</v>
      </c>
      <c r="H2543" s="2">
        <v>4545.96</v>
      </c>
      <c r="I2543" t="str">
        <f t="shared" si="39"/>
        <v>Senior Age</v>
      </c>
    </row>
    <row r="2544" spans="1:9" x14ac:dyDescent="0.35">
      <c r="A2544" s="1">
        <v>44940</v>
      </c>
      <c r="B2544" t="s">
        <v>2574</v>
      </c>
      <c r="C2544">
        <v>5</v>
      </c>
      <c r="D2544" t="s">
        <v>14</v>
      </c>
      <c r="E2544" t="s">
        <v>10</v>
      </c>
      <c r="F2544" t="s">
        <v>23</v>
      </c>
      <c r="G2544" t="s">
        <v>17</v>
      </c>
      <c r="H2544" s="2">
        <v>2491.79</v>
      </c>
      <c r="I2544" t="str">
        <f t="shared" si="39"/>
        <v>Child</v>
      </c>
    </row>
    <row r="2545" spans="1:9" x14ac:dyDescent="0.35">
      <c r="A2545" s="1">
        <v>44779</v>
      </c>
      <c r="B2545" t="s">
        <v>2575</v>
      </c>
      <c r="C2545">
        <v>11</v>
      </c>
      <c r="D2545" t="s">
        <v>14</v>
      </c>
      <c r="E2545" t="s">
        <v>35</v>
      </c>
      <c r="F2545" t="s">
        <v>30</v>
      </c>
      <c r="G2545" t="s">
        <v>40</v>
      </c>
      <c r="H2545" s="2">
        <v>4839.71</v>
      </c>
      <c r="I2545" t="str">
        <f t="shared" si="39"/>
        <v>Child</v>
      </c>
    </row>
    <row r="2546" spans="1:9" x14ac:dyDescent="0.35">
      <c r="A2546" s="1">
        <v>45112</v>
      </c>
      <c r="B2546" t="s">
        <v>2576</v>
      </c>
      <c r="C2546">
        <v>35</v>
      </c>
      <c r="D2546" t="s">
        <v>14</v>
      </c>
      <c r="E2546" t="s">
        <v>10</v>
      </c>
      <c r="F2546" t="s">
        <v>30</v>
      </c>
      <c r="G2546" t="s">
        <v>40</v>
      </c>
      <c r="H2546" s="2">
        <v>3855.29</v>
      </c>
      <c r="I2546" t="str">
        <f t="shared" si="39"/>
        <v>Young Adult</v>
      </c>
    </row>
    <row r="2547" spans="1:9" x14ac:dyDescent="0.35">
      <c r="A2547" s="1">
        <v>44979</v>
      </c>
      <c r="B2547" t="s">
        <v>2577</v>
      </c>
      <c r="C2547">
        <v>40</v>
      </c>
      <c r="D2547" t="s">
        <v>9</v>
      </c>
      <c r="E2547" t="s">
        <v>33</v>
      </c>
      <c r="F2547" t="s">
        <v>16</v>
      </c>
      <c r="G2547" t="s">
        <v>40</v>
      </c>
      <c r="H2547" s="2">
        <v>4206.66</v>
      </c>
      <c r="I2547" t="str">
        <f t="shared" si="39"/>
        <v>Middle age</v>
      </c>
    </row>
    <row r="2548" spans="1:9" x14ac:dyDescent="0.35">
      <c r="A2548" s="1">
        <v>44602</v>
      </c>
      <c r="B2548" t="s">
        <v>2578</v>
      </c>
      <c r="C2548">
        <v>1</v>
      </c>
      <c r="D2548" t="s">
        <v>21</v>
      </c>
      <c r="E2548" t="s">
        <v>22</v>
      </c>
      <c r="F2548" t="s">
        <v>23</v>
      </c>
      <c r="G2548" t="s">
        <v>17</v>
      </c>
      <c r="H2548" s="2">
        <v>1175.25</v>
      </c>
      <c r="I2548" t="str">
        <f t="shared" si="39"/>
        <v>Child</v>
      </c>
    </row>
    <row r="2549" spans="1:9" x14ac:dyDescent="0.35">
      <c r="A2549" s="1">
        <v>45020</v>
      </c>
      <c r="B2549" t="s">
        <v>2579</v>
      </c>
      <c r="C2549">
        <v>53</v>
      </c>
      <c r="D2549" t="s">
        <v>14</v>
      </c>
      <c r="E2549" t="s">
        <v>22</v>
      </c>
      <c r="F2549" t="s">
        <v>30</v>
      </c>
      <c r="G2549" t="s">
        <v>28</v>
      </c>
      <c r="H2549" s="2">
        <v>795.27</v>
      </c>
      <c r="I2549" t="str">
        <f t="shared" si="39"/>
        <v>Middle age</v>
      </c>
    </row>
    <row r="2550" spans="1:9" x14ac:dyDescent="0.35">
      <c r="A2550" s="1">
        <v>44862</v>
      </c>
      <c r="B2550" t="s">
        <v>2580</v>
      </c>
      <c r="C2550">
        <v>94</v>
      </c>
      <c r="D2550" t="s">
        <v>21</v>
      </c>
      <c r="E2550" t="s">
        <v>15</v>
      </c>
      <c r="F2550" t="s">
        <v>23</v>
      </c>
      <c r="G2550" t="s">
        <v>12</v>
      </c>
      <c r="H2550" s="2">
        <v>4492.95</v>
      </c>
      <c r="I2550" t="str">
        <f t="shared" si="39"/>
        <v>Senior Age</v>
      </c>
    </row>
    <row r="2551" spans="1:9" x14ac:dyDescent="0.35">
      <c r="A2551" s="1">
        <v>44633</v>
      </c>
      <c r="B2551" t="s">
        <v>2581</v>
      </c>
      <c r="C2551">
        <v>4</v>
      </c>
      <c r="D2551" t="s">
        <v>14</v>
      </c>
      <c r="E2551" t="s">
        <v>19</v>
      </c>
      <c r="F2551" t="s">
        <v>23</v>
      </c>
      <c r="G2551" t="s">
        <v>12</v>
      </c>
      <c r="H2551" s="2">
        <v>642.32000000000005</v>
      </c>
      <c r="I2551" t="str">
        <f t="shared" si="39"/>
        <v>Child</v>
      </c>
    </row>
    <row r="2552" spans="1:9" x14ac:dyDescent="0.35">
      <c r="A2552" s="1">
        <v>45094</v>
      </c>
      <c r="B2552" t="s">
        <v>2582</v>
      </c>
      <c r="C2552">
        <v>67</v>
      </c>
      <c r="D2552" t="s">
        <v>14</v>
      </c>
      <c r="E2552" t="s">
        <v>15</v>
      </c>
      <c r="F2552" t="s">
        <v>30</v>
      </c>
      <c r="G2552" t="s">
        <v>40</v>
      </c>
      <c r="H2552" s="2">
        <v>4447.07</v>
      </c>
      <c r="I2552" t="str">
        <f t="shared" si="39"/>
        <v>Senior Age</v>
      </c>
    </row>
    <row r="2553" spans="1:9" x14ac:dyDescent="0.35">
      <c r="A2553" s="1">
        <v>45242</v>
      </c>
      <c r="B2553" t="s">
        <v>2583</v>
      </c>
      <c r="C2553">
        <v>1</v>
      </c>
      <c r="D2553" t="s">
        <v>9</v>
      </c>
      <c r="E2553" t="s">
        <v>33</v>
      </c>
      <c r="F2553" t="s">
        <v>16</v>
      </c>
      <c r="G2553" t="s">
        <v>40</v>
      </c>
      <c r="H2553" s="2">
        <v>1233.97</v>
      </c>
      <c r="I2553" t="str">
        <f t="shared" si="39"/>
        <v>Child</v>
      </c>
    </row>
    <row r="2554" spans="1:9" x14ac:dyDescent="0.35">
      <c r="A2554" s="1">
        <v>45128</v>
      </c>
      <c r="B2554" t="s">
        <v>2584</v>
      </c>
      <c r="C2554">
        <v>77</v>
      </c>
      <c r="D2554" t="s">
        <v>14</v>
      </c>
      <c r="E2554" t="s">
        <v>35</v>
      </c>
      <c r="F2554" t="s">
        <v>11</v>
      </c>
      <c r="G2554" t="s">
        <v>37</v>
      </c>
      <c r="H2554" s="2">
        <v>697.52</v>
      </c>
      <c r="I2554" t="str">
        <f t="shared" si="39"/>
        <v>Senior Age</v>
      </c>
    </row>
    <row r="2555" spans="1:9" x14ac:dyDescent="0.35">
      <c r="A2555" s="1">
        <v>45233</v>
      </c>
      <c r="B2555" t="s">
        <v>2585</v>
      </c>
      <c r="C2555">
        <v>85</v>
      </c>
      <c r="D2555" t="s">
        <v>14</v>
      </c>
      <c r="E2555" t="s">
        <v>25</v>
      </c>
      <c r="F2555" t="s">
        <v>23</v>
      </c>
      <c r="G2555" t="s">
        <v>40</v>
      </c>
      <c r="H2555" s="2">
        <v>398.39</v>
      </c>
      <c r="I2555" t="str">
        <f t="shared" si="39"/>
        <v>Senior Age</v>
      </c>
    </row>
    <row r="2556" spans="1:9" x14ac:dyDescent="0.35">
      <c r="A2556" s="1">
        <v>45229</v>
      </c>
      <c r="B2556" t="s">
        <v>2586</v>
      </c>
      <c r="C2556">
        <v>53</v>
      </c>
      <c r="D2556" t="s">
        <v>9</v>
      </c>
      <c r="E2556" t="s">
        <v>19</v>
      </c>
      <c r="F2556" t="s">
        <v>11</v>
      </c>
      <c r="G2556" t="s">
        <v>37</v>
      </c>
      <c r="H2556" s="2">
        <v>4344.3</v>
      </c>
      <c r="I2556" t="str">
        <f t="shared" si="39"/>
        <v>Middle age</v>
      </c>
    </row>
    <row r="2557" spans="1:9" x14ac:dyDescent="0.35">
      <c r="A2557" s="1">
        <v>44568</v>
      </c>
      <c r="B2557" t="s">
        <v>2587</v>
      </c>
      <c r="C2557">
        <v>27</v>
      </c>
      <c r="D2557" t="s">
        <v>21</v>
      </c>
      <c r="E2557" t="s">
        <v>10</v>
      </c>
      <c r="F2557" t="s">
        <v>16</v>
      </c>
      <c r="G2557" t="s">
        <v>28</v>
      </c>
      <c r="H2557" s="2">
        <v>317.38</v>
      </c>
      <c r="I2557" t="str">
        <f t="shared" si="39"/>
        <v>Young Adult</v>
      </c>
    </row>
    <row r="2558" spans="1:9" x14ac:dyDescent="0.35">
      <c r="A2558" s="1">
        <v>45252</v>
      </c>
      <c r="B2558" t="s">
        <v>2588</v>
      </c>
      <c r="C2558">
        <v>4</v>
      </c>
      <c r="D2558" t="s">
        <v>9</v>
      </c>
      <c r="E2558" t="s">
        <v>10</v>
      </c>
      <c r="F2558" t="s">
        <v>11</v>
      </c>
      <c r="G2558" t="s">
        <v>40</v>
      </c>
      <c r="H2558" s="2">
        <v>1274.8800000000001</v>
      </c>
      <c r="I2558" t="str">
        <f t="shared" si="39"/>
        <v>Child</v>
      </c>
    </row>
    <row r="2559" spans="1:9" x14ac:dyDescent="0.35">
      <c r="A2559" s="1">
        <v>44852</v>
      </c>
      <c r="B2559" t="s">
        <v>2589</v>
      </c>
      <c r="C2559">
        <v>12</v>
      </c>
      <c r="D2559" t="s">
        <v>9</v>
      </c>
      <c r="E2559" t="s">
        <v>19</v>
      </c>
      <c r="F2559" t="s">
        <v>30</v>
      </c>
      <c r="G2559" t="s">
        <v>17</v>
      </c>
      <c r="H2559" s="2">
        <v>526.20000000000005</v>
      </c>
      <c r="I2559" t="str">
        <f t="shared" si="39"/>
        <v>Child</v>
      </c>
    </row>
    <row r="2560" spans="1:9" x14ac:dyDescent="0.35">
      <c r="A2560" s="1">
        <v>45125</v>
      </c>
      <c r="B2560" t="s">
        <v>2590</v>
      </c>
      <c r="C2560">
        <v>58</v>
      </c>
      <c r="D2560" t="s">
        <v>9</v>
      </c>
      <c r="E2560" t="s">
        <v>19</v>
      </c>
      <c r="F2560" t="s">
        <v>30</v>
      </c>
      <c r="G2560" t="s">
        <v>28</v>
      </c>
      <c r="H2560" s="2">
        <v>4085.11</v>
      </c>
      <c r="I2560" t="str">
        <f t="shared" si="39"/>
        <v>Middle age</v>
      </c>
    </row>
    <row r="2561" spans="1:9" x14ac:dyDescent="0.35">
      <c r="A2561" s="1">
        <v>45271</v>
      </c>
      <c r="B2561" t="s">
        <v>2591</v>
      </c>
      <c r="C2561">
        <v>80</v>
      </c>
      <c r="D2561" t="s">
        <v>14</v>
      </c>
      <c r="E2561" t="s">
        <v>33</v>
      </c>
      <c r="F2561" t="s">
        <v>11</v>
      </c>
      <c r="G2561" t="s">
        <v>28</v>
      </c>
      <c r="H2561" s="2">
        <v>4925.21</v>
      </c>
      <c r="I2561" t="str">
        <f t="shared" si="39"/>
        <v>Senior Age</v>
      </c>
    </row>
    <row r="2562" spans="1:9" x14ac:dyDescent="0.35">
      <c r="A2562" s="1">
        <v>45066</v>
      </c>
      <c r="B2562" t="s">
        <v>2592</v>
      </c>
      <c r="C2562">
        <v>71</v>
      </c>
      <c r="D2562" t="s">
        <v>21</v>
      </c>
      <c r="E2562" t="s">
        <v>10</v>
      </c>
      <c r="F2562" t="s">
        <v>23</v>
      </c>
      <c r="G2562" t="s">
        <v>28</v>
      </c>
      <c r="H2562" s="2">
        <v>2913.81</v>
      </c>
      <c r="I2562" t="str">
        <f t="shared" ref="I2562:I2625" si="40">IF(C2562&lt;=17,"Child",IF(C2562&lt;=39, "Young Adult", IF(C2562&lt;=59, "Middle age", "Senior Age")))</f>
        <v>Senior Age</v>
      </c>
    </row>
    <row r="2563" spans="1:9" x14ac:dyDescent="0.35">
      <c r="A2563" s="1">
        <v>45286</v>
      </c>
      <c r="B2563" t="s">
        <v>2593</v>
      </c>
      <c r="C2563">
        <v>84</v>
      </c>
      <c r="D2563" t="s">
        <v>14</v>
      </c>
      <c r="E2563" t="s">
        <v>10</v>
      </c>
      <c r="F2563" t="s">
        <v>30</v>
      </c>
      <c r="G2563" t="s">
        <v>12</v>
      </c>
      <c r="H2563" s="2">
        <v>1388.67</v>
      </c>
      <c r="I2563" t="str">
        <f t="shared" si="40"/>
        <v>Senior Age</v>
      </c>
    </row>
    <row r="2564" spans="1:9" x14ac:dyDescent="0.35">
      <c r="A2564" s="1">
        <v>44684</v>
      </c>
      <c r="B2564" t="s">
        <v>2594</v>
      </c>
      <c r="C2564">
        <v>8</v>
      </c>
      <c r="D2564" t="s">
        <v>9</v>
      </c>
      <c r="E2564" t="s">
        <v>22</v>
      </c>
      <c r="F2564" t="s">
        <v>23</v>
      </c>
      <c r="G2564" t="s">
        <v>40</v>
      </c>
      <c r="H2564" s="2">
        <v>2454.66</v>
      </c>
      <c r="I2564" t="str">
        <f t="shared" si="40"/>
        <v>Child</v>
      </c>
    </row>
    <row r="2565" spans="1:9" x14ac:dyDescent="0.35">
      <c r="A2565" s="1">
        <v>45043</v>
      </c>
      <c r="B2565" t="s">
        <v>2595</v>
      </c>
      <c r="C2565">
        <v>79</v>
      </c>
      <c r="D2565" t="s">
        <v>9</v>
      </c>
      <c r="E2565" t="s">
        <v>15</v>
      </c>
      <c r="F2565" t="s">
        <v>23</v>
      </c>
      <c r="G2565" t="s">
        <v>28</v>
      </c>
      <c r="H2565" s="2">
        <v>3156.89</v>
      </c>
      <c r="I2565" t="str">
        <f t="shared" si="40"/>
        <v>Senior Age</v>
      </c>
    </row>
    <row r="2566" spans="1:9" x14ac:dyDescent="0.35">
      <c r="A2566" s="1">
        <v>45220</v>
      </c>
      <c r="B2566" t="s">
        <v>2596</v>
      </c>
      <c r="C2566">
        <v>83</v>
      </c>
      <c r="D2566" t="s">
        <v>9</v>
      </c>
      <c r="E2566" t="s">
        <v>25</v>
      </c>
      <c r="F2566" t="s">
        <v>23</v>
      </c>
      <c r="G2566" t="s">
        <v>40</v>
      </c>
      <c r="H2566" s="2">
        <v>289.27999999999997</v>
      </c>
      <c r="I2566" t="str">
        <f t="shared" si="40"/>
        <v>Senior Age</v>
      </c>
    </row>
    <row r="2567" spans="1:9" x14ac:dyDescent="0.35">
      <c r="A2567" s="1">
        <v>45130</v>
      </c>
      <c r="B2567" t="s">
        <v>2597</v>
      </c>
      <c r="C2567">
        <v>10</v>
      </c>
      <c r="D2567" t="s">
        <v>14</v>
      </c>
      <c r="E2567" t="s">
        <v>35</v>
      </c>
      <c r="F2567" t="s">
        <v>11</v>
      </c>
      <c r="G2567" t="s">
        <v>12</v>
      </c>
      <c r="H2567" s="2">
        <v>3473.56</v>
      </c>
      <c r="I2567" t="str">
        <f t="shared" si="40"/>
        <v>Child</v>
      </c>
    </row>
    <row r="2568" spans="1:9" x14ac:dyDescent="0.35">
      <c r="A2568" s="1">
        <v>44734</v>
      </c>
      <c r="B2568" t="s">
        <v>2598</v>
      </c>
      <c r="C2568">
        <v>29</v>
      </c>
      <c r="D2568" t="s">
        <v>9</v>
      </c>
      <c r="E2568" t="s">
        <v>22</v>
      </c>
      <c r="F2568" t="s">
        <v>16</v>
      </c>
      <c r="G2568" t="s">
        <v>17</v>
      </c>
      <c r="H2568" s="2">
        <v>1523.62</v>
      </c>
      <c r="I2568" t="str">
        <f t="shared" si="40"/>
        <v>Young Adult</v>
      </c>
    </row>
    <row r="2569" spans="1:9" x14ac:dyDescent="0.35">
      <c r="A2569" s="1">
        <v>44716</v>
      </c>
      <c r="B2569" t="s">
        <v>2599</v>
      </c>
      <c r="C2569">
        <v>65</v>
      </c>
      <c r="D2569" t="s">
        <v>21</v>
      </c>
      <c r="E2569" t="s">
        <v>25</v>
      </c>
      <c r="F2569" t="s">
        <v>23</v>
      </c>
      <c r="G2569" t="s">
        <v>37</v>
      </c>
      <c r="H2569" s="2">
        <v>3020.59</v>
      </c>
      <c r="I2569" t="str">
        <f t="shared" si="40"/>
        <v>Senior Age</v>
      </c>
    </row>
    <row r="2570" spans="1:9" x14ac:dyDescent="0.35">
      <c r="A2570" s="1">
        <v>44963</v>
      </c>
      <c r="B2570" t="s">
        <v>2600</v>
      </c>
      <c r="C2570">
        <v>53</v>
      </c>
      <c r="D2570" t="s">
        <v>21</v>
      </c>
      <c r="E2570" t="s">
        <v>22</v>
      </c>
      <c r="F2570" t="s">
        <v>30</v>
      </c>
      <c r="G2570" t="s">
        <v>28</v>
      </c>
      <c r="H2570" s="2">
        <v>4808.1400000000003</v>
      </c>
      <c r="I2570" t="str">
        <f t="shared" si="40"/>
        <v>Middle age</v>
      </c>
    </row>
    <row r="2571" spans="1:9" x14ac:dyDescent="0.35">
      <c r="A2571" s="1">
        <v>44833</v>
      </c>
      <c r="B2571" t="s">
        <v>2601</v>
      </c>
      <c r="C2571">
        <v>26</v>
      </c>
      <c r="D2571" t="s">
        <v>21</v>
      </c>
      <c r="E2571" t="s">
        <v>19</v>
      </c>
      <c r="F2571" t="s">
        <v>30</v>
      </c>
      <c r="G2571" t="s">
        <v>28</v>
      </c>
      <c r="H2571" s="2">
        <v>143.91</v>
      </c>
      <c r="I2571" t="str">
        <f t="shared" si="40"/>
        <v>Young Adult</v>
      </c>
    </row>
    <row r="2572" spans="1:9" x14ac:dyDescent="0.35">
      <c r="A2572" s="1">
        <v>45156</v>
      </c>
      <c r="B2572" t="s">
        <v>2602</v>
      </c>
      <c r="C2572">
        <v>92</v>
      </c>
      <c r="D2572" t="s">
        <v>9</v>
      </c>
      <c r="E2572" t="s">
        <v>33</v>
      </c>
      <c r="F2572" t="s">
        <v>16</v>
      </c>
      <c r="G2572" t="s">
        <v>28</v>
      </c>
      <c r="H2572" s="2">
        <v>4023.05</v>
      </c>
      <c r="I2572" t="str">
        <f t="shared" si="40"/>
        <v>Senior Age</v>
      </c>
    </row>
    <row r="2573" spans="1:9" x14ac:dyDescent="0.35">
      <c r="A2573" s="1">
        <v>44833</v>
      </c>
      <c r="B2573" t="s">
        <v>2603</v>
      </c>
      <c r="C2573">
        <v>92</v>
      </c>
      <c r="D2573" t="s">
        <v>14</v>
      </c>
      <c r="E2573" t="s">
        <v>15</v>
      </c>
      <c r="F2573" t="s">
        <v>16</v>
      </c>
      <c r="G2573" t="s">
        <v>12</v>
      </c>
      <c r="H2573" s="2">
        <v>3774.84</v>
      </c>
      <c r="I2573" t="str">
        <f t="shared" si="40"/>
        <v>Senior Age</v>
      </c>
    </row>
    <row r="2574" spans="1:9" x14ac:dyDescent="0.35">
      <c r="A2574" s="1">
        <v>45265</v>
      </c>
      <c r="B2574" t="s">
        <v>2604</v>
      </c>
      <c r="C2574">
        <v>87</v>
      </c>
      <c r="D2574" t="s">
        <v>14</v>
      </c>
      <c r="E2574" t="s">
        <v>33</v>
      </c>
      <c r="F2574" t="s">
        <v>11</v>
      </c>
      <c r="G2574" t="s">
        <v>28</v>
      </c>
      <c r="H2574" s="2">
        <v>27.08</v>
      </c>
      <c r="I2574" t="str">
        <f t="shared" si="40"/>
        <v>Senior Age</v>
      </c>
    </row>
    <row r="2575" spans="1:9" x14ac:dyDescent="0.35">
      <c r="A2575" s="1">
        <v>44646</v>
      </c>
      <c r="B2575" t="s">
        <v>2605</v>
      </c>
      <c r="C2575">
        <v>44</v>
      </c>
      <c r="D2575" t="s">
        <v>14</v>
      </c>
      <c r="E2575" t="s">
        <v>25</v>
      </c>
      <c r="F2575" t="s">
        <v>16</v>
      </c>
      <c r="G2575" t="s">
        <v>40</v>
      </c>
      <c r="H2575" s="2">
        <v>2844.06</v>
      </c>
      <c r="I2575" t="str">
        <f t="shared" si="40"/>
        <v>Middle age</v>
      </c>
    </row>
    <row r="2576" spans="1:9" x14ac:dyDescent="0.35">
      <c r="A2576" s="1">
        <v>44677</v>
      </c>
      <c r="B2576" t="s">
        <v>2606</v>
      </c>
      <c r="C2576">
        <v>94</v>
      </c>
      <c r="D2576" t="s">
        <v>21</v>
      </c>
      <c r="E2576" t="s">
        <v>10</v>
      </c>
      <c r="F2576" t="s">
        <v>16</v>
      </c>
      <c r="G2576" t="s">
        <v>37</v>
      </c>
      <c r="H2576" s="2">
        <v>3567.5</v>
      </c>
      <c r="I2576" t="str">
        <f t="shared" si="40"/>
        <v>Senior Age</v>
      </c>
    </row>
    <row r="2577" spans="1:9" x14ac:dyDescent="0.35">
      <c r="A2577" s="1">
        <v>44649</v>
      </c>
      <c r="B2577" t="s">
        <v>2607</v>
      </c>
      <c r="C2577">
        <v>76</v>
      </c>
      <c r="D2577" t="s">
        <v>21</v>
      </c>
      <c r="E2577" t="s">
        <v>15</v>
      </c>
      <c r="F2577" t="s">
        <v>23</v>
      </c>
      <c r="G2577" t="s">
        <v>37</v>
      </c>
      <c r="H2577" s="2">
        <v>1180.72</v>
      </c>
      <c r="I2577" t="str">
        <f t="shared" si="40"/>
        <v>Senior Age</v>
      </c>
    </row>
    <row r="2578" spans="1:9" x14ac:dyDescent="0.35">
      <c r="A2578" s="1">
        <v>44916</v>
      </c>
      <c r="B2578" t="s">
        <v>2608</v>
      </c>
      <c r="C2578">
        <v>34</v>
      </c>
      <c r="D2578" t="s">
        <v>9</v>
      </c>
      <c r="E2578" t="s">
        <v>19</v>
      </c>
      <c r="F2578" t="s">
        <v>23</v>
      </c>
      <c r="G2578" t="s">
        <v>12</v>
      </c>
      <c r="H2578" s="2">
        <v>4191.6000000000004</v>
      </c>
      <c r="I2578" t="str">
        <f t="shared" si="40"/>
        <v>Young Adult</v>
      </c>
    </row>
    <row r="2579" spans="1:9" x14ac:dyDescent="0.35">
      <c r="A2579" s="1">
        <v>45248</v>
      </c>
      <c r="B2579" t="s">
        <v>2609</v>
      </c>
      <c r="C2579">
        <v>1</v>
      </c>
      <c r="D2579" t="s">
        <v>14</v>
      </c>
      <c r="E2579" t="s">
        <v>25</v>
      </c>
      <c r="F2579" t="s">
        <v>30</v>
      </c>
      <c r="G2579" t="s">
        <v>17</v>
      </c>
      <c r="H2579" s="2">
        <v>2875.22</v>
      </c>
      <c r="I2579" t="str">
        <f t="shared" si="40"/>
        <v>Child</v>
      </c>
    </row>
    <row r="2580" spans="1:9" x14ac:dyDescent="0.35">
      <c r="A2580" s="1">
        <v>45165</v>
      </c>
      <c r="B2580" t="s">
        <v>2610</v>
      </c>
      <c r="C2580">
        <v>53</v>
      </c>
      <c r="D2580" t="s">
        <v>14</v>
      </c>
      <c r="E2580" t="s">
        <v>10</v>
      </c>
      <c r="F2580" t="s">
        <v>16</v>
      </c>
      <c r="G2580" t="s">
        <v>28</v>
      </c>
      <c r="H2580" s="2">
        <v>707.31</v>
      </c>
      <c r="I2580" t="str">
        <f t="shared" si="40"/>
        <v>Middle age</v>
      </c>
    </row>
    <row r="2581" spans="1:9" x14ac:dyDescent="0.35">
      <c r="A2581" s="1">
        <v>45060</v>
      </c>
      <c r="B2581" t="s">
        <v>2611</v>
      </c>
      <c r="C2581">
        <v>95</v>
      </c>
      <c r="D2581" t="s">
        <v>9</v>
      </c>
      <c r="E2581" t="s">
        <v>15</v>
      </c>
      <c r="F2581" t="s">
        <v>11</v>
      </c>
      <c r="G2581" t="s">
        <v>40</v>
      </c>
      <c r="H2581" s="2">
        <v>460.63</v>
      </c>
      <c r="I2581" t="str">
        <f t="shared" si="40"/>
        <v>Senior Age</v>
      </c>
    </row>
    <row r="2582" spans="1:9" x14ac:dyDescent="0.35">
      <c r="A2582" s="1">
        <v>45095</v>
      </c>
      <c r="B2582" t="s">
        <v>2612</v>
      </c>
      <c r="C2582">
        <v>60</v>
      </c>
      <c r="D2582" t="s">
        <v>9</v>
      </c>
      <c r="E2582" t="s">
        <v>25</v>
      </c>
      <c r="F2582" t="s">
        <v>30</v>
      </c>
      <c r="G2582" t="s">
        <v>40</v>
      </c>
      <c r="H2582" s="2">
        <v>1201.43</v>
      </c>
      <c r="I2582" t="str">
        <f t="shared" si="40"/>
        <v>Senior Age</v>
      </c>
    </row>
    <row r="2583" spans="1:9" x14ac:dyDescent="0.35">
      <c r="A2583" s="1">
        <v>45225</v>
      </c>
      <c r="B2583" t="s">
        <v>2613</v>
      </c>
      <c r="C2583">
        <v>51</v>
      </c>
      <c r="D2583" t="s">
        <v>14</v>
      </c>
      <c r="E2583" t="s">
        <v>10</v>
      </c>
      <c r="F2583" t="s">
        <v>16</v>
      </c>
      <c r="G2583" t="s">
        <v>17</v>
      </c>
      <c r="H2583" s="2">
        <v>3150.65</v>
      </c>
      <c r="I2583" t="str">
        <f t="shared" si="40"/>
        <v>Middle age</v>
      </c>
    </row>
    <row r="2584" spans="1:9" x14ac:dyDescent="0.35">
      <c r="A2584" s="1">
        <v>44631</v>
      </c>
      <c r="B2584" t="s">
        <v>2614</v>
      </c>
      <c r="C2584">
        <v>71</v>
      </c>
      <c r="D2584" t="s">
        <v>21</v>
      </c>
      <c r="E2584" t="s">
        <v>33</v>
      </c>
      <c r="F2584" t="s">
        <v>30</v>
      </c>
      <c r="G2584" t="s">
        <v>28</v>
      </c>
      <c r="H2584" s="2">
        <v>2539.61</v>
      </c>
      <c r="I2584" t="str">
        <f t="shared" si="40"/>
        <v>Senior Age</v>
      </c>
    </row>
    <row r="2585" spans="1:9" x14ac:dyDescent="0.35">
      <c r="A2585" s="1">
        <v>44859</v>
      </c>
      <c r="B2585" t="s">
        <v>2615</v>
      </c>
      <c r="C2585">
        <v>39</v>
      </c>
      <c r="D2585" t="s">
        <v>21</v>
      </c>
      <c r="E2585" t="s">
        <v>35</v>
      </c>
      <c r="F2585" t="s">
        <v>16</v>
      </c>
      <c r="G2585" t="s">
        <v>12</v>
      </c>
      <c r="H2585" s="2">
        <v>617.46</v>
      </c>
      <c r="I2585" t="str">
        <f t="shared" si="40"/>
        <v>Young Adult</v>
      </c>
    </row>
    <row r="2586" spans="1:9" x14ac:dyDescent="0.35">
      <c r="A2586" s="1">
        <v>45154</v>
      </c>
      <c r="B2586" t="s">
        <v>2616</v>
      </c>
      <c r="C2586">
        <v>90</v>
      </c>
      <c r="D2586" t="s">
        <v>9</v>
      </c>
      <c r="E2586" t="s">
        <v>15</v>
      </c>
      <c r="F2586" t="s">
        <v>23</v>
      </c>
      <c r="G2586" t="s">
        <v>17</v>
      </c>
      <c r="H2586" s="2">
        <v>3414.37</v>
      </c>
      <c r="I2586" t="str">
        <f t="shared" si="40"/>
        <v>Senior Age</v>
      </c>
    </row>
    <row r="2587" spans="1:9" x14ac:dyDescent="0.35">
      <c r="A2587" s="1">
        <v>44607</v>
      </c>
      <c r="B2587" t="s">
        <v>2617</v>
      </c>
      <c r="C2587">
        <v>5</v>
      </c>
      <c r="D2587" t="s">
        <v>14</v>
      </c>
      <c r="E2587" t="s">
        <v>22</v>
      </c>
      <c r="F2587" t="s">
        <v>16</v>
      </c>
      <c r="G2587" t="s">
        <v>67</v>
      </c>
      <c r="H2587" s="2">
        <v>3986.46</v>
      </c>
      <c r="I2587" t="str">
        <f t="shared" si="40"/>
        <v>Child</v>
      </c>
    </row>
    <row r="2588" spans="1:9" x14ac:dyDescent="0.35">
      <c r="A2588" s="1">
        <v>44965</v>
      </c>
      <c r="B2588" t="s">
        <v>2618</v>
      </c>
      <c r="C2588">
        <v>32</v>
      </c>
      <c r="D2588" t="s">
        <v>14</v>
      </c>
      <c r="E2588" t="s">
        <v>22</v>
      </c>
      <c r="F2588" t="s">
        <v>16</v>
      </c>
      <c r="G2588" t="s">
        <v>67</v>
      </c>
      <c r="H2588" s="2">
        <v>2507.62</v>
      </c>
      <c r="I2588" t="str">
        <f t="shared" si="40"/>
        <v>Young Adult</v>
      </c>
    </row>
    <row r="2589" spans="1:9" x14ac:dyDescent="0.35">
      <c r="A2589" s="1">
        <v>44782</v>
      </c>
      <c r="B2589" t="s">
        <v>2619</v>
      </c>
      <c r="C2589">
        <v>63</v>
      </c>
      <c r="D2589" t="s">
        <v>21</v>
      </c>
      <c r="E2589" t="s">
        <v>35</v>
      </c>
      <c r="F2589" t="s">
        <v>16</v>
      </c>
      <c r="G2589" t="s">
        <v>17</v>
      </c>
      <c r="H2589" s="2">
        <v>1916.55</v>
      </c>
      <c r="I2589" t="str">
        <f t="shared" si="40"/>
        <v>Senior Age</v>
      </c>
    </row>
    <row r="2590" spans="1:9" x14ac:dyDescent="0.35">
      <c r="A2590" s="1">
        <v>44723</v>
      </c>
      <c r="B2590" t="s">
        <v>2620</v>
      </c>
      <c r="C2590">
        <v>2</v>
      </c>
      <c r="D2590" t="s">
        <v>14</v>
      </c>
      <c r="E2590" t="s">
        <v>33</v>
      </c>
      <c r="F2590" t="s">
        <v>11</v>
      </c>
      <c r="G2590" t="s">
        <v>17</v>
      </c>
      <c r="H2590" s="2">
        <v>3419.37</v>
      </c>
      <c r="I2590" t="str">
        <f t="shared" si="40"/>
        <v>Child</v>
      </c>
    </row>
    <row r="2591" spans="1:9" x14ac:dyDescent="0.35">
      <c r="A2591" s="1">
        <v>45060</v>
      </c>
      <c r="B2591" t="s">
        <v>2621</v>
      </c>
      <c r="C2591">
        <v>93</v>
      </c>
      <c r="D2591" t="s">
        <v>14</v>
      </c>
      <c r="E2591" t="s">
        <v>19</v>
      </c>
      <c r="F2591" t="s">
        <v>16</v>
      </c>
      <c r="G2591" t="s">
        <v>28</v>
      </c>
      <c r="H2591" s="2">
        <v>1888.1</v>
      </c>
      <c r="I2591" t="str">
        <f t="shared" si="40"/>
        <v>Senior Age</v>
      </c>
    </row>
    <row r="2592" spans="1:9" x14ac:dyDescent="0.35">
      <c r="A2592" s="1">
        <v>44862</v>
      </c>
      <c r="B2592" t="s">
        <v>2622</v>
      </c>
      <c r="C2592">
        <v>98</v>
      </c>
      <c r="D2592" t="s">
        <v>14</v>
      </c>
      <c r="E2592" t="s">
        <v>10</v>
      </c>
      <c r="F2592" t="s">
        <v>11</v>
      </c>
      <c r="G2592" t="s">
        <v>40</v>
      </c>
      <c r="H2592" s="2">
        <v>2983.02</v>
      </c>
      <c r="I2592" t="str">
        <f t="shared" si="40"/>
        <v>Senior Age</v>
      </c>
    </row>
    <row r="2593" spans="1:9" x14ac:dyDescent="0.35">
      <c r="A2593" s="1">
        <v>45077</v>
      </c>
      <c r="B2593" t="s">
        <v>2623</v>
      </c>
      <c r="C2593">
        <v>54</v>
      </c>
      <c r="D2593" t="s">
        <v>9</v>
      </c>
      <c r="E2593" t="s">
        <v>25</v>
      </c>
      <c r="F2593" t="s">
        <v>30</v>
      </c>
      <c r="G2593" t="s">
        <v>67</v>
      </c>
      <c r="H2593" s="2">
        <v>362.09</v>
      </c>
      <c r="I2593" t="str">
        <f t="shared" si="40"/>
        <v>Middle age</v>
      </c>
    </row>
    <row r="2594" spans="1:9" x14ac:dyDescent="0.35">
      <c r="A2594" s="1">
        <v>44968</v>
      </c>
      <c r="B2594" t="s">
        <v>2624</v>
      </c>
      <c r="C2594">
        <v>19</v>
      </c>
      <c r="D2594" t="s">
        <v>14</v>
      </c>
      <c r="E2594" t="s">
        <v>19</v>
      </c>
      <c r="F2594" t="s">
        <v>23</v>
      </c>
      <c r="G2594" t="s">
        <v>17</v>
      </c>
      <c r="H2594" s="2">
        <v>1058.4100000000001</v>
      </c>
      <c r="I2594" t="str">
        <f t="shared" si="40"/>
        <v>Young Adult</v>
      </c>
    </row>
    <row r="2595" spans="1:9" x14ac:dyDescent="0.35">
      <c r="A2595" s="1">
        <v>44627</v>
      </c>
      <c r="B2595" t="s">
        <v>2625</v>
      </c>
      <c r="C2595">
        <v>87</v>
      </c>
      <c r="D2595" t="s">
        <v>14</v>
      </c>
      <c r="E2595" t="s">
        <v>25</v>
      </c>
      <c r="F2595" t="s">
        <v>23</v>
      </c>
      <c r="G2595" t="s">
        <v>40</v>
      </c>
      <c r="H2595" s="2">
        <v>4819.6899999999996</v>
      </c>
      <c r="I2595" t="str">
        <f t="shared" si="40"/>
        <v>Senior Age</v>
      </c>
    </row>
    <row r="2596" spans="1:9" x14ac:dyDescent="0.35">
      <c r="A2596" s="1">
        <v>44901</v>
      </c>
      <c r="B2596" t="s">
        <v>2626</v>
      </c>
      <c r="C2596">
        <v>38</v>
      </c>
      <c r="D2596" t="s">
        <v>14</v>
      </c>
      <c r="E2596" t="s">
        <v>25</v>
      </c>
      <c r="F2596" t="s">
        <v>16</v>
      </c>
      <c r="G2596" t="s">
        <v>17</v>
      </c>
      <c r="H2596" s="2">
        <v>2338.11</v>
      </c>
      <c r="I2596" t="str">
        <f t="shared" si="40"/>
        <v>Young Adult</v>
      </c>
    </row>
    <row r="2597" spans="1:9" x14ac:dyDescent="0.35">
      <c r="A2597" s="1">
        <v>44651</v>
      </c>
      <c r="B2597" t="s">
        <v>2627</v>
      </c>
      <c r="C2597">
        <v>2</v>
      </c>
      <c r="D2597" t="s">
        <v>14</v>
      </c>
      <c r="E2597" t="s">
        <v>10</v>
      </c>
      <c r="F2597" t="s">
        <v>30</v>
      </c>
      <c r="G2597" t="s">
        <v>37</v>
      </c>
      <c r="H2597" s="2">
        <v>3963.8</v>
      </c>
      <c r="I2597" t="str">
        <f t="shared" si="40"/>
        <v>Child</v>
      </c>
    </row>
    <row r="2598" spans="1:9" x14ac:dyDescent="0.35">
      <c r="A2598" s="1">
        <v>44641</v>
      </c>
      <c r="B2598" t="s">
        <v>2628</v>
      </c>
      <c r="C2598">
        <v>46</v>
      </c>
      <c r="D2598" t="s">
        <v>14</v>
      </c>
      <c r="E2598" t="s">
        <v>10</v>
      </c>
      <c r="F2598" t="s">
        <v>11</v>
      </c>
      <c r="G2598" t="s">
        <v>37</v>
      </c>
      <c r="H2598" s="2">
        <v>3100.25</v>
      </c>
      <c r="I2598" t="str">
        <f t="shared" si="40"/>
        <v>Middle age</v>
      </c>
    </row>
    <row r="2599" spans="1:9" x14ac:dyDescent="0.35">
      <c r="A2599" s="1">
        <v>45040</v>
      </c>
      <c r="B2599" t="s">
        <v>2629</v>
      </c>
      <c r="C2599">
        <v>42</v>
      </c>
      <c r="D2599" t="s">
        <v>21</v>
      </c>
      <c r="E2599" t="s">
        <v>10</v>
      </c>
      <c r="F2599" t="s">
        <v>23</v>
      </c>
      <c r="G2599" t="s">
        <v>12</v>
      </c>
      <c r="H2599" s="2">
        <v>3697.02</v>
      </c>
      <c r="I2599" t="str">
        <f t="shared" si="40"/>
        <v>Middle age</v>
      </c>
    </row>
    <row r="2600" spans="1:9" x14ac:dyDescent="0.35">
      <c r="A2600" s="1">
        <v>44678</v>
      </c>
      <c r="B2600" t="s">
        <v>2630</v>
      </c>
      <c r="C2600">
        <v>99</v>
      </c>
      <c r="D2600" t="s">
        <v>21</v>
      </c>
      <c r="E2600" t="s">
        <v>10</v>
      </c>
      <c r="F2600" t="s">
        <v>23</v>
      </c>
      <c r="G2600" t="s">
        <v>17</v>
      </c>
      <c r="H2600" s="2">
        <v>2668.57</v>
      </c>
      <c r="I2600" t="str">
        <f t="shared" si="40"/>
        <v>Senior Age</v>
      </c>
    </row>
    <row r="2601" spans="1:9" x14ac:dyDescent="0.35">
      <c r="A2601" s="1">
        <v>45112</v>
      </c>
      <c r="B2601" t="s">
        <v>2631</v>
      </c>
      <c r="C2601">
        <v>11</v>
      </c>
      <c r="D2601" t="s">
        <v>9</v>
      </c>
      <c r="E2601" t="s">
        <v>15</v>
      </c>
      <c r="F2601" t="s">
        <v>11</v>
      </c>
      <c r="G2601" t="s">
        <v>40</v>
      </c>
      <c r="H2601" s="2">
        <v>4241.54</v>
      </c>
      <c r="I2601" t="str">
        <f t="shared" si="40"/>
        <v>Child</v>
      </c>
    </row>
    <row r="2602" spans="1:9" x14ac:dyDescent="0.35">
      <c r="A2602" s="1">
        <v>44630</v>
      </c>
      <c r="B2602" t="s">
        <v>2632</v>
      </c>
      <c r="C2602">
        <v>82</v>
      </c>
      <c r="D2602" t="s">
        <v>21</v>
      </c>
      <c r="E2602" t="s">
        <v>10</v>
      </c>
      <c r="F2602" t="s">
        <v>30</v>
      </c>
      <c r="G2602" t="s">
        <v>28</v>
      </c>
      <c r="H2602" s="2">
        <v>4572.24</v>
      </c>
      <c r="I2602" t="str">
        <f t="shared" si="40"/>
        <v>Senior Age</v>
      </c>
    </row>
    <row r="2603" spans="1:9" x14ac:dyDescent="0.35">
      <c r="A2603" s="1">
        <v>44722</v>
      </c>
      <c r="B2603" t="s">
        <v>2633</v>
      </c>
      <c r="C2603">
        <v>46</v>
      </c>
      <c r="D2603" t="s">
        <v>21</v>
      </c>
      <c r="E2603" t="s">
        <v>10</v>
      </c>
      <c r="F2603" t="s">
        <v>16</v>
      </c>
      <c r="G2603" t="s">
        <v>28</v>
      </c>
      <c r="H2603" s="2">
        <v>524.65</v>
      </c>
      <c r="I2603" t="str">
        <f t="shared" si="40"/>
        <v>Middle age</v>
      </c>
    </row>
    <row r="2604" spans="1:9" x14ac:dyDescent="0.35">
      <c r="A2604" s="1">
        <v>44806</v>
      </c>
      <c r="B2604" t="s">
        <v>2634</v>
      </c>
      <c r="C2604">
        <v>39</v>
      </c>
      <c r="D2604" t="s">
        <v>21</v>
      </c>
      <c r="E2604" t="s">
        <v>19</v>
      </c>
      <c r="F2604" t="s">
        <v>30</v>
      </c>
      <c r="G2604" t="s">
        <v>28</v>
      </c>
      <c r="H2604" s="2">
        <v>1776.58</v>
      </c>
      <c r="I2604" t="str">
        <f t="shared" si="40"/>
        <v>Young Adult</v>
      </c>
    </row>
    <row r="2605" spans="1:9" x14ac:dyDescent="0.35">
      <c r="A2605" s="1">
        <v>44895</v>
      </c>
      <c r="B2605" t="s">
        <v>2635</v>
      </c>
      <c r="C2605">
        <v>83</v>
      </c>
      <c r="D2605" t="s">
        <v>9</v>
      </c>
      <c r="E2605" t="s">
        <v>27</v>
      </c>
      <c r="F2605" t="s">
        <v>11</v>
      </c>
      <c r="G2605" t="s">
        <v>17</v>
      </c>
      <c r="H2605" s="2">
        <v>3554.46</v>
      </c>
      <c r="I2605" t="str">
        <f t="shared" si="40"/>
        <v>Senior Age</v>
      </c>
    </row>
    <row r="2606" spans="1:9" x14ac:dyDescent="0.35">
      <c r="A2606" s="1">
        <v>44586</v>
      </c>
      <c r="B2606" t="s">
        <v>2636</v>
      </c>
      <c r="C2606">
        <v>51</v>
      </c>
      <c r="D2606" t="s">
        <v>14</v>
      </c>
      <c r="E2606" t="s">
        <v>10</v>
      </c>
      <c r="F2606" t="s">
        <v>30</v>
      </c>
      <c r="G2606" t="s">
        <v>17</v>
      </c>
      <c r="H2606" s="2">
        <v>3536.48</v>
      </c>
      <c r="I2606" t="str">
        <f t="shared" si="40"/>
        <v>Middle age</v>
      </c>
    </row>
    <row r="2607" spans="1:9" x14ac:dyDescent="0.35">
      <c r="A2607" s="1">
        <v>45127</v>
      </c>
      <c r="B2607" t="s">
        <v>2637</v>
      </c>
      <c r="C2607">
        <v>53</v>
      </c>
      <c r="D2607" t="s">
        <v>14</v>
      </c>
      <c r="E2607" t="s">
        <v>33</v>
      </c>
      <c r="F2607" t="s">
        <v>30</v>
      </c>
      <c r="G2607" t="s">
        <v>12</v>
      </c>
      <c r="H2607" s="2">
        <v>3031.89</v>
      </c>
      <c r="I2607" t="str">
        <f t="shared" si="40"/>
        <v>Middle age</v>
      </c>
    </row>
    <row r="2608" spans="1:9" x14ac:dyDescent="0.35">
      <c r="A2608" s="1">
        <v>45195</v>
      </c>
      <c r="B2608" t="s">
        <v>2638</v>
      </c>
      <c r="C2608">
        <v>30</v>
      </c>
      <c r="D2608" t="s">
        <v>9</v>
      </c>
      <c r="E2608" t="s">
        <v>10</v>
      </c>
      <c r="F2608" t="s">
        <v>30</v>
      </c>
      <c r="G2608" t="s">
        <v>17</v>
      </c>
      <c r="H2608" s="2">
        <v>4588.8999999999996</v>
      </c>
      <c r="I2608" t="str">
        <f t="shared" si="40"/>
        <v>Young Adult</v>
      </c>
    </row>
    <row r="2609" spans="1:9" x14ac:dyDescent="0.35">
      <c r="A2609" s="1">
        <v>45270</v>
      </c>
      <c r="B2609" t="s">
        <v>2639</v>
      </c>
      <c r="C2609">
        <v>49</v>
      </c>
      <c r="D2609" t="s">
        <v>21</v>
      </c>
      <c r="E2609" t="s">
        <v>22</v>
      </c>
      <c r="F2609" t="s">
        <v>11</v>
      </c>
      <c r="G2609" t="s">
        <v>17</v>
      </c>
      <c r="H2609" s="2">
        <v>2551.19</v>
      </c>
      <c r="I2609" t="str">
        <f t="shared" si="40"/>
        <v>Middle age</v>
      </c>
    </row>
    <row r="2610" spans="1:9" x14ac:dyDescent="0.35">
      <c r="A2610" s="1">
        <v>45229</v>
      </c>
      <c r="B2610" t="s">
        <v>2640</v>
      </c>
      <c r="C2610">
        <v>69</v>
      </c>
      <c r="D2610" t="s">
        <v>9</v>
      </c>
      <c r="E2610" t="s">
        <v>19</v>
      </c>
      <c r="F2610" t="s">
        <v>11</v>
      </c>
      <c r="G2610" t="s">
        <v>40</v>
      </c>
      <c r="H2610" s="2">
        <v>3878.88</v>
      </c>
      <c r="I2610" t="str">
        <f t="shared" si="40"/>
        <v>Senior Age</v>
      </c>
    </row>
    <row r="2611" spans="1:9" x14ac:dyDescent="0.35">
      <c r="A2611" s="1">
        <v>45078</v>
      </c>
      <c r="B2611" t="s">
        <v>2641</v>
      </c>
      <c r="C2611">
        <v>7</v>
      </c>
      <c r="D2611" t="s">
        <v>21</v>
      </c>
      <c r="E2611" t="s">
        <v>25</v>
      </c>
      <c r="F2611" t="s">
        <v>23</v>
      </c>
      <c r="G2611" t="s">
        <v>28</v>
      </c>
      <c r="H2611" s="2">
        <v>2330.34</v>
      </c>
      <c r="I2611" t="str">
        <f t="shared" si="40"/>
        <v>Child</v>
      </c>
    </row>
    <row r="2612" spans="1:9" x14ac:dyDescent="0.35">
      <c r="A2612" s="1">
        <v>44893</v>
      </c>
      <c r="B2612" t="s">
        <v>2642</v>
      </c>
      <c r="C2612">
        <v>33</v>
      </c>
      <c r="D2612" t="s">
        <v>9</v>
      </c>
      <c r="E2612" t="s">
        <v>33</v>
      </c>
      <c r="F2612" t="s">
        <v>23</v>
      </c>
      <c r="G2612" t="s">
        <v>12</v>
      </c>
      <c r="H2612" s="2">
        <v>399.49</v>
      </c>
      <c r="I2612" t="str">
        <f t="shared" si="40"/>
        <v>Young Adult</v>
      </c>
    </row>
    <row r="2613" spans="1:9" x14ac:dyDescent="0.35">
      <c r="A2613" s="1">
        <v>44658</v>
      </c>
      <c r="B2613" t="s">
        <v>2643</v>
      </c>
      <c r="C2613">
        <v>15</v>
      </c>
      <c r="D2613" t="s">
        <v>14</v>
      </c>
      <c r="E2613" t="s">
        <v>22</v>
      </c>
      <c r="F2613" t="s">
        <v>11</v>
      </c>
      <c r="G2613" t="s">
        <v>28</v>
      </c>
      <c r="H2613" s="2">
        <v>3920.21</v>
      </c>
      <c r="I2613" t="str">
        <f t="shared" si="40"/>
        <v>Child</v>
      </c>
    </row>
    <row r="2614" spans="1:9" x14ac:dyDescent="0.35">
      <c r="A2614" s="1">
        <v>45137</v>
      </c>
      <c r="B2614" t="s">
        <v>2644</v>
      </c>
      <c r="C2614">
        <v>73</v>
      </c>
      <c r="D2614" t="s">
        <v>14</v>
      </c>
      <c r="E2614" t="s">
        <v>25</v>
      </c>
      <c r="F2614" t="s">
        <v>16</v>
      </c>
      <c r="G2614" t="s">
        <v>37</v>
      </c>
      <c r="H2614" s="2">
        <v>1332.03</v>
      </c>
      <c r="I2614" t="str">
        <f t="shared" si="40"/>
        <v>Senior Age</v>
      </c>
    </row>
    <row r="2615" spans="1:9" x14ac:dyDescent="0.35">
      <c r="A2615" s="1">
        <v>44834</v>
      </c>
      <c r="B2615" t="s">
        <v>2645</v>
      </c>
      <c r="C2615">
        <v>39</v>
      </c>
      <c r="D2615" t="s">
        <v>14</v>
      </c>
      <c r="E2615" t="s">
        <v>33</v>
      </c>
      <c r="F2615" t="s">
        <v>11</v>
      </c>
      <c r="G2615" t="s">
        <v>12</v>
      </c>
      <c r="H2615" s="2">
        <v>1681.74</v>
      </c>
      <c r="I2615" t="str">
        <f t="shared" si="40"/>
        <v>Young Adult</v>
      </c>
    </row>
    <row r="2616" spans="1:9" x14ac:dyDescent="0.35">
      <c r="A2616" s="1">
        <v>45177</v>
      </c>
      <c r="B2616" t="s">
        <v>2646</v>
      </c>
      <c r="C2616">
        <v>44</v>
      </c>
      <c r="D2616" t="s">
        <v>9</v>
      </c>
      <c r="E2616" t="s">
        <v>10</v>
      </c>
      <c r="F2616" t="s">
        <v>23</v>
      </c>
      <c r="G2616" t="s">
        <v>12</v>
      </c>
      <c r="H2616" s="2">
        <v>4059.99</v>
      </c>
      <c r="I2616" t="str">
        <f t="shared" si="40"/>
        <v>Middle age</v>
      </c>
    </row>
    <row r="2617" spans="1:9" x14ac:dyDescent="0.35">
      <c r="A2617" s="1">
        <v>45182</v>
      </c>
      <c r="B2617" t="s">
        <v>2647</v>
      </c>
      <c r="C2617">
        <v>83</v>
      </c>
      <c r="D2617" t="s">
        <v>21</v>
      </c>
      <c r="E2617" t="s">
        <v>22</v>
      </c>
      <c r="F2617" t="s">
        <v>16</v>
      </c>
      <c r="G2617" t="s">
        <v>37</v>
      </c>
      <c r="H2617" s="2">
        <v>1357.33</v>
      </c>
      <c r="I2617" t="str">
        <f t="shared" si="40"/>
        <v>Senior Age</v>
      </c>
    </row>
    <row r="2618" spans="1:9" x14ac:dyDescent="0.35">
      <c r="A2618" s="1">
        <v>44929</v>
      </c>
      <c r="B2618" t="s">
        <v>2648</v>
      </c>
      <c r="C2618">
        <v>89</v>
      </c>
      <c r="D2618" t="s">
        <v>9</v>
      </c>
      <c r="E2618" t="s">
        <v>22</v>
      </c>
      <c r="F2618" t="s">
        <v>16</v>
      </c>
      <c r="G2618" t="s">
        <v>12</v>
      </c>
      <c r="H2618" s="2">
        <v>853.36</v>
      </c>
      <c r="I2618" t="str">
        <f t="shared" si="40"/>
        <v>Senior Age</v>
      </c>
    </row>
    <row r="2619" spans="1:9" x14ac:dyDescent="0.35">
      <c r="A2619" s="1">
        <v>44723</v>
      </c>
      <c r="B2619" t="s">
        <v>2649</v>
      </c>
      <c r="C2619">
        <v>74</v>
      </c>
      <c r="D2619" t="s">
        <v>21</v>
      </c>
      <c r="E2619" t="s">
        <v>25</v>
      </c>
      <c r="F2619" t="s">
        <v>16</v>
      </c>
      <c r="G2619" t="s">
        <v>28</v>
      </c>
      <c r="H2619" s="2">
        <v>1358.85</v>
      </c>
      <c r="I2619" t="str">
        <f t="shared" si="40"/>
        <v>Senior Age</v>
      </c>
    </row>
    <row r="2620" spans="1:9" x14ac:dyDescent="0.35">
      <c r="A2620" s="1">
        <v>45094</v>
      </c>
      <c r="B2620" t="s">
        <v>2650</v>
      </c>
      <c r="C2620">
        <v>6</v>
      </c>
      <c r="D2620" t="s">
        <v>21</v>
      </c>
      <c r="E2620" t="s">
        <v>22</v>
      </c>
      <c r="F2620" t="s">
        <v>23</v>
      </c>
      <c r="G2620" t="s">
        <v>17</v>
      </c>
      <c r="H2620" s="2">
        <v>2375.62</v>
      </c>
      <c r="I2620" t="str">
        <f t="shared" si="40"/>
        <v>Child</v>
      </c>
    </row>
    <row r="2621" spans="1:9" x14ac:dyDescent="0.35">
      <c r="A2621" s="1">
        <v>44687</v>
      </c>
      <c r="B2621" t="s">
        <v>2651</v>
      </c>
      <c r="C2621">
        <v>89</v>
      </c>
      <c r="D2621" t="s">
        <v>9</v>
      </c>
      <c r="E2621" t="s">
        <v>19</v>
      </c>
      <c r="F2621" t="s">
        <v>16</v>
      </c>
      <c r="G2621" t="s">
        <v>40</v>
      </c>
      <c r="H2621" s="2">
        <v>1013.31</v>
      </c>
      <c r="I2621" t="str">
        <f t="shared" si="40"/>
        <v>Senior Age</v>
      </c>
    </row>
    <row r="2622" spans="1:9" x14ac:dyDescent="0.35">
      <c r="A2622" s="1">
        <v>44686</v>
      </c>
      <c r="B2622" t="s">
        <v>2652</v>
      </c>
      <c r="C2622">
        <v>76</v>
      </c>
      <c r="D2622" t="s">
        <v>14</v>
      </c>
      <c r="E2622" t="s">
        <v>33</v>
      </c>
      <c r="F2622" t="s">
        <v>30</v>
      </c>
      <c r="G2622" t="s">
        <v>37</v>
      </c>
      <c r="H2622" s="2">
        <v>1098.92</v>
      </c>
      <c r="I2622" t="str">
        <f t="shared" si="40"/>
        <v>Senior Age</v>
      </c>
    </row>
    <row r="2623" spans="1:9" x14ac:dyDescent="0.35">
      <c r="A2623" s="1">
        <v>45288</v>
      </c>
      <c r="B2623" t="s">
        <v>2653</v>
      </c>
      <c r="C2623">
        <v>11</v>
      </c>
      <c r="D2623" t="s">
        <v>9</v>
      </c>
      <c r="E2623" t="s">
        <v>35</v>
      </c>
      <c r="F2623" t="s">
        <v>30</v>
      </c>
      <c r="G2623" t="s">
        <v>28</v>
      </c>
      <c r="H2623" s="2">
        <v>1386.66</v>
      </c>
      <c r="I2623" t="str">
        <f t="shared" si="40"/>
        <v>Child</v>
      </c>
    </row>
    <row r="2624" spans="1:9" x14ac:dyDescent="0.35">
      <c r="A2624" s="1">
        <v>45278</v>
      </c>
      <c r="B2624" t="s">
        <v>2654</v>
      </c>
      <c r="C2624">
        <v>45</v>
      </c>
      <c r="D2624" t="s">
        <v>21</v>
      </c>
      <c r="E2624" t="s">
        <v>19</v>
      </c>
      <c r="F2624" t="s">
        <v>16</v>
      </c>
      <c r="G2624" t="s">
        <v>28</v>
      </c>
      <c r="H2624" s="2">
        <v>379.78</v>
      </c>
      <c r="I2624" t="str">
        <f t="shared" si="40"/>
        <v>Middle age</v>
      </c>
    </row>
    <row r="2625" spans="1:9" x14ac:dyDescent="0.35">
      <c r="A2625" s="1">
        <v>44835</v>
      </c>
      <c r="B2625" t="s">
        <v>2655</v>
      </c>
      <c r="C2625">
        <v>30</v>
      </c>
      <c r="D2625" t="s">
        <v>14</v>
      </c>
      <c r="E2625" t="s">
        <v>35</v>
      </c>
      <c r="F2625" t="s">
        <v>23</v>
      </c>
      <c r="G2625" t="s">
        <v>37</v>
      </c>
      <c r="H2625" s="2">
        <v>1865.32</v>
      </c>
      <c r="I2625" t="str">
        <f t="shared" si="40"/>
        <v>Young Adult</v>
      </c>
    </row>
    <row r="2626" spans="1:9" x14ac:dyDescent="0.35">
      <c r="A2626" s="1">
        <v>45004</v>
      </c>
      <c r="B2626" t="s">
        <v>2656</v>
      </c>
      <c r="C2626">
        <v>70</v>
      </c>
      <c r="D2626" t="s">
        <v>21</v>
      </c>
      <c r="E2626" t="s">
        <v>33</v>
      </c>
      <c r="F2626" t="s">
        <v>30</v>
      </c>
      <c r="G2626" t="s">
        <v>17</v>
      </c>
      <c r="H2626" s="2">
        <v>3144.1</v>
      </c>
      <c r="I2626" t="str">
        <f t="shared" ref="I2626:I2689" si="41">IF(C2626&lt;=17,"Child",IF(C2626&lt;=39, "Young Adult", IF(C2626&lt;=59, "Middle age", "Senior Age")))</f>
        <v>Senior Age</v>
      </c>
    </row>
    <row r="2627" spans="1:9" x14ac:dyDescent="0.35">
      <c r="A2627" s="1">
        <v>44738</v>
      </c>
      <c r="B2627" t="s">
        <v>2657</v>
      </c>
      <c r="C2627">
        <v>2</v>
      </c>
      <c r="D2627" t="s">
        <v>9</v>
      </c>
      <c r="E2627" t="s">
        <v>25</v>
      </c>
      <c r="F2627" t="s">
        <v>16</v>
      </c>
      <c r="G2627" t="s">
        <v>12</v>
      </c>
      <c r="H2627" s="2">
        <v>2020.01</v>
      </c>
      <c r="I2627" t="str">
        <f t="shared" si="41"/>
        <v>Child</v>
      </c>
    </row>
    <row r="2628" spans="1:9" x14ac:dyDescent="0.35">
      <c r="A2628" s="1">
        <v>45178</v>
      </c>
      <c r="B2628" t="s">
        <v>2658</v>
      </c>
      <c r="C2628">
        <v>36</v>
      </c>
      <c r="D2628" t="s">
        <v>9</v>
      </c>
      <c r="E2628" t="s">
        <v>33</v>
      </c>
      <c r="F2628" t="s">
        <v>11</v>
      </c>
      <c r="G2628" t="s">
        <v>17</v>
      </c>
      <c r="H2628" s="2">
        <v>1478.77</v>
      </c>
      <c r="I2628" t="str">
        <f t="shared" si="41"/>
        <v>Young Adult</v>
      </c>
    </row>
    <row r="2629" spans="1:9" x14ac:dyDescent="0.35">
      <c r="A2629" s="1">
        <v>45204</v>
      </c>
      <c r="B2629" t="s">
        <v>2659</v>
      </c>
      <c r="C2629">
        <v>10</v>
      </c>
      <c r="D2629" t="s">
        <v>14</v>
      </c>
      <c r="E2629" t="s">
        <v>22</v>
      </c>
      <c r="F2629" t="s">
        <v>16</v>
      </c>
      <c r="G2629" t="s">
        <v>40</v>
      </c>
      <c r="H2629" s="2">
        <v>501.21</v>
      </c>
      <c r="I2629" t="str">
        <f t="shared" si="41"/>
        <v>Child</v>
      </c>
    </row>
    <row r="2630" spans="1:9" x14ac:dyDescent="0.35">
      <c r="A2630" s="1">
        <v>45129</v>
      </c>
      <c r="B2630" t="s">
        <v>2660</v>
      </c>
      <c r="C2630">
        <v>53</v>
      </c>
      <c r="D2630" t="s">
        <v>9</v>
      </c>
      <c r="E2630" t="s">
        <v>19</v>
      </c>
      <c r="F2630" t="s">
        <v>11</v>
      </c>
      <c r="G2630" t="s">
        <v>12</v>
      </c>
      <c r="H2630" s="2">
        <v>3205.52</v>
      </c>
      <c r="I2630" t="str">
        <f t="shared" si="41"/>
        <v>Middle age</v>
      </c>
    </row>
    <row r="2631" spans="1:9" x14ac:dyDescent="0.35">
      <c r="A2631" s="1">
        <v>45109</v>
      </c>
      <c r="B2631" t="s">
        <v>2661</v>
      </c>
      <c r="C2631">
        <v>10</v>
      </c>
      <c r="D2631" t="s">
        <v>14</v>
      </c>
      <c r="E2631" t="s">
        <v>10</v>
      </c>
      <c r="F2631" t="s">
        <v>30</v>
      </c>
      <c r="G2631" t="s">
        <v>17</v>
      </c>
      <c r="H2631" s="2">
        <v>4437.08</v>
      </c>
      <c r="I2631" t="str">
        <f t="shared" si="41"/>
        <v>Child</v>
      </c>
    </row>
    <row r="2632" spans="1:9" x14ac:dyDescent="0.35">
      <c r="A2632" s="1">
        <v>45012</v>
      </c>
      <c r="B2632" t="s">
        <v>2662</v>
      </c>
      <c r="C2632">
        <v>80</v>
      </c>
      <c r="D2632" t="s">
        <v>21</v>
      </c>
      <c r="E2632" t="s">
        <v>33</v>
      </c>
      <c r="F2632" t="s">
        <v>30</v>
      </c>
      <c r="G2632" t="s">
        <v>40</v>
      </c>
      <c r="H2632" s="2">
        <v>2260.9</v>
      </c>
      <c r="I2632" t="str">
        <f t="shared" si="41"/>
        <v>Senior Age</v>
      </c>
    </row>
    <row r="2633" spans="1:9" x14ac:dyDescent="0.35">
      <c r="A2633" s="1">
        <v>44921</v>
      </c>
      <c r="B2633" t="s">
        <v>2663</v>
      </c>
      <c r="C2633">
        <v>4</v>
      </c>
      <c r="D2633" t="s">
        <v>14</v>
      </c>
      <c r="E2633" t="s">
        <v>10</v>
      </c>
      <c r="F2633" t="s">
        <v>16</v>
      </c>
      <c r="G2633" t="s">
        <v>40</v>
      </c>
      <c r="H2633" s="2">
        <v>3500.16</v>
      </c>
      <c r="I2633" t="str">
        <f t="shared" si="41"/>
        <v>Child</v>
      </c>
    </row>
    <row r="2634" spans="1:9" x14ac:dyDescent="0.35">
      <c r="A2634" s="1">
        <v>45158</v>
      </c>
      <c r="B2634" t="s">
        <v>2664</v>
      </c>
      <c r="C2634">
        <v>51</v>
      </c>
      <c r="D2634" t="s">
        <v>14</v>
      </c>
      <c r="E2634" t="s">
        <v>10</v>
      </c>
      <c r="F2634" t="s">
        <v>11</v>
      </c>
      <c r="G2634" t="s">
        <v>28</v>
      </c>
      <c r="H2634" s="2">
        <v>636.91999999999996</v>
      </c>
      <c r="I2634" t="str">
        <f t="shared" si="41"/>
        <v>Middle age</v>
      </c>
    </row>
    <row r="2635" spans="1:9" x14ac:dyDescent="0.35">
      <c r="A2635" s="1">
        <v>45167</v>
      </c>
      <c r="B2635" t="s">
        <v>2665</v>
      </c>
      <c r="C2635">
        <v>88</v>
      </c>
      <c r="D2635" t="s">
        <v>9</v>
      </c>
      <c r="E2635" t="s">
        <v>25</v>
      </c>
      <c r="F2635" t="s">
        <v>30</v>
      </c>
      <c r="G2635" t="s">
        <v>40</v>
      </c>
      <c r="H2635" s="2">
        <v>1827.29</v>
      </c>
      <c r="I2635" t="str">
        <f t="shared" si="41"/>
        <v>Senior Age</v>
      </c>
    </row>
    <row r="2636" spans="1:9" x14ac:dyDescent="0.35">
      <c r="A2636" s="1">
        <v>44732</v>
      </c>
      <c r="B2636" t="s">
        <v>2666</v>
      </c>
      <c r="C2636">
        <v>89</v>
      </c>
      <c r="D2636" t="s">
        <v>21</v>
      </c>
      <c r="E2636" t="s">
        <v>10</v>
      </c>
      <c r="F2636" t="s">
        <v>30</v>
      </c>
      <c r="G2636" t="s">
        <v>28</v>
      </c>
      <c r="H2636" s="2">
        <v>3019.88</v>
      </c>
      <c r="I2636" t="str">
        <f t="shared" si="41"/>
        <v>Senior Age</v>
      </c>
    </row>
    <row r="2637" spans="1:9" x14ac:dyDescent="0.35">
      <c r="A2637" s="1">
        <v>44568</v>
      </c>
      <c r="B2637" t="s">
        <v>2667</v>
      </c>
      <c r="C2637">
        <v>45</v>
      </c>
      <c r="D2637" t="s">
        <v>14</v>
      </c>
      <c r="E2637" t="s">
        <v>15</v>
      </c>
      <c r="F2637" t="s">
        <v>30</v>
      </c>
      <c r="G2637" t="s">
        <v>28</v>
      </c>
      <c r="H2637" s="2">
        <v>2028.76</v>
      </c>
      <c r="I2637" t="str">
        <f t="shared" si="41"/>
        <v>Middle age</v>
      </c>
    </row>
    <row r="2638" spans="1:9" x14ac:dyDescent="0.35">
      <c r="A2638" s="1">
        <v>45145</v>
      </c>
      <c r="B2638" t="s">
        <v>2668</v>
      </c>
      <c r="C2638">
        <v>31</v>
      </c>
      <c r="D2638" t="s">
        <v>14</v>
      </c>
      <c r="E2638" t="s">
        <v>27</v>
      </c>
      <c r="F2638" t="s">
        <v>23</v>
      </c>
      <c r="G2638" t="s">
        <v>37</v>
      </c>
      <c r="H2638" s="2">
        <v>411.32</v>
      </c>
      <c r="I2638" t="str">
        <f t="shared" si="41"/>
        <v>Young Adult</v>
      </c>
    </row>
    <row r="2639" spans="1:9" x14ac:dyDescent="0.35">
      <c r="A2639" s="1">
        <v>45240</v>
      </c>
      <c r="B2639" t="s">
        <v>2669</v>
      </c>
      <c r="C2639">
        <v>41</v>
      </c>
      <c r="D2639" t="s">
        <v>21</v>
      </c>
      <c r="E2639" t="s">
        <v>25</v>
      </c>
      <c r="F2639" t="s">
        <v>30</v>
      </c>
      <c r="G2639" t="s">
        <v>28</v>
      </c>
      <c r="H2639" s="2">
        <v>1211.54</v>
      </c>
      <c r="I2639" t="str">
        <f t="shared" si="41"/>
        <v>Middle age</v>
      </c>
    </row>
    <row r="2640" spans="1:9" x14ac:dyDescent="0.35">
      <c r="A2640" s="1">
        <v>45075</v>
      </c>
      <c r="B2640" t="s">
        <v>2670</v>
      </c>
      <c r="C2640">
        <v>21</v>
      </c>
      <c r="D2640" t="s">
        <v>14</v>
      </c>
      <c r="E2640" t="s">
        <v>33</v>
      </c>
      <c r="F2640" t="s">
        <v>16</v>
      </c>
      <c r="G2640" t="s">
        <v>40</v>
      </c>
      <c r="H2640" s="2">
        <v>4094.48</v>
      </c>
      <c r="I2640" t="str">
        <f t="shared" si="41"/>
        <v>Young Adult</v>
      </c>
    </row>
    <row r="2641" spans="1:9" x14ac:dyDescent="0.35">
      <c r="A2641" s="1">
        <v>45043</v>
      </c>
      <c r="B2641" t="s">
        <v>2671</v>
      </c>
      <c r="C2641">
        <v>25</v>
      </c>
      <c r="D2641" t="s">
        <v>9</v>
      </c>
      <c r="E2641" t="s">
        <v>15</v>
      </c>
      <c r="F2641" t="s">
        <v>11</v>
      </c>
      <c r="G2641" t="s">
        <v>28</v>
      </c>
      <c r="H2641" s="2">
        <v>187.71</v>
      </c>
      <c r="I2641" t="str">
        <f t="shared" si="41"/>
        <v>Young Adult</v>
      </c>
    </row>
    <row r="2642" spans="1:9" x14ac:dyDescent="0.35">
      <c r="A2642" s="1">
        <v>44944</v>
      </c>
      <c r="B2642" t="s">
        <v>2672</v>
      </c>
      <c r="C2642">
        <v>36</v>
      </c>
      <c r="D2642" t="s">
        <v>9</v>
      </c>
      <c r="E2642" t="s">
        <v>35</v>
      </c>
      <c r="F2642" t="s">
        <v>23</v>
      </c>
      <c r="G2642" t="s">
        <v>17</v>
      </c>
      <c r="H2642" s="2">
        <v>3208.05</v>
      </c>
      <c r="I2642" t="str">
        <f t="shared" si="41"/>
        <v>Young Adult</v>
      </c>
    </row>
    <row r="2643" spans="1:9" x14ac:dyDescent="0.35">
      <c r="A2643" s="1">
        <v>44615</v>
      </c>
      <c r="B2643" t="s">
        <v>2673</v>
      </c>
      <c r="C2643">
        <v>5</v>
      </c>
      <c r="D2643" t="s">
        <v>9</v>
      </c>
      <c r="E2643" t="s">
        <v>25</v>
      </c>
      <c r="F2643" t="s">
        <v>11</v>
      </c>
      <c r="G2643" t="s">
        <v>17</v>
      </c>
      <c r="H2643" s="2">
        <v>510.95</v>
      </c>
      <c r="I2643" t="str">
        <f t="shared" si="41"/>
        <v>Child</v>
      </c>
    </row>
    <row r="2644" spans="1:9" x14ac:dyDescent="0.35">
      <c r="A2644" s="1">
        <v>45098</v>
      </c>
      <c r="B2644" t="s">
        <v>2674</v>
      </c>
      <c r="C2644">
        <v>7</v>
      </c>
      <c r="D2644" t="s">
        <v>21</v>
      </c>
      <c r="E2644" t="s">
        <v>35</v>
      </c>
      <c r="F2644" t="s">
        <v>11</v>
      </c>
      <c r="G2644" t="s">
        <v>17</v>
      </c>
      <c r="H2644" s="2">
        <v>1677.84</v>
      </c>
      <c r="I2644" t="str">
        <f t="shared" si="41"/>
        <v>Child</v>
      </c>
    </row>
    <row r="2645" spans="1:9" x14ac:dyDescent="0.35">
      <c r="A2645" s="1">
        <v>45038</v>
      </c>
      <c r="B2645" t="s">
        <v>2675</v>
      </c>
      <c r="C2645">
        <v>24</v>
      </c>
      <c r="D2645" t="s">
        <v>9</v>
      </c>
      <c r="E2645" t="s">
        <v>27</v>
      </c>
      <c r="F2645" t="s">
        <v>11</v>
      </c>
      <c r="G2645" t="s">
        <v>12</v>
      </c>
      <c r="H2645" s="2">
        <v>4150.1499999999996</v>
      </c>
      <c r="I2645" t="str">
        <f t="shared" si="41"/>
        <v>Young Adult</v>
      </c>
    </row>
    <row r="2646" spans="1:9" x14ac:dyDescent="0.35">
      <c r="A2646" s="1">
        <v>44975</v>
      </c>
      <c r="B2646" t="s">
        <v>2676</v>
      </c>
      <c r="C2646">
        <v>80</v>
      </c>
      <c r="D2646" t="s">
        <v>21</v>
      </c>
      <c r="E2646" t="s">
        <v>22</v>
      </c>
      <c r="F2646" t="s">
        <v>11</v>
      </c>
      <c r="G2646" t="s">
        <v>17</v>
      </c>
      <c r="H2646" s="2">
        <v>3771.47</v>
      </c>
      <c r="I2646" t="str">
        <f t="shared" si="41"/>
        <v>Senior Age</v>
      </c>
    </row>
    <row r="2647" spans="1:9" x14ac:dyDescent="0.35">
      <c r="A2647" s="1">
        <v>44746</v>
      </c>
      <c r="B2647" t="s">
        <v>2677</v>
      </c>
      <c r="C2647">
        <v>99</v>
      </c>
      <c r="D2647" t="s">
        <v>9</v>
      </c>
      <c r="E2647" t="s">
        <v>15</v>
      </c>
      <c r="F2647" t="s">
        <v>11</v>
      </c>
      <c r="G2647" t="s">
        <v>37</v>
      </c>
      <c r="H2647" s="2">
        <v>3934.76</v>
      </c>
      <c r="I2647" t="str">
        <f t="shared" si="41"/>
        <v>Senior Age</v>
      </c>
    </row>
    <row r="2648" spans="1:9" x14ac:dyDescent="0.35">
      <c r="A2648" s="1">
        <v>44737</v>
      </c>
      <c r="B2648" t="s">
        <v>2678</v>
      </c>
      <c r="C2648">
        <v>87</v>
      </c>
      <c r="D2648" t="s">
        <v>21</v>
      </c>
      <c r="E2648" t="s">
        <v>19</v>
      </c>
      <c r="F2648" t="s">
        <v>16</v>
      </c>
      <c r="G2648" t="s">
        <v>12</v>
      </c>
      <c r="H2648" s="2">
        <v>99.11</v>
      </c>
      <c r="I2648" t="str">
        <f t="shared" si="41"/>
        <v>Senior Age</v>
      </c>
    </row>
    <row r="2649" spans="1:9" x14ac:dyDescent="0.35">
      <c r="A2649" s="1">
        <v>44615</v>
      </c>
      <c r="B2649" t="s">
        <v>2679</v>
      </c>
      <c r="C2649">
        <v>27</v>
      </c>
      <c r="D2649" t="s">
        <v>14</v>
      </c>
      <c r="E2649" t="s">
        <v>22</v>
      </c>
      <c r="F2649" t="s">
        <v>30</v>
      </c>
      <c r="G2649" t="s">
        <v>40</v>
      </c>
      <c r="H2649" s="2">
        <v>4064.59</v>
      </c>
      <c r="I2649" t="str">
        <f t="shared" si="41"/>
        <v>Young Adult</v>
      </c>
    </row>
    <row r="2650" spans="1:9" x14ac:dyDescent="0.35">
      <c r="A2650" s="1">
        <v>44960</v>
      </c>
      <c r="B2650" t="s">
        <v>2680</v>
      </c>
      <c r="C2650">
        <v>84</v>
      </c>
      <c r="D2650" t="s">
        <v>9</v>
      </c>
      <c r="E2650" t="s">
        <v>35</v>
      </c>
      <c r="F2650" t="s">
        <v>16</v>
      </c>
      <c r="G2650" t="s">
        <v>40</v>
      </c>
      <c r="H2650" s="2">
        <v>4718.8500000000004</v>
      </c>
      <c r="I2650" t="str">
        <f t="shared" si="41"/>
        <v>Senior Age</v>
      </c>
    </row>
    <row r="2651" spans="1:9" x14ac:dyDescent="0.35">
      <c r="A2651" s="1">
        <v>44617</v>
      </c>
      <c r="B2651" t="s">
        <v>2681</v>
      </c>
      <c r="C2651">
        <v>61</v>
      </c>
      <c r="D2651" t="s">
        <v>21</v>
      </c>
      <c r="E2651" t="s">
        <v>35</v>
      </c>
      <c r="F2651" t="s">
        <v>11</v>
      </c>
      <c r="G2651" t="s">
        <v>40</v>
      </c>
      <c r="H2651" s="2">
        <v>2489.81</v>
      </c>
      <c r="I2651" t="str">
        <f t="shared" si="41"/>
        <v>Senior Age</v>
      </c>
    </row>
    <row r="2652" spans="1:9" x14ac:dyDescent="0.35">
      <c r="A2652" s="1">
        <v>44696</v>
      </c>
      <c r="B2652" t="s">
        <v>2682</v>
      </c>
      <c r="C2652">
        <v>8</v>
      </c>
      <c r="D2652" t="s">
        <v>9</v>
      </c>
      <c r="E2652" t="s">
        <v>22</v>
      </c>
      <c r="F2652" t="s">
        <v>23</v>
      </c>
      <c r="G2652" t="s">
        <v>37</v>
      </c>
      <c r="H2652" s="2">
        <v>1732.63</v>
      </c>
      <c r="I2652" t="str">
        <f t="shared" si="41"/>
        <v>Child</v>
      </c>
    </row>
    <row r="2653" spans="1:9" x14ac:dyDescent="0.35">
      <c r="A2653" s="1">
        <v>45092</v>
      </c>
      <c r="B2653" t="s">
        <v>2683</v>
      </c>
      <c r="C2653">
        <v>17</v>
      </c>
      <c r="D2653" t="s">
        <v>14</v>
      </c>
      <c r="E2653" t="s">
        <v>35</v>
      </c>
      <c r="F2653" t="s">
        <v>30</v>
      </c>
      <c r="G2653" t="s">
        <v>12</v>
      </c>
      <c r="H2653" s="2">
        <v>234.19</v>
      </c>
      <c r="I2653" t="str">
        <f t="shared" si="41"/>
        <v>Child</v>
      </c>
    </row>
    <row r="2654" spans="1:9" x14ac:dyDescent="0.35">
      <c r="A2654" s="1">
        <v>45136</v>
      </c>
      <c r="B2654" t="s">
        <v>2684</v>
      </c>
      <c r="C2654">
        <v>47</v>
      </c>
      <c r="D2654" t="s">
        <v>14</v>
      </c>
      <c r="E2654" t="s">
        <v>35</v>
      </c>
      <c r="F2654" t="s">
        <v>23</v>
      </c>
      <c r="G2654" t="s">
        <v>37</v>
      </c>
      <c r="H2654" s="2">
        <v>4175.5200000000004</v>
      </c>
      <c r="I2654" t="str">
        <f t="shared" si="41"/>
        <v>Middle age</v>
      </c>
    </row>
    <row r="2655" spans="1:9" x14ac:dyDescent="0.35">
      <c r="A2655" s="1">
        <v>44746</v>
      </c>
      <c r="B2655" t="s">
        <v>2685</v>
      </c>
      <c r="C2655">
        <v>19</v>
      </c>
      <c r="D2655" t="s">
        <v>14</v>
      </c>
      <c r="E2655" t="s">
        <v>15</v>
      </c>
      <c r="F2655" t="s">
        <v>23</v>
      </c>
      <c r="G2655" t="s">
        <v>12</v>
      </c>
      <c r="H2655" s="2">
        <v>2223.0100000000002</v>
      </c>
      <c r="I2655" t="str">
        <f t="shared" si="41"/>
        <v>Young Adult</v>
      </c>
    </row>
    <row r="2656" spans="1:9" x14ac:dyDescent="0.35">
      <c r="A2656" s="1">
        <v>45234</v>
      </c>
      <c r="B2656" t="s">
        <v>2686</v>
      </c>
      <c r="C2656">
        <v>73</v>
      </c>
      <c r="D2656" t="s">
        <v>14</v>
      </c>
      <c r="E2656" t="s">
        <v>22</v>
      </c>
      <c r="F2656" t="s">
        <v>30</v>
      </c>
      <c r="G2656" t="s">
        <v>37</v>
      </c>
      <c r="H2656" s="2">
        <v>1043.1300000000001</v>
      </c>
      <c r="I2656" t="str">
        <f t="shared" si="41"/>
        <v>Senior Age</v>
      </c>
    </row>
    <row r="2657" spans="1:9" x14ac:dyDescent="0.35">
      <c r="A2657" s="1">
        <v>45161</v>
      </c>
      <c r="B2657" t="s">
        <v>2687</v>
      </c>
      <c r="C2657">
        <v>83</v>
      </c>
      <c r="D2657" t="s">
        <v>21</v>
      </c>
      <c r="E2657" t="s">
        <v>35</v>
      </c>
      <c r="F2657" t="s">
        <v>30</v>
      </c>
      <c r="G2657" t="s">
        <v>37</v>
      </c>
      <c r="H2657" s="2">
        <v>1211.1500000000001</v>
      </c>
      <c r="I2657" t="str">
        <f t="shared" si="41"/>
        <v>Senior Age</v>
      </c>
    </row>
    <row r="2658" spans="1:9" x14ac:dyDescent="0.35">
      <c r="A2658" s="1">
        <v>45209</v>
      </c>
      <c r="B2658" t="s">
        <v>2688</v>
      </c>
      <c r="C2658">
        <v>84</v>
      </c>
      <c r="D2658" t="s">
        <v>14</v>
      </c>
      <c r="E2658" t="s">
        <v>27</v>
      </c>
      <c r="F2658" t="s">
        <v>30</v>
      </c>
      <c r="G2658" t="s">
        <v>37</v>
      </c>
      <c r="H2658" s="2">
        <v>329.68</v>
      </c>
      <c r="I2658" t="str">
        <f t="shared" si="41"/>
        <v>Senior Age</v>
      </c>
    </row>
    <row r="2659" spans="1:9" x14ac:dyDescent="0.35">
      <c r="A2659" s="1">
        <v>45189</v>
      </c>
      <c r="B2659" t="s">
        <v>2689</v>
      </c>
      <c r="C2659">
        <v>40</v>
      </c>
      <c r="D2659" t="s">
        <v>9</v>
      </c>
      <c r="E2659" t="s">
        <v>15</v>
      </c>
      <c r="F2659" t="s">
        <v>30</v>
      </c>
      <c r="G2659" t="s">
        <v>37</v>
      </c>
      <c r="H2659" s="2">
        <v>170.24</v>
      </c>
      <c r="I2659" t="str">
        <f t="shared" si="41"/>
        <v>Middle age</v>
      </c>
    </row>
    <row r="2660" spans="1:9" x14ac:dyDescent="0.35">
      <c r="A2660" s="1">
        <v>44688</v>
      </c>
      <c r="B2660" t="s">
        <v>2690</v>
      </c>
      <c r="C2660">
        <v>51</v>
      </c>
      <c r="D2660" t="s">
        <v>14</v>
      </c>
      <c r="E2660" t="s">
        <v>10</v>
      </c>
      <c r="F2660" t="s">
        <v>23</v>
      </c>
      <c r="G2660" t="s">
        <v>37</v>
      </c>
      <c r="H2660" s="2">
        <v>963.14</v>
      </c>
      <c r="I2660" t="str">
        <f t="shared" si="41"/>
        <v>Middle age</v>
      </c>
    </row>
    <row r="2661" spans="1:9" x14ac:dyDescent="0.35">
      <c r="A2661" s="1">
        <v>44626</v>
      </c>
      <c r="B2661" t="s">
        <v>2691</v>
      </c>
      <c r="C2661">
        <v>73</v>
      </c>
      <c r="D2661" t="s">
        <v>14</v>
      </c>
      <c r="E2661" t="s">
        <v>22</v>
      </c>
      <c r="F2661" t="s">
        <v>16</v>
      </c>
      <c r="G2661" t="s">
        <v>37</v>
      </c>
      <c r="H2661" s="2">
        <v>1905.88</v>
      </c>
      <c r="I2661" t="str">
        <f t="shared" si="41"/>
        <v>Senior Age</v>
      </c>
    </row>
    <row r="2662" spans="1:9" x14ac:dyDescent="0.35">
      <c r="A2662" s="1">
        <v>44822</v>
      </c>
      <c r="B2662" t="s">
        <v>2692</v>
      </c>
      <c r="C2662">
        <v>57</v>
      </c>
      <c r="D2662" t="s">
        <v>14</v>
      </c>
      <c r="E2662" t="s">
        <v>35</v>
      </c>
      <c r="F2662" t="s">
        <v>16</v>
      </c>
      <c r="G2662" t="s">
        <v>40</v>
      </c>
      <c r="H2662" s="2">
        <v>2316.61</v>
      </c>
      <c r="I2662" t="str">
        <f t="shared" si="41"/>
        <v>Middle age</v>
      </c>
    </row>
    <row r="2663" spans="1:9" x14ac:dyDescent="0.35">
      <c r="A2663" s="1">
        <v>44634</v>
      </c>
      <c r="B2663" t="s">
        <v>2693</v>
      </c>
      <c r="C2663">
        <v>62</v>
      </c>
      <c r="D2663" t="s">
        <v>14</v>
      </c>
      <c r="E2663" t="s">
        <v>15</v>
      </c>
      <c r="F2663" t="s">
        <v>30</v>
      </c>
      <c r="G2663" t="s">
        <v>37</v>
      </c>
      <c r="H2663" s="2">
        <v>1347.79</v>
      </c>
      <c r="I2663" t="str">
        <f t="shared" si="41"/>
        <v>Senior Age</v>
      </c>
    </row>
    <row r="2664" spans="1:9" x14ac:dyDescent="0.35">
      <c r="A2664" s="1">
        <v>44776</v>
      </c>
      <c r="B2664" t="s">
        <v>2694</v>
      </c>
      <c r="C2664">
        <v>31</v>
      </c>
      <c r="D2664" t="s">
        <v>14</v>
      </c>
      <c r="E2664" t="s">
        <v>33</v>
      </c>
      <c r="F2664" t="s">
        <v>23</v>
      </c>
      <c r="G2664" t="s">
        <v>12</v>
      </c>
      <c r="H2664" s="2">
        <v>2608.9299999999998</v>
      </c>
      <c r="I2664" t="str">
        <f t="shared" si="41"/>
        <v>Young Adult</v>
      </c>
    </row>
    <row r="2665" spans="1:9" x14ac:dyDescent="0.35">
      <c r="A2665" s="1">
        <v>44716</v>
      </c>
      <c r="B2665" t="s">
        <v>2695</v>
      </c>
      <c r="C2665">
        <v>5</v>
      </c>
      <c r="D2665" t="s">
        <v>21</v>
      </c>
      <c r="E2665" t="s">
        <v>15</v>
      </c>
      <c r="F2665" t="s">
        <v>11</v>
      </c>
      <c r="G2665" t="s">
        <v>17</v>
      </c>
      <c r="H2665" s="2">
        <v>2353.02</v>
      </c>
      <c r="I2665" t="str">
        <f t="shared" si="41"/>
        <v>Child</v>
      </c>
    </row>
    <row r="2666" spans="1:9" x14ac:dyDescent="0.35">
      <c r="A2666" s="1">
        <v>44759</v>
      </c>
      <c r="B2666" t="s">
        <v>2696</v>
      </c>
      <c r="C2666">
        <v>81</v>
      </c>
      <c r="D2666" t="s">
        <v>21</v>
      </c>
      <c r="E2666" t="s">
        <v>19</v>
      </c>
      <c r="F2666" t="s">
        <v>11</v>
      </c>
      <c r="G2666" t="s">
        <v>12</v>
      </c>
      <c r="H2666" s="2">
        <v>1211.29</v>
      </c>
      <c r="I2666" t="str">
        <f t="shared" si="41"/>
        <v>Senior Age</v>
      </c>
    </row>
    <row r="2667" spans="1:9" x14ac:dyDescent="0.35">
      <c r="A2667" s="1">
        <v>45010</v>
      </c>
      <c r="B2667" t="s">
        <v>2697</v>
      </c>
      <c r="C2667">
        <v>12</v>
      </c>
      <c r="D2667" t="s">
        <v>9</v>
      </c>
      <c r="E2667" t="s">
        <v>19</v>
      </c>
      <c r="F2667" t="s">
        <v>16</v>
      </c>
      <c r="G2667" t="s">
        <v>17</v>
      </c>
      <c r="H2667" s="2">
        <v>2255.4499999999998</v>
      </c>
      <c r="I2667" t="str">
        <f t="shared" si="41"/>
        <v>Child</v>
      </c>
    </row>
    <row r="2668" spans="1:9" x14ac:dyDescent="0.35">
      <c r="A2668" s="1">
        <v>44820</v>
      </c>
      <c r="B2668" t="s">
        <v>2698</v>
      </c>
      <c r="C2668">
        <v>5</v>
      </c>
      <c r="D2668" t="s">
        <v>14</v>
      </c>
      <c r="E2668" t="s">
        <v>27</v>
      </c>
      <c r="F2668" t="s">
        <v>11</v>
      </c>
      <c r="G2668" t="s">
        <v>28</v>
      </c>
      <c r="H2668" s="2">
        <v>767.5</v>
      </c>
      <c r="I2668" t="str">
        <f t="shared" si="41"/>
        <v>Child</v>
      </c>
    </row>
    <row r="2669" spans="1:9" x14ac:dyDescent="0.35">
      <c r="A2669" s="1">
        <v>44895</v>
      </c>
      <c r="B2669" t="s">
        <v>2699</v>
      </c>
      <c r="C2669">
        <v>93</v>
      </c>
      <c r="D2669" t="s">
        <v>21</v>
      </c>
      <c r="E2669" t="s">
        <v>19</v>
      </c>
      <c r="F2669" t="s">
        <v>30</v>
      </c>
      <c r="G2669" t="s">
        <v>37</v>
      </c>
      <c r="H2669" s="2">
        <v>2725.38</v>
      </c>
      <c r="I2669" t="str">
        <f t="shared" si="41"/>
        <v>Senior Age</v>
      </c>
    </row>
    <row r="2670" spans="1:9" x14ac:dyDescent="0.35">
      <c r="A2670" s="1">
        <v>45227</v>
      </c>
      <c r="B2670" t="s">
        <v>2700</v>
      </c>
      <c r="C2670">
        <v>71</v>
      </c>
      <c r="D2670" t="s">
        <v>9</v>
      </c>
      <c r="E2670" t="s">
        <v>33</v>
      </c>
      <c r="F2670" t="s">
        <v>11</v>
      </c>
      <c r="G2670" t="s">
        <v>17</v>
      </c>
      <c r="H2670" s="2">
        <v>4863.96</v>
      </c>
      <c r="I2670" t="str">
        <f t="shared" si="41"/>
        <v>Senior Age</v>
      </c>
    </row>
    <row r="2671" spans="1:9" x14ac:dyDescent="0.35">
      <c r="A2671" s="1">
        <v>45174</v>
      </c>
      <c r="B2671" t="s">
        <v>2701</v>
      </c>
      <c r="C2671">
        <v>78</v>
      </c>
      <c r="D2671" t="s">
        <v>21</v>
      </c>
      <c r="E2671" t="s">
        <v>25</v>
      </c>
      <c r="F2671" t="s">
        <v>11</v>
      </c>
      <c r="G2671" t="s">
        <v>12</v>
      </c>
      <c r="H2671" s="2">
        <v>4339.96</v>
      </c>
      <c r="I2671" t="str">
        <f t="shared" si="41"/>
        <v>Senior Age</v>
      </c>
    </row>
    <row r="2672" spans="1:9" x14ac:dyDescent="0.35">
      <c r="A2672" s="1">
        <v>45196</v>
      </c>
      <c r="B2672" t="s">
        <v>2702</v>
      </c>
      <c r="C2672">
        <v>13</v>
      </c>
      <c r="D2672" t="s">
        <v>14</v>
      </c>
      <c r="E2672" t="s">
        <v>33</v>
      </c>
      <c r="F2672" t="s">
        <v>11</v>
      </c>
      <c r="G2672" t="s">
        <v>17</v>
      </c>
      <c r="H2672" s="2">
        <v>158.28</v>
      </c>
      <c r="I2672" t="str">
        <f t="shared" si="41"/>
        <v>Child</v>
      </c>
    </row>
    <row r="2673" spans="1:9" x14ac:dyDescent="0.35">
      <c r="A2673" s="1">
        <v>45183</v>
      </c>
      <c r="B2673" t="s">
        <v>2703</v>
      </c>
      <c r="C2673">
        <v>17</v>
      </c>
      <c r="D2673" t="s">
        <v>21</v>
      </c>
      <c r="E2673" t="s">
        <v>33</v>
      </c>
      <c r="F2673" t="s">
        <v>23</v>
      </c>
      <c r="G2673" t="s">
        <v>28</v>
      </c>
      <c r="H2673" s="2">
        <v>3046.37</v>
      </c>
      <c r="I2673" t="str">
        <f t="shared" si="41"/>
        <v>Child</v>
      </c>
    </row>
    <row r="2674" spans="1:9" x14ac:dyDescent="0.35">
      <c r="A2674" s="1">
        <v>45086</v>
      </c>
      <c r="B2674" t="s">
        <v>2704</v>
      </c>
      <c r="C2674">
        <v>35</v>
      </c>
      <c r="D2674" t="s">
        <v>9</v>
      </c>
      <c r="E2674" t="s">
        <v>22</v>
      </c>
      <c r="F2674" t="s">
        <v>11</v>
      </c>
      <c r="G2674" t="s">
        <v>40</v>
      </c>
      <c r="H2674" s="2">
        <v>1120.45</v>
      </c>
      <c r="I2674" t="str">
        <f t="shared" si="41"/>
        <v>Young Adult</v>
      </c>
    </row>
    <row r="2675" spans="1:9" x14ac:dyDescent="0.35">
      <c r="A2675" s="1">
        <v>44652</v>
      </c>
      <c r="B2675" t="s">
        <v>2705</v>
      </c>
      <c r="C2675">
        <v>82</v>
      </c>
      <c r="D2675" t="s">
        <v>9</v>
      </c>
      <c r="E2675" t="s">
        <v>27</v>
      </c>
      <c r="F2675" t="s">
        <v>16</v>
      </c>
      <c r="G2675" t="s">
        <v>17</v>
      </c>
      <c r="H2675" s="2">
        <v>3338.96</v>
      </c>
      <c r="I2675" t="str">
        <f t="shared" si="41"/>
        <v>Senior Age</v>
      </c>
    </row>
    <row r="2676" spans="1:9" x14ac:dyDescent="0.35">
      <c r="A2676" s="1">
        <v>44888</v>
      </c>
      <c r="B2676" t="s">
        <v>2706</v>
      </c>
      <c r="C2676">
        <v>25</v>
      </c>
      <c r="D2676" t="s">
        <v>9</v>
      </c>
      <c r="E2676" t="s">
        <v>15</v>
      </c>
      <c r="F2676" t="s">
        <v>23</v>
      </c>
      <c r="G2676" t="s">
        <v>40</v>
      </c>
      <c r="H2676" s="2">
        <v>451.37</v>
      </c>
      <c r="I2676" t="str">
        <f t="shared" si="41"/>
        <v>Young Adult</v>
      </c>
    </row>
    <row r="2677" spans="1:9" x14ac:dyDescent="0.35">
      <c r="A2677" s="1">
        <v>45194</v>
      </c>
      <c r="B2677" t="s">
        <v>2707</v>
      </c>
      <c r="C2677">
        <v>26</v>
      </c>
      <c r="D2677" t="s">
        <v>9</v>
      </c>
      <c r="E2677" t="s">
        <v>15</v>
      </c>
      <c r="F2677" t="s">
        <v>30</v>
      </c>
      <c r="G2677" t="s">
        <v>12</v>
      </c>
      <c r="H2677" s="2">
        <v>4517.82</v>
      </c>
      <c r="I2677" t="str">
        <f t="shared" si="41"/>
        <v>Young Adult</v>
      </c>
    </row>
    <row r="2678" spans="1:9" x14ac:dyDescent="0.35">
      <c r="A2678" s="1">
        <v>45124</v>
      </c>
      <c r="B2678" t="s">
        <v>2708</v>
      </c>
      <c r="C2678">
        <v>27</v>
      </c>
      <c r="D2678" t="s">
        <v>14</v>
      </c>
      <c r="E2678" t="s">
        <v>10</v>
      </c>
      <c r="F2678" t="s">
        <v>16</v>
      </c>
      <c r="G2678" t="s">
        <v>28</v>
      </c>
      <c r="H2678" s="2">
        <v>3163.34</v>
      </c>
      <c r="I2678" t="str">
        <f t="shared" si="41"/>
        <v>Young Adult</v>
      </c>
    </row>
    <row r="2679" spans="1:9" x14ac:dyDescent="0.35">
      <c r="A2679" s="1">
        <v>45037</v>
      </c>
      <c r="B2679" t="s">
        <v>2709</v>
      </c>
      <c r="C2679">
        <v>20</v>
      </c>
      <c r="D2679" t="s">
        <v>21</v>
      </c>
      <c r="E2679" t="s">
        <v>10</v>
      </c>
      <c r="F2679" t="s">
        <v>11</v>
      </c>
      <c r="G2679" t="s">
        <v>37</v>
      </c>
      <c r="H2679" s="2">
        <v>4887.2700000000004</v>
      </c>
      <c r="I2679" t="str">
        <f t="shared" si="41"/>
        <v>Young Adult</v>
      </c>
    </row>
    <row r="2680" spans="1:9" x14ac:dyDescent="0.35">
      <c r="A2680" s="1">
        <v>44982</v>
      </c>
      <c r="B2680" t="s">
        <v>2710</v>
      </c>
      <c r="C2680">
        <v>39</v>
      </c>
      <c r="D2680" t="s">
        <v>9</v>
      </c>
      <c r="E2680" t="s">
        <v>22</v>
      </c>
      <c r="F2680" t="s">
        <v>23</v>
      </c>
      <c r="G2680" t="s">
        <v>37</v>
      </c>
      <c r="H2680" s="2">
        <v>1516.73</v>
      </c>
      <c r="I2680" t="str">
        <f t="shared" si="41"/>
        <v>Young Adult</v>
      </c>
    </row>
    <row r="2681" spans="1:9" x14ac:dyDescent="0.35">
      <c r="A2681" s="1">
        <v>44721</v>
      </c>
      <c r="B2681" t="s">
        <v>2711</v>
      </c>
      <c r="C2681">
        <v>76</v>
      </c>
      <c r="D2681" t="s">
        <v>21</v>
      </c>
      <c r="E2681" t="s">
        <v>10</v>
      </c>
      <c r="F2681" t="s">
        <v>30</v>
      </c>
      <c r="G2681" t="s">
        <v>17</v>
      </c>
      <c r="H2681" s="2">
        <v>3828.98</v>
      </c>
      <c r="I2681" t="str">
        <f t="shared" si="41"/>
        <v>Senior Age</v>
      </c>
    </row>
    <row r="2682" spans="1:9" x14ac:dyDescent="0.35">
      <c r="A2682" s="1">
        <v>44860</v>
      </c>
      <c r="B2682" t="s">
        <v>2712</v>
      </c>
      <c r="C2682">
        <v>27</v>
      </c>
      <c r="D2682" t="s">
        <v>21</v>
      </c>
      <c r="E2682" t="s">
        <v>19</v>
      </c>
      <c r="F2682" t="s">
        <v>23</v>
      </c>
      <c r="G2682" t="s">
        <v>37</v>
      </c>
      <c r="H2682" s="2">
        <v>4031.59</v>
      </c>
      <c r="I2682" t="str">
        <f t="shared" si="41"/>
        <v>Young Adult</v>
      </c>
    </row>
    <row r="2683" spans="1:9" x14ac:dyDescent="0.35">
      <c r="A2683" s="1">
        <v>45269</v>
      </c>
      <c r="B2683" t="s">
        <v>2713</v>
      </c>
      <c r="C2683">
        <v>80</v>
      </c>
      <c r="D2683" t="s">
        <v>21</v>
      </c>
      <c r="E2683" t="s">
        <v>15</v>
      </c>
      <c r="F2683" t="s">
        <v>11</v>
      </c>
      <c r="G2683" t="s">
        <v>40</v>
      </c>
      <c r="H2683" s="2">
        <v>591.65</v>
      </c>
      <c r="I2683" t="str">
        <f t="shared" si="41"/>
        <v>Senior Age</v>
      </c>
    </row>
    <row r="2684" spans="1:9" x14ac:dyDescent="0.35">
      <c r="A2684" s="1">
        <v>45077</v>
      </c>
      <c r="B2684" t="s">
        <v>2714</v>
      </c>
      <c r="C2684">
        <v>64</v>
      </c>
      <c r="D2684" t="s">
        <v>14</v>
      </c>
      <c r="E2684" t="s">
        <v>19</v>
      </c>
      <c r="F2684" t="s">
        <v>23</v>
      </c>
      <c r="G2684" t="s">
        <v>12</v>
      </c>
      <c r="H2684" s="2">
        <v>4467.68</v>
      </c>
      <c r="I2684" t="str">
        <f t="shared" si="41"/>
        <v>Senior Age</v>
      </c>
    </row>
    <row r="2685" spans="1:9" x14ac:dyDescent="0.35">
      <c r="A2685" s="1">
        <v>44588</v>
      </c>
      <c r="B2685" t="s">
        <v>2715</v>
      </c>
      <c r="C2685">
        <v>2</v>
      </c>
      <c r="D2685" t="s">
        <v>21</v>
      </c>
      <c r="E2685" t="s">
        <v>15</v>
      </c>
      <c r="F2685" t="s">
        <v>23</v>
      </c>
      <c r="G2685" t="s">
        <v>17</v>
      </c>
      <c r="H2685" s="2">
        <v>4455.75</v>
      </c>
      <c r="I2685" t="str">
        <f t="shared" si="41"/>
        <v>Child</v>
      </c>
    </row>
    <row r="2686" spans="1:9" x14ac:dyDescent="0.35">
      <c r="A2686" s="1">
        <v>45218</v>
      </c>
      <c r="B2686" t="s">
        <v>2716</v>
      </c>
      <c r="C2686">
        <v>70</v>
      </c>
      <c r="D2686" t="s">
        <v>14</v>
      </c>
      <c r="E2686" t="s">
        <v>19</v>
      </c>
      <c r="F2686" t="s">
        <v>11</v>
      </c>
      <c r="G2686" t="s">
        <v>12</v>
      </c>
      <c r="H2686" s="2">
        <v>2882.7</v>
      </c>
      <c r="I2686" t="str">
        <f t="shared" si="41"/>
        <v>Senior Age</v>
      </c>
    </row>
    <row r="2687" spans="1:9" x14ac:dyDescent="0.35">
      <c r="A2687" s="1">
        <v>45203</v>
      </c>
      <c r="B2687" t="s">
        <v>2717</v>
      </c>
      <c r="C2687">
        <v>29</v>
      </c>
      <c r="D2687" t="s">
        <v>14</v>
      </c>
      <c r="E2687" t="s">
        <v>35</v>
      </c>
      <c r="F2687" t="s">
        <v>30</v>
      </c>
      <c r="G2687" t="s">
        <v>37</v>
      </c>
      <c r="H2687" s="2">
        <v>699.92</v>
      </c>
      <c r="I2687" t="str">
        <f t="shared" si="41"/>
        <v>Young Adult</v>
      </c>
    </row>
    <row r="2688" spans="1:9" x14ac:dyDescent="0.35">
      <c r="A2688" s="1">
        <v>44650</v>
      </c>
      <c r="B2688" t="s">
        <v>2718</v>
      </c>
      <c r="C2688">
        <v>85</v>
      </c>
      <c r="D2688" t="s">
        <v>9</v>
      </c>
      <c r="E2688" t="s">
        <v>25</v>
      </c>
      <c r="F2688" t="s">
        <v>23</v>
      </c>
      <c r="G2688" t="s">
        <v>12</v>
      </c>
      <c r="H2688" s="2">
        <v>1347.94</v>
      </c>
      <c r="I2688" t="str">
        <f t="shared" si="41"/>
        <v>Senior Age</v>
      </c>
    </row>
    <row r="2689" spans="1:9" x14ac:dyDescent="0.35">
      <c r="A2689" s="1">
        <v>45062</v>
      </c>
      <c r="B2689" t="s">
        <v>2719</v>
      </c>
      <c r="C2689">
        <v>60</v>
      </c>
      <c r="D2689" t="s">
        <v>9</v>
      </c>
      <c r="E2689" t="s">
        <v>22</v>
      </c>
      <c r="F2689" t="s">
        <v>23</v>
      </c>
      <c r="G2689" t="s">
        <v>12</v>
      </c>
      <c r="H2689" s="2">
        <v>4202.33</v>
      </c>
      <c r="I2689" t="str">
        <f t="shared" si="41"/>
        <v>Senior Age</v>
      </c>
    </row>
    <row r="2690" spans="1:9" x14ac:dyDescent="0.35">
      <c r="A2690" s="1">
        <v>44713</v>
      </c>
      <c r="B2690" t="s">
        <v>2720</v>
      </c>
      <c r="C2690">
        <v>75</v>
      </c>
      <c r="D2690" t="s">
        <v>9</v>
      </c>
      <c r="E2690" t="s">
        <v>15</v>
      </c>
      <c r="F2690" t="s">
        <v>16</v>
      </c>
      <c r="G2690" t="s">
        <v>17</v>
      </c>
      <c r="H2690" s="2">
        <v>2224.46</v>
      </c>
      <c r="I2690" t="str">
        <f t="shared" ref="I2690:I2753" si="42">IF(C2690&lt;=17,"Child",IF(C2690&lt;=39, "Young Adult", IF(C2690&lt;=59, "Middle age", "Senior Age")))</f>
        <v>Senior Age</v>
      </c>
    </row>
    <row r="2691" spans="1:9" x14ac:dyDescent="0.35">
      <c r="A2691" s="1">
        <v>44891</v>
      </c>
      <c r="B2691" t="s">
        <v>2721</v>
      </c>
      <c r="C2691">
        <v>13</v>
      </c>
      <c r="D2691" t="s">
        <v>9</v>
      </c>
      <c r="E2691" t="s">
        <v>27</v>
      </c>
      <c r="F2691" t="s">
        <v>23</v>
      </c>
      <c r="G2691" t="s">
        <v>40</v>
      </c>
      <c r="H2691" s="2">
        <v>2301.39</v>
      </c>
      <c r="I2691" t="str">
        <f t="shared" si="42"/>
        <v>Child</v>
      </c>
    </row>
    <row r="2692" spans="1:9" x14ac:dyDescent="0.35">
      <c r="A2692" s="1">
        <v>44734</v>
      </c>
      <c r="B2692" t="s">
        <v>2722</v>
      </c>
      <c r="C2692">
        <v>95</v>
      </c>
      <c r="D2692" t="s">
        <v>9</v>
      </c>
      <c r="E2692" t="s">
        <v>10</v>
      </c>
      <c r="F2692" t="s">
        <v>11</v>
      </c>
      <c r="G2692" t="s">
        <v>40</v>
      </c>
      <c r="H2692" s="2">
        <v>1868.89</v>
      </c>
      <c r="I2692" t="str">
        <f t="shared" si="42"/>
        <v>Senior Age</v>
      </c>
    </row>
    <row r="2693" spans="1:9" x14ac:dyDescent="0.35">
      <c r="A2693" s="1">
        <v>45178</v>
      </c>
      <c r="B2693" t="s">
        <v>2723</v>
      </c>
      <c r="C2693">
        <v>21</v>
      </c>
      <c r="D2693" t="s">
        <v>21</v>
      </c>
      <c r="E2693" t="s">
        <v>33</v>
      </c>
      <c r="F2693" t="s">
        <v>23</v>
      </c>
      <c r="G2693" t="s">
        <v>17</v>
      </c>
      <c r="H2693" s="2">
        <v>4292.9399999999996</v>
      </c>
      <c r="I2693" t="str">
        <f t="shared" si="42"/>
        <v>Young Adult</v>
      </c>
    </row>
    <row r="2694" spans="1:9" x14ac:dyDescent="0.35">
      <c r="A2694" s="1">
        <v>44630</v>
      </c>
      <c r="B2694" t="s">
        <v>2724</v>
      </c>
      <c r="C2694">
        <v>41</v>
      </c>
      <c r="D2694" t="s">
        <v>21</v>
      </c>
      <c r="E2694" t="s">
        <v>27</v>
      </c>
      <c r="F2694" t="s">
        <v>23</v>
      </c>
      <c r="G2694" t="s">
        <v>28</v>
      </c>
      <c r="H2694" s="2">
        <v>1320.78</v>
      </c>
      <c r="I2694" t="str">
        <f t="shared" si="42"/>
        <v>Middle age</v>
      </c>
    </row>
    <row r="2695" spans="1:9" x14ac:dyDescent="0.35">
      <c r="A2695" s="1">
        <v>44953</v>
      </c>
      <c r="B2695" t="s">
        <v>2725</v>
      </c>
      <c r="C2695">
        <v>51</v>
      </c>
      <c r="D2695" t="s">
        <v>14</v>
      </c>
      <c r="E2695" t="s">
        <v>25</v>
      </c>
      <c r="F2695" t="s">
        <v>30</v>
      </c>
      <c r="G2695" t="s">
        <v>17</v>
      </c>
      <c r="H2695" s="2">
        <v>2464.66</v>
      </c>
      <c r="I2695" t="str">
        <f t="shared" si="42"/>
        <v>Middle age</v>
      </c>
    </row>
    <row r="2696" spans="1:9" x14ac:dyDescent="0.35">
      <c r="A2696" s="1">
        <v>44656</v>
      </c>
      <c r="B2696" t="s">
        <v>2726</v>
      </c>
      <c r="C2696">
        <v>63</v>
      </c>
      <c r="D2696" t="s">
        <v>9</v>
      </c>
      <c r="E2696" t="s">
        <v>19</v>
      </c>
      <c r="F2696" t="s">
        <v>23</v>
      </c>
      <c r="G2696" t="s">
        <v>37</v>
      </c>
      <c r="H2696" s="2">
        <v>952.51</v>
      </c>
      <c r="I2696" t="str">
        <f t="shared" si="42"/>
        <v>Senior Age</v>
      </c>
    </row>
    <row r="2697" spans="1:9" x14ac:dyDescent="0.35">
      <c r="A2697" s="1">
        <v>45289</v>
      </c>
      <c r="B2697" t="s">
        <v>2727</v>
      </c>
      <c r="C2697">
        <v>22</v>
      </c>
      <c r="D2697" t="s">
        <v>21</v>
      </c>
      <c r="E2697" t="s">
        <v>15</v>
      </c>
      <c r="F2697" t="s">
        <v>23</v>
      </c>
      <c r="G2697" t="s">
        <v>37</v>
      </c>
      <c r="H2697" s="2">
        <v>1788.81</v>
      </c>
      <c r="I2697" t="str">
        <f t="shared" si="42"/>
        <v>Young Adult</v>
      </c>
    </row>
    <row r="2698" spans="1:9" x14ac:dyDescent="0.35">
      <c r="A2698" s="1">
        <v>45101</v>
      </c>
      <c r="B2698" t="s">
        <v>2728</v>
      </c>
      <c r="C2698">
        <v>63</v>
      </c>
      <c r="D2698" t="s">
        <v>14</v>
      </c>
      <c r="E2698" t="s">
        <v>10</v>
      </c>
      <c r="F2698" t="s">
        <v>11</v>
      </c>
      <c r="G2698" t="s">
        <v>28</v>
      </c>
      <c r="H2698" s="2">
        <v>4474.66</v>
      </c>
      <c r="I2698" t="str">
        <f t="shared" si="42"/>
        <v>Senior Age</v>
      </c>
    </row>
    <row r="2699" spans="1:9" x14ac:dyDescent="0.35">
      <c r="A2699" s="1">
        <v>44883</v>
      </c>
      <c r="B2699" t="s">
        <v>2729</v>
      </c>
      <c r="C2699">
        <v>65</v>
      </c>
      <c r="D2699" t="s">
        <v>14</v>
      </c>
      <c r="E2699" t="s">
        <v>25</v>
      </c>
      <c r="F2699" t="s">
        <v>30</v>
      </c>
      <c r="G2699" t="s">
        <v>37</v>
      </c>
      <c r="H2699" s="2">
        <v>3221.86</v>
      </c>
      <c r="I2699" t="str">
        <f t="shared" si="42"/>
        <v>Senior Age</v>
      </c>
    </row>
    <row r="2700" spans="1:9" x14ac:dyDescent="0.35">
      <c r="A2700" s="1">
        <v>44563</v>
      </c>
      <c r="B2700" t="s">
        <v>2730</v>
      </c>
      <c r="C2700">
        <v>40</v>
      </c>
      <c r="D2700" t="s">
        <v>9</v>
      </c>
      <c r="E2700" t="s">
        <v>10</v>
      </c>
      <c r="F2700" t="s">
        <v>30</v>
      </c>
      <c r="G2700" t="s">
        <v>28</v>
      </c>
      <c r="H2700" s="2">
        <v>1137.72</v>
      </c>
      <c r="I2700" t="str">
        <f t="shared" si="42"/>
        <v>Middle age</v>
      </c>
    </row>
    <row r="2701" spans="1:9" x14ac:dyDescent="0.35">
      <c r="A2701" s="1">
        <v>44642</v>
      </c>
      <c r="B2701" t="s">
        <v>2731</v>
      </c>
      <c r="C2701">
        <v>80</v>
      </c>
      <c r="D2701" t="s">
        <v>14</v>
      </c>
      <c r="E2701" t="s">
        <v>15</v>
      </c>
      <c r="F2701" t="s">
        <v>16</v>
      </c>
      <c r="G2701" t="s">
        <v>40</v>
      </c>
      <c r="H2701" s="2">
        <v>582.70000000000005</v>
      </c>
      <c r="I2701" t="str">
        <f t="shared" si="42"/>
        <v>Senior Age</v>
      </c>
    </row>
    <row r="2702" spans="1:9" x14ac:dyDescent="0.35">
      <c r="A2702" s="1">
        <v>45143</v>
      </c>
      <c r="B2702" t="s">
        <v>2732</v>
      </c>
      <c r="C2702">
        <v>82</v>
      </c>
      <c r="D2702" t="s">
        <v>14</v>
      </c>
      <c r="E2702" t="s">
        <v>10</v>
      </c>
      <c r="F2702" t="s">
        <v>23</v>
      </c>
      <c r="G2702" t="s">
        <v>37</v>
      </c>
      <c r="H2702" s="2">
        <v>1771.23</v>
      </c>
      <c r="I2702" t="str">
        <f t="shared" si="42"/>
        <v>Senior Age</v>
      </c>
    </row>
    <row r="2703" spans="1:9" x14ac:dyDescent="0.35">
      <c r="A2703" s="1">
        <v>45013</v>
      </c>
      <c r="B2703" t="s">
        <v>2733</v>
      </c>
      <c r="C2703">
        <v>13</v>
      </c>
      <c r="D2703" t="s">
        <v>14</v>
      </c>
      <c r="E2703" t="s">
        <v>22</v>
      </c>
      <c r="F2703" t="s">
        <v>16</v>
      </c>
      <c r="G2703" t="s">
        <v>28</v>
      </c>
      <c r="H2703" s="2">
        <v>786.78</v>
      </c>
      <c r="I2703" t="str">
        <f t="shared" si="42"/>
        <v>Child</v>
      </c>
    </row>
    <row r="2704" spans="1:9" x14ac:dyDescent="0.35">
      <c r="A2704" s="1">
        <v>44965</v>
      </c>
      <c r="B2704" t="s">
        <v>2734</v>
      </c>
      <c r="C2704">
        <v>91</v>
      </c>
      <c r="D2704" t="s">
        <v>9</v>
      </c>
      <c r="E2704" t="s">
        <v>33</v>
      </c>
      <c r="F2704" t="s">
        <v>11</v>
      </c>
      <c r="G2704" t="s">
        <v>12</v>
      </c>
      <c r="H2704" s="2">
        <v>2251.58</v>
      </c>
      <c r="I2704" t="str">
        <f t="shared" si="42"/>
        <v>Senior Age</v>
      </c>
    </row>
    <row r="2705" spans="1:9" x14ac:dyDescent="0.35">
      <c r="A2705" s="1">
        <v>44914</v>
      </c>
      <c r="B2705" t="s">
        <v>2735</v>
      </c>
      <c r="C2705">
        <v>14</v>
      </c>
      <c r="D2705" t="s">
        <v>9</v>
      </c>
      <c r="E2705" t="s">
        <v>25</v>
      </c>
      <c r="F2705" t="s">
        <v>23</v>
      </c>
      <c r="G2705" t="s">
        <v>17</v>
      </c>
      <c r="H2705" s="2">
        <v>3775.06</v>
      </c>
      <c r="I2705" t="str">
        <f t="shared" si="42"/>
        <v>Child</v>
      </c>
    </row>
    <row r="2706" spans="1:9" x14ac:dyDescent="0.35">
      <c r="A2706" s="1">
        <v>44684</v>
      </c>
      <c r="B2706" t="s">
        <v>2736</v>
      </c>
      <c r="C2706">
        <v>86</v>
      </c>
      <c r="D2706" t="s">
        <v>9</v>
      </c>
      <c r="E2706" t="s">
        <v>15</v>
      </c>
      <c r="F2706" t="s">
        <v>16</v>
      </c>
      <c r="G2706" t="s">
        <v>28</v>
      </c>
      <c r="H2706" s="2">
        <v>3445.87</v>
      </c>
      <c r="I2706" t="str">
        <f t="shared" si="42"/>
        <v>Senior Age</v>
      </c>
    </row>
    <row r="2707" spans="1:9" x14ac:dyDescent="0.35">
      <c r="A2707" s="1">
        <v>45000</v>
      </c>
      <c r="B2707" t="s">
        <v>2737</v>
      </c>
      <c r="C2707">
        <v>31</v>
      </c>
      <c r="D2707" t="s">
        <v>14</v>
      </c>
      <c r="E2707" t="s">
        <v>22</v>
      </c>
      <c r="F2707" t="s">
        <v>11</v>
      </c>
      <c r="G2707" t="s">
        <v>28</v>
      </c>
      <c r="H2707" s="2">
        <v>3901.62</v>
      </c>
      <c r="I2707" t="str">
        <f t="shared" si="42"/>
        <v>Young Adult</v>
      </c>
    </row>
    <row r="2708" spans="1:9" x14ac:dyDescent="0.35">
      <c r="A2708" s="1">
        <v>44676</v>
      </c>
      <c r="B2708" t="s">
        <v>2738</v>
      </c>
      <c r="C2708">
        <v>5</v>
      </c>
      <c r="D2708" t="s">
        <v>21</v>
      </c>
      <c r="E2708" t="s">
        <v>33</v>
      </c>
      <c r="F2708" t="s">
        <v>11</v>
      </c>
      <c r="G2708" t="s">
        <v>37</v>
      </c>
      <c r="H2708" s="2">
        <v>4738.5200000000004</v>
      </c>
      <c r="I2708" t="str">
        <f t="shared" si="42"/>
        <v>Child</v>
      </c>
    </row>
    <row r="2709" spans="1:9" x14ac:dyDescent="0.35">
      <c r="A2709" s="1">
        <v>45136</v>
      </c>
      <c r="B2709" t="s">
        <v>2739</v>
      </c>
      <c r="C2709">
        <v>86</v>
      </c>
      <c r="D2709" t="s">
        <v>21</v>
      </c>
      <c r="E2709" t="s">
        <v>19</v>
      </c>
      <c r="F2709" t="s">
        <v>23</v>
      </c>
      <c r="G2709" t="s">
        <v>17</v>
      </c>
      <c r="H2709" s="2">
        <v>342.59</v>
      </c>
      <c r="I2709" t="str">
        <f t="shared" si="42"/>
        <v>Senior Age</v>
      </c>
    </row>
    <row r="2710" spans="1:9" x14ac:dyDescent="0.35">
      <c r="A2710" s="1">
        <v>44826</v>
      </c>
      <c r="B2710" t="s">
        <v>2740</v>
      </c>
      <c r="C2710">
        <v>23</v>
      </c>
      <c r="D2710" t="s">
        <v>21</v>
      </c>
      <c r="E2710" t="s">
        <v>19</v>
      </c>
      <c r="F2710" t="s">
        <v>30</v>
      </c>
      <c r="G2710" t="s">
        <v>28</v>
      </c>
      <c r="H2710" s="2">
        <v>427.95</v>
      </c>
      <c r="I2710" t="str">
        <f t="shared" si="42"/>
        <v>Young Adult</v>
      </c>
    </row>
    <row r="2711" spans="1:9" x14ac:dyDescent="0.35">
      <c r="A2711" s="1">
        <v>45069</v>
      </c>
      <c r="B2711" t="s">
        <v>2741</v>
      </c>
      <c r="C2711">
        <v>61</v>
      </c>
      <c r="D2711" t="s">
        <v>21</v>
      </c>
      <c r="E2711" t="s">
        <v>19</v>
      </c>
      <c r="F2711" t="s">
        <v>11</v>
      </c>
      <c r="G2711" t="s">
        <v>37</v>
      </c>
      <c r="H2711" s="2">
        <v>3520.3</v>
      </c>
      <c r="I2711" t="str">
        <f t="shared" si="42"/>
        <v>Senior Age</v>
      </c>
    </row>
    <row r="2712" spans="1:9" x14ac:dyDescent="0.35">
      <c r="A2712" s="1">
        <v>45073</v>
      </c>
      <c r="B2712" t="s">
        <v>2742</v>
      </c>
      <c r="C2712">
        <v>27</v>
      </c>
      <c r="D2712" t="s">
        <v>9</v>
      </c>
      <c r="E2712" t="s">
        <v>10</v>
      </c>
      <c r="F2712" t="s">
        <v>30</v>
      </c>
      <c r="G2712" t="s">
        <v>12</v>
      </c>
      <c r="H2712" s="2">
        <v>2513.1999999999998</v>
      </c>
      <c r="I2712" t="str">
        <f t="shared" si="42"/>
        <v>Young Adult</v>
      </c>
    </row>
    <row r="2713" spans="1:9" x14ac:dyDescent="0.35">
      <c r="A2713" s="1">
        <v>45116</v>
      </c>
      <c r="B2713" t="s">
        <v>2743</v>
      </c>
      <c r="C2713">
        <v>4</v>
      </c>
      <c r="D2713" t="s">
        <v>14</v>
      </c>
      <c r="E2713" t="s">
        <v>22</v>
      </c>
      <c r="F2713" t="s">
        <v>16</v>
      </c>
      <c r="G2713" t="s">
        <v>17</v>
      </c>
      <c r="H2713" s="2">
        <v>80.849999999999994</v>
      </c>
      <c r="I2713" t="str">
        <f t="shared" si="42"/>
        <v>Child</v>
      </c>
    </row>
    <row r="2714" spans="1:9" x14ac:dyDescent="0.35">
      <c r="A2714" s="1">
        <v>45209</v>
      </c>
      <c r="B2714" t="s">
        <v>2744</v>
      </c>
      <c r="C2714">
        <v>35</v>
      </c>
      <c r="D2714" t="s">
        <v>14</v>
      </c>
      <c r="E2714" t="s">
        <v>10</v>
      </c>
      <c r="F2714" t="s">
        <v>23</v>
      </c>
      <c r="G2714" t="s">
        <v>28</v>
      </c>
      <c r="H2714" s="2">
        <v>4627.1499999999996</v>
      </c>
      <c r="I2714" t="str">
        <f t="shared" si="42"/>
        <v>Young Adult</v>
      </c>
    </row>
    <row r="2715" spans="1:9" x14ac:dyDescent="0.35">
      <c r="A2715" s="1">
        <v>44790</v>
      </c>
      <c r="B2715" t="s">
        <v>2745</v>
      </c>
      <c r="C2715">
        <v>77</v>
      </c>
      <c r="D2715" t="s">
        <v>21</v>
      </c>
      <c r="E2715" t="s">
        <v>19</v>
      </c>
      <c r="F2715" t="s">
        <v>30</v>
      </c>
      <c r="G2715" t="s">
        <v>37</v>
      </c>
      <c r="H2715" s="2">
        <v>1262.42</v>
      </c>
      <c r="I2715" t="str">
        <f t="shared" si="42"/>
        <v>Senior Age</v>
      </c>
    </row>
    <row r="2716" spans="1:9" x14ac:dyDescent="0.35">
      <c r="A2716" s="1">
        <v>44889</v>
      </c>
      <c r="B2716" t="s">
        <v>2746</v>
      </c>
      <c r="C2716">
        <v>71</v>
      </c>
      <c r="D2716" t="s">
        <v>9</v>
      </c>
      <c r="E2716" t="s">
        <v>19</v>
      </c>
      <c r="F2716" t="s">
        <v>16</v>
      </c>
      <c r="G2716" t="s">
        <v>12</v>
      </c>
      <c r="H2716" s="2">
        <v>4431.1099999999997</v>
      </c>
      <c r="I2716" t="str">
        <f t="shared" si="42"/>
        <v>Senior Age</v>
      </c>
    </row>
    <row r="2717" spans="1:9" x14ac:dyDescent="0.35">
      <c r="A2717" s="1">
        <v>45024</v>
      </c>
      <c r="B2717" t="s">
        <v>2747</v>
      </c>
      <c r="C2717">
        <v>41</v>
      </c>
      <c r="D2717" t="s">
        <v>21</v>
      </c>
      <c r="E2717" t="s">
        <v>35</v>
      </c>
      <c r="F2717" t="s">
        <v>11</v>
      </c>
      <c r="G2717" t="s">
        <v>28</v>
      </c>
      <c r="H2717" s="2">
        <v>2439.58</v>
      </c>
      <c r="I2717" t="str">
        <f t="shared" si="42"/>
        <v>Middle age</v>
      </c>
    </row>
    <row r="2718" spans="1:9" x14ac:dyDescent="0.35">
      <c r="A2718" s="1">
        <v>44897</v>
      </c>
      <c r="B2718" t="s">
        <v>2748</v>
      </c>
      <c r="C2718">
        <v>70</v>
      </c>
      <c r="D2718" t="s">
        <v>14</v>
      </c>
      <c r="E2718" t="s">
        <v>10</v>
      </c>
      <c r="F2718" t="s">
        <v>16</v>
      </c>
      <c r="G2718" t="s">
        <v>28</v>
      </c>
      <c r="H2718" s="2">
        <v>1067.01</v>
      </c>
      <c r="I2718" t="str">
        <f t="shared" si="42"/>
        <v>Senior Age</v>
      </c>
    </row>
    <row r="2719" spans="1:9" x14ac:dyDescent="0.35">
      <c r="A2719" s="1">
        <v>44879</v>
      </c>
      <c r="B2719" t="s">
        <v>2749</v>
      </c>
      <c r="C2719">
        <v>64</v>
      </c>
      <c r="D2719" t="s">
        <v>14</v>
      </c>
      <c r="E2719" t="s">
        <v>25</v>
      </c>
      <c r="F2719" t="s">
        <v>23</v>
      </c>
      <c r="G2719" t="s">
        <v>12</v>
      </c>
      <c r="H2719" s="2">
        <v>3270.78</v>
      </c>
      <c r="I2719" t="str">
        <f t="shared" si="42"/>
        <v>Senior Age</v>
      </c>
    </row>
    <row r="2720" spans="1:9" x14ac:dyDescent="0.35">
      <c r="A2720" s="1">
        <v>44841</v>
      </c>
      <c r="B2720" t="s">
        <v>2750</v>
      </c>
      <c r="C2720">
        <v>52</v>
      </c>
      <c r="D2720" t="s">
        <v>9</v>
      </c>
      <c r="E2720" t="s">
        <v>33</v>
      </c>
      <c r="F2720" t="s">
        <v>16</v>
      </c>
      <c r="G2720" t="s">
        <v>40</v>
      </c>
      <c r="H2720" s="2">
        <v>4471.63</v>
      </c>
      <c r="I2720" t="str">
        <f t="shared" si="42"/>
        <v>Middle age</v>
      </c>
    </row>
    <row r="2721" spans="1:9" x14ac:dyDescent="0.35">
      <c r="A2721" s="1">
        <v>44778</v>
      </c>
      <c r="B2721" t="s">
        <v>2751</v>
      </c>
      <c r="C2721">
        <v>44</v>
      </c>
      <c r="D2721" t="s">
        <v>21</v>
      </c>
      <c r="E2721" t="s">
        <v>25</v>
      </c>
      <c r="F2721" t="s">
        <v>16</v>
      </c>
      <c r="G2721" t="s">
        <v>17</v>
      </c>
      <c r="H2721" s="2">
        <v>2333.4</v>
      </c>
      <c r="I2721" t="str">
        <f t="shared" si="42"/>
        <v>Middle age</v>
      </c>
    </row>
    <row r="2722" spans="1:9" x14ac:dyDescent="0.35">
      <c r="A2722" s="1">
        <v>44904</v>
      </c>
      <c r="B2722" t="s">
        <v>2752</v>
      </c>
      <c r="C2722">
        <v>9</v>
      </c>
      <c r="D2722" t="s">
        <v>21</v>
      </c>
      <c r="E2722" t="s">
        <v>10</v>
      </c>
      <c r="F2722" t="s">
        <v>30</v>
      </c>
      <c r="G2722" t="s">
        <v>28</v>
      </c>
      <c r="H2722" s="2">
        <v>4644.43</v>
      </c>
      <c r="I2722" t="str">
        <f t="shared" si="42"/>
        <v>Child</v>
      </c>
    </row>
    <row r="2723" spans="1:9" x14ac:dyDescent="0.35">
      <c r="A2723" s="1">
        <v>44738</v>
      </c>
      <c r="B2723" t="s">
        <v>2753</v>
      </c>
      <c r="C2723">
        <v>93</v>
      </c>
      <c r="D2723" t="s">
        <v>14</v>
      </c>
      <c r="E2723" t="s">
        <v>10</v>
      </c>
      <c r="F2723" t="s">
        <v>30</v>
      </c>
      <c r="G2723" t="s">
        <v>28</v>
      </c>
      <c r="H2723" s="2">
        <v>1902.39</v>
      </c>
      <c r="I2723" t="str">
        <f t="shared" si="42"/>
        <v>Senior Age</v>
      </c>
    </row>
    <row r="2724" spans="1:9" x14ac:dyDescent="0.35">
      <c r="A2724" s="1">
        <v>45285</v>
      </c>
      <c r="B2724" t="s">
        <v>2754</v>
      </c>
      <c r="C2724">
        <v>66</v>
      </c>
      <c r="D2724" t="s">
        <v>21</v>
      </c>
      <c r="E2724" t="s">
        <v>15</v>
      </c>
      <c r="F2724" t="s">
        <v>23</v>
      </c>
      <c r="G2724" t="s">
        <v>40</v>
      </c>
      <c r="H2724" s="2">
        <v>4695.3999999999996</v>
      </c>
      <c r="I2724" t="str">
        <f t="shared" si="42"/>
        <v>Senior Age</v>
      </c>
    </row>
    <row r="2725" spans="1:9" x14ac:dyDescent="0.35">
      <c r="A2725" s="1">
        <v>44861</v>
      </c>
      <c r="B2725" t="s">
        <v>2755</v>
      </c>
      <c r="C2725">
        <v>16</v>
      </c>
      <c r="D2725" t="s">
        <v>14</v>
      </c>
      <c r="E2725" t="s">
        <v>22</v>
      </c>
      <c r="F2725" t="s">
        <v>16</v>
      </c>
      <c r="G2725" t="s">
        <v>12</v>
      </c>
      <c r="H2725" s="2">
        <v>3826.88</v>
      </c>
      <c r="I2725" t="str">
        <f t="shared" si="42"/>
        <v>Child</v>
      </c>
    </row>
    <row r="2726" spans="1:9" x14ac:dyDescent="0.35">
      <c r="A2726" s="1">
        <v>44860</v>
      </c>
      <c r="B2726" t="s">
        <v>2756</v>
      </c>
      <c r="C2726">
        <v>44</v>
      </c>
      <c r="D2726" t="s">
        <v>9</v>
      </c>
      <c r="E2726" t="s">
        <v>25</v>
      </c>
      <c r="F2726" t="s">
        <v>16</v>
      </c>
      <c r="G2726" t="s">
        <v>17</v>
      </c>
      <c r="H2726" s="2">
        <v>3272.02</v>
      </c>
      <c r="I2726" t="str">
        <f t="shared" si="42"/>
        <v>Middle age</v>
      </c>
    </row>
    <row r="2727" spans="1:9" x14ac:dyDescent="0.35">
      <c r="A2727" s="1">
        <v>44803</v>
      </c>
      <c r="B2727" t="s">
        <v>2757</v>
      </c>
      <c r="C2727">
        <v>64</v>
      </c>
      <c r="D2727" t="s">
        <v>21</v>
      </c>
      <c r="E2727" t="s">
        <v>15</v>
      </c>
      <c r="F2727" t="s">
        <v>23</v>
      </c>
      <c r="G2727" t="s">
        <v>40</v>
      </c>
      <c r="H2727" s="2">
        <v>3604.51</v>
      </c>
      <c r="I2727" t="str">
        <f t="shared" si="42"/>
        <v>Senior Age</v>
      </c>
    </row>
    <row r="2728" spans="1:9" x14ac:dyDescent="0.35">
      <c r="A2728" s="1">
        <v>44872</v>
      </c>
      <c r="B2728" t="s">
        <v>2758</v>
      </c>
      <c r="C2728">
        <v>67</v>
      </c>
      <c r="D2728" t="s">
        <v>9</v>
      </c>
      <c r="E2728" t="s">
        <v>15</v>
      </c>
      <c r="F2728" t="s">
        <v>23</v>
      </c>
      <c r="G2728" t="s">
        <v>37</v>
      </c>
      <c r="H2728" s="2">
        <v>1653.39</v>
      </c>
      <c r="I2728" t="str">
        <f t="shared" si="42"/>
        <v>Senior Age</v>
      </c>
    </row>
    <row r="2729" spans="1:9" x14ac:dyDescent="0.35">
      <c r="A2729" s="1">
        <v>44647</v>
      </c>
      <c r="B2729" t="s">
        <v>2759</v>
      </c>
      <c r="C2729">
        <v>21</v>
      </c>
      <c r="D2729" t="s">
        <v>21</v>
      </c>
      <c r="E2729" t="s">
        <v>10</v>
      </c>
      <c r="F2729" t="s">
        <v>16</v>
      </c>
      <c r="G2729" t="s">
        <v>12</v>
      </c>
      <c r="H2729" s="2">
        <v>2879.91</v>
      </c>
      <c r="I2729" t="str">
        <f t="shared" si="42"/>
        <v>Young Adult</v>
      </c>
    </row>
    <row r="2730" spans="1:9" x14ac:dyDescent="0.35">
      <c r="A2730" s="1">
        <v>45200</v>
      </c>
      <c r="B2730" t="s">
        <v>2760</v>
      </c>
      <c r="C2730">
        <v>54</v>
      </c>
      <c r="D2730" t="s">
        <v>14</v>
      </c>
      <c r="E2730" t="s">
        <v>35</v>
      </c>
      <c r="F2730" t="s">
        <v>16</v>
      </c>
      <c r="G2730" t="s">
        <v>28</v>
      </c>
      <c r="H2730" s="2">
        <v>364.27</v>
      </c>
      <c r="I2730" t="str">
        <f t="shared" si="42"/>
        <v>Middle age</v>
      </c>
    </row>
    <row r="2731" spans="1:9" x14ac:dyDescent="0.35">
      <c r="A2731" s="1">
        <v>44827</v>
      </c>
      <c r="B2731" t="s">
        <v>2761</v>
      </c>
      <c r="C2731">
        <v>53</v>
      </c>
      <c r="D2731" t="s">
        <v>9</v>
      </c>
      <c r="E2731" t="s">
        <v>25</v>
      </c>
      <c r="F2731" t="s">
        <v>16</v>
      </c>
      <c r="G2731" t="s">
        <v>37</v>
      </c>
      <c r="H2731" s="2">
        <v>3450.03</v>
      </c>
      <c r="I2731" t="str">
        <f t="shared" si="42"/>
        <v>Middle age</v>
      </c>
    </row>
    <row r="2732" spans="1:9" x14ac:dyDescent="0.35">
      <c r="A2732" s="1">
        <v>44747</v>
      </c>
      <c r="B2732" t="s">
        <v>2762</v>
      </c>
      <c r="C2732">
        <v>9</v>
      </c>
      <c r="D2732" t="s">
        <v>21</v>
      </c>
      <c r="E2732" t="s">
        <v>22</v>
      </c>
      <c r="F2732" t="s">
        <v>23</v>
      </c>
      <c r="G2732" t="s">
        <v>37</v>
      </c>
      <c r="H2732" s="2">
        <v>1750.41</v>
      </c>
      <c r="I2732" t="str">
        <f t="shared" si="42"/>
        <v>Child</v>
      </c>
    </row>
    <row r="2733" spans="1:9" x14ac:dyDescent="0.35">
      <c r="A2733" s="1">
        <v>45161</v>
      </c>
      <c r="B2733" t="s">
        <v>2763</v>
      </c>
      <c r="C2733">
        <v>17</v>
      </c>
      <c r="D2733" t="s">
        <v>21</v>
      </c>
      <c r="E2733" t="s">
        <v>10</v>
      </c>
      <c r="F2733" t="s">
        <v>11</v>
      </c>
      <c r="G2733" t="s">
        <v>17</v>
      </c>
      <c r="H2733" s="2">
        <v>1014.73</v>
      </c>
      <c r="I2733" t="str">
        <f t="shared" si="42"/>
        <v>Child</v>
      </c>
    </row>
    <row r="2734" spans="1:9" x14ac:dyDescent="0.35">
      <c r="A2734" s="1">
        <v>45102</v>
      </c>
      <c r="B2734" t="s">
        <v>2764</v>
      </c>
      <c r="C2734">
        <v>57</v>
      </c>
      <c r="D2734" t="s">
        <v>14</v>
      </c>
      <c r="E2734" t="s">
        <v>22</v>
      </c>
      <c r="F2734" t="s">
        <v>30</v>
      </c>
      <c r="G2734" t="s">
        <v>12</v>
      </c>
      <c r="H2734" s="2">
        <v>4675.76</v>
      </c>
      <c r="I2734" t="str">
        <f t="shared" si="42"/>
        <v>Middle age</v>
      </c>
    </row>
    <row r="2735" spans="1:9" x14ac:dyDescent="0.35">
      <c r="A2735" s="1">
        <v>45030</v>
      </c>
      <c r="B2735" t="s">
        <v>2765</v>
      </c>
      <c r="C2735">
        <v>54</v>
      </c>
      <c r="D2735" t="s">
        <v>9</v>
      </c>
      <c r="E2735" t="s">
        <v>35</v>
      </c>
      <c r="F2735" t="s">
        <v>30</v>
      </c>
      <c r="G2735" t="s">
        <v>40</v>
      </c>
      <c r="H2735" s="2">
        <v>132.54</v>
      </c>
      <c r="I2735" t="str">
        <f t="shared" si="42"/>
        <v>Middle age</v>
      </c>
    </row>
    <row r="2736" spans="1:9" x14ac:dyDescent="0.35">
      <c r="A2736" s="1">
        <v>44837</v>
      </c>
      <c r="B2736" t="s">
        <v>2766</v>
      </c>
      <c r="C2736">
        <v>40</v>
      </c>
      <c r="D2736" t="s">
        <v>21</v>
      </c>
      <c r="E2736" t="s">
        <v>10</v>
      </c>
      <c r="F2736" t="s">
        <v>11</v>
      </c>
      <c r="G2736" t="s">
        <v>28</v>
      </c>
      <c r="H2736" s="2">
        <v>376.24</v>
      </c>
      <c r="I2736" t="str">
        <f t="shared" si="42"/>
        <v>Middle age</v>
      </c>
    </row>
    <row r="2737" spans="1:9" x14ac:dyDescent="0.35">
      <c r="A2737" s="1">
        <v>44682</v>
      </c>
      <c r="B2737" t="s">
        <v>2767</v>
      </c>
      <c r="C2737">
        <v>64</v>
      </c>
      <c r="D2737" t="s">
        <v>21</v>
      </c>
      <c r="E2737" t="s">
        <v>35</v>
      </c>
      <c r="F2737" t="s">
        <v>11</v>
      </c>
      <c r="G2737" t="s">
        <v>17</v>
      </c>
      <c r="H2737" s="2">
        <v>1347.97</v>
      </c>
      <c r="I2737" t="str">
        <f t="shared" si="42"/>
        <v>Senior Age</v>
      </c>
    </row>
    <row r="2738" spans="1:9" x14ac:dyDescent="0.35">
      <c r="A2738" s="1">
        <v>45193</v>
      </c>
      <c r="B2738" t="s">
        <v>2768</v>
      </c>
      <c r="C2738">
        <v>15</v>
      </c>
      <c r="D2738" t="s">
        <v>14</v>
      </c>
      <c r="E2738" t="s">
        <v>25</v>
      </c>
      <c r="F2738" t="s">
        <v>16</v>
      </c>
      <c r="G2738" t="s">
        <v>28</v>
      </c>
      <c r="H2738" s="2">
        <v>3819</v>
      </c>
      <c r="I2738" t="str">
        <f t="shared" si="42"/>
        <v>Child</v>
      </c>
    </row>
    <row r="2739" spans="1:9" x14ac:dyDescent="0.35">
      <c r="A2739" s="1">
        <v>44959</v>
      </c>
      <c r="B2739" t="s">
        <v>2769</v>
      </c>
      <c r="C2739">
        <v>87</v>
      </c>
      <c r="D2739" t="s">
        <v>14</v>
      </c>
      <c r="E2739" t="s">
        <v>22</v>
      </c>
      <c r="F2739" t="s">
        <v>30</v>
      </c>
      <c r="G2739" t="s">
        <v>12</v>
      </c>
      <c r="H2739" s="2">
        <v>1000.63</v>
      </c>
      <c r="I2739" t="str">
        <f t="shared" si="42"/>
        <v>Senior Age</v>
      </c>
    </row>
    <row r="2740" spans="1:9" x14ac:dyDescent="0.35">
      <c r="A2740" s="1">
        <v>45228</v>
      </c>
      <c r="B2740" t="s">
        <v>2770</v>
      </c>
      <c r="C2740">
        <v>37</v>
      </c>
      <c r="D2740" t="s">
        <v>9</v>
      </c>
      <c r="E2740" t="s">
        <v>15</v>
      </c>
      <c r="F2740" t="s">
        <v>23</v>
      </c>
      <c r="G2740" t="s">
        <v>67</v>
      </c>
      <c r="H2740" s="2">
        <v>4954.49</v>
      </c>
      <c r="I2740" t="str">
        <f t="shared" si="42"/>
        <v>Young Adult</v>
      </c>
    </row>
    <row r="2741" spans="1:9" x14ac:dyDescent="0.35">
      <c r="A2741" s="1">
        <v>45103</v>
      </c>
      <c r="B2741" t="s">
        <v>2771</v>
      </c>
      <c r="C2741">
        <v>33</v>
      </c>
      <c r="D2741" t="s">
        <v>14</v>
      </c>
      <c r="E2741" t="s">
        <v>15</v>
      </c>
      <c r="F2741" t="s">
        <v>23</v>
      </c>
      <c r="G2741" t="s">
        <v>40</v>
      </c>
      <c r="H2741" s="2">
        <v>110.87</v>
      </c>
      <c r="I2741" t="str">
        <f t="shared" si="42"/>
        <v>Young Adult</v>
      </c>
    </row>
    <row r="2742" spans="1:9" x14ac:dyDescent="0.35">
      <c r="A2742" s="1">
        <v>44849</v>
      </c>
      <c r="B2742" t="s">
        <v>2772</v>
      </c>
      <c r="C2742">
        <v>74</v>
      </c>
      <c r="D2742" t="s">
        <v>21</v>
      </c>
      <c r="E2742" t="s">
        <v>19</v>
      </c>
      <c r="F2742" t="s">
        <v>16</v>
      </c>
      <c r="G2742" t="s">
        <v>12</v>
      </c>
      <c r="H2742" s="2">
        <v>2501.3200000000002</v>
      </c>
      <c r="I2742" t="str">
        <f t="shared" si="42"/>
        <v>Senior Age</v>
      </c>
    </row>
    <row r="2743" spans="1:9" x14ac:dyDescent="0.35">
      <c r="A2743" s="1">
        <v>44887</v>
      </c>
      <c r="B2743" t="s">
        <v>2773</v>
      </c>
      <c r="C2743">
        <v>75</v>
      </c>
      <c r="D2743" t="s">
        <v>14</v>
      </c>
      <c r="E2743" t="s">
        <v>25</v>
      </c>
      <c r="F2743" t="s">
        <v>30</v>
      </c>
      <c r="G2743" t="s">
        <v>28</v>
      </c>
      <c r="H2743" s="2">
        <v>251.63</v>
      </c>
      <c r="I2743" t="str">
        <f t="shared" si="42"/>
        <v>Senior Age</v>
      </c>
    </row>
    <row r="2744" spans="1:9" x14ac:dyDescent="0.35">
      <c r="A2744" s="1">
        <v>45216</v>
      </c>
      <c r="B2744" t="s">
        <v>2774</v>
      </c>
      <c r="C2744">
        <v>13</v>
      </c>
      <c r="D2744" t="s">
        <v>21</v>
      </c>
      <c r="E2744" t="s">
        <v>35</v>
      </c>
      <c r="F2744" t="s">
        <v>16</v>
      </c>
      <c r="G2744" t="s">
        <v>37</v>
      </c>
      <c r="H2744" s="2">
        <v>3075.28</v>
      </c>
      <c r="I2744" t="str">
        <f t="shared" si="42"/>
        <v>Child</v>
      </c>
    </row>
    <row r="2745" spans="1:9" x14ac:dyDescent="0.35">
      <c r="A2745" s="1">
        <v>44884</v>
      </c>
      <c r="B2745" t="s">
        <v>2775</v>
      </c>
      <c r="C2745">
        <v>99</v>
      </c>
      <c r="D2745" t="s">
        <v>21</v>
      </c>
      <c r="E2745" t="s">
        <v>27</v>
      </c>
      <c r="F2745" t="s">
        <v>23</v>
      </c>
      <c r="G2745" t="s">
        <v>28</v>
      </c>
      <c r="H2745" s="2">
        <v>1129.96</v>
      </c>
      <c r="I2745" t="str">
        <f t="shared" si="42"/>
        <v>Senior Age</v>
      </c>
    </row>
    <row r="2746" spans="1:9" x14ac:dyDescent="0.35">
      <c r="A2746" s="1">
        <v>44839</v>
      </c>
      <c r="B2746" t="s">
        <v>2776</v>
      </c>
      <c r="C2746">
        <v>74</v>
      </c>
      <c r="D2746" t="s">
        <v>14</v>
      </c>
      <c r="E2746" t="s">
        <v>22</v>
      </c>
      <c r="F2746" t="s">
        <v>23</v>
      </c>
      <c r="G2746" t="s">
        <v>28</v>
      </c>
      <c r="H2746" s="2">
        <v>4331.1000000000004</v>
      </c>
      <c r="I2746" t="str">
        <f t="shared" si="42"/>
        <v>Senior Age</v>
      </c>
    </row>
    <row r="2747" spans="1:9" x14ac:dyDescent="0.35">
      <c r="A2747" s="1">
        <v>44713</v>
      </c>
      <c r="B2747" t="s">
        <v>2777</v>
      </c>
      <c r="C2747">
        <v>66</v>
      </c>
      <c r="D2747" t="s">
        <v>9</v>
      </c>
      <c r="E2747" t="s">
        <v>10</v>
      </c>
      <c r="F2747" t="s">
        <v>11</v>
      </c>
      <c r="G2747" t="s">
        <v>28</v>
      </c>
      <c r="H2747" s="2">
        <v>3380.63</v>
      </c>
      <c r="I2747" t="str">
        <f t="shared" si="42"/>
        <v>Senior Age</v>
      </c>
    </row>
    <row r="2748" spans="1:9" x14ac:dyDescent="0.35">
      <c r="A2748" s="1">
        <v>44627</v>
      </c>
      <c r="B2748" t="s">
        <v>2778</v>
      </c>
      <c r="C2748">
        <v>14</v>
      </c>
      <c r="D2748" t="s">
        <v>21</v>
      </c>
      <c r="E2748" t="s">
        <v>35</v>
      </c>
      <c r="F2748" t="s">
        <v>30</v>
      </c>
      <c r="G2748" t="s">
        <v>37</v>
      </c>
      <c r="H2748" s="2">
        <v>606.1</v>
      </c>
      <c r="I2748" t="str">
        <f t="shared" si="42"/>
        <v>Child</v>
      </c>
    </row>
    <row r="2749" spans="1:9" x14ac:dyDescent="0.35">
      <c r="A2749" s="1">
        <v>45018</v>
      </c>
      <c r="B2749" t="s">
        <v>2779</v>
      </c>
      <c r="C2749">
        <v>40</v>
      </c>
      <c r="D2749" t="s">
        <v>21</v>
      </c>
      <c r="E2749" t="s">
        <v>15</v>
      </c>
      <c r="F2749" t="s">
        <v>16</v>
      </c>
      <c r="G2749" t="s">
        <v>40</v>
      </c>
      <c r="H2749" s="2">
        <v>1123.8599999999999</v>
      </c>
      <c r="I2749" t="str">
        <f t="shared" si="42"/>
        <v>Middle age</v>
      </c>
    </row>
    <row r="2750" spans="1:9" x14ac:dyDescent="0.35">
      <c r="A2750" s="1">
        <v>44587</v>
      </c>
      <c r="B2750" t="s">
        <v>2780</v>
      </c>
      <c r="C2750">
        <v>36</v>
      </c>
      <c r="D2750" t="s">
        <v>14</v>
      </c>
      <c r="E2750" t="s">
        <v>27</v>
      </c>
      <c r="F2750" t="s">
        <v>11</v>
      </c>
      <c r="G2750" t="s">
        <v>17</v>
      </c>
      <c r="H2750" s="2">
        <v>876.73</v>
      </c>
      <c r="I2750" t="str">
        <f t="shared" si="42"/>
        <v>Young Adult</v>
      </c>
    </row>
    <row r="2751" spans="1:9" x14ac:dyDescent="0.35">
      <c r="A2751" s="1">
        <v>44983</v>
      </c>
      <c r="B2751" t="s">
        <v>2781</v>
      </c>
      <c r="C2751">
        <v>49</v>
      </c>
      <c r="D2751" t="s">
        <v>14</v>
      </c>
      <c r="E2751" t="s">
        <v>19</v>
      </c>
      <c r="F2751" t="s">
        <v>11</v>
      </c>
      <c r="G2751" t="s">
        <v>17</v>
      </c>
      <c r="H2751" s="2">
        <v>647.74</v>
      </c>
      <c r="I2751" t="str">
        <f t="shared" si="42"/>
        <v>Middle age</v>
      </c>
    </row>
    <row r="2752" spans="1:9" x14ac:dyDescent="0.35">
      <c r="A2752" s="1">
        <v>44971</v>
      </c>
      <c r="B2752" t="s">
        <v>2782</v>
      </c>
      <c r="C2752">
        <v>60</v>
      </c>
      <c r="D2752" t="s">
        <v>21</v>
      </c>
      <c r="E2752" t="s">
        <v>35</v>
      </c>
      <c r="F2752" t="s">
        <v>11</v>
      </c>
      <c r="G2752" t="s">
        <v>28</v>
      </c>
      <c r="H2752" s="2">
        <v>3640.15</v>
      </c>
      <c r="I2752" t="str">
        <f t="shared" si="42"/>
        <v>Senior Age</v>
      </c>
    </row>
    <row r="2753" spans="1:9" x14ac:dyDescent="0.35">
      <c r="A2753" s="1">
        <v>44971</v>
      </c>
      <c r="B2753" t="s">
        <v>2783</v>
      </c>
      <c r="C2753">
        <v>66</v>
      </c>
      <c r="D2753" t="s">
        <v>21</v>
      </c>
      <c r="E2753" t="s">
        <v>15</v>
      </c>
      <c r="F2753" t="s">
        <v>23</v>
      </c>
      <c r="G2753" t="s">
        <v>12</v>
      </c>
      <c r="H2753" s="2">
        <v>4377.92</v>
      </c>
      <c r="I2753" t="str">
        <f t="shared" si="42"/>
        <v>Senior Age</v>
      </c>
    </row>
    <row r="2754" spans="1:9" x14ac:dyDescent="0.35">
      <c r="A2754" s="1">
        <v>44952</v>
      </c>
      <c r="B2754" t="s">
        <v>2784</v>
      </c>
      <c r="C2754">
        <v>17</v>
      </c>
      <c r="D2754" t="s">
        <v>21</v>
      </c>
      <c r="E2754" t="s">
        <v>33</v>
      </c>
      <c r="F2754" t="s">
        <v>30</v>
      </c>
      <c r="G2754" t="s">
        <v>37</v>
      </c>
      <c r="H2754" s="2">
        <v>4360.95</v>
      </c>
      <c r="I2754" t="str">
        <f t="shared" ref="I2754:I2817" si="43">IF(C2754&lt;=17,"Child",IF(C2754&lt;=39, "Young Adult", IF(C2754&lt;=59, "Middle age", "Senior Age")))</f>
        <v>Child</v>
      </c>
    </row>
    <row r="2755" spans="1:9" x14ac:dyDescent="0.35">
      <c r="A2755" s="1">
        <v>45189</v>
      </c>
      <c r="B2755" t="s">
        <v>2785</v>
      </c>
      <c r="C2755">
        <v>94</v>
      </c>
      <c r="D2755" t="s">
        <v>14</v>
      </c>
      <c r="E2755" t="s">
        <v>25</v>
      </c>
      <c r="F2755" t="s">
        <v>11</v>
      </c>
      <c r="G2755" t="s">
        <v>12</v>
      </c>
      <c r="H2755" s="2">
        <v>4368.37</v>
      </c>
      <c r="I2755" t="str">
        <f t="shared" si="43"/>
        <v>Senior Age</v>
      </c>
    </row>
    <row r="2756" spans="1:9" x14ac:dyDescent="0.35">
      <c r="A2756" s="1">
        <v>45086</v>
      </c>
      <c r="B2756" t="s">
        <v>2786</v>
      </c>
      <c r="C2756">
        <v>0</v>
      </c>
      <c r="D2756" t="s">
        <v>14</v>
      </c>
      <c r="E2756" t="s">
        <v>25</v>
      </c>
      <c r="F2756" t="s">
        <v>16</v>
      </c>
      <c r="G2756" t="s">
        <v>40</v>
      </c>
      <c r="H2756" s="2">
        <v>937.26</v>
      </c>
      <c r="I2756" t="str">
        <f t="shared" si="43"/>
        <v>Child</v>
      </c>
    </row>
    <row r="2757" spans="1:9" x14ac:dyDescent="0.35">
      <c r="A2757" s="1">
        <v>45120</v>
      </c>
      <c r="B2757" t="s">
        <v>2787</v>
      </c>
      <c r="C2757">
        <v>13</v>
      </c>
      <c r="D2757" t="s">
        <v>14</v>
      </c>
      <c r="E2757" t="s">
        <v>10</v>
      </c>
      <c r="F2757" t="s">
        <v>11</v>
      </c>
      <c r="G2757" t="s">
        <v>12</v>
      </c>
      <c r="H2757" s="2">
        <v>2292.5100000000002</v>
      </c>
      <c r="I2757" t="str">
        <f t="shared" si="43"/>
        <v>Child</v>
      </c>
    </row>
    <row r="2758" spans="1:9" x14ac:dyDescent="0.35">
      <c r="A2758" s="1">
        <v>45016</v>
      </c>
      <c r="B2758" t="s">
        <v>2788</v>
      </c>
      <c r="C2758">
        <v>51</v>
      </c>
      <c r="D2758" t="s">
        <v>14</v>
      </c>
      <c r="E2758" t="s">
        <v>15</v>
      </c>
      <c r="F2758" t="s">
        <v>11</v>
      </c>
      <c r="G2758" t="s">
        <v>40</v>
      </c>
      <c r="H2758" s="2">
        <v>333.45</v>
      </c>
      <c r="I2758" t="str">
        <f t="shared" si="43"/>
        <v>Middle age</v>
      </c>
    </row>
    <row r="2759" spans="1:9" x14ac:dyDescent="0.35">
      <c r="A2759" s="1">
        <v>44882</v>
      </c>
      <c r="B2759" t="s">
        <v>2789</v>
      </c>
      <c r="C2759">
        <v>6</v>
      </c>
      <c r="D2759" t="s">
        <v>9</v>
      </c>
      <c r="E2759" t="s">
        <v>27</v>
      </c>
      <c r="F2759" t="s">
        <v>16</v>
      </c>
      <c r="G2759" t="s">
        <v>12</v>
      </c>
      <c r="H2759" s="2">
        <v>361.74</v>
      </c>
      <c r="I2759" t="str">
        <f t="shared" si="43"/>
        <v>Child</v>
      </c>
    </row>
    <row r="2760" spans="1:9" x14ac:dyDescent="0.35">
      <c r="A2760" s="1">
        <v>45233</v>
      </c>
      <c r="B2760" t="s">
        <v>2790</v>
      </c>
      <c r="C2760">
        <v>71</v>
      </c>
      <c r="D2760" t="s">
        <v>21</v>
      </c>
      <c r="E2760" t="s">
        <v>27</v>
      </c>
      <c r="F2760" t="s">
        <v>30</v>
      </c>
      <c r="G2760" t="s">
        <v>40</v>
      </c>
      <c r="H2760" s="2">
        <v>896.56</v>
      </c>
      <c r="I2760" t="str">
        <f t="shared" si="43"/>
        <v>Senior Age</v>
      </c>
    </row>
    <row r="2761" spans="1:9" x14ac:dyDescent="0.35">
      <c r="A2761" s="1">
        <v>44962</v>
      </c>
      <c r="B2761" t="s">
        <v>2791</v>
      </c>
      <c r="C2761">
        <v>79</v>
      </c>
      <c r="D2761" t="s">
        <v>9</v>
      </c>
      <c r="E2761" t="s">
        <v>25</v>
      </c>
      <c r="F2761" t="s">
        <v>23</v>
      </c>
      <c r="G2761" t="s">
        <v>28</v>
      </c>
      <c r="H2761" s="2">
        <v>4258.29</v>
      </c>
      <c r="I2761" t="str">
        <f t="shared" si="43"/>
        <v>Senior Age</v>
      </c>
    </row>
    <row r="2762" spans="1:9" x14ac:dyDescent="0.35">
      <c r="A2762" s="1">
        <v>44958</v>
      </c>
      <c r="B2762" t="s">
        <v>2792</v>
      </c>
      <c r="C2762">
        <v>16</v>
      </c>
      <c r="D2762" t="s">
        <v>21</v>
      </c>
      <c r="E2762" t="s">
        <v>27</v>
      </c>
      <c r="F2762" t="s">
        <v>11</v>
      </c>
      <c r="G2762" t="s">
        <v>37</v>
      </c>
      <c r="H2762" s="2">
        <v>1382.33</v>
      </c>
      <c r="I2762" t="str">
        <f t="shared" si="43"/>
        <v>Child</v>
      </c>
    </row>
    <row r="2763" spans="1:9" x14ac:dyDescent="0.35">
      <c r="A2763" s="1">
        <v>45197</v>
      </c>
      <c r="B2763" t="s">
        <v>2793</v>
      </c>
      <c r="C2763">
        <v>44</v>
      </c>
      <c r="D2763" t="s">
        <v>9</v>
      </c>
      <c r="E2763" t="s">
        <v>10</v>
      </c>
      <c r="F2763" t="s">
        <v>16</v>
      </c>
      <c r="G2763" t="s">
        <v>37</v>
      </c>
      <c r="H2763" s="2">
        <v>178.46</v>
      </c>
      <c r="I2763" t="str">
        <f t="shared" si="43"/>
        <v>Middle age</v>
      </c>
    </row>
    <row r="2764" spans="1:9" x14ac:dyDescent="0.35">
      <c r="A2764" s="1">
        <v>45255</v>
      </c>
      <c r="B2764" t="s">
        <v>2794</v>
      </c>
      <c r="C2764">
        <v>32</v>
      </c>
      <c r="D2764" t="s">
        <v>14</v>
      </c>
      <c r="E2764" t="s">
        <v>22</v>
      </c>
      <c r="F2764" t="s">
        <v>30</v>
      </c>
      <c r="G2764" t="s">
        <v>28</v>
      </c>
      <c r="H2764" s="2">
        <v>2895.64</v>
      </c>
      <c r="I2764" t="str">
        <f t="shared" si="43"/>
        <v>Young Adult</v>
      </c>
    </row>
    <row r="2765" spans="1:9" x14ac:dyDescent="0.35">
      <c r="A2765" s="1">
        <v>44743</v>
      </c>
      <c r="B2765" t="s">
        <v>2795</v>
      </c>
      <c r="C2765">
        <v>64</v>
      </c>
      <c r="D2765" t="s">
        <v>14</v>
      </c>
      <c r="E2765" t="s">
        <v>10</v>
      </c>
      <c r="F2765" t="s">
        <v>11</v>
      </c>
      <c r="G2765" t="s">
        <v>17</v>
      </c>
      <c r="H2765" s="2">
        <v>2930.56</v>
      </c>
      <c r="I2765" t="str">
        <f t="shared" si="43"/>
        <v>Senior Age</v>
      </c>
    </row>
    <row r="2766" spans="1:9" x14ac:dyDescent="0.35">
      <c r="A2766" s="1">
        <v>45244</v>
      </c>
      <c r="B2766" t="s">
        <v>2796</v>
      </c>
      <c r="C2766">
        <v>4</v>
      </c>
      <c r="D2766" t="s">
        <v>14</v>
      </c>
      <c r="E2766" t="s">
        <v>35</v>
      </c>
      <c r="F2766" t="s">
        <v>23</v>
      </c>
      <c r="G2766" t="s">
        <v>40</v>
      </c>
      <c r="H2766" s="2">
        <v>4539.63</v>
      </c>
      <c r="I2766" t="str">
        <f t="shared" si="43"/>
        <v>Child</v>
      </c>
    </row>
    <row r="2767" spans="1:9" x14ac:dyDescent="0.35">
      <c r="A2767" s="1">
        <v>45155</v>
      </c>
      <c r="B2767" t="s">
        <v>2797</v>
      </c>
      <c r="C2767">
        <v>10</v>
      </c>
      <c r="D2767" t="s">
        <v>9</v>
      </c>
      <c r="E2767" t="s">
        <v>19</v>
      </c>
      <c r="F2767" t="s">
        <v>30</v>
      </c>
      <c r="G2767" t="s">
        <v>28</v>
      </c>
      <c r="H2767" s="2">
        <v>290.44</v>
      </c>
      <c r="I2767" t="str">
        <f t="shared" si="43"/>
        <v>Child</v>
      </c>
    </row>
    <row r="2768" spans="1:9" x14ac:dyDescent="0.35">
      <c r="A2768" s="1">
        <v>45098</v>
      </c>
      <c r="B2768" t="s">
        <v>2798</v>
      </c>
      <c r="C2768">
        <v>19</v>
      </c>
      <c r="D2768" t="s">
        <v>9</v>
      </c>
      <c r="E2768" t="s">
        <v>22</v>
      </c>
      <c r="F2768" t="s">
        <v>30</v>
      </c>
      <c r="G2768" t="s">
        <v>40</v>
      </c>
      <c r="H2768" s="2">
        <v>1103.69</v>
      </c>
      <c r="I2768" t="str">
        <f t="shared" si="43"/>
        <v>Young Adult</v>
      </c>
    </row>
    <row r="2769" spans="1:9" x14ac:dyDescent="0.35">
      <c r="A2769" s="1">
        <v>44821</v>
      </c>
      <c r="B2769" t="s">
        <v>2799</v>
      </c>
      <c r="C2769">
        <v>47</v>
      </c>
      <c r="D2769" t="s">
        <v>21</v>
      </c>
      <c r="E2769" t="s">
        <v>10</v>
      </c>
      <c r="F2769" t="s">
        <v>11</v>
      </c>
      <c r="G2769" t="s">
        <v>28</v>
      </c>
      <c r="H2769" s="2">
        <v>183.03</v>
      </c>
      <c r="I2769" t="str">
        <f t="shared" si="43"/>
        <v>Middle age</v>
      </c>
    </row>
    <row r="2770" spans="1:9" x14ac:dyDescent="0.35">
      <c r="A2770" s="1">
        <v>44845</v>
      </c>
      <c r="B2770" t="s">
        <v>2800</v>
      </c>
      <c r="C2770">
        <v>57</v>
      </c>
      <c r="D2770" t="s">
        <v>9</v>
      </c>
      <c r="E2770" t="s">
        <v>35</v>
      </c>
      <c r="F2770" t="s">
        <v>16</v>
      </c>
      <c r="G2770" t="s">
        <v>17</v>
      </c>
      <c r="H2770" s="2">
        <v>4139.32</v>
      </c>
      <c r="I2770" t="str">
        <f t="shared" si="43"/>
        <v>Middle age</v>
      </c>
    </row>
    <row r="2771" spans="1:9" x14ac:dyDescent="0.35">
      <c r="A2771" s="1">
        <v>44915</v>
      </c>
      <c r="B2771" t="s">
        <v>2801</v>
      </c>
      <c r="C2771">
        <v>96</v>
      </c>
      <c r="D2771" t="s">
        <v>14</v>
      </c>
      <c r="E2771" t="s">
        <v>15</v>
      </c>
      <c r="F2771" t="s">
        <v>30</v>
      </c>
      <c r="G2771" t="s">
        <v>37</v>
      </c>
      <c r="H2771" s="2">
        <v>2228.48</v>
      </c>
      <c r="I2771" t="str">
        <f t="shared" si="43"/>
        <v>Senior Age</v>
      </c>
    </row>
    <row r="2772" spans="1:9" x14ac:dyDescent="0.35">
      <c r="A2772" s="1">
        <v>45226</v>
      </c>
      <c r="B2772" t="s">
        <v>2802</v>
      </c>
      <c r="C2772">
        <v>46</v>
      </c>
      <c r="D2772" t="s">
        <v>14</v>
      </c>
      <c r="E2772" t="s">
        <v>19</v>
      </c>
      <c r="F2772" t="s">
        <v>30</v>
      </c>
      <c r="G2772" t="s">
        <v>37</v>
      </c>
      <c r="H2772" s="2">
        <v>3566.7</v>
      </c>
      <c r="I2772" t="str">
        <f t="shared" si="43"/>
        <v>Middle age</v>
      </c>
    </row>
    <row r="2773" spans="1:9" x14ac:dyDescent="0.35">
      <c r="A2773" s="1">
        <v>45024</v>
      </c>
      <c r="B2773" t="s">
        <v>2803</v>
      </c>
      <c r="C2773">
        <v>45</v>
      </c>
      <c r="D2773" t="s">
        <v>14</v>
      </c>
      <c r="E2773" t="s">
        <v>25</v>
      </c>
      <c r="F2773" t="s">
        <v>16</v>
      </c>
      <c r="G2773" t="s">
        <v>40</v>
      </c>
      <c r="H2773" s="2">
        <v>879.7</v>
      </c>
      <c r="I2773" t="str">
        <f t="shared" si="43"/>
        <v>Middle age</v>
      </c>
    </row>
    <row r="2774" spans="1:9" x14ac:dyDescent="0.35">
      <c r="A2774" s="1">
        <v>44817</v>
      </c>
      <c r="B2774" t="s">
        <v>2804</v>
      </c>
      <c r="C2774">
        <v>63</v>
      </c>
      <c r="D2774" t="s">
        <v>9</v>
      </c>
      <c r="E2774" t="s">
        <v>22</v>
      </c>
      <c r="F2774" t="s">
        <v>23</v>
      </c>
      <c r="G2774" t="s">
        <v>17</v>
      </c>
      <c r="H2774" s="2">
        <v>152.4</v>
      </c>
      <c r="I2774" t="str">
        <f t="shared" si="43"/>
        <v>Senior Age</v>
      </c>
    </row>
    <row r="2775" spans="1:9" x14ac:dyDescent="0.35">
      <c r="A2775" s="1">
        <v>45104</v>
      </c>
      <c r="B2775" t="s">
        <v>2805</v>
      </c>
      <c r="C2775">
        <v>69</v>
      </c>
      <c r="D2775" t="s">
        <v>14</v>
      </c>
      <c r="E2775" t="s">
        <v>35</v>
      </c>
      <c r="F2775" t="s">
        <v>11</v>
      </c>
      <c r="G2775" t="s">
        <v>12</v>
      </c>
      <c r="H2775" s="2">
        <v>311.52</v>
      </c>
      <c r="I2775" t="str">
        <f t="shared" si="43"/>
        <v>Senior Age</v>
      </c>
    </row>
    <row r="2776" spans="1:9" x14ac:dyDescent="0.35">
      <c r="A2776" s="1">
        <v>45197</v>
      </c>
      <c r="B2776" t="s">
        <v>2806</v>
      </c>
      <c r="C2776">
        <v>87</v>
      </c>
      <c r="D2776" t="s">
        <v>14</v>
      </c>
      <c r="E2776" t="s">
        <v>22</v>
      </c>
      <c r="F2776" t="s">
        <v>23</v>
      </c>
      <c r="G2776" t="s">
        <v>12</v>
      </c>
      <c r="H2776" s="2">
        <v>4699.88</v>
      </c>
      <c r="I2776" t="str">
        <f t="shared" si="43"/>
        <v>Senior Age</v>
      </c>
    </row>
    <row r="2777" spans="1:9" x14ac:dyDescent="0.35">
      <c r="A2777" s="1">
        <v>44747</v>
      </c>
      <c r="B2777" t="s">
        <v>2807</v>
      </c>
      <c r="C2777">
        <v>80</v>
      </c>
      <c r="D2777" t="s">
        <v>21</v>
      </c>
      <c r="E2777" t="s">
        <v>25</v>
      </c>
      <c r="F2777" t="s">
        <v>23</v>
      </c>
      <c r="G2777" t="s">
        <v>28</v>
      </c>
      <c r="H2777" s="2">
        <v>1672.14</v>
      </c>
      <c r="I2777" t="str">
        <f t="shared" si="43"/>
        <v>Senior Age</v>
      </c>
    </row>
    <row r="2778" spans="1:9" x14ac:dyDescent="0.35">
      <c r="A2778" s="1">
        <v>45020</v>
      </c>
      <c r="B2778" t="s">
        <v>2808</v>
      </c>
      <c r="C2778">
        <v>58</v>
      </c>
      <c r="D2778" t="s">
        <v>21</v>
      </c>
      <c r="E2778" t="s">
        <v>22</v>
      </c>
      <c r="F2778" t="s">
        <v>23</v>
      </c>
      <c r="G2778" t="s">
        <v>40</v>
      </c>
      <c r="H2778" s="2">
        <v>4667.76</v>
      </c>
      <c r="I2778" t="str">
        <f t="shared" si="43"/>
        <v>Middle age</v>
      </c>
    </row>
    <row r="2779" spans="1:9" x14ac:dyDescent="0.35">
      <c r="A2779" s="1">
        <v>44726</v>
      </c>
      <c r="B2779" t="s">
        <v>2809</v>
      </c>
      <c r="C2779">
        <v>41</v>
      </c>
      <c r="D2779" t="s">
        <v>9</v>
      </c>
      <c r="E2779" t="s">
        <v>2810</v>
      </c>
      <c r="F2779" t="s">
        <v>30</v>
      </c>
      <c r="G2779" t="s">
        <v>40</v>
      </c>
      <c r="H2779" s="2">
        <v>2805.91</v>
      </c>
      <c r="I2779" t="str">
        <f t="shared" si="43"/>
        <v>Middle age</v>
      </c>
    </row>
    <row r="2780" spans="1:9" x14ac:dyDescent="0.35">
      <c r="A2780" s="1">
        <v>45202</v>
      </c>
      <c r="B2780" t="s">
        <v>2811</v>
      </c>
      <c r="C2780">
        <v>65</v>
      </c>
      <c r="D2780" t="s">
        <v>9</v>
      </c>
      <c r="E2780" t="s">
        <v>35</v>
      </c>
      <c r="F2780" t="s">
        <v>11</v>
      </c>
      <c r="G2780" t="s">
        <v>40</v>
      </c>
      <c r="H2780" s="2">
        <v>646.36</v>
      </c>
      <c r="I2780" t="str">
        <f t="shared" si="43"/>
        <v>Senior Age</v>
      </c>
    </row>
    <row r="2781" spans="1:9" x14ac:dyDescent="0.35">
      <c r="A2781" s="1">
        <v>44580</v>
      </c>
      <c r="B2781" t="s">
        <v>2812</v>
      </c>
      <c r="C2781">
        <v>46</v>
      </c>
      <c r="D2781" t="s">
        <v>14</v>
      </c>
      <c r="E2781" t="s">
        <v>19</v>
      </c>
      <c r="F2781" t="s">
        <v>16</v>
      </c>
      <c r="G2781" t="s">
        <v>40</v>
      </c>
      <c r="H2781" s="2">
        <v>3363.24</v>
      </c>
      <c r="I2781" t="str">
        <f t="shared" si="43"/>
        <v>Middle age</v>
      </c>
    </row>
    <row r="2782" spans="1:9" x14ac:dyDescent="0.35">
      <c r="A2782" s="1">
        <v>44629</v>
      </c>
      <c r="B2782" t="s">
        <v>2813</v>
      </c>
      <c r="C2782">
        <v>52</v>
      </c>
      <c r="D2782" t="s">
        <v>21</v>
      </c>
      <c r="E2782" t="s">
        <v>33</v>
      </c>
      <c r="F2782" t="s">
        <v>11</v>
      </c>
      <c r="G2782" t="s">
        <v>17</v>
      </c>
      <c r="H2782" s="2">
        <v>4939.47</v>
      </c>
      <c r="I2782" t="str">
        <f t="shared" si="43"/>
        <v>Middle age</v>
      </c>
    </row>
    <row r="2783" spans="1:9" x14ac:dyDescent="0.35">
      <c r="A2783" s="1">
        <v>44703</v>
      </c>
      <c r="B2783" t="s">
        <v>2814</v>
      </c>
      <c r="C2783">
        <v>81</v>
      </c>
      <c r="D2783" t="s">
        <v>9</v>
      </c>
      <c r="E2783" t="s">
        <v>35</v>
      </c>
      <c r="F2783" t="s">
        <v>16</v>
      </c>
      <c r="G2783" t="s">
        <v>17</v>
      </c>
      <c r="H2783" s="2">
        <v>4304.5600000000004</v>
      </c>
      <c r="I2783" t="str">
        <f t="shared" si="43"/>
        <v>Senior Age</v>
      </c>
    </row>
    <row r="2784" spans="1:9" x14ac:dyDescent="0.35">
      <c r="A2784" s="1">
        <v>45095</v>
      </c>
      <c r="B2784" t="s">
        <v>2815</v>
      </c>
      <c r="C2784">
        <v>52</v>
      </c>
      <c r="D2784" t="s">
        <v>21</v>
      </c>
      <c r="E2784" t="s">
        <v>33</v>
      </c>
      <c r="F2784" t="s">
        <v>30</v>
      </c>
      <c r="G2784" t="s">
        <v>12</v>
      </c>
      <c r="H2784" s="2">
        <v>2359.0500000000002</v>
      </c>
      <c r="I2784" t="str">
        <f t="shared" si="43"/>
        <v>Middle age</v>
      </c>
    </row>
    <row r="2785" spans="1:9" x14ac:dyDescent="0.35">
      <c r="A2785" s="1">
        <v>45260</v>
      </c>
      <c r="B2785" t="s">
        <v>2816</v>
      </c>
      <c r="C2785">
        <v>32</v>
      </c>
      <c r="D2785" t="s">
        <v>9</v>
      </c>
      <c r="E2785" t="s">
        <v>33</v>
      </c>
      <c r="F2785" t="s">
        <v>11</v>
      </c>
      <c r="G2785" t="s">
        <v>28</v>
      </c>
      <c r="H2785" s="2">
        <v>3869.82</v>
      </c>
      <c r="I2785" t="str">
        <f t="shared" si="43"/>
        <v>Young Adult</v>
      </c>
    </row>
    <row r="2786" spans="1:9" x14ac:dyDescent="0.35">
      <c r="A2786" s="1">
        <v>44650</v>
      </c>
      <c r="B2786" t="s">
        <v>2817</v>
      </c>
      <c r="C2786">
        <v>2</v>
      </c>
      <c r="D2786" t="s">
        <v>14</v>
      </c>
      <c r="E2786" t="s">
        <v>33</v>
      </c>
      <c r="F2786" t="s">
        <v>30</v>
      </c>
      <c r="G2786" t="s">
        <v>40</v>
      </c>
      <c r="H2786" s="2">
        <v>2906.4</v>
      </c>
      <c r="I2786" t="str">
        <f t="shared" si="43"/>
        <v>Child</v>
      </c>
    </row>
    <row r="2787" spans="1:9" x14ac:dyDescent="0.35">
      <c r="A2787" s="1">
        <v>44962</v>
      </c>
      <c r="B2787" t="s">
        <v>2818</v>
      </c>
      <c r="C2787">
        <v>17</v>
      </c>
      <c r="D2787" t="s">
        <v>14</v>
      </c>
      <c r="E2787" t="s">
        <v>27</v>
      </c>
      <c r="F2787" t="s">
        <v>16</v>
      </c>
      <c r="G2787" t="s">
        <v>37</v>
      </c>
      <c r="H2787" s="2">
        <v>251.26</v>
      </c>
      <c r="I2787" t="str">
        <f t="shared" si="43"/>
        <v>Child</v>
      </c>
    </row>
    <row r="2788" spans="1:9" x14ac:dyDescent="0.35">
      <c r="A2788" s="1">
        <v>44930</v>
      </c>
      <c r="B2788" t="s">
        <v>2819</v>
      </c>
      <c r="C2788">
        <v>24</v>
      </c>
      <c r="D2788" t="s">
        <v>14</v>
      </c>
      <c r="E2788" t="s">
        <v>15</v>
      </c>
      <c r="F2788" t="s">
        <v>30</v>
      </c>
      <c r="G2788" t="s">
        <v>12</v>
      </c>
      <c r="H2788" s="2">
        <v>830.61</v>
      </c>
      <c r="I2788" t="str">
        <f t="shared" si="43"/>
        <v>Young Adult</v>
      </c>
    </row>
    <row r="2789" spans="1:9" x14ac:dyDescent="0.35">
      <c r="A2789" s="1">
        <v>44827</v>
      </c>
      <c r="B2789" t="s">
        <v>2820</v>
      </c>
      <c r="C2789">
        <v>45</v>
      </c>
      <c r="D2789" t="s">
        <v>9</v>
      </c>
      <c r="E2789" t="s">
        <v>27</v>
      </c>
      <c r="F2789" t="s">
        <v>11</v>
      </c>
      <c r="G2789" t="s">
        <v>12</v>
      </c>
      <c r="H2789" s="2">
        <v>3346.23</v>
      </c>
      <c r="I2789" t="str">
        <f t="shared" si="43"/>
        <v>Middle age</v>
      </c>
    </row>
    <row r="2790" spans="1:9" x14ac:dyDescent="0.35">
      <c r="A2790" s="1">
        <v>44853</v>
      </c>
      <c r="B2790" t="s">
        <v>2821</v>
      </c>
      <c r="C2790">
        <v>39</v>
      </c>
      <c r="D2790" t="s">
        <v>9</v>
      </c>
      <c r="E2790" t="s">
        <v>35</v>
      </c>
      <c r="F2790" t="s">
        <v>30</v>
      </c>
      <c r="G2790" t="s">
        <v>40</v>
      </c>
      <c r="H2790" s="2">
        <v>2460.64</v>
      </c>
      <c r="I2790" t="str">
        <f t="shared" si="43"/>
        <v>Young Adult</v>
      </c>
    </row>
    <row r="2791" spans="1:9" x14ac:dyDescent="0.35">
      <c r="A2791" s="1">
        <v>45226</v>
      </c>
      <c r="B2791" t="s">
        <v>2822</v>
      </c>
      <c r="C2791">
        <v>77</v>
      </c>
      <c r="D2791" t="s">
        <v>9</v>
      </c>
      <c r="E2791" t="s">
        <v>25</v>
      </c>
      <c r="F2791" t="s">
        <v>16</v>
      </c>
      <c r="G2791" t="s">
        <v>12</v>
      </c>
      <c r="H2791" s="2">
        <v>2235.83</v>
      </c>
      <c r="I2791" t="str">
        <f t="shared" si="43"/>
        <v>Senior Age</v>
      </c>
    </row>
    <row r="2792" spans="1:9" x14ac:dyDescent="0.35">
      <c r="A2792" s="1">
        <v>45252</v>
      </c>
      <c r="B2792" t="s">
        <v>2823</v>
      </c>
      <c r="C2792">
        <v>7</v>
      </c>
      <c r="D2792" t="s">
        <v>9</v>
      </c>
      <c r="E2792" t="s">
        <v>22</v>
      </c>
      <c r="F2792" t="s">
        <v>11</v>
      </c>
      <c r="G2792" t="s">
        <v>28</v>
      </c>
      <c r="H2792" s="2">
        <v>2513.62</v>
      </c>
      <c r="I2792" t="str">
        <f t="shared" si="43"/>
        <v>Child</v>
      </c>
    </row>
    <row r="2793" spans="1:9" x14ac:dyDescent="0.35">
      <c r="A2793" s="1">
        <v>44664</v>
      </c>
      <c r="B2793" t="s">
        <v>2824</v>
      </c>
      <c r="C2793">
        <v>88</v>
      </c>
      <c r="D2793" t="s">
        <v>14</v>
      </c>
      <c r="E2793" t="s">
        <v>15</v>
      </c>
      <c r="F2793" t="s">
        <v>23</v>
      </c>
      <c r="G2793" t="s">
        <v>17</v>
      </c>
      <c r="H2793" s="2">
        <v>4580.28</v>
      </c>
      <c r="I2793" t="str">
        <f t="shared" si="43"/>
        <v>Senior Age</v>
      </c>
    </row>
    <row r="2794" spans="1:9" x14ac:dyDescent="0.35">
      <c r="A2794" s="1">
        <v>45147</v>
      </c>
      <c r="B2794" t="s">
        <v>2825</v>
      </c>
      <c r="C2794">
        <v>16</v>
      </c>
      <c r="D2794" t="s">
        <v>9</v>
      </c>
      <c r="E2794" t="s">
        <v>15</v>
      </c>
      <c r="F2794" t="s">
        <v>23</v>
      </c>
      <c r="G2794" t="s">
        <v>40</v>
      </c>
      <c r="H2794" s="2">
        <v>4303.1099999999997</v>
      </c>
      <c r="I2794" t="str">
        <f t="shared" si="43"/>
        <v>Child</v>
      </c>
    </row>
    <row r="2795" spans="1:9" x14ac:dyDescent="0.35">
      <c r="A2795" s="1">
        <v>45184</v>
      </c>
      <c r="B2795" t="s">
        <v>2826</v>
      </c>
      <c r="C2795">
        <v>84</v>
      </c>
      <c r="D2795" t="s">
        <v>14</v>
      </c>
      <c r="E2795" t="s">
        <v>19</v>
      </c>
      <c r="F2795" t="s">
        <v>30</v>
      </c>
      <c r="G2795" t="s">
        <v>17</v>
      </c>
      <c r="H2795" s="2">
        <v>3521.16</v>
      </c>
      <c r="I2795" t="str">
        <f t="shared" si="43"/>
        <v>Senior Age</v>
      </c>
    </row>
    <row r="2796" spans="1:9" x14ac:dyDescent="0.35">
      <c r="A2796" s="1">
        <v>44892</v>
      </c>
      <c r="B2796" t="s">
        <v>2827</v>
      </c>
      <c r="C2796">
        <v>13</v>
      </c>
      <c r="D2796" t="s">
        <v>9</v>
      </c>
      <c r="E2796" t="s">
        <v>19</v>
      </c>
      <c r="F2796" t="s">
        <v>11</v>
      </c>
      <c r="G2796" t="s">
        <v>28</v>
      </c>
      <c r="H2796" s="2">
        <v>3456.48</v>
      </c>
      <c r="I2796" t="str">
        <f t="shared" si="43"/>
        <v>Child</v>
      </c>
    </row>
    <row r="2797" spans="1:9" x14ac:dyDescent="0.35">
      <c r="A2797" s="1">
        <v>44842</v>
      </c>
      <c r="B2797" t="s">
        <v>2828</v>
      </c>
      <c r="C2797">
        <v>31</v>
      </c>
      <c r="D2797" t="s">
        <v>21</v>
      </c>
      <c r="E2797" t="s">
        <v>19</v>
      </c>
      <c r="F2797" t="s">
        <v>23</v>
      </c>
      <c r="G2797" t="s">
        <v>40</v>
      </c>
      <c r="H2797" s="2">
        <v>1286.77</v>
      </c>
      <c r="I2797" t="str">
        <f t="shared" si="43"/>
        <v>Young Adult</v>
      </c>
    </row>
    <row r="2798" spans="1:9" x14ac:dyDescent="0.35">
      <c r="A2798" s="1">
        <v>45119</v>
      </c>
      <c r="B2798" t="s">
        <v>2829</v>
      </c>
      <c r="C2798">
        <v>68</v>
      </c>
      <c r="D2798" t="s">
        <v>9</v>
      </c>
      <c r="E2798" t="s">
        <v>15</v>
      </c>
      <c r="F2798" t="s">
        <v>30</v>
      </c>
      <c r="G2798" t="s">
        <v>40</v>
      </c>
      <c r="H2798" s="2">
        <v>2167.98</v>
      </c>
      <c r="I2798" t="str">
        <f t="shared" si="43"/>
        <v>Senior Age</v>
      </c>
    </row>
    <row r="2799" spans="1:9" x14ac:dyDescent="0.35">
      <c r="A2799" s="1">
        <v>44620</v>
      </c>
      <c r="B2799" t="s">
        <v>2830</v>
      </c>
      <c r="C2799">
        <v>1</v>
      </c>
      <c r="D2799" t="s">
        <v>9</v>
      </c>
      <c r="E2799" t="s">
        <v>15</v>
      </c>
      <c r="F2799" t="s">
        <v>11</v>
      </c>
      <c r="G2799" t="s">
        <v>37</v>
      </c>
      <c r="H2799" s="2">
        <v>1060.9000000000001</v>
      </c>
      <c r="I2799" t="str">
        <f t="shared" si="43"/>
        <v>Child</v>
      </c>
    </row>
    <row r="2800" spans="1:9" x14ac:dyDescent="0.35">
      <c r="A2800" s="1">
        <v>44751</v>
      </c>
      <c r="B2800" t="s">
        <v>2831</v>
      </c>
      <c r="C2800">
        <v>22</v>
      </c>
      <c r="D2800" t="s">
        <v>14</v>
      </c>
      <c r="E2800" t="s">
        <v>35</v>
      </c>
      <c r="F2800" t="s">
        <v>11</v>
      </c>
      <c r="G2800" t="s">
        <v>37</v>
      </c>
      <c r="H2800" s="2">
        <v>3235.22</v>
      </c>
      <c r="I2800" t="str">
        <f t="shared" si="43"/>
        <v>Young Adult</v>
      </c>
    </row>
    <row r="2801" spans="1:9" x14ac:dyDescent="0.35">
      <c r="A2801" s="1">
        <v>44772</v>
      </c>
      <c r="B2801" t="s">
        <v>2832</v>
      </c>
      <c r="C2801">
        <v>56</v>
      </c>
      <c r="D2801" t="s">
        <v>14</v>
      </c>
      <c r="E2801" t="s">
        <v>33</v>
      </c>
      <c r="F2801" t="s">
        <v>23</v>
      </c>
      <c r="G2801" t="s">
        <v>28</v>
      </c>
      <c r="H2801" s="2">
        <v>1407.71</v>
      </c>
      <c r="I2801" t="str">
        <f t="shared" si="43"/>
        <v>Middle age</v>
      </c>
    </row>
    <row r="2802" spans="1:9" x14ac:dyDescent="0.35">
      <c r="A2802" s="1">
        <v>44618</v>
      </c>
      <c r="B2802" t="s">
        <v>2833</v>
      </c>
      <c r="C2802">
        <v>2</v>
      </c>
      <c r="D2802" t="s">
        <v>14</v>
      </c>
      <c r="E2802" t="s">
        <v>25</v>
      </c>
      <c r="F2802" t="s">
        <v>23</v>
      </c>
      <c r="G2802" t="s">
        <v>12</v>
      </c>
      <c r="H2802" s="2">
        <v>1625.16</v>
      </c>
      <c r="I2802" t="str">
        <f t="shared" si="43"/>
        <v>Child</v>
      </c>
    </row>
    <row r="2803" spans="1:9" x14ac:dyDescent="0.35">
      <c r="A2803" s="1">
        <v>44683</v>
      </c>
      <c r="B2803" t="s">
        <v>2834</v>
      </c>
      <c r="C2803">
        <v>71</v>
      </c>
      <c r="D2803" t="s">
        <v>21</v>
      </c>
      <c r="E2803" t="s">
        <v>10</v>
      </c>
      <c r="F2803" t="s">
        <v>23</v>
      </c>
      <c r="G2803" t="s">
        <v>37</v>
      </c>
      <c r="H2803" s="2">
        <v>3000.92</v>
      </c>
      <c r="I2803" t="str">
        <f t="shared" si="43"/>
        <v>Senior Age</v>
      </c>
    </row>
    <row r="2804" spans="1:9" x14ac:dyDescent="0.35">
      <c r="A2804" s="1">
        <v>44900</v>
      </c>
      <c r="B2804" t="s">
        <v>2835</v>
      </c>
      <c r="C2804">
        <v>30</v>
      </c>
      <c r="D2804" t="s">
        <v>9</v>
      </c>
      <c r="E2804" t="s">
        <v>35</v>
      </c>
      <c r="F2804" t="s">
        <v>16</v>
      </c>
      <c r="G2804" t="s">
        <v>12</v>
      </c>
      <c r="H2804" s="2">
        <v>4606.2</v>
      </c>
      <c r="I2804" t="str">
        <f t="shared" si="43"/>
        <v>Young Adult</v>
      </c>
    </row>
    <row r="2805" spans="1:9" x14ac:dyDescent="0.35">
      <c r="A2805" s="1">
        <v>44872</v>
      </c>
      <c r="B2805" t="s">
        <v>2836</v>
      </c>
      <c r="C2805">
        <v>61</v>
      </c>
      <c r="D2805" t="s">
        <v>14</v>
      </c>
      <c r="E2805" t="s">
        <v>35</v>
      </c>
      <c r="F2805" t="s">
        <v>23</v>
      </c>
      <c r="G2805" t="s">
        <v>37</v>
      </c>
      <c r="H2805" s="2">
        <v>3754.02</v>
      </c>
      <c r="I2805" t="str">
        <f t="shared" si="43"/>
        <v>Senior Age</v>
      </c>
    </row>
    <row r="2806" spans="1:9" x14ac:dyDescent="0.35">
      <c r="A2806" s="1">
        <v>44734</v>
      </c>
      <c r="B2806" t="s">
        <v>2837</v>
      </c>
      <c r="C2806">
        <v>57</v>
      </c>
      <c r="D2806" t="s">
        <v>9</v>
      </c>
      <c r="E2806" t="s">
        <v>19</v>
      </c>
      <c r="F2806" t="s">
        <v>30</v>
      </c>
      <c r="G2806" t="s">
        <v>17</v>
      </c>
      <c r="H2806" s="2">
        <v>1802.45</v>
      </c>
      <c r="I2806" t="str">
        <f t="shared" si="43"/>
        <v>Middle age</v>
      </c>
    </row>
    <row r="2807" spans="1:9" x14ac:dyDescent="0.35">
      <c r="A2807" s="1">
        <v>44754</v>
      </c>
      <c r="B2807" t="s">
        <v>2838</v>
      </c>
      <c r="C2807">
        <v>60</v>
      </c>
      <c r="D2807" t="s">
        <v>21</v>
      </c>
      <c r="E2807" t="s">
        <v>33</v>
      </c>
      <c r="F2807" t="s">
        <v>16</v>
      </c>
      <c r="G2807" t="s">
        <v>40</v>
      </c>
      <c r="H2807" s="2">
        <v>925.97</v>
      </c>
      <c r="I2807" t="str">
        <f t="shared" si="43"/>
        <v>Senior Age</v>
      </c>
    </row>
    <row r="2808" spans="1:9" x14ac:dyDescent="0.35">
      <c r="A2808" s="1">
        <v>45251</v>
      </c>
      <c r="B2808" t="s">
        <v>2839</v>
      </c>
      <c r="C2808">
        <v>57</v>
      </c>
      <c r="D2808" t="s">
        <v>21</v>
      </c>
      <c r="E2808" t="s">
        <v>22</v>
      </c>
      <c r="F2808" t="s">
        <v>30</v>
      </c>
      <c r="G2808" t="s">
        <v>17</v>
      </c>
      <c r="H2808" s="2">
        <v>2098.46</v>
      </c>
      <c r="I2808" t="str">
        <f t="shared" si="43"/>
        <v>Middle age</v>
      </c>
    </row>
    <row r="2809" spans="1:9" x14ac:dyDescent="0.35">
      <c r="A2809" s="1">
        <v>44846</v>
      </c>
      <c r="B2809" t="s">
        <v>2840</v>
      </c>
      <c r="C2809">
        <v>89</v>
      </c>
      <c r="D2809" t="s">
        <v>21</v>
      </c>
      <c r="E2809" t="s">
        <v>27</v>
      </c>
      <c r="F2809" t="s">
        <v>11</v>
      </c>
      <c r="G2809" t="s">
        <v>17</v>
      </c>
      <c r="H2809" s="2">
        <v>747.65</v>
      </c>
      <c r="I2809" t="str">
        <f t="shared" si="43"/>
        <v>Senior Age</v>
      </c>
    </row>
    <row r="2810" spans="1:9" x14ac:dyDescent="0.35">
      <c r="A2810" s="1">
        <v>45086</v>
      </c>
      <c r="B2810" t="s">
        <v>2841</v>
      </c>
      <c r="C2810">
        <v>0</v>
      </c>
      <c r="D2810" t="s">
        <v>9</v>
      </c>
      <c r="E2810" t="s">
        <v>33</v>
      </c>
      <c r="F2810" t="s">
        <v>11</v>
      </c>
      <c r="G2810" t="s">
        <v>28</v>
      </c>
      <c r="H2810" s="2">
        <v>88</v>
      </c>
      <c r="I2810" t="str">
        <f t="shared" si="43"/>
        <v>Child</v>
      </c>
    </row>
    <row r="2811" spans="1:9" x14ac:dyDescent="0.35">
      <c r="A2811" s="1">
        <v>45009</v>
      </c>
      <c r="B2811" t="s">
        <v>2842</v>
      </c>
      <c r="C2811">
        <v>3</v>
      </c>
      <c r="D2811" t="s">
        <v>21</v>
      </c>
      <c r="E2811" t="s">
        <v>35</v>
      </c>
      <c r="F2811" t="s">
        <v>16</v>
      </c>
      <c r="G2811" t="s">
        <v>12</v>
      </c>
      <c r="H2811" s="2">
        <v>3428.84</v>
      </c>
      <c r="I2811" t="str">
        <f t="shared" si="43"/>
        <v>Child</v>
      </c>
    </row>
    <row r="2812" spans="1:9" x14ac:dyDescent="0.35">
      <c r="A2812" s="1">
        <v>44904</v>
      </c>
      <c r="B2812" t="s">
        <v>2843</v>
      </c>
      <c r="C2812">
        <v>13</v>
      </c>
      <c r="D2812" t="s">
        <v>21</v>
      </c>
      <c r="E2812" t="s">
        <v>25</v>
      </c>
      <c r="F2812" t="s">
        <v>11</v>
      </c>
      <c r="G2812" t="s">
        <v>17</v>
      </c>
      <c r="H2812" s="2">
        <v>2722.11</v>
      </c>
      <c r="I2812" t="str">
        <f t="shared" si="43"/>
        <v>Child</v>
      </c>
    </row>
    <row r="2813" spans="1:9" x14ac:dyDescent="0.35">
      <c r="A2813" s="1">
        <v>44962</v>
      </c>
      <c r="B2813" t="s">
        <v>2844</v>
      </c>
      <c r="C2813">
        <v>54</v>
      </c>
      <c r="D2813" t="s">
        <v>14</v>
      </c>
      <c r="E2813" t="s">
        <v>19</v>
      </c>
      <c r="F2813" t="s">
        <v>11</v>
      </c>
      <c r="G2813" t="s">
        <v>37</v>
      </c>
      <c r="H2813" s="2">
        <v>1509.35</v>
      </c>
      <c r="I2813" t="str">
        <f t="shared" si="43"/>
        <v>Middle age</v>
      </c>
    </row>
    <row r="2814" spans="1:9" x14ac:dyDescent="0.35">
      <c r="A2814" s="1">
        <v>45100</v>
      </c>
      <c r="B2814" t="s">
        <v>2845</v>
      </c>
      <c r="C2814">
        <v>33</v>
      </c>
      <c r="D2814" t="s">
        <v>21</v>
      </c>
      <c r="E2814" t="s">
        <v>33</v>
      </c>
      <c r="F2814" t="s">
        <v>16</v>
      </c>
      <c r="G2814" t="s">
        <v>12</v>
      </c>
      <c r="H2814" s="2">
        <v>1295.8699999999999</v>
      </c>
      <c r="I2814" t="str">
        <f t="shared" si="43"/>
        <v>Young Adult</v>
      </c>
    </row>
    <row r="2815" spans="1:9" x14ac:dyDescent="0.35">
      <c r="A2815" s="1">
        <v>45220</v>
      </c>
      <c r="B2815" t="s">
        <v>2846</v>
      </c>
      <c r="C2815">
        <v>72</v>
      </c>
      <c r="D2815" t="s">
        <v>9</v>
      </c>
      <c r="E2815" t="s">
        <v>15</v>
      </c>
      <c r="F2815" t="s">
        <v>16</v>
      </c>
      <c r="G2815" t="s">
        <v>12</v>
      </c>
      <c r="H2815" s="2">
        <v>2482.44</v>
      </c>
      <c r="I2815" t="str">
        <f t="shared" si="43"/>
        <v>Senior Age</v>
      </c>
    </row>
    <row r="2816" spans="1:9" x14ac:dyDescent="0.35">
      <c r="A2816" s="1">
        <v>45207</v>
      </c>
      <c r="B2816" t="s">
        <v>2847</v>
      </c>
      <c r="C2816">
        <v>76</v>
      </c>
      <c r="D2816" t="s">
        <v>14</v>
      </c>
      <c r="E2816" t="s">
        <v>22</v>
      </c>
      <c r="F2816" t="s">
        <v>30</v>
      </c>
      <c r="G2816" t="s">
        <v>17</v>
      </c>
      <c r="H2816" s="2">
        <v>2962.1</v>
      </c>
      <c r="I2816" t="str">
        <f t="shared" si="43"/>
        <v>Senior Age</v>
      </c>
    </row>
    <row r="2817" spans="1:9" x14ac:dyDescent="0.35">
      <c r="A2817" s="1">
        <v>45048</v>
      </c>
      <c r="B2817" t="s">
        <v>2848</v>
      </c>
      <c r="C2817">
        <v>33</v>
      </c>
      <c r="D2817" t="s">
        <v>9</v>
      </c>
      <c r="E2817" t="s">
        <v>35</v>
      </c>
      <c r="F2817" t="s">
        <v>30</v>
      </c>
      <c r="G2817" t="s">
        <v>37</v>
      </c>
      <c r="H2817" s="2">
        <v>2510.98</v>
      </c>
      <c r="I2817" t="str">
        <f t="shared" si="43"/>
        <v>Young Adult</v>
      </c>
    </row>
    <row r="2818" spans="1:9" x14ac:dyDescent="0.35">
      <c r="A2818" s="1">
        <v>44667</v>
      </c>
      <c r="B2818" t="s">
        <v>2849</v>
      </c>
      <c r="C2818">
        <v>38</v>
      </c>
      <c r="D2818" t="s">
        <v>14</v>
      </c>
      <c r="E2818" t="s">
        <v>25</v>
      </c>
      <c r="F2818" t="s">
        <v>16</v>
      </c>
      <c r="G2818" t="s">
        <v>37</v>
      </c>
      <c r="H2818" s="2">
        <v>3989.91</v>
      </c>
      <c r="I2818" t="str">
        <f t="shared" ref="I2818:I2881" si="44">IF(C2818&lt;=17,"Child",IF(C2818&lt;=39, "Young Adult", IF(C2818&lt;=59, "Middle age", "Senior Age")))</f>
        <v>Young Adult</v>
      </c>
    </row>
    <row r="2819" spans="1:9" x14ac:dyDescent="0.35">
      <c r="A2819" s="1">
        <v>44853</v>
      </c>
      <c r="B2819" t="s">
        <v>2850</v>
      </c>
      <c r="C2819">
        <v>57</v>
      </c>
      <c r="D2819" t="s">
        <v>14</v>
      </c>
      <c r="E2819" t="s">
        <v>25</v>
      </c>
      <c r="F2819" t="s">
        <v>11</v>
      </c>
      <c r="G2819" t="s">
        <v>40</v>
      </c>
      <c r="H2819" s="2">
        <v>2432.59</v>
      </c>
      <c r="I2819" t="str">
        <f t="shared" si="44"/>
        <v>Middle age</v>
      </c>
    </row>
    <row r="2820" spans="1:9" x14ac:dyDescent="0.35">
      <c r="A2820" s="1">
        <v>45226</v>
      </c>
      <c r="B2820" t="s">
        <v>2851</v>
      </c>
      <c r="C2820">
        <v>13</v>
      </c>
      <c r="D2820" t="s">
        <v>21</v>
      </c>
      <c r="E2820" t="s">
        <v>10</v>
      </c>
      <c r="F2820" t="s">
        <v>11</v>
      </c>
      <c r="G2820" t="s">
        <v>37</v>
      </c>
      <c r="H2820" s="2">
        <v>4775.3500000000004</v>
      </c>
      <c r="I2820" t="str">
        <f t="shared" si="44"/>
        <v>Child</v>
      </c>
    </row>
    <row r="2821" spans="1:9" x14ac:dyDescent="0.35">
      <c r="A2821" s="1">
        <v>45122</v>
      </c>
      <c r="B2821" t="s">
        <v>2852</v>
      </c>
      <c r="C2821">
        <v>53</v>
      </c>
      <c r="D2821" t="s">
        <v>14</v>
      </c>
      <c r="E2821" t="s">
        <v>15</v>
      </c>
      <c r="F2821" t="s">
        <v>23</v>
      </c>
      <c r="G2821" t="s">
        <v>37</v>
      </c>
      <c r="H2821" s="2">
        <v>2702.7</v>
      </c>
      <c r="I2821" t="str">
        <f t="shared" si="44"/>
        <v>Middle age</v>
      </c>
    </row>
    <row r="2822" spans="1:9" x14ac:dyDescent="0.35">
      <c r="A2822" s="1">
        <v>45002</v>
      </c>
      <c r="B2822" t="s">
        <v>2853</v>
      </c>
      <c r="C2822">
        <v>24</v>
      </c>
      <c r="D2822" t="s">
        <v>14</v>
      </c>
      <c r="E2822" t="s">
        <v>33</v>
      </c>
      <c r="F2822" t="s">
        <v>23</v>
      </c>
      <c r="G2822" t="s">
        <v>17</v>
      </c>
      <c r="H2822" s="2">
        <v>2095.83</v>
      </c>
      <c r="I2822" t="str">
        <f t="shared" si="44"/>
        <v>Young Adult</v>
      </c>
    </row>
    <row r="2823" spans="1:9" x14ac:dyDescent="0.35">
      <c r="A2823" s="1">
        <v>45221</v>
      </c>
      <c r="B2823" t="s">
        <v>2854</v>
      </c>
      <c r="C2823">
        <v>14</v>
      </c>
      <c r="D2823" t="s">
        <v>14</v>
      </c>
      <c r="E2823" t="s">
        <v>27</v>
      </c>
      <c r="F2823" t="s">
        <v>30</v>
      </c>
      <c r="G2823" t="s">
        <v>37</v>
      </c>
      <c r="H2823" s="2">
        <v>823.75</v>
      </c>
      <c r="I2823" t="str">
        <f t="shared" si="44"/>
        <v>Child</v>
      </c>
    </row>
    <row r="2824" spans="1:9" x14ac:dyDescent="0.35">
      <c r="A2824" s="1">
        <v>44582</v>
      </c>
      <c r="B2824" t="s">
        <v>2855</v>
      </c>
      <c r="C2824">
        <v>57</v>
      </c>
      <c r="D2824" t="s">
        <v>9</v>
      </c>
      <c r="E2824" t="s">
        <v>22</v>
      </c>
      <c r="F2824" t="s">
        <v>23</v>
      </c>
      <c r="G2824" t="s">
        <v>17</v>
      </c>
      <c r="H2824" s="2">
        <v>4063.81</v>
      </c>
      <c r="I2824" t="str">
        <f t="shared" si="44"/>
        <v>Middle age</v>
      </c>
    </row>
    <row r="2825" spans="1:9" x14ac:dyDescent="0.35">
      <c r="A2825" s="1">
        <v>45140</v>
      </c>
      <c r="B2825" t="s">
        <v>2856</v>
      </c>
      <c r="C2825">
        <v>61</v>
      </c>
      <c r="D2825" t="s">
        <v>9</v>
      </c>
      <c r="E2825" t="s">
        <v>19</v>
      </c>
      <c r="F2825" t="s">
        <v>30</v>
      </c>
      <c r="G2825" t="s">
        <v>17</v>
      </c>
      <c r="H2825" s="2">
        <v>3028.41</v>
      </c>
      <c r="I2825" t="str">
        <f t="shared" si="44"/>
        <v>Senior Age</v>
      </c>
    </row>
    <row r="2826" spans="1:9" x14ac:dyDescent="0.35">
      <c r="A2826" s="1">
        <v>45104</v>
      </c>
      <c r="B2826" t="s">
        <v>2857</v>
      </c>
      <c r="C2826">
        <v>46</v>
      </c>
      <c r="D2826" t="s">
        <v>9</v>
      </c>
      <c r="E2826" t="s">
        <v>22</v>
      </c>
      <c r="F2826" t="s">
        <v>23</v>
      </c>
      <c r="G2826" t="s">
        <v>40</v>
      </c>
      <c r="H2826" s="2">
        <v>3224.97</v>
      </c>
      <c r="I2826" t="str">
        <f t="shared" si="44"/>
        <v>Middle age</v>
      </c>
    </row>
    <row r="2827" spans="1:9" x14ac:dyDescent="0.35">
      <c r="A2827" s="1">
        <v>44918</v>
      </c>
      <c r="B2827" t="s">
        <v>2858</v>
      </c>
      <c r="C2827">
        <v>15</v>
      </c>
      <c r="D2827" t="s">
        <v>14</v>
      </c>
      <c r="E2827" t="s">
        <v>15</v>
      </c>
      <c r="F2827" t="s">
        <v>16</v>
      </c>
      <c r="G2827" t="s">
        <v>37</v>
      </c>
      <c r="H2827" s="2">
        <v>2581.42</v>
      </c>
      <c r="I2827" t="str">
        <f t="shared" si="44"/>
        <v>Child</v>
      </c>
    </row>
    <row r="2828" spans="1:9" x14ac:dyDescent="0.35">
      <c r="A2828" s="1">
        <v>44876</v>
      </c>
      <c r="B2828" t="s">
        <v>2859</v>
      </c>
      <c r="C2828">
        <v>81</v>
      </c>
      <c r="D2828" t="s">
        <v>9</v>
      </c>
      <c r="E2828" t="s">
        <v>19</v>
      </c>
      <c r="F2828" t="s">
        <v>16</v>
      </c>
      <c r="G2828" t="s">
        <v>37</v>
      </c>
      <c r="H2828" s="2">
        <v>2093.56</v>
      </c>
      <c r="I2828" t="str">
        <f t="shared" si="44"/>
        <v>Senior Age</v>
      </c>
    </row>
    <row r="2829" spans="1:9" x14ac:dyDescent="0.35">
      <c r="A2829" s="1">
        <v>44827</v>
      </c>
      <c r="B2829" t="s">
        <v>2860</v>
      </c>
      <c r="C2829">
        <v>5</v>
      </c>
      <c r="D2829" t="s">
        <v>14</v>
      </c>
      <c r="E2829" t="s">
        <v>15</v>
      </c>
      <c r="F2829" t="s">
        <v>16</v>
      </c>
      <c r="G2829" t="s">
        <v>28</v>
      </c>
      <c r="H2829" s="2">
        <v>2536.69</v>
      </c>
      <c r="I2829" t="str">
        <f t="shared" si="44"/>
        <v>Child</v>
      </c>
    </row>
    <row r="2830" spans="1:9" x14ac:dyDescent="0.35">
      <c r="A2830" s="1">
        <v>45101</v>
      </c>
      <c r="B2830" t="s">
        <v>2861</v>
      </c>
      <c r="C2830">
        <v>37</v>
      </c>
      <c r="D2830" t="s">
        <v>14</v>
      </c>
      <c r="E2830" t="s">
        <v>27</v>
      </c>
      <c r="F2830" t="s">
        <v>23</v>
      </c>
      <c r="G2830" t="s">
        <v>12</v>
      </c>
      <c r="H2830" s="2">
        <v>2193.08</v>
      </c>
      <c r="I2830" t="str">
        <f t="shared" si="44"/>
        <v>Young Adult</v>
      </c>
    </row>
    <row r="2831" spans="1:9" x14ac:dyDescent="0.35">
      <c r="A2831" s="1">
        <v>45232</v>
      </c>
      <c r="B2831" t="s">
        <v>2862</v>
      </c>
      <c r="C2831">
        <v>60</v>
      </c>
      <c r="D2831" t="s">
        <v>21</v>
      </c>
      <c r="E2831" t="s">
        <v>10</v>
      </c>
      <c r="F2831" t="s">
        <v>23</v>
      </c>
      <c r="G2831" t="s">
        <v>37</v>
      </c>
      <c r="H2831" s="2">
        <v>4985.1899999999996</v>
      </c>
      <c r="I2831" t="str">
        <f t="shared" si="44"/>
        <v>Senior Age</v>
      </c>
    </row>
    <row r="2832" spans="1:9" x14ac:dyDescent="0.35">
      <c r="A2832" s="1">
        <v>44984</v>
      </c>
      <c r="B2832" t="s">
        <v>2863</v>
      </c>
      <c r="C2832">
        <v>79</v>
      </c>
      <c r="D2832" t="s">
        <v>14</v>
      </c>
      <c r="E2832" t="s">
        <v>22</v>
      </c>
      <c r="F2832" t="s">
        <v>23</v>
      </c>
      <c r="G2832" t="s">
        <v>17</v>
      </c>
      <c r="H2832" s="2">
        <v>1637.27</v>
      </c>
      <c r="I2832" t="str">
        <f t="shared" si="44"/>
        <v>Senior Age</v>
      </c>
    </row>
    <row r="2833" spans="1:9" x14ac:dyDescent="0.35">
      <c r="A2833" s="1">
        <v>44740</v>
      </c>
      <c r="B2833" t="s">
        <v>2864</v>
      </c>
      <c r="C2833">
        <v>12</v>
      </c>
      <c r="D2833" t="s">
        <v>21</v>
      </c>
      <c r="E2833" t="s">
        <v>25</v>
      </c>
      <c r="F2833" t="s">
        <v>23</v>
      </c>
      <c r="G2833" t="s">
        <v>28</v>
      </c>
      <c r="H2833" s="2">
        <v>4053.45</v>
      </c>
      <c r="I2833" t="str">
        <f t="shared" si="44"/>
        <v>Child</v>
      </c>
    </row>
    <row r="2834" spans="1:9" x14ac:dyDescent="0.35">
      <c r="A2834" s="1">
        <v>45106</v>
      </c>
      <c r="B2834" t="s">
        <v>2865</v>
      </c>
      <c r="C2834">
        <v>33</v>
      </c>
      <c r="D2834" t="s">
        <v>9</v>
      </c>
      <c r="E2834" t="s">
        <v>15</v>
      </c>
      <c r="F2834" t="s">
        <v>11</v>
      </c>
      <c r="G2834" t="s">
        <v>12</v>
      </c>
      <c r="H2834" s="2">
        <v>454.43</v>
      </c>
      <c r="I2834" t="str">
        <f t="shared" si="44"/>
        <v>Young Adult</v>
      </c>
    </row>
    <row r="2835" spans="1:9" x14ac:dyDescent="0.35">
      <c r="A2835" s="1">
        <v>44957</v>
      </c>
      <c r="B2835" t="s">
        <v>2866</v>
      </c>
      <c r="C2835">
        <v>13</v>
      </c>
      <c r="D2835" t="s">
        <v>21</v>
      </c>
      <c r="E2835" t="s">
        <v>35</v>
      </c>
      <c r="F2835" t="s">
        <v>23</v>
      </c>
      <c r="G2835" t="s">
        <v>37</v>
      </c>
      <c r="H2835" s="2">
        <v>2410.63</v>
      </c>
      <c r="I2835" t="str">
        <f t="shared" si="44"/>
        <v>Child</v>
      </c>
    </row>
    <row r="2836" spans="1:9" x14ac:dyDescent="0.35">
      <c r="A2836" s="1">
        <v>44893</v>
      </c>
      <c r="B2836" t="s">
        <v>2867</v>
      </c>
      <c r="C2836">
        <v>23</v>
      </c>
      <c r="D2836" t="s">
        <v>14</v>
      </c>
      <c r="E2836" t="s">
        <v>33</v>
      </c>
      <c r="F2836" t="s">
        <v>23</v>
      </c>
      <c r="G2836" t="s">
        <v>12</v>
      </c>
      <c r="H2836" s="2">
        <v>4959.8</v>
      </c>
      <c r="I2836" t="str">
        <f t="shared" si="44"/>
        <v>Young Adult</v>
      </c>
    </row>
    <row r="2837" spans="1:9" x14ac:dyDescent="0.35">
      <c r="A2837" s="1">
        <v>44586</v>
      </c>
      <c r="B2837" t="s">
        <v>2868</v>
      </c>
      <c r="C2837">
        <v>73</v>
      </c>
      <c r="D2837" t="s">
        <v>9</v>
      </c>
      <c r="E2837" t="s">
        <v>22</v>
      </c>
      <c r="F2837" t="s">
        <v>23</v>
      </c>
      <c r="G2837" t="s">
        <v>40</v>
      </c>
      <c r="H2837" s="2">
        <v>2832.01</v>
      </c>
      <c r="I2837" t="str">
        <f t="shared" si="44"/>
        <v>Senior Age</v>
      </c>
    </row>
    <row r="2838" spans="1:9" x14ac:dyDescent="0.35">
      <c r="A2838" s="1">
        <v>44672</v>
      </c>
      <c r="B2838" t="s">
        <v>2869</v>
      </c>
      <c r="C2838">
        <v>57</v>
      </c>
      <c r="D2838" t="s">
        <v>9</v>
      </c>
      <c r="E2838" t="s">
        <v>22</v>
      </c>
      <c r="F2838" t="s">
        <v>30</v>
      </c>
      <c r="G2838" t="s">
        <v>40</v>
      </c>
      <c r="H2838" s="2">
        <v>2712.49</v>
      </c>
      <c r="I2838" t="str">
        <f t="shared" si="44"/>
        <v>Middle age</v>
      </c>
    </row>
    <row r="2839" spans="1:9" x14ac:dyDescent="0.35">
      <c r="A2839" s="1">
        <v>45035</v>
      </c>
      <c r="B2839" t="s">
        <v>2870</v>
      </c>
      <c r="C2839">
        <v>98</v>
      </c>
      <c r="D2839" t="s">
        <v>9</v>
      </c>
      <c r="E2839" t="s">
        <v>35</v>
      </c>
      <c r="F2839" t="s">
        <v>23</v>
      </c>
      <c r="G2839" t="s">
        <v>28</v>
      </c>
      <c r="H2839" s="2">
        <v>3137.32</v>
      </c>
      <c r="I2839" t="str">
        <f t="shared" si="44"/>
        <v>Senior Age</v>
      </c>
    </row>
    <row r="2840" spans="1:9" x14ac:dyDescent="0.35">
      <c r="A2840" s="1">
        <v>45101</v>
      </c>
      <c r="B2840" t="s">
        <v>2871</v>
      </c>
      <c r="C2840">
        <v>44</v>
      </c>
      <c r="D2840" t="s">
        <v>9</v>
      </c>
      <c r="E2840" t="s">
        <v>33</v>
      </c>
      <c r="F2840" t="s">
        <v>16</v>
      </c>
      <c r="G2840" t="s">
        <v>12</v>
      </c>
      <c r="H2840" s="2">
        <v>4528.38</v>
      </c>
      <c r="I2840" t="str">
        <f t="shared" si="44"/>
        <v>Middle age</v>
      </c>
    </row>
    <row r="2841" spans="1:9" x14ac:dyDescent="0.35">
      <c r="A2841" s="1">
        <v>45150</v>
      </c>
      <c r="B2841" t="s">
        <v>2872</v>
      </c>
      <c r="C2841">
        <v>4</v>
      </c>
      <c r="D2841" t="s">
        <v>21</v>
      </c>
      <c r="E2841" t="s">
        <v>25</v>
      </c>
      <c r="F2841" t="s">
        <v>11</v>
      </c>
      <c r="G2841" t="s">
        <v>40</v>
      </c>
      <c r="H2841" s="2">
        <v>3097.63</v>
      </c>
      <c r="I2841" t="str">
        <f t="shared" si="44"/>
        <v>Child</v>
      </c>
    </row>
    <row r="2842" spans="1:9" x14ac:dyDescent="0.35">
      <c r="A2842" s="1">
        <v>44794</v>
      </c>
      <c r="B2842" t="s">
        <v>2873</v>
      </c>
      <c r="C2842">
        <v>63</v>
      </c>
      <c r="D2842" t="s">
        <v>9</v>
      </c>
      <c r="E2842" t="s">
        <v>25</v>
      </c>
      <c r="F2842" t="s">
        <v>11</v>
      </c>
      <c r="G2842" t="s">
        <v>17</v>
      </c>
      <c r="H2842" s="2">
        <v>3198.58</v>
      </c>
      <c r="I2842" t="str">
        <f t="shared" si="44"/>
        <v>Senior Age</v>
      </c>
    </row>
    <row r="2843" spans="1:9" x14ac:dyDescent="0.35">
      <c r="A2843" s="1">
        <v>44843</v>
      </c>
      <c r="B2843" t="s">
        <v>2874</v>
      </c>
      <c r="C2843">
        <v>17</v>
      </c>
      <c r="D2843" t="s">
        <v>9</v>
      </c>
      <c r="E2843" t="s">
        <v>10</v>
      </c>
      <c r="F2843" t="s">
        <v>23</v>
      </c>
      <c r="G2843" t="s">
        <v>17</v>
      </c>
      <c r="H2843" s="2">
        <v>3429.49</v>
      </c>
      <c r="I2843" t="str">
        <f t="shared" si="44"/>
        <v>Child</v>
      </c>
    </row>
    <row r="2844" spans="1:9" x14ac:dyDescent="0.35">
      <c r="A2844" s="1">
        <v>45206</v>
      </c>
      <c r="B2844" t="s">
        <v>2875</v>
      </c>
      <c r="C2844">
        <v>2</v>
      </c>
      <c r="D2844" t="s">
        <v>21</v>
      </c>
      <c r="E2844" t="s">
        <v>15</v>
      </c>
      <c r="F2844" t="s">
        <v>11</v>
      </c>
      <c r="G2844" t="s">
        <v>40</v>
      </c>
      <c r="H2844" s="2">
        <v>2633.92</v>
      </c>
      <c r="I2844" t="str">
        <f t="shared" si="44"/>
        <v>Child</v>
      </c>
    </row>
    <row r="2845" spans="1:9" x14ac:dyDescent="0.35">
      <c r="A2845" s="1">
        <v>44845</v>
      </c>
      <c r="B2845" t="s">
        <v>2876</v>
      </c>
      <c r="C2845">
        <v>94</v>
      </c>
      <c r="D2845" t="s">
        <v>14</v>
      </c>
      <c r="E2845" t="s">
        <v>33</v>
      </c>
      <c r="F2845" t="s">
        <v>16</v>
      </c>
      <c r="G2845" t="s">
        <v>12</v>
      </c>
      <c r="H2845" s="2">
        <v>3352.42</v>
      </c>
      <c r="I2845" t="str">
        <f t="shared" si="44"/>
        <v>Senior Age</v>
      </c>
    </row>
    <row r="2846" spans="1:9" x14ac:dyDescent="0.35">
      <c r="A2846" s="1">
        <v>45241</v>
      </c>
      <c r="B2846" t="s">
        <v>2877</v>
      </c>
      <c r="C2846">
        <v>51</v>
      </c>
      <c r="D2846" t="s">
        <v>21</v>
      </c>
      <c r="E2846" t="s">
        <v>10</v>
      </c>
      <c r="F2846" t="s">
        <v>16</v>
      </c>
      <c r="G2846" t="s">
        <v>28</v>
      </c>
      <c r="H2846" s="2">
        <v>3914.92</v>
      </c>
      <c r="I2846" t="str">
        <f t="shared" si="44"/>
        <v>Middle age</v>
      </c>
    </row>
    <row r="2847" spans="1:9" x14ac:dyDescent="0.35">
      <c r="A2847" s="1">
        <v>45182</v>
      </c>
      <c r="B2847" t="s">
        <v>2878</v>
      </c>
      <c r="C2847">
        <v>7</v>
      </c>
      <c r="D2847" t="s">
        <v>9</v>
      </c>
      <c r="E2847" t="s">
        <v>33</v>
      </c>
      <c r="F2847" t="s">
        <v>16</v>
      </c>
      <c r="G2847" t="s">
        <v>37</v>
      </c>
      <c r="H2847" s="2">
        <v>3980.82</v>
      </c>
      <c r="I2847" t="str">
        <f t="shared" si="44"/>
        <v>Child</v>
      </c>
    </row>
    <row r="2848" spans="1:9" x14ac:dyDescent="0.35">
      <c r="A2848" s="1">
        <v>44575</v>
      </c>
      <c r="B2848" t="s">
        <v>2879</v>
      </c>
      <c r="C2848">
        <v>40</v>
      </c>
      <c r="D2848" t="s">
        <v>21</v>
      </c>
      <c r="E2848" t="s">
        <v>19</v>
      </c>
      <c r="F2848" t="s">
        <v>11</v>
      </c>
      <c r="G2848" t="s">
        <v>17</v>
      </c>
      <c r="H2848" s="2">
        <v>1926.96</v>
      </c>
      <c r="I2848" t="str">
        <f t="shared" si="44"/>
        <v>Middle age</v>
      </c>
    </row>
    <row r="2849" spans="1:9" x14ac:dyDescent="0.35">
      <c r="A2849" s="1">
        <v>45073</v>
      </c>
      <c r="B2849" t="s">
        <v>2880</v>
      </c>
      <c r="C2849">
        <v>16</v>
      </c>
      <c r="D2849" t="s">
        <v>21</v>
      </c>
      <c r="E2849" t="s">
        <v>35</v>
      </c>
      <c r="F2849" t="s">
        <v>16</v>
      </c>
      <c r="G2849" t="s">
        <v>28</v>
      </c>
      <c r="H2849" s="2">
        <v>2501.91</v>
      </c>
      <c r="I2849" t="str">
        <f t="shared" si="44"/>
        <v>Child</v>
      </c>
    </row>
    <row r="2850" spans="1:9" x14ac:dyDescent="0.35">
      <c r="A2850" s="1">
        <v>45083</v>
      </c>
      <c r="B2850" t="s">
        <v>2881</v>
      </c>
      <c r="C2850">
        <v>46</v>
      </c>
      <c r="D2850" t="s">
        <v>14</v>
      </c>
      <c r="E2850" t="s">
        <v>25</v>
      </c>
      <c r="F2850" t="s">
        <v>30</v>
      </c>
      <c r="G2850" t="s">
        <v>12</v>
      </c>
      <c r="H2850" s="2">
        <v>2555.46</v>
      </c>
      <c r="I2850" t="str">
        <f t="shared" si="44"/>
        <v>Middle age</v>
      </c>
    </row>
    <row r="2851" spans="1:9" x14ac:dyDescent="0.35">
      <c r="A2851" s="1">
        <v>45155</v>
      </c>
      <c r="B2851" t="s">
        <v>2882</v>
      </c>
      <c r="C2851">
        <v>7</v>
      </c>
      <c r="D2851" t="s">
        <v>9</v>
      </c>
      <c r="E2851" t="s">
        <v>27</v>
      </c>
      <c r="F2851" t="s">
        <v>23</v>
      </c>
      <c r="G2851" t="s">
        <v>28</v>
      </c>
      <c r="H2851" s="2">
        <v>878.71</v>
      </c>
      <c r="I2851" t="str">
        <f t="shared" si="44"/>
        <v>Child</v>
      </c>
    </row>
    <row r="2852" spans="1:9" x14ac:dyDescent="0.35">
      <c r="A2852" s="1">
        <v>44781</v>
      </c>
      <c r="B2852" t="s">
        <v>2883</v>
      </c>
      <c r="C2852">
        <v>22</v>
      </c>
      <c r="D2852" t="s">
        <v>21</v>
      </c>
      <c r="E2852" t="s">
        <v>15</v>
      </c>
      <c r="F2852" t="s">
        <v>16</v>
      </c>
      <c r="G2852" t="s">
        <v>28</v>
      </c>
      <c r="H2852" s="2">
        <v>1691.49</v>
      </c>
      <c r="I2852" t="str">
        <f t="shared" si="44"/>
        <v>Young Adult</v>
      </c>
    </row>
    <row r="2853" spans="1:9" x14ac:dyDescent="0.35">
      <c r="A2853" s="1">
        <v>44769</v>
      </c>
      <c r="B2853" t="s">
        <v>2884</v>
      </c>
      <c r="C2853">
        <v>33</v>
      </c>
      <c r="D2853" t="s">
        <v>21</v>
      </c>
      <c r="E2853" t="s">
        <v>15</v>
      </c>
      <c r="F2853" t="s">
        <v>16</v>
      </c>
      <c r="G2853" t="s">
        <v>17</v>
      </c>
      <c r="H2853" s="2">
        <v>80.98</v>
      </c>
      <c r="I2853" t="str">
        <f t="shared" si="44"/>
        <v>Young Adult</v>
      </c>
    </row>
    <row r="2854" spans="1:9" x14ac:dyDescent="0.35">
      <c r="A2854" s="1">
        <v>44906</v>
      </c>
      <c r="B2854" t="s">
        <v>2885</v>
      </c>
      <c r="C2854">
        <v>78</v>
      </c>
      <c r="D2854" t="s">
        <v>14</v>
      </c>
      <c r="E2854" t="s">
        <v>33</v>
      </c>
      <c r="F2854" t="s">
        <v>30</v>
      </c>
      <c r="G2854" t="s">
        <v>17</v>
      </c>
      <c r="H2854" s="2">
        <v>1588.42</v>
      </c>
      <c r="I2854" t="str">
        <f t="shared" si="44"/>
        <v>Senior Age</v>
      </c>
    </row>
    <row r="2855" spans="1:9" x14ac:dyDescent="0.35">
      <c r="A2855" s="1">
        <v>44835</v>
      </c>
      <c r="B2855" t="s">
        <v>2886</v>
      </c>
      <c r="C2855">
        <v>35</v>
      </c>
      <c r="D2855" t="s">
        <v>14</v>
      </c>
      <c r="E2855" t="s">
        <v>15</v>
      </c>
      <c r="F2855" t="s">
        <v>11</v>
      </c>
      <c r="G2855" t="s">
        <v>40</v>
      </c>
      <c r="H2855" s="2">
        <v>1575.4</v>
      </c>
      <c r="I2855" t="str">
        <f t="shared" si="44"/>
        <v>Young Adult</v>
      </c>
    </row>
    <row r="2856" spans="1:9" x14ac:dyDescent="0.35">
      <c r="A2856" s="1">
        <v>45011</v>
      </c>
      <c r="B2856" t="s">
        <v>2887</v>
      </c>
      <c r="C2856">
        <v>13</v>
      </c>
      <c r="D2856" t="s">
        <v>21</v>
      </c>
      <c r="E2856" t="s">
        <v>19</v>
      </c>
      <c r="F2856" t="s">
        <v>23</v>
      </c>
      <c r="G2856" t="s">
        <v>28</v>
      </c>
      <c r="H2856" s="2">
        <v>4024.12</v>
      </c>
      <c r="I2856" t="str">
        <f t="shared" si="44"/>
        <v>Child</v>
      </c>
    </row>
    <row r="2857" spans="1:9" x14ac:dyDescent="0.35">
      <c r="A2857" s="1">
        <v>44824</v>
      </c>
      <c r="B2857" t="s">
        <v>2888</v>
      </c>
      <c r="C2857">
        <v>3</v>
      </c>
      <c r="D2857" t="s">
        <v>21</v>
      </c>
      <c r="E2857" t="s">
        <v>35</v>
      </c>
      <c r="F2857" t="s">
        <v>11</v>
      </c>
      <c r="G2857" t="s">
        <v>12</v>
      </c>
      <c r="H2857" s="2">
        <v>2679.42</v>
      </c>
      <c r="I2857" t="str">
        <f t="shared" si="44"/>
        <v>Child</v>
      </c>
    </row>
    <row r="2858" spans="1:9" x14ac:dyDescent="0.35">
      <c r="A2858" s="1">
        <v>45175</v>
      </c>
      <c r="B2858" t="s">
        <v>2889</v>
      </c>
      <c r="C2858">
        <v>36</v>
      </c>
      <c r="D2858" t="s">
        <v>14</v>
      </c>
      <c r="E2858" t="s">
        <v>19</v>
      </c>
      <c r="F2858" t="s">
        <v>16</v>
      </c>
      <c r="G2858" t="s">
        <v>12</v>
      </c>
      <c r="H2858" s="2">
        <v>989.79</v>
      </c>
      <c r="I2858" t="str">
        <f t="shared" si="44"/>
        <v>Young Adult</v>
      </c>
    </row>
    <row r="2859" spans="1:9" x14ac:dyDescent="0.35">
      <c r="A2859" s="1">
        <v>44834</v>
      </c>
      <c r="B2859" t="s">
        <v>2890</v>
      </c>
      <c r="C2859">
        <v>46</v>
      </c>
      <c r="D2859" t="s">
        <v>14</v>
      </c>
      <c r="E2859" t="s">
        <v>35</v>
      </c>
      <c r="F2859" t="s">
        <v>11</v>
      </c>
      <c r="G2859" t="s">
        <v>28</v>
      </c>
      <c r="H2859" s="2">
        <v>3996.27</v>
      </c>
      <c r="I2859" t="str">
        <f t="shared" si="44"/>
        <v>Middle age</v>
      </c>
    </row>
    <row r="2860" spans="1:9" x14ac:dyDescent="0.35">
      <c r="A2860" s="1">
        <v>44860</v>
      </c>
      <c r="B2860" t="s">
        <v>2891</v>
      </c>
      <c r="C2860">
        <v>61</v>
      </c>
      <c r="D2860" t="s">
        <v>21</v>
      </c>
      <c r="E2860" t="s">
        <v>27</v>
      </c>
      <c r="F2860" t="s">
        <v>11</v>
      </c>
      <c r="G2860" t="s">
        <v>12</v>
      </c>
      <c r="H2860" s="2">
        <v>2048.48</v>
      </c>
      <c r="I2860" t="str">
        <f t="shared" si="44"/>
        <v>Senior Age</v>
      </c>
    </row>
    <row r="2861" spans="1:9" x14ac:dyDescent="0.35">
      <c r="A2861" s="1">
        <v>45121</v>
      </c>
      <c r="B2861" t="s">
        <v>2892</v>
      </c>
      <c r="C2861">
        <v>95</v>
      </c>
      <c r="D2861" t="s">
        <v>21</v>
      </c>
      <c r="E2861" t="s">
        <v>10</v>
      </c>
      <c r="F2861" t="s">
        <v>16</v>
      </c>
      <c r="G2861" t="s">
        <v>28</v>
      </c>
      <c r="H2861" s="2">
        <v>1354.82</v>
      </c>
      <c r="I2861" t="str">
        <f t="shared" si="44"/>
        <v>Senior Age</v>
      </c>
    </row>
    <row r="2862" spans="1:9" x14ac:dyDescent="0.35">
      <c r="A2862" s="1">
        <v>44627</v>
      </c>
      <c r="B2862" t="s">
        <v>2893</v>
      </c>
      <c r="C2862">
        <v>96</v>
      </c>
      <c r="D2862" t="s">
        <v>14</v>
      </c>
      <c r="E2862" t="s">
        <v>15</v>
      </c>
      <c r="F2862" t="s">
        <v>30</v>
      </c>
      <c r="G2862" t="s">
        <v>17</v>
      </c>
      <c r="H2862" s="2">
        <v>3094.54</v>
      </c>
      <c r="I2862" t="str">
        <f t="shared" si="44"/>
        <v>Senior Age</v>
      </c>
    </row>
    <row r="2863" spans="1:9" x14ac:dyDescent="0.35">
      <c r="A2863" s="1">
        <v>44959</v>
      </c>
      <c r="B2863" t="s">
        <v>2894</v>
      </c>
      <c r="C2863">
        <v>69</v>
      </c>
      <c r="D2863" t="s">
        <v>9</v>
      </c>
      <c r="E2863" t="s">
        <v>10</v>
      </c>
      <c r="F2863" t="s">
        <v>23</v>
      </c>
      <c r="G2863" t="s">
        <v>28</v>
      </c>
      <c r="H2863" s="2">
        <v>798.35</v>
      </c>
      <c r="I2863" t="str">
        <f t="shared" si="44"/>
        <v>Senior Age</v>
      </c>
    </row>
    <row r="2864" spans="1:9" x14ac:dyDescent="0.35">
      <c r="A2864" s="1">
        <v>45161</v>
      </c>
      <c r="B2864" t="s">
        <v>2895</v>
      </c>
      <c r="C2864">
        <v>30</v>
      </c>
      <c r="D2864" t="s">
        <v>21</v>
      </c>
      <c r="E2864" t="s">
        <v>27</v>
      </c>
      <c r="F2864" t="s">
        <v>30</v>
      </c>
      <c r="G2864" t="s">
        <v>28</v>
      </c>
      <c r="H2864" s="2">
        <v>3036.75</v>
      </c>
      <c r="I2864" t="str">
        <f t="shared" si="44"/>
        <v>Young Adult</v>
      </c>
    </row>
    <row r="2865" spans="1:9" x14ac:dyDescent="0.35">
      <c r="A2865" s="1">
        <v>44970</v>
      </c>
      <c r="B2865" t="s">
        <v>2896</v>
      </c>
      <c r="C2865">
        <v>14</v>
      </c>
      <c r="D2865" t="s">
        <v>9</v>
      </c>
      <c r="E2865" t="s">
        <v>25</v>
      </c>
      <c r="F2865" t="s">
        <v>16</v>
      </c>
      <c r="G2865" t="s">
        <v>12</v>
      </c>
      <c r="H2865" s="2">
        <v>4275.66</v>
      </c>
      <c r="I2865" t="str">
        <f t="shared" si="44"/>
        <v>Child</v>
      </c>
    </row>
    <row r="2866" spans="1:9" x14ac:dyDescent="0.35">
      <c r="A2866" s="1">
        <v>44651</v>
      </c>
      <c r="B2866" t="s">
        <v>2897</v>
      </c>
      <c r="C2866">
        <v>12</v>
      </c>
      <c r="D2866" t="s">
        <v>14</v>
      </c>
      <c r="E2866" t="s">
        <v>10</v>
      </c>
      <c r="F2866" t="s">
        <v>23</v>
      </c>
      <c r="G2866" t="s">
        <v>17</v>
      </c>
      <c r="H2866" s="2">
        <v>1032.23</v>
      </c>
      <c r="I2866" t="str">
        <f t="shared" si="44"/>
        <v>Child</v>
      </c>
    </row>
    <row r="2867" spans="1:9" x14ac:dyDescent="0.35">
      <c r="A2867" s="1">
        <v>44692</v>
      </c>
      <c r="B2867" t="s">
        <v>2898</v>
      </c>
      <c r="C2867">
        <v>40</v>
      </c>
      <c r="D2867" t="s">
        <v>9</v>
      </c>
      <c r="E2867" t="s">
        <v>35</v>
      </c>
      <c r="F2867" t="s">
        <v>30</v>
      </c>
      <c r="G2867" t="s">
        <v>28</v>
      </c>
      <c r="H2867" s="2">
        <v>2889.37</v>
      </c>
      <c r="I2867" t="str">
        <f t="shared" si="44"/>
        <v>Middle age</v>
      </c>
    </row>
    <row r="2868" spans="1:9" x14ac:dyDescent="0.35">
      <c r="A2868" s="1">
        <v>44806</v>
      </c>
      <c r="B2868" t="s">
        <v>2899</v>
      </c>
      <c r="C2868">
        <v>83</v>
      </c>
      <c r="D2868" t="s">
        <v>21</v>
      </c>
      <c r="E2868" t="s">
        <v>33</v>
      </c>
      <c r="F2868" t="s">
        <v>16</v>
      </c>
      <c r="G2868" t="s">
        <v>17</v>
      </c>
      <c r="H2868" s="2">
        <v>323.19</v>
      </c>
      <c r="I2868" t="str">
        <f t="shared" si="44"/>
        <v>Senior Age</v>
      </c>
    </row>
    <row r="2869" spans="1:9" x14ac:dyDescent="0.35">
      <c r="A2869" s="1">
        <v>44858</v>
      </c>
      <c r="B2869" t="s">
        <v>2900</v>
      </c>
      <c r="C2869">
        <v>66</v>
      </c>
      <c r="D2869" t="s">
        <v>9</v>
      </c>
      <c r="E2869" t="s">
        <v>35</v>
      </c>
      <c r="F2869" t="s">
        <v>11</v>
      </c>
      <c r="G2869" t="s">
        <v>37</v>
      </c>
      <c r="H2869" s="2">
        <v>442.64</v>
      </c>
      <c r="I2869" t="str">
        <f t="shared" si="44"/>
        <v>Senior Age</v>
      </c>
    </row>
    <row r="2870" spans="1:9" x14ac:dyDescent="0.35">
      <c r="A2870" s="1">
        <v>44867</v>
      </c>
      <c r="B2870" t="s">
        <v>2901</v>
      </c>
      <c r="C2870">
        <v>15</v>
      </c>
      <c r="D2870" t="s">
        <v>9</v>
      </c>
      <c r="E2870" t="s">
        <v>10</v>
      </c>
      <c r="F2870" t="s">
        <v>23</v>
      </c>
      <c r="G2870" t="s">
        <v>28</v>
      </c>
      <c r="H2870" s="2">
        <v>807.35</v>
      </c>
      <c r="I2870" t="str">
        <f t="shared" si="44"/>
        <v>Child</v>
      </c>
    </row>
    <row r="2871" spans="1:9" x14ac:dyDescent="0.35">
      <c r="A2871" s="1">
        <v>44844</v>
      </c>
      <c r="B2871" t="s">
        <v>2902</v>
      </c>
      <c r="C2871">
        <v>45</v>
      </c>
      <c r="D2871" t="s">
        <v>14</v>
      </c>
      <c r="E2871" t="s">
        <v>15</v>
      </c>
      <c r="F2871" t="s">
        <v>11</v>
      </c>
      <c r="G2871" t="s">
        <v>37</v>
      </c>
      <c r="H2871" s="2">
        <v>1079.8499999999999</v>
      </c>
      <c r="I2871" t="str">
        <f t="shared" si="44"/>
        <v>Middle age</v>
      </c>
    </row>
    <row r="2872" spans="1:9" x14ac:dyDescent="0.35">
      <c r="A2872" s="1">
        <v>44706</v>
      </c>
      <c r="B2872" t="s">
        <v>2903</v>
      </c>
      <c r="C2872">
        <v>98</v>
      </c>
      <c r="D2872" t="s">
        <v>9</v>
      </c>
      <c r="E2872" t="s">
        <v>25</v>
      </c>
      <c r="F2872" t="s">
        <v>30</v>
      </c>
      <c r="G2872" t="s">
        <v>12</v>
      </c>
      <c r="H2872" s="2">
        <v>685.6</v>
      </c>
      <c r="I2872" t="str">
        <f t="shared" si="44"/>
        <v>Senior Age</v>
      </c>
    </row>
    <row r="2873" spans="1:9" x14ac:dyDescent="0.35">
      <c r="A2873" s="1">
        <v>45291</v>
      </c>
      <c r="B2873" t="s">
        <v>2904</v>
      </c>
      <c r="C2873">
        <v>80</v>
      </c>
      <c r="D2873" t="s">
        <v>9</v>
      </c>
      <c r="E2873" t="s">
        <v>10</v>
      </c>
      <c r="F2873" t="s">
        <v>23</v>
      </c>
      <c r="G2873" t="s">
        <v>17</v>
      </c>
      <c r="H2873" s="2">
        <v>4515.5600000000004</v>
      </c>
      <c r="I2873" t="str">
        <f t="shared" si="44"/>
        <v>Senior Age</v>
      </c>
    </row>
    <row r="2874" spans="1:9" x14ac:dyDescent="0.35">
      <c r="A2874" s="1">
        <v>44781</v>
      </c>
      <c r="B2874" t="s">
        <v>2905</v>
      </c>
      <c r="C2874">
        <v>84</v>
      </c>
      <c r="D2874" t="s">
        <v>14</v>
      </c>
      <c r="E2874" t="s">
        <v>10</v>
      </c>
      <c r="F2874" t="s">
        <v>11</v>
      </c>
      <c r="G2874" t="s">
        <v>40</v>
      </c>
      <c r="H2874" s="2">
        <v>1266.45</v>
      </c>
      <c r="I2874" t="str">
        <f t="shared" si="44"/>
        <v>Senior Age</v>
      </c>
    </row>
    <row r="2875" spans="1:9" x14ac:dyDescent="0.35">
      <c r="A2875" s="1">
        <v>44635</v>
      </c>
      <c r="B2875" t="s">
        <v>2906</v>
      </c>
      <c r="C2875">
        <v>86</v>
      </c>
      <c r="D2875" t="s">
        <v>21</v>
      </c>
      <c r="E2875" t="s">
        <v>10</v>
      </c>
      <c r="F2875" t="s">
        <v>11</v>
      </c>
      <c r="G2875" t="s">
        <v>40</v>
      </c>
      <c r="H2875" s="2">
        <v>4951.5200000000004</v>
      </c>
      <c r="I2875" t="str">
        <f t="shared" si="44"/>
        <v>Senior Age</v>
      </c>
    </row>
    <row r="2876" spans="1:9" x14ac:dyDescent="0.35">
      <c r="A2876" s="1">
        <v>45009</v>
      </c>
      <c r="B2876" t="s">
        <v>2907</v>
      </c>
      <c r="C2876">
        <v>67</v>
      </c>
      <c r="D2876" t="s">
        <v>21</v>
      </c>
      <c r="E2876" t="s">
        <v>27</v>
      </c>
      <c r="F2876" t="s">
        <v>11</v>
      </c>
      <c r="G2876" t="s">
        <v>37</v>
      </c>
      <c r="H2876" s="2">
        <v>861.54</v>
      </c>
      <c r="I2876" t="str">
        <f t="shared" si="44"/>
        <v>Senior Age</v>
      </c>
    </row>
    <row r="2877" spans="1:9" x14ac:dyDescent="0.35">
      <c r="A2877" s="1">
        <v>44566</v>
      </c>
      <c r="B2877" t="s">
        <v>2908</v>
      </c>
      <c r="C2877">
        <v>83</v>
      </c>
      <c r="D2877" t="s">
        <v>21</v>
      </c>
      <c r="E2877" t="s">
        <v>35</v>
      </c>
      <c r="F2877" t="s">
        <v>16</v>
      </c>
      <c r="G2877" t="s">
        <v>12</v>
      </c>
      <c r="H2877" s="2">
        <v>2233.5700000000002</v>
      </c>
      <c r="I2877" t="str">
        <f t="shared" si="44"/>
        <v>Senior Age</v>
      </c>
    </row>
    <row r="2878" spans="1:9" x14ac:dyDescent="0.35">
      <c r="A2878" s="1">
        <v>44947</v>
      </c>
      <c r="B2878" t="s">
        <v>2909</v>
      </c>
      <c r="C2878">
        <v>15</v>
      </c>
      <c r="D2878" t="s">
        <v>9</v>
      </c>
      <c r="E2878" t="s">
        <v>35</v>
      </c>
      <c r="F2878" t="s">
        <v>23</v>
      </c>
      <c r="G2878" t="s">
        <v>17</v>
      </c>
      <c r="H2878" s="2">
        <v>4207.34</v>
      </c>
      <c r="I2878" t="str">
        <f t="shared" si="44"/>
        <v>Child</v>
      </c>
    </row>
    <row r="2879" spans="1:9" x14ac:dyDescent="0.35">
      <c r="A2879" s="1">
        <v>45260</v>
      </c>
      <c r="B2879" t="s">
        <v>2910</v>
      </c>
      <c r="C2879">
        <v>44</v>
      </c>
      <c r="D2879" t="s">
        <v>14</v>
      </c>
      <c r="E2879" t="s">
        <v>35</v>
      </c>
      <c r="F2879" t="s">
        <v>23</v>
      </c>
      <c r="G2879" t="s">
        <v>12</v>
      </c>
      <c r="H2879" s="2">
        <v>3630.9</v>
      </c>
      <c r="I2879" t="str">
        <f t="shared" si="44"/>
        <v>Middle age</v>
      </c>
    </row>
    <row r="2880" spans="1:9" x14ac:dyDescent="0.35">
      <c r="A2880" s="1">
        <v>45257</v>
      </c>
      <c r="B2880" t="s">
        <v>2911</v>
      </c>
      <c r="C2880">
        <v>9</v>
      </c>
      <c r="D2880" t="s">
        <v>21</v>
      </c>
      <c r="E2880" t="s">
        <v>33</v>
      </c>
      <c r="F2880" t="s">
        <v>16</v>
      </c>
      <c r="G2880" t="s">
        <v>17</v>
      </c>
      <c r="H2880" s="2">
        <v>2513.84</v>
      </c>
      <c r="I2880" t="str">
        <f t="shared" si="44"/>
        <v>Child</v>
      </c>
    </row>
    <row r="2881" spans="1:9" x14ac:dyDescent="0.35">
      <c r="A2881" s="1">
        <v>45231</v>
      </c>
      <c r="B2881" t="s">
        <v>2912</v>
      </c>
      <c r="C2881">
        <v>52</v>
      </c>
      <c r="D2881" t="s">
        <v>21</v>
      </c>
      <c r="E2881" t="s">
        <v>35</v>
      </c>
      <c r="F2881" t="s">
        <v>30</v>
      </c>
      <c r="G2881" t="s">
        <v>40</v>
      </c>
      <c r="H2881" s="2">
        <v>3622.96</v>
      </c>
      <c r="I2881" t="str">
        <f t="shared" si="44"/>
        <v>Middle age</v>
      </c>
    </row>
    <row r="2882" spans="1:9" x14ac:dyDescent="0.35">
      <c r="A2882" s="1">
        <v>44687</v>
      </c>
      <c r="B2882" t="s">
        <v>2913</v>
      </c>
      <c r="C2882">
        <v>94</v>
      </c>
      <c r="D2882" t="s">
        <v>9</v>
      </c>
      <c r="E2882" t="s">
        <v>19</v>
      </c>
      <c r="F2882" t="s">
        <v>23</v>
      </c>
      <c r="G2882" t="s">
        <v>12</v>
      </c>
      <c r="H2882" s="2">
        <v>4719.4799999999996</v>
      </c>
      <c r="I2882" t="str">
        <f t="shared" ref="I2882:I2945" si="45">IF(C2882&lt;=17,"Child",IF(C2882&lt;=39, "Young Adult", IF(C2882&lt;=59, "Middle age", "Senior Age")))</f>
        <v>Senior Age</v>
      </c>
    </row>
    <row r="2883" spans="1:9" x14ac:dyDescent="0.35">
      <c r="A2883" s="1">
        <v>44993</v>
      </c>
      <c r="B2883" t="s">
        <v>2914</v>
      </c>
      <c r="C2883">
        <v>39</v>
      </c>
      <c r="D2883" t="s">
        <v>21</v>
      </c>
      <c r="E2883" t="s">
        <v>22</v>
      </c>
      <c r="F2883" t="s">
        <v>16</v>
      </c>
      <c r="G2883" t="s">
        <v>12</v>
      </c>
      <c r="H2883" s="2">
        <v>2126.13</v>
      </c>
      <c r="I2883" t="str">
        <f t="shared" si="45"/>
        <v>Young Adult</v>
      </c>
    </row>
    <row r="2884" spans="1:9" x14ac:dyDescent="0.35">
      <c r="A2884" s="1">
        <v>45197</v>
      </c>
      <c r="B2884" t="s">
        <v>2915</v>
      </c>
      <c r="C2884">
        <v>94</v>
      </c>
      <c r="D2884" t="s">
        <v>14</v>
      </c>
      <c r="E2884" t="s">
        <v>15</v>
      </c>
      <c r="F2884" t="s">
        <v>30</v>
      </c>
      <c r="G2884" t="s">
        <v>17</v>
      </c>
      <c r="H2884" s="2">
        <v>4637.4799999999996</v>
      </c>
      <c r="I2884" t="str">
        <f t="shared" si="45"/>
        <v>Senior Age</v>
      </c>
    </row>
    <row r="2885" spans="1:9" x14ac:dyDescent="0.35">
      <c r="A2885" s="1">
        <v>44781</v>
      </c>
      <c r="B2885" t="s">
        <v>2916</v>
      </c>
      <c r="C2885">
        <v>67</v>
      </c>
      <c r="D2885" t="s">
        <v>14</v>
      </c>
      <c r="E2885" t="s">
        <v>22</v>
      </c>
      <c r="F2885" t="s">
        <v>30</v>
      </c>
      <c r="G2885" t="s">
        <v>67</v>
      </c>
      <c r="H2885" s="2">
        <v>4462.5600000000004</v>
      </c>
      <c r="I2885" t="str">
        <f t="shared" si="45"/>
        <v>Senior Age</v>
      </c>
    </row>
    <row r="2886" spans="1:9" x14ac:dyDescent="0.35">
      <c r="A2886" s="1">
        <v>44819</v>
      </c>
      <c r="B2886" t="s">
        <v>2917</v>
      </c>
      <c r="C2886">
        <v>96</v>
      </c>
      <c r="D2886" t="s">
        <v>21</v>
      </c>
      <c r="E2886" t="s">
        <v>19</v>
      </c>
      <c r="F2886" t="s">
        <v>11</v>
      </c>
      <c r="G2886" t="s">
        <v>40</v>
      </c>
      <c r="H2886" s="2">
        <v>4610.16</v>
      </c>
      <c r="I2886" t="str">
        <f t="shared" si="45"/>
        <v>Senior Age</v>
      </c>
    </row>
    <row r="2887" spans="1:9" x14ac:dyDescent="0.35">
      <c r="A2887" s="1">
        <v>45271</v>
      </c>
      <c r="B2887" t="s">
        <v>2918</v>
      </c>
      <c r="C2887">
        <v>63</v>
      </c>
      <c r="D2887" t="s">
        <v>9</v>
      </c>
      <c r="E2887" t="s">
        <v>33</v>
      </c>
      <c r="F2887" t="s">
        <v>23</v>
      </c>
      <c r="G2887" t="s">
        <v>40</v>
      </c>
      <c r="H2887" s="2">
        <v>609.71</v>
      </c>
      <c r="I2887" t="str">
        <f t="shared" si="45"/>
        <v>Senior Age</v>
      </c>
    </row>
    <row r="2888" spans="1:9" x14ac:dyDescent="0.35">
      <c r="A2888" s="1">
        <v>44627</v>
      </c>
      <c r="B2888" t="s">
        <v>2919</v>
      </c>
      <c r="C2888">
        <v>43</v>
      </c>
      <c r="D2888" t="s">
        <v>14</v>
      </c>
      <c r="E2888" t="s">
        <v>33</v>
      </c>
      <c r="F2888" t="s">
        <v>16</v>
      </c>
      <c r="G2888" t="s">
        <v>17</v>
      </c>
      <c r="H2888" s="2">
        <v>768.73</v>
      </c>
      <c r="I2888" t="str">
        <f t="shared" si="45"/>
        <v>Middle age</v>
      </c>
    </row>
    <row r="2889" spans="1:9" x14ac:dyDescent="0.35">
      <c r="A2889" s="1">
        <v>44836</v>
      </c>
      <c r="B2889" t="s">
        <v>2920</v>
      </c>
      <c r="C2889">
        <v>16</v>
      </c>
      <c r="D2889" t="s">
        <v>9</v>
      </c>
      <c r="E2889" t="s">
        <v>22</v>
      </c>
      <c r="F2889" t="s">
        <v>16</v>
      </c>
      <c r="G2889" t="s">
        <v>67</v>
      </c>
      <c r="H2889" s="2">
        <v>1410.47</v>
      </c>
      <c r="I2889" t="str">
        <f t="shared" si="45"/>
        <v>Child</v>
      </c>
    </row>
    <row r="2890" spans="1:9" x14ac:dyDescent="0.35">
      <c r="A2890" s="1">
        <v>44993</v>
      </c>
      <c r="B2890" t="s">
        <v>2921</v>
      </c>
      <c r="C2890">
        <v>70</v>
      </c>
      <c r="D2890" t="s">
        <v>21</v>
      </c>
      <c r="E2890" t="s">
        <v>19</v>
      </c>
      <c r="F2890" t="s">
        <v>16</v>
      </c>
      <c r="G2890" t="s">
        <v>37</v>
      </c>
      <c r="H2890" s="2">
        <v>4282.2</v>
      </c>
      <c r="I2890" t="str">
        <f t="shared" si="45"/>
        <v>Senior Age</v>
      </c>
    </row>
    <row r="2891" spans="1:9" x14ac:dyDescent="0.35">
      <c r="A2891" s="1">
        <v>45124</v>
      </c>
      <c r="B2891" t="s">
        <v>2922</v>
      </c>
      <c r="C2891">
        <v>61</v>
      </c>
      <c r="D2891" t="s">
        <v>21</v>
      </c>
      <c r="E2891" t="s">
        <v>10</v>
      </c>
      <c r="F2891" t="s">
        <v>30</v>
      </c>
      <c r="G2891" t="s">
        <v>28</v>
      </c>
      <c r="H2891" s="2">
        <v>1931.44</v>
      </c>
      <c r="I2891" t="str">
        <f t="shared" si="45"/>
        <v>Senior Age</v>
      </c>
    </row>
    <row r="2892" spans="1:9" x14ac:dyDescent="0.35">
      <c r="A2892" s="1">
        <v>45129</v>
      </c>
      <c r="B2892" t="s">
        <v>2923</v>
      </c>
      <c r="C2892">
        <v>26</v>
      </c>
      <c r="D2892" t="s">
        <v>9</v>
      </c>
      <c r="E2892" t="s">
        <v>25</v>
      </c>
      <c r="F2892" t="s">
        <v>16</v>
      </c>
      <c r="G2892" t="s">
        <v>28</v>
      </c>
      <c r="H2892" s="2">
        <v>2756.05</v>
      </c>
      <c r="I2892" t="str">
        <f t="shared" si="45"/>
        <v>Young Adult</v>
      </c>
    </row>
    <row r="2893" spans="1:9" x14ac:dyDescent="0.35">
      <c r="A2893" s="1">
        <v>45254</v>
      </c>
      <c r="B2893" t="s">
        <v>2924</v>
      </c>
      <c r="C2893">
        <v>10</v>
      </c>
      <c r="D2893" t="s">
        <v>21</v>
      </c>
      <c r="E2893" t="s">
        <v>33</v>
      </c>
      <c r="F2893" t="s">
        <v>30</v>
      </c>
      <c r="G2893" t="s">
        <v>12</v>
      </c>
      <c r="H2893" s="2">
        <v>2056.6</v>
      </c>
      <c r="I2893" t="str">
        <f t="shared" si="45"/>
        <v>Child</v>
      </c>
    </row>
    <row r="2894" spans="1:9" x14ac:dyDescent="0.35">
      <c r="A2894" s="1">
        <v>44905</v>
      </c>
      <c r="B2894" t="s">
        <v>2925</v>
      </c>
      <c r="C2894">
        <v>88</v>
      </c>
      <c r="D2894" t="s">
        <v>9</v>
      </c>
      <c r="E2894" t="s">
        <v>35</v>
      </c>
      <c r="F2894" t="s">
        <v>23</v>
      </c>
      <c r="G2894" t="s">
        <v>12</v>
      </c>
      <c r="H2894" s="2">
        <v>918.93</v>
      </c>
      <c r="I2894" t="str">
        <f t="shared" si="45"/>
        <v>Senior Age</v>
      </c>
    </row>
    <row r="2895" spans="1:9" x14ac:dyDescent="0.35">
      <c r="A2895" s="1">
        <v>44838</v>
      </c>
      <c r="B2895" t="s">
        <v>2926</v>
      </c>
      <c r="C2895">
        <v>14</v>
      </c>
      <c r="D2895" t="s">
        <v>21</v>
      </c>
      <c r="E2895" t="s">
        <v>15</v>
      </c>
      <c r="F2895" t="s">
        <v>11</v>
      </c>
      <c r="G2895" t="s">
        <v>28</v>
      </c>
      <c r="H2895" s="2">
        <v>1903.23</v>
      </c>
      <c r="I2895" t="str">
        <f t="shared" si="45"/>
        <v>Child</v>
      </c>
    </row>
    <row r="2896" spans="1:9" x14ac:dyDescent="0.35">
      <c r="A2896" s="1">
        <v>45152</v>
      </c>
      <c r="B2896" t="s">
        <v>2927</v>
      </c>
      <c r="C2896">
        <v>39</v>
      </c>
      <c r="D2896" t="s">
        <v>9</v>
      </c>
      <c r="E2896" t="s">
        <v>35</v>
      </c>
      <c r="F2896" t="s">
        <v>16</v>
      </c>
      <c r="G2896" t="s">
        <v>17</v>
      </c>
      <c r="H2896" s="2">
        <v>4932.2</v>
      </c>
      <c r="I2896" t="str">
        <f t="shared" si="45"/>
        <v>Young Adult</v>
      </c>
    </row>
    <row r="2897" spans="1:9" x14ac:dyDescent="0.35">
      <c r="A2897" s="1">
        <v>45107</v>
      </c>
      <c r="B2897" t="s">
        <v>2928</v>
      </c>
      <c r="C2897">
        <v>85</v>
      </c>
      <c r="D2897" t="s">
        <v>21</v>
      </c>
      <c r="E2897" t="s">
        <v>27</v>
      </c>
      <c r="F2897" t="s">
        <v>16</v>
      </c>
      <c r="G2897" t="s">
        <v>40</v>
      </c>
      <c r="H2897" s="2">
        <v>3043.82</v>
      </c>
      <c r="I2897" t="str">
        <f t="shared" si="45"/>
        <v>Senior Age</v>
      </c>
    </row>
    <row r="2898" spans="1:9" x14ac:dyDescent="0.35">
      <c r="A2898" s="1">
        <v>44972</v>
      </c>
      <c r="B2898" t="s">
        <v>2929</v>
      </c>
      <c r="C2898">
        <v>12</v>
      </c>
      <c r="D2898" t="s">
        <v>9</v>
      </c>
      <c r="E2898" t="s">
        <v>19</v>
      </c>
      <c r="F2898" t="s">
        <v>16</v>
      </c>
      <c r="G2898" t="s">
        <v>37</v>
      </c>
      <c r="H2898" s="2">
        <v>3849.37</v>
      </c>
      <c r="I2898" t="str">
        <f t="shared" si="45"/>
        <v>Child</v>
      </c>
    </row>
    <row r="2899" spans="1:9" x14ac:dyDescent="0.35">
      <c r="A2899" s="1">
        <v>44735</v>
      </c>
      <c r="B2899" t="s">
        <v>2930</v>
      </c>
      <c r="C2899">
        <v>64</v>
      </c>
      <c r="D2899" t="s">
        <v>14</v>
      </c>
      <c r="E2899" t="s">
        <v>10</v>
      </c>
      <c r="F2899" t="s">
        <v>11</v>
      </c>
      <c r="G2899" t="s">
        <v>17</v>
      </c>
      <c r="H2899" s="2">
        <v>4316.6899999999996</v>
      </c>
      <c r="I2899" t="str">
        <f t="shared" si="45"/>
        <v>Senior Age</v>
      </c>
    </row>
    <row r="2900" spans="1:9" x14ac:dyDescent="0.35">
      <c r="A2900" s="1">
        <v>44776</v>
      </c>
      <c r="B2900" t="s">
        <v>2931</v>
      </c>
      <c r="C2900">
        <v>25</v>
      </c>
      <c r="D2900" t="s">
        <v>14</v>
      </c>
      <c r="E2900" t="s">
        <v>33</v>
      </c>
      <c r="F2900" t="s">
        <v>23</v>
      </c>
      <c r="G2900" t="s">
        <v>37</v>
      </c>
      <c r="H2900" s="2">
        <v>4529.8999999999996</v>
      </c>
      <c r="I2900" t="str">
        <f t="shared" si="45"/>
        <v>Young Adult</v>
      </c>
    </row>
    <row r="2901" spans="1:9" x14ac:dyDescent="0.35">
      <c r="A2901" s="1">
        <v>44811</v>
      </c>
      <c r="B2901" t="s">
        <v>2932</v>
      </c>
      <c r="C2901">
        <v>88</v>
      </c>
      <c r="D2901" t="s">
        <v>9</v>
      </c>
      <c r="E2901" t="s">
        <v>15</v>
      </c>
      <c r="F2901" t="s">
        <v>16</v>
      </c>
      <c r="G2901" t="s">
        <v>40</v>
      </c>
      <c r="H2901" s="2">
        <v>4911.1899999999996</v>
      </c>
      <c r="I2901" t="str">
        <f t="shared" si="45"/>
        <v>Senior Age</v>
      </c>
    </row>
    <row r="2902" spans="1:9" x14ac:dyDescent="0.35">
      <c r="A2902" s="1">
        <v>45125</v>
      </c>
      <c r="B2902" t="s">
        <v>2933</v>
      </c>
      <c r="C2902">
        <v>98</v>
      </c>
      <c r="D2902" t="s">
        <v>14</v>
      </c>
      <c r="E2902" t="s">
        <v>25</v>
      </c>
      <c r="F2902" t="s">
        <v>16</v>
      </c>
      <c r="G2902" t="s">
        <v>67</v>
      </c>
      <c r="H2902" s="2">
        <v>184.21</v>
      </c>
      <c r="I2902" t="str">
        <f t="shared" si="45"/>
        <v>Senior Age</v>
      </c>
    </row>
    <row r="2903" spans="1:9" x14ac:dyDescent="0.35">
      <c r="A2903" s="1">
        <v>44652</v>
      </c>
      <c r="B2903" t="s">
        <v>2934</v>
      </c>
      <c r="C2903">
        <v>26</v>
      </c>
      <c r="D2903" t="s">
        <v>9</v>
      </c>
      <c r="E2903" t="s">
        <v>10</v>
      </c>
      <c r="F2903" t="s">
        <v>16</v>
      </c>
      <c r="G2903" t="s">
        <v>28</v>
      </c>
      <c r="H2903" s="2">
        <v>1778.91</v>
      </c>
      <c r="I2903" t="str">
        <f t="shared" si="45"/>
        <v>Young Adult</v>
      </c>
    </row>
    <row r="2904" spans="1:9" x14ac:dyDescent="0.35">
      <c r="A2904" s="1">
        <v>44669</v>
      </c>
      <c r="B2904" t="s">
        <v>2935</v>
      </c>
      <c r="C2904">
        <v>13</v>
      </c>
      <c r="D2904" t="s">
        <v>9</v>
      </c>
      <c r="E2904" t="s">
        <v>10</v>
      </c>
      <c r="F2904" t="s">
        <v>11</v>
      </c>
      <c r="G2904" t="s">
        <v>37</v>
      </c>
      <c r="H2904" s="2">
        <v>2016.5</v>
      </c>
      <c r="I2904" t="str">
        <f t="shared" si="45"/>
        <v>Child</v>
      </c>
    </row>
    <row r="2905" spans="1:9" x14ac:dyDescent="0.35">
      <c r="A2905" s="1">
        <v>45265</v>
      </c>
      <c r="B2905" t="s">
        <v>2936</v>
      </c>
      <c r="C2905">
        <v>11</v>
      </c>
      <c r="D2905" t="s">
        <v>14</v>
      </c>
      <c r="E2905" t="s">
        <v>35</v>
      </c>
      <c r="F2905" t="s">
        <v>30</v>
      </c>
      <c r="G2905" t="s">
        <v>37</v>
      </c>
      <c r="H2905" s="2">
        <v>3922.89</v>
      </c>
      <c r="I2905" t="str">
        <f t="shared" si="45"/>
        <v>Child</v>
      </c>
    </row>
    <row r="2906" spans="1:9" x14ac:dyDescent="0.35">
      <c r="A2906" s="1">
        <v>44739</v>
      </c>
      <c r="B2906" t="s">
        <v>2937</v>
      </c>
      <c r="C2906">
        <v>20</v>
      </c>
      <c r="D2906" t="s">
        <v>14</v>
      </c>
      <c r="E2906" t="s">
        <v>19</v>
      </c>
      <c r="F2906" t="s">
        <v>16</v>
      </c>
      <c r="G2906" t="s">
        <v>12</v>
      </c>
      <c r="H2906" s="2">
        <v>1027.73</v>
      </c>
      <c r="I2906" t="str">
        <f t="shared" si="45"/>
        <v>Young Adult</v>
      </c>
    </row>
    <row r="2907" spans="1:9" x14ac:dyDescent="0.35">
      <c r="A2907" s="1">
        <v>44727</v>
      </c>
      <c r="B2907" t="s">
        <v>2938</v>
      </c>
      <c r="C2907">
        <v>58</v>
      </c>
      <c r="D2907" t="s">
        <v>21</v>
      </c>
      <c r="E2907" t="s">
        <v>15</v>
      </c>
      <c r="F2907" t="s">
        <v>11</v>
      </c>
      <c r="G2907" t="s">
        <v>37</v>
      </c>
      <c r="H2907" s="2">
        <v>2346.2399999999998</v>
      </c>
      <c r="I2907" t="str">
        <f t="shared" si="45"/>
        <v>Middle age</v>
      </c>
    </row>
    <row r="2908" spans="1:9" x14ac:dyDescent="0.35">
      <c r="A2908" s="1">
        <v>45206</v>
      </c>
      <c r="B2908" t="s">
        <v>2939</v>
      </c>
      <c r="C2908">
        <v>80</v>
      </c>
      <c r="D2908" t="s">
        <v>21</v>
      </c>
      <c r="E2908" t="s">
        <v>19</v>
      </c>
      <c r="F2908" t="s">
        <v>30</v>
      </c>
      <c r="G2908" t="s">
        <v>40</v>
      </c>
      <c r="H2908" s="2">
        <v>3441.45</v>
      </c>
      <c r="I2908" t="str">
        <f t="shared" si="45"/>
        <v>Senior Age</v>
      </c>
    </row>
    <row r="2909" spans="1:9" x14ac:dyDescent="0.35">
      <c r="A2909" s="1">
        <v>44680</v>
      </c>
      <c r="B2909" t="s">
        <v>2940</v>
      </c>
      <c r="C2909">
        <v>38</v>
      </c>
      <c r="D2909" t="s">
        <v>9</v>
      </c>
      <c r="E2909" t="s">
        <v>10</v>
      </c>
      <c r="F2909" t="s">
        <v>16</v>
      </c>
      <c r="G2909" t="s">
        <v>12</v>
      </c>
      <c r="H2909" s="2">
        <v>2143.04</v>
      </c>
      <c r="I2909" t="str">
        <f t="shared" si="45"/>
        <v>Young Adult</v>
      </c>
    </row>
    <row r="2910" spans="1:9" x14ac:dyDescent="0.35">
      <c r="A2910" s="1">
        <v>45189</v>
      </c>
      <c r="B2910" t="s">
        <v>2941</v>
      </c>
      <c r="C2910">
        <v>77</v>
      </c>
      <c r="D2910" t="s">
        <v>21</v>
      </c>
      <c r="E2910" t="s">
        <v>25</v>
      </c>
      <c r="F2910" t="s">
        <v>23</v>
      </c>
      <c r="G2910" t="s">
        <v>12</v>
      </c>
      <c r="H2910" s="2">
        <v>1475.01</v>
      </c>
      <c r="I2910" t="str">
        <f t="shared" si="45"/>
        <v>Senior Age</v>
      </c>
    </row>
    <row r="2911" spans="1:9" x14ac:dyDescent="0.35">
      <c r="A2911" s="1">
        <v>45234</v>
      </c>
      <c r="B2911" t="s">
        <v>2942</v>
      </c>
      <c r="C2911">
        <v>20</v>
      </c>
      <c r="D2911" t="s">
        <v>21</v>
      </c>
      <c r="E2911" t="s">
        <v>35</v>
      </c>
      <c r="F2911" t="s">
        <v>23</v>
      </c>
      <c r="G2911" t="s">
        <v>28</v>
      </c>
      <c r="H2911" s="2">
        <v>4130.28</v>
      </c>
      <c r="I2911" t="str">
        <f t="shared" si="45"/>
        <v>Young Adult</v>
      </c>
    </row>
    <row r="2912" spans="1:9" x14ac:dyDescent="0.35">
      <c r="A2912" s="1">
        <v>45160</v>
      </c>
      <c r="B2912" t="s">
        <v>2943</v>
      </c>
      <c r="C2912">
        <v>57</v>
      </c>
      <c r="D2912" t="s">
        <v>14</v>
      </c>
      <c r="E2912" t="s">
        <v>19</v>
      </c>
      <c r="F2912" t="s">
        <v>30</v>
      </c>
      <c r="G2912" t="s">
        <v>28</v>
      </c>
      <c r="H2912" s="2">
        <v>2215.64</v>
      </c>
      <c r="I2912" t="str">
        <f t="shared" si="45"/>
        <v>Middle age</v>
      </c>
    </row>
    <row r="2913" spans="1:9" x14ac:dyDescent="0.35">
      <c r="A2913" s="1">
        <v>45046</v>
      </c>
      <c r="B2913" t="s">
        <v>2944</v>
      </c>
      <c r="C2913">
        <v>76</v>
      </c>
      <c r="D2913" t="s">
        <v>21</v>
      </c>
      <c r="E2913" t="s">
        <v>22</v>
      </c>
      <c r="F2913" t="s">
        <v>16</v>
      </c>
      <c r="G2913" t="s">
        <v>37</v>
      </c>
      <c r="H2913" s="2">
        <v>450.44</v>
      </c>
      <c r="I2913" t="str">
        <f t="shared" si="45"/>
        <v>Senior Age</v>
      </c>
    </row>
    <row r="2914" spans="1:9" x14ac:dyDescent="0.35">
      <c r="A2914" s="1">
        <v>44983</v>
      </c>
      <c r="B2914" t="s">
        <v>2945</v>
      </c>
      <c r="C2914">
        <v>69</v>
      </c>
      <c r="D2914" t="s">
        <v>14</v>
      </c>
      <c r="E2914" t="s">
        <v>33</v>
      </c>
      <c r="F2914" t="s">
        <v>11</v>
      </c>
      <c r="G2914" t="s">
        <v>12</v>
      </c>
      <c r="H2914" s="2">
        <v>3783.16</v>
      </c>
      <c r="I2914" t="str">
        <f t="shared" si="45"/>
        <v>Senior Age</v>
      </c>
    </row>
    <row r="2915" spans="1:9" x14ac:dyDescent="0.35">
      <c r="A2915" s="1">
        <v>44983</v>
      </c>
      <c r="B2915" t="s">
        <v>2946</v>
      </c>
      <c r="C2915">
        <v>90</v>
      </c>
      <c r="D2915" t="s">
        <v>14</v>
      </c>
      <c r="E2915" t="s">
        <v>19</v>
      </c>
      <c r="F2915" t="s">
        <v>16</v>
      </c>
      <c r="G2915" t="s">
        <v>37</v>
      </c>
      <c r="H2915" s="2">
        <v>2667.37</v>
      </c>
      <c r="I2915" t="str">
        <f t="shared" si="45"/>
        <v>Senior Age</v>
      </c>
    </row>
    <row r="2916" spans="1:9" x14ac:dyDescent="0.35">
      <c r="A2916" s="1">
        <v>45013</v>
      </c>
      <c r="B2916" t="s">
        <v>2947</v>
      </c>
      <c r="C2916">
        <v>67</v>
      </c>
      <c r="D2916" t="s">
        <v>14</v>
      </c>
      <c r="E2916" t="s">
        <v>35</v>
      </c>
      <c r="F2916" t="s">
        <v>23</v>
      </c>
      <c r="G2916" t="s">
        <v>12</v>
      </c>
      <c r="H2916" s="2">
        <v>3908.43</v>
      </c>
      <c r="I2916" t="str">
        <f t="shared" si="45"/>
        <v>Senior Age</v>
      </c>
    </row>
    <row r="2917" spans="1:9" x14ac:dyDescent="0.35">
      <c r="A2917" s="1">
        <v>44835</v>
      </c>
      <c r="B2917" t="s">
        <v>2948</v>
      </c>
      <c r="C2917">
        <v>36</v>
      </c>
      <c r="D2917" t="s">
        <v>14</v>
      </c>
      <c r="E2917" t="s">
        <v>10</v>
      </c>
      <c r="F2917" t="s">
        <v>23</v>
      </c>
      <c r="G2917" t="s">
        <v>37</v>
      </c>
      <c r="H2917" s="2">
        <v>4564.59</v>
      </c>
      <c r="I2917" t="str">
        <f t="shared" si="45"/>
        <v>Young Adult</v>
      </c>
    </row>
    <row r="2918" spans="1:9" x14ac:dyDescent="0.35">
      <c r="A2918" s="1">
        <v>44861</v>
      </c>
      <c r="B2918" t="s">
        <v>2949</v>
      </c>
      <c r="C2918">
        <v>17</v>
      </c>
      <c r="D2918" t="s">
        <v>21</v>
      </c>
      <c r="E2918" t="s">
        <v>19</v>
      </c>
      <c r="F2918" t="s">
        <v>23</v>
      </c>
      <c r="G2918" t="s">
        <v>12</v>
      </c>
      <c r="H2918" s="2">
        <v>2354.34</v>
      </c>
      <c r="I2918" t="str">
        <f t="shared" si="45"/>
        <v>Child</v>
      </c>
    </row>
    <row r="2919" spans="1:9" x14ac:dyDescent="0.35">
      <c r="A2919" s="1">
        <v>44988</v>
      </c>
      <c r="B2919" t="s">
        <v>2950</v>
      </c>
      <c r="C2919">
        <v>37</v>
      </c>
      <c r="D2919" t="s">
        <v>9</v>
      </c>
      <c r="E2919" t="s">
        <v>33</v>
      </c>
      <c r="F2919" t="s">
        <v>16</v>
      </c>
      <c r="G2919" t="s">
        <v>12</v>
      </c>
      <c r="H2919" s="2">
        <v>4392.07</v>
      </c>
      <c r="I2919" t="str">
        <f t="shared" si="45"/>
        <v>Young Adult</v>
      </c>
    </row>
    <row r="2920" spans="1:9" x14ac:dyDescent="0.35">
      <c r="A2920" s="1">
        <v>44639</v>
      </c>
      <c r="B2920" t="s">
        <v>2951</v>
      </c>
      <c r="C2920">
        <v>78</v>
      </c>
      <c r="D2920" t="s">
        <v>21</v>
      </c>
      <c r="E2920" t="s">
        <v>27</v>
      </c>
      <c r="F2920" t="s">
        <v>30</v>
      </c>
      <c r="G2920" t="s">
        <v>12</v>
      </c>
      <c r="H2920" s="2">
        <v>2702.51</v>
      </c>
      <c r="I2920" t="str">
        <f t="shared" si="45"/>
        <v>Senior Age</v>
      </c>
    </row>
    <row r="2921" spans="1:9" x14ac:dyDescent="0.35">
      <c r="A2921" s="1">
        <v>44583</v>
      </c>
      <c r="B2921" t="s">
        <v>2952</v>
      </c>
      <c r="C2921">
        <v>71</v>
      </c>
      <c r="D2921" t="s">
        <v>9</v>
      </c>
      <c r="E2921" t="s">
        <v>19</v>
      </c>
      <c r="F2921" t="s">
        <v>16</v>
      </c>
      <c r="G2921" t="s">
        <v>40</v>
      </c>
      <c r="H2921" s="2">
        <v>4433.8900000000003</v>
      </c>
      <c r="I2921" t="str">
        <f t="shared" si="45"/>
        <v>Senior Age</v>
      </c>
    </row>
    <row r="2922" spans="1:9" x14ac:dyDescent="0.35">
      <c r="A2922" s="1">
        <v>44801</v>
      </c>
      <c r="B2922" t="s">
        <v>2953</v>
      </c>
      <c r="C2922">
        <v>93</v>
      </c>
      <c r="D2922" t="s">
        <v>14</v>
      </c>
      <c r="E2922" t="s">
        <v>19</v>
      </c>
      <c r="F2922" t="s">
        <v>23</v>
      </c>
      <c r="G2922" t="s">
        <v>40</v>
      </c>
      <c r="H2922" s="2">
        <v>1286.78</v>
      </c>
      <c r="I2922" t="str">
        <f t="shared" si="45"/>
        <v>Senior Age</v>
      </c>
    </row>
    <row r="2923" spans="1:9" x14ac:dyDescent="0.35">
      <c r="A2923" s="1">
        <v>45226</v>
      </c>
      <c r="B2923" t="s">
        <v>2954</v>
      </c>
      <c r="C2923">
        <v>7</v>
      </c>
      <c r="D2923" t="s">
        <v>21</v>
      </c>
      <c r="E2923" t="s">
        <v>15</v>
      </c>
      <c r="F2923" t="s">
        <v>11</v>
      </c>
      <c r="G2923" t="s">
        <v>37</v>
      </c>
      <c r="H2923" s="2">
        <v>1640.29</v>
      </c>
      <c r="I2923" t="str">
        <f t="shared" si="45"/>
        <v>Child</v>
      </c>
    </row>
    <row r="2924" spans="1:9" x14ac:dyDescent="0.35">
      <c r="A2924" s="1">
        <v>45117</v>
      </c>
      <c r="B2924" t="s">
        <v>2955</v>
      </c>
      <c r="C2924">
        <v>25</v>
      </c>
      <c r="D2924" t="s">
        <v>21</v>
      </c>
      <c r="E2924" t="s">
        <v>25</v>
      </c>
      <c r="F2924" t="s">
        <v>11</v>
      </c>
      <c r="G2924" t="s">
        <v>17</v>
      </c>
      <c r="H2924" s="2">
        <v>2483.2199999999998</v>
      </c>
      <c r="I2924" t="str">
        <f t="shared" si="45"/>
        <v>Young Adult</v>
      </c>
    </row>
    <row r="2925" spans="1:9" x14ac:dyDescent="0.35">
      <c r="A2925" s="1">
        <v>45123</v>
      </c>
      <c r="B2925" t="s">
        <v>2956</v>
      </c>
      <c r="C2925">
        <v>31</v>
      </c>
      <c r="D2925" t="s">
        <v>9</v>
      </c>
      <c r="E2925" t="s">
        <v>33</v>
      </c>
      <c r="F2925" t="s">
        <v>11</v>
      </c>
      <c r="G2925" t="s">
        <v>12</v>
      </c>
      <c r="H2925" s="2">
        <v>1599.17</v>
      </c>
      <c r="I2925" t="str">
        <f t="shared" si="45"/>
        <v>Young Adult</v>
      </c>
    </row>
    <row r="2926" spans="1:9" x14ac:dyDescent="0.35">
      <c r="A2926" s="1">
        <v>44968</v>
      </c>
      <c r="B2926" t="s">
        <v>2957</v>
      </c>
      <c r="C2926">
        <v>48</v>
      </c>
      <c r="D2926" t="s">
        <v>9</v>
      </c>
      <c r="E2926" t="s">
        <v>10</v>
      </c>
      <c r="F2926" t="s">
        <v>23</v>
      </c>
      <c r="G2926" t="s">
        <v>28</v>
      </c>
      <c r="H2926" s="2">
        <v>457.83</v>
      </c>
      <c r="I2926" t="str">
        <f t="shared" si="45"/>
        <v>Middle age</v>
      </c>
    </row>
    <row r="2927" spans="1:9" x14ac:dyDescent="0.35">
      <c r="A2927" s="1">
        <v>44833</v>
      </c>
      <c r="B2927" t="s">
        <v>2958</v>
      </c>
      <c r="C2927">
        <v>0</v>
      </c>
      <c r="D2927" t="s">
        <v>9</v>
      </c>
      <c r="E2927" t="s">
        <v>22</v>
      </c>
      <c r="F2927" t="s">
        <v>23</v>
      </c>
      <c r="G2927" t="s">
        <v>12</v>
      </c>
      <c r="H2927" s="2">
        <v>3572.16</v>
      </c>
      <c r="I2927" t="str">
        <f t="shared" si="45"/>
        <v>Child</v>
      </c>
    </row>
    <row r="2928" spans="1:9" x14ac:dyDescent="0.35">
      <c r="A2928" s="1">
        <v>45281</v>
      </c>
      <c r="B2928" t="s">
        <v>2959</v>
      </c>
      <c r="C2928">
        <v>31</v>
      </c>
      <c r="D2928" t="s">
        <v>21</v>
      </c>
      <c r="E2928" t="s">
        <v>10</v>
      </c>
      <c r="F2928" t="s">
        <v>23</v>
      </c>
      <c r="G2928" t="s">
        <v>40</v>
      </c>
      <c r="H2928" s="2">
        <v>4203.08</v>
      </c>
      <c r="I2928" t="str">
        <f t="shared" si="45"/>
        <v>Young Adult</v>
      </c>
    </row>
    <row r="2929" spans="1:9" x14ac:dyDescent="0.35">
      <c r="A2929" s="1">
        <v>44736</v>
      </c>
      <c r="B2929" t="s">
        <v>2960</v>
      </c>
      <c r="C2929">
        <v>23</v>
      </c>
      <c r="D2929" t="s">
        <v>9</v>
      </c>
      <c r="E2929" t="s">
        <v>33</v>
      </c>
      <c r="F2929" t="s">
        <v>16</v>
      </c>
      <c r="G2929" t="s">
        <v>12</v>
      </c>
      <c r="H2929" s="2">
        <v>4829.54</v>
      </c>
      <c r="I2929" t="str">
        <f t="shared" si="45"/>
        <v>Young Adult</v>
      </c>
    </row>
    <row r="2930" spans="1:9" x14ac:dyDescent="0.35">
      <c r="A2930" s="1">
        <v>44587</v>
      </c>
      <c r="B2930" t="s">
        <v>2961</v>
      </c>
      <c r="C2930">
        <v>12</v>
      </c>
      <c r="D2930" t="s">
        <v>9</v>
      </c>
      <c r="E2930" t="s">
        <v>15</v>
      </c>
      <c r="F2930" t="s">
        <v>11</v>
      </c>
      <c r="G2930" t="s">
        <v>67</v>
      </c>
      <c r="H2930" s="2">
        <v>1100.29</v>
      </c>
      <c r="I2930" t="str">
        <f t="shared" si="45"/>
        <v>Child</v>
      </c>
    </row>
    <row r="2931" spans="1:9" x14ac:dyDescent="0.35">
      <c r="A2931" s="1">
        <v>44562</v>
      </c>
      <c r="B2931" t="s">
        <v>2962</v>
      </c>
      <c r="C2931">
        <v>78</v>
      </c>
      <c r="D2931" t="s">
        <v>14</v>
      </c>
      <c r="E2931" t="s">
        <v>15</v>
      </c>
      <c r="F2931" t="s">
        <v>16</v>
      </c>
      <c r="G2931" t="s">
        <v>17</v>
      </c>
      <c r="H2931" s="2">
        <v>3482.19</v>
      </c>
      <c r="I2931" t="str">
        <f t="shared" si="45"/>
        <v>Senior Age</v>
      </c>
    </row>
    <row r="2932" spans="1:9" x14ac:dyDescent="0.35">
      <c r="A2932" s="1">
        <v>45020</v>
      </c>
      <c r="B2932" t="s">
        <v>2963</v>
      </c>
      <c r="C2932">
        <v>57</v>
      </c>
      <c r="D2932" t="s">
        <v>21</v>
      </c>
      <c r="E2932" t="s">
        <v>19</v>
      </c>
      <c r="F2932" t="s">
        <v>11</v>
      </c>
      <c r="G2932" t="s">
        <v>12</v>
      </c>
      <c r="H2932" s="2">
        <v>2804.78</v>
      </c>
      <c r="I2932" t="str">
        <f t="shared" si="45"/>
        <v>Middle age</v>
      </c>
    </row>
    <row r="2933" spans="1:9" x14ac:dyDescent="0.35">
      <c r="A2933" s="1">
        <v>45275</v>
      </c>
      <c r="B2933" t="s">
        <v>2964</v>
      </c>
      <c r="C2933">
        <v>28</v>
      </c>
      <c r="D2933" t="s">
        <v>14</v>
      </c>
      <c r="E2933" t="s">
        <v>27</v>
      </c>
      <c r="F2933" t="s">
        <v>30</v>
      </c>
      <c r="G2933" t="s">
        <v>17</v>
      </c>
      <c r="H2933" s="2">
        <v>2539.73</v>
      </c>
      <c r="I2933" t="str">
        <f t="shared" si="45"/>
        <v>Young Adult</v>
      </c>
    </row>
    <row r="2934" spans="1:9" x14ac:dyDescent="0.35">
      <c r="A2934" s="1">
        <v>44799</v>
      </c>
      <c r="B2934" t="s">
        <v>2965</v>
      </c>
      <c r="C2934">
        <v>86</v>
      </c>
      <c r="D2934" t="s">
        <v>9</v>
      </c>
      <c r="E2934" t="s">
        <v>27</v>
      </c>
      <c r="F2934" t="s">
        <v>11</v>
      </c>
      <c r="G2934" t="s">
        <v>12</v>
      </c>
      <c r="H2934" s="2">
        <v>1541.42</v>
      </c>
      <c r="I2934" t="str">
        <f t="shared" si="45"/>
        <v>Senior Age</v>
      </c>
    </row>
    <row r="2935" spans="1:9" x14ac:dyDescent="0.35">
      <c r="A2935" s="1">
        <v>44709</v>
      </c>
      <c r="B2935" t="s">
        <v>2966</v>
      </c>
      <c r="C2935">
        <v>98</v>
      </c>
      <c r="D2935" t="s">
        <v>14</v>
      </c>
      <c r="E2935" t="s">
        <v>25</v>
      </c>
      <c r="F2935" t="s">
        <v>23</v>
      </c>
      <c r="G2935" t="s">
        <v>37</v>
      </c>
      <c r="H2935" s="2">
        <v>389.94</v>
      </c>
      <c r="I2935" t="str">
        <f t="shared" si="45"/>
        <v>Senior Age</v>
      </c>
    </row>
    <row r="2936" spans="1:9" x14ac:dyDescent="0.35">
      <c r="A2936" s="1">
        <v>44621</v>
      </c>
      <c r="B2936" t="s">
        <v>2967</v>
      </c>
      <c r="C2936">
        <v>73</v>
      </c>
      <c r="D2936" t="s">
        <v>14</v>
      </c>
      <c r="E2936" t="s">
        <v>15</v>
      </c>
      <c r="F2936" t="s">
        <v>23</v>
      </c>
      <c r="G2936" t="s">
        <v>12</v>
      </c>
      <c r="H2936" s="2">
        <v>164.08</v>
      </c>
      <c r="I2936" t="str">
        <f t="shared" si="45"/>
        <v>Senior Age</v>
      </c>
    </row>
    <row r="2937" spans="1:9" x14ac:dyDescent="0.35">
      <c r="A2937" s="1">
        <v>44972</v>
      </c>
      <c r="B2937" t="s">
        <v>2968</v>
      </c>
      <c r="C2937">
        <v>74</v>
      </c>
      <c r="D2937" t="s">
        <v>21</v>
      </c>
      <c r="E2937" t="s">
        <v>25</v>
      </c>
      <c r="F2937" t="s">
        <v>16</v>
      </c>
      <c r="G2937" t="s">
        <v>37</v>
      </c>
      <c r="H2937" s="2">
        <v>3981.71</v>
      </c>
      <c r="I2937" t="str">
        <f t="shared" si="45"/>
        <v>Senior Age</v>
      </c>
    </row>
    <row r="2938" spans="1:9" x14ac:dyDescent="0.35">
      <c r="A2938" s="1">
        <v>45242</v>
      </c>
      <c r="B2938" t="s">
        <v>2969</v>
      </c>
      <c r="C2938">
        <v>82</v>
      </c>
      <c r="D2938" t="s">
        <v>14</v>
      </c>
      <c r="E2938" t="s">
        <v>22</v>
      </c>
      <c r="F2938" t="s">
        <v>16</v>
      </c>
      <c r="G2938" t="s">
        <v>12</v>
      </c>
      <c r="H2938" s="2">
        <v>1690.5</v>
      </c>
      <c r="I2938" t="str">
        <f t="shared" si="45"/>
        <v>Senior Age</v>
      </c>
    </row>
    <row r="2939" spans="1:9" x14ac:dyDescent="0.35">
      <c r="A2939" s="1">
        <v>44791</v>
      </c>
      <c r="B2939" t="s">
        <v>2970</v>
      </c>
      <c r="C2939">
        <v>57</v>
      </c>
      <c r="D2939" t="s">
        <v>14</v>
      </c>
      <c r="E2939" t="s">
        <v>19</v>
      </c>
      <c r="F2939" t="s">
        <v>30</v>
      </c>
      <c r="G2939" t="s">
        <v>37</v>
      </c>
      <c r="H2939" s="2">
        <v>1157.71</v>
      </c>
      <c r="I2939" t="str">
        <f t="shared" si="45"/>
        <v>Middle age</v>
      </c>
    </row>
    <row r="2940" spans="1:9" x14ac:dyDescent="0.35">
      <c r="A2940" s="1">
        <v>45276</v>
      </c>
      <c r="B2940" t="s">
        <v>2971</v>
      </c>
      <c r="C2940">
        <v>59</v>
      </c>
      <c r="D2940" t="s">
        <v>9</v>
      </c>
      <c r="E2940" t="s">
        <v>33</v>
      </c>
      <c r="F2940" t="s">
        <v>11</v>
      </c>
      <c r="G2940" t="s">
        <v>28</v>
      </c>
      <c r="H2940" s="2">
        <v>3634.21</v>
      </c>
      <c r="I2940" t="str">
        <f t="shared" si="45"/>
        <v>Middle age</v>
      </c>
    </row>
    <row r="2941" spans="1:9" x14ac:dyDescent="0.35">
      <c r="A2941" s="1">
        <v>44942</v>
      </c>
      <c r="B2941" t="s">
        <v>2972</v>
      </c>
      <c r="C2941">
        <v>74</v>
      </c>
      <c r="D2941" t="s">
        <v>21</v>
      </c>
      <c r="E2941" t="s">
        <v>25</v>
      </c>
      <c r="F2941" t="s">
        <v>23</v>
      </c>
      <c r="G2941" t="s">
        <v>28</v>
      </c>
      <c r="H2941" s="2">
        <v>2050.71</v>
      </c>
      <c r="I2941" t="str">
        <f t="shared" si="45"/>
        <v>Senior Age</v>
      </c>
    </row>
    <row r="2942" spans="1:9" x14ac:dyDescent="0.35">
      <c r="A2942" s="1">
        <v>45122</v>
      </c>
      <c r="B2942" t="s">
        <v>2973</v>
      </c>
      <c r="C2942">
        <v>8</v>
      </c>
      <c r="D2942" t="s">
        <v>14</v>
      </c>
      <c r="E2942" t="s">
        <v>19</v>
      </c>
      <c r="F2942" t="s">
        <v>11</v>
      </c>
      <c r="G2942" t="s">
        <v>40</v>
      </c>
      <c r="H2942" s="2">
        <v>3712.41</v>
      </c>
      <c r="I2942" t="str">
        <f t="shared" si="45"/>
        <v>Child</v>
      </c>
    </row>
    <row r="2943" spans="1:9" x14ac:dyDescent="0.35">
      <c r="A2943" s="1">
        <v>45011</v>
      </c>
      <c r="B2943" t="s">
        <v>2974</v>
      </c>
      <c r="C2943">
        <v>62</v>
      </c>
      <c r="D2943" t="s">
        <v>9</v>
      </c>
      <c r="E2943" t="s">
        <v>19</v>
      </c>
      <c r="F2943" t="s">
        <v>16</v>
      </c>
      <c r="G2943" t="s">
        <v>37</v>
      </c>
      <c r="H2943" s="2">
        <v>3703.87</v>
      </c>
      <c r="I2943" t="str">
        <f t="shared" si="45"/>
        <v>Senior Age</v>
      </c>
    </row>
    <row r="2944" spans="1:9" x14ac:dyDescent="0.35">
      <c r="A2944" s="1">
        <v>45000</v>
      </c>
      <c r="B2944" t="s">
        <v>2975</v>
      </c>
      <c r="C2944">
        <v>91</v>
      </c>
      <c r="D2944" t="s">
        <v>21</v>
      </c>
      <c r="E2944" t="s">
        <v>33</v>
      </c>
      <c r="F2944" t="s">
        <v>30</v>
      </c>
      <c r="G2944" t="s">
        <v>12</v>
      </c>
      <c r="H2944" s="2">
        <v>2298.06</v>
      </c>
      <c r="I2944" t="str">
        <f t="shared" si="45"/>
        <v>Senior Age</v>
      </c>
    </row>
    <row r="2945" spans="1:9" x14ac:dyDescent="0.35">
      <c r="A2945" s="1">
        <v>45016</v>
      </c>
      <c r="B2945" t="s">
        <v>2976</v>
      </c>
      <c r="C2945">
        <v>81</v>
      </c>
      <c r="D2945" t="s">
        <v>9</v>
      </c>
      <c r="E2945" t="s">
        <v>19</v>
      </c>
      <c r="F2945" t="s">
        <v>11</v>
      </c>
      <c r="G2945" t="s">
        <v>40</v>
      </c>
      <c r="H2945" s="2">
        <v>2244.77</v>
      </c>
      <c r="I2945" t="str">
        <f t="shared" si="45"/>
        <v>Senior Age</v>
      </c>
    </row>
    <row r="2946" spans="1:9" x14ac:dyDescent="0.35">
      <c r="A2946" s="1">
        <v>45244</v>
      </c>
      <c r="B2946" t="s">
        <v>2977</v>
      </c>
      <c r="C2946">
        <v>28</v>
      </c>
      <c r="D2946" t="s">
        <v>21</v>
      </c>
      <c r="E2946" t="s">
        <v>27</v>
      </c>
      <c r="F2946" t="s">
        <v>11</v>
      </c>
      <c r="G2946" t="s">
        <v>12</v>
      </c>
      <c r="H2946" s="2">
        <v>466.09</v>
      </c>
      <c r="I2946" t="str">
        <f t="shared" ref="I2946:I3009" si="46">IF(C2946&lt;=17,"Child",IF(C2946&lt;=39, "Young Adult", IF(C2946&lt;=59, "Middle age", "Senior Age")))</f>
        <v>Young Adult</v>
      </c>
    </row>
    <row r="2947" spans="1:9" x14ac:dyDescent="0.35">
      <c r="A2947" s="1">
        <v>45000</v>
      </c>
      <c r="B2947" t="s">
        <v>2978</v>
      </c>
      <c r="C2947">
        <v>81</v>
      </c>
      <c r="D2947" t="s">
        <v>21</v>
      </c>
      <c r="E2947" t="s">
        <v>19</v>
      </c>
      <c r="F2947" t="s">
        <v>16</v>
      </c>
      <c r="G2947" t="s">
        <v>12</v>
      </c>
      <c r="H2947" s="2">
        <v>4668.9799999999996</v>
      </c>
      <c r="I2947" t="str">
        <f t="shared" si="46"/>
        <v>Senior Age</v>
      </c>
    </row>
    <row r="2948" spans="1:9" x14ac:dyDescent="0.35">
      <c r="A2948" s="1">
        <v>44823</v>
      </c>
      <c r="B2948" t="s">
        <v>2979</v>
      </c>
      <c r="C2948">
        <v>95</v>
      </c>
      <c r="D2948" t="s">
        <v>14</v>
      </c>
      <c r="E2948" t="s">
        <v>10</v>
      </c>
      <c r="F2948" t="s">
        <v>16</v>
      </c>
      <c r="G2948" t="s">
        <v>40</v>
      </c>
      <c r="H2948" s="2">
        <v>3015.03</v>
      </c>
      <c r="I2948" t="str">
        <f t="shared" si="46"/>
        <v>Senior Age</v>
      </c>
    </row>
    <row r="2949" spans="1:9" x14ac:dyDescent="0.35">
      <c r="A2949" s="1">
        <v>44915</v>
      </c>
      <c r="B2949" t="s">
        <v>2980</v>
      </c>
      <c r="C2949">
        <v>47</v>
      </c>
      <c r="D2949" t="s">
        <v>21</v>
      </c>
      <c r="E2949" t="s">
        <v>33</v>
      </c>
      <c r="F2949" t="s">
        <v>16</v>
      </c>
      <c r="G2949" t="s">
        <v>37</v>
      </c>
      <c r="H2949" s="2">
        <v>1697.88</v>
      </c>
      <c r="I2949" t="str">
        <f t="shared" si="46"/>
        <v>Middle age</v>
      </c>
    </row>
    <row r="2950" spans="1:9" x14ac:dyDescent="0.35">
      <c r="A2950" s="1">
        <v>44667</v>
      </c>
      <c r="B2950" t="s">
        <v>2981</v>
      </c>
      <c r="C2950">
        <v>80</v>
      </c>
      <c r="D2950" t="s">
        <v>21</v>
      </c>
      <c r="E2950" t="s">
        <v>10</v>
      </c>
      <c r="F2950" t="s">
        <v>30</v>
      </c>
      <c r="G2950" t="s">
        <v>17</v>
      </c>
      <c r="H2950" s="2">
        <v>4560.8900000000003</v>
      </c>
      <c r="I2950" t="str">
        <f t="shared" si="46"/>
        <v>Senior Age</v>
      </c>
    </row>
    <row r="2951" spans="1:9" x14ac:dyDescent="0.35">
      <c r="A2951" s="1">
        <v>44719</v>
      </c>
      <c r="B2951" t="s">
        <v>2982</v>
      </c>
      <c r="C2951">
        <v>2</v>
      </c>
      <c r="D2951" t="s">
        <v>21</v>
      </c>
      <c r="E2951" t="s">
        <v>25</v>
      </c>
      <c r="F2951" t="s">
        <v>16</v>
      </c>
      <c r="G2951" t="s">
        <v>17</v>
      </c>
      <c r="H2951" s="2">
        <v>4226.6099999999997</v>
      </c>
      <c r="I2951" t="str">
        <f t="shared" si="46"/>
        <v>Child</v>
      </c>
    </row>
    <row r="2952" spans="1:9" x14ac:dyDescent="0.35">
      <c r="A2952" s="1">
        <v>45119</v>
      </c>
      <c r="B2952" t="s">
        <v>2983</v>
      </c>
      <c r="C2952">
        <v>89</v>
      </c>
      <c r="D2952" t="s">
        <v>9</v>
      </c>
      <c r="E2952" t="s">
        <v>22</v>
      </c>
      <c r="F2952" t="s">
        <v>30</v>
      </c>
      <c r="G2952" t="s">
        <v>28</v>
      </c>
      <c r="H2952" s="2">
        <v>4184.6099999999997</v>
      </c>
      <c r="I2952" t="str">
        <f t="shared" si="46"/>
        <v>Senior Age</v>
      </c>
    </row>
    <row r="2953" spans="1:9" x14ac:dyDescent="0.35">
      <c r="A2953" s="1">
        <v>44588</v>
      </c>
      <c r="B2953" t="s">
        <v>2984</v>
      </c>
      <c r="C2953">
        <v>16</v>
      </c>
      <c r="D2953" t="s">
        <v>14</v>
      </c>
      <c r="E2953" t="s">
        <v>10</v>
      </c>
      <c r="F2953" t="s">
        <v>16</v>
      </c>
      <c r="G2953" t="s">
        <v>17</v>
      </c>
      <c r="H2953" s="2">
        <v>4249.1099999999997</v>
      </c>
      <c r="I2953" t="str">
        <f t="shared" si="46"/>
        <v>Child</v>
      </c>
    </row>
    <row r="2954" spans="1:9" x14ac:dyDescent="0.35">
      <c r="A2954" s="1">
        <v>45142</v>
      </c>
      <c r="B2954" t="s">
        <v>2985</v>
      </c>
      <c r="C2954">
        <v>1</v>
      </c>
      <c r="D2954" t="s">
        <v>14</v>
      </c>
      <c r="E2954" t="s">
        <v>33</v>
      </c>
      <c r="F2954" t="s">
        <v>16</v>
      </c>
      <c r="G2954" t="s">
        <v>17</v>
      </c>
      <c r="H2954" s="2">
        <v>378.87</v>
      </c>
      <c r="I2954" t="str">
        <f t="shared" si="46"/>
        <v>Child</v>
      </c>
    </row>
    <row r="2955" spans="1:9" x14ac:dyDescent="0.35">
      <c r="A2955" s="1">
        <v>45155</v>
      </c>
      <c r="B2955" t="s">
        <v>2986</v>
      </c>
      <c r="C2955">
        <v>36</v>
      </c>
      <c r="D2955" t="s">
        <v>9</v>
      </c>
      <c r="E2955" t="s">
        <v>22</v>
      </c>
      <c r="F2955" t="s">
        <v>30</v>
      </c>
      <c r="G2955" t="s">
        <v>17</v>
      </c>
      <c r="H2955" s="2">
        <v>4981.22</v>
      </c>
      <c r="I2955" t="str">
        <f t="shared" si="46"/>
        <v>Young Adult</v>
      </c>
    </row>
    <row r="2956" spans="1:9" x14ac:dyDescent="0.35">
      <c r="A2956" s="1">
        <v>45258</v>
      </c>
      <c r="B2956" t="s">
        <v>2987</v>
      </c>
      <c r="C2956">
        <v>26</v>
      </c>
      <c r="D2956" t="s">
        <v>14</v>
      </c>
      <c r="E2956" t="s">
        <v>33</v>
      </c>
      <c r="F2956" t="s">
        <v>11</v>
      </c>
      <c r="G2956" t="s">
        <v>40</v>
      </c>
      <c r="H2956" s="2">
        <v>4278.13</v>
      </c>
      <c r="I2956" t="str">
        <f t="shared" si="46"/>
        <v>Young Adult</v>
      </c>
    </row>
    <row r="2957" spans="1:9" x14ac:dyDescent="0.35">
      <c r="A2957" s="1">
        <v>44684</v>
      </c>
      <c r="B2957" t="s">
        <v>2988</v>
      </c>
      <c r="C2957">
        <v>25</v>
      </c>
      <c r="D2957" t="s">
        <v>14</v>
      </c>
      <c r="E2957" t="s">
        <v>15</v>
      </c>
      <c r="F2957" t="s">
        <v>30</v>
      </c>
      <c r="G2957" t="s">
        <v>40</v>
      </c>
      <c r="H2957" s="2">
        <v>2814.52</v>
      </c>
      <c r="I2957" t="str">
        <f t="shared" si="46"/>
        <v>Young Adult</v>
      </c>
    </row>
    <row r="2958" spans="1:9" x14ac:dyDescent="0.35">
      <c r="A2958" s="1">
        <v>45284</v>
      </c>
      <c r="B2958" t="s">
        <v>2989</v>
      </c>
      <c r="C2958">
        <v>86</v>
      </c>
      <c r="D2958" t="s">
        <v>9</v>
      </c>
      <c r="E2958" t="s">
        <v>19</v>
      </c>
      <c r="F2958" t="s">
        <v>11</v>
      </c>
      <c r="G2958" t="s">
        <v>12</v>
      </c>
      <c r="H2958" s="2">
        <v>141.08000000000001</v>
      </c>
      <c r="I2958" t="str">
        <f t="shared" si="46"/>
        <v>Senior Age</v>
      </c>
    </row>
    <row r="2959" spans="1:9" x14ac:dyDescent="0.35">
      <c r="A2959" s="1">
        <v>45258</v>
      </c>
      <c r="B2959" t="s">
        <v>2990</v>
      </c>
      <c r="C2959">
        <v>96</v>
      </c>
      <c r="D2959" t="s">
        <v>9</v>
      </c>
      <c r="E2959" t="s">
        <v>35</v>
      </c>
      <c r="F2959" t="s">
        <v>16</v>
      </c>
      <c r="G2959" t="s">
        <v>37</v>
      </c>
      <c r="H2959" s="2">
        <v>3469.78</v>
      </c>
      <c r="I2959" t="str">
        <f t="shared" si="46"/>
        <v>Senior Age</v>
      </c>
    </row>
    <row r="2960" spans="1:9" x14ac:dyDescent="0.35">
      <c r="A2960" s="1">
        <v>44753</v>
      </c>
      <c r="B2960" t="s">
        <v>2991</v>
      </c>
      <c r="C2960">
        <v>62</v>
      </c>
      <c r="D2960" t="s">
        <v>14</v>
      </c>
      <c r="E2960" t="s">
        <v>2992</v>
      </c>
      <c r="F2960" t="s">
        <v>23</v>
      </c>
      <c r="G2960" t="s">
        <v>37</v>
      </c>
      <c r="H2960" s="2">
        <v>3174.01</v>
      </c>
      <c r="I2960" t="str">
        <f t="shared" si="46"/>
        <v>Senior Age</v>
      </c>
    </row>
    <row r="2961" spans="1:9" x14ac:dyDescent="0.35">
      <c r="A2961" s="1">
        <v>44562</v>
      </c>
      <c r="B2961" t="s">
        <v>2993</v>
      </c>
      <c r="C2961">
        <v>65</v>
      </c>
      <c r="D2961" t="s">
        <v>14</v>
      </c>
      <c r="E2961" t="s">
        <v>10</v>
      </c>
      <c r="F2961" t="s">
        <v>16</v>
      </c>
      <c r="G2961" t="s">
        <v>37</v>
      </c>
      <c r="H2961" s="2">
        <v>4361.6099999999997</v>
      </c>
      <c r="I2961" t="str">
        <f t="shared" si="46"/>
        <v>Senior Age</v>
      </c>
    </row>
    <row r="2962" spans="1:9" x14ac:dyDescent="0.35">
      <c r="A2962" s="1">
        <v>45151</v>
      </c>
      <c r="B2962" t="s">
        <v>2994</v>
      </c>
      <c r="C2962">
        <v>64</v>
      </c>
      <c r="D2962" t="s">
        <v>21</v>
      </c>
      <c r="E2962" t="s">
        <v>19</v>
      </c>
      <c r="F2962" t="s">
        <v>23</v>
      </c>
      <c r="G2962" t="s">
        <v>40</v>
      </c>
      <c r="H2962" s="2">
        <v>286.51</v>
      </c>
      <c r="I2962" t="str">
        <f t="shared" si="46"/>
        <v>Senior Age</v>
      </c>
    </row>
    <row r="2963" spans="1:9" x14ac:dyDescent="0.35">
      <c r="A2963" s="1">
        <v>44912</v>
      </c>
      <c r="B2963" t="s">
        <v>2995</v>
      </c>
      <c r="C2963">
        <v>41</v>
      </c>
      <c r="D2963" t="s">
        <v>9</v>
      </c>
      <c r="E2963" t="s">
        <v>10</v>
      </c>
      <c r="F2963" t="s">
        <v>30</v>
      </c>
      <c r="G2963" t="s">
        <v>37</v>
      </c>
      <c r="H2963" s="2">
        <v>3046.09</v>
      </c>
      <c r="I2963" t="str">
        <f t="shared" si="46"/>
        <v>Middle age</v>
      </c>
    </row>
    <row r="2964" spans="1:9" x14ac:dyDescent="0.35">
      <c r="A2964" s="1">
        <v>44628</v>
      </c>
      <c r="B2964" t="s">
        <v>2996</v>
      </c>
      <c r="C2964">
        <v>53</v>
      </c>
      <c r="D2964" t="s">
        <v>9</v>
      </c>
      <c r="E2964" t="s">
        <v>35</v>
      </c>
      <c r="F2964" t="s">
        <v>16</v>
      </c>
      <c r="G2964" t="s">
        <v>37</v>
      </c>
      <c r="H2964" s="2">
        <v>561.6</v>
      </c>
      <c r="I2964" t="str">
        <f t="shared" si="46"/>
        <v>Middle age</v>
      </c>
    </row>
    <row r="2965" spans="1:9" x14ac:dyDescent="0.35">
      <c r="A2965" s="1">
        <v>45001</v>
      </c>
      <c r="B2965" t="s">
        <v>2997</v>
      </c>
      <c r="C2965">
        <v>7</v>
      </c>
      <c r="D2965" t="s">
        <v>14</v>
      </c>
      <c r="E2965" t="s">
        <v>35</v>
      </c>
      <c r="F2965" t="s">
        <v>23</v>
      </c>
      <c r="G2965" t="s">
        <v>12</v>
      </c>
      <c r="H2965" s="2">
        <v>1991.34</v>
      </c>
      <c r="I2965" t="str">
        <f t="shared" si="46"/>
        <v>Child</v>
      </c>
    </row>
    <row r="2966" spans="1:9" x14ac:dyDescent="0.35">
      <c r="A2966" s="1">
        <v>44782</v>
      </c>
      <c r="B2966" t="s">
        <v>2998</v>
      </c>
      <c r="C2966">
        <v>0</v>
      </c>
      <c r="D2966" t="s">
        <v>9</v>
      </c>
      <c r="E2966" t="s">
        <v>33</v>
      </c>
      <c r="F2966" t="s">
        <v>16</v>
      </c>
      <c r="G2966" t="s">
        <v>37</v>
      </c>
      <c r="H2966" s="2">
        <v>4250.88</v>
      </c>
      <c r="I2966" t="str">
        <f t="shared" si="46"/>
        <v>Child</v>
      </c>
    </row>
    <row r="2967" spans="1:9" x14ac:dyDescent="0.35">
      <c r="A2967" s="1">
        <v>45145</v>
      </c>
      <c r="B2967" t="s">
        <v>2999</v>
      </c>
      <c r="C2967">
        <v>31</v>
      </c>
      <c r="D2967" t="s">
        <v>21</v>
      </c>
      <c r="E2967" t="s">
        <v>27</v>
      </c>
      <c r="F2967" t="s">
        <v>11</v>
      </c>
      <c r="G2967" t="s">
        <v>17</v>
      </c>
      <c r="H2967" s="2">
        <v>747.73</v>
      </c>
      <c r="I2967" t="str">
        <f t="shared" si="46"/>
        <v>Young Adult</v>
      </c>
    </row>
    <row r="2968" spans="1:9" x14ac:dyDescent="0.35">
      <c r="A2968" s="1">
        <v>45218</v>
      </c>
      <c r="B2968" t="s">
        <v>3000</v>
      </c>
      <c r="C2968">
        <v>29</v>
      </c>
      <c r="D2968" t="s">
        <v>21</v>
      </c>
      <c r="E2968" t="s">
        <v>35</v>
      </c>
      <c r="F2968" t="s">
        <v>30</v>
      </c>
      <c r="G2968" t="s">
        <v>17</v>
      </c>
      <c r="H2968" s="2">
        <v>1440.99</v>
      </c>
      <c r="I2968" t="str">
        <f t="shared" si="46"/>
        <v>Young Adult</v>
      </c>
    </row>
    <row r="2969" spans="1:9" x14ac:dyDescent="0.35">
      <c r="A2969" s="1">
        <v>44853</v>
      </c>
      <c r="B2969" t="s">
        <v>3001</v>
      </c>
      <c r="C2969">
        <v>58</v>
      </c>
      <c r="D2969" t="s">
        <v>21</v>
      </c>
      <c r="E2969" t="s">
        <v>25</v>
      </c>
      <c r="F2969" t="s">
        <v>11</v>
      </c>
      <c r="G2969" t="s">
        <v>17</v>
      </c>
      <c r="H2969" s="2">
        <v>1973.01</v>
      </c>
      <c r="I2969" t="str">
        <f t="shared" si="46"/>
        <v>Middle age</v>
      </c>
    </row>
    <row r="2970" spans="1:9" x14ac:dyDescent="0.35">
      <c r="A2970" s="1">
        <v>44847</v>
      </c>
      <c r="B2970" t="s">
        <v>3002</v>
      </c>
      <c r="C2970">
        <v>31</v>
      </c>
      <c r="D2970" t="s">
        <v>21</v>
      </c>
      <c r="E2970" t="s">
        <v>10</v>
      </c>
      <c r="F2970" t="s">
        <v>16</v>
      </c>
      <c r="G2970" t="s">
        <v>28</v>
      </c>
      <c r="H2970" s="2">
        <v>1668.43</v>
      </c>
      <c r="I2970" t="str">
        <f t="shared" si="46"/>
        <v>Young Adult</v>
      </c>
    </row>
    <row r="2971" spans="1:9" x14ac:dyDescent="0.35">
      <c r="A2971" s="1">
        <v>45077</v>
      </c>
      <c r="B2971" t="s">
        <v>3003</v>
      </c>
      <c r="C2971">
        <v>64</v>
      </c>
      <c r="D2971" t="s">
        <v>14</v>
      </c>
      <c r="E2971" t="s">
        <v>15</v>
      </c>
      <c r="F2971" t="s">
        <v>16</v>
      </c>
      <c r="G2971" t="s">
        <v>28</v>
      </c>
      <c r="H2971" s="2">
        <v>2304.8000000000002</v>
      </c>
      <c r="I2971" t="str">
        <f t="shared" si="46"/>
        <v>Senior Age</v>
      </c>
    </row>
    <row r="2972" spans="1:9" x14ac:dyDescent="0.35">
      <c r="A2972" s="1">
        <v>44749</v>
      </c>
      <c r="B2972" t="s">
        <v>3004</v>
      </c>
      <c r="C2972">
        <v>4</v>
      </c>
      <c r="D2972" t="s">
        <v>21</v>
      </c>
      <c r="E2972" t="s">
        <v>10</v>
      </c>
      <c r="F2972" t="s">
        <v>11</v>
      </c>
      <c r="G2972" t="s">
        <v>28</v>
      </c>
      <c r="H2972" s="2">
        <v>2855.17</v>
      </c>
      <c r="I2972" t="str">
        <f t="shared" si="46"/>
        <v>Child</v>
      </c>
    </row>
    <row r="2973" spans="1:9" x14ac:dyDescent="0.35">
      <c r="A2973" s="1">
        <v>44981</v>
      </c>
      <c r="B2973" t="s">
        <v>3005</v>
      </c>
      <c r="C2973">
        <v>4</v>
      </c>
      <c r="D2973" t="s">
        <v>14</v>
      </c>
      <c r="E2973" t="s">
        <v>15</v>
      </c>
      <c r="F2973" t="s">
        <v>23</v>
      </c>
      <c r="G2973" t="s">
        <v>67</v>
      </c>
      <c r="H2973" s="2">
        <v>166.64</v>
      </c>
      <c r="I2973" t="str">
        <f t="shared" si="46"/>
        <v>Child</v>
      </c>
    </row>
    <row r="2974" spans="1:9" x14ac:dyDescent="0.35">
      <c r="A2974" s="1">
        <v>44800</v>
      </c>
      <c r="B2974" t="s">
        <v>3006</v>
      </c>
      <c r="C2974">
        <v>30</v>
      </c>
      <c r="D2974" t="s">
        <v>9</v>
      </c>
      <c r="E2974" t="s">
        <v>25</v>
      </c>
      <c r="F2974" t="s">
        <v>23</v>
      </c>
      <c r="G2974" t="s">
        <v>17</v>
      </c>
      <c r="H2974" s="2">
        <v>3850.65</v>
      </c>
      <c r="I2974" t="str">
        <f t="shared" si="46"/>
        <v>Young Adult</v>
      </c>
    </row>
    <row r="2975" spans="1:9" x14ac:dyDescent="0.35">
      <c r="A2975" s="1">
        <v>45237</v>
      </c>
      <c r="B2975" t="s">
        <v>3007</v>
      </c>
      <c r="C2975">
        <v>57</v>
      </c>
      <c r="D2975" t="s">
        <v>9</v>
      </c>
      <c r="E2975" t="s">
        <v>35</v>
      </c>
      <c r="F2975" t="s">
        <v>23</v>
      </c>
      <c r="G2975" t="s">
        <v>40</v>
      </c>
      <c r="H2975" s="2">
        <v>2428.91</v>
      </c>
      <c r="I2975" t="str">
        <f t="shared" si="46"/>
        <v>Middle age</v>
      </c>
    </row>
    <row r="2976" spans="1:9" x14ac:dyDescent="0.35">
      <c r="A2976" s="1">
        <v>44961</v>
      </c>
      <c r="B2976" t="s">
        <v>3008</v>
      </c>
      <c r="C2976">
        <v>23</v>
      </c>
      <c r="D2976" t="s">
        <v>9</v>
      </c>
      <c r="E2976" t="s">
        <v>35</v>
      </c>
      <c r="F2976" t="s">
        <v>16</v>
      </c>
      <c r="G2976" t="s">
        <v>28</v>
      </c>
      <c r="H2976" s="2">
        <v>3078.16</v>
      </c>
      <c r="I2976" t="str">
        <f t="shared" si="46"/>
        <v>Young Adult</v>
      </c>
    </row>
    <row r="2977" spans="1:9" x14ac:dyDescent="0.35">
      <c r="A2977" s="1">
        <v>44822</v>
      </c>
      <c r="B2977" t="s">
        <v>3009</v>
      </c>
      <c r="C2977">
        <v>97</v>
      </c>
      <c r="D2977" t="s">
        <v>21</v>
      </c>
      <c r="E2977" t="s">
        <v>27</v>
      </c>
      <c r="F2977" t="s">
        <v>16</v>
      </c>
      <c r="G2977" t="s">
        <v>12</v>
      </c>
      <c r="H2977" s="2">
        <v>4145.25</v>
      </c>
      <c r="I2977" t="str">
        <f t="shared" si="46"/>
        <v>Senior Age</v>
      </c>
    </row>
    <row r="2978" spans="1:9" x14ac:dyDescent="0.35">
      <c r="A2978" s="1">
        <v>45071</v>
      </c>
      <c r="B2978" t="s">
        <v>3010</v>
      </c>
      <c r="C2978">
        <v>37</v>
      </c>
      <c r="D2978" t="s">
        <v>9</v>
      </c>
      <c r="E2978" t="s">
        <v>33</v>
      </c>
      <c r="F2978" t="s">
        <v>16</v>
      </c>
      <c r="G2978" t="s">
        <v>37</v>
      </c>
      <c r="H2978" s="2">
        <v>3135.26</v>
      </c>
      <c r="I2978" t="str">
        <f t="shared" si="46"/>
        <v>Young Adult</v>
      </c>
    </row>
    <row r="2979" spans="1:9" x14ac:dyDescent="0.35">
      <c r="A2979" s="1">
        <v>44937</v>
      </c>
      <c r="B2979" t="s">
        <v>3011</v>
      </c>
      <c r="C2979">
        <v>35</v>
      </c>
      <c r="D2979" t="s">
        <v>9</v>
      </c>
      <c r="E2979" t="s">
        <v>35</v>
      </c>
      <c r="F2979" t="s">
        <v>11</v>
      </c>
      <c r="G2979" t="s">
        <v>40</v>
      </c>
      <c r="H2979" s="2">
        <v>1481.26</v>
      </c>
      <c r="I2979" t="str">
        <f t="shared" si="46"/>
        <v>Young Adult</v>
      </c>
    </row>
    <row r="2980" spans="1:9" x14ac:dyDescent="0.35">
      <c r="A2980" s="1">
        <v>44941</v>
      </c>
      <c r="B2980" t="s">
        <v>3012</v>
      </c>
      <c r="C2980">
        <v>18</v>
      </c>
      <c r="D2980" t="s">
        <v>14</v>
      </c>
      <c r="E2980" t="s">
        <v>33</v>
      </c>
      <c r="F2980" t="s">
        <v>11</v>
      </c>
      <c r="G2980" t="s">
        <v>28</v>
      </c>
      <c r="H2980" s="2">
        <v>4217.5</v>
      </c>
      <c r="I2980" t="str">
        <f t="shared" si="46"/>
        <v>Young Adult</v>
      </c>
    </row>
    <row r="2981" spans="1:9" x14ac:dyDescent="0.35">
      <c r="A2981" s="1">
        <v>44590</v>
      </c>
      <c r="B2981" t="s">
        <v>3013</v>
      </c>
      <c r="C2981">
        <v>14</v>
      </c>
      <c r="D2981" t="s">
        <v>14</v>
      </c>
      <c r="E2981" t="s">
        <v>35</v>
      </c>
      <c r="F2981" t="s">
        <v>30</v>
      </c>
      <c r="G2981" t="s">
        <v>40</v>
      </c>
      <c r="H2981" s="2">
        <v>3431.93</v>
      </c>
      <c r="I2981" t="str">
        <f t="shared" si="46"/>
        <v>Child</v>
      </c>
    </row>
    <row r="2982" spans="1:9" x14ac:dyDescent="0.35">
      <c r="A2982" s="1">
        <v>44676</v>
      </c>
      <c r="B2982" t="s">
        <v>3014</v>
      </c>
      <c r="C2982">
        <v>98</v>
      </c>
      <c r="D2982" t="s">
        <v>9</v>
      </c>
      <c r="E2982" t="s">
        <v>35</v>
      </c>
      <c r="F2982" t="s">
        <v>30</v>
      </c>
      <c r="G2982" t="s">
        <v>28</v>
      </c>
      <c r="H2982" s="2">
        <v>4716.3999999999996</v>
      </c>
      <c r="I2982" t="str">
        <f t="shared" si="46"/>
        <v>Senior Age</v>
      </c>
    </row>
    <row r="2983" spans="1:9" x14ac:dyDescent="0.35">
      <c r="A2983" s="1">
        <v>44841</v>
      </c>
      <c r="B2983" t="s">
        <v>3015</v>
      </c>
      <c r="C2983">
        <v>98</v>
      </c>
      <c r="D2983" t="s">
        <v>21</v>
      </c>
      <c r="E2983" t="s">
        <v>22</v>
      </c>
      <c r="F2983" t="s">
        <v>30</v>
      </c>
      <c r="G2983" t="s">
        <v>37</v>
      </c>
      <c r="H2983" s="2">
        <v>1065.77</v>
      </c>
      <c r="I2983" t="str">
        <f t="shared" si="46"/>
        <v>Senior Age</v>
      </c>
    </row>
    <row r="2984" spans="1:9" x14ac:dyDescent="0.35">
      <c r="A2984" s="1">
        <v>45277</v>
      </c>
      <c r="B2984" t="s">
        <v>3016</v>
      </c>
      <c r="C2984">
        <v>16</v>
      </c>
      <c r="D2984" t="s">
        <v>14</v>
      </c>
      <c r="E2984" t="s">
        <v>25</v>
      </c>
      <c r="F2984" t="s">
        <v>11</v>
      </c>
      <c r="G2984" t="s">
        <v>40</v>
      </c>
      <c r="H2984" s="2">
        <v>731.61</v>
      </c>
      <c r="I2984" t="str">
        <f t="shared" si="46"/>
        <v>Child</v>
      </c>
    </row>
    <row r="2985" spans="1:9" x14ac:dyDescent="0.35">
      <c r="A2985" s="1">
        <v>44663</v>
      </c>
      <c r="B2985" t="s">
        <v>3017</v>
      </c>
      <c r="C2985">
        <v>97</v>
      </c>
      <c r="D2985" t="s">
        <v>14</v>
      </c>
      <c r="E2985" t="s">
        <v>10</v>
      </c>
      <c r="F2985" t="s">
        <v>11</v>
      </c>
      <c r="G2985" t="s">
        <v>40</v>
      </c>
      <c r="H2985" s="2">
        <v>3141.36</v>
      </c>
      <c r="I2985" t="str">
        <f t="shared" si="46"/>
        <v>Senior Age</v>
      </c>
    </row>
    <row r="2986" spans="1:9" x14ac:dyDescent="0.35">
      <c r="A2986" s="1">
        <v>44870</v>
      </c>
      <c r="B2986" t="s">
        <v>3018</v>
      </c>
      <c r="C2986">
        <v>16</v>
      </c>
      <c r="D2986" t="s">
        <v>14</v>
      </c>
      <c r="E2986" t="s">
        <v>35</v>
      </c>
      <c r="F2986" t="s">
        <v>16</v>
      </c>
      <c r="G2986" t="s">
        <v>17</v>
      </c>
      <c r="H2986" s="2">
        <v>4801.3</v>
      </c>
      <c r="I2986" t="str">
        <f t="shared" si="46"/>
        <v>Child</v>
      </c>
    </row>
    <row r="2987" spans="1:9" x14ac:dyDescent="0.35">
      <c r="A2987" s="1">
        <v>45129</v>
      </c>
      <c r="B2987" t="s">
        <v>3019</v>
      </c>
      <c r="C2987">
        <v>99</v>
      </c>
      <c r="D2987" t="s">
        <v>21</v>
      </c>
      <c r="E2987" t="s">
        <v>10</v>
      </c>
      <c r="F2987" t="s">
        <v>16</v>
      </c>
      <c r="G2987" t="s">
        <v>17</v>
      </c>
      <c r="H2987" s="2">
        <v>2880.71</v>
      </c>
      <c r="I2987" t="str">
        <f t="shared" si="46"/>
        <v>Senior Age</v>
      </c>
    </row>
    <row r="2988" spans="1:9" x14ac:dyDescent="0.35">
      <c r="A2988" s="1">
        <v>45003</v>
      </c>
      <c r="B2988" t="s">
        <v>3020</v>
      </c>
      <c r="C2988">
        <v>17</v>
      </c>
      <c r="D2988" t="s">
        <v>21</v>
      </c>
      <c r="E2988" t="s">
        <v>27</v>
      </c>
      <c r="F2988" t="s">
        <v>23</v>
      </c>
      <c r="G2988" t="s">
        <v>40</v>
      </c>
      <c r="H2988" s="2">
        <v>1386.67</v>
      </c>
      <c r="I2988" t="str">
        <f t="shared" si="46"/>
        <v>Child</v>
      </c>
    </row>
    <row r="2989" spans="1:9" x14ac:dyDescent="0.35">
      <c r="A2989" s="1">
        <v>45120</v>
      </c>
      <c r="B2989" t="s">
        <v>3021</v>
      </c>
      <c r="C2989">
        <v>99</v>
      </c>
      <c r="D2989" t="s">
        <v>21</v>
      </c>
      <c r="E2989" t="s">
        <v>33</v>
      </c>
      <c r="F2989" t="s">
        <v>16</v>
      </c>
      <c r="G2989" t="s">
        <v>37</v>
      </c>
      <c r="H2989" s="2">
        <v>2626.19</v>
      </c>
      <c r="I2989" t="str">
        <f t="shared" si="46"/>
        <v>Senior Age</v>
      </c>
    </row>
    <row r="2990" spans="1:9" x14ac:dyDescent="0.35">
      <c r="A2990" s="1">
        <v>45214</v>
      </c>
      <c r="B2990" t="s">
        <v>3022</v>
      </c>
      <c r="C2990">
        <v>16</v>
      </c>
      <c r="D2990" t="s">
        <v>14</v>
      </c>
      <c r="E2990" t="s">
        <v>33</v>
      </c>
      <c r="F2990" t="s">
        <v>23</v>
      </c>
      <c r="G2990" t="s">
        <v>40</v>
      </c>
      <c r="H2990" s="2">
        <v>1778.07</v>
      </c>
      <c r="I2990" t="str">
        <f t="shared" si="46"/>
        <v>Child</v>
      </c>
    </row>
    <row r="2991" spans="1:9" x14ac:dyDescent="0.35">
      <c r="A2991" s="1">
        <v>45201</v>
      </c>
      <c r="B2991" t="s">
        <v>3023</v>
      </c>
      <c r="C2991">
        <v>87</v>
      </c>
      <c r="D2991" t="s">
        <v>21</v>
      </c>
      <c r="E2991" t="s">
        <v>35</v>
      </c>
      <c r="F2991" t="s">
        <v>11</v>
      </c>
      <c r="G2991" t="s">
        <v>17</v>
      </c>
      <c r="H2991" s="2">
        <v>2124.92</v>
      </c>
      <c r="I2991" t="str">
        <f t="shared" si="46"/>
        <v>Senior Age</v>
      </c>
    </row>
    <row r="2992" spans="1:9" x14ac:dyDescent="0.35">
      <c r="A2992" s="1">
        <v>44694</v>
      </c>
      <c r="B2992" t="s">
        <v>3024</v>
      </c>
      <c r="C2992">
        <v>97</v>
      </c>
      <c r="D2992" t="s">
        <v>14</v>
      </c>
      <c r="E2992" t="s">
        <v>33</v>
      </c>
      <c r="F2992" t="s">
        <v>11</v>
      </c>
      <c r="G2992" t="s">
        <v>67</v>
      </c>
      <c r="H2992" s="2">
        <v>3574.58</v>
      </c>
      <c r="I2992" t="str">
        <f t="shared" si="46"/>
        <v>Senior Age</v>
      </c>
    </row>
    <row r="2993" spans="1:9" x14ac:dyDescent="0.35">
      <c r="A2993" s="1">
        <v>44972</v>
      </c>
      <c r="B2993" t="s">
        <v>3025</v>
      </c>
      <c r="C2993">
        <v>50</v>
      </c>
      <c r="D2993" t="s">
        <v>9</v>
      </c>
      <c r="E2993" t="s">
        <v>19</v>
      </c>
      <c r="F2993" t="s">
        <v>11</v>
      </c>
      <c r="G2993" t="s">
        <v>28</v>
      </c>
      <c r="H2993" s="2">
        <v>4932.75</v>
      </c>
      <c r="I2993" t="str">
        <f t="shared" si="46"/>
        <v>Middle age</v>
      </c>
    </row>
    <row r="2994" spans="1:9" x14ac:dyDescent="0.35">
      <c r="A2994" s="1">
        <v>44894</v>
      </c>
      <c r="B2994" t="s">
        <v>3026</v>
      </c>
      <c r="C2994">
        <v>32</v>
      </c>
      <c r="D2994" t="s">
        <v>9</v>
      </c>
      <c r="E2994" t="s">
        <v>19</v>
      </c>
      <c r="F2994" t="s">
        <v>23</v>
      </c>
      <c r="G2994" t="s">
        <v>12</v>
      </c>
      <c r="H2994" s="2">
        <v>669.12</v>
      </c>
      <c r="I2994" t="str">
        <f t="shared" si="46"/>
        <v>Young Adult</v>
      </c>
    </row>
    <row r="2995" spans="1:9" x14ac:dyDescent="0.35">
      <c r="A2995" s="1">
        <v>45170</v>
      </c>
      <c r="B2995" t="s">
        <v>3027</v>
      </c>
      <c r="C2995">
        <v>80</v>
      </c>
      <c r="D2995" t="s">
        <v>21</v>
      </c>
      <c r="E2995" t="s">
        <v>19</v>
      </c>
      <c r="F2995" t="s">
        <v>30</v>
      </c>
      <c r="G2995" t="s">
        <v>12</v>
      </c>
      <c r="H2995" s="2">
        <v>1820.3</v>
      </c>
      <c r="I2995" t="str">
        <f t="shared" si="46"/>
        <v>Senior Age</v>
      </c>
    </row>
    <row r="2996" spans="1:9" x14ac:dyDescent="0.35">
      <c r="A2996" s="1">
        <v>45219</v>
      </c>
      <c r="B2996" t="s">
        <v>3028</v>
      </c>
      <c r="C2996">
        <v>91</v>
      </c>
      <c r="D2996" t="s">
        <v>21</v>
      </c>
      <c r="E2996" t="s">
        <v>33</v>
      </c>
      <c r="F2996" t="s">
        <v>11</v>
      </c>
      <c r="G2996" t="s">
        <v>40</v>
      </c>
      <c r="H2996" s="2">
        <v>2172.25</v>
      </c>
      <c r="I2996" t="str">
        <f t="shared" si="46"/>
        <v>Senior Age</v>
      </c>
    </row>
    <row r="2997" spans="1:9" x14ac:dyDescent="0.35">
      <c r="A2997" s="1">
        <v>44856</v>
      </c>
      <c r="B2997" t="s">
        <v>3029</v>
      </c>
      <c r="C2997">
        <v>15</v>
      </c>
      <c r="D2997" t="s">
        <v>21</v>
      </c>
      <c r="E2997" t="s">
        <v>35</v>
      </c>
      <c r="F2997" t="s">
        <v>11</v>
      </c>
      <c r="G2997" t="s">
        <v>12</v>
      </c>
      <c r="H2997" s="2">
        <v>3036.99</v>
      </c>
      <c r="I2997" t="str">
        <f t="shared" si="46"/>
        <v>Child</v>
      </c>
    </row>
    <row r="2998" spans="1:9" x14ac:dyDescent="0.35">
      <c r="A2998" s="1">
        <v>44636</v>
      </c>
      <c r="B2998" t="s">
        <v>3030</v>
      </c>
      <c r="C2998">
        <v>35</v>
      </c>
      <c r="D2998" t="s">
        <v>9</v>
      </c>
      <c r="E2998" t="s">
        <v>25</v>
      </c>
      <c r="F2998" t="s">
        <v>23</v>
      </c>
      <c r="G2998" t="s">
        <v>17</v>
      </c>
      <c r="H2998" s="2">
        <v>3073.89</v>
      </c>
      <c r="I2998" t="str">
        <f t="shared" si="46"/>
        <v>Young Adult</v>
      </c>
    </row>
    <row r="2999" spans="1:9" x14ac:dyDescent="0.35">
      <c r="A2999" s="1">
        <v>45002</v>
      </c>
      <c r="B2999" t="s">
        <v>3031</v>
      </c>
      <c r="C2999">
        <v>61</v>
      </c>
      <c r="D2999" t="s">
        <v>9</v>
      </c>
      <c r="E2999" t="s">
        <v>10</v>
      </c>
      <c r="F2999" t="s">
        <v>30</v>
      </c>
      <c r="G2999" t="s">
        <v>12</v>
      </c>
      <c r="H2999" s="2">
        <v>4409.2700000000004</v>
      </c>
      <c r="I2999" t="str">
        <f t="shared" si="46"/>
        <v>Senior Age</v>
      </c>
    </row>
    <row r="3000" spans="1:9" x14ac:dyDescent="0.35">
      <c r="A3000" s="1">
        <v>44569</v>
      </c>
      <c r="B3000" t="s">
        <v>3032</v>
      </c>
      <c r="C3000">
        <v>64</v>
      </c>
      <c r="D3000" t="s">
        <v>21</v>
      </c>
      <c r="E3000" t="s">
        <v>35</v>
      </c>
      <c r="F3000" t="s">
        <v>30</v>
      </c>
      <c r="G3000" t="s">
        <v>12</v>
      </c>
      <c r="H3000" s="2">
        <v>485.96</v>
      </c>
      <c r="I3000" t="str">
        <f t="shared" si="46"/>
        <v>Senior Age</v>
      </c>
    </row>
    <row r="3001" spans="1:9" x14ac:dyDescent="0.35">
      <c r="A3001" s="1">
        <v>44652</v>
      </c>
      <c r="B3001" t="s">
        <v>3033</v>
      </c>
      <c r="C3001">
        <v>26</v>
      </c>
      <c r="D3001" t="s">
        <v>9</v>
      </c>
      <c r="E3001" t="s">
        <v>19</v>
      </c>
      <c r="F3001" t="s">
        <v>11</v>
      </c>
      <c r="G3001" t="s">
        <v>37</v>
      </c>
      <c r="H3001" s="2">
        <v>4358.2299999999996</v>
      </c>
      <c r="I3001" t="str">
        <f t="shared" si="46"/>
        <v>Young Adult</v>
      </c>
    </row>
    <row r="3002" spans="1:9" x14ac:dyDescent="0.35">
      <c r="A3002" s="1">
        <v>44698</v>
      </c>
      <c r="B3002" t="s">
        <v>3034</v>
      </c>
      <c r="C3002">
        <v>49</v>
      </c>
      <c r="D3002" t="s">
        <v>9</v>
      </c>
      <c r="E3002" t="s">
        <v>19</v>
      </c>
      <c r="F3002" t="s">
        <v>23</v>
      </c>
      <c r="G3002" t="s">
        <v>37</v>
      </c>
      <c r="H3002" s="2">
        <v>3213.23</v>
      </c>
      <c r="I3002" t="str">
        <f t="shared" si="46"/>
        <v>Middle age</v>
      </c>
    </row>
    <row r="3003" spans="1:9" x14ac:dyDescent="0.35">
      <c r="A3003" s="1">
        <v>44580</v>
      </c>
      <c r="B3003" t="s">
        <v>3035</v>
      </c>
      <c r="C3003">
        <v>44</v>
      </c>
      <c r="D3003" t="s">
        <v>9</v>
      </c>
      <c r="E3003" t="s">
        <v>27</v>
      </c>
      <c r="F3003" t="s">
        <v>16</v>
      </c>
      <c r="G3003" t="s">
        <v>28</v>
      </c>
      <c r="H3003" s="2">
        <v>3728.58</v>
      </c>
      <c r="I3003" t="str">
        <f t="shared" si="46"/>
        <v>Middle age</v>
      </c>
    </row>
    <row r="3004" spans="1:9" x14ac:dyDescent="0.35">
      <c r="A3004" s="1">
        <v>44795</v>
      </c>
      <c r="B3004" t="s">
        <v>3036</v>
      </c>
      <c r="C3004">
        <v>25</v>
      </c>
      <c r="D3004" t="s">
        <v>9</v>
      </c>
      <c r="E3004" t="s">
        <v>22</v>
      </c>
      <c r="F3004" t="s">
        <v>16</v>
      </c>
      <c r="G3004" t="s">
        <v>28</v>
      </c>
      <c r="H3004" s="2">
        <v>1904.3</v>
      </c>
      <c r="I3004" t="str">
        <f t="shared" si="46"/>
        <v>Young Adult</v>
      </c>
    </row>
    <row r="3005" spans="1:9" x14ac:dyDescent="0.35">
      <c r="A3005" s="1">
        <v>44880</v>
      </c>
      <c r="B3005" t="s">
        <v>3037</v>
      </c>
      <c r="C3005">
        <v>23</v>
      </c>
      <c r="D3005" t="s">
        <v>9</v>
      </c>
      <c r="E3005" t="s">
        <v>15</v>
      </c>
      <c r="F3005" t="s">
        <v>30</v>
      </c>
      <c r="G3005" t="s">
        <v>28</v>
      </c>
      <c r="H3005" s="2">
        <v>4353.84</v>
      </c>
      <c r="I3005" t="str">
        <f t="shared" si="46"/>
        <v>Young Adult</v>
      </c>
    </row>
    <row r="3006" spans="1:9" x14ac:dyDescent="0.35">
      <c r="A3006" s="1">
        <v>45229</v>
      </c>
      <c r="B3006" t="s">
        <v>3038</v>
      </c>
      <c r="C3006">
        <v>52</v>
      </c>
      <c r="D3006" t="s">
        <v>9</v>
      </c>
      <c r="E3006" t="s">
        <v>22</v>
      </c>
      <c r="F3006" t="s">
        <v>23</v>
      </c>
      <c r="G3006" t="s">
        <v>37</v>
      </c>
      <c r="H3006" s="2">
        <v>25.99</v>
      </c>
      <c r="I3006" t="str">
        <f t="shared" si="46"/>
        <v>Middle age</v>
      </c>
    </row>
    <row r="3007" spans="1:9" x14ac:dyDescent="0.35">
      <c r="A3007" s="1">
        <v>45263</v>
      </c>
      <c r="B3007" t="s">
        <v>3039</v>
      </c>
      <c r="C3007">
        <v>81</v>
      </c>
      <c r="D3007" t="s">
        <v>9</v>
      </c>
      <c r="E3007" t="s">
        <v>22</v>
      </c>
      <c r="F3007" t="s">
        <v>11</v>
      </c>
      <c r="G3007" t="s">
        <v>28</v>
      </c>
      <c r="H3007" s="2">
        <v>3499.08</v>
      </c>
      <c r="I3007" t="str">
        <f t="shared" si="46"/>
        <v>Senior Age</v>
      </c>
    </row>
    <row r="3008" spans="1:9" x14ac:dyDescent="0.35">
      <c r="A3008" s="1">
        <v>44793</v>
      </c>
      <c r="B3008" t="s">
        <v>3040</v>
      </c>
      <c r="C3008">
        <v>5</v>
      </c>
      <c r="D3008" t="s">
        <v>9</v>
      </c>
      <c r="E3008" t="s">
        <v>35</v>
      </c>
      <c r="F3008" t="s">
        <v>16</v>
      </c>
      <c r="G3008" t="s">
        <v>28</v>
      </c>
      <c r="H3008" s="2">
        <v>3875</v>
      </c>
      <c r="I3008" t="str">
        <f t="shared" si="46"/>
        <v>Child</v>
      </c>
    </row>
    <row r="3009" spans="1:9" x14ac:dyDescent="0.35">
      <c r="A3009" s="1">
        <v>44924</v>
      </c>
      <c r="B3009" t="s">
        <v>3041</v>
      </c>
      <c r="C3009">
        <v>50</v>
      </c>
      <c r="D3009" t="s">
        <v>21</v>
      </c>
      <c r="E3009" t="s">
        <v>35</v>
      </c>
      <c r="F3009" t="s">
        <v>11</v>
      </c>
      <c r="G3009" t="s">
        <v>12</v>
      </c>
      <c r="H3009" s="2">
        <v>3832.71</v>
      </c>
      <c r="I3009" t="str">
        <f t="shared" si="46"/>
        <v>Middle age</v>
      </c>
    </row>
    <row r="3010" spans="1:9" x14ac:dyDescent="0.35">
      <c r="A3010" s="1">
        <v>45256</v>
      </c>
      <c r="B3010" t="s">
        <v>3042</v>
      </c>
      <c r="C3010">
        <v>50</v>
      </c>
      <c r="D3010" t="s">
        <v>14</v>
      </c>
      <c r="E3010" t="s">
        <v>22</v>
      </c>
      <c r="F3010" t="s">
        <v>11</v>
      </c>
      <c r="G3010" t="s">
        <v>28</v>
      </c>
      <c r="H3010" s="2">
        <v>964.26</v>
      </c>
      <c r="I3010" t="str">
        <f t="shared" ref="I3010:I3073" si="47">IF(C3010&lt;=17,"Child",IF(C3010&lt;=39, "Young Adult", IF(C3010&lt;=59, "Middle age", "Senior Age")))</f>
        <v>Middle age</v>
      </c>
    </row>
    <row r="3011" spans="1:9" x14ac:dyDescent="0.35">
      <c r="A3011" s="1">
        <v>44832</v>
      </c>
      <c r="B3011" t="s">
        <v>3043</v>
      </c>
      <c r="C3011">
        <v>75</v>
      </c>
      <c r="D3011" t="s">
        <v>21</v>
      </c>
      <c r="E3011" t="s">
        <v>19</v>
      </c>
      <c r="F3011" t="s">
        <v>30</v>
      </c>
      <c r="G3011" t="s">
        <v>17</v>
      </c>
      <c r="H3011" s="2">
        <v>128.85</v>
      </c>
      <c r="I3011" t="str">
        <f t="shared" si="47"/>
        <v>Senior Age</v>
      </c>
    </row>
    <row r="3012" spans="1:9" x14ac:dyDescent="0.35">
      <c r="A3012" s="1">
        <v>45083</v>
      </c>
      <c r="B3012" t="s">
        <v>3044</v>
      </c>
      <c r="C3012">
        <v>11</v>
      </c>
      <c r="D3012" t="s">
        <v>21</v>
      </c>
      <c r="E3012" t="s">
        <v>33</v>
      </c>
      <c r="F3012" t="s">
        <v>11</v>
      </c>
      <c r="G3012" t="s">
        <v>12</v>
      </c>
      <c r="H3012" s="2">
        <v>1076.1600000000001</v>
      </c>
      <c r="I3012" t="str">
        <f t="shared" si="47"/>
        <v>Child</v>
      </c>
    </row>
    <row r="3013" spans="1:9" x14ac:dyDescent="0.35">
      <c r="A3013" s="1">
        <v>44676</v>
      </c>
      <c r="B3013" t="s">
        <v>3045</v>
      </c>
      <c r="C3013">
        <v>52</v>
      </c>
      <c r="D3013" t="s">
        <v>21</v>
      </c>
      <c r="E3013" t="s">
        <v>35</v>
      </c>
      <c r="F3013" t="s">
        <v>23</v>
      </c>
      <c r="G3013" t="s">
        <v>28</v>
      </c>
      <c r="H3013" s="2">
        <v>1462.55</v>
      </c>
      <c r="I3013" t="str">
        <f t="shared" si="47"/>
        <v>Middle age</v>
      </c>
    </row>
    <row r="3014" spans="1:9" x14ac:dyDescent="0.35">
      <c r="A3014" s="1">
        <v>44582</v>
      </c>
      <c r="B3014" t="s">
        <v>3046</v>
      </c>
      <c r="C3014">
        <v>5</v>
      </c>
      <c r="D3014" t="s">
        <v>9</v>
      </c>
      <c r="E3014" t="s">
        <v>27</v>
      </c>
      <c r="F3014" t="s">
        <v>16</v>
      </c>
      <c r="G3014" t="s">
        <v>37</v>
      </c>
      <c r="H3014" s="2">
        <v>4742.57</v>
      </c>
      <c r="I3014" t="str">
        <f t="shared" si="47"/>
        <v>Child</v>
      </c>
    </row>
    <row r="3015" spans="1:9" x14ac:dyDescent="0.35">
      <c r="A3015" s="1">
        <v>45215</v>
      </c>
      <c r="B3015" t="s">
        <v>3047</v>
      </c>
      <c r="C3015">
        <v>82</v>
      </c>
      <c r="D3015" t="s">
        <v>9</v>
      </c>
      <c r="E3015" t="s">
        <v>15</v>
      </c>
      <c r="F3015" t="s">
        <v>16</v>
      </c>
      <c r="G3015" t="s">
        <v>12</v>
      </c>
      <c r="H3015" s="2">
        <v>3331.44</v>
      </c>
      <c r="I3015" t="str">
        <f t="shared" si="47"/>
        <v>Senior Age</v>
      </c>
    </row>
    <row r="3016" spans="1:9" x14ac:dyDescent="0.35">
      <c r="A3016" s="1">
        <v>44787</v>
      </c>
      <c r="B3016" t="s">
        <v>3048</v>
      </c>
      <c r="C3016">
        <v>61</v>
      </c>
      <c r="D3016" t="s">
        <v>9</v>
      </c>
      <c r="E3016" t="s">
        <v>10</v>
      </c>
      <c r="F3016" t="s">
        <v>30</v>
      </c>
      <c r="G3016" t="s">
        <v>40</v>
      </c>
      <c r="H3016" s="2">
        <v>253.9</v>
      </c>
      <c r="I3016" t="str">
        <f t="shared" si="47"/>
        <v>Senior Age</v>
      </c>
    </row>
    <row r="3017" spans="1:9" x14ac:dyDescent="0.35">
      <c r="A3017" s="1">
        <v>45271</v>
      </c>
      <c r="B3017" t="s">
        <v>3049</v>
      </c>
      <c r="C3017">
        <v>39</v>
      </c>
      <c r="D3017" t="s">
        <v>21</v>
      </c>
      <c r="E3017" t="s">
        <v>35</v>
      </c>
      <c r="F3017" t="s">
        <v>30</v>
      </c>
      <c r="G3017" t="s">
        <v>37</v>
      </c>
      <c r="H3017" s="2">
        <v>1202.48</v>
      </c>
      <c r="I3017" t="str">
        <f t="shared" si="47"/>
        <v>Young Adult</v>
      </c>
    </row>
    <row r="3018" spans="1:9" x14ac:dyDescent="0.35">
      <c r="A3018" s="1">
        <v>44795</v>
      </c>
      <c r="B3018" t="s">
        <v>3050</v>
      </c>
      <c r="C3018">
        <v>83</v>
      </c>
      <c r="D3018" t="s">
        <v>14</v>
      </c>
      <c r="E3018" t="s">
        <v>27</v>
      </c>
      <c r="F3018" t="s">
        <v>30</v>
      </c>
      <c r="G3018" t="s">
        <v>28</v>
      </c>
      <c r="H3018" s="2">
        <v>914.48</v>
      </c>
      <c r="I3018" t="str">
        <f t="shared" si="47"/>
        <v>Senior Age</v>
      </c>
    </row>
    <row r="3019" spans="1:9" x14ac:dyDescent="0.35">
      <c r="A3019" s="1">
        <v>45232</v>
      </c>
      <c r="B3019" t="s">
        <v>3051</v>
      </c>
      <c r="C3019">
        <v>99</v>
      </c>
      <c r="D3019" t="s">
        <v>21</v>
      </c>
      <c r="E3019" t="s">
        <v>19</v>
      </c>
      <c r="F3019" t="s">
        <v>11</v>
      </c>
      <c r="G3019" t="s">
        <v>17</v>
      </c>
      <c r="H3019" s="2">
        <v>3378.68</v>
      </c>
      <c r="I3019" t="str">
        <f t="shared" si="47"/>
        <v>Senior Age</v>
      </c>
    </row>
    <row r="3020" spans="1:9" x14ac:dyDescent="0.35">
      <c r="A3020" s="1">
        <v>45089</v>
      </c>
      <c r="B3020" t="s">
        <v>3052</v>
      </c>
      <c r="C3020">
        <v>83</v>
      </c>
      <c r="D3020" t="s">
        <v>9</v>
      </c>
      <c r="E3020" t="s">
        <v>10</v>
      </c>
      <c r="F3020" t="s">
        <v>11</v>
      </c>
      <c r="G3020" t="s">
        <v>37</v>
      </c>
      <c r="H3020" s="2">
        <v>2374.39</v>
      </c>
      <c r="I3020" t="str">
        <f t="shared" si="47"/>
        <v>Senior Age</v>
      </c>
    </row>
    <row r="3021" spans="1:9" x14ac:dyDescent="0.35">
      <c r="A3021" s="1">
        <v>45186</v>
      </c>
      <c r="B3021" t="s">
        <v>3053</v>
      </c>
      <c r="C3021">
        <v>68</v>
      </c>
      <c r="D3021" t="s">
        <v>14</v>
      </c>
      <c r="E3021" t="s">
        <v>25</v>
      </c>
      <c r="F3021" t="s">
        <v>30</v>
      </c>
      <c r="G3021" t="s">
        <v>17</v>
      </c>
      <c r="H3021" s="2">
        <v>3209.22</v>
      </c>
      <c r="I3021" t="str">
        <f t="shared" si="47"/>
        <v>Senior Age</v>
      </c>
    </row>
    <row r="3022" spans="1:9" x14ac:dyDescent="0.35">
      <c r="A3022" s="1">
        <v>44688</v>
      </c>
      <c r="B3022" t="s">
        <v>3054</v>
      </c>
      <c r="C3022">
        <v>32</v>
      </c>
      <c r="D3022" t="s">
        <v>14</v>
      </c>
      <c r="E3022" t="s">
        <v>22</v>
      </c>
      <c r="F3022" t="s">
        <v>11</v>
      </c>
      <c r="G3022" t="s">
        <v>37</v>
      </c>
      <c r="H3022" s="2">
        <v>1516.43</v>
      </c>
      <c r="I3022" t="str">
        <f t="shared" si="47"/>
        <v>Young Adult</v>
      </c>
    </row>
    <row r="3023" spans="1:9" x14ac:dyDescent="0.35">
      <c r="A3023" s="1">
        <v>45200</v>
      </c>
      <c r="B3023" t="s">
        <v>3055</v>
      </c>
      <c r="C3023">
        <v>2</v>
      </c>
      <c r="D3023" t="s">
        <v>21</v>
      </c>
      <c r="E3023" t="s">
        <v>25</v>
      </c>
      <c r="F3023" t="s">
        <v>23</v>
      </c>
      <c r="G3023" t="s">
        <v>17</v>
      </c>
      <c r="H3023" s="2">
        <v>4228.24</v>
      </c>
      <c r="I3023" t="str">
        <f t="shared" si="47"/>
        <v>Child</v>
      </c>
    </row>
    <row r="3024" spans="1:9" x14ac:dyDescent="0.35">
      <c r="A3024" s="1">
        <v>45120</v>
      </c>
      <c r="B3024" t="s">
        <v>3056</v>
      </c>
      <c r="C3024">
        <v>61</v>
      </c>
      <c r="D3024" t="s">
        <v>9</v>
      </c>
      <c r="E3024" t="s">
        <v>33</v>
      </c>
      <c r="F3024" t="s">
        <v>23</v>
      </c>
      <c r="G3024" t="s">
        <v>28</v>
      </c>
      <c r="H3024" s="2">
        <v>76.63</v>
      </c>
      <c r="I3024" t="str">
        <f t="shared" si="47"/>
        <v>Senior Age</v>
      </c>
    </row>
    <row r="3025" spans="1:9" x14ac:dyDescent="0.35">
      <c r="A3025" s="1">
        <v>44598</v>
      </c>
      <c r="B3025" t="s">
        <v>3057</v>
      </c>
      <c r="C3025">
        <v>44</v>
      </c>
      <c r="D3025" t="s">
        <v>14</v>
      </c>
      <c r="E3025" t="s">
        <v>33</v>
      </c>
      <c r="F3025" t="s">
        <v>30</v>
      </c>
      <c r="G3025" t="s">
        <v>28</v>
      </c>
      <c r="H3025" s="2">
        <v>4723.3100000000004</v>
      </c>
      <c r="I3025" t="str">
        <f t="shared" si="47"/>
        <v>Middle age</v>
      </c>
    </row>
    <row r="3026" spans="1:9" x14ac:dyDescent="0.35">
      <c r="A3026" s="1">
        <v>45245</v>
      </c>
      <c r="B3026" t="s">
        <v>3058</v>
      </c>
      <c r="C3026">
        <v>95</v>
      </c>
      <c r="D3026" t="s">
        <v>9</v>
      </c>
      <c r="E3026" t="s">
        <v>33</v>
      </c>
      <c r="F3026" t="s">
        <v>23</v>
      </c>
      <c r="G3026" t="s">
        <v>12</v>
      </c>
      <c r="H3026" s="2">
        <v>1698.54</v>
      </c>
      <c r="I3026" t="str">
        <f t="shared" si="47"/>
        <v>Senior Age</v>
      </c>
    </row>
    <row r="3027" spans="1:9" x14ac:dyDescent="0.35">
      <c r="A3027" s="1">
        <v>45232</v>
      </c>
      <c r="B3027" t="s">
        <v>3059</v>
      </c>
      <c r="C3027">
        <v>92</v>
      </c>
      <c r="D3027" t="s">
        <v>9</v>
      </c>
      <c r="E3027" t="s">
        <v>33</v>
      </c>
      <c r="F3027" t="s">
        <v>23</v>
      </c>
      <c r="G3027" t="s">
        <v>67</v>
      </c>
      <c r="H3027" s="2">
        <v>4465.67</v>
      </c>
      <c r="I3027" t="str">
        <f t="shared" si="47"/>
        <v>Senior Age</v>
      </c>
    </row>
    <row r="3028" spans="1:9" x14ac:dyDescent="0.35">
      <c r="A3028" s="1">
        <v>45203</v>
      </c>
      <c r="B3028" t="s">
        <v>3060</v>
      </c>
      <c r="C3028">
        <v>21</v>
      </c>
      <c r="D3028" t="s">
        <v>21</v>
      </c>
      <c r="E3028" t="s">
        <v>33</v>
      </c>
      <c r="F3028" t="s">
        <v>30</v>
      </c>
      <c r="G3028" t="s">
        <v>37</v>
      </c>
      <c r="H3028" s="2">
        <v>1124.08</v>
      </c>
      <c r="I3028" t="str">
        <f t="shared" si="47"/>
        <v>Young Adult</v>
      </c>
    </row>
    <row r="3029" spans="1:9" x14ac:dyDescent="0.35">
      <c r="A3029" s="1">
        <v>44585</v>
      </c>
      <c r="B3029" t="s">
        <v>3061</v>
      </c>
      <c r="C3029">
        <v>90</v>
      </c>
      <c r="D3029" t="s">
        <v>9</v>
      </c>
      <c r="E3029" t="s">
        <v>35</v>
      </c>
      <c r="F3029" t="s">
        <v>30</v>
      </c>
      <c r="G3029" t="s">
        <v>40</v>
      </c>
      <c r="H3029" s="2">
        <v>2455.52</v>
      </c>
      <c r="I3029" t="str">
        <f t="shared" si="47"/>
        <v>Senior Age</v>
      </c>
    </row>
    <row r="3030" spans="1:9" x14ac:dyDescent="0.35">
      <c r="A3030" s="1">
        <v>44662</v>
      </c>
      <c r="B3030" t="s">
        <v>3062</v>
      </c>
      <c r="C3030">
        <v>77</v>
      </c>
      <c r="D3030" t="s">
        <v>14</v>
      </c>
      <c r="E3030" t="s">
        <v>25</v>
      </c>
      <c r="F3030" t="s">
        <v>30</v>
      </c>
      <c r="G3030" t="s">
        <v>37</v>
      </c>
      <c r="H3030" s="2">
        <v>386.48</v>
      </c>
      <c r="I3030" t="str">
        <f t="shared" si="47"/>
        <v>Senior Age</v>
      </c>
    </row>
    <row r="3031" spans="1:9" x14ac:dyDescent="0.35">
      <c r="A3031" s="1">
        <v>44770</v>
      </c>
      <c r="B3031" t="s">
        <v>3063</v>
      </c>
      <c r="C3031">
        <v>78</v>
      </c>
      <c r="D3031" t="s">
        <v>9</v>
      </c>
      <c r="E3031" t="s">
        <v>19</v>
      </c>
      <c r="F3031" t="s">
        <v>23</v>
      </c>
      <c r="G3031" t="s">
        <v>28</v>
      </c>
      <c r="H3031" s="2">
        <v>536.69000000000005</v>
      </c>
      <c r="I3031" t="str">
        <f t="shared" si="47"/>
        <v>Senior Age</v>
      </c>
    </row>
    <row r="3032" spans="1:9" x14ac:dyDescent="0.35">
      <c r="A3032" s="1">
        <v>45251</v>
      </c>
      <c r="B3032" t="s">
        <v>3064</v>
      </c>
      <c r="C3032">
        <v>67</v>
      </c>
      <c r="D3032" t="s">
        <v>21</v>
      </c>
      <c r="E3032" t="s">
        <v>35</v>
      </c>
      <c r="F3032" t="s">
        <v>23</v>
      </c>
      <c r="G3032" t="s">
        <v>37</v>
      </c>
      <c r="H3032" s="2">
        <v>1275.02</v>
      </c>
      <c r="I3032" t="str">
        <f t="shared" si="47"/>
        <v>Senior Age</v>
      </c>
    </row>
    <row r="3033" spans="1:9" x14ac:dyDescent="0.35">
      <c r="A3033" s="1">
        <v>44675</v>
      </c>
      <c r="B3033" t="s">
        <v>3065</v>
      </c>
      <c r="C3033">
        <v>18</v>
      </c>
      <c r="D3033" t="s">
        <v>9</v>
      </c>
      <c r="E3033" t="s">
        <v>33</v>
      </c>
      <c r="F3033" t="s">
        <v>30</v>
      </c>
      <c r="G3033" t="s">
        <v>17</v>
      </c>
      <c r="H3033" s="2">
        <v>1939.8</v>
      </c>
      <c r="I3033" t="str">
        <f t="shared" si="47"/>
        <v>Young Adult</v>
      </c>
    </row>
    <row r="3034" spans="1:9" x14ac:dyDescent="0.35">
      <c r="A3034" s="1">
        <v>45067</v>
      </c>
      <c r="B3034" t="s">
        <v>3066</v>
      </c>
      <c r="C3034">
        <v>41</v>
      </c>
      <c r="D3034" t="s">
        <v>21</v>
      </c>
      <c r="E3034" t="s">
        <v>35</v>
      </c>
      <c r="F3034" t="s">
        <v>30</v>
      </c>
      <c r="G3034" t="s">
        <v>40</v>
      </c>
      <c r="H3034" s="2">
        <v>2897.84</v>
      </c>
      <c r="I3034" t="str">
        <f t="shared" si="47"/>
        <v>Middle age</v>
      </c>
    </row>
    <row r="3035" spans="1:9" x14ac:dyDescent="0.35">
      <c r="A3035" s="1">
        <v>44854</v>
      </c>
      <c r="B3035" t="s">
        <v>3067</v>
      </c>
      <c r="C3035">
        <v>34</v>
      </c>
      <c r="D3035" t="s">
        <v>21</v>
      </c>
      <c r="E3035" t="s">
        <v>19</v>
      </c>
      <c r="F3035" t="s">
        <v>11</v>
      </c>
      <c r="G3035" t="s">
        <v>40</v>
      </c>
      <c r="H3035" s="2">
        <v>2861.27</v>
      </c>
      <c r="I3035" t="str">
        <f t="shared" si="47"/>
        <v>Young Adult</v>
      </c>
    </row>
    <row r="3036" spans="1:9" x14ac:dyDescent="0.35">
      <c r="A3036" s="1">
        <v>44667</v>
      </c>
      <c r="B3036" t="s">
        <v>3068</v>
      </c>
      <c r="C3036">
        <v>57</v>
      </c>
      <c r="D3036" t="s">
        <v>21</v>
      </c>
      <c r="E3036" t="s">
        <v>35</v>
      </c>
      <c r="F3036" t="s">
        <v>11</v>
      </c>
      <c r="G3036" t="s">
        <v>17</v>
      </c>
      <c r="H3036" s="2">
        <v>1784.71</v>
      </c>
      <c r="I3036" t="str">
        <f t="shared" si="47"/>
        <v>Middle age</v>
      </c>
    </row>
    <row r="3037" spans="1:9" x14ac:dyDescent="0.35">
      <c r="A3037" s="1">
        <v>44805</v>
      </c>
      <c r="B3037" t="s">
        <v>3069</v>
      </c>
      <c r="C3037">
        <v>69</v>
      </c>
      <c r="D3037" t="s">
        <v>9</v>
      </c>
      <c r="E3037" t="s">
        <v>25</v>
      </c>
      <c r="F3037" t="s">
        <v>30</v>
      </c>
      <c r="G3037" t="s">
        <v>67</v>
      </c>
      <c r="H3037" s="2">
        <v>3469.15</v>
      </c>
      <c r="I3037" t="str">
        <f t="shared" si="47"/>
        <v>Senior Age</v>
      </c>
    </row>
    <row r="3038" spans="1:9" x14ac:dyDescent="0.35">
      <c r="A3038" s="1">
        <v>44746</v>
      </c>
      <c r="B3038" t="s">
        <v>3070</v>
      </c>
      <c r="C3038">
        <v>0</v>
      </c>
      <c r="D3038" t="s">
        <v>14</v>
      </c>
      <c r="E3038" t="s">
        <v>33</v>
      </c>
      <c r="F3038" t="s">
        <v>23</v>
      </c>
      <c r="G3038" t="s">
        <v>12</v>
      </c>
      <c r="H3038" s="2">
        <v>3924.58</v>
      </c>
      <c r="I3038" t="str">
        <f t="shared" si="47"/>
        <v>Child</v>
      </c>
    </row>
    <row r="3039" spans="1:9" x14ac:dyDescent="0.35">
      <c r="A3039" s="1">
        <v>44837</v>
      </c>
      <c r="B3039" t="s">
        <v>3071</v>
      </c>
      <c r="C3039">
        <v>64</v>
      </c>
      <c r="D3039" t="s">
        <v>21</v>
      </c>
      <c r="E3039" t="s">
        <v>33</v>
      </c>
      <c r="F3039" t="s">
        <v>11</v>
      </c>
      <c r="G3039" t="s">
        <v>12</v>
      </c>
      <c r="H3039" s="2">
        <v>2359.25</v>
      </c>
      <c r="I3039" t="str">
        <f t="shared" si="47"/>
        <v>Senior Age</v>
      </c>
    </row>
    <row r="3040" spans="1:9" x14ac:dyDescent="0.35">
      <c r="A3040" s="1">
        <v>44949</v>
      </c>
      <c r="B3040" t="s">
        <v>3072</v>
      </c>
      <c r="C3040">
        <v>12</v>
      </c>
      <c r="D3040" t="s">
        <v>21</v>
      </c>
      <c r="E3040" t="s">
        <v>10</v>
      </c>
      <c r="F3040" t="s">
        <v>11</v>
      </c>
      <c r="G3040" t="s">
        <v>28</v>
      </c>
      <c r="H3040" s="2">
        <v>3058.82</v>
      </c>
      <c r="I3040" t="str">
        <f t="shared" si="47"/>
        <v>Child</v>
      </c>
    </row>
    <row r="3041" spans="1:9" x14ac:dyDescent="0.35">
      <c r="A3041" s="1">
        <v>45155</v>
      </c>
      <c r="B3041" t="s">
        <v>3073</v>
      </c>
      <c r="C3041">
        <v>93</v>
      </c>
      <c r="D3041" t="s">
        <v>14</v>
      </c>
      <c r="E3041" t="s">
        <v>15</v>
      </c>
      <c r="F3041" t="s">
        <v>11</v>
      </c>
      <c r="G3041" t="s">
        <v>40</v>
      </c>
      <c r="H3041" s="2">
        <v>2395.96</v>
      </c>
      <c r="I3041" t="str">
        <f t="shared" si="47"/>
        <v>Senior Age</v>
      </c>
    </row>
    <row r="3042" spans="1:9" x14ac:dyDescent="0.35">
      <c r="A3042" s="1">
        <v>44859</v>
      </c>
      <c r="B3042" t="s">
        <v>3074</v>
      </c>
      <c r="C3042">
        <v>88</v>
      </c>
      <c r="D3042" t="s">
        <v>21</v>
      </c>
      <c r="E3042" t="s">
        <v>25</v>
      </c>
      <c r="F3042" t="s">
        <v>30</v>
      </c>
      <c r="G3042" t="s">
        <v>67</v>
      </c>
      <c r="H3042" s="2">
        <v>4745.57</v>
      </c>
      <c r="I3042" t="str">
        <f t="shared" si="47"/>
        <v>Senior Age</v>
      </c>
    </row>
    <row r="3043" spans="1:9" x14ac:dyDescent="0.35">
      <c r="A3043" s="1">
        <v>44869</v>
      </c>
      <c r="B3043" t="s">
        <v>3075</v>
      </c>
      <c r="C3043">
        <v>88</v>
      </c>
      <c r="D3043" t="s">
        <v>14</v>
      </c>
      <c r="E3043" t="s">
        <v>19</v>
      </c>
      <c r="F3043" t="s">
        <v>30</v>
      </c>
      <c r="G3043" t="s">
        <v>28</v>
      </c>
      <c r="H3043" s="2">
        <v>4945.8500000000004</v>
      </c>
      <c r="I3043" t="str">
        <f t="shared" si="47"/>
        <v>Senior Age</v>
      </c>
    </row>
    <row r="3044" spans="1:9" x14ac:dyDescent="0.35">
      <c r="A3044" s="1">
        <v>44851</v>
      </c>
      <c r="B3044" t="s">
        <v>3076</v>
      </c>
      <c r="C3044">
        <v>45</v>
      </c>
      <c r="D3044" t="s">
        <v>21</v>
      </c>
      <c r="E3044" t="s">
        <v>33</v>
      </c>
      <c r="F3044" t="s">
        <v>23</v>
      </c>
      <c r="G3044" t="s">
        <v>37</v>
      </c>
      <c r="H3044" s="2">
        <v>3818.98</v>
      </c>
      <c r="I3044" t="str">
        <f t="shared" si="47"/>
        <v>Middle age</v>
      </c>
    </row>
    <row r="3045" spans="1:9" x14ac:dyDescent="0.35">
      <c r="A3045" s="1">
        <v>44886</v>
      </c>
      <c r="B3045" t="s">
        <v>3077</v>
      </c>
      <c r="C3045">
        <v>75</v>
      </c>
      <c r="D3045" t="s">
        <v>9</v>
      </c>
      <c r="E3045" t="s">
        <v>10</v>
      </c>
      <c r="F3045" t="s">
        <v>23</v>
      </c>
      <c r="G3045" t="s">
        <v>28</v>
      </c>
      <c r="H3045" s="2">
        <v>1855.85</v>
      </c>
      <c r="I3045" t="str">
        <f t="shared" si="47"/>
        <v>Senior Age</v>
      </c>
    </row>
    <row r="3046" spans="1:9" x14ac:dyDescent="0.35">
      <c r="A3046" s="1">
        <v>45024</v>
      </c>
      <c r="B3046" t="s">
        <v>3078</v>
      </c>
      <c r="C3046">
        <v>15</v>
      </c>
      <c r="D3046" t="s">
        <v>14</v>
      </c>
      <c r="E3046" t="s">
        <v>10</v>
      </c>
      <c r="F3046" t="s">
        <v>16</v>
      </c>
      <c r="G3046" t="s">
        <v>40</v>
      </c>
      <c r="H3046" s="2">
        <v>1143.47</v>
      </c>
      <c r="I3046" t="str">
        <f t="shared" si="47"/>
        <v>Child</v>
      </c>
    </row>
    <row r="3047" spans="1:9" x14ac:dyDescent="0.35">
      <c r="A3047" s="1">
        <v>44639</v>
      </c>
      <c r="B3047" t="s">
        <v>3079</v>
      </c>
      <c r="C3047">
        <v>21</v>
      </c>
      <c r="D3047" t="s">
        <v>21</v>
      </c>
      <c r="E3047" t="s">
        <v>25</v>
      </c>
      <c r="F3047" t="s">
        <v>11</v>
      </c>
      <c r="G3047" t="s">
        <v>40</v>
      </c>
      <c r="H3047" s="2">
        <v>4125.17</v>
      </c>
      <c r="I3047" t="str">
        <f t="shared" si="47"/>
        <v>Young Adult</v>
      </c>
    </row>
    <row r="3048" spans="1:9" x14ac:dyDescent="0.35">
      <c r="A3048" s="1">
        <v>44826</v>
      </c>
      <c r="B3048" t="s">
        <v>3080</v>
      </c>
      <c r="C3048">
        <v>32</v>
      </c>
      <c r="D3048" t="s">
        <v>14</v>
      </c>
      <c r="E3048" t="s">
        <v>35</v>
      </c>
      <c r="F3048" t="s">
        <v>16</v>
      </c>
      <c r="G3048" t="s">
        <v>37</v>
      </c>
      <c r="H3048" s="2">
        <v>3661.72</v>
      </c>
      <c r="I3048" t="str">
        <f t="shared" si="47"/>
        <v>Young Adult</v>
      </c>
    </row>
    <row r="3049" spans="1:9" x14ac:dyDescent="0.35">
      <c r="A3049" s="1">
        <v>45012</v>
      </c>
      <c r="B3049" t="s">
        <v>3081</v>
      </c>
      <c r="C3049">
        <v>35</v>
      </c>
      <c r="D3049" t="s">
        <v>21</v>
      </c>
      <c r="E3049" t="s">
        <v>27</v>
      </c>
      <c r="F3049" t="s">
        <v>11</v>
      </c>
      <c r="G3049" t="s">
        <v>37</v>
      </c>
      <c r="H3049" s="2">
        <v>2430.44</v>
      </c>
      <c r="I3049" t="str">
        <f t="shared" si="47"/>
        <v>Young Adult</v>
      </c>
    </row>
    <row r="3050" spans="1:9" x14ac:dyDescent="0.35">
      <c r="A3050" s="1">
        <v>44783</v>
      </c>
      <c r="B3050" t="s">
        <v>3082</v>
      </c>
      <c r="C3050">
        <v>19</v>
      </c>
      <c r="D3050" t="s">
        <v>21</v>
      </c>
      <c r="E3050" t="s">
        <v>35</v>
      </c>
      <c r="F3050" t="s">
        <v>30</v>
      </c>
      <c r="G3050" t="s">
        <v>28</v>
      </c>
      <c r="H3050" s="2">
        <v>3335.17</v>
      </c>
      <c r="I3050" t="str">
        <f t="shared" si="47"/>
        <v>Young Adult</v>
      </c>
    </row>
    <row r="3051" spans="1:9" x14ac:dyDescent="0.35">
      <c r="A3051" s="1">
        <v>44830</v>
      </c>
      <c r="B3051" t="s">
        <v>3083</v>
      </c>
      <c r="C3051">
        <v>85</v>
      </c>
      <c r="D3051" t="s">
        <v>9</v>
      </c>
      <c r="E3051" t="s">
        <v>22</v>
      </c>
      <c r="F3051" t="s">
        <v>11</v>
      </c>
      <c r="G3051" t="s">
        <v>12</v>
      </c>
      <c r="H3051" s="2">
        <v>1929.04</v>
      </c>
      <c r="I3051" t="str">
        <f t="shared" si="47"/>
        <v>Senior Age</v>
      </c>
    </row>
    <row r="3052" spans="1:9" x14ac:dyDescent="0.35">
      <c r="A3052" s="1">
        <v>44823</v>
      </c>
      <c r="B3052" t="s">
        <v>3084</v>
      </c>
      <c r="C3052">
        <v>10</v>
      </c>
      <c r="D3052" t="s">
        <v>9</v>
      </c>
      <c r="E3052" t="s">
        <v>10</v>
      </c>
      <c r="F3052" t="s">
        <v>16</v>
      </c>
      <c r="G3052" t="s">
        <v>17</v>
      </c>
      <c r="H3052" s="2">
        <v>1201.92</v>
      </c>
      <c r="I3052" t="str">
        <f t="shared" si="47"/>
        <v>Child</v>
      </c>
    </row>
    <row r="3053" spans="1:9" x14ac:dyDescent="0.35">
      <c r="A3053" s="1">
        <v>44967</v>
      </c>
      <c r="B3053" t="s">
        <v>3085</v>
      </c>
      <c r="C3053">
        <v>87</v>
      </c>
      <c r="D3053" t="s">
        <v>9</v>
      </c>
      <c r="E3053" t="s">
        <v>27</v>
      </c>
      <c r="F3053" t="s">
        <v>11</v>
      </c>
      <c r="G3053" t="s">
        <v>17</v>
      </c>
      <c r="H3053" s="2">
        <v>4342.82</v>
      </c>
      <c r="I3053" t="str">
        <f t="shared" si="47"/>
        <v>Senior Age</v>
      </c>
    </row>
    <row r="3054" spans="1:9" x14ac:dyDescent="0.35">
      <c r="A3054" s="1">
        <v>44797</v>
      </c>
      <c r="B3054" t="s">
        <v>3086</v>
      </c>
      <c r="C3054">
        <v>86</v>
      </c>
      <c r="D3054" t="s">
        <v>21</v>
      </c>
      <c r="E3054" t="s">
        <v>33</v>
      </c>
      <c r="F3054" t="s">
        <v>16</v>
      </c>
      <c r="G3054" t="s">
        <v>12</v>
      </c>
      <c r="H3054" s="2">
        <v>2393.21</v>
      </c>
      <c r="I3054" t="str">
        <f t="shared" si="47"/>
        <v>Senior Age</v>
      </c>
    </row>
    <row r="3055" spans="1:9" x14ac:dyDescent="0.35">
      <c r="A3055" s="1">
        <v>44872</v>
      </c>
      <c r="B3055" t="s">
        <v>3087</v>
      </c>
      <c r="C3055">
        <v>31</v>
      </c>
      <c r="D3055" t="s">
        <v>9</v>
      </c>
      <c r="E3055" t="s">
        <v>22</v>
      </c>
      <c r="F3055" t="s">
        <v>30</v>
      </c>
      <c r="G3055" t="s">
        <v>12</v>
      </c>
      <c r="H3055" s="2">
        <v>4426.66</v>
      </c>
      <c r="I3055" t="str">
        <f t="shared" si="47"/>
        <v>Young Adult</v>
      </c>
    </row>
    <row r="3056" spans="1:9" x14ac:dyDescent="0.35">
      <c r="A3056" s="1">
        <v>44862</v>
      </c>
      <c r="B3056" t="s">
        <v>3088</v>
      </c>
      <c r="C3056">
        <v>76</v>
      </c>
      <c r="D3056" t="s">
        <v>14</v>
      </c>
      <c r="E3056" t="s">
        <v>33</v>
      </c>
      <c r="F3056" t="s">
        <v>11</v>
      </c>
      <c r="G3056" t="s">
        <v>28</v>
      </c>
      <c r="H3056" s="2">
        <v>2322.1999999999998</v>
      </c>
      <c r="I3056" t="str">
        <f t="shared" si="47"/>
        <v>Senior Age</v>
      </c>
    </row>
    <row r="3057" spans="1:9" x14ac:dyDescent="0.35">
      <c r="A3057" s="1">
        <v>45231</v>
      </c>
      <c r="B3057" t="s">
        <v>3089</v>
      </c>
      <c r="C3057">
        <v>40</v>
      </c>
      <c r="D3057" t="s">
        <v>14</v>
      </c>
      <c r="E3057" t="s">
        <v>10</v>
      </c>
      <c r="F3057" t="s">
        <v>23</v>
      </c>
      <c r="G3057" t="s">
        <v>17</v>
      </c>
      <c r="H3057" s="2">
        <v>2824.86</v>
      </c>
      <c r="I3057" t="str">
        <f t="shared" si="47"/>
        <v>Middle age</v>
      </c>
    </row>
    <row r="3058" spans="1:9" x14ac:dyDescent="0.35">
      <c r="A3058" s="1">
        <v>45066</v>
      </c>
      <c r="B3058" t="s">
        <v>3090</v>
      </c>
      <c r="C3058">
        <v>66</v>
      </c>
      <c r="D3058" t="s">
        <v>21</v>
      </c>
      <c r="E3058" t="s">
        <v>10</v>
      </c>
      <c r="F3058" t="s">
        <v>11</v>
      </c>
      <c r="G3058" t="s">
        <v>40</v>
      </c>
      <c r="H3058" s="2">
        <v>4587.0200000000004</v>
      </c>
      <c r="I3058" t="str">
        <f t="shared" si="47"/>
        <v>Senior Age</v>
      </c>
    </row>
    <row r="3059" spans="1:9" x14ac:dyDescent="0.35">
      <c r="A3059" s="1">
        <v>44817</v>
      </c>
      <c r="B3059" t="s">
        <v>3091</v>
      </c>
      <c r="C3059">
        <v>93</v>
      </c>
      <c r="D3059" t="s">
        <v>21</v>
      </c>
      <c r="E3059" t="s">
        <v>15</v>
      </c>
      <c r="F3059" t="s">
        <v>30</v>
      </c>
      <c r="G3059" t="s">
        <v>28</v>
      </c>
      <c r="H3059" s="2">
        <v>394.94</v>
      </c>
      <c r="I3059" t="str">
        <f t="shared" si="47"/>
        <v>Senior Age</v>
      </c>
    </row>
    <row r="3060" spans="1:9" x14ac:dyDescent="0.35">
      <c r="A3060" s="1">
        <v>44681</v>
      </c>
      <c r="B3060" t="s">
        <v>3092</v>
      </c>
      <c r="C3060">
        <v>49</v>
      </c>
      <c r="D3060" t="s">
        <v>21</v>
      </c>
      <c r="E3060" t="s">
        <v>22</v>
      </c>
      <c r="F3060" t="s">
        <v>23</v>
      </c>
      <c r="G3060" t="s">
        <v>37</v>
      </c>
      <c r="H3060" s="2">
        <v>1700.29</v>
      </c>
      <c r="I3060" t="str">
        <f t="shared" si="47"/>
        <v>Middle age</v>
      </c>
    </row>
    <row r="3061" spans="1:9" x14ac:dyDescent="0.35">
      <c r="A3061" s="1">
        <v>44878</v>
      </c>
      <c r="B3061" t="s">
        <v>3093</v>
      </c>
      <c r="C3061">
        <v>0</v>
      </c>
      <c r="D3061" t="s">
        <v>21</v>
      </c>
      <c r="E3061" t="s">
        <v>25</v>
      </c>
      <c r="F3061" t="s">
        <v>23</v>
      </c>
      <c r="G3061" t="s">
        <v>12</v>
      </c>
      <c r="H3061" s="2">
        <v>429.56</v>
      </c>
      <c r="I3061" t="str">
        <f t="shared" si="47"/>
        <v>Child</v>
      </c>
    </row>
    <row r="3062" spans="1:9" x14ac:dyDescent="0.35">
      <c r="A3062" s="1">
        <v>45107</v>
      </c>
      <c r="B3062" t="s">
        <v>3094</v>
      </c>
      <c r="C3062">
        <v>82</v>
      </c>
      <c r="D3062" t="s">
        <v>21</v>
      </c>
      <c r="E3062" t="s">
        <v>19</v>
      </c>
      <c r="F3062" t="s">
        <v>11</v>
      </c>
      <c r="G3062" t="s">
        <v>67</v>
      </c>
      <c r="H3062" s="2">
        <v>2588.59</v>
      </c>
      <c r="I3062" t="str">
        <f t="shared" si="47"/>
        <v>Senior Age</v>
      </c>
    </row>
    <row r="3063" spans="1:9" x14ac:dyDescent="0.35">
      <c r="A3063" s="1">
        <v>45092</v>
      </c>
      <c r="B3063" t="s">
        <v>3095</v>
      </c>
      <c r="C3063">
        <v>81</v>
      </c>
      <c r="D3063" t="s">
        <v>9</v>
      </c>
      <c r="E3063" t="s">
        <v>19</v>
      </c>
      <c r="F3063" t="s">
        <v>16</v>
      </c>
      <c r="G3063" t="s">
        <v>12</v>
      </c>
      <c r="H3063" s="2">
        <v>1784.79</v>
      </c>
      <c r="I3063" t="str">
        <f t="shared" si="47"/>
        <v>Senior Age</v>
      </c>
    </row>
    <row r="3064" spans="1:9" x14ac:dyDescent="0.35">
      <c r="A3064" s="1">
        <v>45093</v>
      </c>
      <c r="B3064" t="s">
        <v>3096</v>
      </c>
      <c r="C3064">
        <v>30</v>
      </c>
      <c r="D3064" t="s">
        <v>21</v>
      </c>
      <c r="E3064" t="s">
        <v>25</v>
      </c>
      <c r="F3064" t="s">
        <v>11</v>
      </c>
      <c r="G3064" t="s">
        <v>17</v>
      </c>
      <c r="H3064" s="2">
        <v>2961.25</v>
      </c>
      <c r="I3064" t="str">
        <f t="shared" si="47"/>
        <v>Young Adult</v>
      </c>
    </row>
    <row r="3065" spans="1:9" x14ac:dyDescent="0.35">
      <c r="A3065" s="1">
        <v>44637</v>
      </c>
      <c r="B3065" t="s">
        <v>3097</v>
      </c>
      <c r="C3065">
        <v>48</v>
      </c>
      <c r="D3065" t="s">
        <v>14</v>
      </c>
      <c r="E3065" t="s">
        <v>15</v>
      </c>
      <c r="F3065" t="s">
        <v>23</v>
      </c>
      <c r="G3065" t="s">
        <v>28</v>
      </c>
      <c r="H3065" s="2">
        <v>2802.62</v>
      </c>
      <c r="I3065" t="str">
        <f t="shared" si="47"/>
        <v>Middle age</v>
      </c>
    </row>
    <row r="3066" spans="1:9" x14ac:dyDescent="0.35">
      <c r="A3066" s="1">
        <v>45085</v>
      </c>
      <c r="B3066" t="s">
        <v>3098</v>
      </c>
      <c r="C3066">
        <v>3</v>
      </c>
      <c r="D3066" t="s">
        <v>21</v>
      </c>
      <c r="E3066" t="s">
        <v>22</v>
      </c>
      <c r="F3066" t="s">
        <v>16</v>
      </c>
      <c r="G3066" t="s">
        <v>28</v>
      </c>
      <c r="H3066" s="2">
        <v>4956.16</v>
      </c>
      <c r="I3066" t="str">
        <f t="shared" si="47"/>
        <v>Child</v>
      </c>
    </row>
    <row r="3067" spans="1:9" x14ac:dyDescent="0.35">
      <c r="A3067" s="1">
        <v>45256</v>
      </c>
      <c r="B3067" t="s">
        <v>3099</v>
      </c>
      <c r="C3067">
        <v>74</v>
      </c>
      <c r="D3067" t="s">
        <v>9</v>
      </c>
      <c r="E3067" t="s">
        <v>27</v>
      </c>
      <c r="F3067" t="s">
        <v>16</v>
      </c>
      <c r="G3067" t="s">
        <v>12</v>
      </c>
      <c r="H3067" s="2">
        <v>4375.3500000000004</v>
      </c>
      <c r="I3067" t="str">
        <f t="shared" si="47"/>
        <v>Senior Age</v>
      </c>
    </row>
    <row r="3068" spans="1:9" x14ac:dyDescent="0.35">
      <c r="A3068" s="1">
        <v>45207</v>
      </c>
      <c r="B3068" t="s">
        <v>3100</v>
      </c>
      <c r="C3068">
        <v>32</v>
      </c>
      <c r="D3068" t="s">
        <v>9</v>
      </c>
      <c r="E3068" t="s">
        <v>25</v>
      </c>
      <c r="F3068" t="s">
        <v>16</v>
      </c>
      <c r="G3068" t="s">
        <v>17</v>
      </c>
      <c r="H3068" s="2">
        <v>3902.91</v>
      </c>
      <c r="I3068" t="str">
        <f t="shared" si="47"/>
        <v>Young Adult</v>
      </c>
    </row>
    <row r="3069" spans="1:9" x14ac:dyDescent="0.35">
      <c r="A3069" s="1">
        <v>45221</v>
      </c>
      <c r="B3069" t="s">
        <v>3101</v>
      </c>
      <c r="C3069">
        <v>21</v>
      </c>
      <c r="D3069" t="s">
        <v>9</v>
      </c>
      <c r="E3069" t="s">
        <v>33</v>
      </c>
      <c r="F3069" t="s">
        <v>11</v>
      </c>
      <c r="G3069" t="s">
        <v>12</v>
      </c>
      <c r="H3069" s="2">
        <v>3565.01</v>
      </c>
      <c r="I3069" t="str">
        <f t="shared" si="47"/>
        <v>Young Adult</v>
      </c>
    </row>
    <row r="3070" spans="1:9" x14ac:dyDescent="0.35">
      <c r="A3070" s="1">
        <v>44583</v>
      </c>
      <c r="B3070" t="s">
        <v>3102</v>
      </c>
      <c r="C3070">
        <v>63</v>
      </c>
      <c r="D3070" t="s">
        <v>9</v>
      </c>
      <c r="E3070" t="s">
        <v>19</v>
      </c>
      <c r="F3070" t="s">
        <v>11</v>
      </c>
      <c r="G3070" t="s">
        <v>28</v>
      </c>
      <c r="H3070" s="2">
        <v>2927.77</v>
      </c>
      <c r="I3070" t="str">
        <f t="shared" si="47"/>
        <v>Senior Age</v>
      </c>
    </row>
    <row r="3071" spans="1:9" x14ac:dyDescent="0.35">
      <c r="A3071" s="1">
        <v>44583</v>
      </c>
      <c r="B3071" t="s">
        <v>3103</v>
      </c>
      <c r="C3071">
        <v>35</v>
      </c>
      <c r="D3071" t="s">
        <v>21</v>
      </c>
      <c r="E3071" t="s">
        <v>19</v>
      </c>
      <c r="F3071" t="s">
        <v>16</v>
      </c>
      <c r="G3071" t="s">
        <v>40</v>
      </c>
      <c r="H3071" s="2">
        <v>1114.31</v>
      </c>
      <c r="I3071" t="str">
        <f t="shared" si="47"/>
        <v>Young Adult</v>
      </c>
    </row>
    <row r="3072" spans="1:9" x14ac:dyDescent="0.35">
      <c r="A3072" s="1">
        <v>45154</v>
      </c>
      <c r="B3072" t="s">
        <v>3104</v>
      </c>
      <c r="C3072">
        <v>65</v>
      </c>
      <c r="D3072" t="s">
        <v>9</v>
      </c>
      <c r="E3072" t="s">
        <v>33</v>
      </c>
      <c r="F3072" t="s">
        <v>11</v>
      </c>
      <c r="G3072" t="s">
        <v>12</v>
      </c>
      <c r="H3072" s="2">
        <v>240.86</v>
      </c>
      <c r="I3072" t="str">
        <f t="shared" si="47"/>
        <v>Senior Age</v>
      </c>
    </row>
    <row r="3073" spans="1:9" x14ac:dyDescent="0.35">
      <c r="A3073" s="1">
        <v>44590</v>
      </c>
      <c r="B3073" t="s">
        <v>3105</v>
      </c>
      <c r="C3073">
        <v>27</v>
      </c>
      <c r="D3073" t="s">
        <v>14</v>
      </c>
      <c r="E3073" t="s">
        <v>33</v>
      </c>
      <c r="F3073" t="s">
        <v>30</v>
      </c>
      <c r="G3073" t="s">
        <v>40</v>
      </c>
      <c r="H3073" s="2">
        <v>4540.33</v>
      </c>
      <c r="I3073" t="str">
        <f t="shared" si="47"/>
        <v>Young Adult</v>
      </c>
    </row>
    <row r="3074" spans="1:9" x14ac:dyDescent="0.35">
      <c r="A3074" s="1">
        <v>45110</v>
      </c>
      <c r="B3074" t="s">
        <v>3106</v>
      </c>
      <c r="C3074">
        <v>50</v>
      </c>
      <c r="D3074" t="s">
        <v>14</v>
      </c>
      <c r="E3074" t="s">
        <v>19</v>
      </c>
      <c r="F3074" t="s">
        <v>16</v>
      </c>
      <c r="G3074" t="s">
        <v>37</v>
      </c>
      <c r="H3074" s="2">
        <v>988.57</v>
      </c>
      <c r="I3074" t="str">
        <f t="shared" ref="I3074:I3137" si="48">IF(C3074&lt;=17,"Child",IF(C3074&lt;=39, "Young Adult", IF(C3074&lt;=59, "Middle age", "Senior Age")))</f>
        <v>Middle age</v>
      </c>
    </row>
    <row r="3075" spans="1:9" x14ac:dyDescent="0.35">
      <c r="A3075" s="1">
        <v>45288</v>
      </c>
      <c r="B3075" t="s">
        <v>3107</v>
      </c>
      <c r="C3075">
        <v>83</v>
      </c>
      <c r="D3075" t="s">
        <v>21</v>
      </c>
      <c r="E3075" t="s">
        <v>10</v>
      </c>
      <c r="F3075" t="s">
        <v>11</v>
      </c>
      <c r="G3075" t="s">
        <v>40</v>
      </c>
      <c r="H3075" s="2">
        <v>718.68</v>
      </c>
      <c r="I3075" t="str">
        <f t="shared" si="48"/>
        <v>Senior Age</v>
      </c>
    </row>
    <row r="3076" spans="1:9" x14ac:dyDescent="0.35">
      <c r="A3076" s="1">
        <v>44780</v>
      </c>
      <c r="B3076" t="s">
        <v>3108</v>
      </c>
      <c r="C3076">
        <v>81</v>
      </c>
      <c r="D3076" t="s">
        <v>9</v>
      </c>
      <c r="E3076" t="s">
        <v>22</v>
      </c>
      <c r="F3076" t="s">
        <v>16</v>
      </c>
      <c r="G3076" t="s">
        <v>12</v>
      </c>
      <c r="H3076" s="2">
        <v>3493.89</v>
      </c>
      <c r="I3076" t="str">
        <f t="shared" si="48"/>
        <v>Senior Age</v>
      </c>
    </row>
    <row r="3077" spans="1:9" x14ac:dyDescent="0.35">
      <c r="A3077" s="1">
        <v>44991</v>
      </c>
      <c r="B3077" t="s">
        <v>3109</v>
      </c>
      <c r="C3077">
        <v>47</v>
      </c>
      <c r="D3077" t="s">
        <v>9</v>
      </c>
      <c r="E3077" t="s">
        <v>22</v>
      </c>
      <c r="F3077" t="s">
        <v>11</v>
      </c>
      <c r="G3077" t="s">
        <v>28</v>
      </c>
      <c r="H3077" s="2">
        <v>1683.04</v>
      </c>
      <c r="I3077" t="str">
        <f t="shared" si="48"/>
        <v>Middle age</v>
      </c>
    </row>
    <row r="3078" spans="1:9" x14ac:dyDescent="0.35">
      <c r="A3078" s="1">
        <v>44883</v>
      </c>
      <c r="B3078" t="s">
        <v>3110</v>
      </c>
      <c r="C3078">
        <v>47</v>
      </c>
      <c r="D3078" t="s">
        <v>21</v>
      </c>
      <c r="E3078" t="s">
        <v>35</v>
      </c>
      <c r="F3078" t="s">
        <v>11</v>
      </c>
      <c r="G3078" t="s">
        <v>37</v>
      </c>
      <c r="H3078" s="2">
        <v>3958.86</v>
      </c>
      <c r="I3078" t="str">
        <f t="shared" si="48"/>
        <v>Middle age</v>
      </c>
    </row>
    <row r="3079" spans="1:9" x14ac:dyDescent="0.35">
      <c r="A3079" s="1">
        <v>44963</v>
      </c>
      <c r="B3079" t="s">
        <v>3111</v>
      </c>
      <c r="C3079">
        <v>54</v>
      </c>
      <c r="D3079" t="s">
        <v>9</v>
      </c>
      <c r="E3079" t="s">
        <v>10</v>
      </c>
      <c r="F3079" t="s">
        <v>16</v>
      </c>
      <c r="G3079" t="s">
        <v>17</v>
      </c>
      <c r="H3079" s="2">
        <v>1126.99</v>
      </c>
      <c r="I3079" t="str">
        <f t="shared" si="48"/>
        <v>Middle age</v>
      </c>
    </row>
    <row r="3080" spans="1:9" x14ac:dyDescent="0.35">
      <c r="A3080" s="1">
        <v>45048</v>
      </c>
      <c r="B3080" t="s">
        <v>3112</v>
      </c>
      <c r="C3080">
        <v>2</v>
      </c>
      <c r="D3080" t="s">
        <v>14</v>
      </c>
      <c r="E3080" t="s">
        <v>19</v>
      </c>
      <c r="F3080" t="s">
        <v>11</v>
      </c>
      <c r="G3080" t="s">
        <v>28</v>
      </c>
      <c r="H3080" s="2">
        <v>3430.29</v>
      </c>
      <c r="I3080" t="str">
        <f t="shared" si="48"/>
        <v>Child</v>
      </c>
    </row>
    <row r="3081" spans="1:9" x14ac:dyDescent="0.35">
      <c r="A3081" s="1">
        <v>44827</v>
      </c>
      <c r="B3081" t="s">
        <v>3113</v>
      </c>
      <c r="C3081">
        <v>28</v>
      </c>
      <c r="D3081" t="s">
        <v>21</v>
      </c>
      <c r="E3081" t="s">
        <v>35</v>
      </c>
      <c r="F3081" t="s">
        <v>30</v>
      </c>
      <c r="G3081" t="s">
        <v>12</v>
      </c>
      <c r="H3081" s="2">
        <v>856.15</v>
      </c>
      <c r="I3081" t="str">
        <f t="shared" si="48"/>
        <v>Young Adult</v>
      </c>
    </row>
    <row r="3082" spans="1:9" x14ac:dyDescent="0.35">
      <c r="A3082" s="1">
        <v>45135</v>
      </c>
      <c r="B3082" t="s">
        <v>3114</v>
      </c>
      <c r="C3082">
        <v>84</v>
      </c>
      <c r="D3082" t="s">
        <v>14</v>
      </c>
      <c r="E3082" t="s">
        <v>15</v>
      </c>
      <c r="F3082" t="s">
        <v>23</v>
      </c>
      <c r="G3082" t="s">
        <v>17</v>
      </c>
      <c r="H3082" s="2">
        <v>1846.66</v>
      </c>
      <c r="I3082" t="str">
        <f t="shared" si="48"/>
        <v>Senior Age</v>
      </c>
    </row>
    <row r="3083" spans="1:9" x14ac:dyDescent="0.35">
      <c r="A3083" s="1">
        <v>44640</v>
      </c>
      <c r="B3083" t="s">
        <v>3115</v>
      </c>
      <c r="C3083">
        <v>11</v>
      </c>
      <c r="D3083" t="s">
        <v>14</v>
      </c>
      <c r="E3083" t="s">
        <v>15</v>
      </c>
      <c r="F3083" t="s">
        <v>23</v>
      </c>
      <c r="G3083" t="s">
        <v>12</v>
      </c>
      <c r="H3083" s="2">
        <v>1469.06</v>
      </c>
      <c r="I3083" t="str">
        <f t="shared" si="48"/>
        <v>Child</v>
      </c>
    </row>
    <row r="3084" spans="1:9" x14ac:dyDescent="0.35">
      <c r="A3084" s="1">
        <v>44642</v>
      </c>
      <c r="B3084" t="s">
        <v>3116</v>
      </c>
      <c r="C3084">
        <v>74</v>
      </c>
      <c r="D3084" t="s">
        <v>21</v>
      </c>
      <c r="E3084" t="s">
        <v>25</v>
      </c>
      <c r="F3084" t="s">
        <v>23</v>
      </c>
      <c r="G3084" t="s">
        <v>12</v>
      </c>
      <c r="H3084" s="2">
        <v>3905.67</v>
      </c>
      <c r="I3084" t="str">
        <f t="shared" si="48"/>
        <v>Senior Age</v>
      </c>
    </row>
    <row r="3085" spans="1:9" x14ac:dyDescent="0.35">
      <c r="A3085" s="1">
        <v>45269</v>
      </c>
      <c r="B3085" t="s">
        <v>3117</v>
      </c>
      <c r="C3085">
        <v>97</v>
      </c>
      <c r="D3085" t="s">
        <v>9</v>
      </c>
      <c r="E3085" t="s">
        <v>10</v>
      </c>
      <c r="F3085" t="s">
        <v>16</v>
      </c>
      <c r="G3085" t="s">
        <v>12</v>
      </c>
      <c r="H3085" s="2">
        <v>1740.46</v>
      </c>
      <c r="I3085" t="str">
        <f t="shared" si="48"/>
        <v>Senior Age</v>
      </c>
    </row>
    <row r="3086" spans="1:9" x14ac:dyDescent="0.35">
      <c r="A3086" s="1">
        <v>45231</v>
      </c>
      <c r="B3086" t="s">
        <v>3118</v>
      </c>
      <c r="C3086">
        <v>96</v>
      </c>
      <c r="D3086" t="s">
        <v>9</v>
      </c>
      <c r="E3086" t="s">
        <v>19</v>
      </c>
      <c r="F3086" t="s">
        <v>23</v>
      </c>
      <c r="G3086" t="s">
        <v>37</v>
      </c>
      <c r="H3086" s="2">
        <v>1147.27</v>
      </c>
      <c r="I3086" t="str">
        <f t="shared" si="48"/>
        <v>Senior Age</v>
      </c>
    </row>
    <row r="3087" spans="1:9" x14ac:dyDescent="0.35">
      <c r="A3087" s="1">
        <v>45125</v>
      </c>
      <c r="B3087" t="s">
        <v>3119</v>
      </c>
      <c r="C3087">
        <v>80</v>
      </c>
      <c r="D3087" t="s">
        <v>9</v>
      </c>
      <c r="E3087" t="s">
        <v>22</v>
      </c>
      <c r="F3087" t="s">
        <v>11</v>
      </c>
      <c r="G3087" t="s">
        <v>37</v>
      </c>
      <c r="H3087" s="2">
        <v>1225.08</v>
      </c>
      <c r="I3087" t="str">
        <f t="shared" si="48"/>
        <v>Senior Age</v>
      </c>
    </row>
    <row r="3088" spans="1:9" x14ac:dyDescent="0.35">
      <c r="A3088" s="1">
        <v>44642</v>
      </c>
      <c r="B3088" t="s">
        <v>3120</v>
      </c>
      <c r="C3088">
        <v>13</v>
      </c>
      <c r="D3088" t="s">
        <v>14</v>
      </c>
      <c r="E3088" t="s">
        <v>19</v>
      </c>
      <c r="F3088" t="s">
        <v>23</v>
      </c>
      <c r="G3088" t="s">
        <v>37</v>
      </c>
      <c r="H3088" s="2">
        <v>292.38</v>
      </c>
      <c r="I3088" t="str">
        <f t="shared" si="48"/>
        <v>Child</v>
      </c>
    </row>
    <row r="3089" spans="1:9" x14ac:dyDescent="0.35">
      <c r="A3089" s="1">
        <v>44572</v>
      </c>
      <c r="B3089" t="s">
        <v>3121</v>
      </c>
      <c r="C3089">
        <v>93</v>
      </c>
      <c r="D3089" t="s">
        <v>14</v>
      </c>
      <c r="E3089" t="s">
        <v>10</v>
      </c>
      <c r="F3089" t="s">
        <v>30</v>
      </c>
      <c r="G3089" t="s">
        <v>28</v>
      </c>
      <c r="H3089" s="2">
        <v>446.05</v>
      </c>
      <c r="I3089" t="str">
        <f t="shared" si="48"/>
        <v>Senior Age</v>
      </c>
    </row>
    <row r="3090" spans="1:9" x14ac:dyDescent="0.35">
      <c r="A3090" s="1">
        <v>44678</v>
      </c>
      <c r="B3090" t="s">
        <v>3122</v>
      </c>
      <c r="C3090">
        <v>19</v>
      </c>
      <c r="D3090" t="s">
        <v>21</v>
      </c>
      <c r="E3090" t="s">
        <v>22</v>
      </c>
      <c r="F3090" t="s">
        <v>11</v>
      </c>
      <c r="G3090" t="s">
        <v>40</v>
      </c>
      <c r="H3090" s="2">
        <v>2640.64</v>
      </c>
      <c r="I3090" t="str">
        <f t="shared" si="48"/>
        <v>Young Adult</v>
      </c>
    </row>
    <row r="3091" spans="1:9" x14ac:dyDescent="0.35">
      <c r="A3091" s="1">
        <v>45087</v>
      </c>
      <c r="B3091" t="s">
        <v>3123</v>
      </c>
      <c r="C3091">
        <v>32</v>
      </c>
      <c r="D3091" t="s">
        <v>14</v>
      </c>
      <c r="E3091" t="s">
        <v>22</v>
      </c>
      <c r="F3091" t="s">
        <v>11</v>
      </c>
      <c r="G3091" t="s">
        <v>37</v>
      </c>
      <c r="H3091" s="2">
        <v>4066.99</v>
      </c>
      <c r="I3091" t="str">
        <f t="shared" si="48"/>
        <v>Young Adult</v>
      </c>
    </row>
    <row r="3092" spans="1:9" x14ac:dyDescent="0.35">
      <c r="A3092" s="1">
        <v>44925</v>
      </c>
      <c r="B3092" t="s">
        <v>3124</v>
      </c>
      <c r="C3092">
        <v>16</v>
      </c>
      <c r="D3092" t="s">
        <v>9</v>
      </c>
      <c r="E3092" t="s">
        <v>22</v>
      </c>
      <c r="F3092" t="s">
        <v>30</v>
      </c>
      <c r="G3092" t="s">
        <v>37</v>
      </c>
      <c r="H3092" s="2">
        <v>301.27</v>
      </c>
      <c r="I3092" t="str">
        <f t="shared" si="48"/>
        <v>Child</v>
      </c>
    </row>
    <row r="3093" spans="1:9" x14ac:dyDescent="0.35">
      <c r="A3093" s="1">
        <v>44697</v>
      </c>
      <c r="B3093" t="s">
        <v>3125</v>
      </c>
      <c r="C3093">
        <v>15</v>
      </c>
      <c r="D3093" t="s">
        <v>14</v>
      </c>
      <c r="E3093" t="s">
        <v>35</v>
      </c>
      <c r="F3093" t="s">
        <v>23</v>
      </c>
      <c r="G3093" t="s">
        <v>28</v>
      </c>
      <c r="H3093" s="2">
        <v>3667.86</v>
      </c>
      <c r="I3093" t="str">
        <f t="shared" si="48"/>
        <v>Child</v>
      </c>
    </row>
    <row r="3094" spans="1:9" x14ac:dyDescent="0.35">
      <c r="A3094" s="1">
        <v>44806</v>
      </c>
      <c r="B3094" t="s">
        <v>3126</v>
      </c>
      <c r="C3094">
        <v>24</v>
      </c>
      <c r="D3094" t="s">
        <v>14</v>
      </c>
      <c r="E3094" t="s">
        <v>22</v>
      </c>
      <c r="F3094" t="s">
        <v>23</v>
      </c>
      <c r="G3094" t="s">
        <v>37</v>
      </c>
      <c r="H3094" s="2">
        <v>254.72</v>
      </c>
      <c r="I3094" t="str">
        <f t="shared" si="48"/>
        <v>Young Adult</v>
      </c>
    </row>
    <row r="3095" spans="1:9" x14ac:dyDescent="0.35">
      <c r="A3095" s="1">
        <v>45116</v>
      </c>
      <c r="B3095" t="s">
        <v>3127</v>
      </c>
      <c r="C3095">
        <v>60</v>
      </c>
      <c r="D3095" t="s">
        <v>9</v>
      </c>
      <c r="E3095" t="s">
        <v>19</v>
      </c>
      <c r="F3095" t="s">
        <v>11</v>
      </c>
      <c r="G3095" t="s">
        <v>40</v>
      </c>
      <c r="H3095" s="2">
        <v>836.24</v>
      </c>
      <c r="I3095" t="str">
        <f t="shared" si="48"/>
        <v>Senior Age</v>
      </c>
    </row>
    <row r="3096" spans="1:9" x14ac:dyDescent="0.35">
      <c r="A3096" s="1">
        <v>44861</v>
      </c>
      <c r="B3096" t="s">
        <v>3128</v>
      </c>
      <c r="C3096">
        <v>1</v>
      </c>
      <c r="D3096" t="s">
        <v>9</v>
      </c>
      <c r="E3096" t="s">
        <v>33</v>
      </c>
      <c r="F3096" t="s">
        <v>16</v>
      </c>
      <c r="G3096" t="s">
        <v>37</v>
      </c>
      <c r="H3096" s="2">
        <v>4938.59</v>
      </c>
      <c r="I3096" t="str">
        <f t="shared" si="48"/>
        <v>Child</v>
      </c>
    </row>
    <row r="3097" spans="1:9" x14ac:dyDescent="0.35">
      <c r="A3097" s="1">
        <v>44936</v>
      </c>
      <c r="B3097" t="s">
        <v>3129</v>
      </c>
      <c r="C3097">
        <v>16</v>
      </c>
      <c r="D3097" t="s">
        <v>21</v>
      </c>
      <c r="E3097" t="s">
        <v>27</v>
      </c>
      <c r="F3097" t="s">
        <v>11</v>
      </c>
      <c r="G3097" t="s">
        <v>40</v>
      </c>
      <c r="H3097" s="2">
        <v>3796.82</v>
      </c>
      <c r="I3097" t="str">
        <f t="shared" si="48"/>
        <v>Child</v>
      </c>
    </row>
    <row r="3098" spans="1:9" x14ac:dyDescent="0.35">
      <c r="A3098" s="1">
        <v>44799</v>
      </c>
      <c r="B3098" t="s">
        <v>3130</v>
      </c>
      <c r="C3098">
        <v>99</v>
      </c>
      <c r="D3098" t="s">
        <v>9</v>
      </c>
      <c r="E3098" t="s">
        <v>22</v>
      </c>
      <c r="F3098" t="s">
        <v>11</v>
      </c>
      <c r="G3098" t="s">
        <v>67</v>
      </c>
      <c r="H3098" s="2">
        <v>4007.9</v>
      </c>
      <c r="I3098" t="str">
        <f t="shared" si="48"/>
        <v>Senior Age</v>
      </c>
    </row>
    <row r="3099" spans="1:9" x14ac:dyDescent="0.35">
      <c r="A3099" s="1">
        <v>45165</v>
      </c>
      <c r="B3099" t="s">
        <v>3131</v>
      </c>
      <c r="C3099">
        <v>96</v>
      </c>
      <c r="D3099" t="s">
        <v>9</v>
      </c>
      <c r="E3099" t="s">
        <v>33</v>
      </c>
      <c r="F3099" t="s">
        <v>30</v>
      </c>
      <c r="G3099" t="s">
        <v>28</v>
      </c>
      <c r="H3099" s="2">
        <v>1490.69</v>
      </c>
      <c r="I3099" t="str">
        <f t="shared" si="48"/>
        <v>Senior Age</v>
      </c>
    </row>
    <row r="3100" spans="1:9" x14ac:dyDescent="0.35">
      <c r="A3100" s="1">
        <v>44775</v>
      </c>
      <c r="B3100" t="s">
        <v>3132</v>
      </c>
      <c r="C3100">
        <v>94</v>
      </c>
      <c r="D3100" t="s">
        <v>9</v>
      </c>
      <c r="E3100" t="s">
        <v>22</v>
      </c>
      <c r="F3100" t="s">
        <v>23</v>
      </c>
      <c r="G3100" t="s">
        <v>37</v>
      </c>
      <c r="H3100" s="2">
        <v>1979.22</v>
      </c>
      <c r="I3100" t="str">
        <f t="shared" si="48"/>
        <v>Senior Age</v>
      </c>
    </row>
    <row r="3101" spans="1:9" x14ac:dyDescent="0.35">
      <c r="A3101" s="1">
        <v>45182</v>
      </c>
      <c r="B3101" t="s">
        <v>3133</v>
      </c>
      <c r="C3101">
        <v>59</v>
      </c>
      <c r="D3101" t="s">
        <v>9</v>
      </c>
      <c r="E3101" t="s">
        <v>15</v>
      </c>
      <c r="F3101" t="s">
        <v>11</v>
      </c>
      <c r="G3101" t="s">
        <v>12</v>
      </c>
      <c r="H3101" s="2">
        <v>368.1</v>
      </c>
      <c r="I3101" t="str">
        <f t="shared" si="48"/>
        <v>Middle age</v>
      </c>
    </row>
    <row r="3102" spans="1:9" x14ac:dyDescent="0.35">
      <c r="A3102" s="1">
        <v>44984</v>
      </c>
      <c r="B3102" t="s">
        <v>3134</v>
      </c>
      <c r="C3102">
        <v>26</v>
      </c>
      <c r="D3102" t="s">
        <v>9</v>
      </c>
      <c r="E3102" t="s">
        <v>10</v>
      </c>
      <c r="F3102" t="s">
        <v>16</v>
      </c>
      <c r="G3102" t="s">
        <v>67</v>
      </c>
      <c r="H3102" s="2">
        <v>1578.99</v>
      </c>
      <c r="I3102" t="str">
        <f t="shared" si="48"/>
        <v>Young Adult</v>
      </c>
    </row>
    <row r="3103" spans="1:9" x14ac:dyDescent="0.35">
      <c r="A3103" s="1">
        <v>44572</v>
      </c>
      <c r="B3103" t="s">
        <v>3135</v>
      </c>
      <c r="C3103">
        <v>64</v>
      </c>
      <c r="D3103" t="s">
        <v>9</v>
      </c>
      <c r="E3103" t="s">
        <v>33</v>
      </c>
      <c r="F3103" t="s">
        <v>11</v>
      </c>
      <c r="G3103" t="s">
        <v>28</v>
      </c>
      <c r="H3103" s="2">
        <v>4364.57</v>
      </c>
      <c r="I3103" t="str">
        <f t="shared" si="48"/>
        <v>Senior Age</v>
      </c>
    </row>
    <row r="3104" spans="1:9" x14ac:dyDescent="0.35">
      <c r="A3104" s="1">
        <v>45198</v>
      </c>
      <c r="B3104" t="s">
        <v>3136</v>
      </c>
      <c r="C3104">
        <v>88</v>
      </c>
      <c r="D3104" t="s">
        <v>14</v>
      </c>
      <c r="E3104" t="s">
        <v>35</v>
      </c>
      <c r="F3104" t="s">
        <v>30</v>
      </c>
      <c r="G3104" t="s">
        <v>40</v>
      </c>
      <c r="H3104" s="2">
        <v>2364.27</v>
      </c>
      <c r="I3104" t="str">
        <f t="shared" si="48"/>
        <v>Senior Age</v>
      </c>
    </row>
    <row r="3105" spans="1:9" x14ac:dyDescent="0.35">
      <c r="A3105" s="1">
        <v>45126</v>
      </c>
      <c r="B3105" t="s">
        <v>3137</v>
      </c>
      <c r="C3105">
        <v>12</v>
      </c>
      <c r="D3105" t="s">
        <v>21</v>
      </c>
      <c r="E3105" t="s">
        <v>15</v>
      </c>
      <c r="F3105" t="s">
        <v>23</v>
      </c>
      <c r="G3105" t="s">
        <v>40</v>
      </c>
      <c r="H3105" s="2">
        <v>2893.38</v>
      </c>
      <c r="I3105" t="str">
        <f t="shared" si="48"/>
        <v>Child</v>
      </c>
    </row>
    <row r="3106" spans="1:9" x14ac:dyDescent="0.35">
      <c r="A3106" s="1">
        <v>44661</v>
      </c>
      <c r="B3106" t="s">
        <v>3138</v>
      </c>
      <c r="C3106">
        <v>34</v>
      </c>
      <c r="D3106" t="s">
        <v>14</v>
      </c>
      <c r="E3106" t="s">
        <v>22</v>
      </c>
      <c r="F3106" t="s">
        <v>30</v>
      </c>
      <c r="G3106" t="s">
        <v>37</v>
      </c>
      <c r="H3106" s="2">
        <v>767</v>
      </c>
      <c r="I3106" t="str">
        <f t="shared" si="48"/>
        <v>Young Adult</v>
      </c>
    </row>
    <row r="3107" spans="1:9" x14ac:dyDescent="0.35">
      <c r="A3107" s="1">
        <v>45075</v>
      </c>
      <c r="B3107" t="s">
        <v>3139</v>
      </c>
      <c r="C3107">
        <v>17</v>
      </c>
      <c r="D3107" t="s">
        <v>14</v>
      </c>
      <c r="E3107" t="s">
        <v>15</v>
      </c>
      <c r="F3107" t="s">
        <v>11</v>
      </c>
      <c r="G3107" t="s">
        <v>37</v>
      </c>
      <c r="H3107" s="2">
        <v>3207.11</v>
      </c>
      <c r="I3107" t="str">
        <f t="shared" si="48"/>
        <v>Child</v>
      </c>
    </row>
    <row r="3108" spans="1:9" x14ac:dyDescent="0.35">
      <c r="A3108" s="1">
        <v>44612</v>
      </c>
      <c r="B3108" t="s">
        <v>3140</v>
      </c>
      <c r="C3108">
        <v>38</v>
      </c>
      <c r="D3108" t="s">
        <v>9</v>
      </c>
      <c r="E3108" t="s">
        <v>33</v>
      </c>
      <c r="F3108" t="s">
        <v>16</v>
      </c>
      <c r="G3108" t="s">
        <v>67</v>
      </c>
      <c r="H3108" s="2">
        <v>537.46</v>
      </c>
      <c r="I3108" t="str">
        <f t="shared" si="48"/>
        <v>Young Adult</v>
      </c>
    </row>
    <row r="3109" spans="1:9" x14ac:dyDescent="0.35">
      <c r="A3109" s="1">
        <v>44889</v>
      </c>
      <c r="B3109" t="s">
        <v>3141</v>
      </c>
      <c r="C3109">
        <v>47</v>
      </c>
      <c r="D3109" t="s">
        <v>21</v>
      </c>
      <c r="E3109" t="s">
        <v>35</v>
      </c>
      <c r="F3109" t="s">
        <v>23</v>
      </c>
      <c r="G3109" t="s">
        <v>12</v>
      </c>
      <c r="H3109" s="2">
        <v>3985.04</v>
      </c>
      <c r="I3109" t="str">
        <f t="shared" si="48"/>
        <v>Middle age</v>
      </c>
    </row>
    <row r="3110" spans="1:9" x14ac:dyDescent="0.35">
      <c r="A3110" s="1">
        <v>45240</v>
      </c>
      <c r="B3110" t="s">
        <v>3142</v>
      </c>
      <c r="C3110">
        <v>32</v>
      </c>
      <c r="D3110" t="s">
        <v>9</v>
      </c>
      <c r="E3110" t="s">
        <v>27</v>
      </c>
      <c r="F3110" t="s">
        <v>11</v>
      </c>
      <c r="G3110" t="s">
        <v>67</v>
      </c>
      <c r="H3110" s="2">
        <v>129.46</v>
      </c>
      <c r="I3110" t="str">
        <f t="shared" si="48"/>
        <v>Young Adult</v>
      </c>
    </row>
    <row r="3111" spans="1:9" x14ac:dyDescent="0.35">
      <c r="A3111" s="1">
        <v>44578</v>
      </c>
      <c r="B3111" t="s">
        <v>3143</v>
      </c>
      <c r="C3111">
        <v>53</v>
      </c>
      <c r="D3111" t="s">
        <v>21</v>
      </c>
      <c r="E3111" t="s">
        <v>19</v>
      </c>
      <c r="F3111" t="s">
        <v>30</v>
      </c>
      <c r="G3111" t="s">
        <v>28</v>
      </c>
      <c r="H3111" s="2">
        <v>4246.37</v>
      </c>
      <c r="I3111" t="str">
        <f t="shared" si="48"/>
        <v>Middle age</v>
      </c>
    </row>
    <row r="3112" spans="1:9" x14ac:dyDescent="0.35">
      <c r="A3112" s="1">
        <v>45161</v>
      </c>
      <c r="B3112" t="s">
        <v>3144</v>
      </c>
      <c r="C3112">
        <v>36</v>
      </c>
      <c r="D3112" t="s">
        <v>14</v>
      </c>
      <c r="E3112" t="s">
        <v>35</v>
      </c>
      <c r="F3112" t="s">
        <v>11</v>
      </c>
      <c r="G3112" t="s">
        <v>17</v>
      </c>
      <c r="H3112" s="2">
        <v>2962.61</v>
      </c>
      <c r="I3112" t="str">
        <f t="shared" si="48"/>
        <v>Young Adult</v>
      </c>
    </row>
    <row r="3113" spans="1:9" x14ac:dyDescent="0.35">
      <c r="A3113" s="1">
        <v>44610</v>
      </c>
      <c r="B3113" t="s">
        <v>3145</v>
      </c>
      <c r="C3113">
        <v>96</v>
      </c>
      <c r="D3113" t="s">
        <v>21</v>
      </c>
      <c r="E3113" t="s">
        <v>22</v>
      </c>
      <c r="F3113" t="s">
        <v>30</v>
      </c>
      <c r="G3113" t="s">
        <v>12</v>
      </c>
      <c r="H3113" s="2">
        <v>3184.79</v>
      </c>
      <c r="I3113" t="str">
        <f t="shared" si="48"/>
        <v>Senior Age</v>
      </c>
    </row>
    <row r="3114" spans="1:9" x14ac:dyDescent="0.35">
      <c r="A3114" s="1">
        <v>45105</v>
      </c>
      <c r="B3114" t="s">
        <v>3146</v>
      </c>
      <c r="C3114">
        <v>68</v>
      </c>
      <c r="D3114" t="s">
        <v>21</v>
      </c>
      <c r="E3114" t="s">
        <v>10</v>
      </c>
      <c r="F3114" t="s">
        <v>30</v>
      </c>
      <c r="G3114" t="s">
        <v>12</v>
      </c>
      <c r="H3114" s="2">
        <v>2227.2199999999998</v>
      </c>
      <c r="I3114" t="str">
        <f t="shared" si="48"/>
        <v>Senior Age</v>
      </c>
    </row>
    <row r="3115" spans="1:9" x14ac:dyDescent="0.35">
      <c r="A3115" s="1">
        <v>44589</v>
      </c>
      <c r="B3115" t="s">
        <v>3147</v>
      </c>
      <c r="C3115">
        <v>38</v>
      </c>
      <c r="D3115" t="s">
        <v>21</v>
      </c>
      <c r="E3115" t="s">
        <v>19</v>
      </c>
      <c r="F3115" t="s">
        <v>30</v>
      </c>
      <c r="G3115" t="s">
        <v>67</v>
      </c>
      <c r="H3115" s="2">
        <v>4560.68</v>
      </c>
      <c r="I3115" t="str">
        <f t="shared" si="48"/>
        <v>Young Adult</v>
      </c>
    </row>
    <row r="3116" spans="1:9" x14ac:dyDescent="0.35">
      <c r="A3116" s="1">
        <v>45082</v>
      </c>
      <c r="B3116" t="s">
        <v>3148</v>
      </c>
      <c r="C3116">
        <v>83</v>
      </c>
      <c r="D3116" t="s">
        <v>9</v>
      </c>
      <c r="E3116" t="s">
        <v>10</v>
      </c>
      <c r="F3116" t="s">
        <v>23</v>
      </c>
      <c r="G3116" t="s">
        <v>12</v>
      </c>
      <c r="H3116" s="2">
        <v>1018.07</v>
      </c>
      <c r="I3116" t="str">
        <f t="shared" si="48"/>
        <v>Senior Age</v>
      </c>
    </row>
    <row r="3117" spans="1:9" x14ac:dyDescent="0.35">
      <c r="A3117" s="1">
        <v>44886</v>
      </c>
      <c r="B3117" t="s">
        <v>3149</v>
      </c>
      <c r="C3117">
        <v>19</v>
      </c>
      <c r="D3117" t="s">
        <v>21</v>
      </c>
      <c r="E3117" t="s">
        <v>10</v>
      </c>
      <c r="F3117" t="s">
        <v>30</v>
      </c>
      <c r="G3117" t="s">
        <v>37</v>
      </c>
      <c r="H3117" s="2">
        <v>54.19</v>
      </c>
      <c r="I3117" t="str">
        <f t="shared" si="48"/>
        <v>Young Adult</v>
      </c>
    </row>
    <row r="3118" spans="1:9" x14ac:dyDescent="0.35">
      <c r="A3118" s="1">
        <v>44715</v>
      </c>
      <c r="B3118" t="s">
        <v>3150</v>
      </c>
      <c r="C3118">
        <v>89</v>
      </c>
      <c r="D3118" t="s">
        <v>14</v>
      </c>
      <c r="E3118" t="s">
        <v>22</v>
      </c>
      <c r="F3118" t="s">
        <v>11</v>
      </c>
      <c r="G3118" t="s">
        <v>17</v>
      </c>
      <c r="H3118" s="2">
        <v>523.24</v>
      </c>
      <c r="I3118" t="str">
        <f t="shared" si="48"/>
        <v>Senior Age</v>
      </c>
    </row>
    <row r="3119" spans="1:9" x14ac:dyDescent="0.35">
      <c r="A3119" s="1">
        <v>44955</v>
      </c>
      <c r="B3119" t="s">
        <v>3151</v>
      </c>
      <c r="C3119">
        <v>28</v>
      </c>
      <c r="D3119" t="s">
        <v>14</v>
      </c>
      <c r="E3119" t="s">
        <v>15</v>
      </c>
      <c r="F3119" t="s">
        <v>11</v>
      </c>
      <c r="G3119" t="s">
        <v>37</v>
      </c>
      <c r="H3119" s="2">
        <v>3484.11</v>
      </c>
      <c r="I3119" t="str">
        <f t="shared" si="48"/>
        <v>Young Adult</v>
      </c>
    </row>
    <row r="3120" spans="1:9" x14ac:dyDescent="0.35">
      <c r="A3120" s="1">
        <v>44673</v>
      </c>
      <c r="B3120" t="s">
        <v>3152</v>
      </c>
      <c r="C3120">
        <v>64</v>
      </c>
      <c r="D3120" t="s">
        <v>21</v>
      </c>
      <c r="E3120" t="s">
        <v>25</v>
      </c>
      <c r="F3120" t="s">
        <v>30</v>
      </c>
      <c r="G3120" t="s">
        <v>12</v>
      </c>
      <c r="H3120" s="2">
        <v>200.22</v>
      </c>
      <c r="I3120" t="str">
        <f t="shared" si="48"/>
        <v>Senior Age</v>
      </c>
    </row>
    <row r="3121" spans="1:9" x14ac:dyDescent="0.35">
      <c r="A3121" s="1">
        <v>45034</v>
      </c>
      <c r="B3121" t="s">
        <v>3153</v>
      </c>
      <c r="C3121">
        <v>12</v>
      </c>
      <c r="D3121" t="s">
        <v>14</v>
      </c>
      <c r="E3121" t="s">
        <v>10</v>
      </c>
      <c r="F3121" t="s">
        <v>23</v>
      </c>
      <c r="G3121" t="s">
        <v>40</v>
      </c>
      <c r="H3121" s="2">
        <v>2142.5100000000002</v>
      </c>
      <c r="I3121" t="str">
        <f t="shared" si="48"/>
        <v>Child</v>
      </c>
    </row>
    <row r="3122" spans="1:9" x14ac:dyDescent="0.35">
      <c r="A3122" s="1">
        <v>45233</v>
      </c>
      <c r="B3122" t="s">
        <v>3154</v>
      </c>
      <c r="C3122">
        <v>47</v>
      </c>
      <c r="D3122" t="s">
        <v>9</v>
      </c>
      <c r="E3122" t="s">
        <v>19</v>
      </c>
      <c r="F3122" t="s">
        <v>16</v>
      </c>
      <c r="G3122" t="s">
        <v>12</v>
      </c>
      <c r="H3122" s="2">
        <v>476.76</v>
      </c>
      <c r="I3122" t="str">
        <f t="shared" si="48"/>
        <v>Middle age</v>
      </c>
    </row>
    <row r="3123" spans="1:9" x14ac:dyDescent="0.35">
      <c r="A3123" s="1">
        <v>44602</v>
      </c>
      <c r="B3123" t="s">
        <v>3155</v>
      </c>
      <c r="C3123">
        <v>70</v>
      </c>
      <c r="D3123" t="s">
        <v>21</v>
      </c>
      <c r="E3123" t="s">
        <v>15</v>
      </c>
      <c r="F3123" t="s">
        <v>30</v>
      </c>
      <c r="G3123" t="s">
        <v>40</v>
      </c>
      <c r="H3123" s="2">
        <v>3989.47</v>
      </c>
      <c r="I3123" t="str">
        <f t="shared" si="48"/>
        <v>Senior Age</v>
      </c>
    </row>
    <row r="3124" spans="1:9" x14ac:dyDescent="0.35">
      <c r="A3124" s="1">
        <v>44990</v>
      </c>
      <c r="B3124" t="s">
        <v>3156</v>
      </c>
      <c r="C3124">
        <v>44</v>
      </c>
      <c r="D3124" t="s">
        <v>21</v>
      </c>
      <c r="E3124" t="s">
        <v>15</v>
      </c>
      <c r="F3124" t="s">
        <v>16</v>
      </c>
      <c r="G3124" t="s">
        <v>40</v>
      </c>
      <c r="H3124" s="2">
        <v>3898.19</v>
      </c>
      <c r="I3124" t="str">
        <f t="shared" si="48"/>
        <v>Middle age</v>
      </c>
    </row>
    <row r="3125" spans="1:9" x14ac:dyDescent="0.35">
      <c r="A3125" s="1">
        <v>45094</v>
      </c>
      <c r="B3125" t="s">
        <v>3157</v>
      </c>
      <c r="C3125">
        <v>44</v>
      </c>
      <c r="D3125" t="s">
        <v>21</v>
      </c>
      <c r="E3125" t="s">
        <v>33</v>
      </c>
      <c r="F3125" t="s">
        <v>23</v>
      </c>
      <c r="G3125" t="s">
        <v>12</v>
      </c>
      <c r="H3125" s="2">
        <v>4808.6000000000004</v>
      </c>
      <c r="I3125" t="str">
        <f t="shared" si="48"/>
        <v>Middle age</v>
      </c>
    </row>
    <row r="3126" spans="1:9" x14ac:dyDescent="0.35">
      <c r="A3126" s="1">
        <v>44862</v>
      </c>
      <c r="B3126" t="s">
        <v>3158</v>
      </c>
      <c r="C3126">
        <v>13</v>
      </c>
      <c r="D3126" t="s">
        <v>14</v>
      </c>
      <c r="E3126" t="s">
        <v>15</v>
      </c>
      <c r="F3126" t="s">
        <v>11</v>
      </c>
      <c r="G3126" t="s">
        <v>37</v>
      </c>
      <c r="H3126" s="2">
        <v>813.17</v>
      </c>
      <c r="I3126" t="str">
        <f t="shared" si="48"/>
        <v>Child</v>
      </c>
    </row>
    <row r="3127" spans="1:9" x14ac:dyDescent="0.35">
      <c r="A3127" s="1">
        <v>44708</v>
      </c>
      <c r="B3127" t="s">
        <v>3159</v>
      </c>
      <c r="C3127">
        <v>56</v>
      </c>
      <c r="D3127" t="s">
        <v>21</v>
      </c>
      <c r="E3127" t="s">
        <v>33</v>
      </c>
      <c r="F3127" t="s">
        <v>30</v>
      </c>
      <c r="G3127" t="s">
        <v>37</v>
      </c>
      <c r="H3127" s="2">
        <v>1696.5</v>
      </c>
      <c r="I3127" t="str">
        <f t="shared" si="48"/>
        <v>Middle age</v>
      </c>
    </row>
    <row r="3128" spans="1:9" x14ac:dyDescent="0.35">
      <c r="A3128" s="1">
        <v>44666</v>
      </c>
      <c r="B3128" t="s">
        <v>3160</v>
      </c>
      <c r="C3128">
        <v>99</v>
      </c>
      <c r="D3128" t="s">
        <v>21</v>
      </c>
      <c r="E3128" t="s">
        <v>10</v>
      </c>
      <c r="F3128" t="s">
        <v>16</v>
      </c>
      <c r="G3128" t="s">
        <v>17</v>
      </c>
      <c r="H3128" s="2">
        <v>1875.07</v>
      </c>
      <c r="I3128" t="str">
        <f t="shared" si="48"/>
        <v>Senior Age</v>
      </c>
    </row>
    <row r="3129" spans="1:9" x14ac:dyDescent="0.35">
      <c r="A3129" s="1">
        <v>45178</v>
      </c>
      <c r="B3129" t="s">
        <v>3161</v>
      </c>
      <c r="C3129">
        <v>56</v>
      </c>
      <c r="D3129" t="s">
        <v>9</v>
      </c>
      <c r="E3129" t="s">
        <v>25</v>
      </c>
      <c r="F3129" t="s">
        <v>30</v>
      </c>
      <c r="G3129" t="s">
        <v>28</v>
      </c>
      <c r="H3129" s="2">
        <v>4861.33</v>
      </c>
      <c r="I3129" t="str">
        <f t="shared" si="48"/>
        <v>Middle age</v>
      </c>
    </row>
    <row r="3130" spans="1:9" x14ac:dyDescent="0.35">
      <c r="A3130" s="1">
        <v>44949</v>
      </c>
      <c r="B3130" t="s">
        <v>3162</v>
      </c>
      <c r="C3130">
        <v>83</v>
      </c>
      <c r="D3130" t="s">
        <v>21</v>
      </c>
      <c r="E3130" t="s">
        <v>22</v>
      </c>
      <c r="F3130" t="s">
        <v>23</v>
      </c>
      <c r="G3130" t="s">
        <v>17</v>
      </c>
      <c r="H3130" s="2">
        <v>2347.09</v>
      </c>
      <c r="I3130" t="str">
        <f t="shared" si="48"/>
        <v>Senior Age</v>
      </c>
    </row>
    <row r="3131" spans="1:9" x14ac:dyDescent="0.35">
      <c r="A3131" s="1">
        <v>44584</v>
      </c>
      <c r="B3131" t="s">
        <v>3163</v>
      </c>
      <c r="C3131">
        <v>59</v>
      </c>
      <c r="D3131" t="s">
        <v>9</v>
      </c>
      <c r="E3131" t="s">
        <v>10</v>
      </c>
      <c r="F3131" t="s">
        <v>23</v>
      </c>
      <c r="G3131" t="s">
        <v>37</v>
      </c>
      <c r="H3131" s="2">
        <v>1606.47</v>
      </c>
      <c r="I3131" t="str">
        <f t="shared" si="48"/>
        <v>Middle age</v>
      </c>
    </row>
    <row r="3132" spans="1:9" x14ac:dyDescent="0.35">
      <c r="A3132" s="1">
        <v>45069</v>
      </c>
      <c r="B3132" t="s">
        <v>3164</v>
      </c>
      <c r="C3132">
        <v>24</v>
      </c>
      <c r="D3132" t="s">
        <v>9</v>
      </c>
      <c r="E3132" t="s">
        <v>25</v>
      </c>
      <c r="F3132" t="s">
        <v>11</v>
      </c>
      <c r="G3132" t="s">
        <v>37</v>
      </c>
      <c r="H3132" s="2">
        <v>3218.35</v>
      </c>
      <c r="I3132" t="str">
        <f t="shared" si="48"/>
        <v>Young Adult</v>
      </c>
    </row>
    <row r="3133" spans="1:9" x14ac:dyDescent="0.35">
      <c r="A3133" s="1">
        <v>44738</v>
      </c>
      <c r="B3133" t="s">
        <v>3165</v>
      </c>
      <c r="C3133">
        <v>40</v>
      </c>
      <c r="D3133" t="s">
        <v>9</v>
      </c>
      <c r="E3133" t="s">
        <v>25</v>
      </c>
      <c r="F3133" t="s">
        <v>16</v>
      </c>
      <c r="G3133" t="s">
        <v>17</v>
      </c>
      <c r="H3133" s="2">
        <v>4167.5600000000004</v>
      </c>
      <c r="I3133" t="str">
        <f t="shared" si="48"/>
        <v>Middle age</v>
      </c>
    </row>
    <row r="3134" spans="1:9" x14ac:dyDescent="0.35">
      <c r="A3134" s="1">
        <v>44989</v>
      </c>
      <c r="B3134" t="s">
        <v>3166</v>
      </c>
      <c r="C3134">
        <v>90</v>
      </c>
      <c r="D3134" t="s">
        <v>21</v>
      </c>
      <c r="E3134" t="s">
        <v>15</v>
      </c>
      <c r="F3134" t="s">
        <v>23</v>
      </c>
      <c r="G3134" t="s">
        <v>28</v>
      </c>
      <c r="H3134" s="2">
        <v>4870.18</v>
      </c>
      <c r="I3134" t="str">
        <f t="shared" si="48"/>
        <v>Senior Age</v>
      </c>
    </row>
    <row r="3135" spans="1:9" x14ac:dyDescent="0.35">
      <c r="A3135" s="1">
        <v>44738</v>
      </c>
      <c r="B3135" t="s">
        <v>3167</v>
      </c>
      <c r="C3135">
        <v>25</v>
      </c>
      <c r="D3135" t="s">
        <v>21</v>
      </c>
      <c r="E3135" t="s">
        <v>33</v>
      </c>
      <c r="F3135" t="s">
        <v>30</v>
      </c>
      <c r="G3135" t="s">
        <v>12</v>
      </c>
      <c r="H3135" s="2">
        <v>575.85</v>
      </c>
      <c r="I3135" t="str">
        <f t="shared" si="48"/>
        <v>Young Adult</v>
      </c>
    </row>
    <row r="3136" spans="1:9" x14ac:dyDescent="0.35">
      <c r="A3136" s="1">
        <v>45263</v>
      </c>
      <c r="B3136" t="s">
        <v>3168</v>
      </c>
      <c r="C3136">
        <v>59</v>
      </c>
      <c r="D3136" t="s">
        <v>9</v>
      </c>
      <c r="E3136" t="s">
        <v>35</v>
      </c>
      <c r="F3136" t="s">
        <v>30</v>
      </c>
      <c r="G3136" t="s">
        <v>28</v>
      </c>
      <c r="H3136" s="2">
        <v>1160.55</v>
      </c>
      <c r="I3136" t="str">
        <f t="shared" si="48"/>
        <v>Middle age</v>
      </c>
    </row>
    <row r="3137" spans="1:9" x14ac:dyDescent="0.35">
      <c r="A3137" s="1">
        <v>44962</v>
      </c>
      <c r="B3137" t="s">
        <v>3169</v>
      </c>
      <c r="C3137">
        <v>2</v>
      </c>
      <c r="D3137" t="s">
        <v>9</v>
      </c>
      <c r="E3137" t="s">
        <v>15</v>
      </c>
      <c r="F3137" t="s">
        <v>11</v>
      </c>
      <c r="G3137" t="s">
        <v>40</v>
      </c>
      <c r="H3137" s="2">
        <v>4779.9799999999996</v>
      </c>
      <c r="I3137" t="str">
        <f t="shared" si="48"/>
        <v>Child</v>
      </c>
    </row>
    <row r="3138" spans="1:9" x14ac:dyDescent="0.35">
      <c r="A3138" s="1">
        <v>44858</v>
      </c>
      <c r="B3138" t="s">
        <v>3170</v>
      </c>
      <c r="C3138">
        <v>41</v>
      </c>
      <c r="D3138" t="s">
        <v>9</v>
      </c>
      <c r="E3138" t="s">
        <v>35</v>
      </c>
      <c r="F3138" t="s">
        <v>16</v>
      </c>
      <c r="G3138" t="s">
        <v>17</v>
      </c>
      <c r="H3138" s="2">
        <v>1583.92</v>
      </c>
      <c r="I3138" t="str">
        <f t="shared" ref="I3138:I3201" si="49">IF(C3138&lt;=17,"Child",IF(C3138&lt;=39, "Young Adult", IF(C3138&lt;=59, "Middle age", "Senior Age")))</f>
        <v>Middle age</v>
      </c>
    </row>
    <row r="3139" spans="1:9" x14ac:dyDescent="0.35">
      <c r="A3139" s="1">
        <v>45199</v>
      </c>
      <c r="B3139" t="s">
        <v>3171</v>
      </c>
      <c r="C3139">
        <v>40</v>
      </c>
      <c r="D3139" t="s">
        <v>21</v>
      </c>
      <c r="E3139" t="s">
        <v>10</v>
      </c>
      <c r="F3139" t="s">
        <v>16</v>
      </c>
      <c r="G3139" t="s">
        <v>17</v>
      </c>
      <c r="H3139" s="2">
        <v>4130.92</v>
      </c>
      <c r="I3139" t="str">
        <f t="shared" si="49"/>
        <v>Middle age</v>
      </c>
    </row>
    <row r="3140" spans="1:9" x14ac:dyDescent="0.35">
      <c r="A3140" s="1">
        <v>45032</v>
      </c>
      <c r="B3140" t="s">
        <v>3172</v>
      </c>
      <c r="C3140">
        <v>2</v>
      </c>
      <c r="D3140" t="s">
        <v>21</v>
      </c>
      <c r="E3140" t="s">
        <v>15</v>
      </c>
      <c r="F3140" t="s">
        <v>23</v>
      </c>
      <c r="G3140" t="s">
        <v>40</v>
      </c>
      <c r="H3140" s="2">
        <v>4434.43</v>
      </c>
      <c r="I3140" t="str">
        <f t="shared" si="49"/>
        <v>Child</v>
      </c>
    </row>
    <row r="3141" spans="1:9" x14ac:dyDescent="0.35">
      <c r="A3141" s="1">
        <v>44716</v>
      </c>
      <c r="B3141" t="s">
        <v>3173</v>
      </c>
      <c r="C3141">
        <v>68</v>
      </c>
      <c r="D3141" t="s">
        <v>9</v>
      </c>
      <c r="E3141" t="s">
        <v>25</v>
      </c>
      <c r="F3141" t="s">
        <v>30</v>
      </c>
      <c r="G3141" t="s">
        <v>12</v>
      </c>
      <c r="H3141" s="2">
        <v>3613.24</v>
      </c>
      <c r="I3141" t="str">
        <f t="shared" si="49"/>
        <v>Senior Age</v>
      </c>
    </row>
    <row r="3142" spans="1:9" x14ac:dyDescent="0.35">
      <c r="A3142" s="1">
        <v>45097</v>
      </c>
      <c r="B3142" t="s">
        <v>3174</v>
      </c>
      <c r="C3142">
        <v>63</v>
      </c>
      <c r="D3142" t="s">
        <v>9</v>
      </c>
      <c r="E3142" t="s">
        <v>19</v>
      </c>
      <c r="F3142" t="s">
        <v>23</v>
      </c>
      <c r="G3142" t="s">
        <v>40</v>
      </c>
      <c r="H3142" s="2">
        <v>915.82</v>
      </c>
      <c r="I3142" t="str">
        <f t="shared" si="49"/>
        <v>Senior Age</v>
      </c>
    </row>
    <row r="3143" spans="1:9" x14ac:dyDescent="0.35">
      <c r="A3143" s="1">
        <v>44968</v>
      </c>
      <c r="B3143" t="s">
        <v>3175</v>
      </c>
      <c r="C3143">
        <v>56</v>
      </c>
      <c r="D3143" t="s">
        <v>14</v>
      </c>
      <c r="E3143" t="s">
        <v>27</v>
      </c>
      <c r="F3143" t="s">
        <v>16</v>
      </c>
      <c r="G3143" t="s">
        <v>28</v>
      </c>
      <c r="H3143" s="2">
        <v>3569.92</v>
      </c>
      <c r="I3143" t="str">
        <f t="shared" si="49"/>
        <v>Middle age</v>
      </c>
    </row>
    <row r="3144" spans="1:9" x14ac:dyDescent="0.35">
      <c r="A3144" s="1">
        <v>45206</v>
      </c>
      <c r="B3144" t="s">
        <v>3176</v>
      </c>
      <c r="C3144">
        <v>37</v>
      </c>
      <c r="D3144" t="s">
        <v>14</v>
      </c>
      <c r="E3144" t="s">
        <v>10</v>
      </c>
      <c r="F3144" t="s">
        <v>23</v>
      </c>
      <c r="G3144" t="s">
        <v>17</v>
      </c>
      <c r="H3144" s="2">
        <v>2448.8000000000002</v>
      </c>
      <c r="I3144" t="str">
        <f t="shared" si="49"/>
        <v>Young Adult</v>
      </c>
    </row>
    <row r="3145" spans="1:9" x14ac:dyDescent="0.35">
      <c r="A3145" s="1">
        <v>44867</v>
      </c>
      <c r="B3145" t="s">
        <v>3177</v>
      </c>
      <c r="C3145">
        <v>71</v>
      </c>
      <c r="D3145" t="s">
        <v>21</v>
      </c>
      <c r="E3145" t="s">
        <v>33</v>
      </c>
      <c r="F3145" t="s">
        <v>23</v>
      </c>
      <c r="G3145" t="s">
        <v>17</v>
      </c>
      <c r="H3145" s="2">
        <v>2271.34</v>
      </c>
      <c r="I3145" t="str">
        <f t="shared" si="49"/>
        <v>Senior Age</v>
      </c>
    </row>
    <row r="3146" spans="1:9" x14ac:dyDescent="0.35">
      <c r="A3146" s="1">
        <v>44624</v>
      </c>
      <c r="B3146" t="s">
        <v>3178</v>
      </c>
      <c r="C3146">
        <v>61</v>
      </c>
      <c r="D3146" t="s">
        <v>21</v>
      </c>
      <c r="E3146" t="s">
        <v>27</v>
      </c>
      <c r="F3146" t="s">
        <v>23</v>
      </c>
      <c r="G3146" t="s">
        <v>12</v>
      </c>
      <c r="H3146" s="2">
        <v>1329.66</v>
      </c>
      <c r="I3146" t="str">
        <f t="shared" si="49"/>
        <v>Senior Age</v>
      </c>
    </row>
    <row r="3147" spans="1:9" x14ac:dyDescent="0.35">
      <c r="A3147" s="1">
        <v>45209</v>
      </c>
      <c r="B3147" t="s">
        <v>3179</v>
      </c>
      <c r="C3147">
        <v>7</v>
      </c>
      <c r="D3147" t="s">
        <v>9</v>
      </c>
      <c r="E3147" t="s">
        <v>10</v>
      </c>
      <c r="F3147" t="s">
        <v>30</v>
      </c>
      <c r="G3147" t="s">
        <v>17</v>
      </c>
      <c r="H3147" s="2">
        <v>519.03</v>
      </c>
      <c r="I3147" t="str">
        <f t="shared" si="49"/>
        <v>Child</v>
      </c>
    </row>
    <row r="3148" spans="1:9" x14ac:dyDescent="0.35">
      <c r="A3148" s="1">
        <v>45141</v>
      </c>
      <c r="B3148" t="s">
        <v>3180</v>
      </c>
      <c r="C3148">
        <v>25</v>
      </c>
      <c r="D3148" t="s">
        <v>14</v>
      </c>
      <c r="E3148" t="s">
        <v>35</v>
      </c>
      <c r="F3148" t="s">
        <v>11</v>
      </c>
      <c r="G3148" t="s">
        <v>67</v>
      </c>
      <c r="H3148" s="2">
        <v>2562.8200000000002</v>
      </c>
      <c r="I3148" t="str">
        <f t="shared" si="49"/>
        <v>Young Adult</v>
      </c>
    </row>
    <row r="3149" spans="1:9" x14ac:dyDescent="0.35">
      <c r="A3149" s="1">
        <v>45022</v>
      </c>
      <c r="B3149" t="s">
        <v>3181</v>
      </c>
      <c r="C3149">
        <v>84</v>
      </c>
      <c r="D3149" t="s">
        <v>21</v>
      </c>
      <c r="E3149" t="s">
        <v>35</v>
      </c>
      <c r="F3149" t="s">
        <v>16</v>
      </c>
      <c r="G3149" t="s">
        <v>40</v>
      </c>
      <c r="H3149" s="2">
        <v>1061.75</v>
      </c>
      <c r="I3149" t="str">
        <f t="shared" si="49"/>
        <v>Senior Age</v>
      </c>
    </row>
    <row r="3150" spans="1:9" x14ac:dyDescent="0.35">
      <c r="A3150" s="1">
        <v>44871</v>
      </c>
      <c r="B3150" t="s">
        <v>3182</v>
      </c>
      <c r="C3150">
        <v>26</v>
      </c>
      <c r="D3150" t="s">
        <v>9</v>
      </c>
      <c r="E3150" t="s">
        <v>33</v>
      </c>
      <c r="F3150" t="s">
        <v>30</v>
      </c>
      <c r="G3150" t="s">
        <v>28</v>
      </c>
      <c r="H3150" s="2">
        <v>1469.37</v>
      </c>
      <c r="I3150" t="str">
        <f t="shared" si="49"/>
        <v>Young Adult</v>
      </c>
    </row>
    <row r="3151" spans="1:9" x14ac:dyDescent="0.35">
      <c r="A3151" s="1">
        <v>44945</v>
      </c>
      <c r="B3151" t="s">
        <v>3183</v>
      </c>
      <c r="C3151">
        <v>12</v>
      </c>
      <c r="D3151" t="s">
        <v>21</v>
      </c>
      <c r="E3151" t="s">
        <v>25</v>
      </c>
      <c r="F3151" t="s">
        <v>16</v>
      </c>
      <c r="G3151" t="s">
        <v>28</v>
      </c>
      <c r="H3151" s="2">
        <v>4178.1099999999997</v>
      </c>
      <c r="I3151" t="str">
        <f t="shared" si="49"/>
        <v>Child</v>
      </c>
    </row>
    <row r="3152" spans="1:9" x14ac:dyDescent="0.35">
      <c r="A3152" s="1">
        <v>45006</v>
      </c>
      <c r="B3152" t="s">
        <v>3184</v>
      </c>
      <c r="C3152">
        <v>53</v>
      </c>
      <c r="D3152" t="s">
        <v>9</v>
      </c>
      <c r="E3152" t="s">
        <v>27</v>
      </c>
      <c r="F3152" t="s">
        <v>30</v>
      </c>
      <c r="G3152" t="s">
        <v>17</v>
      </c>
      <c r="H3152" s="2">
        <v>2245.15</v>
      </c>
      <c r="I3152" t="str">
        <f t="shared" si="49"/>
        <v>Middle age</v>
      </c>
    </row>
    <row r="3153" spans="1:9" x14ac:dyDescent="0.35">
      <c r="A3153" s="1">
        <v>44975</v>
      </c>
      <c r="B3153" t="s">
        <v>3185</v>
      </c>
      <c r="C3153">
        <v>1</v>
      </c>
      <c r="D3153" t="s">
        <v>14</v>
      </c>
      <c r="E3153" t="s">
        <v>33</v>
      </c>
      <c r="F3153" t="s">
        <v>30</v>
      </c>
      <c r="G3153" t="s">
        <v>40</v>
      </c>
      <c r="H3153" s="2">
        <v>184.03</v>
      </c>
      <c r="I3153" t="str">
        <f t="shared" si="49"/>
        <v>Child</v>
      </c>
    </row>
    <row r="3154" spans="1:9" x14ac:dyDescent="0.35">
      <c r="A3154" s="1">
        <v>44808</v>
      </c>
      <c r="B3154" t="s">
        <v>3186</v>
      </c>
      <c r="C3154">
        <v>12</v>
      </c>
      <c r="D3154" t="s">
        <v>14</v>
      </c>
      <c r="E3154" t="s">
        <v>22</v>
      </c>
      <c r="F3154" t="s">
        <v>30</v>
      </c>
      <c r="G3154" t="s">
        <v>40</v>
      </c>
      <c r="H3154" s="2">
        <v>4575.95</v>
      </c>
      <c r="I3154" t="str">
        <f t="shared" si="49"/>
        <v>Child</v>
      </c>
    </row>
    <row r="3155" spans="1:9" x14ac:dyDescent="0.35">
      <c r="A3155" s="1">
        <v>44776</v>
      </c>
      <c r="B3155" t="s">
        <v>3187</v>
      </c>
      <c r="C3155">
        <v>73</v>
      </c>
      <c r="D3155" t="s">
        <v>21</v>
      </c>
      <c r="E3155" t="s">
        <v>15</v>
      </c>
      <c r="F3155" t="s">
        <v>30</v>
      </c>
      <c r="G3155" t="s">
        <v>40</v>
      </c>
      <c r="H3155" s="2">
        <v>1875.54</v>
      </c>
      <c r="I3155" t="str">
        <f t="shared" si="49"/>
        <v>Senior Age</v>
      </c>
    </row>
    <row r="3156" spans="1:9" x14ac:dyDescent="0.35">
      <c r="A3156" s="1">
        <v>44620</v>
      </c>
      <c r="B3156" t="s">
        <v>3188</v>
      </c>
      <c r="C3156">
        <v>96</v>
      </c>
      <c r="D3156" t="s">
        <v>9</v>
      </c>
      <c r="E3156" t="s">
        <v>22</v>
      </c>
      <c r="F3156" t="s">
        <v>16</v>
      </c>
      <c r="G3156" t="s">
        <v>12</v>
      </c>
      <c r="H3156" s="2">
        <v>4042.66</v>
      </c>
      <c r="I3156" t="str">
        <f t="shared" si="49"/>
        <v>Senior Age</v>
      </c>
    </row>
    <row r="3157" spans="1:9" x14ac:dyDescent="0.35">
      <c r="A3157" s="1">
        <v>45006</v>
      </c>
      <c r="B3157" t="s">
        <v>3189</v>
      </c>
      <c r="C3157">
        <v>77</v>
      </c>
      <c r="D3157" t="s">
        <v>14</v>
      </c>
      <c r="E3157" t="s">
        <v>25</v>
      </c>
      <c r="F3157" t="s">
        <v>11</v>
      </c>
      <c r="G3157" t="s">
        <v>28</v>
      </c>
      <c r="H3157" s="2">
        <v>637.61</v>
      </c>
      <c r="I3157" t="str">
        <f t="shared" si="49"/>
        <v>Senior Age</v>
      </c>
    </row>
    <row r="3158" spans="1:9" x14ac:dyDescent="0.35">
      <c r="A3158" s="1">
        <v>44847</v>
      </c>
      <c r="B3158" t="s">
        <v>3190</v>
      </c>
      <c r="C3158">
        <v>73</v>
      </c>
      <c r="D3158" t="s">
        <v>9</v>
      </c>
      <c r="E3158" t="s">
        <v>10</v>
      </c>
      <c r="F3158" t="s">
        <v>23</v>
      </c>
      <c r="G3158" t="s">
        <v>37</v>
      </c>
      <c r="H3158" s="2">
        <v>4130.57</v>
      </c>
      <c r="I3158" t="str">
        <f t="shared" si="49"/>
        <v>Senior Age</v>
      </c>
    </row>
    <row r="3159" spans="1:9" x14ac:dyDescent="0.35">
      <c r="A3159" s="1">
        <v>44722</v>
      </c>
      <c r="B3159" t="s">
        <v>3191</v>
      </c>
      <c r="C3159">
        <v>80</v>
      </c>
      <c r="D3159" t="s">
        <v>9</v>
      </c>
      <c r="E3159" t="s">
        <v>10</v>
      </c>
      <c r="F3159" t="s">
        <v>11</v>
      </c>
      <c r="G3159" t="s">
        <v>17</v>
      </c>
      <c r="H3159" s="2">
        <v>4901.6499999999996</v>
      </c>
      <c r="I3159" t="str">
        <f t="shared" si="49"/>
        <v>Senior Age</v>
      </c>
    </row>
    <row r="3160" spans="1:9" x14ac:dyDescent="0.35">
      <c r="A3160" s="1">
        <v>45191</v>
      </c>
      <c r="B3160" t="s">
        <v>3192</v>
      </c>
      <c r="C3160">
        <v>28</v>
      </c>
      <c r="D3160" t="s">
        <v>9</v>
      </c>
      <c r="E3160" t="s">
        <v>15</v>
      </c>
      <c r="F3160" t="s">
        <v>11</v>
      </c>
      <c r="G3160" t="s">
        <v>37</v>
      </c>
      <c r="H3160" s="2">
        <v>2816.06</v>
      </c>
      <c r="I3160" t="str">
        <f t="shared" si="49"/>
        <v>Young Adult</v>
      </c>
    </row>
    <row r="3161" spans="1:9" x14ac:dyDescent="0.35">
      <c r="A3161" s="1">
        <v>44835</v>
      </c>
      <c r="B3161" t="s">
        <v>3193</v>
      </c>
      <c r="C3161">
        <v>38</v>
      </c>
      <c r="D3161" t="s">
        <v>21</v>
      </c>
      <c r="E3161" t="s">
        <v>27</v>
      </c>
      <c r="F3161" t="s">
        <v>23</v>
      </c>
      <c r="G3161" t="s">
        <v>28</v>
      </c>
      <c r="H3161" s="2">
        <v>1946.97</v>
      </c>
      <c r="I3161" t="str">
        <f t="shared" si="49"/>
        <v>Young Adult</v>
      </c>
    </row>
    <row r="3162" spans="1:9" x14ac:dyDescent="0.35">
      <c r="A3162" s="1">
        <v>45174</v>
      </c>
      <c r="B3162" t="s">
        <v>3194</v>
      </c>
      <c r="C3162">
        <v>80</v>
      </c>
      <c r="D3162" t="s">
        <v>21</v>
      </c>
      <c r="E3162" t="s">
        <v>33</v>
      </c>
      <c r="F3162" t="s">
        <v>30</v>
      </c>
      <c r="G3162" t="s">
        <v>12</v>
      </c>
      <c r="H3162" s="2">
        <v>2147.0300000000002</v>
      </c>
      <c r="I3162" t="str">
        <f t="shared" si="49"/>
        <v>Senior Age</v>
      </c>
    </row>
    <row r="3163" spans="1:9" x14ac:dyDescent="0.35">
      <c r="A3163" s="1">
        <v>45100</v>
      </c>
      <c r="B3163" t="s">
        <v>3195</v>
      </c>
      <c r="C3163">
        <v>97</v>
      </c>
      <c r="D3163" t="s">
        <v>9</v>
      </c>
      <c r="E3163" t="s">
        <v>25</v>
      </c>
      <c r="F3163" t="s">
        <v>23</v>
      </c>
      <c r="G3163" t="s">
        <v>17</v>
      </c>
      <c r="H3163" s="2">
        <v>4099.99</v>
      </c>
      <c r="I3163" t="str">
        <f t="shared" si="49"/>
        <v>Senior Age</v>
      </c>
    </row>
    <row r="3164" spans="1:9" x14ac:dyDescent="0.35">
      <c r="A3164" s="1">
        <v>44722</v>
      </c>
      <c r="B3164" t="s">
        <v>3196</v>
      </c>
      <c r="C3164">
        <v>13</v>
      </c>
      <c r="D3164" t="s">
        <v>21</v>
      </c>
      <c r="E3164" t="s">
        <v>19</v>
      </c>
      <c r="F3164" t="s">
        <v>16</v>
      </c>
      <c r="G3164" t="s">
        <v>28</v>
      </c>
      <c r="H3164" s="2">
        <v>2309.34</v>
      </c>
      <c r="I3164" t="str">
        <f t="shared" si="49"/>
        <v>Child</v>
      </c>
    </row>
    <row r="3165" spans="1:9" x14ac:dyDescent="0.35">
      <c r="A3165" s="1">
        <v>44848</v>
      </c>
      <c r="B3165" t="s">
        <v>3197</v>
      </c>
      <c r="C3165">
        <v>98</v>
      </c>
      <c r="D3165" t="s">
        <v>9</v>
      </c>
      <c r="E3165" t="s">
        <v>10</v>
      </c>
      <c r="F3165" t="s">
        <v>23</v>
      </c>
      <c r="G3165" t="s">
        <v>12</v>
      </c>
      <c r="H3165" s="2">
        <v>3065.23</v>
      </c>
      <c r="I3165" t="str">
        <f t="shared" si="49"/>
        <v>Senior Age</v>
      </c>
    </row>
    <row r="3166" spans="1:9" x14ac:dyDescent="0.35">
      <c r="A3166" s="1">
        <v>45092</v>
      </c>
      <c r="B3166" t="s">
        <v>3198</v>
      </c>
      <c r="C3166">
        <v>41</v>
      </c>
      <c r="D3166" t="s">
        <v>9</v>
      </c>
      <c r="E3166" t="s">
        <v>27</v>
      </c>
      <c r="F3166" t="s">
        <v>16</v>
      </c>
      <c r="G3166" t="s">
        <v>37</v>
      </c>
      <c r="H3166" s="2">
        <v>4642.72</v>
      </c>
      <c r="I3166" t="str">
        <f t="shared" si="49"/>
        <v>Middle age</v>
      </c>
    </row>
    <row r="3167" spans="1:9" x14ac:dyDescent="0.35">
      <c r="A3167" s="1">
        <v>44946</v>
      </c>
      <c r="B3167" t="s">
        <v>3199</v>
      </c>
      <c r="C3167">
        <v>88</v>
      </c>
      <c r="D3167" t="s">
        <v>14</v>
      </c>
      <c r="E3167" t="s">
        <v>35</v>
      </c>
      <c r="F3167" t="s">
        <v>11</v>
      </c>
      <c r="G3167" t="s">
        <v>28</v>
      </c>
      <c r="H3167" s="2">
        <v>1625.37</v>
      </c>
      <c r="I3167" t="str">
        <f t="shared" si="49"/>
        <v>Senior Age</v>
      </c>
    </row>
    <row r="3168" spans="1:9" x14ac:dyDescent="0.35">
      <c r="A3168" s="1">
        <v>44701</v>
      </c>
      <c r="B3168" t="s">
        <v>3200</v>
      </c>
      <c r="C3168">
        <v>33</v>
      </c>
      <c r="D3168" t="s">
        <v>21</v>
      </c>
      <c r="E3168" t="s">
        <v>33</v>
      </c>
      <c r="F3168" t="s">
        <v>30</v>
      </c>
      <c r="G3168" t="s">
        <v>37</v>
      </c>
      <c r="H3168" s="2">
        <v>4345.37</v>
      </c>
      <c r="I3168" t="str">
        <f t="shared" si="49"/>
        <v>Young Adult</v>
      </c>
    </row>
    <row r="3169" spans="1:9" x14ac:dyDescent="0.35">
      <c r="A3169" s="1">
        <v>45287</v>
      </c>
      <c r="B3169" t="s">
        <v>3201</v>
      </c>
      <c r="C3169">
        <v>85</v>
      </c>
      <c r="D3169" t="s">
        <v>9</v>
      </c>
      <c r="E3169" t="s">
        <v>35</v>
      </c>
      <c r="F3169" t="s">
        <v>30</v>
      </c>
      <c r="G3169" t="s">
        <v>37</v>
      </c>
      <c r="H3169" s="2">
        <v>4295.47</v>
      </c>
      <c r="I3169" t="str">
        <f t="shared" si="49"/>
        <v>Senior Age</v>
      </c>
    </row>
    <row r="3170" spans="1:9" x14ac:dyDescent="0.35">
      <c r="A3170" s="1">
        <v>44749</v>
      </c>
      <c r="B3170" t="s">
        <v>3202</v>
      </c>
      <c r="C3170">
        <v>93</v>
      </c>
      <c r="D3170" t="s">
        <v>14</v>
      </c>
      <c r="E3170" t="s">
        <v>35</v>
      </c>
      <c r="F3170" t="s">
        <v>30</v>
      </c>
      <c r="G3170" t="s">
        <v>28</v>
      </c>
      <c r="H3170" s="2">
        <v>633.45000000000005</v>
      </c>
      <c r="I3170" t="str">
        <f t="shared" si="49"/>
        <v>Senior Age</v>
      </c>
    </row>
    <row r="3171" spans="1:9" x14ac:dyDescent="0.35">
      <c r="A3171" s="1">
        <v>44739</v>
      </c>
      <c r="B3171" t="s">
        <v>3203</v>
      </c>
      <c r="C3171">
        <v>1</v>
      </c>
      <c r="D3171" t="s">
        <v>14</v>
      </c>
      <c r="E3171" t="s">
        <v>19</v>
      </c>
      <c r="F3171" t="s">
        <v>11</v>
      </c>
      <c r="G3171" t="s">
        <v>28</v>
      </c>
      <c r="H3171" s="2">
        <v>4382.62</v>
      </c>
      <c r="I3171" t="str">
        <f t="shared" si="49"/>
        <v>Child</v>
      </c>
    </row>
    <row r="3172" spans="1:9" x14ac:dyDescent="0.35">
      <c r="A3172" s="1">
        <v>44702</v>
      </c>
      <c r="B3172" t="s">
        <v>3204</v>
      </c>
      <c r="C3172">
        <v>41</v>
      </c>
      <c r="D3172" t="s">
        <v>14</v>
      </c>
      <c r="E3172" t="s">
        <v>33</v>
      </c>
      <c r="F3172" t="s">
        <v>11</v>
      </c>
      <c r="G3172" t="s">
        <v>37</v>
      </c>
      <c r="H3172" s="2">
        <v>1977.05</v>
      </c>
      <c r="I3172" t="str">
        <f t="shared" si="49"/>
        <v>Middle age</v>
      </c>
    </row>
    <row r="3173" spans="1:9" x14ac:dyDescent="0.35">
      <c r="A3173" s="1">
        <v>45148</v>
      </c>
      <c r="B3173" t="s">
        <v>3205</v>
      </c>
      <c r="C3173">
        <v>30</v>
      </c>
      <c r="D3173" t="s">
        <v>21</v>
      </c>
      <c r="E3173" t="s">
        <v>15</v>
      </c>
      <c r="F3173" t="s">
        <v>16</v>
      </c>
      <c r="G3173" t="s">
        <v>40</v>
      </c>
      <c r="H3173" s="2">
        <v>146.63</v>
      </c>
      <c r="I3173" t="str">
        <f t="shared" si="49"/>
        <v>Young Adult</v>
      </c>
    </row>
    <row r="3174" spans="1:9" x14ac:dyDescent="0.35">
      <c r="A3174" s="1">
        <v>45239</v>
      </c>
      <c r="B3174" t="s">
        <v>3206</v>
      </c>
      <c r="C3174">
        <v>61</v>
      </c>
      <c r="D3174" t="s">
        <v>21</v>
      </c>
      <c r="E3174" t="s">
        <v>19</v>
      </c>
      <c r="F3174" t="s">
        <v>30</v>
      </c>
      <c r="G3174" t="s">
        <v>28</v>
      </c>
      <c r="H3174" s="2">
        <v>3720.48</v>
      </c>
      <c r="I3174" t="str">
        <f t="shared" si="49"/>
        <v>Senior Age</v>
      </c>
    </row>
    <row r="3175" spans="1:9" x14ac:dyDescent="0.35">
      <c r="A3175" s="1">
        <v>44831</v>
      </c>
      <c r="B3175" t="s">
        <v>3207</v>
      </c>
      <c r="C3175">
        <v>8</v>
      </c>
      <c r="D3175" t="s">
        <v>14</v>
      </c>
      <c r="E3175" t="s">
        <v>19</v>
      </c>
      <c r="F3175" t="s">
        <v>11</v>
      </c>
      <c r="G3175" t="s">
        <v>40</v>
      </c>
      <c r="H3175" s="2">
        <v>2063.06</v>
      </c>
      <c r="I3175" t="str">
        <f t="shared" si="49"/>
        <v>Child</v>
      </c>
    </row>
    <row r="3176" spans="1:9" x14ac:dyDescent="0.35">
      <c r="A3176" s="1">
        <v>45167</v>
      </c>
      <c r="B3176" t="s">
        <v>3208</v>
      </c>
      <c r="C3176">
        <v>14</v>
      </c>
      <c r="D3176" t="s">
        <v>14</v>
      </c>
      <c r="E3176" t="s">
        <v>22</v>
      </c>
      <c r="F3176" t="s">
        <v>30</v>
      </c>
      <c r="G3176" t="s">
        <v>37</v>
      </c>
      <c r="H3176" s="2">
        <v>1602.11</v>
      </c>
      <c r="I3176" t="str">
        <f t="shared" si="49"/>
        <v>Child</v>
      </c>
    </row>
    <row r="3177" spans="1:9" x14ac:dyDescent="0.35">
      <c r="A3177" s="1">
        <v>44711</v>
      </c>
      <c r="B3177" t="s">
        <v>3209</v>
      </c>
      <c r="C3177">
        <v>53</v>
      </c>
      <c r="D3177" t="s">
        <v>14</v>
      </c>
      <c r="E3177" t="s">
        <v>15</v>
      </c>
      <c r="F3177" t="s">
        <v>16</v>
      </c>
      <c r="G3177" t="s">
        <v>17</v>
      </c>
      <c r="H3177" s="2">
        <v>2234.13</v>
      </c>
      <c r="I3177" t="str">
        <f t="shared" si="49"/>
        <v>Middle age</v>
      </c>
    </row>
    <row r="3178" spans="1:9" x14ac:dyDescent="0.35">
      <c r="A3178" s="1">
        <v>44966</v>
      </c>
      <c r="B3178" t="s">
        <v>3210</v>
      </c>
      <c r="C3178">
        <v>9</v>
      </c>
      <c r="D3178" t="s">
        <v>9</v>
      </c>
      <c r="E3178" t="s">
        <v>27</v>
      </c>
      <c r="F3178" t="s">
        <v>23</v>
      </c>
      <c r="G3178" t="s">
        <v>40</v>
      </c>
      <c r="H3178" s="2">
        <v>1177.1099999999999</v>
      </c>
      <c r="I3178" t="str">
        <f t="shared" si="49"/>
        <v>Child</v>
      </c>
    </row>
    <row r="3179" spans="1:9" x14ac:dyDescent="0.35">
      <c r="A3179" s="1">
        <v>45235</v>
      </c>
      <c r="B3179" t="s">
        <v>3211</v>
      </c>
      <c r="C3179">
        <v>6</v>
      </c>
      <c r="D3179" t="s">
        <v>14</v>
      </c>
      <c r="E3179" t="s">
        <v>19</v>
      </c>
      <c r="F3179" t="s">
        <v>11</v>
      </c>
      <c r="G3179" t="s">
        <v>12</v>
      </c>
      <c r="H3179" s="2">
        <v>1903.42</v>
      </c>
      <c r="I3179" t="str">
        <f t="shared" si="49"/>
        <v>Child</v>
      </c>
    </row>
    <row r="3180" spans="1:9" x14ac:dyDescent="0.35">
      <c r="A3180" s="1">
        <v>44799</v>
      </c>
      <c r="B3180" t="s">
        <v>3212</v>
      </c>
      <c r="C3180">
        <v>62</v>
      </c>
      <c r="D3180" t="s">
        <v>14</v>
      </c>
      <c r="E3180" t="s">
        <v>35</v>
      </c>
      <c r="F3180" t="s">
        <v>11</v>
      </c>
      <c r="G3180" t="s">
        <v>17</v>
      </c>
      <c r="H3180" s="2">
        <v>2841.48</v>
      </c>
      <c r="I3180" t="str">
        <f t="shared" si="49"/>
        <v>Senior Age</v>
      </c>
    </row>
    <row r="3181" spans="1:9" x14ac:dyDescent="0.35">
      <c r="A3181" s="1">
        <v>45223</v>
      </c>
      <c r="B3181" t="s">
        <v>3213</v>
      </c>
      <c r="C3181">
        <v>42</v>
      </c>
      <c r="D3181" t="s">
        <v>9</v>
      </c>
      <c r="E3181" t="s">
        <v>10</v>
      </c>
      <c r="F3181" t="s">
        <v>16</v>
      </c>
      <c r="G3181" t="s">
        <v>12</v>
      </c>
      <c r="H3181" s="2">
        <v>2986.79</v>
      </c>
      <c r="I3181" t="str">
        <f t="shared" si="49"/>
        <v>Middle age</v>
      </c>
    </row>
    <row r="3182" spans="1:9" x14ac:dyDescent="0.35">
      <c r="A3182" s="1">
        <v>44949</v>
      </c>
      <c r="B3182" t="s">
        <v>3214</v>
      </c>
      <c r="C3182">
        <v>83</v>
      </c>
      <c r="D3182" t="s">
        <v>21</v>
      </c>
      <c r="E3182" t="s">
        <v>33</v>
      </c>
      <c r="F3182" t="s">
        <v>11</v>
      </c>
      <c r="G3182" t="s">
        <v>17</v>
      </c>
      <c r="H3182" s="2">
        <v>4404.5600000000004</v>
      </c>
      <c r="I3182" t="str">
        <f t="shared" si="49"/>
        <v>Senior Age</v>
      </c>
    </row>
    <row r="3183" spans="1:9" x14ac:dyDescent="0.35">
      <c r="A3183" s="1">
        <v>44703</v>
      </c>
      <c r="B3183" t="s">
        <v>3215</v>
      </c>
      <c r="C3183">
        <v>77</v>
      </c>
      <c r="D3183" t="s">
        <v>9</v>
      </c>
      <c r="E3183" t="s">
        <v>10</v>
      </c>
      <c r="F3183" t="s">
        <v>23</v>
      </c>
      <c r="G3183" t="s">
        <v>17</v>
      </c>
      <c r="H3183" s="2">
        <v>810.91</v>
      </c>
      <c r="I3183" t="str">
        <f t="shared" si="49"/>
        <v>Senior Age</v>
      </c>
    </row>
    <row r="3184" spans="1:9" x14ac:dyDescent="0.35">
      <c r="A3184" s="1">
        <v>45080</v>
      </c>
      <c r="B3184" t="s">
        <v>3216</v>
      </c>
      <c r="C3184">
        <v>26</v>
      </c>
      <c r="D3184" t="s">
        <v>14</v>
      </c>
      <c r="E3184" t="s">
        <v>10</v>
      </c>
      <c r="F3184" t="s">
        <v>23</v>
      </c>
      <c r="G3184" t="s">
        <v>28</v>
      </c>
      <c r="H3184" s="2">
        <v>3813.8</v>
      </c>
      <c r="I3184" t="str">
        <f t="shared" si="49"/>
        <v>Young Adult</v>
      </c>
    </row>
    <row r="3185" spans="1:9" x14ac:dyDescent="0.35">
      <c r="A3185" s="1">
        <v>44688</v>
      </c>
      <c r="B3185" t="s">
        <v>3217</v>
      </c>
      <c r="C3185">
        <v>25</v>
      </c>
      <c r="D3185" t="s">
        <v>14</v>
      </c>
      <c r="E3185" t="s">
        <v>35</v>
      </c>
      <c r="F3185" t="s">
        <v>16</v>
      </c>
      <c r="G3185" t="s">
        <v>40</v>
      </c>
      <c r="H3185" s="2">
        <v>4976</v>
      </c>
      <c r="I3185" t="str">
        <f t="shared" si="49"/>
        <v>Young Adult</v>
      </c>
    </row>
    <row r="3186" spans="1:9" x14ac:dyDescent="0.35">
      <c r="A3186" s="1">
        <v>45188</v>
      </c>
      <c r="B3186" t="s">
        <v>3218</v>
      </c>
      <c r="C3186">
        <v>80</v>
      </c>
      <c r="D3186" t="s">
        <v>21</v>
      </c>
      <c r="E3186" t="s">
        <v>25</v>
      </c>
      <c r="F3186" t="s">
        <v>23</v>
      </c>
      <c r="G3186" t="s">
        <v>28</v>
      </c>
      <c r="H3186" s="2">
        <v>1987.46</v>
      </c>
      <c r="I3186" t="str">
        <f t="shared" si="49"/>
        <v>Senior Age</v>
      </c>
    </row>
    <row r="3187" spans="1:9" x14ac:dyDescent="0.35">
      <c r="A3187" s="1">
        <v>44882</v>
      </c>
      <c r="B3187" t="s">
        <v>3219</v>
      </c>
      <c r="C3187">
        <v>90</v>
      </c>
      <c r="D3187" t="s">
        <v>21</v>
      </c>
      <c r="E3187" t="s">
        <v>10</v>
      </c>
      <c r="F3187" t="s">
        <v>30</v>
      </c>
      <c r="G3187" t="s">
        <v>28</v>
      </c>
      <c r="H3187" s="2">
        <v>669.63</v>
      </c>
      <c r="I3187" t="str">
        <f t="shared" si="49"/>
        <v>Senior Age</v>
      </c>
    </row>
    <row r="3188" spans="1:9" x14ac:dyDescent="0.35">
      <c r="A3188" s="1">
        <v>44877</v>
      </c>
      <c r="B3188" t="s">
        <v>3220</v>
      </c>
      <c r="C3188">
        <v>32</v>
      </c>
      <c r="D3188" t="s">
        <v>9</v>
      </c>
      <c r="E3188" t="s">
        <v>25</v>
      </c>
      <c r="F3188" t="s">
        <v>11</v>
      </c>
      <c r="G3188" t="s">
        <v>28</v>
      </c>
      <c r="H3188" s="2">
        <v>3030.94</v>
      </c>
      <c r="I3188" t="str">
        <f t="shared" si="49"/>
        <v>Young Adult</v>
      </c>
    </row>
    <row r="3189" spans="1:9" x14ac:dyDescent="0.35">
      <c r="A3189" s="1">
        <v>44888</v>
      </c>
      <c r="B3189" t="s">
        <v>3221</v>
      </c>
      <c r="C3189">
        <v>50</v>
      </c>
      <c r="D3189" t="s">
        <v>14</v>
      </c>
      <c r="E3189" t="s">
        <v>22</v>
      </c>
      <c r="F3189" t="s">
        <v>16</v>
      </c>
      <c r="G3189" t="s">
        <v>37</v>
      </c>
      <c r="H3189" s="2">
        <v>1048.67</v>
      </c>
      <c r="I3189" t="str">
        <f t="shared" si="49"/>
        <v>Middle age</v>
      </c>
    </row>
    <row r="3190" spans="1:9" x14ac:dyDescent="0.35">
      <c r="A3190" s="1">
        <v>45064</v>
      </c>
      <c r="B3190" t="s">
        <v>3222</v>
      </c>
      <c r="C3190">
        <v>34</v>
      </c>
      <c r="D3190" t="s">
        <v>14</v>
      </c>
      <c r="E3190" t="s">
        <v>27</v>
      </c>
      <c r="F3190" t="s">
        <v>30</v>
      </c>
      <c r="G3190" t="s">
        <v>37</v>
      </c>
      <c r="H3190" s="2">
        <v>3979.42</v>
      </c>
      <c r="I3190" t="str">
        <f t="shared" si="49"/>
        <v>Young Adult</v>
      </c>
    </row>
    <row r="3191" spans="1:9" x14ac:dyDescent="0.35">
      <c r="A3191" s="1">
        <v>44592</v>
      </c>
      <c r="B3191" t="s">
        <v>3223</v>
      </c>
      <c r="C3191">
        <v>17</v>
      </c>
      <c r="D3191" t="s">
        <v>9</v>
      </c>
      <c r="E3191" t="s">
        <v>22</v>
      </c>
      <c r="F3191" t="s">
        <v>16</v>
      </c>
      <c r="G3191" t="s">
        <v>28</v>
      </c>
      <c r="H3191" s="2">
        <v>2968.95</v>
      </c>
      <c r="I3191" t="str">
        <f t="shared" si="49"/>
        <v>Child</v>
      </c>
    </row>
    <row r="3192" spans="1:9" x14ac:dyDescent="0.35">
      <c r="A3192" s="1">
        <v>44996</v>
      </c>
      <c r="B3192" t="s">
        <v>3224</v>
      </c>
      <c r="C3192">
        <v>28</v>
      </c>
      <c r="D3192" t="s">
        <v>21</v>
      </c>
      <c r="E3192" t="s">
        <v>33</v>
      </c>
      <c r="F3192" t="s">
        <v>30</v>
      </c>
      <c r="G3192" t="s">
        <v>12</v>
      </c>
      <c r="H3192" s="2">
        <v>3669.12</v>
      </c>
      <c r="I3192" t="str">
        <f t="shared" si="49"/>
        <v>Young Adult</v>
      </c>
    </row>
    <row r="3193" spans="1:9" x14ac:dyDescent="0.35">
      <c r="A3193" s="1">
        <v>44608</v>
      </c>
      <c r="B3193" t="s">
        <v>3225</v>
      </c>
      <c r="C3193">
        <v>7</v>
      </c>
      <c r="D3193" t="s">
        <v>21</v>
      </c>
      <c r="E3193" t="s">
        <v>19</v>
      </c>
      <c r="F3193" t="s">
        <v>11</v>
      </c>
      <c r="G3193" t="s">
        <v>40</v>
      </c>
      <c r="H3193" s="2">
        <v>1741.69</v>
      </c>
      <c r="I3193" t="str">
        <f t="shared" si="49"/>
        <v>Child</v>
      </c>
    </row>
    <row r="3194" spans="1:9" x14ac:dyDescent="0.35">
      <c r="A3194" s="1">
        <v>45013</v>
      </c>
      <c r="B3194" t="s">
        <v>3226</v>
      </c>
      <c r="C3194">
        <v>32</v>
      </c>
      <c r="D3194" t="s">
        <v>14</v>
      </c>
      <c r="E3194" t="s">
        <v>10</v>
      </c>
      <c r="F3194" t="s">
        <v>23</v>
      </c>
      <c r="G3194" t="s">
        <v>37</v>
      </c>
      <c r="H3194" s="2">
        <v>3856.04</v>
      </c>
      <c r="I3194" t="str">
        <f t="shared" si="49"/>
        <v>Young Adult</v>
      </c>
    </row>
    <row r="3195" spans="1:9" x14ac:dyDescent="0.35">
      <c r="A3195" s="1">
        <v>45227</v>
      </c>
      <c r="B3195" t="s">
        <v>3227</v>
      </c>
      <c r="C3195">
        <v>2</v>
      </c>
      <c r="D3195" t="s">
        <v>21</v>
      </c>
      <c r="E3195" t="s">
        <v>10</v>
      </c>
      <c r="F3195" t="s">
        <v>11</v>
      </c>
      <c r="G3195" t="s">
        <v>28</v>
      </c>
      <c r="H3195" s="2">
        <v>1883.59</v>
      </c>
      <c r="I3195" t="str">
        <f t="shared" si="49"/>
        <v>Child</v>
      </c>
    </row>
    <row r="3196" spans="1:9" x14ac:dyDescent="0.35">
      <c r="A3196" s="1">
        <v>44927</v>
      </c>
      <c r="B3196" t="s">
        <v>3228</v>
      </c>
      <c r="C3196">
        <v>99</v>
      </c>
      <c r="D3196" t="s">
        <v>9</v>
      </c>
      <c r="E3196" t="s">
        <v>10</v>
      </c>
      <c r="F3196" t="s">
        <v>23</v>
      </c>
      <c r="G3196" t="s">
        <v>40</v>
      </c>
      <c r="H3196" s="2">
        <v>4039.5</v>
      </c>
      <c r="I3196" t="str">
        <f t="shared" si="49"/>
        <v>Senior Age</v>
      </c>
    </row>
    <row r="3197" spans="1:9" x14ac:dyDescent="0.35">
      <c r="A3197" s="1">
        <v>44748</v>
      </c>
      <c r="B3197" t="s">
        <v>3229</v>
      </c>
      <c r="C3197">
        <v>36</v>
      </c>
      <c r="D3197" t="s">
        <v>9</v>
      </c>
      <c r="E3197" t="s">
        <v>35</v>
      </c>
      <c r="F3197" t="s">
        <v>30</v>
      </c>
      <c r="G3197" t="s">
        <v>37</v>
      </c>
      <c r="H3197" s="2">
        <v>362.22</v>
      </c>
      <c r="I3197" t="str">
        <f t="shared" si="49"/>
        <v>Young Adult</v>
      </c>
    </row>
    <row r="3198" spans="1:9" x14ac:dyDescent="0.35">
      <c r="A3198" s="1">
        <v>44706</v>
      </c>
      <c r="B3198" t="s">
        <v>3230</v>
      </c>
      <c r="C3198">
        <v>11</v>
      </c>
      <c r="D3198" t="s">
        <v>9</v>
      </c>
      <c r="E3198" t="s">
        <v>22</v>
      </c>
      <c r="F3198" t="s">
        <v>16</v>
      </c>
      <c r="G3198" t="s">
        <v>28</v>
      </c>
      <c r="H3198" s="2">
        <v>3402.91</v>
      </c>
      <c r="I3198" t="str">
        <f t="shared" si="49"/>
        <v>Child</v>
      </c>
    </row>
    <row r="3199" spans="1:9" x14ac:dyDescent="0.35">
      <c r="A3199" s="1">
        <v>44678</v>
      </c>
      <c r="B3199" t="s">
        <v>3231</v>
      </c>
      <c r="C3199">
        <v>64</v>
      </c>
      <c r="D3199" t="s">
        <v>14</v>
      </c>
      <c r="E3199" t="s">
        <v>25</v>
      </c>
      <c r="F3199" t="s">
        <v>16</v>
      </c>
      <c r="G3199" t="s">
        <v>37</v>
      </c>
      <c r="H3199" s="2">
        <v>4306.12</v>
      </c>
      <c r="I3199" t="str">
        <f t="shared" si="49"/>
        <v>Senior Age</v>
      </c>
    </row>
    <row r="3200" spans="1:9" x14ac:dyDescent="0.35">
      <c r="A3200" s="1">
        <v>44775</v>
      </c>
      <c r="B3200" t="s">
        <v>3232</v>
      </c>
      <c r="C3200">
        <v>22</v>
      </c>
      <c r="D3200" t="s">
        <v>14</v>
      </c>
      <c r="E3200" t="s">
        <v>19</v>
      </c>
      <c r="F3200" t="s">
        <v>16</v>
      </c>
      <c r="G3200" t="s">
        <v>67</v>
      </c>
      <c r="H3200" s="2">
        <v>1896.28</v>
      </c>
      <c r="I3200" t="str">
        <f t="shared" si="49"/>
        <v>Young Adult</v>
      </c>
    </row>
    <row r="3201" spans="1:9" x14ac:dyDescent="0.35">
      <c r="A3201" s="1">
        <v>44749</v>
      </c>
      <c r="B3201" t="s">
        <v>3233</v>
      </c>
      <c r="C3201">
        <v>80</v>
      </c>
      <c r="D3201" t="s">
        <v>9</v>
      </c>
      <c r="E3201" t="s">
        <v>27</v>
      </c>
      <c r="F3201" t="s">
        <v>30</v>
      </c>
      <c r="G3201" t="s">
        <v>28</v>
      </c>
      <c r="H3201" s="2">
        <v>2341.6</v>
      </c>
      <c r="I3201" t="str">
        <f t="shared" si="49"/>
        <v>Senior Age</v>
      </c>
    </row>
    <row r="3202" spans="1:9" x14ac:dyDescent="0.35">
      <c r="A3202" s="1">
        <v>45121</v>
      </c>
      <c r="B3202" t="s">
        <v>3234</v>
      </c>
      <c r="C3202">
        <v>10</v>
      </c>
      <c r="D3202" t="s">
        <v>21</v>
      </c>
      <c r="E3202" t="s">
        <v>22</v>
      </c>
      <c r="F3202" t="s">
        <v>16</v>
      </c>
      <c r="G3202" t="s">
        <v>17</v>
      </c>
      <c r="H3202" s="2">
        <v>835.14</v>
      </c>
      <c r="I3202" t="str">
        <f t="shared" ref="I3202:I3265" si="50">IF(C3202&lt;=17,"Child",IF(C3202&lt;=39, "Young Adult", IF(C3202&lt;=59, "Middle age", "Senior Age")))</f>
        <v>Child</v>
      </c>
    </row>
    <row r="3203" spans="1:9" x14ac:dyDescent="0.35">
      <c r="A3203" s="1">
        <v>44812</v>
      </c>
      <c r="B3203" t="s">
        <v>3235</v>
      </c>
      <c r="C3203">
        <v>38</v>
      </c>
      <c r="D3203" t="s">
        <v>9</v>
      </c>
      <c r="E3203" t="s">
        <v>35</v>
      </c>
      <c r="F3203" t="s">
        <v>23</v>
      </c>
      <c r="G3203" t="s">
        <v>40</v>
      </c>
      <c r="H3203" s="2">
        <v>515.25</v>
      </c>
      <c r="I3203" t="str">
        <f t="shared" si="50"/>
        <v>Young Adult</v>
      </c>
    </row>
    <row r="3204" spans="1:9" x14ac:dyDescent="0.35">
      <c r="A3204" s="1">
        <v>44723</v>
      </c>
      <c r="B3204" t="s">
        <v>3236</v>
      </c>
      <c r="C3204">
        <v>2</v>
      </c>
      <c r="D3204" t="s">
        <v>9</v>
      </c>
      <c r="E3204" t="s">
        <v>33</v>
      </c>
      <c r="F3204" t="s">
        <v>16</v>
      </c>
      <c r="G3204" t="s">
        <v>17</v>
      </c>
      <c r="H3204" s="2">
        <v>113.3</v>
      </c>
      <c r="I3204" t="str">
        <f t="shared" si="50"/>
        <v>Child</v>
      </c>
    </row>
    <row r="3205" spans="1:9" x14ac:dyDescent="0.35">
      <c r="A3205" s="1">
        <v>44578</v>
      </c>
      <c r="B3205" t="s">
        <v>3237</v>
      </c>
      <c r="C3205">
        <v>98</v>
      </c>
      <c r="D3205" t="s">
        <v>14</v>
      </c>
      <c r="E3205" t="s">
        <v>10</v>
      </c>
      <c r="F3205" t="s">
        <v>16</v>
      </c>
      <c r="G3205" t="s">
        <v>40</v>
      </c>
      <c r="H3205" s="2">
        <v>3542.62</v>
      </c>
      <c r="I3205" t="str">
        <f t="shared" si="50"/>
        <v>Senior Age</v>
      </c>
    </row>
    <row r="3206" spans="1:9" x14ac:dyDescent="0.35">
      <c r="A3206" s="1">
        <v>45118</v>
      </c>
      <c r="B3206" t="s">
        <v>3238</v>
      </c>
      <c r="C3206">
        <v>42</v>
      </c>
      <c r="D3206" t="s">
        <v>14</v>
      </c>
      <c r="E3206" t="s">
        <v>19</v>
      </c>
      <c r="F3206" t="s">
        <v>23</v>
      </c>
      <c r="G3206" t="s">
        <v>37</v>
      </c>
      <c r="H3206" s="2">
        <v>2814.49</v>
      </c>
      <c r="I3206" t="str">
        <f t="shared" si="50"/>
        <v>Middle age</v>
      </c>
    </row>
    <row r="3207" spans="1:9" x14ac:dyDescent="0.35">
      <c r="A3207" s="1">
        <v>45105</v>
      </c>
      <c r="B3207" t="s">
        <v>3239</v>
      </c>
      <c r="C3207">
        <v>11</v>
      </c>
      <c r="D3207" t="s">
        <v>14</v>
      </c>
      <c r="E3207" t="s">
        <v>35</v>
      </c>
      <c r="F3207" t="s">
        <v>16</v>
      </c>
      <c r="G3207" t="s">
        <v>28</v>
      </c>
      <c r="H3207" s="2">
        <v>3504.53</v>
      </c>
      <c r="I3207" t="str">
        <f t="shared" si="50"/>
        <v>Child</v>
      </c>
    </row>
    <row r="3208" spans="1:9" x14ac:dyDescent="0.35">
      <c r="A3208" s="1">
        <v>44927</v>
      </c>
      <c r="B3208" t="s">
        <v>3240</v>
      </c>
      <c r="C3208">
        <v>58</v>
      </c>
      <c r="D3208" t="s">
        <v>14</v>
      </c>
      <c r="E3208" t="s">
        <v>33</v>
      </c>
      <c r="F3208" t="s">
        <v>11</v>
      </c>
      <c r="G3208" t="s">
        <v>40</v>
      </c>
      <c r="H3208" s="2">
        <v>2296.4</v>
      </c>
      <c r="I3208" t="str">
        <f t="shared" si="50"/>
        <v>Middle age</v>
      </c>
    </row>
    <row r="3209" spans="1:9" x14ac:dyDescent="0.35">
      <c r="A3209" s="1">
        <v>44851</v>
      </c>
      <c r="B3209" t="s">
        <v>3241</v>
      </c>
      <c r="C3209">
        <v>7</v>
      </c>
      <c r="D3209" t="s">
        <v>9</v>
      </c>
      <c r="E3209" t="s">
        <v>15</v>
      </c>
      <c r="F3209" t="s">
        <v>16</v>
      </c>
      <c r="G3209" t="s">
        <v>67</v>
      </c>
      <c r="H3209" s="2">
        <v>4629.34</v>
      </c>
      <c r="I3209" t="str">
        <f t="shared" si="50"/>
        <v>Child</v>
      </c>
    </row>
    <row r="3210" spans="1:9" x14ac:dyDescent="0.35">
      <c r="A3210" s="1">
        <v>45253</v>
      </c>
      <c r="B3210" t="s">
        <v>3242</v>
      </c>
      <c r="C3210">
        <v>98</v>
      </c>
      <c r="D3210" t="s">
        <v>21</v>
      </c>
      <c r="E3210" t="s">
        <v>22</v>
      </c>
      <c r="F3210" t="s">
        <v>11</v>
      </c>
      <c r="G3210" t="s">
        <v>40</v>
      </c>
      <c r="H3210" s="2">
        <v>1333.82</v>
      </c>
      <c r="I3210" t="str">
        <f t="shared" si="50"/>
        <v>Senior Age</v>
      </c>
    </row>
    <row r="3211" spans="1:9" x14ac:dyDescent="0.35">
      <c r="A3211" s="1">
        <v>44896</v>
      </c>
      <c r="B3211" t="s">
        <v>3243</v>
      </c>
      <c r="C3211">
        <v>96</v>
      </c>
      <c r="D3211" t="s">
        <v>21</v>
      </c>
      <c r="E3211" t="s">
        <v>35</v>
      </c>
      <c r="F3211" t="s">
        <v>16</v>
      </c>
      <c r="G3211" t="s">
        <v>40</v>
      </c>
      <c r="H3211" s="2">
        <v>296.76</v>
      </c>
      <c r="I3211" t="str">
        <f t="shared" si="50"/>
        <v>Senior Age</v>
      </c>
    </row>
    <row r="3212" spans="1:9" x14ac:dyDescent="0.35">
      <c r="A3212" s="1">
        <v>44648</v>
      </c>
      <c r="B3212" t="s">
        <v>3244</v>
      </c>
      <c r="C3212">
        <v>7</v>
      </c>
      <c r="D3212" t="s">
        <v>14</v>
      </c>
      <c r="E3212" t="s">
        <v>27</v>
      </c>
      <c r="F3212" t="s">
        <v>11</v>
      </c>
      <c r="G3212" t="s">
        <v>12</v>
      </c>
      <c r="H3212" s="2">
        <v>1448.87</v>
      </c>
      <c r="I3212" t="str">
        <f t="shared" si="50"/>
        <v>Child</v>
      </c>
    </row>
    <row r="3213" spans="1:9" x14ac:dyDescent="0.35">
      <c r="A3213" s="1">
        <v>45017</v>
      </c>
      <c r="B3213" t="s">
        <v>3245</v>
      </c>
      <c r="C3213">
        <v>32</v>
      </c>
      <c r="D3213" t="s">
        <v>21</v>
      </c>
      <c r="E3213" t="s">
        <v>35</v>
      </c>
      <c r="F3213" t="s">
        <v>16</v>
      </c>
      <c r="G3213" t="s">
        <v>40</v>
      </c>
      <c r="H3213" s="2">
        <v>733.43</v>
      </c>
      <c r="I3213" t="str">
        <f t="shared" si="50"/>
        <v>Young Adult</v>
      </c>
    </row>
    <row r="3214" spans="1:9" x14ac:dyDescent="0.35">
      <c r="A3214" s="1">
        <v>44763</v>
      </c>
      <c r="B3214" t="s">
        <v>3246</v>
      </c>
      <c r="C3214">
        <v>9</v>
      </c>
      <c r="D3214" t="s">
        <v>14</v>
      </c>
      <c r="E3214" t="s">
        <v>19</v>
      </c>
      <c r="F3214" t="s">
        <v>23</v>
      </c>
      <c r="G3214" t="s">
        <v>28</v>
      </c>
      <c r="H3214" s="2">
        <v>2036.59</v>
      </c>
      <c r="I3214" t="str">
        <f t="shared" si="50"/>
        <v>Child</v>
      </c>
    </row>
    <row r="3215" spans="1:9" x14ac:dyDescent="0.35">
      <c r="A3215" s="1">
        <v>44595</v>
      </c>
      <c r="B3215" t="s">
        <v>3247</v>
      </c>
      <c r="C3215">
        <v>58</v>
      </c>
      <c r="D3215" t="s">
        <v>9</v>
      </c>
      <c r="E3215" t="s">
        <v>25</v>
      </c>
      <c r="F3215" t="s">
        <v>11</v>
      </c>
      <c r="G3215" t="s">
        <v>28</v>
      </c>
      <c r="H3215" s="2">
        <v>1684.75</v>
      </c>
      <c r="I3215" t="str">
        <f t="shared" si="50"/>
        <v>Middle age</v>
      </c>
    </row>
    <row r="3216" spans="1:9" x14ac:dyDescent="0.35">
      <c r="A3216" s="1">
        <v>44970</v>
      </c>
      <c r="B3216" t="s">
        <v>3248</v>
      </c>
      <c r="C3216">
        <v>53</v>
      </c>
      <c r="D3216" t="s">
        <v>21</v>
      </c>
      <c r="E3216" t="s">
        <v>22</v>
      </c>
      <c r="F3216" t="s">
        <v>16</v>
      </c>
      <c r="G3216" t="s">
        <v>40</v>
      </c>
      <c r="H3216" s="2">
        <v>246.89</v>
      </c>
      <c r="I3216" t="str">
        <f t="shared" si="50"/>
        <v>Middle age</v>
      </c>
    </row>
    <row r="3217" spans="1:9" x14ac:dyDescent="0.35">
      <c r="A3217" s="1">
        <v>44721</v>
      </c>
      <c r="B3217" t="s">
        <v>3249</v>
      </c>
      <c r="C3217">
        <v>94</v>
      </c>
      <c r="D3217" t="s">
        <v>14</v>
      </c>
      <c r="E3217" t="s">
        <v>25</v>
      </c>
      <c r="F3217" t="s">
        <v>23</v>
      </c>
      <c r="G3217" t="s">
        <v>17</v>
      </c>
      <c r="H3217" s="2">
        <v>1944.23</v>
      </c>
      <c r="I3217" t="str">
        <f t="shared" si="50"/>
        <v>Senior Age</v>
      </c>
    </row>
    <row r="3218" spans="1:9" x14ac:dyDescent="0.35">
      <c r="A3218" s="1">
        <v>44642</v>
      </c>
      <c r="B3218" t="s">
        <v>3250</v>
      </c>
      <c r="C3218">
        <v>36</v>
      </c>
      <c r="D3218" t="s">
        <v>9</v>
      </c>
      <c r="E3218" t="s">
        <v>19</v>
      </c>
      <c r="F3218" t="s">
        <v>30</v>
      </c>
      <c r="G3218" t="s">
        <v>37</v>
      </c>
      <c r="H3218" s="2">
        <v>1546.53</v>
      </c>
      <c r="I3218" t="str">
        <f t="shared" si="50"/>
        <v>Young Adult</v>
      </c>
    </row>
    <row r="3219" spans="1:9" x14ac:dyDescent="0.35">
      <c r="A3219" s="1">
        <v>45256</v>
      </c>
      <c r="B3219" t="s">
        <v>3251</v>
      </c>
      <c r="C3219">
        <v>40</v>
      </c>
      <c r="D3219" t="s">
        <v>21</v>
      </c>
      <c r="E3219" t="s">
        <v>35</v>
      </c>
      <c r="F3219" t="s">
        <v>16</v>
      </c>
      <c r="G3219" t="s">
        <v>37</v>
      </c>
      <c r="H3219" s="2">
        <v>2191.21</v>
      </c>
      <c r="I3219" t="str">
        <f t="shared" si="50"/>
        <v>Middle age</v>
      </c>
    </row>
    <row r="3220" spans="1:9" x14ac:dyDescent="0.35">
      <c r="A3220" s="1">
        <v>45261</v>
      </c>
      <c r="B3220" t="s">
        <v>3252</v>
      </c>
      <c r="C3220">
        <v>5</v>
      </c>
      <c r="D3220" t="s">
        <v>14</v>
      </c>
      <c r="E3220" t="s">
        <v>10</v>
      </c>
      <c r="F3220" t="s">
        <v>23</v>
      </c>
      <c r="G3220" t="s">
        <v>12</v>
      </c>
      <c r="H3220" s="2">
        <v>2538.92</v>
      </c>
      <c r="I3220" t="str">
        <f t="shared" si="50"/>
        <v>Child</v>
      </c>
    </row>
    <row r="3221" spans="1:9" x14ac:dyDescent="0.35">
      <c r="A3221" s="1">
        <v>44941</v>
      </c>
      <c r="B3221" t="s">
        <v>3253</v>
      </c>
      <c r="C3221">
        <v>59</v>
      </c>
      <c r="D3221" t="s">
        <v>14</v>
      </c>
      <c r="E3221" t="s">
        <v>10</v>
      </c>
      <c r="F3221" t="s">
        <v>16</v>
      </c>
      <c r="G3221" t="s">
        <v>28</v>
      </c>
      <c r="H3221" s="2">
        <v>635.32000000000005</v>
      </c>
      <c r="I3221" t="str">
        <f t="shared" si="50"/>
        <v>Middle age</v>
      </c>
    </row>
    <row r="3222" spans="1:9" x14ac:dyDescent="0.35">
      <c r="A3222" s="1">
        <v>44933</v>
      </c>
      <c r="B3222" t="s">
        <v>3254</v>
      </c>
      <c r="C3222">
        <v>14</v>
      </c>
      <c r="D3222" t="s">
        <v>21</v>
      </c>
      <c r="E3222" t="s">
        <v>10</v>
      </c>
      <c r="F3222" t="s">
        <v>23</v>
      </c>
      <c r="G3222" t="s">
        <v>67</v>
      </c>
      <c r="H3222" s="2">
        <v>3334.5</v>
      </c>
      <c r="I3222" t="str">
        <f t="shared" si="50"/>
        <v>Child</v>
      </c>
    </row>
    <row r="3223" spans="1:9" x14ac:dyDescent="0.35">
      <c r="A3223" s="1">
        <v>44880</v>
      </c>
      <c r="B3223" t="s">
        <v>3255</v>
      </c>
      <c r="C3223">
        <v>19</v>
      </c>
      <c r="D3223" t="s">
        <v>14</v>
      </c>
      <c r="E3223" t="s">
        <v>10</v>
      </c>
      <c r="F3223" t="s">
        <v>16</v>
      </c>
      <c r="G3223" t="s">
        <v>37</v>
      </c>
      <c r="H3223" s="2">
        <v>3995.76</v>
      </c>
      <c r="I3223" t="str">
        <f t="shared" si="50"/>
        <v>Young Adult</v>
      </c>
    </row>
    <row r="3224" spans="1:9" x14ac:dyDescent="0.35">
      <c r="A3224" s="1">
        <v>45217</v>
      </c>
      <c r="B3224" t="s">
        <v>3256</v>
      </c>
      <c r="C3224">
        <v>19</v>
      </c>
      <c r="D3224" t="s">
        <v>21</v>
      </c>
      <c r="E3224" t="s">
        <v>19</v>
      </c>
      <c r="F3224" t="s">
        <v>11</v>
      </c>
      <c r="G3224" t="s">
        <v>28</v>
      </c>
      <c r="H3224" s="2">
        <v>3124.21</v>
      </c>
      <c r="I3224" t="str">
        <f t="shared" si="50"/>
        <v>Young Adult</v>
      </c>
    </row>
    <row r="3225" spans="1:9" x14ac:dyDescent="0.35">
      <c r="A3225" s="1">
        <v>45091</v>
      </c>
      <c r="B3225" t="s">
        <v>3257</v>
      </c>
      <c r="C3225">
        <v>94</v>
      </c>
      <c r="D3225" t="s">
        <v>9</v>
      </c>
      <c r="E3225" t="s">
        <v>10</v>
      </c>
      <c r="F3225" t="s">
        <v>30</v>
      </c>
      <c r="G3225" t="s">
        <v>12</v>
      </c>
      <c r="H3225" s="2">
        <v>940.74</v>
      </c>
      <c r="I3225" t="str">
        <f t="shared" si="50"/>
        <v>Senior Age</v>
      </c>
    </row>
    <row r="3226" spans="1:9" x14ac:dyDescent="0.35">
      <c r="A3226" s="1">
        <v>45011</v>
      </c>
      <c r="B3226" t="s">
        <v>3258</v>
      </c>
      <c r="C3226">
        <v>92</v>
      </c>
      <c r="D3226" t="s">
        <v>21</v>
      </c>
      <c r="E3226" t="s">
        <v>25</v>
      </c>
      <c r="F3226" t="s">
        <v>16</v>
      </c>
      <c r="G3226" t="s">
        <v>17</v>
      </c>
      <c r="H3226" s="2">
        <v>3716.01</v>
      </c>
      <c r="I3226" t="str">
        <f t="shared" si="50"/>
        <v>Senior Age</v>
      </c>
    </row>
    <row r="3227" spans="1:9" x14ac:dyDescent="0.35">
      <c r="A3227" s="1">
        <v>45227</v>
      </c>
      <c r="B3227" t="s">
        <v>3259</v>
      </c>
      <c r="C3227">
        <v>42</v>
      </c>
      <c r="D3227" t="s">
        <v>14</v>
      </c>
      <c r="E3227" t="s">
        <v>10</v>
      </c>
      <c r="F3227" t="s">
        <v>23</v>
      </c>
      <c r="G3227" t="s">
        <v>37</v>
      </c>
      <c r="H3227" s="2">
        <v>686.28</v>
      </c>
      <c r="I3227" t="str">
        <f t="shared" si="50"/>
        <v>Middle age</v>
      </c>
    </row>
    <row r="3228" spans="1:9" x14ac:dyDescent="0.35">
      <c r="A3228" s="1">
        <v>45027</v>
      </c>
      <c r="B3228" t="s">
        <v>3260</v>
      </c>
      <c r="C3228">
        <v>78</v>
      </c>
      <c r="D3228" t="s">
        <v>9</v>
      </c>
      <c r="E3228" t="s">
        <v>25</v>
      </c>
      <c r="F3228" t="s">
        <v>30</v>
      </c>
      <c r="G3228" t="s">
        <v>37</v>
      </c>
      <c r="H3228" s="2">
        <v>2278.54</v>
      </c>
      <c r="I3228" t="str">
        <f t="shared" si="50"/>
        <v>Senior Age</v>
      </c>
    </row>
    <row r="3229" spans="1:9" x14ac:dyDescent="0.35">
      <c r="A3229" s="1">
        <v>45277</v>
      </c>
      <c r="B3229" t="s">
        <v>3261</v>
      </c>
      <c r="C3229">
        <v>3</v>
      </c>
      <c r="D3229" t="s">
        <v>14</v>
      </c>
      <c r="E3229" t="s">
        <v>19</v>
      </c>
      <c r="F3229" t="s">
        <v>11</v>
      </c>
      <c r="G3229" t="s">
        <v>28</v>
      </c>
      <c r="H3229" s="2">
        <v>3401.67</v>
      </c>
      <c r="I3229" t="str">
        <f t="shared" si="50"/>
        <v>Child</v>
      </c>
    </row>
    <row r="3230" spans="1:9" x14ac:dyDescent="0.35">
      <c r="A3230" s="1">
        <v>44626</v>
      </c>
      <c r="B3230" t="s">
        <v>3262</v>
      </c>
      <c r="C3230">
        <v>75</v>
      </c>
      <c r="D3230" t="s">
        <v>9</v>
      </c>
      <c r="E3230" t="s">
        <v>22</v>
      </c>
      <c r="F3230" t="s">
        <v>23</v>
      </c>
      <c r="G3230" t="s">
        <v>12</v>
      </c>
      <c r="H3230" s="2">
        <v>1321.76</v>
      </c>
      <c r="I3230" t="str">
        <f t="shared" si="50"/>
        <v>Senior Age</v>
      </c>
    </row>
    <row r="3231" spans="1:9" x14ac:dyDescent="0.35">
      <c r="A3231" s="1">
        <v>45140</v>
      </c>
      <c r="B3231" t="s">
        <v>3263</v>
      </c>
      <c r="C3231">
        <v>82</v>
      </c>
      <c r="D3231" t="s">
        <v>14</v>
      </c>
      <c r="E3231" t="s">
        <v>19</v>
      </c>
      <c r="F3231" t="s">
        <v>11</v>
      </c>
      <c r="G3231" t="s">
        <v>28</v>
      </c>
      <c r="H3231" s="2">
        <v>2649.6</v>
      </c>
      <c r="I3231" t="str">
        <f t="shared" si="50"/>
        <v>Senior Age</v>
      </c>
    </row>
    <row r="3232" spans="1:9" x14ac:dyDescent="0.35">
      <c r="A3232" s="1">
        <v>44747</v>
      </c>
      <c r="B3232" t="s">
        <v>3264</v>
      </c>
      <c r="C3232">
        <v>24</v>
      </c>
      <c r="D3232" t="s">
        <v>9</v>
      </c>
      <c r="E3232" t="s">
        <v>15</v>
      </c>
      <c r="F3232" t="s">
        <v>16</v>
      </c>
      <c r="G3232" t="s">
        <v>17</v>
      </c>
      <c r="H3232" s="2">
        <v>2133.7600000000002</v>
      </c>
      <c r="I3232" t="str">
        <f t="shared" si="50"/>
        <v>Young Adult</v>
      </c>
    </row>
    <row r="3233" spans="1:9" x14ac:dyDescent="0.35">
      <c r="A3233" s="1">
        <v>44870</v>
      </c>
      <c r="B3233" t="s">
        <v>3265</v>
      </c>
      <c r="C3233">
        <v>32</v>
      </c>
      <c r="D3233" t="s">
        <v>21</v>
      </c>
      <c r="E3233" t="s">
        <v>25</v>
      </c>
      <c r="F3233" t="s">
        <v>16</v>
      </c>
      <c r="G3233" t="s">
        <v>12</v>
      </c>
      <c r="H3233" s="2">
        <v>4378.8900000000003</v>
      </c>
      <c r="I3233" t="str">
        <f t="shared" si="50"/>
        <v>Young Adult</v>
      </c>
    </row>
    <row r="3234" spans="1:9" x14ac:dyDescent="0.35">
      <c r="A3234" s="1">
        <v>44880</v>
      </c>
      <c r="B3234" t="s">
        <v>3266</v>
      </c>
      <c r="C3234">
        <v>66</v>
      </c>
      <c r="D3234" t="s">
        <v>9</v>
      </c>
      <c r="E3234" t="s">
        <v>22</v>
      </c>
      <c r="F3234" t="s">
        <v>16</v>
      </c>
      <c r="G3234" t="s">
        <v>12</v>
      </c>
      <c r="H3234" s="2">
        <v>598.86</v>
      </c>
      <c r="I3234" t="str">
        <f t="shared" si="50"/>
        <v>Senior Age</v>
      </c>
    </row>
    <row r="3235" spans="1:9" x14ac:dyDescent="0.35">
      <c r="A3235" s="1">
        <v>45209</v>
      </c>
      <c r="B3235" t="s">
        <v>3267</v>
      </c>
      <c r="C3235">
        <v>78</v>
      </c>
      <c r="D3235" t="s">
        <v>21</v>
      </c>
      <c r="E3235" t="s">
        <v>15</v>
      </c>
      <c r="F3235" t="s">
        <v>30</v>
      </c>
      <c r="G3235" t="s">
        <v>12</v>
      </c>
      <c r="H3235" s="2">
        <v>3753.54</v>
      </c>
      <c r="I3235" t="str">
        <f t="shared" si="50"/>
        <v>Senior Age</v>
      </c>
    </row>
    <row r="3236" spans="1:9" x14ac:dyDescent="0.35">
      <c r="A3236" s="1">
        <v>44939</v>
      </c>
      <c r="B3236" t="s">
        <v>3268</v>
      </c>
      <c r="C3236">
        <v>49</v>
      </c>
      <c r="D3236" t="s">
        <v>14</v>
      </c>
      <c r="E3236" t="s">
        <v>35</v>
      </c>
      <c r="F3236" t="s">
        <v>30</v>
      </c>
      <c r="G3236" t="s">
        <v>28</v>
      </c>
      <c r="H3236" s="2">
        <v>1684.74</v>
      </c>
      <c r="I3236" t="str">
        <f t="shared" si="50"/>
        <v>Middle age</v>
      </c>
    </row>
    <row r="3237" spans="1:9" x14ac:dyDescent="0.35">
      <c r="A3237" s="1">
        <v>45259</v>
      </c>
      <c r="B3237" t="s">
        <v>3269</v>
      </c>
      <c r="C3237">
        <v>28</v>
      </c>
      <c r="D3237" t="s">
        <v>21</v>
      </c>
      <c r="E3237" t="s">
        <v>35</v>
      </c>
      <c r="F3237" t="s">
        <v>11</v>
      </c>
      <c r="G3237" t="s">
        <v>17</v>
      </c>
      <c r="H3237" s="2">
        <v>3460.49</v>
      </c>
      <c r="I3237" t="str">
        <f t="shared" si="50"/>
        <v>Young Adult</v>
      </c>
    </row>
    <row r="3238" spans="1:9" x14ac:dyDescent="0.35">
      <c r="A3238" s="1">
        <v>44824</v>
      </c>
      <c r="B3238" t="s">
        <v>3270</v>
      </c>
      <c r="C3238">
        <v>81</v>
      </c>
      <c r="D3238" t="s">
        <v>9</v>
      </c>
      <c r="E3238" t="s">
        <v>27</v>
      </c>
      <c r="F3238" t="s">
        <v>16</v>
      </c>
      <c r="G3238" t="s">
        <v>28</v>
      </c>
      <c r="H3238" s="2">
        <v>2134.44</v>
      </c>
      <c r="I3238" t="str">
        <f t="shared" si="50"/>
        <v>Senior Age</v>
      </c>
    </row>
    <row r="3239" spans="1:9" x14ac:dyDescent="0.35">
      <c r="A3239" s="1">
        <v>44772</v>
      </c>
      <c r="B3239" t="s">
        <v>3271</v>
      </c>
      <c r="C3239">
        <v>15</v>
      </c>
      <c r="D3239" t="s">
        <v>21</v>
      </c>
      <c r="E3239" t="s">
        <v>25</v>
      </c>
      <c r="F3239" t="s">
        <v>16</v>
      </c>
      <c r="G3239" t="s">
        <v>17</v>
      </c>
      <c r="H3239" s="2">
        <v>333.93</v>
      </c>
      <c r="I3239" t="str">
        <f t="shared" si="50"/>
        <v>Child</v>
      </c>
    </row>
    <row r="3240" spans="1:9" x14ac:dyDescent="0.35">
      <c r="A3240" s="1">
        <v>44751</v>
      </c>
      <c r="B3240" t="s">
        <v>3272</v>
      </c>
      <c r="C3240">
        <v>46</v>
      </c>
      <c r="D3240" t="s">
        <v>14</v>
      </c>
      <c r="E3240" t="s">
        <v>19</v>
      </c>
      <c r="F3240" t="s">
        <v>16</v>
      </c>
      <c r="G3240" t="s">
        <v>17</v>
      </c>
      <c r="H3240" s="2">
        <v>4379.51</v>
      </c>
      <c r="I3240" t="str">
        <f t="shared" si="50"/>
        <v>Middle age</v>
      </c>
    </row>
    <row r="3241" spans="1:9" x14ac:dyDescent="0.35">
      <c r="A3241" s="1">
        <v>44854</v>
      </c>
      <c r="B3241" t="s">
        <v>3273</v>
      </c>
      <c r="C3241">
        <v>73</v>
      </c>
      <c r="D3241" t="s">
        <v>9</v>
      </c>
      <c r="E3241" t="s">
        <v>15</v>
      </c>
      <c r="F3241" t="s">
        <v>23</v>
      </c>
      <c r="G3241" t="s">
        <v>12</v>
      </c>
      <c r="H3241" s="2">
        <v>1275.5899999999999</v>
      </c>
      <c r="I3241" t="str">
        <f t="shared" si="50"/>
        <v>Senior Age</v>
      </c>
    </row>
    <row r="3242" spans="1:9" x14ac:dyDescent="0.35">
      <c r="A3242" s="1">
        <v>45003</v>
      </c>
      <c r="B3242" t="s">
        <v>3274</v>
      </c>
      <c r="C3242">
        <v>4</v>
      </c>
      <c r="D3242" t="s">
        <v>9</v>
      </c>
      <c r="E3242" t="s">
        <v>33</v>
      </c>
      <c r="F3242" t="s">
        <v>16</v>
      </c>
      <c r="G3242" t="s">
        <v>28</v>
      </c>
      <c r="H3242" s="2">
        <v>2389.5500000000002</v>
      </c>
      <c r="I3242" t="str">
        <f t="shared" si="50"/>
        <v>Child</v>
      </c>
    </row>
    <row r="3243" spans="1:9" x14ac:dyDescent="0.35">
      <c r="A3243" s="1">
        <v>44735</v>
      </c>
      <c r="B3243" t="s">
        <v>3275</v>
      </c>
      <c r="C3243">
        <v>71</v>
      </c>
      <c r="D3243" t="s">
        <v>9</v>
      </c>
      <c r="E3243" t="s">
        <v>27</v>
      </c>
      <c r="F3243" t="s">
        <v>23</v>
      </c>
      <c r="G3243" t="s">
        <v>37</v>
      </c>
      <c r="H3243" s="2">
        <v>69.19</v>
      </c>
      <c r="I3243" t="str">
        <f t="shared" si="50"/>
        <v>Senior Age</v>
      </c>
    </row>
    <row r="3244" spans="1:9" x14ac:dyDescent="0.35">
      <c r="A3244" s="1">
        <v>45057</v>
      </c>
      <c r="B3244" t="s">
        <v>3276</v>
      </c>
      <c r="C3244">
        <v>56</v>
      </c>
      <c r="D3244" t="s">
        <v>21</v>
      </c>
      <c r="E3244" t="s">
        <v>27</v>
      </c>
      <c r="F3244" t="s">
        <v>11</v>
      </c>
      <c r="G3244" t="s">
        <v>37</v>
      </c>
      <c r="H3244" s="2">
        <v>4824.51</v>
      </c>
      <c r="I3244" t="str">
        <f t="shared" si="50"/>
        <v>Middle age</v>
      </c>
    </row>
    <row r="3245" spans="1:9" x14ac:dyDescent="0.35">
      <c r="A3245" s="1">
        <v>44894</v>
      </c>
      <c r="B3245" t="s">
        <v>3277</v>
      </c>
      <c r="C3245">
        <v>63</v>
      </c>
      <c r="D3245" t="s">
        <v>21</v>
      </c>
      <c r="E3245" t="s">
        <v>25</v>
      </c>
      <c r="F3245" t="s">
        <v>30</v>
      </c>
      <c r="G3245" t="s">
        <v>37</v>
      </c>
      <c r="H3245" s="2">
        <v>773.68</v>
      </c>
      <c r="I3245" t="str">
        <f t="shared" si="50"/>
        <v>Senior Age</v>
      </c>
    </row>
    <row r="3246" spans="1:9" x14ac:dyDescent="0.35">
      <c r="A3246" s="1">
        <v>45147</v>
      </c>
      <c r="B3246" t="s">
        <v>3278</v>
      </c>
      <c r="C3246">
        <v>86</v>
      </c>
      <c r="D3246" t="s">
        <v>9</v>
      </c>
      <c r="E3246" t="s">
        <v>15</v>
      </c>
      <c r="F3246" t="s">
        <v>23</v>
      </c>
      <c r="G3246" t="s">
        <v>37</v>
      </c>
      <c r="H3246" s="2">
        <v>4561.01</v>
      </c>
      <c r="I3246" t="str">
        <f t="shared" si="50"/>
        <v>Senior Age</v>
      </c>
    </row>
    <row r="3247" spans="1:9" x14ac:dyDescent="0.35">
      <c r="A3247" s="1">
        <v>45269</v>
      </c>
      <c r="B3247" t="s">
        <v>3279</v>
      </c>
      <c r="C3247">
        <v>37</v>
      </c>
      <c r="D3247" t="s">
        <v>9</v>
      </c>
      <c r="E3247" t="s">
        <v>22</v>
      </c>
      <c r="F3247" t="s">
        <v>23</v>
      </c>
      <c r="G3247" t="s">
        <v>12</v>
      </c>
      <c r="H3247" s="2">
        <v>2121.27</v>
      </c>
      <c r="I3247" t="str">
        <f t="shared" si="50"/>
        <v>Young Adult</v>
      </c>
    </row>
    <row r="3248" spans="1:9" x14ac:dyDescent="0.35">
      <c r="A3248" s="1">
        <v>44617</v>
      </c>
      <c r="B3248" t="s">
        <v>3280</v>
      </c>
      <c r="C3248">
        <v>14</v>
      </c>
      <c r="D3248" t="s">
        <v>14</v>
      </c>
      <c r="E3248" t="s">
        <v>22</v>
      </c>
      <c r="F3248" t="s">
        <v>30</v>
      </c>
      <c r="G3248" t="s">
        <v>37</v>
      </c>
      <c r="H3248" s="2">
        <v>567.12</v>
      </c>
      <c r="I3248" t="str">
        <f t="shared" si="50"/>
        <v>Child</v>
      </c>
    </row>
    <row r="3249" spans="1:9" x14ac:dyDescent="0.35">
      <c r="A3249" s="1">
        <v>44693</v>
      </c>
      <c r="B3249" t="s">
        <v>3281</v>
      </c>
      <c r="C3249">
        <v>95</v>
      </c>
      <c r="D3249" t="s">
        <v>9</v>
      </c>
      <c r="E3249" t="s">
        <v>15</v>
      </c>
      <c r="F3249" t="s">
        <v>23</v>
      </c>
      <c r="G3249" t="s">
        <v>17</v>
      </c>
      <c r="H3249" s="2">
        <v>1406.42</v>
      </c>
      <c r="I3249" t="str">
        <f t="shared" si="50"/>
        <v>Senior Age</v>
      </c>
    </row>
    <row r="3250" spans="1:9" x14ac:dyDescent="0.35">
      <c r="A3250" s="1">
        <v>44760</v>
      </c>
      <c r="B3250" t="s">
        <v>3282</v>
      </c>
      <c r="C3250">
        <v>93</v>
      </c>
      <c r="D3250" t="s">
        <v>21</v>
      </c>
      <c r="E3250" t="s">
        <v>15</v>
      </c>
      <c r="F3250" t="s">
        <v>23</v>
      </c>
      <c r="G3250" t="s">
        <v>40</v>
      </c>
      <c r="H3250" s="2">
        <v>2540.16</v>
      </c>
      <c r="I3250" t="str">
        <f t="shared" si="50"/>
        <v>Senior Age</v>
      </c>
    </row>
    <row r="3251" spans="1:9" x14ac:dyDescent="0.35">
      <c r="A3251" s="1">
        <v>45151</v>
      </c>
      <c r="B3251" t="s">
        <v>3283</v>
      </c>
      <c r="C3251">
        <v>97</v>
      </c>
      <c r="D3251" t="s">
        <v>14</v>
      </c>
      <c r="E3251" t="s">
        <v>15</v>
      </c>
      <c r="F3251" t="s">
        <v>11</v>
      </c>
      <c r="G3251" t="s">
        <v>17</v>
      </c>
      <c r="H3251" s="2">
        <v>1608.04</v>
      </c>
      <c r="I3251" t="str">
        <f t="shared" si="50"/>
        <v>Senior Age</v>
      </c>
    </row>
    <row r="3252" spans="1:9" x14ac:dyDescent="0.35">
      <c r="A3252" s="1">
        <v>44648</v>
      </c>
      <c r="B3252" t="s">
        <v>3284</v>
      </c>
      <c r="C3252">
        <v>30</v>
      </c>
      <c r="D3252" t="s">
        <v>9</v>
      </c>
      <c r="E3252" t="s">
        <v>22</v>
      </c>
      <c r="F3252" t="s">
        <v>11</v>
      </c>
      <c r="G3252" t="s">
        <v>28</v>
      </c>
      <c r="H3252" s="2">
        <v>3103.98</v>
      </c>
      <c r="I3252" t="str">
        <f t="shared" si="50"/>
        <v>Young Adult</v>
      </c>
    </row>
    <row r="3253" spans="1:9" x14ac:dyDescent="0.35">
      <c r="A3253" s="1">
        <v>44978</v>
      </c>
      <c r="B3253" t="s">
        <v>3285</v>
      </c>
      <c r="C3253">
        <v>38</v>
      </c>
      <c r="D3253" t="s">
        <v>14</v>
      </c>
      <c r="E3253" t="s">
        <v>35</v>
      </c>
      <c r="F3253" t="s">
        <v>11</v>
      </c>
      <c r="G3253" t="s">
        <v>40</v>
      </c>
      <c r="H3253" s="2">
        <v>4833.17</v>
      </c>
      <c r="I3253" t="str">
        <f t="shared" si="50"/>
        <v>Young Adult</v>
      </c>
    </row>
    <row r="3254" spans="1:9" x14ac:dyDescent="0.35">
      <c r="A3254" s="1">
        <v>45067</v>
      </c>
      <c r="B3254" t="s">
        <v>3286</v>
      </c>
      <c r="C3254">
        <v>97</v>
      </c>
      <c r="D3254" t="s">
        <v>9</v>
      </c>
      <c r="E3254" t="s">
        <v>22</v>
      </c>
      <c r="F3254" t="s">
        <v>30</v>
      </c>
      <c r="G3254" t="s">
        <v>17</v>
      </c>
      <c r="H3254" s="2">
        <v>4654.83</v>
      </c>
      <c r="I3254" t="str">
        <f t="shared" si="50"/>
        <v>Senior Age</v>
      </c>
    </row>
    <row r="3255" spans="1:9" x14ac:dyDescent="0.35">
      <c r="A3255" s="1">
        <v>44947</v>
      </c>
      <c r="B3255" t="s">
        <v>3287</v>
      </c>
      <c r="C3255">
        <v>52</v>
      </c>
      <c r="D3255" t="s">
        <v>21</v>
      </c>
      <c r="E3255" t="s">
        <v>25</v>
      </c>
      <c r="F3255" t="s">
        <v>16</v>
      </c>
      <c r="G3255" t="s">
        <v>28</v>
      </c>
      <c r="H3255" s="2">
        <v>3870.75</v>
      </c>
      <c r="I3255" t="str">
        <f t="shared" si="50"/>
        <v>Middle age</v>
      </c>
    </row>
    <row r="3256" spans="1:9" x14ac:dyDescent="0.35">
      <c r="A3256" s="1">
        <v>45210</v>
      </c>
      <c r="B3256" t="s">
        <v>3288</v>
      </c>
      <c r="C3256">
        <v>87</v>
      </c>
      <c r="D3256" t="s">
        <v>14</v>
      </c>
      <c r="E3256" t="s">
        <v>35</v>
      </c>
      <c r="F3256" t="s">
        <v>23</v>
      </c>
      <c r="G3256" t="s">
        <v>37</v>
      </c>
      <c r="H3256" s="2">
        <v>2091.23</v>
      </c>
      <c r="I3256" t="str">
        <f t="shared" si="50"/>
        <v>Senior Age</v>
      </c>
    </row>
    <row r="3257" spans="1:9" x14ac:dyDescent="0.35">
      <c r="A3257" s="1">
        <v>44893</v>
      </c>
      <c r="B3257" t="s">
        <v>3289</v>
      </c>
      <c r="C3257">
        <v>27</v>
      </c>
      <c r="D3257" t="s">
        <v>21</v>
      </c>
      <c r="E3257" t="s">
        <v>35</v>
      </c>
      <c r="F3257" t="s">
        <v>16</v>
      </c>
      <c r="G3257" t="s">
        <v>28</v>
      </c>
      <c r="H3257" s="2">
        <v>1659.68</v>
      </c>
      <c r="I3257" t="str">
        <f t="shared" si="50"/>
        <v>Young Adult</v>
      </c>
    </row>
    <row r="3258" spans="1:9" x14ac:dyDescent="0.35">
      <c r="A3258" s="1">
        <v>44879</v>
      </c>
      <c r="B3258" t="s">
        <v>3290</v>
      </c>
      <c r="C3258">
        <v>30</v>
      </c>
      <c r="D3258" t="s">
        <v>21</v>
      </c>
      <c r="E3258" t="s">
        <v>25</v>
      </c>
      <c r="F3258" t="s">
        <v>30</v>
      </c>
      <c r="G3258" t="s">
        <v>17</v>
      </c>
      <c r="H3258" s="2">
        <v>387.58</v>
      </c>
      <c r="I3258" t="str">
        <f t="shared" si="50"/>
        <v>Young Adult</v>
      </c>
    </row>
    <row r="3259" spans="1:9" x14ac:dyDescent="0.35">
      <c r="A3259" s="1">
        <v>45177</v>
      </c>
      <c r="B3259" t="s">
        <v>3291</v>
      </c>
      <c r="C3259">
        <v>16</v>
      </c>
      <c r="D3259" t="s">
        <v>9</v>
      </c>
      <c r="E3259" t="s">
        <v>33</v>
      </c>
      <c r="F3259" t="s">
        <v>11</v>
      </c>
      <c r="G3259" t="s">
        <v>28</v>
      </c>
      <c r="H3259" s="2">
        <v>3029.02</v>
      </c>
      <c r="I3259" t="str">
        <f t="shared" si="50"/>
        <v>Child</v>
      </c>
    </row>
    <row r="3260" spans="1:9" x14ac:dyDescent="0.35">
      <c r="A3260" s="1">
        <v>44767</v>
      </c>
      <c r="B3260" t="s">
        <v>3292</v>
      </c>
      <c r="C3260">
        <v>92</v>
      </c>
      <c r="D3260" t="s">
        <v>9</v>
      </c>
      <c r="E3260" t="s">
        <v>33</v>
      </c>
      <c r="F3260" t="s">
        <v>23</v>
      </c>
      <c r="G3260" t="s">
        <v>28</v>
      </c>
      <c r="H3260" s="2">
        <v>215.49</v>
      </c>
      <c r="I3260" t="str">
        <f t="shared" si="50"/>
        <v>Senior Age</v>
      </c>
    </row>
    <row r="3261" spans="1:9" x14ac:dyDescent="0.35">
      <c r="A3261" s="1">
        <v>45063</v>
      </c>
      <c r="B3261" t="s">
        <v>3293</v>
      </c>
      <c r="C3261">
        <v>31</v>
      </c>
      <c r="D3261" t="s">
        <v>21</v>
      </c>
      <c r="E3261" t="s">
        <v>10</v>
      </c>
      <c r="F3261" t="s">
        <v>30</v>
      </c>
      <c r="G3261" t="s">
        <v>28</v>
      </c>
      <c r="H3261" s="2">
        <v>3892.53</v>
      </c>
      <c r="I3261" t="str">
        <f t="shared" si="50"/>
        <v>Young Adult</v>
      </c>
    </row>
    <row r="3262" spans="1:9" x14ac:dyDescent="0.35">
      <c r="A3262" s="1">
        <v>44811</v>
      </c>
      <c r="B3262" t="s">
        <v>3294</v>
      </c>
      <c r="C3262">
        <v>77</v>
      </c>
      <c r="D3262" t="s">
        <v>9</v>
      </c>
      <c r="E3262" t="s">
        <v>27</v>
      </c>
      <c r="F3262" t="s">
        <v>11</v>
      </c>
      <c r="G3262" t="s">
        <v>12</v>
      </c>
      <c r="H3262" s="2">
        <v>3688.59</v>
      </c>
      <c r="I3262" t="str">
        <f t="shared" si="50"/>
        <v>Senior Age</v>
      </c>
    </row>
    <row r="3263" spans="1:9" x14ac:dyDescent="0.35">
      <c r="A3263" s="1">
        <v>45253</v>
      </c>
      <c r="B3263" t="s">
        <v>3295</v>
      </c>
      <c r="C3263">
        <v>38</v>
      </c>
      <c r="D3263" t="s">
        <v>14</v>
      </c>
      <c r="E3263" t="s">
        <v>15</v>
      </c>
      <c r="F3263" t="s">
        <v>30</v>
      </c>
      <c r="G3263" t="s">
        <v>37</v>
      </c>
      <c r="H3263" s="2">
        <v>3809.53</v>
      </c>
      <c r="I3263" t="str">
        <f t="shared" si="50"/>
        <v>Young Adult</v>
      </c>
    </row>
    <row r="3264" spans="1:9" x14ac:dyDescent="0.35">
      <c r="A3264" s="1">
        <v>44859</v>
      </c>
      <c r="B3264" t="s">
        <v>3296</v>
      </c>
      <c r="C3264">
        <v>33</v>
      </c>
      <c r="D3264" t="s">
        <v>21</v>
      </c>
      <c r="E3264" t="s">
        <v>25</v>
      </c>
      <c r="F3264" t="s">
        <v>16</v>
      </c>
      <c r="G3264" t="s">
        <v>12</v>
      </c>
      <c r="H3264" s="2">
        <v>3490.45</v>
      </c>
      <c r="I3264" t="str">
        <f t="shared" si="50"/>
        <v>Young Adult</v>
      </c>
    </row>
    <row r="3265" spans="1:9" x14ac:dyDescent="0.35">
      <c r="A3265" s="1">
        <v>44788</v>
      </c>
      <c r="B3265" t="s">
        <v>3297</v>
      </c>
      <c r="C3265">
        <v>55</v>
      </c>
      <c r="D3265" t="s">
        <v>21</v>
      </c>
      <c r="E3265" t="s">
        <v>35</v>
      </c>
      <c r="F3265" t="s">
        <v>16</v>
      </c>
      <c r="G3265" t="s">
        <v>28</v>
      </c>
      <c r="H3265" s="2">
        <v>1456.41</v>
      </c>
      <c r="I3265" t="str">
        <f t="shared" si="50"/>
        <v>Middle age</v>
      </c>
    </row>
    <row r="3266" spans="1:9" x14ac:dyDescent="0.35">
      <c r="A3266" s="1">
        <v>45062</v>
      </c>
      <c r="B3266" t="s">
        <v>3298</v>
      </c>
      <c r="C3266">
        <v>2</v>
      </c>
      <c r="D3266" t="s">
        <v>9</v>
      </c>
      <c r="E3266" t="s">
        <v>25</v>
      </c>
      <c r="F3266" t="s">
        <v>16</v>
      </c>
      <c r="G3266" t="s">
        <v>17</v>
      </c>
      <c r="H3266" s="2">
        <v>3070.63</v>
      </c>
      <c r="I3266" t="str">
        <f t="shared" ref="I3266:I3329" si="51">IF(C3266&lt;=17,"Child",IF(C3266&lt;=39, "Young Adult", IF(C3266&lt;=59, "Middle age", "Senior Age")))</f>
        <v>Child</v>
      </c>
    </row>
    <row r="3267" spans="1:9" x14ac:dyDescent="0.35">
      <c r="A3267" s="1">
        <v>45098</v>
      </c>
      <c r="B3267" t="s">
        <v>3299</v>
      </c>
      <c r="C3267">
        <v>46</v>
      </c>
      <c r="D3267" t="s">
        <v>9</v>
      </c>
      <c r="E3267" t="s">
        <v>19</v>
      </c>
      <c r="F3267" t="s">
        <v>16</v>
      </c>
      <c r="G3267" t="s">
        <v>12</v>
      </c>
      <c r="H3267" s="2">
        <v>2891.51</v>
      </c>
      <c r="I3267" t="str">
        <f t="shared" si="51"/>
        <v>Middle age</v>
      </c>
    </row>
    <row r="3268" spans="1:9" x14ac:dyDescent="0.35">
      <c r="A3268" s="1">
        <v>44798</v>
      </c>
      <c r="B3268" t="s">
        <v>3300</v>
      </c>
      <c r="C3268">
        <v>24</v>
      </c>
      <c r="D3268" t="s">
        <v>14</v>
      </c>
      <c r="E3268" t="s">
        <v>15</v>
      </c>
      <c r="F3268" t="s">
        <v>11</v>
      </c>
      <c r="G3268" t="s">
        <v>17</v>
      </c>
      <c r="H3268" s="2">
        <v>39.47</v>
      </c>
      <c r="I3268" t="str">
        <f t="shared" si="51"/>
        <v>Young Adult</v>
      </c>
    </row>
    <row r="3269" spans="1:9" x14ac:dyDescent="0.35">
      <c r="A3269" s="1">
        <v>45210</v>
      </c>
      <c r="B3269" t="s">
        <v>3301</v>
      </c>
      <c r="C3269">
        <v>13</v>
      </c>
      <c r="D3269" t="s">
        <v>14</v>
      </c>
      <c r="E3269" t="s">
        <v>27</v>
      </c>
      <c r="F3269" t="s">
        <v>30</v>
      </c>
      <c r="G3269" t="s">
        <v>28</v>
      </c>
      <c r="H3269" s="2">
        <v>776.95</v>
      </c>
      <c r="I3269" t="str">
        <f t="shared" si="51"/>
        <v>Child</v>
      </c>
    </row>
    <row r="3270" spans="1:9" x14ac:dyDescent="0.35">
      <c r="A3270" s="1">
        <v>44854</v>
      </c>
      <c r="B3270" t="s">
        <v>3302</v>
      </c>
      <c r="C3270">
        <v>33</v>
      </c>
      <c r="D3270" t="s">
        <v>9</v>
      </c>
      <c r="E3270" t="s">
        <v>10</v>
      </c>
      <c r="F3270" t="s">
        <v>11</v>
      </c>
      <c r="G3270" t="s">
        <v>17</v>
      </c>
      <c r="H3270" s="2">
        <v>3153.97</v>
      </c>
      <c r="I3270" t="str">
        <f t="shared" si="51"/>
        <v>Young Adult</v>
      </c>
    </row>
    <row r="3271" spans="1:9" x14ac:dyDescent="0.35">
      <c r="A3271" s="1">
        <v>44732</v>
      </c>
      <c r="B3271" t="s">
        <v>3303</v>
      </c>
      <c r="C3271">
        <v>69</v>
      </c>
      <c r="D3271" t="s">
        <v>14</v>
      </c>
      <c r="E3271" t="s">
        <v>19</v>
      </c>
      <c r="F3271" t="s">
        <v>16</v>
      </c>
      <c r="G3271" t="s">
        <v>40</v>
      </c>
      <c r="H3271" s="2">
        <v>1375.76</v>
      </c>
      <c r="I3271" t="str">
        <f t="shared" si="51"/>
        <v>Senior Age</v>
      </c>
    </row>
    <row r="3272" spans="1:9" x14ac:dyDescent="0.35">
      <c r="A3272" s="1">
        <v>44586</v>
      </c>
      <c r="B3272" t="s">
        <v>3304</v>
      </c>
      <c r="C3272">
        <v>75</v>
      </c>
      <c r="D3272" t="s">
        <v>14</v>
      </c>
      <c r="E3272" t="s">
        <v>35</v>
      </c>
      <c r="F3272" t="s">
        <v>23</v>
      </c>
      <c r="G3272" t="s">
        <v>17</v>
      </c>
      <c r="H3272" s="2">
        <v>4376.55</v>
      </c>
      <c r="I3272" t="str">
        <f t="shared" si="51"/>
        <v>Senior Age</v>
      </c>
    </row>
    <row r="3273" spans="1:9" x14ac:dyDescent="0.35">
      <c r="A3273" s="1">
        <v>44967</v>
      </c>
      <c r="B3273" t="s">
        <v>3305</v>
      </c>
      <c r="C3273">
        <v>89</v>
      </c>
      <c r="D3273" t="s">
        <v>9</v>
      </c>
      <c r="E3273" t="s">
        <v>35</v>
      </c>
      <c r="F3273" t="s">
        <v>11</v>
      </c>
      <c r="G3273" t="s">
        <v>37</v>
      </c>
      <c r="H3273" s="2">
        <v>446.68</v>
      </c>
      <c r="I3273" t="str">
        <f t="shared" si="51"/>
        <v>Senior Age</v>
      </c>
    </row>
    <row r="3274" spans="1:9" x14ac:dyDescent="0.35">
      <c r="A3274" s="1">
        <v>45286</v>
      </c>
      <c r="B3274" t="s">
        <v>3306</v>
      </c>
      <c r="C3274">
        <v>81</v>
      </c>
      <c r="D3274" t="s">
        <v>14</v>
      </c>
      <c r="E3274" t="s">
        <v>35</v>
      </c>
      <c r="F3274" t="s">
        <v>23</v>
      </c>
      <c r="G3274" t="s">
        <v>28</v>
      </c>
      <c r="H3274" s="2">
        <v>3722.87</v>
      </c>
      <c r="I3274" t="str">
        <f t="shared" si="51"/>
        <v>Senior Age</v>
      </c>
    </row>
    <row r="3275" spans="1:9" x14ac:dyDescent="0.35">
      <c r="A3275" s="1">
        <v>45099</v>
      </c>
      <c r="B3275" t="s">
        <v>3307</v>
      </c>
      <c r="C3275">
        <v>92</v>
      </c>
      <c r="D3275" t="s">
        <v>14</v>
      </c>
      <c r="E3275" t="s">
        <v>35</v>
      </c>
      <c r="F3275" t="s">
        <v>30</v>
      </c>
      <c r="G3275" t="s">
        <v>12</v>
      </c>
      <c r="H3275" s="2">
        <v>3976.28</v>
      </c>
      <c r="I3275" t="str">
        <f t="shared" si="51"/>
        <v>Senior Age</v>
      </c>
    </row>
    <row r="3276" spans="1:9" x14ac:dyDescent="0.35">
      <c r="A3276" s="1">
        <v>44603</v>
      </c>
      <c r="B3276" t="s">
        <v>3308</v>
      </c>
      <c r="C3276">
        <v>92</v>
      </c>
      <c r="D3276" t="s">
        <v>14</v>
      </c>
      <c r="E3276" t="s">
        <v>22</v>
      </c>
      <c r="F3276" t="s">
        <v>23</v>
      </c>
      <c r="G3276" t="s">
        <v>12</v>
      </c>
      <c r="H3276" s="2">
        <v>3341.61</v>
      </c>
      <c r="I3276" t="str">
        <f t="shared" si="51"/>
        <v>Senior Age</v>
      </c>
    </row>
    <row r="3277" spans="1:9" x14ac:dyDescent="0.35">
      <c r="A3277" s="1">
        <v>45275</v>
      </c>
      <c r="B3277" t="s">
        <v>3309</v>
      </c>
      <c r="C3277">
        <v>94</v>
      </c>
      <c r="D3277" t="s">
        <v>21</v>
      </c>
      <c r="E3277" t="s">
        <v>19</v>
      </c>
      <c r="F3277" t="s">
        <v>11</v>
      </c>
      <c r="G3277" t="s">
        <v>37</v>
      </c>
      <c r="H3277" s="2">
        <v>594.91</v>
      </c>
      <c r="I3277" t="str">
        <f t="shared" si="51"/>
        <v>Senior Age</v>
      </c>
    </row>
    <row r="3278" spans="1:9" x14ac:dyDescent="0.35">
      <c r="A3278" s="1">
        <v>45286</v>
      </c>
      <c r="B3278" t="s">
        <v>3310</v>
      </c>
      <c r="C3278">
        <v>37</v>
      </c>
      <c r="D3278" t="s">
        <v>14</v>
      </c>
      <c r="E3278" t="s">
        <v>10</v>
      </c>
      <c r="F3278" t="s">
        <v>11</v>
      </c>
      <c r="G3278" t="s">
        <v>28</v>
      </c>
      <c r="H3278" s="2">
        <v>2145.2399999999998</v>
      </c>
      <c r="I3278" t="str">
        <f t="shared" si="51"/>
        <v>Young Adult</v>
      </c>
    </row>
    <row r="3279" spans="1:9" x14ac:dyDescent="0.35">
      <c r="A3279" s="1">
        <v>44873</v>
      </c>
      <c r="B3279" t="s">
        <v>3311</v>
      </c>
      <c r="C3279">
        <v>33</v>
      </c>
      <c r="D3279" t="s">
        <v>21</v>
      </c>
      <c r="E3279" t="s">
        <v>25</v>
      </c>
      <c r="F3279" t="s">
        <v>23</v>
      </c>
      <c r="G3279" t="s">
        <v>17</v>
      </c>
      <c r="H3279" s="2">
        <v>2659.18</v>
      </c>
      <c r="I3279" t="str">
        <f t="shared" si="51"/>
        <v>Young Adult</v>
      </c>
    </row>
    <row r="3280" spans="1:9" x14ac:dyDescent="0.35">
      <c r="A3280" s="1">
        <v>44577</v>
      </c>
      <c r="B3280" t="s">
        <v>3312</v>
      </c>
      <c r="C3280">
        <v>42</v>
      </c>
      <c r="D3280" t="s">
        <v>9</v>
      </c>
      <c r="E3280" t="s">
        <v>19</v>
      </c>
      <c r="F3280" t="s">
        <v>16</v>
      </c>
      <c r="G3280" t="s">
        <v>37</v>
      </c>
      <c r="H3280" s="2">
        <v>3060.98</v>
      </c>
      <c r="I3280" t="str">
        <f t="shared" si="51"/>
        <v>Middle age</v>
      </c>
    </row>
    <row r="3281" spans="1:9" x14ac:dyDescent="0.35">
      <c r="A3281" s="1">
        <v>44973</v>
      </c>
      <c r="B3281" t="s">
        <v>3313</v>
      </c>
      <c r="C3281">
        <v>74</v>
      </c>
      <c r="D3281" t="s">
        <v>14</v>
      </c>
      <c r="E3281" t="s">
        <v>35</v>
      </c>
      <c r="F3281" t="s">
        <v>30</v>
      </c>
      <c r="G3281" t="s">
        <v>12</v>
      </c>
      <c r="H3281" s="2">
        <v>4604.18</v>
      </c>
      <c r="I3281" t="str">
        <f t="shared" si="51"/>
        <v>Senior Age</v>
      </c>
    </row>
    <row r="3282" spans="1:9" x14ac:dyDescent="0.35">
      <c r="A3282" s="1">
        <v>45091</v>
      </c>
      <c r="B3282" t="s">
        <v>3314</v>
      </c>
      <c r="C3282">
        <v>89</v>
      </c>
      <c r="D3282" t="s">
        <v>14</v>
      </c>
      <c r="E3282" t="s">
        <v>19</v>
      </c>
      <c r="F3282" t="s">
        <v>30</v>
      </c>
      <c r="G3282" t="s">
        <v>12</v>
      </c>
      <c r="H3282" s="2">
        <v>4901.74</v>
      </c>
      <c r="I3282" t="str">
        <f t="shared" si="51"/>
        <v>Senior Age</v>
      </c>
    </row>
    <row r="3283" spans="1:9" x14ac:dyDescent="0.35">
      <c r="A3283" s="1">
        <v>44697</v>
      </c>
      <c r="B3283" t="s">
        <v>3315</v>
      </c>
      <c r="C3283">
        <v>93</v>
      </c>
      <c r="D3283" t="s">
        <v>21</v>
      </c>
      <c r="E3283" t="s">
        <v>10</v>
      </c>
      <c r="F3283" t="s">
        <v>11</v>
      </c>
      <c r="G3283" t="s">
        <v>28</v>
      </c>
      <c r="H3283" s="2">
        <v>1989.49</v>
      </c>
      <c r="I3283" t="str">
        <f t="shared" si="51"/>
        <v>Senior Age</v>
      </c>
    </row>
    <row r="3284" spans="1:9" x14ac:dyDescent="0.35">
      <c r="A3284" s="1">
        <v>45257</v>
      </c>
      <c r="B3284" t="s">
        <v>3316</v>
      </c>
      <c r="C3284">
        <v>92</v>
      </c>
      <c r="D3284" t="s">
        <v>9</v>
      </c>
      <c r="E3284" t="s">
        <v>10</v>
      </c>
      <c r="F3284" t="s">
        <v>11</v>
      </c>
      <c r="G3284" t="s">
        <v>37</v>
      </c>
      <c r="H3284" s="2">
        <v>1436.99</v>
      </c>
      <c r="I3284" t="str">
        <f t="shared" si="51"/>
        <v>Senior Age</v>
      </c>
    </row>
    <row r="3285" spans="1:9" x14ac:dyDescent="0.35">
      <c r="A3285" s="1">
        <v>45171</v>
      </c>
      <c r="B3285" t="s">
        <v>3317</v>
      </c>
      <c r="C3285">
        <v>24</v>
      </c>
      <c r="D3285" t="s">
        <v>14</v>
      </c>
      <c r="E3285" t="s">
        <v>19</v>
      </c>
      <c r="F3285" t="s">
        <v>11</v>
      </c>
      <c r="G3285" t="s">
        <v>28</v>
      </c>
      <c r="H3285" s="2">
        <v>4290.03</v>
      </c>
      <c r="I3285" t="str">
        <f t="shared" si="51"/>
        <v>Young Adult</v>
      </c>
    </row>
    <row r="3286" spans="1:9" x14ac:dyDescent="0.35">
      <c r="A3286" s="1">
        <v>44640</v>
      </c>
      <c r="B3286" t="s">
        <v>3318</v>
      </c>
      <c r="C3286">
        <v>64</v>
      </c>
      <c r="D3286" t="s">
        <v>21</v>
      </c>
      <c r="E3286" t="s">
        <v>19</v>
      </c>
      <c r="F3286" t="s">
        <v>11</v>
      </c>
      <c r="G3286" t="s">
        <v>17</v>
      </c>
      <c r="H3286" s="2">
        <v>1991.88</v>
      </c>
      <c r="I3286" t="str">
        <f t="shared" si="51"/>
        <v>Senior Age</v>
      </c>
    </row>
    <row r="3287" spans="1:9" x14ac:dyDescent="0.35">
      <c r="A3287" s="1">
        <v>45123</v>
      </c>
      <c r="B3287" t="s">
        <v>3319</v>
      </c>
      <c r="C3287">
        <v>29</v>
      </c>
      <c r="D3287" t="s">
        <v>14</v>
      </c>
      <c r="E3287" t="s">
        <v>19</v>
      </c>
      <c r="F3287" t="s">
        <v>30</v>
      </c>
      <c r="G3287" t="s">
        <v>37</v>
      </c>
      <c r="H3287" s="2">
        <v>858.49</v>
      </c>
      <c r="I3287" t="str">
        <f t="shared" si="51"/>
        <v>Young Adult</v>
      </c>
    </row>
    <row r="3288" spans="1:9" x14ac:dyDescent="0.35">
      <c r="A3288" s="1">
        <v>44842</v>
      </c>
      <c r="B3288" t="s">
        <v>3320</v>
      </c>
      <c r="C3288">
        <v>9</v>
      </c>
      <c r="D3288" t="s">
        <v>14</v>
      </c>
      <c r="E3288" t="s">
        <v>22</v>
      </c>
      <c r="F3288" t="s">
        <v>30</v>
      </c>
      <c r="G3288" t="s">
        <v>28</v>
      </c>
      <c r="H3288" s="2">
        <v>2633.75</v>
      </c>
      <c r="I3288" t="str">
        <f t="shared" si="51"/>
        <v>Child</v>
      </c>
    </row>
    <row r="3289" spans="1:9" x14ac:dyDescent="0.35">
      <c r="A3289" s="1">
        <v>44660</v>
      </c>
      <c r="B3289" t="s">
        <v>3321</v>
      </c>
      <c r="C3289">
        <v>54</v>
      </c>
      <c r="D3289" t="s">
        <v>9</v>
      </c>
      <c r="E3289" t="s">
        <v>22</v>
      </c>
      <c r="F3289" t="s">
        <v>23</v>
      </c>
      <c r="G3289" t="s">
        <v>17</v>
      </c>
      <c r="H3289" s="2">
        <v>636.83000000000004</v>
      </c>
      <c r="I3289" t="str">
        <f t="shared" si="51"/>
        <v>Middle age</v>
      </c>
    </row>
    <row r="3290" spans="1:9" x14ac:dyDescent="0.35">
      <c r="A3290" s="1">
        <v>44848</v>
      </c>
      <c r="B3290" t="s">
        <v>3322</v>
      </c>
      <c r="C3290">
        <v>63</v>
      </c>
      <c r="D3290" t="s">
        <v>21</v>
      </c>
      <c r="E3290" t="s">
        <v>10</v>
      </c>
      <c r="F3290" t="s">
        <v>11</v>
      </c>
      <c r="G3290" t="s">
        <v>28</v>
      </c>
      <c r="H3290" s="2">
        <v>1095.3499999999999</v>
      </c>
      <c r="I3290" t="str">
        <f t="shared" si="51"/>
        <v>Senior Age</v>
      </c>
    </row>
    <row r="3291" spans="1:9" x14ac:dyDescent="0.35">
      <c r="A3291" s="1">
        <v>45123</v>
      </c>
      <c r="B3291" t="s">
        <v>3323</v>
      </c>
      <c r="C3291">
        <v>39</v>
      </c>
      <c r="D3291" t="s">
        <v>21</v>
      </c>
      <c r="E3291" t="s">
        <v>22</v>
      </c>
      <c r="F3291" t="s">
        <v>16</v>
      </c>
      <c r="G3291" t="s">
        <v>37</v>
      </c>
      <c r="H3291" s="2">
        <v>1818.4</v>
      </c>
      <c r="I3291" t="str">
        <f t="shared" si="51"/>
        <v>Young Adult</v>
      </c>
    </row>
    <row r="3292" spans="1:9" x14ac:dyDescent="0.35">
      <c r="A3292" s="1">
        <v>44789</v>
      </c>
      <c r="B3292" t="s">
        <v>3324</v>
      </c>
      <c r="C3292">
        <v>74</v>
      </c>
      <c r="D3292" t="s">
        <v>14</v>
      </c>
      <c r="E3292" t="s">
        <v>15</v>
      </c>
      <c r="F3292" t="s">
        <v>11</v>
      </c>
      <c r="G3292" t="s">
        <v>40</v>
      </c>
      <c r="H3292" s="2">
        <v>2832.25</v>
      </c>
      <c r="I3292" t="str">
        <f t="shared" si="51"/>
        <v>Senior Age</v>
      </c>
    </row>
    <row r="3293" spans="1:9" x14ac:dyDescent="0.35">
      <c r="A3293" s="1">
        <v>45034</v>
      </c>
      <c r="B3293" t="s">
        <v>3325</v>
      </c>
      <c r="C3293">
        <v>12</v>
      </c>
      <c r="D3293" t="s">
        <v>14</v>
      </c>
      <c r="E3293" t="s">
        <v>22</v>
      </c>
      <c r="F3293" t="s">
        <v>11</v>
      </c>
      <c r="G3293" t="s">
        <v>37</v>
      </c>
      <c r="H3293" s="2">
        <v>2757.45</v>
      </c>
      <c r="I3293" t="str">
        <f t="shared" si="51"/>
        <v>Child</v>
      </c>
    </row>
    <row r="3294" spans="1:9" x14ac:dyDescent="0.35">
      <c r="A3294" s="1">
        <v>44921</v>
      </c>
      <c r="B3294" t="s">
        <v>3326</v>
      </c>
      <c r="C3294">
        <v>6</v>
      </c>
      <c r="D3294" t="s">
        <v>14</v>
      </c>
      <c r="E3294" t="s">
        <v>25</v>
      </c>
      <c r="F3294" t="s">
        <v>23</v>
      </c>
      <c r="G3294" t="s">
        <v>28</v>
      </c>
      <c r="H3294" s="2">
        <v>1380.24</v>
      </c>
      <c r="I3294" t="str">
        <f t="shared" si="51"/>
        <v>Child</v>
      </c>
    </row>
    <row r="3295" spans="1:9" x14ac:dyDescent="0.35">
      <c r="A3295" s="1">
        <v>45164</v>
      </c>
      <c r="B3295" t="s">
        <v>3327</v>
      </c>
      <c r="C3295">
        <v>43</v>
      </c>
      <c r="D3295" t="s">
        <v>14</v>
      </c>
      <c r="E3295" t="s">
        <v>22</v>
      </c>
      <c r="F3295" t="s">
        <v>11</v>
      </c>
      <c r="G3295" t="s">
        <v>40</v>
      </c>
      <c r="H3295" s="2">
        <v>3267.37</v>
      </c>
      <c r="I3295" t="str">
        <f t="shared" si="51"/>
        <v>Middle age</v>
      </c>
    </row>
    <row r="3296" spans="1:9" x14ac:dyDescent="0.35">
      <c r="A3296" s="1">
        <v>44717</v>
      </c>
      <c r="B3296" t="s">
        <v>3328</v>
      </c>
      <c r="C3296">
        <v>63</v>
      </c>
      <c r="D3296" t="s">
        <v>9</v>
      </c>
      <c r="E3296" t="s">
        <v>27</v>
      </c>
      <c r="F3296" t="s">
        <v>23</v>
      </c>
      <c r="G3296" t="s">
        <v>17</v>
      </c>
      <c r="H3296" s="2">
        <v>926.05</v>
      </c>
      <c r="I3296" t="str">
        <f t="shared" si="51"/>
        <v>Senior Age</v>
      </c>
    </row>
    <row r="3297" spans="1:9" x14ac:dyDescent="0.35">
      <c r="A3297" s="1">
        <v>45254</v>
      </c>
      <c r="B3297" t="s">
        <v>3329</v>
      </c>
      <c r="C3297">
        <v>93</v>
      </c>
      <c r="D3297" t="s">
        <v>9</v>
      </c>
      <c r="E3297" t="s">
        <v>19</v>
      </c>
      <c r="F3297" t="s">
        <v>23</v>
      </c>
      <c r="G3297" t="s">
        <v>28</v>
      </c>
      <c r="H3297" s="2">
        <v>2337.92</v>
      </c>
      <c r="I3297" t="str">
        <f t="shared" si="51"/>
        <v>Senior Age</v>
      </c>
    </row>
    <row r="3298" spans="1:9" x14ac:dyDescent="0.35">
      <c r="A3298" s="1">
        <v>44698</v>
      </c>
      <c r="B3298" t="s">
        <v>3330</v>
      </c>
      <c r="C3298">
        <v>49</v>
      </c>
      <c r="D3298" t="s">
        <v>14</v>
      </c>
      <c r="E3298" t="s">
        <v>22</v>
      </c>
      <c r="F3298" t="s">
        <v>23</v>
      </c>
      <c r="G3298" t="s">
        <v>67</v>
      </c>
      <c r="H3298" s="2">
        <v>375.46</v>
      </c>
      <c r="I3298" t="str">
        <f t="shared" si="51"/>
        <v>Middle age</v>
      </c>
    </row>
    <row r="3299" spans="1:9" x14ac:dyDescent="0.35">
      <c r="A3299" s="1">
        <v>44708</v>
      </c>
      <c r="B3299" t="s">
        <v>3331</v>
      </c>
      <c r="C3299">
        <v>59</v>
      </c>
      <c r="D3299" t="s">
        <v>9</v>
      </c>
      <c r="E3299" t="s">
        <v>19</v>
      </c>
      <c r="F3299" t="s">
        <v>23</v>
      </c>
      <c r="G3299" t="s">
        <v>12</v>
      </c>
      <c r="H3299" s="2">
        <v>2973.92</v>
      </c>
      <c r="I3299" t="str">
        <f t="shared" si="51"/>
        <v>Middle age</v>
      </c>
    </row>
    <row r="3300" spans="1:9" x14ac:dyDescent="0.35">
      <c r="A3300" s="1">
        <v>44704</v>
      </c>
      <c r="B3300" t="s">
        <v>3332</v>
      </c>
      <c r="C3300">
        <v>43</v>
      </c>
      <c r="D3300" t="s">
        <v>14</v>
      </c>
      <c r="E3300" t="s">
        <v>33</v>
      </c>
      <c r="F3300" t="s">
        <v>16</v>
      </c>
      <c r="G3300" t="s">
        <v>12</v>
      </c>
      <c r="H3300" s="2">
        <v>51.99</v>
      </c>
      <c r="I3300" t="str">
        <f t="shared" si="51"/>
        <v>Middle age</v>
      </c>
    </row>
    <row r="3301" spans="1:9" x14ac:dyDescent="0.35">
      <c r="A3301" s="1">
        <v>44665</v>
      </c>
      <c r="B3301" t="s">
        <v>3333</v>
      </c>
      <c r="C3301">
        <v>35</v>
      </c>
      <c r="D3301" t="s">
        <v>21</v>
      </c>
      <c r="E3301" t="s">
        <v>25</v>
      </c>
      <c r="F3301" t="s">
        <v>23</v>
      </c>
      <c r="G3301" t="s">
        <v>12</v>
      </c>
      <c r="H3301" s="2">
        <v>756.5</v>
      </c>
      <c r="I3301" t="str">
        <f t="shared" si="51"/>
        <v>Young Adult</v>
      </c>
    </row>
    <row r="3302" spans="1:9" x14ac:dyDescent="0.35">
      <c r="A3302" s="1">
        <v>44907</v>
      </c>
      <c r="B3302" t="s">
        <v>3334</v>
      </c>
      <c r="C3302">
        <v>97</v>
      </c>
      <c r="D3302" t="s">
        <v>21</v>
      </c>
      <c r="E3302" t="s">
        <v>35</v>
      </c>
      <c r="F3302" t="s">
        <v>23</v>
      </c>
      <c r="G3302" t="s">
        <v>37</v>
      </c>
      <c r="H3302" s="2">
        <v>34.28</v>
      </c>
      <c r="I3302" t="str">
        <f t="shared" si="51"/>
        <v>Senior Age</v>
      </c>
    </row>
    <row r="3303" spans="1:9" x14ac:dyDescent="0.35">
      <c r="A3303" s="1">
        <v>44646</v>
      </c>
      <c r="B3303" t="s">
        <v>3335</v>
      </c>
      <c r="C3303">
        <v>22</v>
      </c>
      <c r="D3303" t="s">
        <v>9</v>
      </c>
      <c r="E3303" t="s">
        <v>35</v>
      </c>
      <c r="F3303" t="s">
        <v>30</v>
      </c>
      <c r="G3303" t="s">
        <v>12</v>
      </c>
      <c r="H3303" s="2">
        <v>2046.45</v>
      </c>
      <c r="I3303" t="str">
        <f t="shared" si="51"/>
        <v>Young Adult</v>
      </c>
    </row>
    <row r="3304" spans="1:9" x14ac:dyDescent="0.35">
      <c r="A3304" s="1">
        <v>44841</v>
      </c>
      <c r="B3304" t="s">
        <v>3336</v>
      </c>
      <c r="C3304">
        <v>36</v>
      </c>
      <c r="D3304" t="s">
        <v>9</v>
      </c>
      <c r="E3304" t="s">
        <v>25</v>
      </c>
      <c r="F3304" t="s">
        <v>11</v>
      </c>
      <c r="G3304" t="s">
        <v>28</v>
      </c>
      <c r="H3304" s="2">
        <v>4593.79</v>
      </c>
      <c r="I3304" t="str">
        <f t="shared" si="51"/>
        <v>Young Adult</v>
      </c>
    </row>
    <row r="3305" spans="1:9" x14ac:dyDescent="0.35">
      <c r="A3305" s="1">
        <v>44936</v>
      </c>
      <c r="B3305" t="s">
        <v>3337</v>
      </c>
      <c r="C3305">
        <v>91</v>
      </c>
      <c r="D3305" t="s">
        <v>9</v>
      </c>
      <c r="E3305" t="s">
        <v>19</v>
      </c>
      <c r="F3305" t="s">
        <v>30</v>
      </c>
      <c r="G3305" t="s">
        <v>28</v>
      </c>
      <c r="H3305" s="2">
        <v>541.02</v>
      </c>
      <c r="I3305" t="str">
        <f t="shared" si="51"/>
        <v>Senior Age</v>
      </c>
    </row>
    <row r="3306" spans="1:9" x14ac:dyDescent="0.35">
      <c r="A3306" s="1">
        <v>44817</v>
      </c>
      <c r="B3306" t="s">
        <v>3338</v>
      </c>
      <c r="C3306">
        <v>60</v>
      </c>
      <c r="D3306" t="s">
        <v>14</v>
      </c>
      <c r="E3306" t="s">
        <v>35</v>
      </c>
      <c r="F3306" t="s">
        <v>16</v>
      </c>
      <c r="G3306" t="s">
        <v>40</v>
      </c>
      <c r="H3306" s="2">
        <v>2791.57</v>
      </c>
      <c r="I3306" t="str">
        <f t="shared" si="51"/>
        <v>Senior Age</v>
      </c>
    </row>
    <row r="3307" spans="1:9" x14ac:dyDescent="0.35">
      <c r="A3307" s="1">
        <v>44856</v>
      </c>
      <c r="B3307" t="s">
        <v>3339</v>
      </c>
      <c r="C3307">
        <v>98</v>
      </c>
      <c r="D3307" t="s">
        <v>21</v>
      </c>
      <c r="E3307" t="s">
        <v>19</v>
      </c>
      <c r="F3307" t="s">
        <v>23</v>
      </c>
      <c r="G3307" t="s">
        <v>28</v>
      </c>
      <c r="H3307" s="2">
        <v>1233.33</v>
      </c>
      <c r="I3307" t="str">
        <f t="shared" si="51"/>
        <v>Senior Age</v>
      </c>
    </row>
    <row r="3308" spans="1:9" x14ac:dyDescent="0.35">
      <c r="A3308" s="1">
        <v>44686</v>
      </c>
      <c r="B3308" t="s">
        <v>3340</v>
      </c>
      <c r="C3308">
        <v>52</v>
      </c>
      <c r="D3308" t="s">
        <v>14</v>
      </c>
      <c r="E3308" t="s">
        <v>33</v>
      </c>
      <c r="F3308" t="s">
        <v>16</v>
      </c>
      <c r="G3308" t="s">
        <v>17</v>
      </c>
      <c r="H3308" s="2">
        <v>1035.1500000000001</v>
      </c>
      <c r="I3308" t="str">
        <f t="shared" si="51"/>
        <v>Middle age</v>
      </c>
    </row>
    <row r="3309" spans="1:9" x14ac:dyDescent="0.35">
      <c r="A3309" s="1">
        <v>45217</v>
      </c>
      <c r="B3309" t="s">
        <v>3341</v>
      </c>
      <c r="C3309">
        <v>57</v>
      </c>
      <c r="D3309" t="s">
        <v>9</v>
      </c>
      <c r="E3309" t="s">
        <v>35</v>
      </c>
      <c r="F3309" t="s">
        <v>11</v>
      </c>
      <c r="G3309" t="s">
        <v>12</v>
      </c>
      <c r="H3309" s="2">
        <v>4896.51</v>
      </c>
      <c r="I3309" t="str">
        <f t="shared" si="51"/>
        <v>Middle age</v>
      </c>
    </row>
    <row r="3310" spans="1:9" x14ac:dyDescent="0.35">
      <c r="A3310" s="1">
        <v>44984</v>
      </c>
      <c r="B3310" t="s">
        <v>3342</v>
      </c>
      <c r="C3310">
        <v>88</v>
      </c>
      <c r="D3310" t="s">
        <v>14</v>
      </c>
      <c r="E3310" t="s">
        <v>19</v>
      </c>
      <c r="F3310" t="s">
        <v>16</v>
      </c>
      <c r="G3310" t="s">
        <v>40</v>
      </c>
      <c r="H3310" s="2">
        <v>3439.56</v>
      </c>
      <c r="I3310" t="str">
        <f t="shared" si="51"/>
        <v>Senior Age</v>
      </c>
    </row>
    <row r="3311" spans="1:9" x14ac:dyDescent="0.35">
      <c r="A3311" s="1">
        <v>45126</v>
      </c>
      <c r="B3311" t="s">
        <v>3343</v>
      </c>
      <c r="C3311">
        <v>17</v>
      </c>
      <c r="D3311" t="s">
        <v>9</v>
      </c>
      <c r="E3311" t="s">
        <v>25</v>
      </c>
      <c r="F3311" t="s">
        <v>16</v>
      </c>
      <c r="G3311" t="s">
        <v>40</v>
      </c>
      <c r="H3311" s="2">
        <v>2248.29</v>
      </c>
      <c r="I3311" t="str">
        <f t="shared" si="51"/>
        <v>Child</v>
      </c>
    </row>
    <row r="3312" spans="1:9" x14ac:dyDescent="0.35">
      <c r="A3312" s="1">
        <v>45085</v>
      </c>
      <c r="B3312" t="s">
        <v>3344</v>
      </c>
      <c r="C3312">
        <v>38</v>
      </c>
      <c r="D3312" t="s">
        <v>9</v>
      </c>
      <c r="E3312" t="s">
        <v>27</v>
      </c>
      <c r="F3312" t="s">
        <v>30</v>
      </c>
      <c r="G3312" t="s">
        <v>37</v>
      </c>
      <c r="H3312" s="2">
        <v>392.63</v>
      </c>
      <c r="I3312" t="str">
        <f t="shared" si="51"/>
        <v>Young Adult</v>
      </c>
    </row>
    <row r="3313" spans="1:9" x14ac:dyDescent="0.35">
      <c r="A3313" s="1">
        <v>45224</v>
      </c>
      <c r="B3313" t="s">
        <v>3345</v>
      </c>
      <c r="C3313">
        <v>85</v>
      </c>
      <c r="D3313" t="s">
        <v>14</v>
      </c>
      <c r="E3313" t="s">
        <v>10</v>
      </c>
      <c r="F3313" t="s">
        <v>30</v>
      </c>
      <c r="G3313" t="s">
        <v>12</v>
      </c>
      <c r="H3313" s="2">
        <v>1144.3</v>
      </c>
      <c r="I3313" t="str">
        <f t="shared" si="51"/>
        <v>Senior Age</v>
      </c>
    </row>
    <row r="3314" spans="1:9" x14ac:dyDescent="0.35">
      <c r="A3314" s="1">
        <v>44949</v>
      </c>
      <c r="B3314" t="s">
        <v>3346</v>
      </c>
      <c r="C3314">
        <v>43</v>
      </c>
      <c r="D3314" t="s">
        <v>14</v>
      </c>
      <c r="E3314" t="s">
        <v>27</v>
      </c>
      <c r="F3314" t="s">
        <v>16</v>
      </c>
      <c r="G3314" t="s">
        <v>12</v>
      </c>
      <c r="H3314" s="2">
        <v>1241.44</v>
      </c>
      <c r="I3314" t="str">
        <f t="shared" si="51"/>
        <v>Middle age</v>
      </c>
    </row>
    <row r="3315" spans="1:9" x14ac:dyDescent="0.35">
      <c r="A3315" s="1">
        <v>45070</v>
      </c>
      <c r="B3315" t="s">
        <v>3347</v>
      </c>
      <c r="C3315">
        <v>37</v>
      </c>
      <c r="D3315" t="s">
        <v>14</v>
      </c>
      <c r="E3315" t="s">
        <v>27</v>
      </c>
      <c r="F3315" t="s">
        <v>11</v>
      </c>
      <c r="G3315" t="s">
        <v>12</v>
      </c>
      <c r="H3315" s="2">
        <v>3890.18</v>
      </c>
      <c r="I3315" t="str">
        <f t="shared" si="51"/>
        <v>Young Adult</v>
      </c>
    </row>
    <row r="3316" spans="1:9" x14ac:dyDescent="0.35">
      <c r="A3316" s="1">
        <v>45021</v>
      </c>
      <c r="B3316" t="s">
        <v>3348</v>
      </c>
      <c r="C3316">
        <v>77</v>
      </c>
      <c r="D3316" t="s">
        <v>9</v>
      </c>
      <c r="E3316" t="s">
        <v>33</v>
      </c>
      <c r="F3316" t="s">
        <v>16</v>
      </c>
      <c r="G3316" t="s">
        <v>17</v>
      </c>
      <c r="H3316" s="2">
        <v>4942.53</v>
      </c>
      <c r="I3316" t="str">
        <f t="shared" si="51"/>
        <v>Senior Age</v>
      </c>
    </row>
    <row r="3317" spans="1:9" x14ac:dyDescent="0.35">
      <c r="A3317" s="1">
        <v>44666</v>
      </c>
      <c r="B3317" t="s">
        <v>3349</v>
      </c>
      <c r="C3317">
        <v>72</v>
      </c>
      <c r="D3317" t="s">
        <v>9</v>
      </c>
      <c r="E3317" t="s">
        <v>35</v>
      </c>
      <c r="F3317" t="s">
        <v>16</v>
      </c>
      <c r="G3317" t="s">
        <v>37</v>
      </c>
      <c r="H3317" s="2">
        <v>129.05000000000001</v>
      </c>
      <c r="I3317" t="str">
        <f t="shared" si="51"/>
        <v>Senior Age</v>
      </c>
    </row>
    <row r="3318" spans="1:9" x14ac:dyDescent="0.35">
      <c r="A3318" s="1">
        <v>45125</v>
      </c>
      <c r="B3318" t="s">
        <v>3350</v>
      </c>
      <c r="C3318">
        <v>36</v>
      </c>
      <c r="D3318" t="s">
        <v>14</v>
      </c>
      <c r="E3318" t="s">
        <v>25</v>
      </c>
      <c r="F3318" t="s">
        <v>16</v>
      </c>
      <c r="G3318" t="s">
        <v>40</v>
      </c>
      <c r="H3318" s="2">
        <v>3399.77</v>
      </c>
      <c r="I3318" t="str">
        <f t="shared" si="51"/>
        <v>Young Adult</v>
      </c>
    </row>
    <row r="3319" spans="1:9" x14ac:dyDescent="0.35">
      <c r="A3319" s="1">
        <v>44910</v>
      </c>
      <c r="B3319" t="s">
        <v>3351</v>
      </c>
      <c r="C3319">
        <v>60</v>
      </c>
      <c r="D3319" t="s">
        <v>14</v>
      </c>
      <c r="E3319" t="s">
        <v>35</v>
      </c>
      <c r="F3319" t="s">
        <v>11</v>
      </c>
      <c r="G3319" t="s">
        <v>17</v>
      </c>
      <c r="H3319" s="2">
        <v>1098.71</v>
      </c>
      <c r="I3319" t="str">
        <f t="shared" si="51"/>
        <v>Senior Age</v>
      </c>
    </row>
    <row r="3320" spans="1:9" x14ac:dyDescent="0.35">
      <c r="A3320" s="1">
        <v>44871</v>
      </c>
      <c r="B3320" t="s">
        <v>3352</v>
      </c>
      <c r="C3320">
        <v>55</v>
      </c>
      <c r="D3320" t="s">
        <v>21</v>
      </c>
      <c r="E3320" t="s">
        <v>22</v>
      </c>
      <c r="F3320" t="s">
        <v>30</v>
      </c>
      <c r="G3320" t="s">
        <v>17</v>
      </c>
      <c r="H3320" s="2">
        <v>2748.07</v>
      </c>
      <c r="I3320" t="str">
        <f t="shared" si="51"/>
        <v>Middle age</v>
      </c>
    </row>
    <row r="3321" spans="1:9" x14ac:dyDescent="0.35">
      <c r="A3321" s="1">
        <v>44734</v>
      </c>
      <c r="B3321" t="s">
        <v>3353</v>
      </c>
      <c r="C3321">
        <v>74</v>
      </c>
      <c r="D3321" t="s">
        <v>14</v>
      </c>
      <c r="E3321" t="s">
        <v>10</v>
      </c>
      <c r="F3321" t="s">
        <v>30</v>
      </c>
      <c r="G3321" t="s">
        <v>37</v>
      </c>
      <c r="H3321" s="2">
        <v>749.36</v>
      </c>
      <c r="I3321" t="str">
        <f t="shared" si="51"/>
        <v>Senior Age</v>
      </c>
    </row>
    <row r="3322" spans="1:9" x14ac:dyDescent="0.35">
      <c r="A3322" s="1">
        <v>44789</v>
      </c>
      <c r="B3322" t="s">
        <v>3354</v>
      </c>
      <c r="C3322">
        <v>16</v>
      </c>
      <c r="D3322" t="s">
        <v>14</v>
      </c>
      <c r="E3322" t="s">
        <v>22</v>
      </c>
      <c r="F3322" t="s">
        <v>23</v>
      </c>
      <c r="G3322" t="s">
        <v>12</v>
      </c>
      <c r="H3322" s="2">
        <v>71.040000000000006</v>
      </c>
      <c r="I3322" t="str">
        <f t="shared" si="51"/>
        <v>Child</v>
      </c>
    </row>
    <row r="3323" spans="1:9" x14ac:dyDescent="0.35">
      <c r="A3323" s="1">
        <v>45204</v>
      </c>
      <c r="B3323" t="s">
        <v>3355</v>
      </c>
      <c r="C3323">
        <v>97</v>
      </c>
      <c r="D3323" t="s">
        <v>14</v>
      </c>
      <c r="E3323" t="s">
        <v>35</v>
      </c>
      <c r="F3323" t="s">
        <v>23</v>
      </c>
      <c r="G3323" t="s">
        <v>28</v>
      </c>
      <c r="H3323" s="2">
        <v>2221.69</v>
      </c>
      <c r="I3323" t="str">
        <f t="shared" si="51"/>
        <v>Senior Age</v>
      </c>
    </row>
    <row r="3324" spans="1:9" x14ac:dyDescent="0.35">
      <c r="A3324" s="1">
        <v>44773</v>
      </c>
      <c r="B3324" t="s">
        <v>3356</v>
      </c>
      <c r="C3324">
        <v>26</v>
      </c>
      <c r="D3324" t="s">
        <v>21</v>
      </c>
      <c r="E3324" t="s">
        <v>10</v>
      </c>
      <c r="F3324" t="s">
        <v>11</v>
      </c>
      <c r="G3324" t="s">
        <v>17</v>
      </c>
      <c r="H3324" s="2">
        <v>2144.42</v>
      </c>
      <c r="I3324" t="str">
        <f t="shared" si="51"/>
        <v>Young Adult</v>
      </c>
    </row>
    <row r="3325" spans="1:9" x14ac:dyDescent="0.35">
      <c r="A3325" s="1">
        <v>45246</v>
      </c>
      <c r="B3325" t="s">
        <v>3357</v>
      </c>
      <c r="C3325">
        <v>45</v>
      </c>
      <c r="D3325" t="s">
        <v>14</v>
      </c>
      <c r="E3325" t="s">
        <v>22</v>
      </c>
      <c r="F3325" t="s">
        <v>16</v>
      </c>
      <c r="G3325" t="s">
        <v>40</v>
      </c>
      <c r="H3325" s="2">
        <v>1660.05</v>
      </c>
      <c r="I3325" t="str">
        <f t="shared" si="51"/>
        <v>Middle age</v>
      </c>
    </row>
    <row r="3326" spans="1:9" x14ac:dyDescent="0.35">
      <c r="A3326" s="1">
        <v>44842</v>
      </c>
      <c r="B3326" t="s">
        <v>3358</v>
      </c>
      <c r="C3326">
        <v>94</v>
      </c>
      <c r="D3326" t="s">
        <v>21</v>
      </c>
      <c r="E3326" t="s">
        <v>35</v>
      </c>
      <c r="F3326" t="s">
        <v>16</v>
      </c>
      <c r="G3326" t="s">
        <v>17</v>
      </c>
      <c r="H3326" s="2">
        <v>4594.57</v>
      </c>
      <c r="I3326" t="str">
        <f t="shared" si="51"/>
        <v>Senior Age</v>
      </c>
    </row>
    <row r="3327" spans="1:9" x14ac:dyDescent="0.35">
      <c r="A3327" s="1">
        <v>45044</v>
      </c>
      <c r="B3327" t="s">
        <v>3359</v>
      </c>
      <c r="C3327">
        <v>0</v>
      </c>
      <c r="D3327" t="s">
        <v>9</v>
      </c>
      <c r="E3327" t="s">
        <v>27</v>
      </c>
      <c r="F3327" t="s">
        <v>23</v>
      </c>
      <c r="G3327" t="s">
        <v>37</v>
      </c>
      <c r="H3327" s="2">
        <v>1100.52</v>
      </c>
      <c r="I3327" t="str">
        <f t="shared" si="51"/>
        <v>Child</v>
      </c>
    </row>
    <row r="3328" spans="1:9" x14ac:dyDescent="0.35">
      <c r="A3328" s="1">
        <v>45287</v>
      </c>
      <c r="B3328" t="s">
        <v>3360</v>
      </c>
      <c r="C3328">
        <v>37</v>
      </c>
      <c r="D3328" t="s">
        <v>9</v>
      </c>
      <c r="E3328" t="s">
        <v>10</v>
      </c>
      <c r="F3328" t="s">
        <v>30</v>
      </c>
      <c r="G3328" t="s">
        <v>17</v>
      </c>
      <c r="H3328" s="2">
        <v>2802.51</v>
      </c>
      <c r="I3328" t="str">
        <f t="shared" si="51"/>
        <v>Young Adult</v>
      </c>
    </row>
    <row r="3329" spans="1:9" x14ac:dyDescent="0.35">
      <c r="A3329" s="1">
        <v>45257</v>
      </c>
      <c r="B3329" t="s">
        <v>3361</v>
      </c>
      <c r="C3329">
        <v>67</v>
      </c>
      <c r="D3329" t="s">
        <v>9</v>
      </c>
      <c r="E3329" t="s">
        <v>10</v>
      </c>
      <c r="F3329" t="s">
        <v>23</v>
      </c>
      <c r="G3329" t="s">
        <v>28</v>
      </c>
      <c r="H3329" s="2">
        <v>2076.06</v>
      </c>
      <c r="I3329" t="str">
        <f t="shared" si="51"/>
        <v>Senior Age</v>
      </c>
    </row>
    <row r="3330" spans="1:9" x14ac:dyDescent="0.35">
      <c r="A3330" s="1">
        <v>44898</v>
      </c>
      <c r="B3330" t="s">
        <v>3362</v>
      </c>
      <c r="C3330">
        <v>55</v>
      </c>
      <c r="D3330" t="s">
        <v>14</v>
      </c>
      <c r="E3330" t="s">
        <v>10</v>
      </c>
      <c r="F3330" t="s">
        <v>11</v>
      </c>
      <c r="G3330" t="s">
        <v>40</v>
      </c>
      <c r="H3330" s="2">
        <v>4599.3500000000004</v>
      </c>
      <c r="I3330" t="str">
        <f t="shared" ref="I3330:I3393" si="52">IF(C3330&lt;=17,"Child",IF(C3330&lt;=39, "Young Adult", IF(C3330&lt;=59, "Middle age", "Senior Age")))</f>
        <v>Middle age</v>
      </c>
    </row>
    <row r="3331" spans="1:9" x14ac:dyDescent="0.35">
      <c r="A3331" s="1">
        <v>44821</v>
      </c>
      <c r="B3331" t="s">
        <v>3363</v>
      </c>
      <c r="C3331">
        <v>30</v>
      </c>
      <c r="D3331" t="s">
        <v>9</v>
      </c>
      <c r="E3331" t="s">
        <v>35</v>
      </c>
      <c r="F3331" t="s">
        <v>16</v>
      </c>
      <c r="G3331" t="s">
        <v>28</v>
      </c>
      <c r="H3331" s="2">
        <v>2861.15</v>
      </c>
      <c r="I3331" t="str">
        <f t="shared" si="52"/>
        <v>Young Adult</v>
      </c>
    </row>
    <row r="3332" spans="1:9" x14ac:dyDescent="0.35">
      <c r="A3332" s="1">
        <v>44942</v>
      </c>
      <c r="B3332" t="s">
        <v>3364</v>
      </c>
      <c r="C3332">
        <v>45</v>
      </c>
      <c r="D3332" t="s">
        <v>21</v>
      </c>
      <c r="E3332" t="s">
        <v>15</v>
      </c>
      <c r="F3332" t="s">
        <v>11</v>
      </c>
      <c r="G3332" t="s">
        <v>40</v>
      </c>
      <c r="H3332" s="2">
        <v>759.79</v>
      </c>
      <c r="I3332" t="str">
        <f t="shared" si="52"/>
        <v>Middle age</v>
      </c>
    </row>
    <row r="3333" spans="1:9" x14ac:dyDescent="0.35">
      <c r="A3333" s="1">
        <v>45002</v>
      </c>
      <c r="B3333" t="s">
        <v>3365</v>
      </c>
      <c r="C3333">
        <v>53</v>
      </c>
      <c r="D3333" t="s">
        <v>21</v>
      </c>
      <c r="E3333" t="s">
        <v>25</v>
      </c>
      <c r="F3333" t="s">
        <v>11</v>
      </c>
      <c r="G3333" t="s">
        <v>40</v>
      </c>
      <c r="H3333" s="2">
        <v>819.47</v>
      </c>
      <c r="I3333" t="str">
        <f t="shared" si="52"/>
        <v>Middle age</v>
      </c>
    </row>
    <row r="3334" spans="1:9" x14ac:dyDescent="0.35">
      <c r="A3334" s="1">
        <v>44837</v>
      </c>
      <c r="B3334" t="s">
        <v>3366</v>
      </c>
      <c r="C3334">
        <v>86</v>
      </c>
      <c r="D3334" t="s">
        <v>14</v>
      </c>
      <c r="E3334" t="s">
        <v>25</v>
      </c>
      <c r="F3334" t="s">
        <v>11</v>
      </c>
      <c r="G3334" t="s">
        <v>12</v>
      </c>
      <c r="H3334" s="2">
        <v>54.9</v>
      </c>
      <c r="I3334" t="str">
        <f t="shared" si="52"/>
        <v>Senior Age</v>
      </c>
    </row>
    <row r="3335" spans="1:9" x14ac:dyDescent="0.35">
      <c r="A3335" s="1">
        <v>45082</v>
      </c>
      <c r="B3335" t="s">
        <v>3367</v>
      </c>
      <c r="C3335">
        <v>18</v>
      </c>
      <c r="D3335" t="s">
        <v>9</v>
      </c>
      <c r="E3335" t="s">
        <v>10</v>
      </c>
      <c r="F3335" t="s">
        <v>23</v>
      </c>
      <c r="G3335" t="s">
        <v>40</v>
      </c>
      <c r="H3335" s="2">
        <v>3975.92</v>
      </c>
      <c r="I3335" t="str">
        <f t="shared" si="52"/>
        <v>Young Adult</v>
      </c>
    </row>
    <row r="3336" spans="1:9" x14ac:dyDescent="0.35">
      <c r="A3336" s="1">
        <v>45093</v>
      </c>
      <c r="B3336" t="s">
        <v>3368</v>
      </c>
      <c r="C3336">
        <v>21</v>
      </c>
      <c r="D3336" t="s">
        <v>21</v>
      </c>
      <c r="E3336" t="s">
        <v>15</v>
      </c>
      <c r="F3336" t="s">
        <v>30</v>
      </c>
      <c r="G3336" t="s">
        <v>37</v>
      </c>
      <c r="H3336" s="2">
        <v>2918.92</v>
      </c>
      <c r="I3336" t="str">
        <f t="shared" si="52"/>
        <v>Young Adult</v>
      </c>
    </row>
    <row r="3337" spans="1:9" x14ac:dyDescent="0.35">
      <c r="A3337" s="1">
        <v>45169</v>
      </c>
      <c r="B3337" t="s">
        <v>3369</v>
      </c>
      <c r="C3337">
        <v>46</v>
      </c>
      <c r="D3337" t="s">
        <v>14</v>
      </c>
      <c r="E3337" t="s">
        <v>33</v>
      </c>
      <c r="F3337" t="s">
        <v>16</v>
      </c>
      <c r="G3337" t="s">
        <v>67</v>
      </c>
      <c r="H3337" s="2">
        <v>2421.37</v>
      </c>
      <c r="I3337" t="str">
        <f t="shared" si="52"/>
        <v>Middle age</v>
      </c>
    </row>
    <row r="3338" spans="1:9" x14ac:dyDescent="0.35">
      <c r="A3338" s="1">
        <v>44700</v>
      </c>
      <c r="B3338" t="s">
        <v>3370</v>
      </c>
      <c r="C3338">
        <v>61</v>
      </c>
      <c r="D3338" t="s">
        <v>21</v>
      </c>
      <c r="E3338" t="s">
        <v>19</v>
      </c>
      <c r="F3338" t="s">
        <v>16</v>
      </c>
      <c r="G3338" t="s">
        <v>37</v>
      </c>
      <c r="H3338" s="2">
        <v>2788.27</v>
      </c>
      <c r="I3338" t="str">
        <f t="shared" si="52"/>
        <v>Senior Age</v>
      </c>
    </row>
    <row r="3339" spans="1:9" x14ac:dyDescent="0.35">
      <c r="A3339" s="1">
        <v>45237</v>
      </c>
      <c r="B3339" t="s">
        <v>3371</v>
      </c>
      <c r="C3339">
        <v>80</v>
      </c>
      <c r="D3339" t="s">
        <v>14</v>
      </c>
      <c r="E3339" t="s">
        <v>10</v>
      </c>
      <c r="F3339" t="s">
        <v>30</v>
      </c>
      <c r="G3339" t="s">
        <v>37</v>
      </c>
      <c r="H3339" s="2">
        <v>1196.6400000000001</v>
      </c>
      <c r="I3339" t="str">
        <f t="shared" si="52"/>
        <v>Senior Age</v>
      </c>
    </row>
    <row r="3340" spans="1:9" x14ac:dyDescent="0.35">
      <c r="A3340" s="1">
        <v>45074</v>
      </c>
      <c r="B3340" t="s">
        <v>3372</v>
      </c>
      <c r="C3340">
        <v>43</v>
      </c>
      <c r="D3340" t="s">
        <v>14</v>
      </c>
      <c r="E3340" t="s">
        <v>15</v>
      </c>
      <c r="F3340" t="s">
        <v>11</v>
      </c>
      <c r="G3340" t="s">
        <v>37</v>
      </c>
      <c r="H3340" s="2">
        <v>2478.12</v>
      </c>
      <c r="I3340" t="str">
        <f t="shared" si="52"/>
        <v>Middle age</v>
      </c>
    </row>
    <row r="3341" spans="1:9" x14ac:dyDescent="0.35">
      <c r="A3341" s="1">
        <v>45277</v>
      </c>
      <c r="B3341" t="s">
        <v>3373</v>
      </c>
      <c r="C3341">
        <v>91</v>
      </c>
      <c r="D3341" t="s">
        <v>21</v>
      </c>
      <c r="E3341" t="s">
        <v>10</v>
      </c>
      <c r="F3341" t="s">
        <v>30</v>
      </c>
      <c r="G3341" t="s">
        <v>28</v>
      </c>
      <c r="H3341" s="2">
        <v>3908.49</v>
      </c>
      <c r="I3341" t="str">
        <f t="shared" si="52"/>
        <v>Senior Age</v>
      </c>
    </row>
    <row r="3342" spans="1:9" x14ac:dyDescent="0.35">
      <c r="A3342" s="1">
        <v>45017</v>
      </c>
      <c r="B3342" t="s">
        <v>3374</v>
      </c>
      <c r="C3342">
        <v>8</v>
      </c>
      <c r="D3342" t="s">
        <v>14</v>
      </c>
      <c r="E3342" t="s">
        <v>10</v>
      </c>
      <c r="F3342" t="s">
        <v>30</v>
      </c>
      <c r="G3342" t="s">
        <v>37</v>
      </c>
      <c r="H3342" s="2">
        <v>3492.45</v>
      </c>
      <c r="I3342" t="str">
        <f t="shared" si="52"/>
        <v>Child</v>
      </c>
    </row>
    <row r="3343" spans="1:9" x14ac:dyDescent="0.35">
      <c r="A3343" s="1">
        <v>45260</v>
      </c>
      <c r="B3343" t="s">
        <v>3375</v>
      </c>
      <c r="C3343">
        <v>98</v>
      </c>
      <c r="D3343" t="s">
        <v>9</v>
      </c>
      <c r="E3343" t="s">
        <v>10</v>
      </c>
      <c r="F3343" t="s">
        <v>23</v>
      </c>
      <c r="G3343" t="s">
        <v>40</v>
      </c>
      <c r="H3343" s="2">
        <v>492.47</v>
      </c>
      <c r="I3343" t="str">
        <f t="shared" si="52"/>
        <v>Senior Age</v>
      </c>
    </row>
    <row r="3344" spans="1:9" x14ac:dyDescent="0.35">
      <c r="A3344" s="1">
        <v>45114</v>
      </c>
      <c r="B3344" t="s">
        <v>3376</v>
      </c>
      <c r="C3344">
        <v>97</v>
      </c>
      <c r="D3344" t="s">
        <v>14</v>
      </c>
      <c r="E3344" t="s">
        <v>33</v>
      </c>
      <c r="F3344" t="s">
        <v>23</v>
      </c>
      <c r="G3344" t="s">
        <v>17</v>
      </c>
      <c r="H3344" s="2">
        <v>4018.54</v>
      </c>
      <c r="I3344" t="str">
        <f t="shared" si="52"/>
        <v>Senior Age</v>
      </c>
    </row>
    <row r="3345" spans="1:9" x14ac:dyDescent="0.35">
      <c r="A3345" s="1">
        <v>44939</v>
      </c>
      <c r="B3345" t="s">
        <v>3377</v>
      </c>
      <c r="C3345">
        <v>0</v>
      </c>
      <c r="D3345" t="s">
        <v>9</v>
      </c>
      <c r="E3345" t="s">
        <v>19</v>
      </c>
      <c r="F3345" t="s">
        <v>11</v>
      </c>
      <c r="G3345" t="s">
        <v>28</v>
      </c>
      <c r="H3345" s="2">
        <v>3547.11</v>
      </c>
      <c r="I3345" t="str">
        <f t="shared" si="52"/>
        <v>Child</v>
      </c>
    </row>
    <row r="3346" spans="1:9" x14ac:dyDescent="0.35">
      <c r="A3346" s="1">
        <v>45279</v>
      </c>
      <c r="B3346" t="s">
        <v>3378</v>
      </c>
      <c r="C3346">
        <v>83</v>
      </c>
      <c r="D3346" t="s">
        <v>14</v>
      </c>
      <c r="E3346" t="s">
        <v>10</v>
      </c>
      <c r="F3346" t="s">
        <v>11</v>
      </c>
      <c r="G3346" t="s">
        <v>37</v>
      </c>
      <c r="H3346" s="2">
        <v>4313.41</v>
      </c>
      <c r="I3346" t="str">
        <f t="shared" si="52"/>
        <v>Senior Age</v>
      </c>
    </row>
    <row r="3347" spans="1:9" x14ac:dyDescent="0.35">
      <c r="A3347" s="1">
        <v>44728</v>
      </c>
      <c r="B3347" t="s">
        <v>3379</v>
      </c>
      <c r="C3347">
        <v>12</v>
      </c>
      <c r="D3347" t="s">
        <v>21</v>
      </c>
      <c r="E3347" t="s">
        <v>19</v>
      </c>
      <c r="F3347" t="s">
        <v>23</v>
      </c>
      <c r="G3347" t="s">
        <v>37</v>
      </c>
      <c r="H3347" s="2">
        <v>2720.63</v>
      </c>
      <c r="I3347" t="str">
        <f t="shared" si="52"/>
        <v>Child</v>
      </c>
    </row>
    <row r="3348" spans="1:9" x14ac:dyDescent="0.35">
      <c r="A3348" s="1">
        <v>44962</v>
      </c>
      <c r="B3348" t="s">
        <v>3380</v>
      </c>
      <c r="C3348">
        <v>13</v>
      </c>
      <c r="D3348" t="s">
        <v>9</v>
      </c>
      <c r="E3348" t="s">
        <v>22</v>
      </c>
      <c r="F3348" t="s">
        <v>30</v>
      </c>
      <c r="G3348" t="s">
        <v>37</v>
      </c>
      <c r="H3348" s="2">
        <v>4629.58</v>
      </c>
      <c r="I3348" t="str">
        <f t="shared" si="52"/>
        <v>Child</v>
      </c>
    </row>
    <row r="3349" spans="1:9" x14ac:dyDescent="0.35">
      <c r="A3349" s="1">
        <v>45075</v>
      </c>
      <c r="B3349" t="s">
        <v>3381</v>
      </c>
      <c r="C3349">
        <v>80</v>
      </c>
      <c r="D3349" t="s">
        <v>14</v>
      </c>
      <c r="E3349" t="s">
        <v>25</v>
      </c>
      <c r="F3349" t="s">
        <v>11</v>
      </c>
      <c r="G3349" t="s">
        <v>28</v>
      </c>
      <c r="H3349" s="2">
        <v>325.08999999999997</v>
      </c>
      <c r="I3349" t="str">
        <f t="shared" si="52"/>
        <v>Senior Age</v>
      </c>
    </row>
    <row r="3350" spans="1:9" x14ac:dyDescent="0.35">
      <c r="A3350" s="1">
        <v>45154</v>
      </c>
      <c r="B3350" t="s">
        <v>3382</v>
      </c>
      <c r="C3350">
        <v>64</v>
      </c>
      <c r="D3350" t="s">
        <v>14</v>
      </c>
      <c r="E3350" t="s">
        <v>35</v>
      </c>
      <c r="F3350" t="s">
        <v>11</v>
      </c>
      <c r="G3350" t="s">
        <v>37</v>
      </c>
      <c r="H3350" s="2">
        <v>4256.6899999999996</v>
      </c>
      <c r="I3350" t="str">
        <f t="shared" si="52"/>
        <v>Senior Age</v>
      </c>
    </row>
    <row r="3351" spans="1:9" x14ac:dyDescent="0.35">
      <c r="A3351" s="1">
        <v>44883</v>
      </c>
      <c r="B3351" t="s">
        <v>3383</v>
      </c>
      <c r="C3351">
        <v>95</v>
      </c>
      <c r="D3351" t="s">
        <v>21</v>
      </c>
      <c r="E3351" t="s">
        <v>35</v>
      </c>
      <c r="F3351" t="s">
        <v>16</v>
      </c>
      <c r="G3351" t="s">
        <v>40</v>
      </c>
      <c r="H3351" s="2">
        <v>1196.78</v>
      </c>
      <c r="I3351" t="str">
        <f t="shared" si="52"/>
        <v>Senior Age</v>
      </c>
    </row>
    <row r="3352" spans="1:9" x14ac:dyDescent="0.35">
      <c r="A3352" s="1">
        <v>44856</v>
      </c>
      <c r="B3352" t="s">
        <v>3384</v>
      </c>
      <c r="C3352">
        <v>70</v>
      </c>
      <c r="D3352" t="s">
        <v>9</v>
      </c>
      <c r="E3352" t="s">
        <v>33</v>
      </c>
      <c r="F3352" t="s">
        <v>11</v>
      </c>
      <c r="G3352" t="s">
        <v>12</v>
      </c>
      <c r="H3352" s="2">
        <v>3522.71</v>
      </c>
      <c r="I3352" t="str">
        <f t="shared" si="52"/>
        <v>Senior Age</v>
      </c>
    </row>
    <row r="3353" spans="1:9" x14ac:dyDescent="0.35">
      <c r="A3353" s="1">
        <v>44719</v>
      </c>
      <c r="B3353" t="s">
        <v>3385</v>
      </c>
      <c r="C3353">
        <v>14</v>
      </c>
      <c r="D3353" t="s">
        <v>9</v>
      </c>
      <c r="E3353" t="s">
        <v>19</v>
      </c>
      <c r="F3353" t="s">
        <v>23</v>
      </c>
      <c r="G3353" t="s">
        <v>17</v>
      </c>
      <c r="H3353" s="2">
        <v>2339.9699999999998</v>
      </c>
      <c r="I3353" t="str">
        <f t="shared" si="52"/>
        <v>Child</v>
      </c>
    </row>
    <row r="3354" spans="1:9" x14ac:dyDescent="0.35">
      <c r="A3354" s="1">
        <v>44916</v>
      </c>
      <c r="B3354" t="s">
        <v>3386</v>
      </c>
      <c r="C3354">
        <v>3</v>
      </c>
      <c r="D3354" t="s">
        <v>14</v>
      </c>
      <c r="E3354" t="s">
        <v>33</v>
      </c>
      <c r="F3354" t="s">
        <v>23</v>
      </c>
      <c r="G3354" t="s">
        <v>67</v>
      </c>
      <c r="H3354" s="2">
        <v>1875.38</v>
      </c>
      <c r="I3354" t="str">
        <f t="shared" si="52"/>
        <v>Child</v>
      </c>
    </row>
    <row r="3355" spans="1:9" x14ac:dyDescent="0.35">
      <c r="A3355" s="1">
        <v>45153</v>
      </c>
      <c r="B3355" t="s">
        <v>3387</v>
      </c>
      <c r="C3355">
        <v>32</v>
      </c>
      <c r="D3355" t="s">
        <v>9</v>
      </c>
      <c r="E3355" t="s">
        <v>22</v>
      </c>
      <c r="F3355" t="s">
        <v>11</v>
      </c>
      <c r="G3355" t="s">
        <v>12</v>
      </c>
      <c r="H3355" s="2">
        <v>2774.13</v>
      </c>
      <c r="I3355" t="str">
        <f t="shared" si="52"/>
        <v>Young Adult</v>
      </c>
    </row>
    <row r="3356" spans="1:9" x14ac:dyDescent="0.35">
      <c r="A3356" s="1">
        <v>45099</v>
      </c>
      <c r="B3356" t="s">
        <v>3388</v>
      </c>
      <c r="C3356">
        <v>51</v>
      </c>
      <c r="D3356" t="s">
        <v>21</v>
      </c>
      <c r="E3356" t="s">
        <v>15</v>
      </c>
      <c r="F3356" t="s">
        <v>11</v>
      </c>
      <c r="G3356" t="s">
        <v>28</v>
      </c>
      <c r="H3356" s="2">
        <v>4827.71</v>
      </c>
      <c r="I3356" t="str">
        <f t="shared" si="52"/>
        <v>Middle age</v>
      </c>
    </row>
    <row r="3357" spans="1:9" x14ac:dyDescent="0.35">
      <c r="A3357" s="1">
        <v>44930</v>
      </c>
      <c r="B3357" t="s">
        <v>3389</v>
      </c>
      <c r="C3357">
        <v>25</v>
      </c>
      <c r="D3357" t="s">
        <v>21</v>
      </c>
      <c r="E3357" t="s">
        <v>35</v>
      </c>
      <c r="F3357" t="s">
        <v>16</v>
      </c>
      <c r="G3357" t="s">
        <v>37</v>
      </c>
      <c r="H3357" s="2">
        <v>316.04000000000002</v>
      </c>
      <c r="I3357" t="str">
        <f t="shared" si="52"/>
        <v>Young Adult</v>
      </c>
    </row>
    <row r="3358" spans="1:9" x14ac:dyDescent="0.35">
      <c r="A3358" s="1">
        <v>44988</v>
      </c>
      <c r="B3358" t="s">
        <v>3390</v>
      </c>
      <c r="C3358">
        <v>80</v>
      </c>
      <c r="D3358" t="s">
        <v>14</v>
      </c>
      <c r="E3358" t="s">
        <v>35</v>
      </c>
      <c r="F3358" t="s">
        <v>23</v>
      </c>
      <c r="G3358" t="s">
        <v>12</v>
      </c>
      <c r="H3358" s="2">
        <v>3685.18</v>
      </c>
      <c r="I3358" t="str">
        <f t="shared" si="52"/>
        <v>Senior Age</v>
      </c>
    </row>
    <row r="3359" spans="1:9" x14ac:dyDescent="0.35">
      <c r="A3359" s="1">
        <v>44700</v>
      </c>
      <c r="B3359" t="s">
        <v>3391</v>
      </c>
      <c r="C3359">
        <v>80</v>
      </c>
      <c r="D3359" t="s">
        <v>21</v>
      </c>
      <c r="E3359" t="s">
        <v>27</v>
      </c>
      <c r="F3359" t="s">
        <v>30</v>
      </c>
      <c r="G3359" t="s">
        <v>40</v>
      </c>
      <c r="H3359" s="2">
        <v>4304.2299999999996</v>
      </c>
      <c r="I3359" t="str">
        <f t="shared" si="52"/>
        <v>Senior Age</v>
      </c>
    </row>
    <row r="3360" spans="1:9" x14ac:dyDescent="0.35">
      <c r="A3360" s="1">
        <v>44598</v>
      </c>
      <c r="B3360" t="s">
        <v>3392</v>
      </c>
      <c r="C3360">
        <v>9</v>
      </c>
      <c r="D3360" t="s">
        <v>9</v>
      </c>
      <c r="E3360" t="s">
        <v>27</v>
      </c>
      <c r="F3360" t="s">
        <v>11</v>
      </c>
      <c r="G3360" t="s">
        <v>40</v>
      </c>
      <c r="H3360" s="2">
        <v>1116.33</v>
      </c>
      <c r="I3360" t="str">
        <f t="shared" si="52"/>
        <v>Child</v>
      </c>
    </row>
    <row r="3361" spans="1:9" x14ac:dyDescent="0.35">
      <c r="A3361" s="1">
        <v>44673</v>
      </c>
      <c r="B3361" t="s">
        <v>3393</v>
      </c>
      <c r="C3361">
        <v>78</v>
      </c>
      <c r="D3361" t="s">
        <v>9</v>
      </c>
      <c r="E3361" t="s">
        <v>33</v>
      </c>
      <c r="F3361" t="s">
        <v>16</v>
      </c>
      <c r="G3361" t="s">
        <v>12</v>
      </c>
      <c r="H3361" s="2">
        <v>1805.47</v>
      </c>
      <c r="I3361" t="str">
        <f t="shared" si="52"/>
        <v>Senior Age</v>
      </c>
    </row>
    <row r="3362" spans="1:9" x14ac:dyDescent="0.35">
      <c r="A3362" s="1">
        <v>44743</v>
      </c>
      <c r="B3362" t="s">
        <v>3394</v>
      </c>
      <c r="C3362">
        <v>21</v>
      </c>
      <c r="D3362" t="s">
        <v>21</v>
      </c>
      <c r="E3362" t="s">
        <v>25</v>
      </c>
      <c r="F3362" t="s">
        <v>30</v>
      </c>
      <c r="G3362" t="s">
        <v>40</v>
      </c>
      <c r="H3362" s="2">
        <v>1189.5899999999999</v>
      </c>
      <c r="I3362" t="str">
        <f t="shared" si="52"/>
        <v>Young Adult</v>
      </c>
    </row>
    <row r="3363" spans="1:9" x14ac:dyDescent="0.35">
      <c r="A3363" s="1">
        <v>45229</v>
      </c>
      <c r="B3363" t="s">
        <v>3395</v>
      </c>
      <c r="C3363">
        <v>54</v>
      </c>
      <c r="D3363" t="s">
        <v>21</v>
      </c>
      <c r="E3363" t="s">
        <v>10</v>
      </c>
      <c r="F3363" t="s">
        <v>16</v>
      </c>
      <c r="G3363" t="s">
        <v>40</v>
      </c>
      <c r="H3363" s="2">
        <v>1577.52</v>
      </c>
      <c r="I3363" t="str">
        <f t="shared" si="52"/>
        <v>Middle age</v>
      </c>
    </row>
    <row r="3364" spans="1:9" x14ac:dyDescent="0.35">
      <c r="A3364" s="1">
        <v>45219</v>
      </c>
      <c r="B3364" t="s">
        <v>3396</v>
      </c>
      <c r="C3364">
        <v>7</v>
      </c>
      <c r="D3364" t="s">
        <v>9</v>
      </c>
      <c r="E3364" t="s">
        <v>25</v>
      </c>
      <c r="F3364" t="s">
        <v>16</v>
      </c>
      <c r="G3364" t="s">
        <v>28</v>
      </c>
      <c r="H3364" s="2">
        <v>3135.57</v>
      </c>
      <c r="I3364" t="str">
        <f t="shared" si="52"/>
        <v>Child</v>
      </c>
    </row>
    <row r="3365" spans="1:9" x14ac:dyDescent="0.35">
      <c r="A3365" s="1">
        <v>45162</v>
      </c>
      <c r="B3365" t="s">
        <v>3397</v>
      </c>
      <c r="C3365">
        <v>5</v>
      </c>
      <c r="D3365" t="s">
        <v>9</v>
      </c>
      <c r="E3365" t="s">
        <v>15</v>
      </c>
      <c r="F3365" t="s">
        <v>16</v>
      </c>
      <c r="G3365" t="s">
        <v>28</v>
      </c>
      <c r="H3365" s="2">
        <v>3639.91</v>
      </c>
      <c r="I3365" t="str">
        <f t="shared" si="52"/>
        <v>Child</v>
      </c>
    </row>
    <row r="3366" spans="1:9" x14ac:dyDescent="0.35">
      <c r="A3366" s="1">
        <v>44890</v>
      </c>
      <c r="B3366" t="s">
        <v>3398</v>
      </c>
      <c r="C3366">
        <v>20</v>
      </c>
      <c r="D3366" t="s">
        <v>9</v>
      </c>
      <c r="E3366" t="s">
        <v>19</v>
      </c>
      <c r="F3366" t="s">
        <v>23</v>
      </c>
      <c r="G3366" t="s">
        <v>12</v>
      </c>
      <c r="H3366" s="2">
        <v>2665.7</v>
      </c>
      <c r="I3366" t="str">
        <f t="shared" si="52"/>
        <v>Young Adult</v>
      </c>
    </row>
    <row r="3367" spans="1:9" x14ac:dyDescent="0.35">
      <c r="A3367" s="1">
        <v>44573</v>
      </c>
      <c r="B3367" t="s">
        <v>3399</v>
      </c>
      <c r="C3367">
        <v>29</v>
      </c>
      <c r="D3367" t="s">
        <v>9</v>
      </c>
      <c r="E3367" t="s">
        <v>10</v>
      </c>
      <c r="F3367" t="s">
        <v>30</v>
      </c>
      <c r="G3367" t="s">
        <v>17</v>
      </c>
      <c r="H3367" s="2">
        <v>2462.63</v>
      </c>
      <c r="I3367" t="str">
        <f t="shared" si="52"/>
        <v>Young Adult</v>
      </c>
    </row>
    <row r="3368" spans="1:9" x14ac:dyDescent="0.35">
      <c r="A3368" s="1">
        <v>45221</v>
      </c>
      <c r="B3368" t="s">
        <v>3400</v>
      </c>
      <c r="C3368">
        <v>38</v>
      </c>
      <c r="D3368" t="s">
        <v>21</v>
      </c>
      <c r="E3368" t="s">
        <v>35</v>
      </c>
      <c r="F3368" t="s">
        <v>23</v>
      </c>
      <c r="G3368" t="s">
        <v>12</v>
      </c>
      <c r="H3368" s="2">
        <v>4732.28</v>
      </c>
      <c r="I3368" t="str">
        <f t="shared" si="52"/>
        <v>Young Adult</v>
      </c>
    </row>
    <row r="3369" spans="1:9" x14ac:dyDescent="0.35">
      <c r="A3369" s="1">
        <v>44927</v>
      </c>
      <c r="B3369" t="s">
        <v>3401</v>
      </c>
      <c r="C3369">
        <v>49</v>
      </c>
      <c r="D3369" t="s">
        <v>14</v>
      </c>
      <c r="E3369" t="s">
        <v>33</v>
      </c>
      <c r="F3369" t="s">
        <v>11</v>
      </c>
      <c r="G3369" t="s">
        <v>17</v>
      </c>
      <c r="H3369" s="2">
        <v>4011.08</v>
      </c>
      <c r="I3369" t="str">
        <f t="shared" si="52"/>
        <v>Middle age</v>
      </c>
    </row>
    <row r="3370" spans="1:9" x14ac:dyDescent="0.35">
      <c r="A3370" s="1">
        <v>44962</v>
      </c>
      <c r="B3370" t="s">
        <v>3402</v>
      </c>
      <c r="C3370">
        <v>57</v>
      </c>
      <c r="D3370" t="s">
        <v>14</v>
      </c>
      <c r="E3370" t="s">
        <v>10</v>
      </c>
      <c r="F3370" t="s">
        <v>30</v>
      </c>
      <c r="G3370" t="s">
        <v>40</v>
      </c>
      <c r="H3370" s="2">
        <v>4794.37</v>
      </c>
      <c r="I3370" t="str">
        <f t="shared" si="52"/>
        <v>Middle age</v>
      </c>
    </row>
    <row r="3371" spans="1:9" x14ac:dyDescent="0.35">
      <c r="A3371" s="1">
        <v>44900</v>
      </c>
      <c r="B3371" t="s">
        <v>3403</v>
      </c>
      <c r="C3371">
        <v>89</v>
      </c>
      <c r="D3371" t="s">
        <v>21</v>
      </c>
      <c r="E3371" t="s">
        <v>19</v>
      </c>
      <c r="F3371" t="s">
        <v>11</v>
      </c>
      <c r="G3371" t="s">
        <v>17</v>
      </c>
      <c r="H3371" s="2">
        <v>3587.02</v>
      </c>
      <c r="I3371" t="str">
        <f t="shared" si="52"/>
        <v>Senior Age</v>
      </c>
    </row>
    <row r="3372" spans="1:9" x14ac:dyDescent="0.35">
      <c r="A3372" s="1">
        <v>45009</v>
      </c>
      <c r="B3372" t="s">
        <v>3404</v>
      </c>
      <c r="C3372">
        <v>26</v>
      </c>
      <c r="D3372" t="s">
        <v>21</v>
      </c>
      <c r="E3372" t="s">
        <v>33</v>
      </c>
      <c r="F3372" t="s">
        <v>30</v>
      </c>
      <c r="G3372" t="s">
        <v>17</v>
      </c>
      <c r="H3372" s="2">
        <v>1086.6500000000001</v>
      </c>
      <c r="I3372" t="str">
        <f t="shared" si="52"/>
        <v>Young Adult</v>
      </c>
    </row>
    <row r="3373" spans="1:9" x14ac:dyDescent="0.35">
      <c r="A3373" s="1">
        <v>44822</v>
      </c>
      <c r="B3373" t="s">
        <v>3405</v>
      </c>
      <c r="C3373">
        <v>74</v>
      </c>
      <c r="D3373" t="s">
        <v>9</v>
      </c>
      <c r="E3373" t="s">
        <v>25</v>
      </c>
      <c r="F3373" t="s">
        <v>11</v>
      </c>
      <c r="G3373" t="s">
        <v>17</v>
      </c>
      <c r="H3373" s="2">
        <v>4379.3</v>
      </c>
      <c r="I3373" t="str">
        <f t="shared" si="52"/>
        <v>Senior Age</v>
      </c>
    </row>
    <row r="3374" spans="1:9" x14ac:dyDescent="0.35">
      <c r="A3374" s="1">
        <v>44989</v>
      </c>
      <c r="B3374" t="s">
        <v>3406</v>
      </c>
      <c r="C3374">
        <v>32</v>
      </c>
      <c r="D3374" t="s">
        <v>9</v>
      </c>
      <c r="E3374" t="s">
        <v>35</v>
      </c>
      <c r="F3374" t="s">
        <v>30</v>
      </c>
      <c r="G3374" t="s">
        <v>17</v>
      </c>
      <c r="H3374" s="2">
        <v>1358.52</v>
      </c>
      <c r="I3374" t="str">
        <f t="shared" si="52"/>
        <v>Young Adult</v>
      </c>
    </row>
    <row r="3375" spans="1:9" x14ac:dyDescent="0.35">
      <c r="A3375" s="1">
        <v>44701</v>
      </c>
      <c r="B3375" t="s">
        <v>3407</v>
      </c>
      <c r="C3375">
        <v>46</v>
      </c>
      <c r="D3375" t="s">
        <v>14</v>
      </c>
      <c r="E3375" t="s">
        <v>10</v>
      </c>
      <c r="F3375" t="s">
        <v>11</v>
      </c>
      <c r="G3375" t="s">
        <v>12</v>
      </c>
      <c r="H3375" s="2">
        <v>4149.8999999999996</v>
      </c>
      <c r="I3375" t="str">
        <f t="shared" si="52"/>
        <v>Middle age</v>
      </c>
    </row>
    <row r="3376" spans="1:9" x14ac:dyDescent="0.35">
      <c r="A3376" s="1">
        <v>45101</v>
      </c>
      <c r="B3376" t="s">
        <v>3408</v>
      </c>
      <c r="C3376">
        <v>39</v>
      </c>
      <c r="D3376" t="s">
        <v>9</v>
      </c>
      <c r="E3376" t="s">
        <v>33</v>
      </c>
      <c r="F3376" t="s">
        <v>16</v>
      </c>
      <c r="G3376" t="s">
        <v>40</v>
      </c>
      <c r="H3376" s="2">
        <v>517.99</v>
      </c>
      <c r="I3376" t="str">
        <f t="shared" si="52"/>
        <v>Young Adult</v>
      </c>
    </row>
    <row r="3377" spans="1:9" x14ac:dyDescent="0.35">
      <c r="A3377" s="1">
        <v>45064</v>
      </c>
      <c r="B3377" t="s">
        <v>3409</v>
      </c>
      <c r="C3377">
        <v>25</v>
      </c>
      <c r="D3377" t="s">
        <v>21</v>
      </c>
      <c r="E3377" t="s">
        <v>15</v>
      </c>
      <c r="F3377" t="s">
        <v>30</v>
      </c>
      <c r="G3377" t="s">
        <v>37</v>
      </c>
      <c r="H3377" s="2">
        <v>2058.63</v>
      </c>
      <c r="I3377" t="str">
        <f t="shared" si="52"/>
        <v>Young Adult</v>
      </c>
    </row>
    <row r="3378" spans="1:9" x14ac:dyDescent="0.35">
      <c r="A3378" s="1">
        <v>44948</v>
      </c>
      <c r="B3378" t="s">
        <v>3410</v>
      </c>
      <c r="C3378">
        <v>59</v>
      </c>
      <c r="D3378" t="s">
        <v>9</v>
      </c>
      <c r="E3378" t="s">
        <v>10</v>
      </c>
      <c r="F3378" t="s">
        <v>30</v>
      </c>
      <c r="G3378" t="s">
        <v>28</v>
      </c>
      <c r="H3378" s="2">
        <v>4217.76</v>
      </c>
      <c r="I3378" t="str">
        <f t="shared" si="52"/>
        <v>Middle age</v>
      </c>
    </row>
    <row r="3379" spans="1:9" x14ac:dyDescent="0.35">
      <c r="A3379" s="1">
        <v>44813</v>
      </c>
      <c r="B3379" t="s">
        <v>3411</v>
      </c>
      <c r="C3379">
        <v>28</v>
      </c>
      <c r="D3379" t="s">
        <v>14</v>
      </c>
      <c r="E3379" t="s">
        <v>15</v>
      </c>
      <c r="F3379" t="s">
        <v>11</v>
      </c>
      <c r="G3379" t="s">
        <v>12</v>
      </c>
      <c r="H3379" s="2">
        <v>3104.37</v>
      </c>
      <c r="I3379" t="str">
        <f t="shared" si="52"/>
        <v>Young Adult</v>
      </c>
    </row>
    <row r="3380" spans="1:9" x14ac:dyDescent="0.35">
      <c r="A3380" s="1">
        <v>45217</v>
      </c>
      <c r="B3380" t="s">
        <v>3412</v>
      </c>
      <c r="C3380">
        <v>36</v>
      </c>
      <c r="D3380" t="s">
        <v>21</v>
      </c>
      <c r="E3380" t="s">
        <v>22</v>
      </c>
      <c r="F3380" t="s">
        <v>23</v>
      </c>
      <c r="G3380" t="s">
        <v>12</v>
      </c>
      <c r="H3380" s="2">
        <v>287.77</v>
      </c>
      <c r="I3380" t="str">
        <f t="shared" si="52"/>
        <v>Young Adult</v>
      </c>
    </row>
    <row r="3381" spans="1:9" x14ac:dyDescent="0.35">
      <c r="A3381" s="1">
        <v>44664</v>
      </c>
      <c r="B3381" t="s">
        <v>3413</v>
      </c>
      <c r="C3381">
        <v>88</v>
      </c>
      <c r="D3381" t="s">
        <v>21</v>
      </c>
      <c r="E3381" t="s">
        <v>27</v>
      </c>
      <c r="F3381" t="s">
        <v>30</v>
      </c>
      <c r="G3381" t="s">
        <v>28</v>
      </c>
      <c r="H3381" s="2">
        <v>2799.12</v>
      </c>
      <c r="I3381" t="str">
        <f t="shared" si="52"/>
        <v>Senior Age</v>
      </c>
    </row>
    <row r="3382" spans="1:9" x14ac:dyDescent="0.35">
      <c r="A3382" s="1">
        <v>44601</v>
      </c>
      <c r="B3382" t="s">
        <v>3414</v>
      </c>
      <c r="C3382">
        <v>12</v>
      </c>
      <c r="D3382" t="s">
        <v>9</v>
      </c>
      <c r="E3382" t="s">
        <v>35</v>
      </c>
      <c r="F3382" t="s">
        <v>30</v>
      </c>
      <c r="G3382" t="s">
        <v>17</v>
      </c>
      <c r="H3382" s="2">
        <v>2337.75</v>
      </c>
      <c r="I3382" t="str">
        <f t="shared" si="52"/>
        <v>Child</v>
      </c>
    </row>
    <row r="3383" spans="1:9" x14ac:dyDescent="0.35">
      <c r="A3383" s="1">
        <v>44816</v>
      </c>
      <c r="B3383" t="s">
        <v>3415</v>
      </c>
      <c r="C3383">
        <v>36</v>
      </c>
      <c r="D3383" t="s">
        <v>9</v>
      </c>
      <c r="E3383" t="s">
        <v>25</v>
      </c>
      <c r="F3383" t="s">
        <v>16</v>
      </c>
      <c r="G3383" t="s">
        <v>28</v>
      </c>
      <c r="H3383" s="2">
        <v>4618.6000000000004</v>
      </c>
      <c r="I3383" t="str">
        <f t="shared" si="52"/>
        <v>Young Adult</v>
      </c>
    </row>
    <row r="3384" spans="1:9" x14ac:dyDescent="0.35">
      <c r="A3384" s="1">
        <v>44953</v>
      </c>
      <c r="B3384" t="s">
        <v>3416</v>
      </c>
      <c r="C3384">
        <v>68</v>
      </c>
      <c r="D3384" t="s">
        <v>14</v>
      </c>
      <c r="E3384" t="s">
        <v>22</v>
      </c>
      <c r="F3384" t="s">
        <v>11</v>
      </c>
      <c r="G3384" t="s">
        <v>40</v>
      </c>
      <c r="H3384" s="2">
        <v>2065.2399999999998</v>
      </c>
      <c r="I3384" t="str">
        <f t="shared" si="52"/>
        <v>Senior Age</v>
      </c>
    </row>
    <row r="3385" spans="1:9" x14ac:dyDescent="0.35">
      <c r="A3385" s="1">
        <v>44899</v>
      </c>
      <c r="B3385" t="s">
        <v>3417</v>
      </c>
      <c r="C3385">
        <v>86</v>
      </c>
      <c r="D3385" t="s">
        <v>21</v>
      </c>
      <c r="E3385" t="s">
        <v>22</v>
      </c>
      <c r="F3385" t="s">
        <v>16</v>
      </c>
      <c r="G3385" t="s">
        <v>12</v>
      </c>
      <c r="H3385" s="2">
        <v>223.96</v>
      </c>
      <c r="I3385" t="str">
        <f t="shared" si="52"/>
        <v>Senior Age</v>
      </c>
    </row>
    <row r="3386" spans="1:9" x14ac:dyDescent="0.35">
      <c r="A3386" s="1">
        <v>45048</v>
      </c>
      <c r="B3386" t="s">
        <v>3418</v>
      </c>
      <c r="C3386">
        <v>1</v>
      </c>
      <c r="D3386" t="s">
        <v>9</v>
      </c>
      <c r="E3386" t="s">
        <v>33</v>
      </c>
      <c r="F3386" t="s">
        <v>16</v>
      </c>
      <c r="G3386" t="s">
        <v>40</v>
      </c>
      <c r="H3386" s="2">
        <v>2446.35</v>
      </c>
      <c r="I3386" t="str">
        <f t="shared" si="52"/>
        <v>Child</v>
      </c>
    </row>
    <row r="3387" spans="1:9" x14ac:dyDescent="0.35">
      <c r="A3387" s="1">
        <v>45151</v>
      </c>
      <c r="B3387" t="s">
        <v>3419</v>
      </c>
      <c r="C3387">
        <v>13</v>
      </c>
      <c r="D3387" t="s">
        <v>14</v>
      </c>
      <c r="E3387" t="s">
        <v>15</v>
      </c>
      <c r="F3387" t="s">
        <v>16</v>
      </c>
      <c r="G3387" t="s">
        <v>28</v>
      </c>
      <c r="H3387" s="2">
        <v>1100.8599999999999</v>
      </c>
      <c r="I3387" t="str">
        <f t="shared" si="52"/>
        <v>Child</v>
      </c>
    </row>
    <row r="3388" spans="1:9" x14ac:dyDescent="0.35">
      <c r="A3388" s="1">
        <v>44744</v>
      </c>
      <c r="B3388" t="s">
        <v>3420</v>
      </c>
      <c r="C3388">
        <v>7</v>
      </c>
      <c r="D3388" t="s">
        <v>21</v>
      </c>
      <c r="E3388" t="s">
        <v>25</v>
      </c>
      <c r="F3388" t="s">
        <v>16</v>
      </c>
      <c r="G3388" t="s">
        <v>28</v>
      </c>
      <c r="H3388" s="2">
        <v>2195.79</v>
      </c>
      <c r="I3388" t="str">
        <f t="shared" si="52"/>
        <v>Child</v>
      </c>
    </row>
    <row r="3389" spans="1:9" x14ac:dyDescent="0.35">
      <c r="A3389" s="1">
        <v>44632</v>
      </c>
      <c r="B3389" t="s">
        <v>3421</v>
      </c>
      <c r="C3389">
        <v>26</v>
      </c>
      <c r="D3389" t="s">
        <v>9</v>
      </c>
      <c r="E3389" t="s">
        <v>19</v>
      </c>
      <c r="F3389" t="s">
        <v>16</v>
      </c>
      <c r="G3389" t="s">
        <v>17</v>
      </c>
      <c r="H3389" s="2">
        <v>4188.43</v>
      </c>
      <c r="I3389" t="str">
        <f t="shared" si="52"/>
        <v>Young Adult</v>
      </c>
    </row>
    <row r="3390" spans="1:9" x14ac:dyDescent="0.35">
      <c r="A3390" s="1">
        <v>44648</v>
      </c>
      <c r="B3390" t="s">
        <v>3422</v>
      </c>
      <c r="C3390">
        <v>14</v>
      </c>
      <c r="D3390" t="s">
        <v>21</v>
      </c>
      <c r="E3390" t="s">
        <v>22</v>
      </c>
      <c r="F3390" t="s">
        <v>30</v>
      </c>
      <c r="G3390" t="s">
        <v>12</v>
      </c>
      <c r="H3390" s="2">
        <v>1961.4</v>
      </c>
      <c r="I3390" t="str">
        <f t="shared" si="52"/>
        <v>Child</v>
      </c>
    </row>
    <row r="3391" spans="1:9" x14ac:dyDescent="0.35">
      <c r="A3391" s="1">
        <v>45049</v>
      </c>
      <c r="B3391" t="s">
        <v>3423</v>
      </c>
      <c r="C3391">
        <v>76</v>
      </c>
      <c r="D3391" t="s">
        <v>14</v>
      </c>
      <c r="E3391" t="s">
        <v>27</v>
      </c>
      <c r="F3391" t="s">
        <v>11</v>
      </c>
      <c r="G3391" t="s">
        <v>37</v>
      </c>
      <c r="H3391" s="2">
        <v>707.91</v>
      </c>
      <c r="I3391" t="str">
        <f t="shared" si="52"/>
        <v>Senior Age</v>
      </c>
    </row>
    <row r="3392" spans="1:9" x14ac:dyDescent="0.35">
      <c r="A3392" s="1">
        <v>44786</v>
      </c>
      <c r="B3392" t="s">
        <v>3424</v>
      </c>
      <c r="C3392">
        <v>94</v>
      </c>
      <c r="D3392" t="s">
        <v>9</v>
      </c>
      <c r="E3392" t="s">
        <v>10</v>
      </c>
      <c r="F3392" t="s">
        <v>11</v>
      </c>
      <c r="G3392" t="s">
        <v>12</v>
      </c>
      <c r="H3392" s="2">
        <v>2506.7800000000002</v>
      </c>
      <c r="I3392" t="str">
        <f t="shared" si="52"/>
        <v>Senior Age</v>
      </c>
    </row>
    <row r="3393" spans="1:9" x14ac:dyDescent="0.35">
      <c r="A3393" s="1">
        <v>45036</v>
      </c>
      <c r="B3393" t="s">
        <v>3425</v>
      </c>
      <c r="C3393">
        <v>13</v>
      </c>
      <c r="D3393" t="s">
        <v>9</v>
      </c>
      <c r="E3393" t="s">
        <v>33</v>
      </c>
      <c r="F3393" t="s">
        <v>30</v>
      </c>
      <c r="G3393" t="s">
        <v>17</v>
      </c>
      <c r="H3393" s="2">
        <v>2572.0700000000002</v>
      </c>
      <c r="I3393" t="str">
        <f t="shared" si="52"/>
        <v>Child</v>
      </c>
    </row>
    <row r="3394" spans="1:9" x14ac:dyDescent="0.35">
      <c r="A3394" s="1">
        <v>45110</v>
      </c>
      <c r="B3394" t="s">
        <v>3426</v>
      </c>
      <c r="C3394">
        <v>77</v>
      </c>
      <c r="D3394" t="s">
        <v>9</v>
      </c>
      <c r="E3394" t="s">
        <v>35</v>
      </c>
      <c r="F3394" t="s">
        <v>16</v>
      </c>
      <c r="G3394" t="s">
        <v>12</v>
      </c>
      <c r="H3394" s="2">
        <v>106.68</v>
      </c>
      <c r="I3394" t="str">
        <f t="shared" ref="I3394:I3457" si="53">IF(C3394&lt;=17,"Child",IF(C3394&lt;=39, "Young Adult", IF(C3394&lt;=59, "Middle age", "Senior Age")))</f>
        <v>Senior Age</v>
      </c>
    </row>
    <row r="3395" spans="1:9" x14ac:dyDescent="0.35">
      <c r="A3395" s="1">
        <v>45252</v>
      </c>
      <c r="B3395" t="s">
        <v>3427</v>
      </c>
      <c r="C3395">
        <v>37</v>
      </c>
      <c r="D3395" t="s">
        <v>21</v>
      </c>
      <c r="E3395" t="s">
        <v>15</v>
      </c>
      <c r="F3395" t="s">
        <v>30</v>
      </c>
      <c r="G3395" t="s">
        <v>28</v>
      </c>
      <c r="H3395" s="2">
        <v>159.58000000000001</v>
      </c>
      <c r="I3395" t="str">
        <f t="shared" si="53"/>
        <v>Young Adult</v>
      </c>
    </row>
    <row r="3396" spans="1:9" x14ac:dyDescent="0.35">
      <c r="A3396" s="1">
        <v>44797</v>
      </c>
      <c r="B3396" t="s">
        <v>3428</v>
      </c>
      <c r="C3396">
        <v>80</v>
      </c>
      <c r="D3396" t="s">
        <v>14</v>
      </c>
      <c r="E3396" t="s">
        <v>22</v>
      </c>
      <c r="F3396" t="s">
        <v>11</v>
      </c>
      <c r="G3396" t="s">
        <v>28</v>
      </c>
      <c r="H3396" s="2">
        <v>754.55</v>
      </c>
      <c r="I3396" t="str">
        <f t="shared" si="53"/>
        <v>Senior Age</v>
      </c>
    </row>
    <row r="3397" spans="1:9" x14ac:dyDescent="0.35">
      <c r="A3397" s="1">
        <v>44859</v>
      </c>
      <c r="B3397" t="s">
        <v>3429</v>
      </c>
      <c r="C3397">
        <v>6</v>
      </c>
      <c r="D3397" t="s">
        <v>21</v>
      </c>
      <c r="E3397" t="s">
        <v>25</v>
      </c>
      <c r="F3397" t="s">
        <v>30</v>
      </c>
      <c r="G3397" t="s">
        <v>28</v>
      </c>
      <c r="H3397" s="2">
        <v>294.7</v>
      </c>
      <c r="I3397" t="str">
        <f t="shared" si="53"/>
        <v>Child</v>
      </c>
    </row>
    <row r="3398" spans="1:9" x14ac:dyDescent="0.35">
      <c r="A3398" s="1">
        <v>44874</v>
      </c>
      <c r="B3398" t="s">
        <v>3430</v>
      </c>
      <c r="C3398">
        <v>37</v>
      </c>
      <c r="D3398" t="s">
        <v>21</v>
      </c>
      <c r="E3398" t="s">
        <v>22</v>
      </c>
      <c r="F3398" t="s">
        <v>16</v>
      </c>
      <c r="G3398" t="s">
        <v>40</v>
      </c>
      <c r="H3398" s="2">
        <v>4779.38</v>
      </c>
      <c r="I3398" t="str">
        <f t="shared" si="53"/>
        <v>Young Adult</v>
      </c>
    </row>
    <row r="3399" spans="1:9" x14ac:dyDescent="0.35">
      <c r="A3399" s="1">
        <v>45016</v>
      </c>
      <c r="B3399" t="s">
        <v>3431</v>
      </c>
      <c r="C3399">
        <v>97</v>
      </c>
      <c r="D3399" t="s">
        <v>21</v>
      </c>
      <c r="E3399" t="s">
        <v>15</v>
      </c>
      <c r="F3399" t="s">
        <v>11</v>
      </c>
      <c r="G3399" t="s">
        <v>28</v>
      </c>
      <c r="H3399" s="2">
        <v>1941.12</v>
      </c>
      <c r="I3399" t="str">
        <f t="shared" si="53"/>
        <v>Senior Age</v>
      </c>
    </row>
    <row r="3400" spans="1:9" x14ac:dyDescent="0.35">
      <c r="A3400" s="1">
        <v>45161</v>
      </c>
      <c r="B3400" t="s">
        <v>3432</v>
      </c>
      <c r="C3400">
        <v>68</v>
      </c>
      <c r="D3400" t="s">
        <v>9</v>
      </c>
      <c r="E3400" t="s">
        <v>25</v>
      </c>
      <c r="F3400" t="s">
        <v>23</v>
      </c>
      <c r="G3400" t="s">
        <v>12</v>
      </c>
      <c r="H3400" s="2">
        <v>1703.25</v>
      </c>
      <c r="I3400" t="str">
        <f t="shared" si="53"/>
        <v>Senior Age</v>
      </c>
    </row>
    <row r="3401" spans="1:9" x14ac:dyDescent="0.35">
      <c r="A3401" s="1">
        <v>44592</v>
      </c>
      <c r="B3401" t="s">
        <v>3433</v>
      </c>
      <c r="C3401">
        <v>53</v>
      </c>
      <c r="D3401" t="s">
        <v>9</v>
      </c>
      <c r="E3401" t="s">
        <v>10</v>
      </c>
      <c r="F3401" t="s">
        <v>16</v>
      </c>
      <c r="G3401" t="s">
        <v>12</v>
      </c>
      <c r="H3401" s="2">
        <v>1875.29</v>
      </c>
      <c r="I3401" t="str">
        <f t="shared" si="53"/>
        <v>Middle age</v>
      </c>
    </row>
    <row r="3402" spans="1:9" x14ac:dyDescent="0.35">
      <c r="A3402" s="1">
        <v>44568</v>
      </c>
      <c r="B3402" t="s">
        <v>3434</v>
      </c>
      <c r="C3402">
        <v>86</v>
      </c>
      <c r="D3402" t="s">
        <v>9</v>
      </c>
      <c r="E3402" t="s">
        <v>33</v>
      </c>
      <c r="F3402" t="s">
        <v>16</v>
      </c>
      <c r="G3402" t="s">
        <v>17</v>
      </c>
      <c r="H3402" s="2">
        <v>2987.23</v>
      </c>
      <c r="I3402" t="str">
        <f t="shared" si="53"/>
        <v>Senior Age</v>
      </c>
    </row>
    <row r="3403" spans="1:9" x14ac:dyDescent="0.35">
      <c r="A3403" s="1">
        <v>45017</v>
      </c>
      <c r="B3403" t="s">
        <v>3435</v>
      </c>
      <c r="C3403">
        <v>84</v>
      </c>
      <c r="D3403" t="s">
        <v>9</v>
      </c>
      <c r="E3403" t="s">
        <v>33</v>
      </c>
      <c r="F3403" t="s">
        <v>23</v>
      </c>
      <c r="G3403" t="s">
        <v>28</v>
      </c>
      <c r="H3403" s="2">
        <v>659.07</v>
      </c>
      <c r="I3403" t="str">
        <f t="shared" si="53"/>
        <v>Senior Age</v>
      </c>
    </row>
    <row r="3404" spans="1:9" x14ac:dyDescent="0.35">
      <c r="A3404" s="1">
        <v>45013</v>
      </c>
      <c r="B3404" t="s">
        <v>3436</v>
      </c>
      <c r="C3404">
        <v>16</v>
      </c>
      <c r="D3404" t="s">
        <v>9</v>
      </c>
      <c r="E3404" t="s">
        <v>10</v>
      </c>
      <c r="F3404" t="s">
        <v>30</v>
      </c>
      <c r="G3404" t="s">
        <v>40</v>
      </c>
      <c r="H3404" s="2">
        <v>3702.16</v>
      </c>
      <c r="I3404" t="str">
        <f t="shared" si="53"/>
        <v>Child</v>
      </c>
    </row>
    <row r="3405" spans="1:9" x14ac:dyDescent="0.35">
      <c r="A3405" s="1">
        <v>45203</v>
      </c>
      <c r="B3405" t="s">
        <v>3437</v>
      </c>
      <c r="C3405">
        <v>44</v>
      </c>
      <c r="D3405" t="s">
        <v>21</v>
      </c>
      <c r="E3405" t="s">
        <v>25</v>
      </c>
      <c r="F3405" t="s">
        <v>11</v>
      </c>
      <c r="G3405" t="s">
        <v>12</v>
      </c>
      <c r="H3405" s="2">
        <v>1122.5999999999999</v>
      </c>
      <c r="I3405" t="str">
        <f t="shared" si="53"/>
        <v>Middle age</v>
      </c>
    </row>
    <row r="3406" spans="1:9" x14ac:dyDescent="0.35">
      <c r="A3406" s="1">
        <v>45170</v>
      </c>
      <c r="B3406" t="s">
        <v>3438</v>
      </c>
      <c r="C3406">
        <v>76</v>
      </c>
      <c r="D3406" t="s">
        <v>14</v>
      </c>
      <c r="E3406" t="s">
        <v>15</v>
      </c>
      <c r="F3406" t="s">
        <v>16</v>
      </c>
      <c r="G3406" t="s">
        <v>37</v>
      </c>
      <c r="H3406" s="2">
        <v>522.61</v>
      </c>
      <c r="I3406" t="str">
        <f t="shared" si="53"/>
        <v>Senior Age</v>
      </c>
    </row>
    <row r="3407" spans="1:9" x14ac:dyDescent="0.35">
      <c r="A3407" s="1">
        <v>44565</v>
      </c>
      <c r="B3407" t="s">
        <v>3439</v>
      </c>
      <c r="C3407">
        <v>95</v>
      </c>
      <c r="D3407" t="s">
        <v>14</v>
      </c>
      <c r="E3407" t="s">
        <v>10</v>
      </c>
      <c r="F3407" t="s">
        <v>23</v>
      </c>
      <c r="G3407" t="s">
        <v>28</v>
      </c>
      <c r="H3407" s="2">
        <v>4320.29</v>
      </c>
      <c r="I3407" t="str">
        <f t="shared" si="53"/>
        <v>Senior Age</v>
      </c>
    </row>
    <row r="3408" spans="1:9" x14ac:dyDescent="0.35">
      <c r="A3408" s="1">
        <v>44571</v>
      </c>
      <c r="B3408" t="s">
        <v>3440</v>
      </c>
      <c r="C3408">
        <v>62</v>
      </c>
      <c r="D3408" t="s">
        <v>9</v>
      </c>
      <c r="E3408" t="s">
        <v>10</v>
      </c>
      <c r="F3408" t="s">
        <v>16</v>
      </c>
      <c r="G3408" t="s">
        <v>40</v>
      </c>
      <c r="H3408" s="2">
        <v>1015.21</v>
      </c>
      <c r="I3408" t="str">
        <f t="shared" si="53"/>
        <v>Senior Age</v>
      </c>
    </row>
    <row r="3409" spans="1:9" x14ac:dyDescent="0.35">
      <c r="A3409" s="1">
        <v>45271</v>
      </c>
      <c r="B3409" t="s">
        <v>3441</v>
      </c>
      <c r="C3409">
        <v>98</v>
      </c>
      <c r="D3409" t="s">
        <v>21</v>
      </c>
      <c r="E3409" t="s">
        <v>10</v>
      </c>
      <c r="F3409" t="s">
        <v>30</v>
      </c>
      <c r="G3409" t="s">
        <v>28</v>
      </c>
      <c r="H3409" s="2">
        <v>3847.94</v>
      </c>
      <c r="I3409" t="str">
        <f t="shared" si="53"/>
        <v>Senior Age</v>
      </c>
    </row>
    <row r="3410" spans="1:9" x14ac:dyDescent="0.35">
      <c r="A3410" s="1">
        <v>44758</v>
      </c>
      <c r="B3410" t="s">
        <v>3442</v>
      </c>
      <c r="C3410">
        <v>98</v>
      </c>
      <c r="D3410" t="s">
        <v>14</v>
      </c>
      <c r="E3410" t="s">
        <v>22</v>
      </c>
      <c r="F3410" t="s">
        <v>11</v>
      </c>
      <c r="G3410" t="s">
        <v>17</v>
      </c>
      <c r="H3410" s="2">
        <v>4425.3100000000004</v>
      </c>
      <c r="I3410" t="str">
        <f t="shared" si="53"/>
        <v>Senior Age</v>
      </c>
    </row>
    <row r="3411" spans="1:9" x14ac:dyDescent="0.35">
      <c r="A3411" s="1">
        <v>45002</v>
      </c>
      <c r="B3411" t="s">
        <v>3443</v>
      </c>
      <c r="C3411">
        <v>7</v>
      </c>
      <c r="D3411" t="s">
        <v>9</v>
      </c>
      <c r="E3411" t="s">
        <v>35</v>
      </c>
      <c r="F3411" t="s">
        <v>16</v>
      </c>
      <c r="G3411" t="s">
        <v>17</v>
      </c>
      <c r="H3411" s="2">
        <v>3364.54</v>
      </c>
      <c r="I3411" t="str">
        <f t="shared" si="53"/>
        <v>Child</v>
      </c>
    </row>
    <row r="3412" spans="1:9" x14ac:dyDescent="0.35">
      <c r="A3412" s="1">
        <v>44575</v>
      </c>
      <c r="B3412" t="s">
        <v>3444</v>
      </c>
      <c r="C3412">
        <v>95</v>
      </c>
      <c r="D3412" t="s">
        <v>21</v>
      </c>
      <c r="E3412" t="s">
        <v>19</v>
      </c>
      <c r="F3412" t="s">
        <v>23</v>
      </c>
      <c r="G3412" t="s">
        <v>12</v>
      </c>
      <c r="H3412" s="2">
        <v>1049.6400000000001</v>
      </c>
      <c r="I3412" t="str">
        <f t="shared" si="53"/>
        <v>Senior Age</v>
      </c>
    </row>
    <row r="3413" spans="1:9" x14ac:dyDescent="0.35">
      <c r="A3413" s="1">
        <v>44637</v>
      </c>
      <c r="B3413" t="s">
        <v>3445</v>
      </c>
      <c r="C3413">
        <v>64</v>
      </c>
      <c r="D3413" t="s">
        <v>14</v>
      </c>
      <c r="E3413" t="s">
        <v>25</v>
      </c>
      <c r="F3413" t="s">
        <v>11</v>
      </c>
      <c r="G3413" t="s">
        <v>12</v>
      </c>
      <c r="H3413" s="2">
        <v>308.94</v>
      </c>
      <c r="I3413" t="str">
        <f t="shared" si="53"/>
        <v>Senior Age</v>
      </c>
    </row>
    <row r="3414" spans="1:9" x14ac:dyDescent="0.35">
      <c r="A3414" s="1">
        <v>44736</v>
      </c>
      <c r="B3414" t="s">
        <v>3446</v>
      </c>
      <c r="C3414">
        <v>15</v>
      </c>
      <c r="D3414" t="s">
        <v>14</v>
      </c>
      <c r="E3414" t="s">
        <v>25</v>
      </c>
      <c r="F3414" t="s">
        <v>11</v>
      </c>
      <c r="G3414" t="s">
        <v>12</v>
      </c>
      <c r="H3414" s="2">
        <v>3546.17</v>
      </c>
      <c r="I3414" t="str">
        <f t="shared" si="53"/>
        <v>Child</v>
      </c>
    </row>
    <row r="3415" spans="1:9" x14ac:dyDescent="0.35">
      <c r="A3415" s="1">
        <v>45241</v>
      </c>
      <c r="B3415" t="s">
        <v>3447</v>
      </c>
      <c r="C3415">
        <v>28</v>
      </c>
      <c r="D3415" t="s">
        <v>14</v>
      </c>
      <c r="E3415" t="s">
        <v>15</v>
      </c>
      <c r="F3415" t="s">
        <v>23</v>
      </c>
      <c r="G3415" t="s">
        <v>17</v>
      </c>
      <c r="H3415" s="2">
        <v>3536.41</v>
      </c>
      <c r="I3415" t="str">
        <f t="shared" si="53"/>
        <v>Young Adult</v>
      </c>
    </row>
    <row r="3416" spans="1:9" x14ac:dyDescent="0.35">
      <c r="A3416" s="1">
        <v>44796</v>
      </c>
      <c r="B3416" t="s">
        <v>3448</v>
      </c>
      <c r="C3416">
        <v>63</v>
      </c>
      <c r="D3416" t="s">
        <v>21</v>
      </c>
      <c r="E3416" t="s">
        <v>22</v>
      </c>
      <c r="F3416" t="s">
        <v>23</v>
      </c>
      <c r="G3416" t="s">
        <v>12</v>
      </c>
      <c r="H3416" s="2">
        <v>2758.75</v>
      </c>
      <c r="I3416" t="str">
        <f t="shared" si="53"/>
        <v>Senior Age</v>
      </c>
    </row>
    <row r="3417" spans="1:9" x14ac:dyDescent="0.35">
      <c r="A3417" s="1">
        <v>44871</v>
      </c>
      <c r="B3417" t="s">
        <v>3449</v>
      </c>
      <c r="C3417">
        <v>99</v>
      </c>
      <c r="D3417" t="s">
        <v>21</v>
      </c>
      <c r="E3417" t="s">
        <v>15</v>
      </c>
      <c r="F3417" t="s">
        <v>30</v>
      </c>
      <c r="G3417" t="s">
        <v>12</v>
      </c>
      <c r="H3417" s="2">
        <v>2098.64</v>
      </c>
      <c r="I3417" t="str">
        <f t="shared" si="53"/>
        <v>Senior Age</v>
      </c>
    </row>
    <row r="3418" spans="1:9" x14ac:dyDescent="0.35">
      <c r="A3418" s="1">
        <v>45249</v>
      </c>
      <c r="B3418" t="s">
        <v>3450</v>
      </c>
      <c r="C3418">
        <v>99</v>
      </c>
      <c r="D3418" t="s">
        <v>21</v>
      </c>
      <c r="E3418" t="s">
        <v>27</v>
      </c>
      <c r="F3418" t="s">
        <v>16</v>
      </c>
      <c r="G3418" t="s">
        <v>37</v>
      </c>
      <c r="H3418" s="2">
        <v>2008.63</v>
      </c>
      <c r="I3418" t="str">
        <f t="shared" si="53"/>
        <v>Senior Age</v>
      </c>
    </row>
    <row r="3419" spans="1:9" x14ac:dyDescent="0.35">
      <c r="A3419" s="1">
        <v>45045</v>
      </c>
      <c r="B3419" t="s">
        <v>3451</v>
      </c>
      <c r="C3419">
        <v>92</v>
      </c>
      <c r="D3419" t="s">
        <v>14</v>
      </c>
      <c r="E3419" t="s">
        <v>25</v>
      </c>
      <c r="F3419" t="s">
        <v>30</v>
      </c>
      <c r="G3419" t="s">
        <v>37</v>
      </c>
      <c r="H3419" s="2">
        <v>1189.9100000000001</v>
      </c>
      <c r="I3419" t="str">
        <f t="shared" si="53"/>
        <v>Senior Age</v>
      </c>
    </row>
    <row r="3420" spans="1:9" x14ac:dyDescent="0.35">
      <c r="A3420" s="1">
        <v>45125</v>
      </c>
      <c r="B3420" t="s">
        <v>3452</v>
      </c>
      <c r="C3420">
        <v>2</v>
      </c>
      <c r="D3420" t="s">
        <v>14</v>
      </c>
      <c r="E3420" t="s">
        <v>15</v>
      </c>
      <c r="F3420" t="s">
        <v>11</v>
      </c>
      <c r="G3420" t="s">
        <v>37</v>
      </c>
      <c r="H3420" s="2">
        <v>4711.76</v>
      </c>
      <c r="I3420" t="str">
        <f t="shared" si="53"/>
        <v>Child</v>
      </c>
    </row>
    <row r="3421" spans="1:9" x14ac:dyDescent="0.35">
      <c r="A3421" s="1">
        <v>44787</v>
      </c>
      <c r="B3421" t="s">
        <v>3453</v>
      </c>
      <c r="C3421">
        <v>60</v>
      </c>
      <c r="D3421" t="s">
        <v>9</v>
      </c>
      <c r="E3421" t="s">
        <v>25</v>
      </c>
      <c r="F3421" t="s">
        <v>16</v>
      </c>
      <c r="G3421" t="s">
        <v>17</v>
      </c>
      <c r="H3421" s="2">
        <v>1318.12</v>
      </c>
      <c r="I3421" t="str">
        <f t="shared" si="53"/>
        <v>Senior Age</v>
      </c>
    </row>
    <row r="3422" spans="1:9" x14ac:dyDescent="0.35">
      <c r="A3422" s="1">
        <v>45119</v>
      </c>
      <c r="B3422" t="s">
        <v>3454</v>
      </c>
      <c r="C3422">
        <v>42</v>
      </c>
      <c r="D3422" t="s">
        <v>14</v>
      </c>
      <c r="E3422" t="s">
        <v>22</v>
      </c>
      <c r="F3422" t="s">
        <v>23</v>
      </c>
      <c r="G3422" t="s">
        <v>28</v>
      </c>
      <c r="H3422" s="2">
        <v>1681.68</v>
      </c>
      <c r="I3422" t="str">
        <f t="shared" si="53"/>
        <v>Middle age</v>
      </c>
    </row>
    <row r="3423" spans="1:9" x14ac:dyDescent="0.35">
      <c r="A3423" s="1">
        <v>44726</v>
      </c>
      <c r="B3423" t="s">
        <v>3455</v>
      </c>
      <c r="C3423">
        <v>93</v>
      </c>
      <c r="D3423" t="s">
        <v>9</v>
      </c>
      <c r="E3423" t="s">
        <v>15</v>
      </c>
      <c r="F3423" t="s">
        <v>11</v>
      </c>
      <c r="G3423" t="s">
        <v>12</v>
      </c>
      <c r="H3423" s="2">
        <v>4557.17</v>
      </c>
      <c r="I3423" t="str">
        <f t="shared" si="53"/>
        <v>Senior Age</v>
      </c>
    </row>
    <row r="3424" spans="1:9" x14ac:dyDescent="0.35">
      <c r="A3424" s="1">
        <v>44571</v>
      </c>
      <c r="B3424" t="s">
        <v>3456</v>
      </c>
      <c r="C3424">
        <v>54</v>
      </c>
      <c r="D3424" t="s">
        <v>14</v>
      </c>
      <c r="E3424" t="s">
        <v>19</v>
      </c>
      <c r="F3424" t="s">
        <v>11</v>
      </c>
      <c r="G3424" t="s">
        <v>17</v>
      </c>
      <c r="H3424" s="2">
        <v>2378.06</v>
      </c>
      <c r="I3424" t="str">
        <f t="shared" si="53"/>
        <v>Middle age</v>
      </c>
    </row>
    <row r="3425" spans="1:9" x14ac:dyDescent="0.35">
      <c r="A3425" s="1">
        <v>44933</v>
      </c>
      <c r="B3425" t="s">
        <v>3457</v>
      </c>
      <c r="C3425">
        <v>72</v>
      </c>
      <c r="D3425" t="s">
        <v>21</v>
      </c>
      <c r="E3425" t="s">
        <v>22</v>
      </c>
      <c r="F3425" t="s">
        <v>23</v>
      </c>
      <c r="G3425" t="s">
        <v>12</v>
      </c>
      <c r="H3425" s="2">
        <v>3475.19</v>
      </c>
      <c r="I3425" t="str">
        <f t="shared" si="53"/>
        <v>Senior Age</v>
      </c>
    </row>
    <row r="3426" spans="1:9" x14ac:dyDescent="0.35">
      <c r="A3426" s="1">
        <v>44830</v>
      </c>
      <c r="B3426" t="s">
        <v>3458</v>
      </c>
      <c r="C3426">
        <v>26</v>
      </c>
      <c r="D3426" t="s">
        <v>9</v>
      </c>
      <c r="E3426" t="s">
        <v>35</v>
      </c>
      <c r="F3426" t="s">
        <v>23</v>
      </c>
      <c r="G3426" t="s">
        <v>37</v>
      </c>
      <c r="H3426" s="2">
        <v>482.86</v>
      </c>
      <c r="I3426" t="str">
        <f t="shared" si="53"/>
        <v>Young Adult</v>
      </c>
    </row>
    <row r="3427" spans="1:9" x14ac:dyDescent="0.35">
      <c r="A3427" s="1">
        <v>44868</v>
      </c>
      <c r="B3427" t="s">
        <v>3459</v>
      </c>
      <c r="C3427">
        <v>99</v>
      </c>
      <c r="D3427" t="s">
        <v>14</v>
      </c>
      <c r="E3427" t="s">
        <v>19</v>
      </c>
      <c r="F3427" t="s">
        <v>16</v>
      </c>
      <c r="G3427" t="s">
        <v>37</v>
      </c>
      <c r="H3427" s="2">
        <v>1476.73</v>
      </c>
      <c r="I3427" t="str">
        <f t="shared" si="53"/>
        <v>Senior Age</v>
      </c>
    </row>
    <row r="3428" spans="1:9" x14ac:dyDescent="0.35">
      <c r="A3428" s="1">
        <v>45121</v>
      </c>
      <c r="B3428" t="s">
        <v>3460</v>
      </c>
      <c r="C3428">
        <v>42</v>
      </c>
      <c r="D3428" t="s">
        <v>21</v>
      </c>
      <c r="E3428" t="s">
        <v>22</v>
      </c>
      <c r="F3428" t="s">
        <v>23</v>
      </c>
      <c r="G3428" t="s">
        <v>28</v>
      </c>
      <c r="H3428" s="2">
        <v>749.52</v>
      </c>
      <c r="I3428" t="str">
        <f t="shared" si="53"/>
        <v>Middle age</v>
      </c>
    </row>
    <row r="3429" spans="1:9" x14ac:dyDescent="0.35">
      <c r="A3429" s="1">
        <v>45207</v>
      </c>
      <c r="B3429" t="s">
        <v>3461</v>
      </c>
      <c r="C3429">
        <v>96</v>
      </c>
      <c r="D3429" t="s">
        <v>9</v>
      </c>
      <c r="E3429" t="s">
        <v>25</v>
      </c>
      <c r="F3429" t="s">
        <v>11</v>
      </c>
      <c r="G3429" t="s">
        <v>37</v>
      </c>
      <c r="H3429" s="2">
        <v>935.45</v>
      </c>
      <c r="I3429" t="str">
        <f t="shared" si="53"/>
        <v>Senior Age</v>
      </c>
    </row>
    <row r="3430" spans="1:9" x14ac:dyDescent="0.35">
      <c r="A3430" s="1">
        <v>45126</v>
      </c>
      <c r="B3430" t="s">
        <v>3462</v>
      </c>
      <c r="C3430">
        <v>26</v>
      </c>
      <c r="D3430" t="s">
        <v>21</v>
      </c>
      <c r="E3430" t="s">
        <v>25</v>
      </c>
      <c r="F3430" t="s">
        <v>11</v>
      </c>
      <c r="G3430" t="s">
        <v>17</v>
      </c>
      <c r="H3430" s="2">
        <v>4755.84</v>
      </c>
      <c r="I3430" t="str">
        <f t="shared" si="53"/>
        <v>Young Adult</v>
      </c>
    </row>
    <row r="3431" spans="1:9" x14ac:dyDescent="0.35">
      <c r="A3431" s="1">
        <v>44908</v>
      </c>
      <c r="B3431" t="s">
        <v>3463</v>
      </c>
      <c r="C3431">
        <v>54</v>
      </c>
      <c r="D3431" t="s">
        <v>14</v>
      </c>
      <c r="E3431" t="s">
        <v>15</v>
      </c>
      <c r="F3431" t="s">
        <v>30</v>
      </c>
      <c r="G3431" t="s">
        <v>37</v>
      </c>
      <c r="H3431" s="2">
        <v>659.36</v>
      </c>
      <c r="I3431" t="str">
        <f t="shared" si="53"/>
        <v>Middle age</v>
      </c>
    </row>
    <row r="3432" spans="1:9" x14ac:dyDescent="0.35">
      <c r="A3432" s="1">
        <v>44933</v>
      </c>
      <c r="B3432" t="s">
        <v>3464</v>
      </c>
      <c r="C3432">
        <v>44</v>
      </c>
      <c r="D3432" t="s">
        <v>9</v>
      </c>
      <c r="E3432" t="s">
        <v>33</v>
      </c>
      <c r="F3432" t="s">
        <v>23</v>
      </c>
      <c r="G3432" t="s">
        <v>28</v>
      </c>
      <c r="H3432" s="2">
        <v>3840.17</v>
      </c>
      <c r="I3432" t="str">
        <f t="shared" si="53"/>
        <v>Middle age</v>
      </c>
    </row>
    <row r="3433" spans="1:9" x14ac:dyDescent="0.35">
      <c r="A3433" s="1">
        <v>44825</v>
      </c>
      <c r="B3433" t="s">
        <v>3465</v>
      </c>
      <c r="C3433">
        <v>98</v>
      </c>
      <c r="D3433" t="s">
        <v>9</v>
      </c>
      <c r="E3433" t="s">
        <v>33</v>
      </c>
      <c r="F3433" t="s">
        <v>30</v>
      </c>
      <c r="G3433" t="s">
        <v>37</v>
      </c>
      <c r="H3433" s="2">
        <v>3599.51</v>
      </c>
      <c r="I3433" t="str">
        <f t="shared" si="53"/>
        <v>Senior Age</v>
      </c>
    </row>
    <row r="3434" spans="1:9" x14ac:dyDescent="0.35">
      <c r="A3434" s="1">
        <v>45283</v>
      </c>
      <c r="B3434" t="s">
        <v>3466</v>
      </c>
      <c r="C3434">
        <v>64</v>
      </c>
      <c r="D3434" t="s">
        <v>9</v>
      </c>
      <c r="E3434" t="s">
        <v>27</v>
      </c>
      <c r="F3434" t="s">
        <v>30</v>
      </c>
      <c r="G3434" t="s">
        <v>37</v>
      </c>
      <c r="H3434" s="2">
        <v>2879.42</v>
      </c>
      <c r="I3434" t="str">
        <f t="shared" si="53"/>
        <v>Senior Age</v>
      </c>
    </row>
    <row r="3435" spans="1:9" x14ac:dyDescent="0.35">
      <c r="A3435" s="1">
        <v>44584</v>
      </c>
      <c r="B3435" t="s">
        <v>3467</v>
      </c>
      <c r="C3435">
        <v>80</v>
      </c>
      <c r="D3435" t="s">
        <v>21</v>
      </c>
      <c r="E3435" t="s">
        <v>15</v>
      </c>
      <c r="F3435" t="s">
        <v>30</v>
      </c>
      <c r="G3435" t="s">
        <v>40</v>
      </c>
      <c r="H3435" s="2">
        <v>3585.75</v>
      </c>
      <c r="I3435" t="str">
        <f t="shared" si="53"/>
        <v>Senior Age</v>
      </c>
    </row>
    <row r="3436" spans="1:9" x14ac:dyDescent="0.35">
      <c r="A3436" s="1">
        <v>45070</v>
      </c>
      <c r="B3436" t="s">
        <v>3468</v>
      </c>
      <c r="C3436">
        <v>52</v>
      </c>
      <c r="D3436" t="s">
        <v>9</v>
      </c>
      <c r="E3436" t="s">
        <v>10</v>
      </c>
      <c r="F3436" t="s">
        <v>11</v>
      </c>
      <c r="G3436" t="s">
        <v>17</v>
      </c>
      <c r="H3436" s="2">
        <v>438.96</v>
      </c>
      <c r="I3436" t="str">
        <f t="shared" si="53"/>
        <v>Middle age</v>
      </c>
    </row>
    <row r="3437" spans="1:9" x14ac:dyDescent="0.35">
      <c r="A3437" s="1">
        <v>45046</v>
      </c>
      <c r="B3437" t="s">
        <v>3469</v>
      </c>
      <c r="C3437">
        <v>70</v>
      </c>
      <c r="D3437" t="s">
        <v>14</v>
      </c>
      <c r="E3437" t="s">
        <v>22</v>
      </c>
      <c r="F3437" t="s">
        <v>16</v>
      </c>
      <c r="G3437" t="s">
        <v>37</v>
      </c>
      <c r="H3437" s="2">
        <v>4961.12</v>
      </c>
      <c r="I3437" t="str">
        <f t="shared" si="53"/>
        <v>Senior Age</v>
      </c>
    </row>
    <row r="3438" spans="1:9" x14ac:dyDescent="0.35">
      <c r="A3438" s="1">
        <v>45100</v>
      </c>
      <c r="B3438" t="s">
        <v>3470</v>
      </c>
      <c r="C3438">
        <v>15</v>
      </c>
      <c r="D3438" t="s">
        <v>21</v>
      </c>
      <c r="E3438" t="s">
        <v>22</v>
      </c>
      <c r="F3438" t="s">
        <v>16</v>
      </c>
      <c r="G3438" t="s">
        <v>40</v>
      </c>
      <c r="H3438" s="2">
        <v>601.77</v>
      </c>
      <c r="I3438" t="str">
        <f t="shared" si="53"/>
        <v>Child</v>
      </c>
    </row>
    <row r="3439" spans="1:9" x14ac:dyDescent="0.35">
      <c r="A3439" s="1">
        <v>45144</v>
      </c>
      <c r="B3439" t="s">
        <v>3471</v>
      </c>
      <c r="C3439">
        <v>53</v>
      </c>
      <c r="D3439" t="s">
        <v>9</v>
      </c>
      <c r="E3439" t="s">
        <v>22</v>
      </c>
      <c r="F3439" t="s">
        <v>16</v>
      </c>
      <c r="G3439" t="s">
        <v>28</v>
      </c>
      <c r="H3439" s="2">
        <v>4449.01</v>
      </c>
      <c r="I3439" t="str">
        <f t="shared" si="53"/>
        <v>Middle age</v>
      </c>
    </row>
    <row r="3440" spans="1:9" x14ac:dyDescent="0.35">
      <c r="A3440" s="1">
        <v>45230</v>
      </c>
      <c r="B3440" t="s">
        <v>3472</v>
      </c>
      <c r="C3440">
        <v>8</v>
      </c>
      <c r="D3440" t="s">
        <v>21</v>
      </c>
      <c r="E3440" t="s">
        <v>10</v>
      </c>
      <c r="F3440" t="s">
        <v>16</v>
      </c>
      <c r="G3440" t="s">
        <v>40</v>
      </c>
      <c r="H3440" s="2">
        <v>3014.54</v>
      </c>
      <c r="I3440" t="str">
        <f t="shared" si="53"/>
        <v>Child</v>
      </c>
    </row>
    <row r="3441" spans="1:9" x14ac:dyDescent="0.35">
      <c r="A3441" s="1">
        <v>45192</v>
      </c>
      <c r="B3441" t="s">
        <v>3473</v>
      </c>
      <c r="C3441">
        <v>85</v>
      </c>
      <c r="D3441" t="s">
        <v>9</v>
      </c>
      <c r="E3441" t="s">
        <v>10</v>
      </c>
      <c r="F3441" t="s">
        <v>30</v>
      </c>
      <c r="G3441" t="s">
        <v>12</v>
      </c>
      <c r="H3441" s="2">
        <v>4651.09</v>
      </c>
      <c r="I3441" t="str">
        <f t="shared" si="53"/>
        <v>Senior Age</v>
      </c>
    </row>
    <row r="3442" spans="1:9" x14ac:dyDescent="0.35">
      <c r="A3442" s="1">
        <v>44883</v>
      </c>
      <c r="B3442" t="s">
        <v>3474</v>
      </c>
      <c r="C3442">
        <v>51</v>
      </c>
      <c r="D3442" t="s">
        <v>14</v>
      </c>
      <c r="E3442" t="s">
        <v>33</v>
      </c>
      <c r="F3442" t="s">
        <v>23</v>
      </c>
      <c r="G3442" t="s">
        <v>28</v>
      </c>
      <c r="H3442" s="2">
        <v>1648.66</v>
      </c>
      <c r="I3442" t="str">
        <f t="shared" si="53"/>
        <v>Middle age</v>
      </c>
    </row>
    <row r="3443" spans="1:9" x14ac:dyDescent="0.35">
      <c r="A3443" s="1">
        <v>44710</v>
      </c>
      <c r="B3443" t="s">
        <v>3475</v>
      </c>
      <c r="C3443">
        <v>1</v>
      </c>
      <c r="D3443" t="s">
        <v>14</v>
      </c>
      <c r="E3443" t="s">
        <v>10</v>
      </c>
      <c r="F3443" t="s">
        <v>23</v>
      </c>
      <c r="G3443" t="s">
        <v>28</v>
      </c>
      <c r="H3443" s="2">
        <v>207.98</v>
      </c>
      <c r="I3443" t="str">
        <f t="shared" si="53"/>
        <v>Child</v>
      </c>
    </row>
    <row r="3444" spans="1:9" x14ac:dyDescent="0.35">
      <c r="A3444" s="1">
        <v>45047</v>
      </c>
      <c r="B3444" t="s">
        <v>3476</v>
      </c>
      <c r="C3444">
        <v>65</v>
      </c>
      <c r="D3444" t="s">
        <v>21</v>
      </c>
      <c r="E3444" t="s">
        <v>33</v>
      </c>
      <c r="F3444" t="s">
        <v>16</v>
      </c>
      <c r="G3444" t="s">
        <v>17</v>
      </c>
      <c r="H3444" s="2">
        <v>2452.89</v>
      </c>
      <c r="I3444" t="str">
        <f t="shared" si="53"/>
        <v>Senior Age</v>
      </c>
    </row>
    <row r="3445" spans="1:9" x14ac:dyDescent="0.35">
      <c r="A3445" s="1">
        <v>44875</v>
      </c>
      <c r="B3445" t="s">
        <v>3477</v>
      </c>
      <c r="C3445">
        <v>6</v>
      </c>
      <c r="D3445" t="s">
        <v>21</v>
      </c>
      <c r="E3445" t="s">
        <v>15</v>
      </c>
      <c r="F3445" t="s">
        <v>30</v>
      </c>
      <c r="G3445" t="s">
        <v>12</v>
      </c>
      <c r="H3445" s="2">
        <v>324.22000000000003</v>
      </c>
      <c r="I3445" t="str">
        <f t="shared" si="53"/>
        <v>Child</v>
      </c>
    </row>
    <row r="3446" spans="1:9" x14ac:dyDescent="0.35">
      <c r="A3446" s="1">
        <v>44565</v>
      </c>
      <c r="B3446" t="s">
        <v>3478</v>
      </c>
      <c r="C3446">
        <v>95</v>
      </c>
      <c r="D3446" t="s">
        <v>14</v>
      </c>
      <c r="E3446" t="s">
        <v>35</v>
      </c>
      <c r="F3446" t="s">
        <v>30</v>
      </c>
      <c r="G3446" t="s">
        <v>17</v>
      </c>
      <c r="H3446" s="2">
        <v>3114.25</v>
      </c>
      <c r="I3446" t="str">
        <f t="shared" si="53"/>
        <v>Senior Age</v>
      </c>
    </row>
    <row r="3447" spans="1:9" x14ac:dyDescent="0.35">
      <c r="A3447" s="1">
        <v>45133</v>
      </c>
      <c r="B3447" t="s">
        <v>3479</v>
      </c>
      <c r="C3447">
        <v>88</v>
      </c>
      <c r="D3447" t="s">
        <v>21</v>
      </c>
      <c r="E3447" t="s">
        <v>25</v>
      </c>
      <c r="F3447" t="s">
        <v>23</v>
      </c>
      <c r="G3447" t="s">
        <v>17</v>
      </c>
      <c r="H3447" s="2">
        <v>963.96</v>
      </c>
      <c r="I3447" t="str">
        <f t="shared" si="53"/>
        <v>Senior Age</v>
      </c>
    </row>
    <row r="3448" spans="1:9" x14ac:dyDescent="0.35">
      <c r="A3448" s="1">
        <v>44735</v>
      </c>
      <c r="B3448" t="s">
        <v>3480</v>
      </c>
      <c r="C3448">
        <v>58</v>
      </c>
      <c r="D3448" t="s">
        <v>14</v>
      </c>
      <c r="E3448" t="s">
        <v>10</v>
      </c>
      <c r="F3448" t="s">
        <v>23</v>
      </c>
      <c r="G3448" t="s">
        <v>28</v>
      </c>
      <c r="H3448" s="2">
        <v>2971.09</v>
      </c>
      <c r="I3448" t="str">
        <f t="shared" si="53"/>
        <v>Middle age</v>
      </c>
    </row>
    <row r="3449" spans="1:9" x14ac:dyDescent="0.35">
      <c r="A3449" s="1">
        <v>45145</v>
      </c>
      <c r="B3449" t="s">
        <v>3481</v>
      </c>
      <c r="C3449">
        <v>89</v>
      </c>
      <c r="D3449" t="s">
        <v>14</v>
      </c>
      <c r="E3449" t="s">
        <v>15</v>
      </c>
      <c r="F3449" t="s">
        <v>11</v>
      </c>
      <c r="G3449" t="s">
        <v>40</v>
      </c>
      <c r="H3449" s="2">
        <v>3987.41</v>
      </c>
      <c r="I3449" t="str">
        <f t="shared" si="53"/>
        <v>Senior Age</v>
      </c>
    </row>
    <row r="3450" spans="1:9" x14ac:dyDescent="0.35">
      <c r="A3450" s="1">
        <v>44664</v>
      </c>
      <c r="B3450" t="s">
        <v>3482</v>
      </c>
      <c r="C3450">
        <v>24</v>
      </c>
      <c r="D3450" t="s">
        <v>14</v>
      </c>
      <c r="E3450" t="s">
        <v>35</v>
      </c>
      <c r="F3450" t="s">
        <v>30</v>
      </c>
      <c r="G3450" t="s">
        <v>12</v>
      </c>
      <c r="H3450" s="2">
        <v>4576.46</v>
      </c>
      <c r="I3450" t="str">
        <f t="shared" si="53"/>
        <v>Young Adult</v>
      </c>
    </row>
    <row r="3451" spans="1:9" x14ac:dyDescent="0.35">
      <c r="A3451" s="1">
        <v>44673</v>
      </c>
      <c r="B3451" t="s">
        <v>3483</v>
      </c>
      <c r="C3451">
        <v>82</v>
      </c>
      <c r="D3451" t="s">
        <v>9</v>
      </c>
      <c r="E3451" t="s">
        <v>35</v>
      </c>
      <c r="F3451" t="s">
        <v>23</v>
      </c>
      <c r="G3451" t="s">
        <v>40</v>
      </c>
      <c r="H3451" s="2">
        <v>610.33000000000004</v>
      </c>
      <c r="I3451" t="str">
        <f t="shared" si="53"/>
        <v>Senior Age</v>
      </c>
    </row>
    <row r="3452" spans="1:9" x14ac:dyDescent="0.35">
      <c r="A3452" s="1">
        <v>45189</v>
      </c>
      <c r="B3452" t="s">
        <v>3484</v>
      </c>
      <c r="C3452">
        <v>56</v>
      </c>
      <c r="D3452" t="s">
        <v>21</v>
      </c>
      <c r="E3452" t="s">
        <v>19</v>
      </c>
      <c r="F3452" t="s">
        <v>30</v>
      </c>
      <c r="G3452" t="s">
        <v>37</v>
      </c>
      <c r="H3452" s="2">
        <v>3107.97</v>
      </c>
      <c r="I3452" t="str">
        <f t="shared" si="53"/>
        <v>Middle age</v>
      </c>
    </row>
    <row r="3453" spans="1:9" x14ac:dyDescent="0.35">
      <c r="A3453" s="1">
        <v>44978</v>
      </c>
      <c r="B3453" t="s">
        <v>3485</v>
      </c>
      <c r="C3453">
        <v>3</v>
      </c>
      <c r="D3453" t="s">
        <v>9</v>
      </c>
      <c r="E3453" t="s">
        <v>15</v>
      </c>
      <c r="F3453" t="s">
        <v>11</v>
      </c>
      <c r="G3453" t="s">
        <v>17</v>
      </c>
      <c r="H3453" s="2">
        <v>142.33000000000001</v>
      </c>
      <c r="I3453" t="str">
        <f t="shared" si="53"/>
        <v>Child</v>
      </c>
    </row>
    <row r="3454" spans="1:9" x14ac:dyDescent="0.35">
      <c r="A3454" s="1">
        <v>45052</v>
      </c>
      <c r="B3454" t="s">
        <v>3486</v>
      </c>
      <c r="C3454">
        <v>65</v>
      </c>
      <c r="D3454" t="s">
        <v>14</v>
      </c>
      <c r="E3454" t="s">
        <v>10</v>
      </c>
      <c r="F3454" t="s">
        <v>16</v>
      </c>
      <c r="G3454" t="s">
        <v>12</v>
      </c>
      <c r="H3454" s="2">
        <v>4532.67</v>
      </c>
      <c r="I3454" t="str">
        <f t="shared" si="53"/>
        <v>Senior Age</v>
      </c>
    </row>
    <row r="3455" spans="1:9" x14ac:dyDescent="0.35">
      <c r="A3455" s="1">
        <v>45190</v>
      </c>
      <c r="B3455" t="s">
        <v>3487</v>
      </c>
      <c r="C3455">
        <v>81</v>
      </c>
      <c r="D3455" t="s">
        <v>14</v>
      </c>
      <c r="E3455" t="s">
        <v>35</v>
      </c>
      <c r="F3455" t="s">
        <v>11</v>
      </c>
      <c r="G3455" t="s">
        <v>17</v>
      </c>
      <c r="H3455" s="2">
        <v>71.239999999999995</v>
      </c>
      <c r="I3455" t="str">
        <f t="shared" si="53"/>
        <v>Senior Age</v>
      </c>
    </row>
    <row r="3456" spans="1:9" x14ac:dyDescent="0.35">
      <c r="A3456" s="1">
        <v>44713</v>
      </c>
      <c r="B3456" t="s">
        <v>3488</v>
      </c>
      <c r="C3456">
        <v>83</v>
      </c>
      <c r="D3456" t="s">
        <v>14</v>
      </c>
      <c r="E3456" t="s">
        <v>22</v>
      </c>
      <c r="F3456" t="s">
        <v>16</v>
      </c>
      <c r="G3456" t="s">
        <v>12</v>
      </c>
      <c r="H3456" s="2">
        <v>4229.66</v>
      </c>
      <c r="I3456" t="str">
        <f t="shared" si="53"/>
        <v>Senior Age</v>
      </c>
    </row>
    <row r="3457" spans="1:9" x14ac:dyDescent="0.35">
      <c r="A3457" s="1">
        <v>44935</v>
      </c>
      <c r="B3457" t="s">
        <v>3489</v>
      </c>
      <c r="C3457">
        <v>21</v>
      </c>
      <c r="D3457" t="s">
        <v>14</v>
      </c>
      <c r="E3457" t="s">
        <v>10</v>
      </c>
      <c r="F3457" t="s">
        <v>23</v>
      </c>
      <c r="G3457" t="s">
        <v>12</v>
      </c>
      <c r="H3457" s="2">
        <v>3203.92</v>
      </c>
      <c r="I3457" t="str">
        <f t="shared" si="53"/>
        <v>Young Adult</v>
      </c>
    </row>
    <row r="3458" spans="1:9" x14ac:dyDescent="0.35">
      <c r="A3458" s="1">
        <v>44848</v>
      </c>
      <c r="B3458" t="s">
        <v>3490</v>
      </c>
      <c r="C3458">
        <v>91</v>
      </c>
      <c r="D3458" t="s">
        <v>9</v>
      </c>
      <c r="E3458" t="s">
        <v>35</v>
      </c>
      <c r="F3458" t="s">
        <v>16</v>
      </c>
      <c r="G3458" t="s">
        <v>17</v>
      </c>
      <c r="H3458" s="2">
        <v>2035.03</v>
      </c>
      <c r="I3458" t="str">
        <f t="shared" ref="I3458:I3521" si="54">IF(C3458&lt;=17,"Child",IF(C3458&lt;=39, "Young Adult", IF(C3458&lt;=59, "Middle age", "Senior Age")))</f>
        <v>Senior Age</v>
      </c>
    </row>
    <row r="3459" spans="1:9" x14ac:dyDescent="0.35">
      <c r="A3459" s="1">
        <v>44613</v>
      </c>
      <c r="B3459" t="s">
        <v>3491</v>
      </c>
      <c r="C3459">
        <v>12</v>
      </c>
      <c r="D3459" t="s">
        <v>9</v>
      </c>
      <c r="E3459" t="s">
        <v>33</v>
      </c>
      <c r="F3459" t="s">
        <v>11</v>
      </c>
      <c r="G3459" t="s">
        <v>40</v>
      </c>
      <c r="H3459" s="2">
        <v>4311.8500000000004</v>
      </c>
      <c r="I3459" t="str">
        <f t="shared" si="54"/>
        <v>Child</v>
      </c>
    </row>
    <row r="3460" spans="1:9" x14ac:dyDescent="0.35">
      <c r="A3460" s="1">
        <v>45157</v>
      </c>
      <c r="B3460" t="s">
        <v>3492</v>
      </c>
      <c r="C3460">
        <v>1</v>
      </c>
      <c r="D3460" t="s">
        <v>14</v>
      </c>
      <c r="E3460" t="s">
        <v>15</v>
      </c>
      <c r="F3460" t="s">
        <v>16</v>
      </c>
      <c r="G3460" t="s">
        <v>17</v>
      </c>
      <c r="H3460" s="2">
        <v>1815.17</v>
      </c>
      <c r="I3460" t="str">
        <f t="shared" si="54"/>
        <v>Child</v>
      </c>
    </row>
    <row r="3461" spans="1:9" x14ac:dyDescent="0.35">
      <c r="A3461" s="1">
        <v>45095</v>
      </c>
      <c r="B3461" t="s">
        <v>3493</v>
      </c>
      <c r="C3461">
        <v>14</v>
      </c>
      <c r="D3461" t="s">
        <v>14</v>
      </c>
      <c r="E3461" t="s">
        <v>15</v>
      </c>
      <c r="F3461" t="s">
        <v>11</v>
      </c>
      <c r="G3461" t="s">
        <v>28</v>
      </c>
      <c r="H3461" s="2">
        <v>1910.26</v>
      </c>
      <c r="I3461" t="str">
        <f t="shared" si="54"/>
        <v>Child</v>
      </c>
    </row>
    <row r="3462" spans="1:9" x14ac:dyDescent="0.35">
      <c r="A3462" s="1">
        <v>44849</v>
      </c>
      <c r="B3462" t="s">
        <v>3494</v>
      </c>
      <c r="C3462">
        <v>52</v>
      </c>
      <c r="D3462" t="s">
        <v>21</v>
      </c>
      <c r="E3462" t="s">
        <v>22</v>
      </c>
      <c r="F3462" t="s">
        <v>30</v>
      </c>
      <c r="G3462" t="s">
        <v>40</v>
      </c>
      <c r="H3462" s="2">
        <v>4788.33</v>
      </c>
      <c r="I3462" t="str">
        <f t="shared" si="54"/>
        <v>Middle age</v>
      </c>
    </row>
    <row r="3463" spans="1:9" x14ac:dyDescent="0.35">
      <c r="A3463" s="1">
        <v>44720</v>
      </c>
      <c r="B3463" t="s">
        <v>3495</v>
      </c>
      <c r="C3463">
        <v>73</v>
      </c>
      <c r="D3463" t="s">
        <v>9</v>
      </c>
      <c r="E3463" t="s">
        <v>22</v>
      </c>
      <c r="F3463" t="s">
        <v>11</v>
      </c>
      <c r="G3463" t="s">
        <v>40</v>
      </c>
      <c r="H3463" s="2">
        <v>366.19</v>
      </c>
      <c r="I3463" t="str">
        <f t="shared" si="54"/>
        <v>Senior Age</v>
      </c>
    </row>
    <row r="3464" spans="1:9" x14ac:dyDescent="0.35">
      <c r="A3464" s="1">
        <v>44797</v>
      </c>
      <c r="B3464" t="s">
        <v>3496</v>
      </c>
      <c r="C3464">
        <v>16</v>
      </c>
      <c r="D3464" t="s">
        <v>9</v>
      </c>
      <c r="E3464" t="s">
        <v>35</v>
      </c>
      <c r="F3464" t="s">
        <v>30</v>
      </c>
      <c r="G3464" t="s">
        <v>28</v>
      </c>
      <c r="H3464" s="2">
        <v>4269.78</v>
      </c>
      <c r="I3464" t="str">
        <f t="shared" si="54"/>
        <v>Child</v>
      </c>
    </row>
    <row r="3465" spans="1:9" x14ac:dyDescent="0.35">
      <c r="A3465" s="1">
        <v>44864</v>
      </c>
      <c r="B3465" t="s">
        <v>3497</v>
      </c>
      <c r="C3465">
        <v>21</v>
      </c>
      <c r="D3465" t="s">
        <v>14</v>
      </c>
      <c r="E3465" t="s">
        <v>35</v>
      </c>
      <c r="F3465" t="s">
        <v>11</v>
      </c>
      <c r="G3465" t="s">
        <v>17</v>
      </c>
      <c r="H3465" s="2">
        <v>1760.35</v>
      </c>
      <c r="I3465" t="str">
        <f t="shared" si="54"/>
        <v>Young Adult</v>
      </c>
    </row>
    <row r="3466" spans="1:9" x14ac:dyDescent="0.35">
      <c r="A3466" s="1">
        <v>45241</v>
      </c>
      <c r="B3466" t="s">
        <v>3498</v>
      </c>
      <c r="C3466">
        <v>80</v>
      </c>
      <c r="D3466" t="s">
        <v>14</v>
      </c>
      <c r="E3466" t="s">
        <v>15</v>
      </c>
      <c r="F3466" t="s">
        <v>23</v>
      </c>
      <c r="G3466" t="s">
        <v>17</v>
      </c>
      <c r="H3466" s="2">
        <v>1795.11</v>
      </c>
      <c r="I3466" t="str">
        <f t="shared" si="54"/>
        <v>Senior Age</v>
      </c>
    </row>
    <row r="3467" spans="1:9" x14ac:dyDescent="0.35">
      <c r="A3467" s="1">
        <v>44589</v>
      </c>
      <c r="B3467" t="s">
        <v>3499</v>
      </c>
      <c r="C3467">
        <v>66</v>
      </c>
      <c r="D3467" t="s">
        <v>21</v>
      </c>
      <c r="E3467" t="s">
        <v>25</v>
      </c>
      <c r="F3467" t="s">
        <v>30</v>
      </c>
      <c r="G3467" t="s">
        <v>40</v>
      </c>
      <c r="H3467" s="2">
        <v>3318.1</v>
      </c>
      <c r="I3467" t="str">
        <f t="shared" si="54"/>
        <v>Senior Age</v>
      </c>
    </row>
    <row r="3468" spans="1:9" x14ac:dyDescent="0.35">
      <c r="A3468" s="1">
        <v>45226</v>
      </c>
      <c r="B3468" t="s">
        <v>3500</v>
      </c>
      <c r="C3468">
        <v>95</v>
      </c>
      <c r="D3468" t="s">
        <v>14</v>
      </c>
      <c r="E3468" t="s">
        <v>33</v>
      </c>
      <c r="F3468" t="s">
        <v>23</v>
      </c>
      <c r="G3468" t="s">
        <v>12</v>
      </c>
      <c r="H3468" s="2">
        <v>1727.49</v>
      </c>
      <c r="I3468" t="str">
        <f t="shared" si="54"/>
        <v>Senior Age</v>
      </c>
    </row>
    <row r="3469" spans="1:9" x14ac:dyDescent="0.35">
      <c r="A3469" s="1">
        <v>45178</v>
      </c>
      <c r="B3469" t="s">
        <v>3501</v>
      </c>
      <c r="C3469">
        <v>37</v>
      </c>
      <c r="D3469" t="s">
        <v>9</v>
      </c>
      <c r="E3469" t="s">
        <v>35</v>
      </c>
      <c r="F3469" t="s">
        <v>16</v>
      </c>
      <c r="G3469" t="s">
        <v>40</v>
      </c>
      <c r="H3469" s="2">
        <v>4488.92</v>
      </c>
      <c r="I3469" t="str">
        <f t="shared" si="54"/>
        <v>Young Adult</v>
      </c>
    </row>
    <row r="3470" spans="1:9" x14ac:dyDescent="0.35">
      <c r="A3470" s="1">
        <v>45075</v>
      </c>
      <c r="B3470" t="s">
        <v>3502</v>
      </c>
      <c r="C3470">
        <v>16</v>
      </c>
      <c r="D3470" t="s">
        <v>21</v>
      </c>
      <c r="E3470" t="s">
        <v>22</v>
      </c>
      <c r="F3470" t="s">
        <v>23</v>
      </c>
      <c r="G3470" t="s">
        <v>37</v>
      </c>
      <c r="H3470" s="2">
        <v>95.52</v>
      </c>
      <c r="I3470" t="str">
        <f t="shared" si="54"/>
        <v>Child</v>
      </c>
    </row>
    <row r="3471" spans="1:9" x14ac:dyDescent="0.35">
      <c r="A3471" s="1">
        <v>44609</v>
      </c>
      <c r="B3471" t="s">
        <v>3503</v>
      </c>
      <c r="C3471">
        <v>11</v>
      </c>
      <c r="D3471" t="s">
        <v>9</v>
      </c>
      <c r="E3471" t="s">
        <v>15</v>
      </c>
      <c r="F3471" t="s">
        <v>16</v>
      </c>
      <c r="G3471" t="s">
        <v>37</v>
      </c>
      <c r="H3471" s="2">
        <v>426.05</v>
      </c>
      <c r="I3471" t="str">
        <f t="shared" si="54"/>
        <v>Child</v>
      </c>
    </row>
    <row r="3472" spans="1:9" x14ac:dyDescent="0.35">
      <c r="A3472" s="1">
        <v>44875</v>
      </c>
      <c r="B3472" t="s">
        <v>3504</v>
      </c>
      <c r="C3472">
        <v>96</v>
      </c>
      <c r="D3472" t="s">
        <v>14</v>
      </c>
      <c r="E3472" t="s">
        <v>33</v>
      </c>
      <c r="F3472" t="s">
        <v>16</v>
      </c>
      <c r="G3472" t="s">
        <v>40</v>
      </c>
      <c r="H3472" s="2">
        <v>3834.82</v>
      </c>
      <c r="I3472" t="str">
        <f t="shared" si="54"/>
        <v>Senior Age</v>
      </c>
    </row>
    <row r="3473" spans="1:9" x14ac:dyDescent="0.35">
      <c r="A3473" s="1">
        <v>44845</v>
      </c>
      <c r="B3473" t="s">
        <v>3505</v>
      </c>
      <c r="C3473">
        <v>61</v>
      </c>
      <c r="D3473" t="s">
        <v>14</v>
      </c>
      <c r="E3473" t="s">
        <v>15</v>
      </c>
      <c r="F3473" t="s">
        <v>30</v>
      </c>
      <c r="G3473" t="s">
        <v>40</v>
      </c>
      <c r="H3473" s="2">
        <v>886.68</v>
      </c>
      <c r="I3473" t="str">
        <f t="shared" si="54"/>
        <v>Senior Age</v>
      </c>
    </row>
    <row r="3474" spans="1:9" x14ac:dyDescent="0.35">
      <c r="A3474" s="1">
        <v>45119</v>
      </c>
      <c r="B3474" t="s">
        <v>3506</v>
      </c>
      <c r="C3474">
        <v>30</v>
      </c>
      <c r="D3474" t="s">
        <v>21</v>
      </c>
      <c r="E3474" t="s">
        <v>33</v>
      </c>
      <c r="F3474" t="s">
        <v>23</v>
      </c>
      <c r="G3474" t="s">
        <v>37</v>
      </c>
      <c r="H3474" s="2">
        <v>479.95</v>
      </c>
      <c r="I3474" t="str">
        <f t="shared" si="54"/>
        <v>Young Adult</v>
      </c>
    </row>
    <row r="3475" spans="1:9" x14ac:dyDescent="0.35">
      <c r="A3475" s="1">
        <v>44979</v>
      </c>
      <c r="B3475" t="s">
        <v>3507</v>
      </c>
      <c r="C3475">
        <v>82</v>
      </c>
      <c r="D3475" t="s">
        <v>14</v>
      </c>
      <c r="E3475" t="s">
        <v>33</v>
      </c>
      <c r="F3475" t="s">
        <v>30</v>
      </c>
      <c r="G3475" t="s">
        <v>28</v>
      </c>
      <c r="H3475" s="2">
        <v>4977.6499999999996</v>
      </c>
      <c r="I3475" t="str">
        <f t="shared" si="54"/>
        <v>Senior Age</v>
      </c>
    </row>
    <row r="3476" spans="1:9" x14ac:dyDescent="0.35">
      <c r="A3476" s="1">
        <v>44842</v>
      </c>
      <c r="B3476" t="s">
        <v>3508</v>
      </c>
      <c r="C3476">
        <v>54</v>
      </c>
      <c r="D3476" t="s">
        <v>9</v>
      </c>
      <c r="E3476" t="s">
        <v>22</v>
      </c>
      <c r="F3476" t="s">
        <v>23</v>
      </c>
      <c r="G3476" t="s">
        <v>28</v>
      </c>
      <c r="H3476" s="2">
        <v>2555.5300000000002</v>
      </c>
      <c r="I3476" t="str">
        <f t="shared" si="54"/>
        <v>Middle age</v>
      </c>
    </row>
    <row r="3477" spans="1:9" x14ac:dyDescent="0.35">
      <c r="A3477" s="1">
        <v>44593</v>
      </c>
      <c r="B3477" t="s">
        <v>3509</v>
      </c>
      <c r="C3477">
        <v>13</v>
      </c>
      <c r="D3477" t="s">
        <v>21</v>
      </c>
      <c r="E3477" t="s">
        <v>19</v>
      </c>
      <c r="F3477" t="s">
        <v>23</v>
      </c>
      <c r="G3477" t="s">
        <v>28</v>
      </c>
      <c r="H3477" s="2">
        <v>701.86</v>
      </c>
      <c r="I3477" t="str">
        <f t="shared" si="54"/>
        <v>Child</v>
      </c>
    </row>
    <row r="3478" spans="1:9" x14ac:dyDescent="0.35">
      <c r="A3478" s="1">
        <v>44656</v>
      </c>
      <c r="B3478" t="s">
        <v>3510</v>
      </c>
      <c r="C3478">
        <v>46</v>
      </c>
      <c r="D3478" t="s">
        <v>21</v>
      </c>
      <c r="E3478" t="s">
        <v>27</v>
      </c>
      <c r="F3478" t="s">
        <v>16</v>
      </c>
      <c r="G3478" t="s">
        <v>12</v>
      </c>
      <c r="H3478" s="2">
        <v>3202.11</v>
      </c>
      <c r="I3478" t="str">
        <f t="shared" si="54"/>
        <v>Middle age</v>
      </c>
    </row>
    <row r="3479" spans="1:9" x14ac:dyDescent="0.35">
      <c r="A3479" s="1">
        <v>44764</v>
      </c>
      <c r="B3479" t="s">
        <v>3511</v>
      </c>
      <c r="C3479">
        <v>85</v>
      </c>
      <c r="D3479" t="s">
        <v>21</v>
      </c>
      <c r="E3479" t="s">
        <v>22</v>
      </c>
      <c r="F3479" t="s">
        <v>16</v>
      </c>
      <c r="G3479" t="s">
        <v>12</v>
      </c>
      <c r="H3479" s="2">
        <v>4379.07</v>
      </c>
      <c r="I3479" t="str">
        <f t="shared" si="54"/>
        <v>Senior Age</v>
      </c>
    </row>
    <row r="3480" spans="1:9" x14ac:dyDescent="0.35">
      <c r="A3480" s="1">
        <v>44661</v>
      </c>
      <c r="B3480" t="s">
        <v>3512</v>
      </c>
      <c r="C3480">
        <v>70</v>
      </c>
      <c r="D3480" t="s">
        <v>14</v>
      </c>
      <c r="E3480" t="s">
        <v>10</v>
      </c>
      <c r="F3480" t="s">
        <v>23</v>
      </c>
      <c r="G3480" t="s">
        <v>17</v>
      </c>
      <c r="H3480" s="2">
        <v>1724.18</v>
      </c>
      <c r="I3480" t="str">
        <f t="shared" si="54"/>
        <v>Senior Age</v>
      </c>
    </row>
    <row r="3481" spans="1:9" x14ac:dyDescent="0.35">
      <c r="A3481" s="1">
        <v>44962</v>
      </c>
      <c r="B3481" t="s">
        <v>3513</v>
      </c>
      <c r="C3481">
        <v>13</v>
      </c>
      <c r="D3481" t="s">
        <v>14</v>
      </c>
      <c r="E3481" t="s">
        <v>35</v>
      </c>
      <c r="F3481" t="s">
        <v>23</v>
      </c>
      <c r="G3481" t="s">
        <v>12</v>
      </c>
      <c r="H3481" s="2">
        <v>1761.53</v>
      </c>
      <c r="I3481" t="str">
        <f t="shared" si="54"/>
        <v>Child</v>
      </c>
    </row>
    <row r="3482" spans="1:9" x14ac:dyDescent="0.35">
      <c r="A3482" s="1">
        <v>45067</v>
      </c>
      <c r="B3482" t="s">
        <v>3514</v>
      </c>
      <c r="C3482">
        <v>64</v>
      </c>
      <c r="D3482" t="s">
        <v>21</v>
      </c>
      <c r="E3482" t="s">
        <v>25</v>
      </c>
      <c r="F3482" t="s">
        <v>23</v>
      </c>
      <c r="G3482" t="s">
        <v>40</v>
      </c>
      <c r="H3482" s="2">
        <v>1934.81</v>
      </c>
      <c r="I3482" t="str">
        <f t="shared" si="54"/>
        <v>Senior Age</v>
      </c>
    </row>
    <row r="3483" spans="1:9" x14ac:dyDescent="0.35">
      <c r="A3483" s="1">
        <v>44581</v>
      </c>
      <c r="B3483" t="s">
        <v>3515</v>
      </c>
      <c r="C3483">
        <v>91</v>
      </c>
      <c r="D3483" t="s">
        <v>21</v>
      </c>
      <c r="E3483" t="s">
        <v>19</v>
      </c>
      <c r="F3483" t="s">
        <v>16</v>
      </c>
      <c r="G3483" t="s">
        <v>12</v>
      </c>
      <c r="H3483" s="2">
        <v>3653.35</v>
      </c>
      <c r="I3483" t="str">
        <f t="shared" si="54"/>
        <v>Senior Age</v>
      </c>
    </row>
    <row r="3484" spans="1:9" x14ac:dyDescent="0.35">
      <c r="A3484" s="1">
        <v>44739</v>
      </c>
      <c r="B3484" t="s">
        <v>3516</v>
      </c>
      <c r="C3484">
        <v>85</v>
      </c>
      <c r="D3484" t="s">
        <v>14</v>
      </c>
      <c r="E3484" t="s">
        <v>15</v>
      </c>
      <c r="F3484" t="s">
        <v>30</v>
      </c>
      <c r="G3484" t="s">
        <v>40</v>
      </c>
      <c r="H3484" s="2">
        <v>1853.95</v>
      </c>
      <c r="I3484" t="str">
        <f t="shared" si="54"/>
        <v>Senior Age</v>
      </c>
    </row>
    <row r="3485" spans="1:9" x14ac:dyDescent="0.35">
      <c r="A3485" s="1">
        <v>44669</v>
      </c>
      <c r="B3485" t="s">
        <v>3517</v>
      </c>
      <c r="C3485">
        <v>90</v>
      </c>
      <c r="D3485" t="s">
        <v>14</v>
      </c>
      <c r="E3485" t="s">
        <v>35</v>
      </c>
      <c r="F3485" t="s">
        <v>30</v>
      </c>
      <c r="G3485" t="s">
        <v>40</v>
      </c>
      <c r="H3485" s="2">
        <v>3037.49</v>
      </c>
      <c r="I3485" t="str">
        <f t="shared" si="54"/>
        <v>Senior Age</v>
      </c>
    </row>
    <row r="3486" spans="1:9" x14ac:dyDescent="0.35">
      <c r="A3486" s="1">
        <v>45086</v>
      </c>
      <c r="B3486" t="s">
        <v>3518</v>
      </c>
      <c r="C3486">
        <v>64</v>
      </c>
      <c r="D3486" t="s">
        <v>14</v>
      </c>
      <c r="E3486" t="s">
        <v>10</v>
      </c>
      <c r="F3486" t="s">
        <v>30</v>
      </c>
      <c r="G3486" t="s">
        <v>28</v>
      </c>
      <c r="H3486" s="2">
        <v>1060.48</v>
      </c>
      <c r="I3486" t="str">
        <f t="shared" si="54"/>
        <v>Senior Age</v>
      </c>
    </row>
    <row r="3487" spans="1:9" x14ac:dyDescent="0.35">
      <c r="A3487" s="1">
        <v>44897</v>
      </c>
      <c r="B3487" t="s">
        <v>3519</v>
      </c>
      <c r="C3487">
        <v>8</v>
      </c>
      <c r="D3487" t="s">
        <v>21</v>
      </c>
      <c r="E3487" t="s">
        <v>15</v>
      </c>
      <c r="F3487" t="s">
        <v>16</v>
      </c>
      <c r="G3487" t="s">
        <v>17</v>
      </c>
      <c r="H3487" s="2">
        <v>1410.97</v>
      </c>
      <c r="I3487" t="str">
        <f t="shared" si="54"/>
        <v>Child</v>
      </c>
    </row>
    <row r="3488" spans="1:9" x14ac:dyDescent="0.35">
      <c r="A3488" s="1">
        <v>44576</v>
      </c>
      <c r="B3488" t="s">
        <v>3520</v>
      </c>
      <c r="C3488">
        <v>9</v>
      </c>
      <c r="D3488" t="s">
        <v>9</v>
      </c>
      <c r="E3488" t="s">
        <v>15</v>
      </c>
      <c r="F3488" t="s">
        <v>30</v>
      </c>
      <c r="G3488" t="s">
        <v>17</v>
      </c>
      <c r="H3488" s="2">
        <v>1180.4000000000001</v>
      </c>
      <c r="I3488" t="str">
        <f t="shared" si="54"/>
        <v>Child</v>
      </c>
    </row>
    <row r="3489" spans="1:9" x14ac:dyDescent="0.35">
      <c r="A3489" s="1">
        <v>44781</v>
      </c>
      <c r="B3489" t="s">
        <v>3521</v>
      </c>
      <c r="C3489">
        <v>74</v>
      </c>
      <c r="D3489" t="s">
        <v>14</v>
      </c>
      <c r="E3489" t="s">
        <v>22</v>
      </c>
      <c r="F3489" t="s">
        <v>11</v>
      </c>
      <c r="G3489" t="s">
        <v>12</v>
      </c>
      <c r="H3489" s="2">
        <v>4079.98</v>
      </c>
      <c r="I3489" t="str">
        <f t="shared" si="54"/>
        <v>Senior Age</v>
      </c>
    </row>
    <row r="3490" spans="1:9" x14ac:dyDescent="0.35">
      <c r="A3490" s="1">
        <v>44804</v>
      </c>
      <c r="B3490" t="s">
        <v>3522</v>
      </c>
      <c r="C3490">
        <v>25</v>
      </c>
      <c r="D3490" t="s">
        <v>14</v>
      </c>
      <c r="E3490" t="s">
        <v>19</v>
      </c>
      <c r="F3490" t="s">
        <v>16</v>
      </c>
      <c r="G3490" t="s">
        <v>17</v>
      </c>
      <c r="H3490" s="2">
        <v>420.46</v>
      </c>
      <c r="I3490" t="str">
        <f t="shared" si="54"/>
        <v>Young Adult</v>
      </c>
    </row>
    <row r="3491" spans="1:9" x14ac:dyDescent="0.35">
      <c r="A3491" s="1">
        <v>45186</v>
      </c>
      <c r="B3491" t="s">
        <v>3523</v>
      </c>
      <c r="C3491">
        <v>19</v>
      </c>
      <c r="D3491" t="s">
        <v>9</v>
      </c>
      <c r="E3491" t="s">
        <v>22</v>
      </c>
      <c r="F3491" t="s">
        <v>23</v>
      </c>
      <c r="G3491" t="s">
        <v>12</v>
      </c>
      <c r="H3491" s="2">
        <v>1644.46</v>
      </c>
      <c r="I3491" t="str">
        <f t="shared" si="54"/>
        <v>Young Adult</v>
      </c>
    </row>
    <row r="3492" spans="1:9" x14ac:dyDescent="0.35">
      <c r="A3492" s="1">
        <v>44744</v>
      </c>
      <c r="B3492" t="s">
        <v>3524</v>
      </c>
      <c r="C3492">
        <v>80</v>
      </c>
      <c r="D3492" t="s">
        <v>21</v>
      </c>
      <c r="E3492" t="s">
        <v>35</v>
      </c>
      <c r="F3492" t="s">
        <v>30</v>
      </c>
      <c r="G3492" t="s">
        <v>40</v>
      </c>
      <c r="H3492" s="2">
        <v>2787</v>
      </c>
      <c r="I3492" t="str">
        <f t="shared" si="54"/>
        <v>Senior Age</v>
      </c>
    </row>
    <row r="3493" spans="1:9" x14ac:dyDescent="0.35">
      <c r="A3493" s="1">
        <v>45196</v>
      </c>
      <c r="B3493" t="s">
        <v>3525</v>
      </c>
      <c r="C3493">
        <v>19</v>
      </c>
      <c r="D3493" t="s">
        <v>14</v>
      </c>
      <c r="E3493" t="s">
        <v>35</v>
      </c>
      <c r="F3493" t="s">
        <v>11</v>
      </c>
      <c r="G3493" t="s">
        <v>37</v>
      </c>
      <c r="H3493" s="2">
        <v>4503.42</v>
      </c>
      <c r="I3493" t="str">
        <f t="shared" si="54"/>
        <v>Young Adult</v>
      </c>
    </row>
    <row r="3494" spans="1:9" x14ac:dyDescent="0.35">
      <c r="A3494" s="1">
        <v>44629</v>
      </c>
      <c r="B3494" t="s">
        <v>3526</v>
      </c>
      <c r="C3494">
        <v>50</v>
      </c>
      <c r="D3494" t="s">
        <v>9</v>
      </c>
      <c r="E3494" t="s">
        <v>10</v>
      </c>
      <c r="F3494" t="s">
        <v>23</v>
      </c>
      <c r="G3494" t="s">
        <v>28</v>
      </c>
      <c r="H3494" s="2">
        <v>1986.75</v>
      </c>
      <c r="I3494" t="str">
        <f t="shared" si="54"/>
        <v>Middle age</v>
      </c>
    </row>
    <row r="3495" spans="1:9" x14ac:dyDescent="0.35">
      <c r="A3495" s="1">
        <v>44566</v>
      </c>
      <c r="B3495" t="s">
        <v>3527</v>
      </c>
      <c r="C3495">
        <v>34</v>
      </c>
      <c r="D3495" t="s">
        <v>21</v>
      </c>
      <c r="E3495" t="s">
        <v>22</v>
      </c>
      <c r="F3495" t="s">
        <v>23</v>
      </c>
      <c r="G3495" t="s">
        <v>17</v>
      </c>
      <c r="H3495" s="2">
        <v>4602.8900000000003</v>
      </c>
      <c r="I3495" t="str">
        <f t="shared" si="54"/>
        <v>Young Adult</v>
      </c>
    </row>
    <row r="3496" spans="1:9" x14ac:dyDescent="0.35">
      <c r="A3496" s="1">
        <v>45053</v>
      </c>
      <c r="B3496" t="s">
        <v>3528</v>
      </c>
      <c r="C3496">
        <v>21</v>
      </c>
      <c r="D3496" t="s">
        <v>9</v>
      </c>
      <c r="E3496" t="s">
        <v>10</v>
      </c>
      <c r="F3496" t="s">
        <v>11</v>
      </c>
      <c r="G3496" t="s">
        <v>40</v>
      </c>
      <c r="H3496" s="2">
        <v>3257.84</v>
      </c>
      <c r="I3496" t="str">
        <f t="shared" si="54"/>
        <v>Young Adult</v>
      </c>
    </row>
    <row r="3497" spans="1:9" x14ac:dyDescent="0.35">
      <c r="A3497" s="1">
        <v>44881</v>
      </c>
      <c r="B3497" t="s">
        <v>3529</v>
      </c>
      <c r="C3497">
        <v>83</v>
      </c>
      <c r="D3497" t="s">
        <v>21</v>
      </c>
      <c r="E3497" t="s">
        <v>35</v>
      </c>
      <c r="F3497" t="s">
        <v>30</v>
      </c>
      <c r="G3497" t="s">
        <v>28</v>
      </c>
      <c r="H3497" s="2">
        <v>2688.61</v>
      </c>
      <c r="I3497" t="str">
        <f t="shared" si="54"/>
        <v>Senior Age</v>
      </c>
    </row>
    <row r="3498" spans="1:9" x14ac:dyDescent="0.35">
      <c r="A3498" s="1">
        <v>44727</v>
      </c>
      <c r="B3498" t="s">
        <v>3530</v>
      </c>
      <c r="C3498">
        <v>15</v>
      </c>
      <c r="D3498" t="s">
        <v>9</v>
      </c>
      <c r="E3498" t="s">
        <v>35</v>
      </c>
      <c r="F3498" t="s">
        <v>16</v>
      </c>
      <c r="G3498" t="s">
        <v>17</v>
      </c>
      <c r="H3498" s="2">
        <v>1580.92</v>
      </c>
      <c r="I3498" t="str">
        <f t="shared" si="54"/>
        <v>Child</v>
      </c>
    </row>
    <row r="3499" spans="1:9" x14ac:dyDescent="0.35">
      <c r="A3499" s="1">
        <v>44820</v>
      </c>
      <c r="B3499" t="s">
        <v>3531</v>
      </c>
      <c r="C3499">
        <v>63</v>
      </c>
      <c r="D3499" t="s">
        <v>21</v>
      </c>
      <c r="E3499" t="s">
        <v>10</v>
      </c>
      <c r="F3499" t="s">
        <v>30</v>
      </c>
      <c r="G3499" t="s">
        <v>28</v>
      </c>
      <c r="H3499" s="2">
        <v>1423.37</v>
      </c>
      <c r="I3499" t="str">
        <f t="shared" si="54"/>
        <v>Senior Age</v>
      </c>
    </row>
    <row r="3500" spans="1:9" x14ac:dyDescent="0.35">
      <c r="A3500" s="1">
        <v>44894</v>
      </c>
      <c r="B3500" t="s">
        <v>3532</v>
      </c>
      <c r="C3500">
        <v>7</v>
      </c>
      <c r="D3500" t="s">
        <v>21</v>
      </c>
      <c r="E3500" t="s">
        <v>27</v>
      </c>
      <c r="F3500" t="s">
        <v>23</v>
      </c>
      <c r="G3500" t="s">
        <v>28</v>
      </c>
      <c r="H3500" s="2">
        <v>4911.9399999999996</v>
      </c>
      <c r="I3500" t="str">
        <f t="shared" si="54"/>
        <v>Child</v>
      </c>
    </row>
    <row r="3501" spans="1:9" x14ac:dyDescent="0.35">
      <c r="A3501" s="1">
        <v>45274</v>
      </c>
      <c r="B3501" t="s">
        <v>3533</v>
      </c>
      <c r="C3501">
        <v>17</v>
      </c>
      <c r="D3501" t="s">
        <v>9</v>
      </c>
      <c r="E3501" t="s">
        <v>22</v>
      </c>
      <c r="F3501" t="s">
        <v>30</v>
      </c>
      <c r="G3501" t="s">
        <v>28</v>
      </c>
      <c r="H3501" s="2">
        <v>927.92</v>
      </c>
      <c r="I3501" t="str">
        <f t="shared" si="54"/>
        <v>Child</v>
      </c>
    </row>
    <row r="3502" spans="1:9" x14ac:dyDescent="0.35">
      <c r="A3502" s="1">
        <v>45101</v>
      </c>
      <c r="B3502" t="s">
        <v>3534</v>
      </c>
      <c r="C3502">
        <v>41</v>
      </c>
      <c r="D3502" t="s">
        <v>14</v>
      </c>
      <c r="E3502" t="s">
        <v>27</v>
      </c>
      <c r="F3502" t="s">
        <v>30</v>
      </c>
      <c r="G3502" t="s">
        <v>17</v>
      </c>
      <c r="H3502" s="2">
        <v>2762.95</v>
      </c>
      <c r="I3502" t="str">
        <f t="shared" si="54"/>
        <v>Middle age</v>
      </c>
    </row>
    <row r="3503" spans="1:9" x14ac:dyDescent="0.35">
      <c r="A3503" s="1">
        <v>45170</v>
      </c>
      <c r="B3503" t="s">
        <v>3535</v>
      </c>
      <c r="C3503">
        <v>65</v>
      </c>
      <c r="D3503" t="s">
        <v>9</v>
      </c>
      <c r="E3503" t="s">
        <v>22</v>
      </c>
      <c r="F3503" t="s">
        <v>23</v>
      </c>
      <c r="G3503" t="s">
        <v>17</v>
      </c>
      <c r="H3503" s="2">
        <v>945.95</v>
      </c>
      <c r="I3503" t="str">
        <f t="shared" si="54"/>
        <v>Senior Age</v>
      </c>
    </row>
    <row r="3504" spans="1:9" x14ac:dyDescent="0.35">
      <c r="A3504" s="1">
        <v>45096</v>
      </c>
      <c r="B3504" t="s">
        <v>3536</v>
      </c>
      <c r="C3504">
        <v>26</v>
      </c>
      <c r="D3504" t="s">
        <v>14</v>
      </c>
      <c r="E3504" t="s">
        <v>33</v>
      </c>
      <c r="F3504" t="s">
        <v>30</v>
      </c>
      <c r="G3504" t="s">
        <v>37</v>
      </c>
      <c r="H3504" s="2">
        <v>478.23</v>
      </c>
      <c r="I3504" t="str">
        <f t="shared" si="54"/>
        <v>Young Adult</v>
      </c>
    </row>
    <row r="3505" spans="1:9" x14ac:dyDescent="0.35">
      <c r="A3505" s="1">
        <v>45197</v>
      </c>
      <c r="B3505" t="s">
        <v>3537</v>
      </c>
      <c r="C3505">
        <v>4</v>
      </c>
      <c r="D3505" t="s">
        <v>14</v>
      </c>
      <c r="E3505" t="s">
        <v>19</v>
      </c>
      <c r="F3505" t="s">
        <v>23</v>
      </c>
      <c r="G3505" t="s">
        <v>40</v>
      </c>
      <c r="H3505" s="2">
        <v>1415.94</v>
      </c>
      <c r="I3505" t="str">
        <f t="shared" si="54"/>
        <v>Child</v>
      </c>
    </row>
    <row r="3506" spans="1:9" x14ac:dyDescent="0.35">
      <c r="A3506" s="1">
        <v>44761</v>
      </c>
      <c r="B3506" t="s">
        <v>3538</v>
      </c>
      <c r="C3506">
        <v>67</v>
      </c>
      <c r="D3506" t="s">
        <v>21</v>
      </c>
      <c r="E3506" t="s">
        <v>19</v>
      </c>
      <c r="F3506" t="s">
        <v>30</v>
      </c>
      <c r="G3506" t="s">
        <v>37</v>
      </c>
      <c r="H3506" s="2">
        <v>2163.5</v>
      </c>
      <c r="I3506" t="str">
        <f t="shared" si="54"/>
        <v>Senior Age</v>
      </c>
    </row>
    <row r="3507" spans="1:9" x14ac:dyDescent="0.35">
      <c r="A3507" s="1">
        <v>44960</v>
      </c>
      <c r="B3507" t="s">
        <v>3539</v>
      </c>
      <c r="C3507">
        <v>91</v>
      </c>
      <c r="D3507" t="s">
        <v>21</v>
      </c>
      <c r="E3507" t="s">
        <v>19</v>
      </c>
      <c r="F3507" t="s">
        <v>30</v>
      </c>
      <c r="G3507" t="s">
        <v>28</v>
      </c>
      <c r="H3507" s="2">
        <v>1044.3</v>
      </c>
      <c r="I3507" t="str">
        <f t="shared" si="54"/>
        <v>Senior Age</v>
      </c>
    </row>
    <row r="3508" spans="1:9" x14ac:dyDescent="0.35">
      <c r="A3508" s="1">
        <v>44738</v>
      </c>
      <c r="B3508" t="s">
        <v>3540</v>
      </c>
      <c r="C3508">
        <v>39</v>
      </c>
      <c r="D3508" t="s">
        <v>21</v>
      </c>
      <c r="E3508" t="s">
        <v>25</v>
      </c>
      <c r="F3508" t="s">
        <v>11</v>
      </c>
      <c r="G3508" t="s">
        <v>37</v>
      </c>
      <c r="H3508" s="2">
        <v>2461.39</v>
      </c>
      <c r="I3508" t="str">
        <f t="shared" si="54"/>
        <v>Young Adult</v>
      </c>
    </row>
    <row r="3509" spans="1:9" x14ac:dyDescent="0.35">
      <c r="A3509" s="1">
        <v>45185</v>
      </c>
      <c r="B3509" t="s">
        <v>3541</v>
      </c>
      <c r="C3509">
        <v>76</v>
      </c>
      <c r="D3509" t="s">
        <v>21</v>
      </c>
      <c r="E3509" t="s">
        <v>27</v>
      </c>
      <c r="F3509" t="s">
        <v>16</v>
      </c>
      <c r="G3509" t="s">
        <v>37</v>
      </c>
      <c r="H3509" s="2">
        <v>2785.8</v>
      </c>
      <c r="I3509" t="str">
        <f t="shared" si="54"/>
        <v>Senior Age</v>
      </c>
    </row>
    <row r="3510" spans="1:9" x14ac:dyDescent="0.35">
      <c r="A3510" s="1">
        <v>45202</v>
      </c>
      <c r="B3510" t="s">
        <v>3542</v>
      </c>
      <c r="C3510">
        <v>49</v>
      </c>
      <c r="D3510" t="s">
        <v>21</v>
      </c>
      <c r="E3510" t="s">
        <v>15</v>
      </c>
      <c r="F3510" t="s">
        <v>30</v>
      </c>
      <c r="G3510" t="s">
        <v>40</v>
      </c>
      <c r="H3510" s="2">
        <v>2412.36</v>
      </c>
      <c r="I3510" t="str">
        <f t="shared" si="54"/>
        <v>Middle age</v>
      </c>
    </row>
    <row r="3511" spans="1:9" x14ac:dyDescent="0.35">
      <c r="A3511" s="1">
        <v>45074</v>
      </c>
      <c r="B3511" t="s">
        <v>3543</v>
      </c>
      <c r="C3511">
        <v>62</v>
      </c>
      <c r="D3511" t="s">
        <v>21</v>
      </c>
      <c r="E3511" t="s">
        <v>27</v>
      </c>
      <c r="F3511" t="s">
        <v>11</v>
      </c>
      <c r="G3511" t="s">
        <v>28</v>
      </c>
      <c r="H3511" s="2">
        <v>4757.4399999999996</v>
      </c>
      <c r="I3511" t="str">
        <f t="shared" si="54"/>
        <v>Senior Age</v>
      </c>
    </row>
    <row r="3512" spans="1:9" x14ac:dyDescent="0.35">
      <c r="A3512" s="1">
        <v>44642</v>
      </c>
      <c r="B3512" t="s">
        <v>3544</v>
      </c>
      <c r="C3512">
        <v>5</v>
      </c>
      <c r="D3512" t="s">
        <v>14</v>
      </c>
      <c r="E3512" t="s">
        <v>22</v>
      </c>
      <c r="F3512" t="s">
        <v>11</v>
      </c>
      <c r="G3512" t="s">
        <v>37</v>
      </c>
      <c r="H3512" s="2">
        <v>698.93</v>
      </c>
      <c r="I3512" t="str">
        <f t="shared" si="54"/>
        <v>Child</v>
      </c>
    </row>
    <row r="3513" spans="1:9" x14ac:dyDescent="0.35">
      <c r="A3513" s="1">
        <v>44747</v>
      </c>
      <c r="B3513" t="s">
        <v>3545</v>
      </c>
      <c r="C3513">
        <v>23</v>
      </c>
      <c r="D3513" t="s">
        <v>14</v>
      </c>
      <c r="E3513" t="s">
        <v>33</v>
      </c>
      <c r="F3513" t="s">
        <v>23</v>
      </c>
      <c r="G3513" t="s">
        <v>17</v>
      </c>
      <c r="H3513" s="2">
        <v>4115.5200000000004</v>
      </c>
      <c r="I3513" t="str">
        <f t="shared" si="54"/>
        <v>Young Adult</v>
      </c>
    </row>
    <row r="3514" spans="1:9" x14ac:dyDescent="0.35">
      <c r="A3514" s="1">
        <v>44675</v>
      </c>
      <c r="B3514" t="s">
        <v>3546</v>
      </c>
      <c r="C3514">
        <v>99</v>
      </c>
      <c r="D3514" t="s">
        <v>14</v>
      </c>
      <c r="E3514" t="s">
        <v>33</v>
      </c>
      <c r="F3514" t="s">
        <v>11</v>
      </c>
      <c r="G3514" t="s">
        <v>37</v>
      </c>
      <c r="H3514" s="2">
        <v>3068.27</v>
      </c>
      <c r="I3514" t="str">
        <f t="shared" si="54"/>
        <v>Senior Age</v>
      </c>
    </row>
    <row r="3515" spans="1:9" x14ac:dyDescent="0.35">
      <c r="A3515" s="1">
        <v>45030</v>
      </c>
      <c r="B3515" t="s">
        <v>3547</v>
      </c>
      <c r="C3515">
        <v>93</v>
      </c>
      <c r="D3515" t="s">
        <v>21</v>
      </c>
      <c r="E3515" t="s">
        <v>33</v>
      </c>
      <c r="F3515" t="s">
        <v>16</v>
      </c>
      <c r="G3515" t="s">
        <v>40</v>
      </c>
      <c r="H3515" s="2">
        <v>1974.7</v>
      </c>
      <c r="I3515" t="str">
        <f t="shared" si="54"/>
        <v>Senior Age</v>
      </c>
    </row>
    <row r="3516" spans="1:9" x14ac:dyDescent="0.35">
      <c r="A3516" s="1">
        <v>44889</v>
      </c>
      <c r="B3516" t="s">
        <v>3548</v>
      </c>
      <c r="C3516">
        <v>0</v>
      </c>
      <c r="D3516" t="s">
        <v>9</v>
      </c>
      <c r="E3516" t="s">
        <v>22</v>
      </c>
      <c r="F3516" t="s">
        <v>30</v>
      </c>
      <c r="G3516" t="s">
        <v>28</v>
      </c>
      <c r="H3516" s="2">
        <v>2904.39</v>
      </c>
      <c r="I3516" t="str">
        <f t="shared" si="54"/>
        <v>Child</v>
      </c>
    </row>
    <row r="3517" spans="1:9" x14ac:dyDescent="0.35">
      <c r="A3517" s="1">
        <v>45053</v>
      </c>
      <c r="B3517" t="s">
        <v>3549</v>
      </c>
      <c r="C3517">
        <v>65</v>
      </c>
      <c r="D3517" t="s">
        <v>9</v>
      </c>
      <c r="E3517" t="s">
        <v>10</v>
      </c>
      <c r="F3517" t="s">
        <v>23</v>
      </c>
      <c r="G3517" t="s">
        <v>40</v>
      </c>
      <c r="H3517" s="2">
        <v>2076.1</v>
      </c>
      <c r="I3517" t="str">
        <f t="shared" si="54"/>
        <v>Senior Age</v>
      </c>
    </row>
    <row r="3518" spans="1:9" x14ac:dyDescent="0.35">
      <c r="A3518" s="1">
        <v>44829</v>
      </c>
      <c r="B3518" t="s">
        <v>3550</v>
      </c>
      <c r="C3518">
        <v>98</v>
      </c>
      <c r="D3518" t="s">
        <v>21</v>
      </c>
      <c r="E3518" t="s">
        <v>25</v>
      </c>
      <c r="F3518" t="s">
        <v>30</v>
      </c>
      <c r="G3518" t="s">
        <v>17</v>
      </c>
      <c r="H3518" s="2">
        <v>1167.83</v>
      </c>
      <c r="I3518" t="str">
        <f t="shared" si="54"/>
        <v>Senior Age</v>
      </c>
    </row>
    <row r="3519" spans="1:9" x14ac:dyDescent="0.35">
      <c r="A3519" s="1">
        <v>44766</v>
      </c>
      <c r="B3519" t="s">
        <v>3551</v>
      </c>
      <c r="C3519">
        <v>60</v>
      </c>
      <c r="D3519" t="s">
        <v>21</v>
      </c>
      <c r="E3519" t="s">
        <v>35</v>
      </c>
      <c r="F3519" t="s">
        <v>16</v>
      </c>
      <c r="G3519" t="s">
        <v>28</v>
      </c>
      <c r="H3519" s="2">
        <v>1046.72</v>
      </c>
      <c r="I3519" t="str">
        <f t="shared" si="54"/>
        <v>Senior Age</v>
      </c>
    </row>
    <row r="3520" spans="1:9" x14ac:dyDescent="0.35">
      <c r="A3520" s="1">
        <v>44861</v>
      </c>
      <c r="B3520" t="s">
        <v>3552</v>
      </c>
      <c r="C3520">
        <v>87</v>
      </c>
      <c r="D3520" t="s">
        <v>9</v>
      </c>
      <c r="E3520" t="s">
        <v>15</v>
      </c>
      <c r="F3520" t="s">
        <v>16</v>
      </c>
      <c r="G3520" t="s">
        <v>12</v>
      </c>
      <c r="H3520" s="2">
        <v>702.8</v>
      </c>
      <c r="I3520" t="str">
        <f t="shared" si="54"/>
        <v>Senior Age</v>
      </c>
    </row>
    <row r="3521" spans="1:9" x14ac:dyDescent="0.35">
      <c r="A3521" s="1">
        <v>45113</v>
      </c>
      <c r="B3521" t="s">
        <v>3553</v>
      </c>
      <c r="C3521">
        <v>44</v>
      </c>
      <c r="D3521" t="s">
        <v>21</v>
      </c>
      <c r="E3521" t="s">
        <v>22</v>
      </c>
      <c r="F3521" t="s">
        <v>11</v>
      </c>
      <c r="G3521" t="s">
        <v>67</v>
      </c>
      <c r="H3521" s="2">
        <v>3900.36</v>
      </c>
      <c r="I3521" t="str">
        <f t="shared" si="54"/>
        <v>Middle age</v>
      </c>
    </row>
    <row r="3522" spans="1:9" x14ac:dyDescent="0.35">
      <c r="A3522" s="1">
        <v>44786</v>
      </c>
      <c r="B3522" t="s">
        <v>3554</v>
      </c>
      <c r="C3522">
        <v>49</v>
      </c>
      <c r="D3522" t="s">
        <v>21</v>
      </c>
      <c r="E3522" t="s">
        <v>25</v>
      </c>
      <c r="F3522" t="s">
        <v>11</v>
      </c>
      <c r="G3522" t="s">
        <v>12</v>
      </c>
      <c r="H3522" s="2">
        <v>1962.3</v>
      </c>
      <c r="I3522" t="str">
        <f t="shared" ref="I3522:I3585" si="55">IF(C3522&lt;=17,"Child",IF(C3522&lt;=39, "Young Adult", IF(C3522&lt;=59, "Middle age", "Senior Age")))</f>
        <v>Middle age</v>
      </c>
    </row>
    <row r="3523" spans="1:9" x14ac:dyDescent="0.35">
      <c r="A3523" s="1">
        <v>44616</v>
      </c>
      <c r="B3523" t="s">
        <v>3555</v>
      </c>
      <c r="C3523">
        <v>31</v>
      </c>
      <c r="D3523" t="s">
        <v>9</v>
      </c>
      <c r="E3523" t="s">
        <v>35</v>
      </c>
      <c r="F3523" t="s">
        <v>23</v>
      </c>
      <c r="G3523" t="s">
        <v>37</v>
      </c>
      <c r="H3523" s="2">
        <v>4088.68</v>
      </c>
      <c r="I3523" t="str">
        <f t="shared" si="55"/>
        <v>Young Adult</v>
      </c>
    </row>
    <row r="3524" spans="1:9" x14ac:dyDescent="0.35">
      <c r="A3524" s="1">
        <v>44640</v>
      </c>
      <c r="B3524" t="s">
        <v>3556</v>
      </c>
      <c r="C3524">
        <v>13</v>
      </c>
      <c r="D3524" t="s">
        <v>14</v>
      </c>
      <c r="E3524" t="s">
        <v>25</v>
      </c>
      <c r="F3524" t="s">
        <v>30</v>
      </c>
      <c r="G3524" t="s">
        <v>17</v>
      </c>
      <c r="H3524" s="2">
        <v>70.23</v>
      </c>
      <c r="I3524" t="str">
        <f t="shared" si="55"/>
        <v>Child</v>
      </c>
    </row>
    <row r="3525" spans="1:9" x14ac:dyDescent="0.35">
      <c r="A3525" s="1">
        <v>45268</v>
      </c>
      <c r="B3525" t="s">
        <v>3557</v>
      </c>
      <c r="C3525">
        <v>50</v>
      </c>
      <c r="D3525" t="s">
        <v>14</v>
      </c>
      <c r="E3525" t="s">
        <v>15</v>
      </c>
      <c r="F3525" t="s">
        <v>30</v>
      </c>
      <c r="G3525" t="s">
        <v>40</v>
      </c>
      <c r="H3525" s="2">
        <v>3115.16</v>
      </c>
      <c r="I3525" t="str">
        <f t="shared" si="55"/>
        <v>Middle age</v>
      </c>
    </row>
    <row r="3526" spans="1:9" x14ac:dyDescent="0.35">
      <c r="A3526" s="1">
        <v>44981</v>
      </c>
      <c r="B3526" t="s">
        <v>3558</v>
      </c>
      <c r="C3526">
        <v>46</v>
      </c>
      <c r="D3526" t="s">
        <v>14</v>
      </c>
      <c r="E3526" t="s">
        <v>19</v>
      </c>
      <c r="F3526" t="s">
        <v>23</v>
      </c>
      <c r="G3526" t="s">
        <v>17</v>
      </c>
      <c r="H3526" s="2">
        <v>1087.8900000000001</v>
      </c>
      <c r="I3526" t="str">
        <f t="shared" si="55"/>
        <v>Middle age</v>
      </c>
    </row>
    <row r="3527" spans="1:9" x14ac:dyDescent="0.35">
      <c r="A3527" s="1">
        <v>44938</v>
      </c>
      <c r="B3527" t="s">
        <v>3559</v>
      </c>
      <c r="C3527">
        <v>99</v>
      </c>
      <c r="D3527" t="s">
        <v>21</v>
      </c>
      <c r="E3527" t="s">
        <v>22</v>
      </c>
      <c r="F3527" t="s">
        <v>16</v>
      </c>
      <c r="G3527" t="s">
        <v>28</v>
      </c>
      <c r="H3527" s="2">
        <v>616.53</v>
      </c>
      <c r="I3527" t="str">
        <f t="shared" si="55"/>
        <v>Senior Age</v>
      </c>
    </row>
    <row r="3528" spans="1:9" x14ac:dyDescent="0.35">
      <c r="A3528" s="1">
        <v>44928</v>
      </c>
      <c r="B3528" t="s">
        <v>3560</v>
      </c>
      <c r="C3528">
        <v>81</v>
      </c>
      <c r="D3528" t="s">
        <v>21</v>
      </c>
      <c r="E3528" t="s">
        <v>25</v>
      </c>
      <c r="F3528" t="s">
        <v>23</v>
      </c>
      <c r="G3528" t="s">
        <v>37</v>
      </c>
      <c r="H3528" s="2">
        <v>751.87</v>
      </c>
      <c r="I3528" t="str">
        <f t="shared" si="55"/>
        <v>Senior Age</v>
      </c>
    </row>
    <row r="3529" spans="1:9" x14ac:dyDescent="0.35">
      <c r="A3529" s="1">
        <v>44720</v>
      </c>
      <c r="B3529" t="s">
        <v>3561</v>
      </c>
      <c r="C3529">
        <v>39</v>
      </c>
      <c r="D3529" t="s">
        <v>9</v>
      </c>
      <c r="E3529" t="s">
        <v>27</v>
      </c>
      <c r="F3529" t="s">
        <v>23</v>
      </c>
      <c r="G3529" t="s">
        <v>40</v>
      </c>
      <c r="H3529" s="2">
        <v>1296.8</v>
      </c>
      <c r="I3529" t="str">
        <f t="shared" si="55"/>
        <v>Young Adult</v>
      </c>
    </row>
    <row r="3530" spans="1:9" x14ac:dyDescent="0.35">
      <c r="A3530" s="1">
        <v>45143</v>
      </c>
      <c r="B3530" t="s">
        <v>3562</v>
      </c>
      <c r="C3530">
        <v>94</v>
      </c>
      <c r="D3530" t="s">
        <v>9</v>
      </c>
      <c r="E3530" t="s">
        <v>35</v>
      </c>
      <c r="F3530" t="s">
        <v>30</v>
      </c>
      <c r="G3530" t="s">
        <v>37</v>
      </c>
      <c r="H3530" s="2">
        <v>2107.56</v>
      </c>
      <c r="I3530" t="str">
        <f t="shared" si="55"/>
        <v>Senior Age</v>
      </c>
    </row>
    <row r="3531" spans="1:9" x14ac:dyDescent="0.35">
      <c r="A3531" s="1">
        <v>45267</v>
      </c>
      <c r="B3531" t="s">
        <v>3563</v>
      </c>
      <c r="C3531">
        <v>21</v>
      </c>
      <c r="D3531" t="s">
        <v>21</v>
      </c>
      <c r="E3531" t="s">
        <v>15</v>
      </c>
      <c r="F3531" t="s">
        <v>16</v>
      </c>
      <c r="G3531" t="s">
        <v>37</v>
      </c>
      <c r="H3531" s="2">
        <v>3907.96</v>
      </c>
      <c r="I3531" t="str">
        <f t="shared" si="55"/>
        <v>Young Adult</v>
      </c>
    </row>
    <row r="3532" spans="1:9" x14ac:dyDescent="0.35">
      <c r="A3532" s="1">
        <v>44900</v>
      </c>
      <c r="B3532" t="s">
        <v>3564</v>
      </c>
      <c r="C3532">
        <v>72</v>
      </c>
      <c r="D3532" t="s">
        <v>9</v>
      </c>
      <c r="E3532" t="s">
        <v>10</v>
      </c>
      <c r="F3532" t="s">
        <v>11</v>
      </c>
      <c r="G3532" t="s">
        <v>17</v>
      </c>
      <c r="H3532" s="2">
        <v>3472.4</v>
      </c>
      <c r="I3532" t="str">
        <f t="shared" si="55"/>
        <v>Senior Age</v>
      </c>
    </row>
    <row r="3533" spans="1:9" x14ac:dyDescent="0.35">
      <c r="A3533" s="1">
        <v>44862</v>
      </c>
      <c r="B3533" t="s">
        <v>3565</v>
      </c>
      <c r="C3533">
        <v>95</v>
      </c>
      <c r="D3533" t="s">
        <v>14</v>
      </c>
      <c r="E3533" t="s">
        <v>33</v>
      </c>
      <c r="F3533" t="s">
        <v>16</v>
      </c>
      <c r="G3533" t="s">
        <v>37</v>
      </c>
      <c r="H3533" s="2">
        <v>3153.33</v>
      </c>
      <c r="I3533" t="str">
        <f t="shared" si="55"/>
        <v>Senior Age</v>
      </c>
    </row>
    <row r="3534" spans="1:9" x14ac:dyDescent="0.35">
      <c r="A3534" s="1">
        <v>44952</v>
      </c>
      <c r="B3534" t="s">
        <v>3566</v>
      </c>
      <c r="C3534">
        <v>97</v>
      </c>
      <c r="D3534" t="s">
        <v>14</v>
      </c>
      <c r="E3534" t="s">
        <v>27</v>
      </c>
      <c r="F3534" t="s">
        <v>23</v>
      </c>
      <c r="G3534" t="s">
        <v>67</v>
      </c>
      <c r="H3534" s="2">
        <v>3243.5</v>
      </c>
      <c r="I3534" t="str">
        <f t="shared" si="55"/>
        <v>Senior Age</v>
      </c>
    </row>
    <row r="3535" spans="1:9" x14ac:dyDescent="0.35">
      <c r="A3535" s="1">
        <v>44627</v>
      </c>
      <c r="B3535" t="s">
        <v>3567</v>
      </c>
      <c r="C3535">
        <v>53</v>
      </c>
      <c r="D3535" t="s">
        <v>14</v>
      </c>
      <c r="E3535" t="s">
        <v>25</v>
      </c>
      <c r="F3535" t="s">
        <v>16</v>
      </c>
      <c r="G3535" t="s">
        <v>37</v>
      </c>
      <c r="H3535" s="2">
        <v>126.72</v>
      </c>
      <c r="I3535" t="str">
        <f t="shared" si="55"/>
        <v>Middle age</v>
      </c>
    </row>
    <row r="3536" spans="1:9" x14ac:dyDescent="0.35">
      <c r="A3536" s="1">
        <v>45086</v>
      </c>
      <c r="B3536" t="s">
        <v>3568</v>
      </c>
      <c r="C3536">
        <v>60</v>
      </c>
      <c r="D3536" t="s">
        <v>14</v>
      </c>
      <c r="E3536" t="s">
        <v>33</v>
      </c>
      <c r="F3536" t="s">
        <v>23</v>
      </c>
      <c r="G3536" t="s">
        <v>17</v>
      </c>
      <c r="H3536" s="2">
        <v>2730.14</v>
      </c>
      <c r="I3536" t="str">
        <f t="shared" si="55"/>
        <v>Senior Age</v>
      </c>
    </row>
    <row r="3537" spans="1:9" x14ac:dyDescent="0.35">
      <c r="A3537" s="1">
        <v>44865</v>
      </c>
      <c r="B3537" t="s">
        <v>3569</v>
      </c>
      <c r="C3537">
        <v>6</v>
      </c>
      <c r="D3537" t="s">
        <v>9</v>
      </c>
      <c r="E3537" t="s">
        <v>25</v>
      </c>
      <c r="F3537" t="s">
        <v>23</v>
      </c>
      <c r="G3537" t="s">
        <v>12</v>
      </c>
      <c r="H3537" s="2">
        <v>914.2</v>
      </c>
      <c r="I3537" t="str">
        <f t="shared" si="55"/>
        <v>Child</v>
      </c>
    </row>
    <row r="3538" spans="1:9" x14ac:dyDescent="0.35">
      <c r="A3538" s="1">
        <v>45095</v>
      </c>
      <c r="B3538" t="s">
        <v>3570</v>
      </c>
      <c r="C3538">
        <v>20</v>
      </c>
      <c r="D3538" t="s">
        <v>14</v>
      </c>
      <c r="E3538" t="s">
        <v>35</v>
      </c>
      <c r="F3538" t="s">
        <v>16</v>
      </c>
      <c r="G3538" t="s">
        <v>40</v>
      </c>
      <c r="H3538" s="2">
        <v>4299.97</v>
      </c>
      <c r="I3538" t="str">
        <f t="shared" si="55"/>
        <v>Young Adult</v>
      </c>
    </row>
    <row r="3539" spans="1:9" x14ac:dyDescent="0.35">
      <c r="A3539" s="1">
        <v>44926</v>
      </c>
      <c r="B3539" t="s">
        <v>3571</v>
      </c>
      <c r="C3539">
        <v>62</v>
      </c>
      <c r="D3539" t="s">
        <v>9</v>
      </c>
      <c r="E3539" t="s">
        <v>33</v>
      </c>
      <c r="F3539" t="s">
        <v>23</v>
      </c>
      <c r="G3539" t="s">
        <v>37</v>
      </c>
      <c r="H3539" s="2">
        <v>1351.07</v>
      </c>
      <c r="I3539" t="str">
        <f t="shared" si="55"/>
        <v>Senior Age</v>
      </c>
    </row>
    <row r="3540" spans="1:9" x14ac:dyDescent="0.35">
      <c r="A3540" s="1">
        <v>45031</v>
      </c>
      <c r="B3540" t="s">
        <v>3572</v>
      </c>
      <c r="C3540">
        <v>97</v>
      </c>
      <c r="D3540" t="s">
        <v>14</v>
      </c>
      <c r="E3540" t="s">
        <v>10</v>
      </c>
      <c r="F3540" t="s">
        <v>30</v>
      </c>
      <c r="G3540" t="s">
        <v>28</v>
      </c>
      <c r="H3540" s="2">
        <v>1808.82</v>
      </c>
      <c r="I3540" t="str">
        <f t="shared" si="55"/>
        <v>Senior Age</v>
      </c>
    </row>
    <row r="3541" spans="1:9" x14ac:dyDescent="0.35">
      <c r="A3541" s="1">
        <v>45029</v>
      </c>
      <c r="B3541" t="s">
        <v>3573</v>
      </c>
      <c r="C3541">
        <v>12</v>
      </c>
      <c r="D3541" t="s">
        <v>14</v>
      </c>
      <c r="E3541" t="s">
        <v>33</v>
      </c>
      <c r="F3541" t="s">
        <v>23</v>
      </c>
      <c r="G3541" t="s">
        <v>28</v>
      </c>
      <c r="H3541" s="2">
        <v>2853.22</v>
      </c>
      <c r="I3541" t="str">
        <f t="shared" si="55"/>
        <v>Child</v>
      </c>
    </row>
    <row r="3542" spans="1:9" x14ac:dyDescent="0.35">
      <c r="A3542" s="1">
        <v>45094</v>
      </c>
      <c r="B3542" t="s">
        <v>3574</v>
      </c>
      <c r="C3542">
        <v>9</v>
      </c>
      <c r="D3542" t="s">
        <v>9</v>
      </c>
      <c r="E3542" t="s">
        <v>35</v>
      </c>
      <c r="F3542" t="s">
        <v>11</v>
      </c>
      <c r="G3542" t="s">
        <v>12</v>
      </c>
      <c r="H3542" s="2">
        <v>1651.65</v>
      </c>
      <c r="I3542" t="str">
        <f t="shared" si="55"/>
        <v>Child</v>
      </c>
    </row>
    <row r="3543" spans="1:9" x14ac:dyDescent="0.35">
      <c r="A3543" s="1">
        <v>44986</v>
      </c>
      <c r="B3543" t="s">
        <v>3575</v>
      </c>
      <c r="C3543">
        <v>99</v>
      </c>
      <c r="D3543" t="s">
        <v>9</v>
      </c>
      <c r="E3543" t="s">
        <v>2992</v>
      </c>
      <c r="F3543" t="s">
        <v>23</v>
      </c>
      <c r="G3543" t="s">
        <v>67</v>
      </c>
      <c r="H3543" s="2">
        <v>1575.77</v>
      </c>
      <c r="I3543" t="str">
        <f t="shared" si="55"/>
        <v>Senior Age</v>
      </c>
    </row>
    <row r="3544" spans="1:9" x14ac:dyDescent="0.35">
      <c r="A3544" s="1">
        <v>44582</v>
      </c>
      <c r="B3544" t="s">
        <v>3576</v>
      </c>
      <c r="C3544">
        <v>56</v>
      </c>
      <c r="D3544" t="s">
        <v>14</v>
      </c>
      <c r="E3544" t="s">
        <v>25</v>
      </c>
      <c r="F3544" t="s">
        <v>16</v>
      </c>
      <c r="G3544" t="s">
        <v>28</v>
      </c>
      <c r="H3544" s="2">
        <v>1020.23</v>
      </c>
      <c r="I3544" t="str">
        <f t="shared" si="55"/>
        <v>Middle age</v>
      </c>
    </row>
    <row r="3545" spans="1:9" x14ac:dyDescent="0.35">
      <c r="A3545" s="1">
        <v>44797</v>
      </c>
      <c r="B3545" t="s">
        <v>3577</v>
      </c>
      <c r="C3545">
        <v>40</v>
      </c>
      <c r="D3545" t="s">
        <v>21</v>
      </c>
      <c r="E3545" t="s">
        <v>22</v>
      </c>
      <c r="F3545" t="s">
        <v>23</v>
      </c>
      <c r="G3545" t="s">
        <v>67</v>
      </c>
      <c r="H3545" s="2">
        <v>2623.96</v>
      </c>
      <c r="I3545" t="str">
        <f t="shared" si="55"/>
        <v>Middle age</v>
      </c>
    </row>
    <row r="3546" spans="1:9" x14ac:dyDescent="0.35">
      <c r="A3546" s="1">
        <v>44774</v>
      </c>
      <c r="B3546" t="s">
        <v>3578</v>
      </c>
      <c r="C3546">
        <v>37</v>
      </c>
      <c r="D3546" t="s">
        <v>21</v>
      </c>
      <c r="E3546" t="s">
        <v>15</v>
      </c>
      <c r="F3546" t="s">
        <v>30</v>
      </c>
      <c r="G3546" t="s">
        <v>40</v>
      </c>
      <c r="H3546" s="2">
        <v>3655.22</v>
      </c>
      <c r="I3546" t="str">
        <f t="shared" si="55"/>
        <v>Young Adult</v>
      </c>
    </row>
    <row r="3547" spans="1:9" x14ac:dyDescent="0.35">
      <c r="A3547" s="1">
        <v>44678</v>
      </c>
      <c r="B3547" t="s">
        <v>3579</v>
      </c>
      <c r="C3547">
        <v>68</v>
      </c>
      <c r="D3547" t="s">
        <v>21</v>
      </c>
      <c r="E3547" t="s">
        <v>15</v>
      </c>
      <c r="F3547" t="s">
        <v>16</v>
      </c>
      <c r="G3547" t="s">
        <v>12</v>
      </c>
      <c r="H3547" s="2">
        <v>2002.1</v>
      </c>
      <c r="I3547" t="str">
        <f t="shared" si="55"/>
        <v>Senior Age</v>
      </c>
    </row>
    <row r="3548" spans="1:9" x14ac:dyDescent="0.35">
      <c r="A3548" s="1">
        <v>45128</v>
      </c>
      <c r="B3548" t="s">
        <v>3580</v>
      </c>
      <c r="C3548">
        <v>19</v>
      </c>
      <c r="D3548" t="s">
        <v>21</v>
      </c>
      <c r="E3548" t="s">
        <v>15</v>
      </c>
      <c r="F3548" t="s">
        <v>11</v>
      </c>
      <c r="G3548" t="s">
        <v>17</v>
      </c>
      <c r="H3548" s="2">
        <v>909.7</v>
      </c>
      <c r="I3548" t="str">
        <f t="shared" si="55"/>
        <v>Young Adult</v>
      </c>
    </row>
    <row r="3549" spans="1:9" x14ac:dyDescent="0.35">
      <c r="A3549" s="1">
        <v>45141</v>
      </c>
      <c r="B3549" t="s">
        <v>3581</v>
      </c>
      <c r="C3549">
        <v>3</v>
      </c>
      <c r="D3549" t="s">
        <v>9</v>
      </c>
      <c r="E3549" t="s">
        <v>25</v>
      </c>
      <c r="F3549" t="s">
        <v>16</v>
      </c>
      <c r="G3549" t="s">
        <v>17</v>
      </c>
      <c r="H3549" s="2">
        <v>4008.73</v>
      </c>
      <c r="I3549" t="str">
        <f t="shared" si="55"/>
        <v>Child</v>
      </c>
    </row>
    <row r="3550" spans="1:9" x14ac:dyDescent="0.35">
      <c r="A3550" s="1">
        <v>44626</v>
      </c>
      <c r="B3550" t="s">
        <v>3582</v>
      </c>
      <c r="C3550">
        <v>89</v>
      </c>
      <c r="D3550" t="s">
        <v>21</v>
      </c>
      <c r="E3550" t="s">
        <v>35</v>
      </c>
      <c r="F3550" t="s">
        <v>23</v>
      </c>
      <c r="G3550" t="s">
        <v>17</v>
      </c>
      <c r="H3550" s="2">
        <v>1561.5</v>
      </c>
      <c r="I3550" t="str">
        <f t="shared" si="55"/>
        <v>Senior Age</v>
      </c>
    </row>
    <row r="3551" spans="1:9" x14ac:dyDescent="0.35">
      <c r="A3551" s="1">
        <v>44724</v>
      </c>
      <c r="B3551" t="s">
        <v>3583</v>
      </c>
      <c r="C3551">
        <v>96</v>
      </c>
      <c r="D3551" t="s">
        <v>14</v>
      </c>
      <c r="E3551" t="s">
        <v>19</v>
      </c>
      <c r="F3551" t="s">
        <v>23</v>
      </c>
      <c r="G3551" t="s">
        <v>37</v>
      </c>
      <c r="H3551" s="2">
        <v>2260.92</v>
      </c>
      <c r="I3551" t="str">
        <f t="shared" si="55"/>
        <v>Senior Age</v>
      </c>
    </row>
    <row r="3552" spans="1:9" x14ac:dyDescent="0.35">
      <c r="A3552" s="1">
        <v>45010</v>
      </c>
      <c r="B3552" t="s">
        <v>3584</v>
      </c>
      <c r="C3552">
        <v>70</v>
      </c>
      <c r="D3552" t="s">
        <v>9</v>
      </c>
      <c r="E3552" t="s">
        <v>15</v>
      </c>
      <c r="F3552" t="s">
        <v>30</v>
      </c>
      <c r="G3552" t="s">
        <v>12</v>
      </c>
      <c r="H3552" s="2">
        <v>934.7</v>
      </c>
      <c r="I3552" t="str">
        <f t="shared" si="55"/>
        <v>Senior Age</v>
      </c>
    </row>
    <row r="3553" spans="1:9" x14ac:dyDescent="0.35">
      <c r="A3553" s="1">
        <v>44591</v>
      </c>
      <c r="B3553" t="s">
        <v>3585</v>
      </c>
      <c r="C3553">
        <v>20</v>
      </c>
      <c r="D3553" t="s">
        <v>9</v>
      </c>
      <c r="E3553" t="s">
        <v>35</v>
      </c>
      <c r="F3553" t="s">
        <v>30</v>
      </c>
      <c r="G3553" t="s">
        <v>37</v>
      </c>
      <c r="H3553" s="2">
        <v>2949.87</v>
      </c>
      <c r="I3553" t="str">
        <f t="shared" si="55"/>
        <v>Young Adult</v>
      </c>
    </row>
    <row r="3554" spans="1:9" x14ac:dyDescent="0.35">
      <c r="A3554" s="1">
        <v>44933</v>
      </c>
      <c r="B3554" t="s">
        <v>3586</v>
      </c>
      <c r="C3554">
        <v>42</v>
      </c>
      <c r="D3554" t="s">
        <v>21</v>
      </c>
      <c r="E3554" t="s">
        <v>27</v>
      </c>
      <c r="F3554" t="s">
        <v>23</v>
      </c>
      <c r="G3554" t="s">
        <v>40</v>
      </c>
      <c r="H3554" s="2">
        <v>3295.64</v>
      </c>
      <c r="I3554" t="str">
        <f t="shared" si="55"/>
        <v>Middle age</v>
      </c>
    </row>
    <row r="3555" spans="1:9" x14ac:dyDescent="0.35">
      <c r="A3555" s="1">
        <v>44577</v>
      </c>
      <c r="B3555" t="s">
        <v>3587</v>
      </c>
      <c r="C3555">
        <v>63</v>
      </c>
      <c r="D3555" t="s">
        <v>9</v>
      </c>
      <c r="E3555" t="s">
        <v>22</v>
      </c>
      <c r="F3555" t="s">
        <v>11</v>
      </c>
      <c r="G3555" t="s">
        <v>37</v>
      </c>
      <c r="H3555" s="2">
        <v>4954.8</v>
      </c>
      <c r="I3555" t="str">
        <f t="shared" si="55"/>
        <v>Senior Age</v>
      </c>
    </row>
    <row r="3556" spans="1:9" x14ac:dyDescent="0.35">
      <c r="A3556" s="1">
        <v>44791</v>
      </c>
      <c r="B3556" t="s">
        <v>3588</v>
      </c>
      <c r="C3556">
        <v>25</v>
      </c>
      <c r="D3556" t="s">
        <v>21</v>
      </c>
      <c r="E3556" t="s">
        <v>10</v>
      </c>
      <c r="F3556" t="s">
        <v>23</v>
      </c>
      <c r="G3556" t="s">
        <v>28</v>
      </c>
      <c r="H3556" s="2">
        <v>4779.8</v>
      </c>
      <c r="I3556" t="str">
        <f t="shared" si="55"/>
        <v>Young Adult</v>
      </c>
    </row>
    <row r="3557" spans="1:9" x14ac:dyDescent="0.35">
      <c r="A3557" s="1">
        <v>44962</v>
      </c>
      <c r="B3557" t="s">
        <v>3589</v>
      </c>
      <c r="C3557">
        <v>19</v>
      </c>
      <c r="D3557" t="s">
        <v>9</v>
      </c>
      <c r="E3557" t="s">
        <v>25</v>
      </c>
      <c r="F3557" t="s">
        <v>30</v>
      </c>
      <c r="G3557" t="s">
        <v>12</v>
      </c>
      <c r="H3557" s="2">
        <v>2869.83</v>
      </c>
      <c r="I3557" t="str">
        <f t="shared" si="55"/>
        <v>Young Adult</v>
      </c>
    </row>
    <row r="3558" spans="1:9" x14ac:dyDescent="0.35">
      <c r="A3558" s="1">
        <v>44586</v>
      </c>
      <c r="B3558" t="s">
        <v>3590</v>
      </c>
      <c r="C3558">
        <v>28</v>
      </c>
      <c r="D3558" t="s">
        <v>9</v>
      </c>
      <c r="E3558" t="s">
        <v>10</v>
      </c>
      <c r="F3558" t="s">
        <v>11</v>
      </c>
      <c r="G3558" t="s">
        <v>12</v>
      </c>
      <c r="H3558" s="2">
        <v>2353.12</v>
      </c>
      <c r="I3558" t="str">
        <f t="shared" si="55"/>
        <v>Young Adult</v>
      </c>
    </row>
    <row r="3559" spans="1:9" x14ac:dyDescent="0.35">
      <c r="A3559" s="1">
        <v>45010</v>
      </c>
      <c r="B3559" t="s">
        <v>3591</v>
      </c>
      <c r="C3559">
        <v>18</v>
      </c>
      <c r="D3559" t="s">
        <v>21</v>
      </c>
      <c r="E3559" t="s">
        <v>19</v>
      </c>
      <c r="F3559" t="s">
        <v>16</v>
      </c>
      <c r="G3559" t="s">
        <v>40</v>
      </c>
      <c r="H3559" s="2">
        <v>2920.79</v>
      </c>
      <c r="I3559" t="str">
        <f t="shared" si="55"/>
        <v>Young Adult</v>
      </c>
    </row>
    <row r="3560" spans="1:9" x14ac:dyDescent="0.35">
      <c r="A3560" s="1">
        <v>44955</v>
      </c>
      <c r="B3560" t="s">
        <v>3592</v>
      </c>
      <c r="C3560">
        <v>70</v>
      </c>
      <c r="D3560" t="s">
        <v>21</v>
      </c>
      <c r="E3560" t="s">
        <v>33</v>
      </c>
      <c r="F3560" t="s">
        <v>30</v>
      </c>
      <c r="G3560" t="s">
        <v>17</v>
      </c>
      <c r="H3560" s="2">
        <v>2278.33</v>
      </c>
      <c r="I3560" t="str">
        <f t="shared" si="55"/>
        <v>Senior Age</v>
      </c>
    </row>
    <row r="3561" spans="1:9" x14ac:dyDescent="0.35">
      <c r="A3561" s="1">
        <v>44738</v>
      </c>
      <c r="B3561" t="s">
        <v>3593</v>
      </c>
      <c r="C3561">
        <v>47</v>
      </c>
      <c r="D3561" t="s">
        <v>21</v>
      </c>
      <c r="E3561" t="s">
        <v>15</v>
      </c>
      <c r="F3561" t="s">
        <v>16</v>
      </c>
      <c r="G3561" t="s">
        <v>37</v>
      </c>
      <c r="H3561" s="2">
        <v>3287.12</v>
      </c>
      <c r="I3561" t="str">
        <f t="shared" si="55"/>
        <v>Middle age</v>
      </c>
    </row>
    <row r="3562" spans="1:9" x14ac:dyDescent="0.35">
      <c r="A3562" s="1">
        <v>45138</v>
      </c>
      <c r="B3562" t="s">
        <v>3594</v>
      </c>
      <c r="C3562">
        <v>24</v>
      </c>
      <c r="D3562" t="s">
        <v>14</v>
      </c>
      <c r="E3562" t="s">
        <v>10</v>
      </c>
      <c r="F3562" t="s">
        <v>16</v>
      </c>
      <c r="G3562" t="s">
        <v>17</v>
      </c>
      <c r="H3562" s="2">
        <v>889.07</v>
      </c>
      <c r="I3562" t="str">
        <f t="shared" si="55"/>
        <v>Young Adult</v>
      </c>
    </row>
    <row r="3563" spans="1:9" x14ac:dyDescent="0.35">
      <c r="A3563" s="1">
        <v>44957</v>
      </c>
      <c r="B3563" t="s">
        <v>3595</v>
      </c>
      <c r="C3563">
        <v>62</v>
      </c>
      <c r="D3563" t="s">
        <v>14</v>
      </c>
      <c r="E3563" t="s">
        <v>27</v>
      </c>
      <c r="F3563" t="s">
        <v>16</v>
      </c>
      <c r="G3563" t="s">
        <v>40</v>
      </c>
      <c r="H3563" s="2">
        <v>4302.8999999999996</v>
      </c>
      <c r="I3563" t="str">
        <f t="shared" si="55"/>
        <v>Senior Age</v>
      </c>
    </row>
    <row r="3564" spans="1:9" x14ac:dyDescent="0.35">
      <c r="A3564" s="1">
        <v>44766</v>
      </c>
      <c r="B3564" t="s">
        <v>3596</v>
      </c>
      <c r="C3564">
        <v>63</v>
      </c>
      <c r="D3564" t="s">
        <v>21</v>
      </c>
      <c r="E3564" t="s">
        <v>22</v>
      </c>
      <c r="F3564" t="s">
        <v>16</v>
      </c>
      <c r="G3564" t="s">
        <v>12</v>
      </c>
      <c r="H3564" s="2">
        <v>3247.52</v>
      </c>
      <c r="I3564" t="str">
        <f t="shared" si="55"/>
        <v>Senior Age</v>
      </c>
    </row>
    <row r="3565" spans="1:9" x14ac:dyDescent="0.35">
      <c r="A3565" s="1">
        <v>44816</v>
      </c>
      <c r="B3565" t="s">
        <v>3597</v>
      </c>
      <c r="C3565">
        <v>48</v>
      </c>
      <c r="D3565" t="s">
        <v>14</v>
      </c>
      <c r="E3565" t="s">
        <v>33</v>
      </c>
      <c r="F3565" t="s">
        <v>11</v>
      </c>
      <c r="G3565" t="s">
        <v>28</v>
      </c>
      <c r="H3565" s="2">
        <v>373.47</v>
      </c>
      <c r="I3565" t="str">
        <f t="shared" si="55"/>
        <v>Middle age</v>
      </c>
    </row>
    <row r="3566" spans="1:9" x14ac:dyDescent="0.35">
      <c r="A3566" s="1">
        <v>44655</v>
      </c>
      <c r="B3566" t="s">
        <v>3598</v>
      </c>
      <c r="C3566">
        <v>85</v>
      </c>
      <c r="D3566" t="s">
        <v>9</v>
      </c>
      <c r="E3566" t="s">
        <v>35</v>
      </c>
      <c r="F3566" t="s">
        <v>23</v>
      </c>
      <c r="G3566" t="s">
        <v>17</v>
      </c>
      <c r="H3566" s="2">
        <v>3126.41</v>
      </c>
      <c r="I3566" t="str">
        <f t="shared" si="55"/>
        <v>Senior Age</v>
      </c>
    </row>
    <row r="3567" spans="1:9" x14ac:dyDescent="0.35">
      <c r="A3567" s="1">
        <v>44693</v>
      </c>
      <c r="B3567" t="s">
        <v>3599</v>
      </c>
      <c r="C3567">
        <v>81</v>
      </c>
      <c r="D3567" t="s">
        <v>14</v>
      </c>
      <c r="E3567" t="s">
        <v>15</v>
      </c>
      <c r="F3567" t="s">
        <v>11</v>
      </c>
      <c r="G3567" t="s">
        <v>37</v>
      </c>
      <c r="H3567" s="2">
        <v>4668.92</v>
      </c>
      <c r="I3567" t="str">
        <f t="shared" si="55"/>
        <v>Senior Age</v>
      </c>
    </row>
    <row r="3568" spans="1:9" x14ac:dyDescent="0.35">
      <c r="A3568" s="1">
        <v>44802</v>
      </c>
      <c r="B3568" t="s">
        <v>3600</v>
      </c>
      <c r="C3568">
        <v>44</v>
      </c>
      <c r="D3568" t="s">
        <v>9</v>
      </c>
      <c r="E3568" t="s">
        <v>25</v>
      </c>
      <c r="F3568" t="s">
        <v>30</v>
      </c>
      <c r="G3568" t="s">
        <v>28</v>
      </c>
      <c r="H3568" s="2">
        <v>4915.8999999999996</v>
      </c>
      <c r="I3568" t="str">
        <f t="shared" si="55"/>
        <v>Middle age</v>
      </c>
    </row>
    <row r="3569" spans="1:9" x14ac:dyDescent="0.35">
      <c r="A3569" s="1">
        <v>45257</v>
      </c>
      <c r="B3569" t="s">
        <v>3601</v>
      </c>
      <c r="C3569">
        <v>85</v>
      </c>
      <c r="D3569" t="s">
        <v>9</v>
      </c>
      <c r="E3569" t="s">
        <v>19</v>
      </c>
      <c r="F3569" t="s">
        <v>30</v>
      </c>
      <c r="G3569" t="s">
        <v>37</v>
      </c>
      <c r="H3569" s="2">
        <v>630.07000000000005</v>
      </c>
      <c r="I3569" t="str">
        <f t="shared" si="55"/>
        <v>Senior Age</v>
      </c>
    </row>
    <row r="3570" spans="1:9" x14ac:dyDescent="0.35">
      <c r="A3570" s="1">
        <v>44976</v>
      </c>
      <c r="B3570" t="s">
        <v>3602</v>
      </c>
      <c r="C3570">
        <v>93</v>
      </c>
      <c r="D3570" t="s">
        <v>14</v>
      </c>
      <c r="E3570" t="s">
        <v>19</v>
      </c>
      <c r="F3570" t="s">
        <v>30</v>
      </c>
      <c r="G3570" t="s">
        <v>12</v>
      </c>
      <c r="H3570" s="2">
        <v>4049.9</v>
      </c>
      <c r="I3570" t="str">
        <f t="shared" si="55"/>
        <v>Senior Age</v>
      </c>
    </row>
    <row r="3571" spans="1:9" x14ac:dyDescent="0.35">
      <c r="A3571" s="1">
        <v>44608</v>
      </c>
      <c r="B3571" t="s">
        <v>3603</v>
      </c>
      <c r="C3571">
        <v>66</v>
      </c>
      <c r="D3571" t="s">
        <v>9</v>
      </c>
      <c r="E3571" t="s">
        <v>15</v>
      </c>
      <c r="F3571" t="s">
        <v>30</v>
      </c>
      <c r="G3571" t="s">
        <v>17</v>
      </c>
      <c r="H3571" s="2">
        <v>2862.51</v>
      </c>
      <c r="I3571" t="str">
        <f t="shared" si="55"/>
        <v>Senior Age</v>
      </c>
    </row>
    <row r="3572" spans="1:9" x14ac:dyDescent="0.35">
      <c r="A3572" s="1">
        <v>45194</v>
      </c>
      <c r="B3572" t="s">
        <v>3604</v>
      </c>
      <c r="C3572">
        <v>12</v>
      </c>
      <c r="D3572" t="s">
        <v>9</v>
      </c>
      <c r="E3572" t="s">
        <v>10</v>
      </c>
      <c r="F3572" t="s">
        <v>16</v>
      </c>
      <c r="G3572" t="s">
        <v>40</v>
      </c>
      <c r="H3572" s="2">
        <v>352.29</v>
      </c>
      <c r="I3572" t="str">
        <f t="shared" si="55"/>
        <v>Child</v>
      </c>
    </row>
    <row r="3573" spans="1:9" x14ac:dyDescent="0.35">
      <c r="A3573" s="1">
        <v>45129</v>
      </c>
      <c r="B3573" t="s">
        <v>3605</v>
      </c>
      <c r="C3573">
        <v>18</v>
      </c>
      <c r="D3573" t="s">
        <v>14</v>
      </c>
      <c r="E3573" t="s">
        <v>15</v>
      </c>
      <c r="F3573" t="s">
        <v>11</v>
      </c>
      <c r="G3573" t="s">
        <v>12</v>
      </c>
      <c r="H3573" s="2">
        <v>1055.8399999999999</v>
      </c>
      <c r="I3573" t="str">
        <f t="shared" si="55"/>
        <v>Young Adult</v>
      </c>
    </row>
    <row r="3574" spans="1:9" x14ac:dyDescent="0.35">
      <c r="A3574" s="1">
        <v>44994</v>
      </c>
      <c r="B3574" t="s">
        <v>3606</v>
      </c>
      <c r="C3574">
        <v>19</v>
      </c>
      <c r="D3574" t="s">
        <v>9</v>
      </c>
      <c r="E3574" t="s">
        <v>22</v>
      </c>
      <c r="F3574" t="s">
        <v>16</v>
      </c>
      <c r="G3574" t="s">
        <v>28</v>
      </c>
      <c r="H3574" s="2">
        <v>1442.93</v>
      </c>
      <c r="I3574" t="str">
        <f t="shared" si="55"/>
        <v>Young Adult</v>
      </c>
    </row>
    <row r="3575" spans="1:9" x14ac:dyDescent="0.35">
      <c r="A3575" s="1">
        <v>45222</v>
      </c>
      <c r="B3575" t="s">
        <v>3607</v>
      </c>
      <c r="C3575">
        <v>54</v>
      </c>
      <c r="D3575" t="s">
        <v>14</v>
      </c>
      <c r="E3575" t="s">
        <v>10</v>
      </c>
      <c r="F3575" t="s">
        <v>16</v>
      </c>
      <c r="G3575" t="s">
        <v>12</v>
      </c>
      <c r="H3575" s="2">
        <v>549.54</v>
      </c>
      <c r="I3575" t="str">
        <f t="shared" si="55"/>
        <v>Middle age</v>
      </c>
    </row>
    <row r="3576" spans="1:9" x14ac:dyDescent="0.35">
      <c r="A3576" s="1">
        <v>45099</v>
      </c>
      <c r="B3576" t="s">
        <v>3608</v>
      </c>
      <c r="C3576">
        <v>82</v>
      </c>
      <c r="D3576" t="s">
        <v>9</v>
      </c>
      <c r="E3576" t="s">
        <v>25</v>
      </c>
      <c r="F3576" t="s">
        <v>16</v>
      </c>
      <c r="G3576" t="s">
        <v>67</v>
      </c>
      <c r="H3576" s="2">
        <v>2383.81</v>
      </c>
      <c r="I3576" t="str">
        <f t="shared" si="55"/>
        <v>Senior Age</v>
      </c>
    </row>
    <row r="3577" spans="1:9" x14ac:dyDescent="0.35">
      <c r="A3577" s="1">
        <v>45124</v>
      </c>
      <c r="B3577" t="s">
        <v>3609</v>
      </c>
      <c r="C3577">
        <v>21</v>
      </c>
      <c r="D3577" t="s">
        <v>21</v>
      </c>
      <c r="E3577" t="s">
        <v>27</v>
      </c>
      <c r="F3577" t="s">
        <v>30</v>
      </c>
      <c r="G3577" t="s">
        <v>40</v>
      </c>
      <c r="H3577" s="2">
        <v>4266.09</v>
      </c>
      <c r="I3577" t="str">
        <f t="shared" si="55"/>
        <v>Young Adult</v>
      </c>
    </row>
    <row r="3578" spans="1:9" x14ac:dyDescent="0.35">
      <c r="A3578" s="1">
        <v>44969</v>
      </c>
      <c r="B3578" t="s">
        <v>3610</v>
      </c>
      <c r="C3578">
        <v>36</v>
      </c>
      <c r="D3578" t="s">
        <v>9</v>
      </c>
      <c r="E3578" t="s">
        <v>33</v>
      </c>
      <c r="F3578" t="s">
        <v>30</v>
      </c>
      <c r="G3578" t="s">
        <v>17</v>
      </c>
      <c r="H3578" s="2">
        <v>3405.12</v>
      </c>
      <c r="I3578" t="str">
        <f t="shared" si="55"/>
        <v>Young Adult</v>
      </c>
    </row>
    <row r="3579" spans="1:9" x14ac:dyDescent="0.35">
      <c r="A3579" s="1">
        <v>44739</v>
      </c>
      <c r="B3579" t="s">
        <v>3611</v>
      </c>
      <c r="C3579">
        <v>75</v>
      </c>
      <c r="D3579" t="s">
        <v>21</v>
      </c>
      <c r="E3579" t="s">
        <v>33</v>
      </c>
      <c r="F3579" t="s">
        <v>16</v>
      </c>
      <c r="G3579" t="s">
        <v>28</v>
      </c>
      <c r="H3579" s="2">
        <v>2794.58</v>
      </c>
      <c r="I3579" t="str">
        <f t="shared" si="55"/>
        <v>Senior Age</v>
      </c>
    </row>
    <row r="3580" spans="1:9" x14ac:dyDescent="0.35">
      <c r="A3580" s="1">
        <v>44756</v>
      </c>
      <c r="B3580" t="s">
        <v>3612</v>
      </c>
      <c r="C3580">
        <v>96</v>
      </c>
      <c r="D3580" t="s">
        <v>9</v>
      </c>
      <c r="E3580" t="s">
        <v>15</v>
      </c>
      <c r="F3580" t="s">
        <v>23</v>
      </c>
      <c r="G3580" t="s">
        <v>12</v>
      </c>
      <c r="H3580" s="2">
        <v>1018.45</v>
      </c>
      <c r="I3580" t="str">
        <f t="shared" si="55"/>
        <v>Senior Age</v>
      </c>
    </row>
    <row r="3581" spans="1:9" x14ac:dyDescent="0.35">
      <c r="A3581" s="1">
        <v>44997</v>
      </c>
      <c r="B3581" t="s">
        <v>3613</v>
      </c>
      <c r="C3581">
        <v>24</v>
      </c>
      <c r="D3581" t="s">
        <v>21</v>
      </c>
      <c r="E3581" t="s">
        <v>35</v>
      </c>
      <c r="F3581" t="s">
        <v>30</v>
      </c>
      <c r="G3581" t="s">
        <v>17</v>
      </c>
      <c r="H3581" s="2">
        <v>2997.09</v>
      </c>
      <c r="I3581" t="str">
        <f t="shared" si="55"/>
        <v>Young Adult</v>
      </c>
    </row>
    <row r="3582" spans="1:9" x14ac:dyDescent="0.35">
      <c r="A3582" s="1">
        <v>45221</v>
      </c>
      <c r="B3582" t="s">
        <v>3614</v>
      </c>
      <c r="C3582">
        <v>78</v>
      </c>
      <c r="D3582" t="s">
        <v>9</v>
      </c>
      <c r="E3582" t="s">
        <v>25</v>
      </c>
      <c r="F3582" t="s">
        <v>30</v>
      </c>
      <c r="G3582" t="s">
        <v>17</v>
      </c>
      <c r="H3582" s="2">
        <v>2209.21</v>
      </c>
      <c r="I3582" t="str">
        <f t="shared" si="55"/>
        <v>Senior Age</v>
      </c>
    </row>
    <row r="3583" spans="1:9" x14ac:dyDescent="0.35">
      <c r="A3583" s="1">
        <v>44848</v>
      </c>
      <c r="B3583" t="s">
        <v>3615</v>
      </c>
      <c r="C3583">
        <v>6</v>
      </c>
      <c r="D3583" t="s">
        <v>21</v>
      </c>
      <c r="E3583" t="s">
        <v>10</v>
      </c>
      <c r="F3583" t="s">
        <v>16</v>
      </c>
      <c r="G3583" t="s">
        <v>12</v>
      </c>
      <c r="H3583" s="2">
        <v>1074.55</v>
      </c>
      <c r="I3583" t="str">
        <f t="shared" si="55"/>
        <v>Child</v>
      </c>
    </row>
    <row r="3584" spans="1:9" x14ac:dyDescent="0.35">
      <c r="A3584" s="1">
        <v>45141</v>
      </c>
      <c r="B3584" t="s">
        <v>3616</v>
      </c>
      <c r="C3584">
        <v>92</v>
      </c>
      <c r="D3584" t="s">
        <v>21</v>
      </c>
      <c r="E3584" t="s">
        <v>15</v>
      </c>
      <c r="F3584" t="s">
        <v>23</v>
      </c>
      <c r="G3584" t="s">
        <v>40</v>
      </c>
      <c r="H3584" s="2">
        <v>3410.97</v>
      </c>
      <c r="I3584" t="str">
        <f t="shared" si="55"/>
        <v>Senior Age</v>
      </c>
    </row>
    <row r="3585" spans="1:9" x14ac:dyDescent="0.35">
      <c r="A3585" s="1">
        <v>44602</v>
      </c>
      <c r="B3585" t="s">
        <v>3617</v>
      </c>
      <c r="C3585">
        <v>3</v>
      </c>
      <c r="D3585" t="s">
        <v>9</v>
      </c>
      <c r="E3585" t="s">
        <v>27</v>
      </c>
      <c r="F3585" t="s">
        <v>11</v>
      </c>
      <c r="G3585" t="s">
        <v>40</v>
      </c>
      <c r="H3585" s="2">
        <v>4941.6400000000003</v>
      </c>
      <c r="I3585" t="str">
        <f t="shared" si="55"/>
        <v>Child</v>
      </c>
    </row>
    <row r="3586" spans="1:9" x14ac:dyDescent="0.35">
      <c r="A3586" s="1">
        <v>44617</v>
      </c>
      <c r="B3586" t="s">
        <v>3618</v>
      </c>
      <c r="C3586">
        <v>52</v>
      </c>
      <c r="D3586" t="s">
        <v>21</v>
      </c>
      <c r="E3586" t="s">
        <v>22</v>
      </c>
      <c r="F3586" t="s">
        <v>30</v>
      </c>
      <c r="G3586" t="s">
        <v>37</v>
      </c>
      <c r="H3586" s="2">
        <v>2039.54</v>
      </c>
      <c r="I3586" t="str">
        <f t="shared" ref="I3586:I3649" si="56">IF(C3586&lt;=17,"Child",IF(C3586&lt;=39, "Young Adult", IF(C3586&lt;=59, "Middle age", "Senior Age")))</f>
        <v>Middle age</v>
      </c>
    </row>
    <row r="3587" spans="1:9" x14ac:dyDescent="0.35">
      <c r="A3587" s="1">
        <v>44841</v>
      </c>
      <c r="B3587" t="s">
        <v>3619</v>
      </c>
      <c r="C3587">
        <v>80</v>
      </c>
      <c r="D3587" t="s">
        <v>14</v>
      </c>
      <c r="E3587" t="s">
        <v>15</v>
      </c>
      <c r="F3587" t="s">
        <v>30</v>
      </c>
      <c r="G3587" t="s">
        <v>17</v>
      </c>
      <c r="H3587" s="2">
        <v>4565.07</v>
      </c>
      <c r="I3587" t="str">
        <f t="shared" si="56"/>
        <v>Senior Age</v>
      </c>
    </row>
    <row r="3588" spans="1:9" x14ac:dyDescent="0.35">
      <c r="A3588" s="1">
        <v>44930</v>
      </c>
      <c r="B3588" t="s">
        <v>3620</v>
      </c>
      <c r="C3588">
        <v>90</v>
      </c>
      <c r="D3588" t="s">
        <v>14</v>
      </c>
      <c r="E3588" t="s">
        <v>27</v>
      </c>
      <c r="F3588" t="s">
        <v>30</v>
      </c>
      <c r="G3588" t="s">
        <v>28</v>
      </c>
      <c r="H3588" s="2">
        <v>2939.81</v>
      </c>
      <c r="I3588" t="str">
        <f t="shared" si="56"/>
        <v>Senior Age</v>
      </c>
    </row>
    <row r="3589" spans="1:9" x14ac:dyDescent="0.35">
      <c r="A3589" s="1">
        <v>44886</v>
      </c>
      <c r="B3589" t="s">
        <v>3621</v>
      </c>
      <c r="C3589">
        <v>42</v>
      </c>
      <c r="D3589" t="s">
        <v>9</v>
      </c>
      <c r="E3589" t="s">
        <v>25</v>
      </c>
      <c r="F3589" t="s">
        <v>16</v>
      </c>
      <c r="G3589" t="s">
        <v>40</v>
      </c>
      <c r="H3589" s="2">
        <v>1150.8599999999999</v>
      </c>
      <c r="I3589" t="str">
        <f t="shared" si="56"/>
        <v>Middle age</v>
      </c>
    </row>
    <row r="3590" spans="1:9" x14ac:dyDescent="0.35">
      <c r="A3590" s="1">
        <v>45270</v>
      </c>
      <c r="B3590" t="s">
        <v>3622</v>
      </c>
      <c r="C3590">
        <v>62</v>
      </c>
      <c r="D3590" t="s">
        <v>9</v>
      </c>
      <c r="E3590" t="s">
        <v>35</v>
      </c>
      <c r="F3590" t="s">
        <v>11</v>
      </c>
      <c r="G3590" t="s">
        <v>17</v>
      </c>
      <c r="H3590" s="2">
        <v>4114.62</v>
      </c>
      <c r="I3590" t="str">
        <f t="shared" si="56"/>
        <v>Senior Age</v>
      </c>
    </row>
    <row r="3591" spans="1:9" x14ac:dyDescent="0.35">
      <c r="A3591" s="1">
        <v>45168</v>
      </c>
      <c r="B3591" t="s">
        <v>3623</v>
      </c>
      <c r="C3591">
        <v>69</v>
      </c>
      <c r="D3591" t="s">
        <v>14</v>
      </c>
      <c r="E3591" t="s">
        <v>25</v>
      </c>
      <c r="F3591" t="s">
        <v>30</v>
      </c>
      <c r="G3591" t="s">
        <v>37</v>
      </c>
      <c r="H3591" s="2">
        <v>3245.34</v>
      </c>
      <c r="I3591" t="str">
        <f t="shared" si="56"/>
        <v>Senior Age</v>
      </c>
    </row>
    <row r="3592" spans="1:9" x14ac:dyDescent="0.35">
      <c r="A3592" s="1">
        <v>44650</v>
      </c>
      <c r="B3592" t="s">
        <v>3624</v>
      </c>
      <c r="C3592">
        <v>27</v>
      </c>
      <c r="D3592" t="s">
        <v>21</v>
      </c>
      <c r="E3592" t="s">
        <v>33</v>
      </c>
      <c r="F3592" t="s">
        <v>11</v>
      </c>
      <c r="G3592" t="s">
        <v>40</v>
      </c>
      <c r="H3592" s="2">
        <v>1109.0899999999999</v>
      </c>
      <c r="I3592" t="str">
        <f t="shared" si="56"/>
        <v>Young Adult</v>
      </c>
    </row>
    <row r="3593" spans="1:9" x14ac:dyDescent="0.35">
      <c r="A3593" s="1">
        <v>45281</v>
      </c>
      <c r="B3593" t="s">
        <v>3625</v>
      </c>
      <c r="C3593">
        <v>42</v>
      </c>
      <c r="D3593" t="s">
        <v>21</v>
      </c>
      <c r="E3593" t="s">
        <v>10</v>
      </c>
      <c r="F3593" t="s">
        <v>23</v>
      </c>
      <c r="G3593" t="s">
        <v>40</v>
      </c>
      <c r="H3593" s="2">
        <v>385.73</v>
      </c>
      <c r="I3593" t="str">
        <f t="shared" si="56"/>
        <v>Middle age</v>
      </c>
    </row>
    <row r="3594" spans="1:9" x14ac:dyDescent="0.35">
      <c r="A3594" s="1">
        <v>45045</v>
      </c>
      <c r="B3594" t="s">
        <v>3626</v>
      </c>
      <c r="C3594">
        <v>74</v>
      </c>
      <c r="D3594" t="s">
        <v>9</v>
      </c>
      <c r="E3594" t="s">
        <v>25</v>
      </c>
      <c r="F3594" t="s">
        <v>11</v>
      </c>
      <c r="G3594" t="s">
        <v>37</v>
      </c>
      <c r="H3594" s="2">
        <v>1593.03</v>
      </c>
      <c r="I3594" t="str">
        <f t="shared" si="56"/>
        <v>Senior Age</v>
      </c>
    </row>
    <row r="3595" spans="1:9" x14ac:dyDescent="0.35">
      <c r="A3595" s="1">
        <v>44882</v>
      </c>
      <c r="B3595" t="s">
        <v>3627</v>
      </c>
      <c r="C3595">
        <v>72</v>
      </c>
      <c r="D3595" t="s">
        <v>21</v>
      </c>
      <c r="E3595" t="s">
        <v>27</v>
      </c>
      <c r="F3595" t="s">
        <v>16</v>
      </c>
      <c r="G3595" t="s">
        <v>17</v>
      </c>
      <c r="H3595" s="2">
        <v>457.67</v>
      </c>
      <c r="I3595" t="str">
        <f t="shared" si="56"/>
        <v>Senior Age</v>
      </c>
    </row>
    <row r="3596" spans="1:9" x14ac:dyDescent="0.35">
      <c r="A3596" s="1">
        <v>44570</v>
      </c>
      <c r="B3596" t="s">
        <v>3628</v>
      </c>
      <c r="C3596">
        <v>39</v>
      </c>
      <c r="D3596" t="s">
        <v>9</v>
      </c>
      <c r="E3596" t="s">
        <v>19</v>
      </c>
      <c r="F3596" t="s">
        <v>30</v>
      </c>
      <c r="G3596" t="s">
        <v>17</v>
      </c>
      <c r="H3596" s="2">
        <v>3400.59</v>
      </c>
      <c r="I3596" t="str">
        <f t="shared" si="56"/>
        <v>Young Adult</v>
      </c>
    </row>
    <row r="3597" spans="1:9" x14ac:dyDescent="0.35">
      <c r="A3597" s="1">
        <v>44659</v>
      </c>
      <c r="B3597" t="s">
        <v>3629</v>
      </c>
      <c r="C3597">
        <v>36</v>
      </c>
      <c r="D3597" t="s">
        <v>14</v>
      </c>
      <c r="E3597" t="s">
        <v>10</v>
      </c>
      <c r="F3597" t="s">
        <v>11</v>
      </c>
      <c r="G3597" t="s">
        <v>28</v>
      </c>
      <c r="H3597" s="2">
        <v>3364.86</v>
      </c>
      <c r="I3597" t="str">
        <f t="shared" si="56"/>
        <v>Young Adult</v>
      </c>
    </row>
    <row r="3598" spans="1:9" x14ac:dyDescent="0.35">
      <c r="A3598" s="1">
        <v>44879</v>
      </c>
      <c r="B3598" t="s">
        <v>3630</v>
      </c>
      <c r="C3598">
        <v>22</v>
      </c>
      <c r="D3598" t="s">
        <v>21</v>
      </c>
      <c r="E3598" t="s">
        <v>15</v>
      </c>
      <c r="F3598" t="s">
        <v>30</v>
      </c>
      <c r="G3598" t="s">
        <v>12</v>
      </c>
      <c r="H3598" s="2">
        <v>26.7</v>
      </c>
      <c r="I3598" t="str">
        <f t="shared" si="56"/>
        <v>Young Adult</v>
      </c>
    </row>
    <row r="3599" spans="1:9" x14ac:dyDescent="0.35">
      <c r="A3599" s="1">
        <v>45233</v>
      </c>
      <c r="B3599" t="s">
        <v>3631</v>
      </c>
      <c r="C3599">
        <v>74</v>
      </c>
      <c r="D3599" t="s">
        <v>9</v>
      </c>
      <c r="E3599" t="s">
        <v>25</v>
      </c>
      <c r="F3599" t="s">
        <v>16</v>
      </c>
      <c r="G3599" t="s">
        <v>28</v>
      </c>
      <c r="H3599" s="2">
        <v>4292.68</v>
      </c>
      <c r="I3599" t="str">
        <f t="shared" si="56"/>
        <v>Senior Age</v>
      </c>
    </row>
    <row r="3600" spans="1:9" x14ac:dyDescent="0.35">
      <c r="A3600" s="1">
        <v>44649</v>
      </c>
      <c r="B3600" t="s">
        <v>3632</v>
      </c>
      <c r="C3600">
        <v>71</v>
      </c>
      <c r="D3600" t="s">
        <v>9</v>
      </c>
      <c r="E3600" t="s">
        <v>25</v>
      </c>
      <c r="F3600" t="s">
        <v>30</v>
      </c>
      <c r="G3600" t="s">
        <v>37</v>
      </c>
      <c r="H3600" s="2">
        <v>2909.05</v>
      </c>
      <c r="I3600" t="str">
        <f t="shared" si="56"/>
        <v>Senior Age</v>
      </c>
    </row>
    <row r="3601" spans="1:9" x14ac:dyDescent="0.35">
      <c r="A3601" s="1">
        <v>44942</v>
      </c>
      <c r="B3601" t="s">
        <v>3633</v>
      </c>
      <c r="C3601">
        <v>81</v>
      </c>
      <c r="D3601" t="s">
        <v>14</v>
      </c>
      <c r="E3601" t="s">
        <v>33</v>
      </c>
      <c r="F3601" t="s">
        <v>30</v>
      </c>
      <c r="G3601" t="s">
        <v>37</v>
      </c>
      <c r="H3601" s="2">
        <v>4711.07</v>
      </c>
      <c r="I3601" t="str">
        <f t="shared" si="56"/>
        <v>Senior Age</v>
      </c>
    </row>
    <row r="3602" spans="1:9" x14ac:dyDescent="0.35">
      <c r="A3602" s="1">
        <v>44788</v>
      </c>
      <c r="B3602" t="s">
        <v>3634</v>
      </c>
      <c r="C3602">
        <v>18</v>
      </c>
      <c r="D3602" t="s">
        <v>14</v>
      </c>
      <c r="E3602" t="s">
        <v>15</v>
      </c>
      <c r="F3602" t="s">
        <v>16</v>
      </c>
      <c r="G3602" t="s">
        <v>17</v>
      </c>
      <c r="H3602" s="2">
        <v>1840.38</v>
      </c>
      <c r="I3602" t="str">
        <f t="shared" si="56"/>
        <v>Young Adult</v>
      </c>
    </row>
    <row r="3603" spans="1:9" x14ac:dyDescent="0.35">
      <c r="A3603" s="1">
        <v>44664</v>
      </c>
      <c r="B3603" t="s">
        <v>3635</v>
      </c>
      <c r="C3603">
        <v>80</v>
      </c>
      <c r="D3603" t="s">
        <v>14</v>
      </c>
      <c r="E3603" t="s">
        <v>10</v>
      </c>
      <c r="F3603" t="s">
        <v>11</v>
      </c>
      <c r="G3603" t="s">
        <v>17</v>
      </c>
      <c r="H3603" s="2">
        <v>2231.41</v>
      </c>
      <c r="I3603" t="str">
        <f t="shared" si="56"/>
        <v>Senior Age</v>
      </c>
    </row>
    <row r="3604" spans="1:9" x14ac:dyDescent="0.35">
      <c r="A3604" s="1">
        <v>44838</v>
      </c>
      <c r="B3604" t="s">
        <v>3636</v>
      </c>
      <c r="C3604">
        <v>78</v>
      </c>
      <c r="D3604" t="s">
        <v>14</v>
      </c>
      <c r="E3604" t="s">
        <v>33</v>
      </c>
      <c r="F3604" t="s">
        <v>30</v>
      </c>
      <c r="G3604" t="s">
        <v>67</v>
      </c>
      <c r="H3604" s="2">
        <v>1926.99</v>
      </c>
      <c r="I3604" t="str">
        <f t="shared" si="56"/>
        <v>Senior Age</v>
      </c>
    </row>
    <row r="3605" spans="1:9" x14ac:dyDescent="0.35">
      <c r="A3605" s="1">
        <v>44700</v>
      </c>
      <c r="B3605" t="s">
        <v>3637</v>
      </c>
      <c r="C3605">
        <v>55</v>
      </c>
      <c r="D3605" t="s">
        <v>21</v>
      </c>
      <c r="E3605" t="s">
        <v>25</v>
      </c>
      <c r="F3605" t="s">
        <v>16</v>
      </c>
      <c r="G3605" t="s">
        <v>28</v>
      </c>
      <c r="H3605" s="2">
        <v>4053.97</v>
      </c>
      <c r="I3605" t="str">
        <f t="shared" si="56"/>
        <v>Middle age</v>
      </c>
    </row>
    <row r="3606" spans="1:9" x14ac:dyDescent="0.35">
      <c r="A3606" s="1">
        <v>45040</v>
      </c>
      <c r="B3606" t="s">
        <v>3638</v>
      </c>
      <c r="C3606">
        <v>17</v>
      </c>
      <c r="D3606" t="s">
        <v>9</v>
      </c>
      <c r="E3606" t="s">
        <v>22</v>
      </c>
      <c r="F3606" t="s">
        <v>11</v>
      </c>
      <c r="G3606" t="s">
        <v>40</v>
      </c>
      <c r="H3606" s="2">
        <v>1970.54</v>
      </c>
      <c r="I3606" t="str">
        <f t="shared" si="56"/>
        <v>Child</v>
      </c>
    </row>
    <row r="3607" spans="1:9" x14ac:dyDescent="0.35">
      <c r="A3607" s="1">
        <v>44826</v>
      </c>
      <c r="B3607" t="s">
        <v>3639</v>
      </c>
      <c r="C3607">
        <v>13</v>
      </c>
      <c r="D3607" t="s">
        <v>14</v>
      </c>
      <c r="E3607" t="s">
        <v>19</v>
      </c>
      <c r="F3607" t="s">
        <v>23</v>
      </c>
      <c r="G3607" t="s">
        <v>40</v>
      </c>
      <c r="H3607" s="2">
        <v>1655.48</v>
      </c>
      <c r="I3607" t="str">
        <f t="shared" si="56"/>
        <v>Child</v>
      </c>
    </row>
    <row r="3608" spans="1:9" x14ac:dyDescent="0.35">
      <c r="A3608" s="1">
        <v>44826</v>
      </c>
      <c r="B3608" t="s">
        <v>3640</v>
      </c>
      <c r="C3608">
        <v>78</v>
      </c>
      <c r="D3608" t="s">
        <v>21</v>
      </c>
      <c r="E3608" t="s">
        <v>19</v>
      </c>
      <c r="F3608" t="s">
        <v>11</v>
      </c>
      <c r="G3608" t="s">
        <v>37</v>
      </c>
      <c r="H3608" s="2">
        <v>4901.8500000000004</v>
      </c>
      <c r="I3608" t="str">
        <f t="shared" si="56"/>
        <v>Senior Age</v>
      </c>
    </row>
    <row r="3609" spans="1:9" x14ac:dyDescent="0.35">
      <c r="A3609" s="1">
        <v>44971</v>
      </c>
      <c r="B3609" t="s">
        <v>3641</v>
      </c>
      <c r="C3609">
        <v>3</v>
      </c>
      <c r="D3609" t="s">
        <v>9</v>
      </c>
      <c r="E3609" t="s">
        <v>33</v>
      </c>
      <c r="F3609" t="s">
        <v>30</v>
      </c>
      <c r="G3609" t="s">
        <v>12</v>
      </c>
      <c r="H3609" s="2">
        <v>69.72</v>
      </c>
      <c r="I3609" t="str">
        <f t="shared" si="56"/>
        <v>Child</v>
      </c>
    </row>
    <row r="3610" spans="1:9" x14ac:dyDescent="0.35">
      <c r="A3610" s="1">
        <v>45239</v>
      </c>
      <c r="B3610" t="s">
        <v>3642</v>
      </c>
      <c r="C3610">
        <v>42</v>
      </c>
      <c r="D3610" t="s">
        <v>9</v>
      </c>
      <c r="E3610" t="s">
        <v>15</v>
      </c>
      <c r="F3610" t="s">
        <v>30</v>
      </c>
      <c r="G3610" t="s">
        <v>28</v>
      </c>
      <c r="H3610" s="2">
        <v>1548.04</v>
      </c>
      <c r="I3610" t="str">
        <f t="shared" si="56"/>
        <v>Middle age</v>
      </c>
    </row>
    <row r="3611" spans="1:9" x14ac:dyDescent="0.35">
      <c r="A3611" s="1">
        <v>44832</v>
      </c>
      <c r="B3611" t="s">
        <v>3643</v>
      </c>
      <c r="C3611">
        <v>36</v>
      </c>
      <c r="D3611" t="s">
        <v>14</v>
      </c>
      <c r="E3611" t="s">
        <v>35</v>
      </c>
      <c r="F3611" t="s">
        <v>23</v>
      </c>
      <c r="G3611" t="s">
        <v>12</v>
      </c>
      <c r="H3611" s="2">
        <v>3843.77</v>
      </c>
      <c r="I3611" t="str">
        <f t="shared" si="56"/>
        <v>Young Adult</v>
      </c>
    </row>
    <row r="3612" spans="1:9" x14ac:dyDescent="0.35">
      <c r="A3612" s="1">
        <v>45030</v>
      </c>
      <c r="B3612" t="s">
        <v>3644</v>
      </c>
      <c r="C3612">
        <v>51</v>
      </c>
      <c r="D3612" t="s">
        <v>21</v>
      </c>
      <c r="E3612" t="s">
        <v>19</v>
      </c>
      <c r="F3612" t="s">
        <v>16</v>
      </c>
      <c r="G3612" t="s">
        <v>12</v>
      </c>
      <c r="H3612" s="2">
        <v>3148.45</v>
      </c>
      <c r="I3612" t="str">
        <f t="shared" si="56"/>
        <v>Middle age</v>
      </c>
    </row>
    <row r="3613" spans="1:9" x14ac:dyDescent="0.35">
      <c r="A3613" s="1">
        <v>44879</v>
      </c>
      <c r="B3613" t="s">
        <v>3645</v>
      </c>
      <c r="C3613">
        <v>9</v>
      </c>
      <c r="D3613" t="s">
        <v>14</v>
      </c>
      <c r="E3613" t="s">
        <v>15</v>
      </c>
      <c r="F3613" t="s">
        <v>30</v>
      </c>
      <c r="G3613" t="s">
        <v>37</v>
      </c>
      <c r="H3613" s="2">
        <v>3494.82</v>
      </c>
      <c r="I3613" t="str">
        <f t="shared" si="56"/>
        <v>Child</v>
      </c>
    </row>
    <row r="3614" spans="1:9" x14ac:dyDescent="0.35">
      <c r="A3614" s="1">
        <v>45234</v>
      </c>
      <c r="B3614" t="s">
        <v>3646</v>
      </c>
      <c r="C3614">
        <v>93</v>
      </c>
      <c r="D3614" t="s">
        <v>21</v>
      </c>
      <c r="E3614" t="s">
        <v>33</v>
      </c>
      <c r="F3614" t="s">
        <v>30</v>
      </c>
      <c r="G3614" t="s">
        <v>28</v>
      </c>
      <c r="H3614" s="2">
        <v>785.57</v>
      </c>
      <c r="I3614" t="str">
        <f t="shared" si="56"/>
        <v>Senior Age</v>
      </c>
    </row>
    <row r="3615" spans="1:9" x14ac:dyDescent="0.35">
      <c r="A3615" s="1">
        <v>45003</v>
      </c>
      <c r="B3615" t="s">
        <v>3647</v>
      </c>
      <c r="C3615">
        <v>93</v>
      </c>
      <c r="D3615" t="s">
        <v>9</v>
      </c>
      <c r="E3615" t="s">
        <v>27</v>
      </c>
      <c r="F3615" t="s">
        <v>11</v>
      </c>
      <c r="G3615" t="s">
        <v>40</v>
      </c>
      <c r="H3615" s="2">
        <v>4897.3100000000004</v>
      </c>
      <c r="I3615" t="str">
        <f t="shared" si="56"/>
        <v>Senior Age</v>
      </c>
    </row>
    <row r="3616" spans="1:9" x14ac:dyDescent="0.35">
      <c r="A3616" s="1">
        <v>45187</v>
      </c>
      <c r="B3616" t="s">
        <v>3648</v>
      </c>
      <c r="C3616">
        <v>74</v>
      </c>
      <c r="D3616" t="s">
        <v>21</v>
      </c>
      <c r="E3616" t="s">
        <v>10</v>
      </c>
      <c r="F3616" t="s">
        <v>16</v>
      </c>
      <c r="G3616" t="s">
        <v>28</v>
      </c>
      <c r="H3616" s="2">
        <v>2276.4299999999998</v>
      </c>
      <c r="I3616" t="str">
        <f t="shared" si="56"/>
        <v>Senior Age</v>
      </c>
    </row>
    <row r="3617" spans="1:9" x14ac:dyDescent="0.35">
      <c r="A3617" s="1">
        <v>45125</v>
      </c>
      <c r="B3617" t="s">
        <v>3649</v>
      </c>
      <c r="C3617">
        <v>46</v>
      </c>
      <c r="D3617" t="s">
        <v>14</v>
      </c>
      <c r="E3617" t="s">
        <v>33</v>
      </c>
      <c r="F3617" t="s">
        <v>30</v>
      </c>
      <c r="G3617" t="s">
        <v>40</v>
      </c>
      <c r="H3617" s="2">
        <v>3767.85</v>
      </c>
      <c r="I3617" t="str">
        <f t="shared" si="56"/>
        <v>Middle age</v>
      </c>
    </row>
    <row r="3618" spans="1:9" x14ac:dyDescent="0.35">
      <c r="A3618" s="1">
        <v>44618</v>
      </c>
      <c r="B3618" t="s">
        <v>3650</v>
      </c>
      <c r="C3618">
        <v>81</v>
      </c>
      <c r="D3618" t="s">
        <v>9</v>
      </c>
      <c r="E3618" t="s">
        <v>19</v>
      </c>
      <c r="F3618" t="s">
        <v>11</v>
      </c>
      <c r="G3618" t="s">
        <v>12</v>
      </c>
      <c r="H3618" s="2">
        <v>2620.59</v>
      </c>
      <c r="I3618" t="str">
        <f t="shared" si="56"/>
        <v>Senior Age</v>
      </c>
    </row>
    <row r="3619" spans="1:9" x14ac:dyDescent="0.35">
      <c r="A3619" s="1">
        <v>44767</v>
      </c>
      <c r="B3619" t="s">
        <v>3651</v>
      </c>
      <c r="C3619">
        <v>90</v>
      </c>
      <c r="D3619" t="s">
        <v>9</v>
      </c>
      <c r="E3619" t="s">
        <v>22</v>
      </c>
      <c r="F3619" t="s">
        <v>23</v>
      </c>
      <c r="G3619" t="s">
        <v>12</v>
      </c>
      <c r="H3619" s="2">
        <v>353.49</v>
      </c>
      <c r="I3619" t="str">
        <f t="shared" si="56"/>
        <v>Senior Age</v>
      </c>
    </row>
    <row r="3620" spans="1:9" x14ac:dyDescent="0.35">
      <c r="A3620" s="1">
        <v>45006</v>
      </c>
      <c r="B3620" t="s">
        <v>3652</v>
      </c>
      <c r="C3620">
        <v>52</v>
      </c>
      <c r="D3620" t="s">
        <v>14</v>
      </c>
      <c r="E3620" t="s">
        <v>15</v>
      </c>
      <c r="F3620" t="s">
        <v>11</v>
      </c>
      <c r="G3620" t="s">
        <v>17</v>
      </c>
      <c r="H3620" s="2">
        <v>2682.91</v>
      </c>
      <c r="I3620" t="str">
        <f t="shared" si="56"/>
        <v>Middle age</v>
      </c>
    </row>
    <row r="3621" spans="1:9" x14ac:dyDescent="0.35">
      <c r="A3621" s="1">
        <v>45011</v>
      </c>
      <c r="B3621" t="s">
        <v>3653</v>
      </c>
      <c r="C3621">
        <v>22</v>
      </c>
      <c r="D3621" t="s">
        <v>14</v>
      </c>
      <c r="E3621" t="s">
        <v>27</v>
      </c>
      <c r="F3621" t="s">
        <v>11</v>
      </c>
      <c r="G3621" t="s">
        <v>40</v>
      </c>
      <c r="H3621" s="2">
        <v>432.84</v>
      </c>
      <c r="I3621" t="str">
        <f t="shared" si="56"/>
        <v>Young Adult</v>
      </c>
    </row>
    <row r="3622" spans="1:9" x14ac:dyDescent="0.35">
      <c r="A3622" s="1">
        <v>44849</v>
      </c>
      <c r="B3622" t="s">
        <v>3654</v>
      </c>
      <c r="C3622">
        <v>87</v>
      </c>
      <c r="D3622" t="s">
        <v>9</v>
      </c>
      <c r="E3622" t="s">
        <v>15</v>
      </c>
      <c r="F3622" t="s">
        <v>16</v>
      </c>
      <c r="G3622" t="s">
        <v>28</v>
      </c>
      <c r="H3622" s="2">
        <v>1206.8800000000001</v>
      </c>
      <c r="I3622" t="str">
        <f t="shared" si="56"/>
        <v>Senior Age</v>
      </c>
    </row>
    <row r="3623" spans="1:9" x14ac:dyDescent="0.35">
      <c r="A3623" s="1">
        <v>45262</v>
      </c>
      <c r="B3623" t="s">
        <v>3655</v>
      </c>
      <c r="C3623">
        <v>31</v>
      </c>
      <c r="D3623" t="s">
        <v>9</v>
      </c>
      <c r="E3623" t="s">
        <v>22</v>
      </c>
      <c r="F3623" t="s">
        <v>11</v>
      </c>
      <c r="G3623" t="s">
        <v>12</v>
      </c>
      <c r="H3623" s="2">
        <v>2878.87</v>
      </c>
      <c r="I3623" t="str">
        <f t="shared" si="56"/>
        <v>Young Adult</v>
      </c>
    </row>
    <row r="3624" spans="1:9" x14ac:dyDescent="0.35">
      <c r="A3624" s="1">
        <v>44876</v>
      </c>
      <c r="B3624" t="s">
        <v>3656</v>
      </c>
      <c r="C3624">
        <v>67</v>
      </c>
      <c r="D3624" t="s">
        <v>14</v>
      </c>
      <c r="E3624" t="s">
        <v>25</v>
      </c>
      <c r="F3624" t="s">
        <v>11</v>
      </c>
      <c r="G3624" t="s">
        <v>28</v>
      </c>
      <c r="H3624" s="2">
        <v>4141.3599999999997</v>
      </c>
      <c r="I3624" t="str">
        <f t="shared" si="56"/>
        <v>Senior Age</v>
      </c>
    </row>
    <row r="3625" spans="1:9" x14ac:dyDescent="0.35">
      <c r="A3625" s="1">
        <v>44769</v>
      </c>
      <c r="B3625" t="s">
        <v>3657</v>
      </c>
      <c r="C3625">
        <v>79</v>
      </c>
      <c r="D3625" t="s">
        <v>9</v>
      </c>
      <c r="E3625" t="s">
        <v>27</v>
      </c>
      <c r="F3625" t="s">
        <v>30</v>
      </c>
      <c r="G3625" t="s">
        <v>28</v>
      </c>
      <c r="H3625" s="2">
        <v>4705.7299999999996</v>
      </c>
      <c r="I3625" t="str">
        <f t="shared" si="56"/>
        <v>Senior Age</v>
      </c>
    </row>
    <row r="3626" spans="1:9" x14ac:dyDescent="0.35">
      <c r="A3626" s="1">
        <v>44636</v>
      </c>
      <c r="B3626" t="s">
        <v>3658</v>
      </c>
      <c r="C3626">
        <v>34</v>
      </c>
      <c r="D3626" t="s">
        <v>14</v>
      </c>
      <c r="E3626" t="s">
        <v>25</v>
      </c>
      <c r="F3626" t="s">
        <v>16</v>
      </c>
      <c r="G3626" t="s">
        <v>17</v>
      </c>
      <c r="H3626" s="2">
        <v>896.62</v>
      </c>
      <c r="I3626" t="str">
        <f t="shared" si="56"/>
        <v>Young Adult</v>
      </c>
    </row>
    <row r="3627" spans="1:9" x14ac:dyDescent="0.35">
      <c r="A3627" s="1">
        <v>44809</v>
      </c>
      <c r="B3627" t="s">
        <v>3659</v>
      </c>
      <c r="C3627">
        <v>29</v>
      </c>
      <c r="D3627" t="s">
        <v>9</v>
      </c>
      <c r="E3627" t="s">
        <v>19</v>
      </c>
      <c r="F3627" t="s">
        <v>16</v>
      </c>
      <c r="G3627" t="s">
        <v>40</v>
      </c>
      <c r="H3627" s="2">
        <v>4485.54</v>
      </c>
      <c r="I3627" t="str">
        <f t="shared" si="56"/>
        <v>Young Adult</v>
      </c>
    </row>
    <row r="3628" spans="1:9" x14ac:dyDescent="0.35">
      <c r="A3628" s="1">
        <v>45141</v>
      </c>
      <c r="B3628" t="s">
        <v>3660</v>
      </c>
      <c r="C3628">
        <v>13</v>
      </c>
      <c r="D3628" t="s">
        <v>9</v>
      </c>
      <c r="E3628" t="s">
        <v>33</v>
      </c>
      <c r="F3628" t="s">
        <v>16</v>
      </c>
      <c r="G3628" t="s">
        <v>40</v>
      </c>
      <c r="H3628" s="2">
        <v>2800</v>
      </c>
      <c r="I3628" t="str">
        <f t="shared" si="56"/>
        <v>Child</v>
      </c>
    </row>
    <row r="3629" spans="1:9" x14ac:dyDescent="0.35">
      <c r="A3629" s="1">
        <v>45261</v>
      </c>
      <c r="B3629" t="s">
        <v>3661</v>
      </c>
      <c r="C3629">
        <v>68</v>
      </c>
      <c r="D3629" t="s">
        <v>14</v>
      </c>
      <c r="E3629" t="s">
        <v>33</v>
      </c>
      <c r="F3629" t="s">
        <v>11</v>
      </c>
      <c r="G3629" t="s">
        <v>28</v>
      </c>
      <c r="H3629" s="2">
        <v>1292.77</v>
      </c>
      <c r="I3629" t="str">
        <f t="shared" si="56"/>
        <v>Senior Age</v>
      </c>
    </row>
    <row r="3630" spans="1:9" x14ac:dyDescent="0.35">
      <c r="A3630" s="1">
        <v>44689</v>
      </c>
      <c r="B3630" t="s">
        <v>3662</v>
      </c>
      <c r="C3630">
        <v>27</v>
      </c>
      <c r="D3630" t="s">
        <v>9</v>
      </c>
      <c r="E3630" t="s">
        <v>22</v>
      </c>
      <c r="F3630" t="s">
        <v>23</v>
      </c>
      <c r="G3630" t="s">
        <v>28</v>
      </c>
      <c r="H3630" s="2">
        <v>4783.53</v>
      </c>
      <c r="I3630" t="str">
        <f t="shared" si="56"/>
        <v>Young Adult</v>
      </c>
    </row>
    <row r="3631" spans="1:9" x14ac:dyDescent="0.35">
      <c r="A3631" s="1">
        <v>44945</v>
      </c>
      <c r="B3631" t="s">
        <v>3663</v>
      </c>
      <c r="C3631">
        <v>65</v>
      </c>
      <c r="D3631" t="s">
        <v>14</v>
      </c>
      <c r="E3631" t="s">
        <v>35</v>
      </c>
      <c r="F3631" t="s">
        <v>11</v>
      </c>
      <c r="G3631" t="s">
        <v>37</v>
      </c>
      <c r="H3631" s="2">
        <v>2572.7399999999998</v>
      </c>
      <c r="I3631" t="str">
        <f t="shared" si="56"/>
        <v>Senior Age</v>
      </c>
    </row>
    <row r="3632" spans="1:9" x14ac:dyDescent="0.35">
      <c r="A3632" s="1">
        <v>44621</v>
      </c>
      <c r="B3632" t="s">
        <v>3664</v>
      </c>
      <c r="C3632">
        <v>0</v>
      </c>
      <c r="D3632" t="s">
        <v>9</v>
      </c>
      <c r="E3632" t="s">
        <v>35</v>
      </c>
      <c r="F3632" t="s">
        <v>11</v>
      </c>
      <c r="G3632" t="s">
        <v>37</v>
      </c>
      <c r="H3632" s="2">
        <v>325.2</v>
      </c>
      <c r="I3632" t="str">
        <f t="shared" si="56"/>
        <v>Child</v>
      </c>
    </row>
    <row r="3633" spans="1:9" x14ac:dyDescent="0.35">
      <c r="A3633" s="1">
        <v>44774</v>
      </c>
      <c r="B3633" t="s">
        <v>3665</v>
      </c>
      <c r="C3633">
        <v>75</v>
      </c>
      <c r="D3633" t="s">
        <v>9</v>
      </c>
      <c r="E3633" t="s">
        <v>35</v>
      </c>
      <c r="F3633" t="s">
        <v>23</v>
      </c>
      <c r="G3633" t="s">
        <v>40</v>
      </c>
      <c r="H3633" s="2">
        <v>4537.12</v>
      </c>
      <c r="I3633" t="str">
        <f t="shared" si="56"/>
        <v>Senior Age</v>
      </c>
    </row>
    <row r="3634" spans="1:9" x14ac:dyDescent="0.35">
      <c r="A3634" s="1">
        <v>44811</v>
      </c>
      <c r="B3634" t="s">
        <v>3666</v>
      </c>
      <c r="C3634">
        <v>43</v>
      </c>
      <c r="D3634" t="s">
        <v>14</v>
      </c>
      <c r="E3634" t="s">
        <v>25</v>
      </c>
      <c r="F3634" t="s">
        <v>30</v>
      </c>
      <c r="G3634" t="s">
        <v>28</v>
      </c>
      <c r="H3634" s="2">
        <v>2349.0100000000002</v>
      </c>
      <c r="I3634" t="str">
        <f t="shared" si="56"/>
        <v>Middle age</v>
      </c>
    </row>
    <row r="3635" spans="1:9" x14ac:dyDescent="0.35">
      <c r="A3635" s="1">
        <v>45086</v>
      </c>
      <c r="B3635" t="s">
        <v>3667</v>
      </c>
      <c r="C3635">
        <v>24</v>
      </c>
      <c r="D3635" t="s">
        <v>9</v>
      </c>
      <c r="E3635" t="s">
        <v>35</v>
      </c>
      <c r="F3635" t="s">
        <v>30</v>
      </c>
      <c r="G3635" t="s">
        <v>28</v>
      </c>
      <c r="H3635" s="2">
        <v>2657.84</v>
      </c>
      <c r="I3635" t="str">
        <f t="shared" si="56"/>
        <v>Young Adult</v>
      </c>
    </row>
    <row r="3636" spans="1:9" x14ac:dyDescent="0.35">
      <c r="A3636" s="1">
        <v>45066</v>
      </c>
      <c r="B3636" t="s">
        <v>3668</v>
      </c>
      <c r="C3636">
        <v>55</v>
      </c>
      <c r="D3636" t="s">
        <v>9</v>
      </c>
      <c r="E3636" t="s">
        <v>27</v>
      </c>
      <c r="F3636" t="s">
        <v>16</v>
      </c>
      <c r="G3636" t="s">
        <v>28</v>
      </c>
      <c r="H3636" s="2">
        <v>1505.69</v>
      </c>
      <c r="I3636" t="str">
        <f t="shared" si="56"/>
        <v>Middle age</v>
      </c>
    </row>
    <row r="3637" spans="1:9" x14ac:dyDescent="0.35">
      <c r="A3637" s="1">
        <v>44926</v>
      </c>
      <c r="B3637" t="s">
        <v>3669</v>
      </c>
      <c r="C3637">
        <v>24</v>
      </c>
      <c r="D3637" t="s">
        <v>14</v>
      </c>
      <c r="E3637" t="s">
        <v>35</v>
      </c>
      <c r="F3637" t="s">
        <v>11</v>
      </c>
      <c r="G3637" t="s">
        <v>40</v>
      </c>
      <c r="H3637" s="2">
        <v>1497.98</v>
      </c>
      <c r="I3637" t="str">
        <f t="shared" si="56"/>
        <v>Young Adult</v>
      </c>
    </row>
    <row r="3638" spans="1:9" x14ac:dyDescent="0.35">
      <c r="A3638" s="1">
        <v>44911</v>
      </c>
      <c r="B3638" t="s">
        <v>3670</v>
      </c>
      <c r="C3638">
        <v>88</v>
      </c>
      <c r="D3638" t="s">
        <v>21</v>
      </c>
      <c r="E3638" t="s">
        <v>25</v>
      </c>
      <c r="F3638" t="s">
        <v>30</v>
      </c>
      <c r="G3638" t="s">
        <v>17</v>
      </c>
      <c r="H3638" s="2">
        <v>3325.62</v>
      </c>
      <c r="I3638" t="str">
        <f t="shared" si="56"/>
        <v>Senior Age</v>
      </c>
    </row>
    <row r="3639" spans="1:9" x14ac:dyDescent="0.35">
      <c r="A3639" s="1">
        <v>45168</v>
      </c>
      <c r="B3639" t="s">
        <v>3671</v>
      </c>
      <c r="C3639">
        <v>77</v>
      </c>
      <c r="D3639" t="s">
        <v>9</v>
      </c>
      <c r="E3639" t="s">
        <v>19</v>
      </c>
      <c r="F3639" t="s">
        <v>11</v>
      </c>
      <c r="G3639" t="s">
        <v>37</v>
      </c>
      <c r="H3639" s="2">
        <v>1284.19</v>
      </c>
      <c r="I3639" t="str">
        <f t="shared" si="56"/>
        <v>Senior Age</v>
      </c>
    </row>
    <row r="3640" spans="1:9" x14ac:dyDescent="0.35">
      <c r="A3640" s="1">
        <v>44853</v>
      </c>
      <c r="B3640" t="s">
        <v>3672</v>
      </c>
      <c r="C3640">
        <v>21</v>
      </c>
      <c r="D3640" t="s">
        <v>21</v>
      </c>
      <c r="E3640" t="s">
        <v>10</v>
      </c>
      <c r="F3640" t="s">
        <v>11</v>
      </c>
      <c r="G3640" t="s">
        <v>12</v>
      </c>
      <c r="H3640" s="2">
        <v>3214.7</v>
      </c>
      <c r="I3640" t="str">
        <f t="shared" si="56"/>
        <v>Young Adult</v>
      </c>
    </row>
    <row r="3641" spans="1:9" x14ac:dyDescent="0.35">
      <c r="A3641" s="1">
        <v>44716</v>
      </c>
      <c r="B3641" t="s">
        <v>3673</v>
      </c>
      <c r="C3641">
        <v>83</v>
      </c>
      <c r="D3641" t="s">
        <v>14</v>
      </c>
      <c r="E3641" t="s">
        <v>35</v>
      </c>
      <c r="F3641" t="s">
        <v>16</v>
      </c>
      <c r="G3641" t="s">
        <v>37</v>
      </c>
      <c r="H3641" s="2">
        <v>4379.46</v>
      </c>
      <c r="I3641" t="str">
        <f t="shared" si="56"/>
        <v>Senior Age</v>
      </c>
    </row>
    <row r="3642" spans="1:9" x14ac:dyDescent="0.35">
      <c r="A3642" s="1">
        <v>44709</v>
      </c>
      <c r="B3642" t="s">
        <v>3674</v>
      </c>
      <c r="C3642">
        <v>32</v>
      </c>
      <c r="D3642" t="s">
        <v>21</v>
      </c>
      <c r="E3642" t="s">
        <v>15</v>
      </c>
      <c r="F3642" t="s">
        <v>30</v>
      </c>
      <c r="G3642" t="s">
        <v>40</v>
      </c>
      <c r="H3642" s="2">
        <v>2188</v>
      </c>
      <c r="I3642" t="str">
        <f t="shared" si="56"/>
        <v>Young Adult</v>
      </c>
    </row>
    <row r="3643" spans="1:9" x14ac:dyDescent="0.35">
      <c r="A3643" s="1">
        <v>44948</v>
      </c>
      <c r="B3643" t="s">
        <v>3675</v>
      </c>
      <c r="C3643">
        <v>18</v>
      </c>
      <c r="D3643" t="s">
        <v>9</v>
      </c>
      <c r="E3643" t="s">
        <v>10</v>
      </c>
      <c r="F3643" t="s">
        <v>23</v>
      </c>
      <c r="G3643" t="s">
        <v>40</v>
      </c>
      <c r="H3643" s="2">
        <v>1970.97</v>
      </c>
      <c r="I3643" t="str">
        <f t="shared" si="56"/>
        <v>Young Adult</v>
      </c>
    </row>
    <row r="3644" spans="1:9" x14ac:dyDescent="0.35">
      <c r="A3644" s="1">
        <v>44951</v>
      </c>
      <c r="B3644" t="s">
        <v>3676</v>
      </c>
      <c r="C3644">
        <v>18</v>
      </c>
      <c r="D3644" t="s">
        <v>9</v>
      </c>
      <c r="E3644" t="s">
        <v>15</v>
      </c>
      <c r="F3644" t="s">
        <v>16</v>
      </c>
      <c r="G3644" t="s">
        <v>40</v>
      </c>
      <c r="H3644" s="2">
        <v>3463.17</v>
      </c>
      <c r="I3644" t="str">
        <f t="shared" si="56"/>
        <v>Young Adult</v>
      </c>
    </row>
    <row r="3645" spans="1:9" x14ac:dyDescent="0.35">
      <c r="A3645" s="1">
        <v>44852</v>
      </c>
      <c r="B3645" t="s">
        <v>3677</v>
      </c>
      <c r="C3645">
        <v>58</v>
      </c>
      <c r="D3645" t="s">
        <v>14</v>
      </c>
      <c r="E3645" t="s">
        <v>15</v>
      </c>
      <c r="F3645" t="s">
        <v>16</v>
      </c>
      <c r="G3645" t="s">
        <v>12</v>
      </c>
      <c r="H3645" s="2">
        <v>838.09</v>
      </c>
      <c r="I3645" t="str">
        <f t="shared" si="56"/>
        <v>Middle age</v>
      </c>
    </row>
    <row r="3646" spans="1:9" x14ac:dyDescent="0.35">
      <c r="A3646" s="1">
        <v>45033</v>
      </c>
      <c r="B3646" t="s">
        <v>3678</v>
      </c>
      <c r="C3646">
        <v>78</v>
      </c>
      <c r="D3646" t="s">
        <v>21</v>
      </c>
      <c r="E3646" t="s">
        <v>33</v>
      </c>
      <c r="F3646" t="s">
        <v>30</v>
      </c>
      <c r="G3646" t="s">
        <v>37</v>
      </c>
      <c r="H3646" s="2">
        <v>740.93</v>
      </c>
      <c r="I3646" t="str">
        <f t="shared" si="56"/>
        <v>Senior Age</v>
      </c>
    </row>
    <row r="3647" spans="1:9" x14ac:dyDescent="0.35">
      <c r="A3647" s="1">
        <v>44785</v>
      </c>
      <c r="B3647" t="s">
        <v>3679</v>
      </c>
      <c r="C3647">
        <v>11</v>
      </c>
      <c r="D3647" t="s">
        <v>21</v>
      </c>
      <c r="E3647" t="s">
        <v>33</v>
      </c>
      <c r="F3647" t="s">
        <v>11</v>
      </c>
      <c r="G3647" t="s">
        <v>40</v>
      </c>
      <c r="H3647" s="2">
        <v>4174.22</v>
      </c>
      <c r="I3647" t="str">
        <f t="shared" si="56"/>
        <v>Child</v>
      </c>
    </row>
    <row r="3648" spans="1:9" x14ac:dyDescent="0.35">
      <c r="A3648" s="1">
        <v>44704</v>
      </c>
      <c r="B3648" t="s">
        <v>3680</v>
      </c>
      <c r="C3648">
        <v>24</v>
      </c>
      <c r="D3648" t="s">
        <v>9</v>
      </c>
      <c r="E3648" t="s">
        <v>25</v>
      </c>
      <c r="F3648" t="s">
        <v>30</v>
      </c>
      <c r="G3648" t="s">
        <v>67</v>
      </c>
      <c r="H3648" s="2">
        <v>1061.25</v>
      </c>
      <c r="I3648" t="str">
        <f t="shared" si="56"/>
        <v>Young Adult</v>
      </c>
    </row>
    <row r="3649" spans="1:9" x14ac:dyDescent="0.35">
      <c r="A3649" s="1">
        <v>44880</v>
      </c>
      <c r="B3649" t="s">
        <v>3681</v>
      </c>
      <c r="C3649">
        <v>10</v>
      </c>
      <c r="D3649" t="s">
        <v>21</v>
      </c>
      <c r="E3649" t="s">
        <v>15</v>
      </c>
      <c r="F3649" t="s">
        <v>11</v>
      </c>
      <c r="G3649" t="s">
        <v>28</v>
      </c>
      <c r="H3649" s="2">
        <v>2215.0700000000002</v>
      </c>
      <c r="I3649" t="str">
        <f t="shared" si="56"/>
        <v>Child</v>
      </c>
    </row>
    <row r="3650" spans="1:9" x14ac:dyDescent="0.35">
      <c r="A3650" s="1">
        <v>44776</v>
      </c>
      <c r="B3650" t="s">
        <v>3682</v>
      </c>
      <c r="C3650">
        <v>17</v>
      </c>
      <c r="D3650" t="s">
        <v>21</v>
      </c>
      <c r="E3650" t="s">
        <v>25</v>
      </c>
      <c r="F3650" t="s">
        <v>23</v>
      </c>
      <c r="G3650" t="s">
        <v>37</v>
      </c>
      <c r="H3650" s="2">
        <v>241.91</v>
      </c>
      <c r="I3650" t="str">
        <f t="shared" ref="I3650:I3713" si="57">IF(C3650&lt;=17,"Child",IF(C3650&lt;=39, "Young Adult", IF(C3650&lt;=59, "Middle age", "Senior Age")))</f>
        <v>Child</v>
      </c>
    </row>
    <row r="3651" spans="1:9" x14ac:dyDescent="0.35">
      <c r="A3651" s="1">
        <v>44954</v>
      </c>
      <c r="B3651" t="s">
        <v>3683</v>
      </c>
      <c r="C3651">
        <v>72</v>
      </c>
      <c r="D3651" t="s">
        <v>9</v>
      </c>
      <c r="E3651" t="s">
        <v>10</v>
      </c>
      <c r="F3651" t="s">
        <v>16</v>
      </c>
      <c r="G3651" t="s">
        <v>17</v>
      </c>
      <c r="H3651" s="2">
        <v>136.93</v>
      </c>
      <c r="I3651" t="str">
        <f t="shared" si="57"/>
        <v>Senior Age</v>
      </c>
    </row>
    <row r="3652" spans="1:9" x14ac:dyDescent="0.35">
      <c r="A3652" s="1">
        <v>45258</v>
      </c>
      <c r="B3652" t="s">
        <v>3684</v>
      </c>
      <c r="C3652">
        <v>20</v>
      </c>
      <c r="D3652" t="s">
        <v>14</v>
      </c>
      <c r="E3652" t="s">
        <v>25</v>
      </c>
      <c r="F3652" t="s">
        <v>11</v>
      </c>
      <c r="G3652" t="s">
        <v>12</v>
      </c>
      <c r="H3652" s="2">
        <v>3722.34</v>
      </c>
      <c r="I3652" t="str">
        <f t="shared" si="57"/>
        <v>Young Adult</v>
      </c>
    </row>
    <row r="3653" spans="1:9" x14ac:dyDescent="0.35">
      <c r="A3653" s="1">
        <v>45189</v>
      </c>
      <c r="B3653" t="s">
        <v>3685</v>
      </c>
      <c r="C3653">
        <v>84</v>
      </c>
      <c r="D3653" t="s">
        <v>14</v>
      </c>
      <c r="E3653" t="s">
        <v>22</v>
      </c>
      <c r="F3653" t="s">
        <v>11</v>
      </c>
      <c r="G3653" t="s">
        <v>28</v>
      </c>
      <c r="H3653" s="2">
        <v>683.39</v>
      </c>
      <c r="I3653" t="str">
        <f t="shared" si="57"/>
        <v>Senior Age</v>
      </c>
    </row>
    <row r="3654" spans="1:9" x14ac:dyDescent="0.35">
      <c r="A3654" s="1">
        <v>44651</v>
      </c>
      <c r="B3654" t="s">
        <v>3686</v>
      </c>
      <c r="C3654">
        <v>80</v>
      </c>
      <c r="D3654" t="s">
        <v>21</v>
      </c>
      <c r="E3654" t="s">
        <v>25</v>
      </c>
      <c r="F3654" t="s">
        <v>23</v>
      </c>
      <c r="G3654" t="s">
        <v>40</v>
      </c>
      <c r="H3654" s="2">
        <v>3181.77</v>
      </c>
      <c r="I3654" t="str">
        <f t="shared" si="57"/>
        <v>Senior Age</v>
      </c>
    </row>
    <row r="3655" spans="1:9" x14ac:dyDescent="0.35">
      <c r="A3655" s="1">
        <v>45057</v>
      </c>
      <c r="B3655" t="s">
        <v>3687</v>
      </c>
      <c r="C3655">
        <v>68</v>
      </c>
      <c r="D3655" t="s">
        <v>21</v>
      </c>
      <c r="E3655" t="s">
        <v>22</v>
      </c>
      <c r="F3655" t="s">
        <v>11</v>
      </c>
      <c r="G3655" t="s">
        <v>40</v>
      </c>
      <c r="H3655" s="2">
        <v>1161.2</v>
      </c>
      <c r="I3655" t="str">
        <f t="shared" si="57"/>
        <v>Senior Age</v>
      </c>
    </row>
    <row r="3656" spans="1:9" x14ac:dyDescent="0.35">
      <c r="A3656" s="1">
        <v>44693</v>
      </c>
      <c r="B3656" t="s">
        <v>3688</v>
      </c>
      <c r="C3656">
        <v>43</v>
      </c>
      <c r="D3656" t="s">
        <v>21</v>
      </c>
      <c r="E3656" t="s">
        <v>19</v>
      </c>
      <c r="F3656" t="s">
        <v>16</v>
      </c>
      <c r="G3656" t="s">
        <v>17</v>
      </c>
      <c r="H3656" s="2">
        <v>2173.21</v>
      </c>
      <c r="I3656" t="str">
        <f t="shared" si="57"/>
        <v>Middle age</v>
      </c>
    </row>
    <row r="3657" spans="1:9" x14ac:dyDescent="0.35">
      <c r="A3657" s="1">
        <v>45270</v>
      </c>
      <c r="B3657" t="s">
        <v>3689</v>
      </c>
      <c r="C3657">
        <v>61</v>
      </c>
      <c r="D3657" t="s">
        <v>9</v>
      </c>
      <c r="E3657" t="s">
        <v>25</v>
      </c>
      <c r="F3657" t="s">
        <v>11</v>
      </c>
      <c r="G3657" t="s">
        <v>40</v>
      </c>
      <c r="H3657" s="2">
        <v>3387.49</v>
      </c>
      <c r="I3657" t="str">
        <f t="shared" si="57"/>
        <v>Senior Age</v>
      </c>
    </row>
    <row r="3658" spans="1:9" x14ac:dyDescent="0.35">
      <c r="A3658" s="1">
        <v>44976</v>
      </c>
      <c r="B3658" t="s">
        <v>3690</v>
      </c>
      <c r="C3658">
        <v>68</v>
      </c>
      <c r="D3658" t="s">
        <v>21</v>
      </c>
      <c r="E3658" t="s">
        <v>25</v>
      </c>
      <c r="F3658" t="s">
        <v>16</v>
      </c>
      <c r="G3658" t="s">
        <v>28</v>
      </c>
      <c r="H3658" s="2">
        <v>1290.0999999999999</v>
      </c>
      <c r="I3658" t="str">
        <f t="shared" si="57"/>
        <v>Senior Age</v>
      </c>
    </row>
    <row r="3659" spans="1:9" x14ac:dyDescent="0.35">
      <c r="A3659" s="1">
        <v>44974</v>
      </c>
      <c r="B3659" t="s">
        <v>3691</v>
      </c>
      <c r="C3659">
        <v>56</v>
      </c>
      <c r="D3659" t="s">
        <v>14</v>
      </c>
      <c r="E3659" t="s">
        <v>22</v>
      </c>
      <c r="F3659" t="s">
        <v>11</v>
      </c>
      <c r="G3659" t="s">
        <v>28</v>
      </c>
      <c r="H3659" s="2">
        <v>4419.43</v>
      </c>
      <c r="I3659" t="str">
        <f t="shared" si="57"/>
        <v>Middle age</v>
      </c>
    </row>
    <row r="3660" spans="1:9" x14ac:dyDescent="0.35">
      <c r="A3660" s="1">
        <v>44956</v>
      </c>
      <c r="B3660" t="s">
        <v>3692</v>
      </c>
      <c r="C3660">
        <v>0</v>
      </c>
      <c r="D3660" t="s">
        <v>14</v>
      </c>
      <c r="E3660" t="s">
        <v>25</v>
      </c>
      <c r="F3660" t="s">
        <v>11</v>
      </c>
      <c r="G3660" t="s">
        <v>12</v>
      </c>
      <c r="H3660" s="2">
        <v>3807.25</v>
      </c>
      <c r="I3660" t="str">
        <f t="shared" si="57"/>
        <v>Child</v>
      </c>
    </row>
    <row r="3661" spans="1:9" x14ac:dyDescent="0.35">
      <c r="A3661" s="1">
        <v>45224</v>
      </c>
      <c r="B3661" t="s">
        <v>3693</v>
      </c>
      <c r="C3661">
        <v>2</v>
      </c>
      <c r="D3661" t="s">
        <v>21</v>
      </c>
      <c r="E3661" t="s">
        <v>27</v>
      </c>
      <c r="F3661" t="s">
        <v>16</v>
      </c>
      <c r="G3661" t="s">
        <v>28</v>
      </c>
      <c r="H3661" s="2">
        <v>2175.6</v>
      </c>
      <c r="I3661" t="str">
        <f t="shared" si="57"/>
        <v>Child</v>
      </c>
    </row>
    <row r="3662" spans="1:9" x14ac:dyDescent="0.35">
      <c r="A3662" s="1">
        <v>45166</v>
      </c>
      <c r="B3662" t="s">
        <v>3694</v>
      </c>
      <c r="C3662">
        <v>71</v>
      </c>
      <c r="D3662" t="s">
        <v>21</v>
      </c>
      <c r="E3662" t="s">
        <v>15</v>
      </c>
      <c r="F3662" t="s">
        <v>23</v>
      </c>
      <c r="G3662" t="s">
        <v>40</v>
      </c>
      <c r="H3662" s="2">
        <v>4187.4399999999996</v>
      </c>
      <c r="I3662" t="str">
        <f t="shared" si="57"/>
        <v>Senior Age</v>
      </c>
    </row>
    <row r="3663" spans="1:9" x14ac:dyDescent="0.35">
      <c r="A3663" s="1">
        <v>44887</v>
      </c>
      <c r="B3663" t="s">
        <v>3695</v>
      </c>
      <c r="C3663">
        <v>42</v>
      </c>
      <c r="D3663" t="s">
        <v>21</v>
      </c>
      <c r="E3663" t="s">
        <v>25</v>
      </c>
      <c r="F3663" t="s">
        <v>30</v>
      </c>
      <c r="G3663" t="s">
        <v>40</v>
      </c>
      <c r="H3663" s="2">
        <v>44.59</v>
      </c>
      <c r="I3663" t="str">
        <f t="shared" si="57"/>
        <v>Middle age</v>
      </c>
    </row>
    <row r="3664" spans="1:9" x14ac:dyDescent="0.35">
      <c r="A3664" s="1">
        <v>45069</v>
      </c>
      <c r="B3664" t="s">
        <v>3696</v>
      </c>
      <c r="C3664">
        <v>3</v>
      </c>
      <c r="D3664" t="s">
        <v>14</v>
      </c>
      <c r="E3664" t="s">
        <v>33</v>
      </c>
      <c r="F3664" t="s">
        <v>23</v>
      </c>
      <c r="G3664" t="s">
        <v>28</v>
      </c>
      <c r="H3664" s="2">
        <v>376.71</v>
      </c>
      <c r="I3664" t="str">
        <f t="shared" si="57"/>
        <v>Child</v>
      </c>
    </row>
    <row r="3665" spans="1:9" x14ac:dyDescent="0.35">
      <c r="A3665" s="1">
        <v>44598</v>
      </c>
      <c r="B3665" t="s">
        <v>3697</v>
      </c>
      <c r="C3665">
        <v>46</v>
      </c>
      <c r="D3665" t="s">
        <v>14</v>
      </c>
      <c r="E3665" t="s">
        <v>25</v>
      </c>
      <c r="F3665" t="s">
        <v>30</v>
      </c>
      <c r="G3665" t="s">
        <v>40</v>
      </c>
      <c r="H3665" s="2">
        <v>1343.35</v>
      </c>
      <c r="I3665" t="str">
        <f t="shared" si="57"/>
        <v>Middle age</v>
      </c>
    </row>
    <row r="3666" spans="1:9" x14ac:dyDescent="0.35">
      <c r="A3666" s="1">
        <v>44785</v>
      </c>
      <c r="B3666" t="s">
        <v>3698</v>
      </c>
      <c r="C3666">
        <v>42</v>
      </c>
      <c r="D3666" t="s">
        <v>9</v>
      </c>
      <c r="E3666" t="s">
        <v>22</v>
      </c>
      <c r="F3666" t="s">
        <v>16</v>
      </c>
      <c r="G3666" t="s">
        <v>12</v>
      </c>
      <c r="H3666" s="2">
        <v>4107.43</v>
      </c>
      <c r="I3666" t="str">
        <f t="shared" si="57"/>
        <v>Middle age</v>
      </c>
    </row>
    <row r="3667" spans="1:9" x14ac:dyDescent="0.35">
      <c r="A3667" s="1">
        <v>44620</v>
      </c>
      <c r="B3667" t="s">
        <v>3699</v>
      </c>
      <c r="C3667">
        <v>61</v>
      </c>
      <c r="D3667" t="s">
        <v>9</v>
      </c>
      <c r="E3667" t="s">
        <v>35</v>
      </c>
      <c r="F3667" t="s">
        <v>11</v>
      </c>
      <c r="G3667" t="s">
        <v>17</v>
      </c>
      <c r="H3667" s="2">
        <v>103.51</v>
      </c>
      <c r="I3667" t="str">
        <f t="shared" si="57"/>
        <v>Senior Age</v>
      </c>
    </row>
    <row r="3668" spans="1:9" x14ac:dyDescent="0.35">
      <c r="A3668" s="1">
        <v>45162</v>
      </c>
      <c r="B3668" t="s">
        <v>3700</v>
      </c>
      <c r="C3668">
        <v>68</v>
      </c>
      <c r="D3668" t="s">
        <v>21</v>
      </c>
      <c r="E3668" t="s">
        <v>27</v>
      </c>
      <c r="F3668" t="s">
        <v>30</v>
      </c>
      <c r="G3668" t="s">
        <v>17</v>
      </c>
      <c r="H3668" s="2">
        <v>4808.7299999999996</v>
      </c>
      <c r="I3668" t="str">
        <f t="shared" si="57"/>
        <v>Senior Age</v>
      </c>
    </row>
    <row r="3669" spans="1:9" x14ac:dyDescent="0.35">
      <c r="A3669" s="1">
        <v>44977</v>
      </c>
      <c r="B3669" t="s">
        <v>3701</v>
      </c>
      <c r="C3669">
        <v>17</v>
      </c>
      <c r="D3669" t="s">
        <v>14</v>
      </c>
      <c r="E3669" t="s">
        <v>22</v>
      </c>
      <c r="F3669" t="s">
        <v>16</v>
      </c>
      <c r="G3669" t="s">
        <v>37</v>
      </c>
      <c r="H3669" s="2">
        <v>783.39</v>
      </c>
      <c r="I3669" t="str">
        <f t="shared" si="57"/>
        <v>Child</v>
      </c>
    </row>
    <row r="3670" spans="1:9" x14ac:dyDescent="0.35">
      <c r="A3670" s="1">
        <v>44819</v>
      </c>
      <c r="B3670" t="s">
        <v>3702</v>
      </c>
      <c r="C3670">
        <v>66</v>
      </c>
      <c r="D3670" t="s">
        <v>9</v>
      </c>
      <c r="E3670" t="s">
        <v>22</v>
      </c>
      <c r="F3670" t="s">
        <v>11</v>
      </c>
      <c r="G3670" t="s">
        <v>40</v>
      </c>
      <c r="H3670" s="2">
        <v>2583.61</v>
      </c>
      <c r="I3670" t="str">
        <f t="shared" si="57"/>
        <v>Senior Age</v>
      </c>
    </row>
    <row r="3671" spans="1:9" x14ac:dyDescent="0.35">
      <c r="A3671" s="1">
        <v>45064</v>
      </c>
      <c r="B3671" t="s">
        <v>3703</v>
      </c>
      <c r="C3671">
        <v>72</v>
      </c>
      <c r="D3671" t="s">
        <v>21</v>
      </c>
      <c r="E3671" t="s">
        <v>33</v>
      </c>
      <c r="F3671" t="s">
        <v>16</v>
      </c>
      <c r="G3671" t="s">
        <v>12</v>
      </c>
      <c r="H3671" s="2">
        <v>3423.2</v>
      </c>
      <c r="I3671" t="str">
        <f t="shared" si="57"/>
        <v>Senior Age</v>
      </c>
    </row>
    <row r="3672" spans="1:9" x14ac:dyDescent="0.35">
      <c r="A3672" s="1">
        <v>44687</v>
      </c>
      <c r="B3672" t="s">
        <v>3704</v>
      </c>
      <c r="C3672">
        <v>60</v>
      </c>
      <c r="D3672" t="s">
        <v>14</v>
      </c>
      <c r="E3672" t="s">
        <v>33</v>
      </c>
      <c r="F3672" t="s">
        <v>23</v>
      </c>
      <c r="G3672" t="s">
        <v>17</v>
      </c>
      <c r="H3672" s="2">
        <v>3977.52</v>
      </c>
      <c r="I3672" t="str">
        <f t="shared" si="57"/>
        <v>Senior Age</v>
      </c>
    </row>
    <row r="3673" spans="1:9" x14ac:dyDescent="0.35">
      <c r="A3673" s="1">
        <v>45242</v>
      </c>
      <c r="B3673" t="s">
        <v>3705</v>
      </c>
      <c r="C3673">
        <v>35</v>
      </c>
      <c r="D3673" t="s">
        <v>14</v>
      </c>
      <c r="E3673" t="s">
        <v>15</v>
      </c>
      <c r="F3673" t="s">
        <v>30</v>
      </c>
      <c r="G3673" t="s">
        <v>17</v>
      </c>
      <c r="H3673" s="2">
        <v>3957.42</v>
      </c>
      <c r="I3673" t="str">
        <f t="shared" si="57"/>
        <v>Young Adult</v>
      </c>
    </row>
    <row r="3674" spans="1:9" x14ac:dyDescent="0.35">
      <c r="A3674" s="1">
        <v>44649</v>
      </c>
      <c r="B3674" t="s">
        <v>3706</v>
      </c>
      <c r="C3674">
        <v>46</v>
      </c>
      <c r="D3674" t="s">
        <v>9</v>
      </c>
      <c r="E3674" t="s">
        <v>33</v>
      </c>
      <c r="F3674" t="s">
        <v>11</v>
      </c>
      <c r="G3674" t="s">
        <v>28</v>
      </c>
      <c r="H3674" s="2">
        <v>2685.14</v>
      </c>
      <c r="I3674" t="str">
        <f t="shared" si="57"/>
        <v>Middle age</v>
      </c>
    </row>
    <row r="3675" spans="1:9" x14ac:dyDescent="0.35">
      <c r="A3675" s="1">
        <v>44895</v>
      </c>
      <c r="B3675" t="s">
        <v>3707</v>
      </c>
      <c r="C3675">
        <v>65</v>
      </c>
      <c r="D3675" t="s">
        <v>21</v>
      </c>
      <c r="E3675" t="s">
        <v>19</v>
      </c>
      <c r="F3675" t="s">
        <v>11</v>
      </c>
      <c r="G3675" t="s">
        <v>28</v>
      </c>
      <c r="H3675" s="2">
        <v>55.18</v>
      </c>
      <c r="I3675" t="str">
        <f t="shared" si="57"/>
        <v>Senior Age</v>
      </c>
    </row>
    <row r="3676" spans="1:9" x14ac:dyDescent="0.35">
      <c r="A3676" s="1">
        <v>45188</v>
      </c>
      <c r="B3676" t="s">
        <v>3708</v>
      </c>
      <c r="C3676">
        <v>20</v>
      </c>
      <c r="D3676" t="s">
        <v>14</v>
      </c>
      <c r="E3676" t="s">
        <v>25</v>
      </c>
      <c r="F3676" t="s">
        <v>11</v>
      </c>
      <c r="G3676" t="s">
        <v>28</v>
      </c>
      <c r="H3676" s="2">
        <v>1337.1</v>
      </c>
      <c r="I3676" t="str">
        <f t="shared" si="57"/>
        <v>Young Adult</v>
      </c>
    </row>
    <row r="3677" spans="1:9" x14ac:dyDescent="0.35">
      <c r="A3677" s="1">
        <v>45089</v>
      </c>
      <c r="B3677" t="s">
        <v>3709</v>
      </c>
      <c r="C3677">
        <v>83</v>
      </c>
      <c r="D3677" t="s">
        <v>9</v>
      </c>
      <c r="E3677" t="s">
        <v>15</v>
      </c>
      <c r="F3677" t="s">
        <v>23</v>
      </c>
      <c r="G3677" t="s">
        <v>17</v>
      </c>
      <c r="H3677" s="2">
        <v>2571.7399999999998</v>
      </c>
      <c r="I3677" t="str">
        <f t="shared" si="57"/>
        <v>Senior Age</v>
      </c>
    </row>
    <row r="3678" spans="1:9" x14ac:dyDescent="0.35">
      <c r="A3678" s="1">
        <v>45206</v>
      </c>
      <c r="B3678" t="s">
        <v>3710</v>
      </c>
      <c r="C3678">
        <v>70</v>
      </c>
      <c r="D3678" t="s">
        <v>9</v>
      </c>
      <c r="E3678" t="s">
        <v>35</v>
      </c>
      <c r="F3678" t="s">
        <v>30</v>
      </c>
      <c r="G3678" t="s">
        <v>17</v>
      </c>
      <c r="H3678" s="2">
        <v>3894.1</v>
      </c>
      <c r="I3678" t="str">
        <f t="shared" si="57"/>
        <v>Senior Age</v>
      </c>
    </row>
    <row r="3679" spans="1:9" x14ac:dyDescent="0.35">
      <c r="A3679" s="1">
        <v>44695</v>
      </c>
      <c r="B3679" t="s">
        <v>3711</v>
      </c>
      <c r="C3679">
        <v>77</v>
      </c>
      <c r="D3679" t="s">
        <v>14</v>
      </c>
      <c r="E3679" t="s">
        <v>19</v>
      </c>
      <c r="F3679" t="s">
        <v>16</v>
      </c>
      <c r="G3679" t="s">
        <v>40</v>
      </c>
      <c r="H3679" s="2">
        <v>3556.63</v>
      </c>
      <c r="I3679" t="str">
        <f t="shared" si="57"/>
        <v>Senior Age</v>
      </c>
    </row>
    <row r="3680" spans="1:9" x14ac:dyDescent="0.35">
      <c r="A3680" s="1">
        <v>44571</v>
      </c>
      <c r="B3680" t="s">
        <v>3712</v>
      </c>
      <c r="C3680">
        <v>97</v>
      </c>
      <c r="D3680" t="s">
        <v>14</v>
      </c>
      <c r="E3680" t="s">
        <v>19</v>
      </c>
      <c r="F3680" t="s">
        <v>23</v>
      </c>
      <c r="G3680" t="s">
        <v>28</v>
      </c>
      <c r="H3680" s="2">
        <v>3541.06</v>
      </c>
      <c r="I3680" t="str">
        <f t="shared" si="57"/>
        <v>Senior Age</v>
      </c>
    </row>
    <row r="3681" spans="1:9" x14ac:dyDescent="0.35">
      <c r="A3681" s="1">
        <v>44993</v>
      </c>
      <c r="B3681" t="s">
        <v>3713</v>
      </c>
      <c r="C3681">
        <v>68</v>
      </c>
      <c r="D3681" t="s">
        <v>9</v>
      </c>
      <c r="E3681" t="s">
        <v>27</v>
      </c>
      <c r="F3681" t="s">
        <v>23</v>
      </c>
      <c r="G3681" t="s">
        <v>12</v>
      </c>
      <c r="H3681" s="2">
        <v>3928.29</v>
      </c>
      <c r="I3681" t="str">
        <f t="shared" si="57"/>
        <v>Senior Age</v>
      </c>
    </row>
    <row r="3682" spans="1:9" x14ac:dyDescent="0.35">
      <c r="A3682" s="1">
        <v>44675</v>
      </c>
      <c r="B3682" t="s">
        <v>3714</v>
      </c>
      <c r="C3682">
        <v>57</v>
      </c>
      <c r="D3682" t="s">
        <v>21</v>
      </c>
      <c r="E3682" t="s">
        <v>27</v>
      </c>
      <c r="F3682" t="s">
        <v>30</v>
      </c>
      <c r="G3682" t="s">
        <v>17</v>
      </c>
      <c r="H3682" s="2">
        <v>1911.8</v>
      </c>
      <c r="I3682" t="str">
        <f t="shared" si="57"/>
        <v>Middle age</v>
      </c>
    </row>
    <row r="3683" spans="1:9" x14ac:dyDescent="0.35">
      <c r="A3683" s="1">
        <v>44694</v>
      </c>
      <c r="B3683" t="s">
        <v>3715</v>
      </c>
      <c r="C3683">
        <v>94</v>
      </c>
      <c r="D3683" t="s">
        <v>14</v>
      </c>
      <c r="E3683" t="s">
        <v>19</v>
      </c>
      <c r="F3683" t="s">
        <v>16</v>
      </c>
      <c r="G3683" t="s">
        <v>67</v>
      </c>
      <c r="H3683" s="2">
        <v>4366.07</v>
      </c>
      <c r="I3683" t="str">
        <f t="shared" si="57"/>
        <v>Senior Age</v>
      </c>
    </row>
    <row r="3684" spans="1:9" x14ac:dyDescent="0.35">
      <c r="A3684" s="1">
        <v>45043</v>
      </c>
      <c r="B3684" t="s">
        <v>3716</v>
      </c>
      <c r="C3684">
        <v>31</v>
      </c>
      <c r="D3684" t="s">
        <v>9</v>
      </c>
      <c r="E3684" t="s">
        <v>33</v>
      </c>
      <c r="F3684" t="s">
        <v>23</v>
      </c>
      <c r="G3684" t="s">
        <v>40</v>
      </c>
      <c r="H3684" s="2">
        <v>1359.54</v>
      </c>
      <c r="I3684" t="str">
        <f t="shared" si="57"/>
        <v>Young Adult</v>
      </c>
    </row>
    <row r="3685" spans="1:9" x14ac:dyDescent="0.35">
      <c r="A3685" s="1">
        <v>45055</v>
      </c>
      <c r="B3685" t="s">
        <v>3717</v>
      </c>
      <c r="C3685">
        <v>68</v>
      </c>
      <c r="D3685" t="s">
        <v>9</v>
      </c>
      <c r="E3685" t="s">
        <v>25</v>
      </c>
      <c r="F3685" t="s">
        <v>11</v>
      </c>
      <c r="G3685" t="s">
        <v>28</v>
      </c>
      <c r="H3685" s="2">
        <v>652.95000000000005</v>
      </c>
      <c r="I3685" t="str">
        <f t="shared" si="57"/>
        <v>Senior Age</v>
      </c>
    </row>
    <row r="3686" spans="1:9" x14ac:dyDescent="0.35">
      <c r="A3686" s="1">
        <v>44771</v>
      </c>
      <c r="B3686" t="s">
        <v>3718</v>
      </c>
      <c r="C3686">
        <v>23</v>
      </c>
      <c r="D3686" t="s">
        <v>9</v>
      </c>
      <c r="E3686" t="s">
        <v>19</v>
      </c>
      <c r="F3686" t="s">
        <v>23</v>
      </c>
      <c r="G3686" t="s">
        <v>37</v>
      </c>
      <c r="H3686" s="2">
        <v>436.77</v>
      </c>
      <c r="I3686" t="str">
        <f t="shared" si="57"/>
        <v>Young Adult</v>
      </c>
    </row>
    <row r="3687" spans="1:9" x14ac:dyDescent="0.35">
      <c r="A3687" s="1">
        <v>44582</v>
      </c>
      <c r="B3687" t="s">
        <v>3719</v>
      </c>
      <c r="C3687">
        <v>5</v>
      </c>
      <c r="D3687" t="s">
        <v>14</v>
      </c>
      <c r="E3687" t="s">
        <v>33</v>
      </c>
      <c r="F3687" t="s">
        <v>11</v>
      </c>
      <c r="G3687" t="s">
        <v>28</v>
      </c>
      <c r="H3687" s="2">
        <v>836.16</v>
      </c>
      <c r="I3687" t="str">
        <f t="shared" si="57"/>
        <v>Child</v>
      </c>
    </row>
    <row r="3688" spans="1:9" x14ac:dyDescent="0.35">
      <c r="A3688" s="1">
        <v>44760</v>
      </c>
      <c r="B3688" t="s">
        <v>3720</v>
      </c>
      <c r="C3688">
        <v>63</v>
      </c>
      <c r="D3688" t="s">
        <v>21</v>
      </c>
      <c r="E3688" t="s">
        <v>15</v>
      </c>
      <c r="F3688" t="s">
        <v>30</v>
      </c>
      <c r="G3688" t="s">
        <v>40</v>
      </c>
      <c r="H3688" s="2">
        <v>4016.39</v>
      </c>
      <c r="I3688" t="str">
        <f t="shared" si="57"/>
        <v>Senior Age</v>
      </c>
    </row>
    <row r="3689" spans="1:9" x14ac:dyDescent="0.35">
      <c r="A3689" s="1">
        <v>44782</v>
      </c>
      <c r="B3689" t="s">
        <v>3721</v>
      </c>
      <c r="C3689">
        <v>53</v>
      </c>
      <c r="D3689" t="s">
        <v>21</v>
      </c>
      <c r="E3689" t="s">
        <v>25</v>
      </c>
      <c r="F3689" t="s">
        <v>30</v>
      </c>
      <c r="G3689" t="s">
        <v>28</v>
      </c>
      <c r="H3689" s="2">
        <v>669.04</v>
      </c>
      <c r="I3689" t="str">
        <f t="shared" si="57"/>
        <v>Middle age</v>
      </c>
    </row>
    <row r="3690" spans="1:9" x14ac:dyDescent="0.35">
      <c r="A3690" s="1">
        <v>44860</v>
      </c>
      <c r="B3690" t="s">
        <v>3722</v>
      </c>
      <c r="C3690">
        <v>57</v>
      </c>
      <c r="D3690" t="s">
        <v>21</v>
      </c>
      <c r="E3690" t="s">
        <v>22</v>
      </c>
      <c r="F3690" t="s">
        <v>11</v>
      </c>
      <c r="G3690" t="s">
        <v>12</v>
      </c>
      <c r="H3690" s="2">
        <v>2478.0500000000002</v>
      </c>
      <c r="I3690" t="str">
        <f t="shared" si="57"/>
        <v>Middle age</v>
      </c>
    </row>
    <row r="3691" spans="1:9" x14ac:dyDescent="0.35">
      <c r="A3691" s="1">
        <v>44918</v>
      </c>
      <c r="B3691" t="s">
        <v>3723</v>
      </c>
      <c r="C3691">
        <v>66</v>
      </c>
      <c r="D3691" t="s">
        <v>21</v>
      </c>
      <c r="E3691" t="s">
        <v>27</v>
      </c>
      <c r="F3691" t="s">
        <v>30</v>
      </c>
      <c r="G3691" t="s">
        <v>67</v>
      </c>
      <c r="H3691" s="2">
        <v>22.65</v>
      </c>
      <c r="I3691" t="str">
        <f t="shared" si="57"/>
        <v>Senior Age</v>
      </c>
    </row>
    <row r="3692" spans="1:9" x14ac:dyDescent="0.35">
      <c r="A3692" s="1">
        <v>45042</v>
      </c>
      <c r="B3692" t="s">
        <v>3724</v>
      </c>
      <c r="C3692">
        <v>73</v>
      </c>
      <c r="D3692" t="s">
        <v>9</v>
      </c>
      <c r="E3692" t="s">
        <v>15</v>
      </c>
      <c r="F3692" t="s">
        <v>30</v>
      </c>
      <c r="G3692" t="s">
        <v>28</v>
      </c>
      <c r="H3692" s="2">
        <v>493.64</v>
      </c>
      <c r="I3692" t="str">
        <f t="shared" si="57"/>
        <v>Senior Age</v>
      </c>
    </row>
    <row r="3693" spans="1:9" x14ac:dyDescent="0.35">
      <c r="A3693" s="1">
        <v>45058</v>
      </c>
      <c r="B3693" t="s">
        <v>3725</v>
      </c>
      <c r="C3693">
        <v>70</v>
      </c>
      <c r="D3693" t="s">
        <v>9</v>
      </c>
      <c r="E3693" t="s">
        <v>33</v>
      </c>
      <c r="F3693" t="s">
        <v>23</v>
      </c>
      <c r="G3693" t="s">
        <v>17</v>
      </c>
      <c r="H3693" s="2">
        <v>4793.6000000000004</v>
      </c>
      <c r="I3693" t="str">
        <f t="shared" si="57"/>
        <v>Senior Age</v>
      </c>
    </row>
    <row r="3694" spans="1:9" x14ac:dyDescent="0.35">
      <c r="A3694" s="1">
        <v>44784</v>
      </c>
      <c r="B3694" t="s">
        <v>3726</v>
      </c>
      <c r="C3694">
        <v>1</v>
      </c>
      <c r="D3694" t="s">
        <v>14</v>
      </c>
      <c r="E3694" t="s">
        <v>19</v>
      </c>
      <c r="F3694" t="s">
        <v>11</v>
      </c>
      <c r="G3694" t="s">
        <v>12</v>
      </c>
      <c r="H3694" s="2">
        <v>2835.6</v>
      </c>
      <c r="I3694" t="str">
        <f t="shared" si="57"/>
        <v>Child</v>
      </c>
    </row>
    <row r="3695" spans="1:9" x14ac:dyDescent="0.35">
      <c r="A3695" s="1">
        <v>45127</v>
      </c>
      <c r="B3695" t="s">
        <v>3727</v>
      </c>
      <c r="C3695">
        <v>49</v>
      </c>
      <c r="D3695" t="s">
        <v>14</v>
      </c>
      <c r="E3695" t="s">
        <v>19</v>
      </c>
      <c r="F3695" t="s">
        <v>30</v>
      </c>
      <c r="G3695" t="s">
        <v>12</v>
      </c>
      <c r="H3695" s="2">
        <v>1060.4100000000001</v>
      </c>
      <c r="I3695" t="str">
        <f t="shared" si="57"/>
        <v>Middle age</v>
      </c>
    </row>
    <row r="3696" spans="1:9" x14ac:dyDescent="0.35">
      <c r="A3696" s="1">
        <v>44825</v>
      </c>
      <c r="B3696" t="s">
        <v>3728</v>
      </c>
      <c r="C3696">
        <v>28</v>
      </c>
      <c r="D3696" t="s">
        <v>21</v>
      </c>
      <c r="E3696" t="s">
        <v>10</v>
      </c>
      <c r="F3696" t="s">
        <v>16</v>
      </c>
      <c r="G3696" t="s">
        <v>40</v>
      </c>
      <c r="H3696" s="2">
        <v>3701.08</v>
      </c>
      <c r="I3696" t="str">
        <f t="shared" si="57"/>
        <v>Young Adult</v>
      </c>
    </row>
    <row r="3697" spans="1:9" x14ac:dyDescent="0.35">
      <c r="A3697" s="1">
        <v>44917</v>
      </c>
      <c r="B3697" t="s">
        <v>3729</v>
      </c>
      <c r="C3697">
        <v>18</v>
      </c>
      <c r="D3697" t="s">
        <v>9</v>
      </c>
      <c r="E3697" t="s">
        <v>22</v>
      </c>
      <c r="F3697" t="s">
        <v>16</v>
      </c>
      <c r="G3697" t="s">
        <v>28</v>
      </c>
      <c r="H3697" s="2">
        <v>2149.77</v>
      </c>
      <c r="I3697" t="str">
        <f t="shared" si="57"/>
        <v>Young Adult</v>
      </c>
    </row>
    <row r="3698" spans="1:9" x14ac:dyDescent="0.35">
      <c r="A3698" s="1">
        <v>44799</v>
      </c>
      <c r="B3698" t="s">
        <v>3730</v>
      </c>
      <c r="C3698">
        <v>18</v>
      </c>
      <c r="D3698" t="s">
        <v>14</v>
      </c>
      <c r="E3698" t="s">
        <v>15</v>
      </c>
      <c r="F3698" t="s">
        <v>11</v>
      </c>
      <c r="G3698" t="s">
        <v>37</v>
      </c>
      <c r="H3698" s="2">
        <v>654.04999999999995</v>
      </c>
      <c r="I3698" t="str">
        <f t="shared" si="57"/>
        <v>Young Adult</v>
      </c>
    </row>
    <row r="3699" spans="1:9" x14ac:dyDescent="0.35">
      <c r="A3699" s="1">
        <v>44807</v>
      </c>
      <c r="B3699" t="s">
        <v>3731</v>
      </c>
      <c r="C3699">
        <v>11</v>
      </c>
      <c r="D3699" t="s">
        <v>14</v>
      </c>
      <c r="E3699" t="s">
        <v>35</v>
      </c>
      <c r="F3699" t="s">
        <v>30</v>
      </c>
      <c r="G3699" t="s">
        <v>28</v>
      </c>
      <c r="H3699" s="2">
        <v>3985.62</v>
      </c>
      <c r="I3699" t="str">
        <f t="shared" si="57"/>
        <v>Child</v>
      </c>
    </row>
    <row r="3700" spans="1:9" x14ac:dyDescent="0.35">
      <c r="A3700" s="1">
        <v>44636</v>
      </c>
      <c r="B3700" t="s">
        <v>3732</v>
      </c>
      <c r="C3700">
        <v>5</v>
      </c>
      <c r="D3700" t="s">
        <v>14</v>
      </c>
      <c r="E3700" t="s">
        <v>35</v>
      </c>
      <c r="F3700" t="s">
        <v>16</v>
      </c>
      <c r="G3700" t="s">
        <v>37</v>
      </c>
      <c r="H3700" s="2">
        <v>3196.24</v>
      </c>
      <c r="I3700" t="str">
        <f t="shared" si="57"/>
        <v>Child</v>
      </c>
    </row>
    <row r="3701" spans="1:9" x14ac:dyDescent="0.35">
      <c r="A3701" s="1">
        <v>44924</v>
      </c>
      <c r="B3701" t="s">
        <v>3733</v>
      </c>
      <c r="C3701">
        <v>42</v>
      </c>
      <c r="D3701" t="s">
        <v>21</v>
      </c>
      <c r="E3701" t="s">
        <v>22</v>
      </c>
      <c r="F3701" t="s">
        <v>11</v>
      </c>
      <c r="G3701" t="s">
        <v>12</v>
      </c>
      <c r="H3701" s="2">
        <v>3345.16</v>
      </c>
      <c r="I3701" t="str">
        <f t="shared" si="57"/>
        <v>Middle age</v>
      </c>
    </row>
    <row r="3702" spans="1:9" x14ac:dyDescent="0.35">
      <c r="A3702" s="1">
        <v>44646</v>
      </c>
      <c r="B3702" t="s">
        <v>3734</v>
      </c>
      <c r="C3702">
        <v>67</v>
      </c>
      <c r="D3702" t="s">
        <v>14</v>
      </c>
      <c r="E3702" t="s">
        <v>22</v>
      </c>
      <c r="F3702" t="s">
        <v>11</v>
      </c>
      <c r="G3702" t="s">
        <v>40</v>
      </c>
      <c r="H3702" s="2">
        <v>2256.77</v>
      </c>
      <c r="I3702" t="str">
        <f t="shared" si="57"/>
        <v>Senior Age</v>
      </c>
    </row>
    <row r="3703" spans="1:9" x14ac:dyDescent="0.35">
      <c r="A3703" s="1">
        <v>44692</v>
      </c>
      <c r="B3703" t="s">
        <v>3735</v>
      </c>
      <c r="C3703">
        <v>46</v>
      </c>
      <c r="D3703" t="s">
        <v>14</v>
      </c>
      <c r="E3703" t="s">
        <v>33</v>
      </c>
      <c r="F3703" t="s">
        <v>16</v>
      </c>
      <c r="G3703" t="s">
        <v>12</v>
      </c>
      <c r="H3703" s="2">
        <v>3926.11</v>
      </c>
      <c r="I3703" t="str">
        <f t="shared" si="57"/>
        <v>Middle age</v>
      </c>
    </row>
    <row r="3704" spans="1:9" x14ac:dyDescent="0.35">
      <c r="A3704" s="1">
        <v>44860</v>
      </c>
      <c r="B3704" t="s">
        <v>3736</v>
      </c>
      <c r="C3704">
        <v>90</v>
      </c>
      <c r="D3704" t="s">
        <v>21</v>
      </c>
      <c r="E3704" t="s">
        <v>15</v>
      </c>
      <c r="F3704" t="s">
        <v>30</v>
      </c>
      <c r="G3704" t="s">
        <v>40</v>
      </c>
      <c r="H3704" s="2">
        <v>1910.95</v>
      </c>
      <c r="I3704" t="str">
        <f t="shared" si="57"/>
        <v>Senior Age</v>
      </c>
    </row>
    <row r="3705" spans="1:9" x14ac:dyDescent="0.35">
      <c r="A3705" s="1">
        <v>44991</v>
      </c>
      <c r="B3705" t="s">
        <v>3737</v>
      </c>
      <c r="C3705">
        <v>12</v>
      </c>
      <c r="D3705" t="s">
        <v>21</v>
      </c>
      <c r="E3705" t="s">
        <v>35</v>
      </c>
      <c r="F3705" t="s">
        <v>23</v>
      </c>
      <c r="G3705" t="s">
        <v>40</v>
      </c>
      <c r="H3705" s="2">
        <v>3370.29</v>
      </c>
      <c r="I3705" t="str">
        <f t="shared" si="57"/>
        <v>Child</v>
      </c>
    </row>
    <row r="3706" spans="1:9" x14ac:dyDescent="0.35">
      <c r="A3706" s="1">
        <v>44703</v>
      </c>
      <c r="B3706" t="s">
        <v>3738</v>
      </c>
      <c r="C3706">
        <v>72</v>
      </c>
      <c r="D3706" t="s">
        <v>9</v>
      </c>
      <c r="E3706" t="s">
        <v>35</v>
      </c>
      <c r="F3706" t="s">
        <v>11</v>
      </c>
      <c r="G3706" t="s">
        <v>17</v>
      </c>
      <c r="H3706" s="2">
        <v>683.01</v>
      </c>
      <c r="I3706" t="str">
        <f t="shared" si="57"/>
        <v>Senior Age</v>
      </c>
    </row>
    <row r="3707" spans="1:9" x14ac:dyDescent="0.35">
      <c r="A3707" s="1">
        <v>45016</v>
      </c>
      <c r="B3707" t="s">
        <v>3739</v>
      </c>
      <c r="C3707">
        <v>98</v>
      </c>
      <c r="D3707" t="s">
        <v>21</v>
      </c>
      <c r="E3707" t="s">
        <v>33</v>
      </c>
      <c r="F3707" t="s">
        <v>11</v>
      </c>
      <c r="G3707" t="s">
        <v>12</v>
      </c>
      <c r="H3707" s="2">
        <v>3856.7</v>
      </c>
      <c r="I3707" t="str">
        <f t="shared" si="57"/>
        <v>Senior Age</v>
      </c>
    </row>
    <row r="3708" spans="1:9" x14ac:dyDescent="0.35">
      <c r="A3708" s="1">
        <v>44801</v>
      </c>
      <c r="B3708" t="s">
        <v>3740</v>
      </c>
      <c r="C3708">
        <v>97</v>
      </c>
      <c r="D3708" t="s">
        <v>9</v>
      </c>
      <c r="E3708" t="s">
        <v>15</v>
      </c>
      <c r="F3708" t="s">
        <v>16</v>
      </c>
      <c r="G3708" t="s">
        <v>12</v>
      </c>
      <c r="H3708" s="2">
        <v>252.83</v>
      </c>
      <c r="I3708" t="str">
        <f t="shared" si="57"/>
        <v>Senior Age</v>
      </c>
    </row>
    <row r="3709" spans="1:9" x14ac:dyDescent="0.35">
      <c r="A3709" s="1">
        <v>45077</v>
      </c>
      <c r="B3709" t="s">
        <v>3741</v>
      </c>
      <c r="C3709">
        <v>18</v>
      </c>
      <c r="D3709" t="s">
        <v>9</v>
      </c>
      <c r="E3709" t="s">
        <v>10</v>
      </c>
      <c r="F3709" t="s">
        <v>23</v>
      </c>
      <c r="G3709" t="s">
        <v>28</v>
      </c>
      <c r="H3709" s="2">
        <v>170.18</v>
      </c>
      <c r="I3709" t="str">
        <f t="shared" si="57"/>
        <v>Young Adult</v>
      </c>
    </row>
    <row r="3710" spans="1:9" x14ac:dyDescent="0.35">
      <c r="A3710" s="1">
        <v>44623</v>
      </c>
      <c r="B3710" t="s">
        <v>3742</v>
      </c>
      <c r="C3710">
        <v>43</v>
      </c>
      <c r="D3710" t="s">
        <v>21</v>
      </c>
      <c r="E3710" t="s">
        <v>25</v>
      </c>
      <c r="F3710" t="s">
        <v>11</v>
      </c>
      <c r="G3710" t="s">
        <v>28</v>
      </c>
      <c r="H3710" s="2">
        <v>2210.5100000000002</v>
      </c>
      <c r="I3710" t="str">
        <f t="shared" si="57"/>
        <v>Middle age</v>
      </c>
    </row>
    <row r="3711" spans="1:9" x14ac:dyDescent="0.35">
      <c r="A3711" s="1">
        <v>44803</v>
      </c>
      <c r="B3711" t="s">
        <v>3743</v>
      </c>
      <c r="C3711">
        <v>37</v>
      </c>
      <c r="D3711" t="s">
        <v>9</v>
      </c>
      <c r="E3711" t="s">
        <v>22</v>
      </c>
      <c r="F3711" t="s">
        <v>11</v>
      </c>
      <c r="G3711" t="s">
        <v>40</v>
      </c>
      <c r="H3711" s="2">
        <v>3701.63</v>
      </c>
      <c r="I3711" t="str">
        <f t="shared" si="57"/>
        <v>Young Adult</v>
      </c>
    </row>
    <row r="3712" spans="1:9" x14ac:dyDescent="0.35">
      <c r="A3712" s="1">
        <v>45051</v>
      </c>
      <c r="B3712" t="s">
        <v>3744</v>
      </c>
      <c r="C3712">
        <v>12</v>
      </c>
      <c r="D3712" t="s">
        <v>9</v>
      </c>
      <c r="E3712" t="s">
        <v>25</v>
      </c>
      <c r="F3712" t="s">
        <v>23</v>
      </c>
      <c r="G3712" t="s">
        <v>17</v>
      </c>
      <c r="H3712" s="2">
        <v>2227.9499999999998</v>
      </c>
      <c r="I3712" t="str">
        <f t="shared" si="57"/>
        <v>Child</v>
      </c>
    </row>
    <row r="3713" spans="1:9" x14ac:dyDescent="0.35">
      <c r="A3713" s="1">
        <v>44912</v>
      </c>
      <c r="B3713" t="s">
        <v>3745</v>
      </c>
      <c r="C3713">
        <v>59</v>
      </c>
      <c r="D3713" t="s">
        <v>14</v>
      </c>
      <c r="E3713" t="s">
        <v>25</v>
      </c>
      <c r="F3713" t="s">
        <v>23</v>
      </c>
      <c r="G3713" t="s">
        <v>37</v>
      </c>
      <c r="H3713" s="2">
        <v>563.59</v>
      </c>
      <c r="I3713" t="str">
        <f t="shared" si="57"/>
        <v>Middle age</v>
      </c>
    </row>
    <row r="3714" spans="1:9" x14ac:dyDescent="0.35">
      <c r="A3714" s="1">
        <v>45087</v>
      </c>
      <c r="B3714" t="s">
        <v>3746</v>
      </c>
      <c r="C3714">
        <v>43</v>
      </c>
      <c r="D3714" t="s">
        <v>21</v>
      </c>
      <c r="E3714" t="s">
        <v>10</v>
      </c>
      <c r="F3714" t="s">
        <v>23</v>
      </c>
      <c r="G3714" t="s">
        <v>12</v>
      </c>
      <c r="H3714" s="2">
        <v>3707.72</v>
      </c>
      <c r="I3714" t="str">
        <f t="shared" ref="I3714:I3777" si="58">IF(C3714&lt;=17,"Child",IF(C3714&lt;=39, "Young Adult", IF(C3714&lt;=59, "Middle age", "Senior Age")))</f>
        <v>Middle age</v>
      </c>
    </row>
    <row r="3715" spans="1:9" x14ac:dyDescent="0.35">
      <c r="A3715" s="1">
        <v>44817</v>
      </c>
      <c r="B3715" t="s">
        <v>3747</v>
      </c>
      <c r="C3715">
        <v>13</v>
      </c>
      <c r="D3715" t="s">
        <v>14</v>
      </c>
      <c r="E3715" t="s">
        <v>22</v>
      </c>
      <c r="F3715" t="s">
        <v>11</v>
      </c>
      <c r="G3715" t="s">
        <v>12</v>
      </c>
      <c r="H3715" s="2">
        <v>4346.63</v>
      </c>
      <c r="I3715" t="str">
        <f t="shared" si="58"/>
        <v>Child</v>
      </c>
    </row>
    <row r="3716" spans="1:9" x14ac:dyDescent="0.35">
      <c r="A3716" s="1">
        <v>45104</v>
      </c>
      <c r="B3716" t="s">
        <v>3748</v>
      </c>
      <c r="C3716">
        <v>2</v>
      </c>
      <c r="D3716" t="s">
        <v>14</v>
      </c>
      <c r="E3716" t="s">
        <v>10</v>
      </c>
      <c r="F3716" t="s">
        <v>16</v>
      </c>
      <c r="G3716" t="s">
        <v>28</v>
      </c>
      <c r="H3716" s="2">
        <v>3942.91</v>
      </c>
      <c r="I3716" t="str">
        <f t="shared" si="58"/>
        <v>Child</v>
      </c>
    </row>
    <row r="3717" spans="1:9" x14ac:dyDescent="0.35">
      <c r="A3717" s="1">
        <v>45194</v>
      </c>
      <c r="B3717" t="s">
        <v>3749</v>
      </c>
      <c r="C3717">
        <v>52</v>
      </c>
      <c r="D3717" t="s">
        <v>14</v>
      </c>
      <c r="E3717" t="s">
        <v>10</v>
      </c>
      <c r="F3717" t="s">
        <v>23</v>
      </c>
      <c r="G3717" t="s">
        <v>28</v>
      </c>
      <c r="H3717" s="2">
        <v>2790.51</v>
      </c>
      <c r="I3717" t="str">
        <f t="shared" si="58"/>
        <v>Middle age</v>
      </c>
    </row>
    <row r="3718" spans="1:9" x14ac:dyDescent="0.35">
      <c r="A3718" s="1">
        <v>45190</v>
      </c>
      <c r="B3718" t="s">
        <v>3750</v>
      </c>
      <c r="C3718">
        <v>36</v>
      </c>
      <c r="D3718" t="s">
        <v>14</v>
      </c>
      <c r="E3718" t="s">
        <v>27</v>
      </c>
      <c r="F3718" t="s">
        <v>30</v>
      </c>
      <c r="G3718" t="s">
        <v>28</v>
      </c>
      <c r="H3718" s="2">
        <v>4393.87</v>
      </c>
      <c r="I3718" t="str">
        <f t="shared" si="58"/>
        <v>Young Adult</v>
      </c>
    </row>
    <row r="3719" spans="1:9" x14ac:dyDescent="0.35">
      <c r="A3719" s="1">
        <v>44764</v>
      </c>
      <c r="B3719" t="s">
        <v>3751</v>
      </c>
      <c r="C3719">
        <v>47</v>
      </c>
      <c r="D3719" t="s">
        <v>21</v>
      </c>
      <c r="E3719" t="s">
        <v>19</v>
      </c>
      <c r="F3719" t="s">
        <v>23</v>
      </c>
      <c r="G3719" t="s">
        <v>12</v>
      </c>
      <c r="H3719" s="2">
        <v>2270.5500000000002</v>
      </c>
      <c r="I3719" t="str">
        <f t="shared" si="58"/>
        <v>Middle age</v>
      </c>
    </row>
    <row r="3720" spans="1:9" x14ac:dyDescent="0.35">
      <c r="A3720" s="1">
        <v>44747</v>
      </c>
      <c r="B3720" t="s">
        <v>3752</v>
      </c>
      <c r="C3720">
        <v>37</v>
      </c>
      <c r="D3720" t="s">
        <v>9</v>
      </c>
      <c r="E3720" t="s">
        <v>25</v>
      </c>
      <c r="F3720" t="s">
        <v>11</v>
      </c>
      <c r="G3720" t="s">
        <v>37</v>
      </c>
      <c r="H3720" s="2">
        <v>3211.14</v>
      </c>
      <c r="I3720" t="str">
        <f t="shared" si="58"/>
        <v>Young Adult</v>
      </c>
    </row>
    <row r="3721" spans="1:9" x14ac:dyDescent="0.35">
      <c r="A3721" s="1">
        <v>44657</v>
      </c>
      <c r="B3721" t="s">
        <v>3753</v>
      </c>
      <c r="C3721">
        <v>26</v>
      </c>
      <c r="D3721" t="s">
        <v>21</v>
      </c>
      <c r="E3721" t="s">
        <v>33</v>
      </c>
      <c r="F3721" t="s">
        <v>23</v>
      </c>
      <c r="G3721" t="s">
        <v>17</v>
      </c>
      <c r="H3721" s="2">
        <v>2213.52</v>
      </c>
      <c r="I3721" t="str">
        <f t="shared" si="58"/>
        <v>Young Adult</v>
      </c>
    </row>
    <row r="3722" spans="1:9" x14ac:dyDescent="0.35">
      <c r="A3722" s="1">
        <v>45177</v>
      </c>
      <c r="B3722" t="s">
        <v>3754</v>
      </c>
      <c r="C3722">
        <v>93</v>
      </c>
      <c r="D3722" t="s">
        <v>9</v>
      </c>
      <c r="E3722" t="s">
        <v>10</v>
      </c>
      <c r="F3722" t="s">
        <v>23</v>
      </c>
      <c r="G3722" t="s">
        <v>37</v>
      </c>
      <c r="H3722" s="2">
        <v>130.77000000000001</v>
      </c>
      <c r="I3722" t="str">
        <f t="shared" si="58"/>
        <v>Senior Age</v>
      </c>
    </row>
    <row r="3723" spans="1:9" x14ac:dyDescent="0.35">
      <c r="A3723" s="1">
        <v>44977</v>
      </c>
      <c r="B3723" t="s">
        <v>3755</v>
      </c>
      <c r="C3723">
        <v>75</v>
      </c>
      <c r="D3723" t="s">
        <v>9</v>
      </c>
      <c r="E3723" t="s">
        <v>25</v>
      </c>
      <c r="F3723" t="s">
        <v>30</v>
      </c>
      <c r="G3723" t="s">
        <v>12</v>
      </c>
      <c r="H3723" s="2">
        <v>3397.94</v>
      </c>
      <c r="I3723" t="str">
        <f t="shared" si="58"/>
        <v>Senior Age</v>
      </c>
    </row>
    <row r="3724" spans="1:9" x14ac:dyDescent="0.35">
      <c r="A3724" s="1">
        <v>44771</v>
      </c>
      <c r="B3724" t="s">
        <v>3756</v>
      </c>
      <c r="C3724">
        <v>54</v>
      </c>
      <c r="D3724" t="s">
        <v>9</v>
      </c>
      <c r="E3724" t="s">
        <v>25</v>
      </c>
      <c r="F3724" t="s">
        <v>16</v>
      </c>
      <c r="G3724" t="s">
        <v>17</v>
      </c>
      <c r="H3724" s="2">
        <v>3465.79</v>
      </c>
      <c r="I3724" t="str">
        <f t="shared" si="58"/>
        <v>Middle age</v>
      </c>
    </row>
    <row r="3725" spans="1:9" x14ac:dyDescent="0.35">
      <c r="A3725" s="1">
        <v>45067</v>
      </c>
      <c r="B3725" t="s">
        <v>3757</v>
      </c>
      <c r="C3725">
        <v>25</v>
      </c>
      <c r="D3725" t="s">
        <v>9</v>
      </c>
      <c r="E3725" t="s">
        <v>33</v>
      </c>
      <c r="F3725" t="s">
        <v>11</v>
      </c>
      <c r="G3725" t="s">
        <v>28</v>
      </c>
      <c r="H3725" s="2">
        <v>1172.29</v>
      </c>
      <c r="I3725" t="str">
        <f t="shared" si="58"/>
        <v>Young Adult</v>
      </c>
    </row>
    <row r="3726" spans="1:9" x14ac:dyDescent="0.35">
      <c r="A3726" s="1">
        <v>45234</v>
      </c>
      <c r="B3726" t="s">
        <v>3758</v>
      </c>
      <c r="C3726">
        <v>55</v>
      </c>
      <c r="D3726" t="s">
        <v>14</v>
      </c>
      <c r="E3726" t="s">
        <v>10</v>
      </c>
      <c r="F3726" t="s">
        <v>23</v>
      </c>
      <c r="G3726" t="s">
        <v>17</v>
      </c>
      <c r="H3726" s="2">
        <v>3204.59</v>
      </c>
      <c r="I3726" t="str">
        <f t="shared" si="58"/>
        <v>Middle age</v>
      </c>
    </row>
    <row r="3727" spans="1:9" x14ac:dyDescent="0.35">
      <c r="A3727" s="1">
        <v>45199</v>
      </c>
      <c r="B3727" t="s">
        <v>3759</v>
      </c>
      <c r="C3727">
        <v>42</v>
      </c>
      <c r="D3727" t="s">
        <v>14</v>
      </c>
      <c r="E3727" t="s">
        <v>19</v>
      </c>
      <c r="F3727" t="s">
        <v>23</v>
      </c>
      <c r="G3727" t="s">
        <v>28</v>
      </c>
      <c r="H3727" s="2">
        <v>2753.23</v>
      </c>
      <c r="I3727" t="str">
        <f t="shared" si="58"/>
        <v>Middle age</v>
      </c>
    </row>
    <row r="3728" spans="1:9" x14ac:dyDescent="0.35">
      <c r="A3728" s="1">
        <v>45138</v>
      </c>
      <c r="B3728" t="s">
        <v>3760</v>
      </c>
      <c r="C3728">
        <v>18</v>
      </c>
      <c r="D3728" t="s">
        <v>14</v>
      </c>
      <c r="E3728" t="s">
        <v>33</v>
      </c>
      <c r="F3728" t="s">
        <v>11</v>
      </c>
      <c r="G3728" t="s">
        <v>12</v>
      </c>
      <c r="H3728" s="2">
        <v>268.02999999999997</v>
      </c>
      <c r="I3728" t="str">
        <f t="shared" si="58"/>
        <v>Young Adult</v>
      </c>
    </row>
    <row r="3729" spans="1:9" x14ac:dyDescent="0.35">
      <c r="A3729" s="1">
        <v>45220</v>
      </c>
      <c r="B3729" t="s">
        <v>3761</v>
      </c>
      <c r="C3729">
        <v>5</v>
      </c>
      <c r="D3729" t="s">
        <v>9</v>
      </c>
      <c r="E3729" t="s">
        <v>27</v>
      </c>
      <c r="F3729" t="s">
        <v>16</v>
      </c>
      <c r="G3729" t="s">
        <v>12</v>
      </c>
      <c r="H3729" s="2">
        <v>4669.18</v>
      </c>
      <c r="I3729" t="str">
        <f t="shared" si="58"/>
        <v>Child</v>
      </c>
    </row>
    <row r="3730" spans="1:9" x14ac:dyDescent="0.35">
      <c r="A3730" s="1">
        <v>44854</v>
      </c>
      <c r="B3730" t="s">
        <v>3762</v>
      </c>
      <c r="C3730">
        <v>50</v>
      </c>
      <c r="D3730" t="s">
        <v>21</v>
      </c>
      <c r="E3730" t="s">
        <v>22</v>
      </c>
      <c r="F3730" t="s">
        <v>30</v>
      </c>
      <c r="G3730" t="s">
        <v>37</v>
      </c>
      <c r="H3730" s="2">
        <v>4348.12</v>
      </c>
      <c r="I3730" t="str">
        <f t="shared" si="58"/>
        <v>Middle age</v>
      </c>
    </row>
    <row r="3731" spans="1:9" x14ac:dyDescent="0.35">
      <c r="A3731" s="1">
        <v>44638</v>
      </c>
      <c r="B3731" t="s">
        <v>3763</v>
      </c>
      <c r="C3731">
        <v>4</v>
      </c>
      <c r="D3731" t="s">
        <v>14</v>
      </c>
      <c r="E3731" t="s">
        <v>10</v>
      </c>
      <c r="F3731" t="s">
        <v>11</v>
      </c>
      <c r="G3731" t="s">
        <v>37</v>
      </c>
      <c r="H3731" s="2">
        <v>1609.89</v>
      </c>
      <c r="I3731" t="str">
        <f t="shared" si="58"/>
        <v>Child</v>
      </c>
    </row>
    <row r="3732" spans="1:9" x14ac:dyDescent="0.35">
      <c r="A3732" s="1">
        <v>45271</v>
      </c>
      <c r="B3732" t="s">
        <v>3764</v>
      </c>
      <c r="C3732">
        <v>58</v>
      </c>
      <c r="D3732" t="s">
        <v>9</v>
      </c>
      <c r="E3732" t="s">
        <v>22</v>
      </c>
      <c r="F3732" t="s">
        <v>11</v>
      </c>
      <c r="G3732" t="s">
        <v>12</v>
      </c>
      <c r="H3732" s="2">
        <v>4497.28</v>
      </c>
      <c r="I3732" t="str">
        <f t="shared" si="58"/>
        <v>Middle age</v>
      </c>
    </row>
    <row r="3733" spans="1:9" x14ac:dyDescent="0.35">
      <c r="A3733" s="1">
        <v>44760</v>
      </c>
      <c r="B3733" t="s">
        <v>3765</v>
      </c>
      <c r="C3733">
        <v>35</v>
      </c>
      <c r="D3733" t="s">
        <v>21</v>
      </c>
      <c r="E3733" t="s">
        <v>22</v>
      </c>
      <c r="F3733" t="s">
        <v>16</v>
      </c>
      <c r="G3733" t="s">
        <v>12</v>
      </c>
      <c r="H3733" s="2">
        <v>2125.8200000000002</v>
      </c>
      <c r="I3733" t="str">
        <f t="shared" si="58"/>
        <v>Young Adult</v>
      </c>
    </row>
    <row r="3734" spans="1:9" x14ac:dyDescent="0.35">
      <c r="A3734" s="1">
        <v>45053</v>
      </c>
      <c r="B3734" t="s">
        <v>3766</v>
      </c>
      <c r="C3734">
        <v>42</v>
      </c>
      <c r="D3734" t="s">
        <v>9</v>
      </c>
      <c r="E3734" t="s">
        <v>10</v>
      </c>
      <c r="F3734" t="s">
        <v>30</v>
      </c>
      <c r="G3734" t="s">
        <v>37</v>
      </c>
      <c r="H3734" s="2">
        <v>1430.01</v>
      </c>
      <c r="I3734" t="str">
        <f t="shared" si="58"/>
        <v>Middle age</v>
      </c>
    </row>
    <row r="3735" spans="1:9" x14ac:dyDescent="0.35">
      <c r="A3735" s="1">
        <v>45202</v>
      </c>
      <c r="B3735" t="s">
        <v>3767</v>
      </c>
      <c r="C3735">
        <v>69</v>
      </c>
      <c r="D3735" t="s">
        <v>21</v>
      </c>
      <c r="E3735" t="s">
        <v>22</v>
      </c>
      <c r="F3735" t="s">
        <v>30</v>
      </c>
      <c r="G3735" t="s">
        <v>40</v>
      </c>
      <c r="H3735" s="2">
        <v>4874.75</v>
      </c>
      <c r="I3735" t="str">
        <f t="shared" si="58"/>
        <v>Senior Age</v>
      </c>
    </row>
    <row r="3736" spans="1:9" x14ac:dyDescent="0.35">
      <c r="A3736" s="1">
        <v>45112</v>
      </c>
      <c r="B3736" t="s">
        <v>3768</v>
      </c>
      <c r="C3736">
        <v>31</v>
      </c>
      <c r="D3736" t="s">
        <v>21</v>
      </c>
      <c r="E3736" t="s">
        <v>19</v>
      </c>
      <c r="F3736" t="s">
        <v>30</v>
      </c>
      <c r="G3736" t="s">
        <v>67</v>
      </c>
      <c r="H3736" s="2">
        <v>2085.1999999999998</v>
      </c>
      <c r="I3736" t="str">
        <f t="shared" si="58"/>
        <v>Young Adult</v>
      </c>
    </row>
    <row r="3737" spans="1:9" x14ac:dyDescent="0.35">
      <c r="A3737" s="1">
        <v>44798</v>
      </c>
      <c r="B3737" t="s">
        <v>3769</v>
      </c>
      <c r="C3737">
        <v>1</v>
      </c>
      <c r="D3737" t="s">
        <v>14</v>
      </c>
      <c r="E3737" t="s">
        <v>10</v>
      </c>
      <c r="F3737" t="s">
        <v>11</v>
      </c>
      <c r="G3737" t="s">
        <v>40</v>
      </c>
      <c r="H3737" s="2">
        <v>3650.64</v>
      </c>
      <c r="I3737" t="str">
        <f t="shared" si="58"/>
        <v>Child</v>
      </c>
    </row>
    <row r="3738" spans="1:9" x14ac:dyDescent="0.35">
      <c r="A3738" s="1">
        <v>45027</v>
      </c>
      <c r="B3738" t="s">
        <v>3770</v>
      </c>
      <c r="C3738">
        <v>76</v>
      </c>
      <c r="D3738" t="s">
        <v>21</v>
      </c>
      <c r="E3738" t="s">
        <v>19</v>
      </c>
      <c r="F3738" t="s">
        <v>23</v>
      </c>
      <c r="G3738" t="s">
        <v>17</v>
      </c>
      <c r="H3738" s="2">
        <v>3373.53</v>
      </c>
      <c r="I3738" t="str">
        <f t="shared" si="58"/>
        <v>Senior Age</v>
      </c>
    </row>
    <row r="3739" spans="1:9" x14ac:dyDescent="0.35">
      <c r="A3739" s="1">
        <v>44820</v>
      </c>
      <c r="B3739" t="s">
        <v>3771</v>
      </c>
      <c r="C3739">
        <v>4</v>
      </c>
      <c r="D3739" t="s">
        <v>14</v>
      </c>
      <c r="E3739" t="s">
        <v>25</v>
      </c>
      <c r="F3739" t="s">
        <v>23</v>
      </c>
      <c r="G3739" t="s">
        <v>37</v>
      </c>
      <c r="H3739" s="2">
        <v>2111.3200000000002</v>
      </c>
      <c r="I3739" t="str">
        <f t="shared" si="58"/>
        <v>Child</v>
      </c>
    </row>
    <row r="3740" spans="1:9" x14ac:dyDescent="0.35">
      <c r="A3740" s="1">
        <v>45040</v>
      </c>
      <c r="B3740" t="s">
        <v>3772</v>
      </c>
      <c r="C3740">
        <v>47</v>
      </c>
      <c r="D3740" t="s">
        <v>9</v>
      </c>
      <c r="E3740" t="s">
        <v>10</v>
      </c>
      <c r="F3740" t="s">
        <v>16</v>
      </c>
      <c r="G3740" t="s">
        <v>12</v>
      </c>
      <c r="H3740" s="2">
        <v>3453.05</v>
      </c>
      <c r="I3740" t="str">
        <f t="shared" si="58"/>
        <v>Middle age</v>
      </c>
    </row>
    <row r="3741" spans="1:9" x14ac:dyDescent="0.35">
      <c r="A3741" s="1">
        <v>44656</v>
      </c>
      <c r="B3741" t="s">
        <v>3773</v>
      </c>
      <c r="C3741">
        <v>63</v>
      </c>
      <c r="D3741" t="s">
        <v>9</v>
      </c>
      <c r="E3741" t="s">
        <v>27</v>
      </c>
      <c r="F3741" t="s">
        <v>16</v>
      </c>
      <c r="G3741" t="s">
        <v>12</v>
      </c>
      <c r="H3741" s="2">
        <v>4041.58</v>
      </c>
      <c r="I3741" t="str">
        <f t="shared" si="58"/>
        <v>Senior Age</v>
      </c>
    </row>
    <row r="3742" spans="1:9" x14ac:dyDescent="0.35">
      <c r="A3742" s="1">
        <v>45012</v>
      </c>
      <c r="B3742" t="s">
        <v>3774</v>
      </c>
      <c r="C3742">
        <v>92</v>
      </c>
      <c r="D3742" t="s">
        <v>9</v>
      </c>
      <c r="E3742" t="s">
        <v>25</v>
      </c>
      <c r="F3742" t="s">
        <v>30</v>
      </c>
      <c r="G3742" t="s">
        <v>40</v>
      </c>
      <c r="H3742" s="2">
        <v>3850.74</v>
      </c>
      <c r="I3742" t="str">
        <f t="shared" si="58"/>
        <v>Senior Age</v>
      </c>
    </row>
    <row r="3743" spans="1:9" x14ac:dyDescent="0.35">
      <c r="A3743" s="1">
        <v>44789</v>
      </c>
      <c r="B3743" t="s">
        <v>3775</v>
      </c>
      <c r="C3743">
        <v>17</v>
      </c>
      <c r="D3743" t="s">
        <v>14</v>
      </c>
      <c r="E3743" t="s">
        <v>33</v>
      </c>
      <c r="F3743" t="s">
        <v>16</v>
      </c>
      <c r="G3743" t="s">
        <v>37</v>
      </c>
      <c r="H3743" s="2">
        <v>4092.79</v>
      </c>
      <c r="I3743" t="str">
        <f t="shared" si="58"/>
        <v>Child</v>
      </c>
    </row>
    <row r="3744" spans="1:9" x14ac:dyDescent="0.35">
      <c r="A3744" s="1">
        <v>44764</v>
      </c>
      <c r="B3744" t="s">
        <v>3776</v>
      </c>
      <c r="C3744">
        <v>7</v>
      </c>
      <c r="D3744" t="s">
        <v>14</v>
      </c>
      <c r="E3744" t="s">
        <v>35</v>
      </c>
      <c r="F3744" t="s">
        <v>23</v>
      </c>
      <c r="G3744" t="s">
        <v>28</v>
      </c>
      <c r="H3744" s="2">
        <v>3936.23</v>
      </c>
      <c r="I3744" t="str">
        <f t="shared" si="58"/>
        <v>Child</v>
      </c>
    </row>
    <row r="3745" spans="1:9" x14ac:dyDescent="0.35">
      <c r="A3745" s="1">
        <v>44943</v>
      </c>
      <c r="B3745" t="s">
        <v>3777</v>
      </c>
      <c r="C3745">
        <v>69</v>
      </c>
      <c r="D3745" t="s">
        <v>9</v>
      </c>
      <c r="E3745" t="s">
        <v>19</v>
      </c>
      <c r="F3745" t="s">
        <v>11</v>
      </c>
      <c r="G3745" t="s">
        <v>40</v>
      </c>
      <c r="H3745" s="2">
        <v>1834.53</v>
      </c>
      <c r="I3745" t="str">
        <f t="shared" si="58"/>
        <v>Senior Age</v>
      </c>
    </row>
    <row r="3746" spans="1:9" x14ac:dyDescent="0.35">
      <c r="A3746" s="1">
        <v>45160</v>
      </c>
      <c r="B3746" t="s">
        <v>3778</v>
      </c>
      <c r="C3746">
        <v>94</v>
      </c>
      <c r="D3746" t="s">
        <v>14</v>
      </c>
      <c r="E3746" t="s">
        <v>22</v>
      </c>
      <c r="F3746" t="s">
        <v>30</v>
      </c>
      <c r="G3746" t="s">
        <v>12</v>
      </c>
      <c r="H3746" s="2">
        <v>761.83</v>
      </c>
      <c r="I3746" t="str">
        <f t="shared" si="58"/>
        <v>Senior Age</v>
      </c>
    </row>
    <row r="3747" spans="1:9" x14ac:dyDescent="0.35">
      <c r="A3747" s="1">
        <v>44979</v>
      </c>
      <c r="B3747" t="s">
        <v>3779</v>
      </c>
      <c r="C3747">
        <v>76</v>
      </c>
      <c r="D3747" t="s">
        <v>14</v>
      </c>
      <c r="E3747" t="s">
        <v>22</v>
      </c>
      <c r="F3747" t="s">
        <v>16</v>
      </c>
      <c r="G3747" t="s">
        <v>17</v>
      </c>
      <c r="H3747" s="2">
        <v>2071.3200000000002</v>
      </c>
      <c r="I3747" t="str">
        <f t="shared" si="58"/>
        <v>Senior Age</v>
      </c>
    </row>
    <row r="3748" spans="1:9" x14ac:dyDescent="0.35">
      <c r="A3748" s="1">
        <v>45237</v>
      </c>
      <c r="B3748" t="s">
        <v>3780</v>
      </c>
      <c r="C3748">
        <v>23</v>
      </c>
      <c r="D3748" t="s">
        <v>21</v>
      </c>
      <c r="E3748" t="s">
        <v>35</v>
      </c>
      <c r="F3748" t="s">
        <v>23</v>
      </c>
      <c r="G3748" t="s">
        <v>12</v>
      </c>
      <c r="H3748" s="2">
        <v>291.69</v>
      </c>
      <c r="I3748" t="str">
        <f t="shared" si="58"/>
        <v>Young Adult</v>
      </c>
    </row>
    <row r="3749" spans="1:9" x14ac:dyDescent="0.35">
      <c r="A3749" s="1">
        <v>44573</v>
      </c>
      <c r="B3749" t="s">
        <v>3781</v>
      </c>
      <c r="C3749">
        <v>56</v>
      </c>
      <c r="D3749" t="s">
        <v>9</v>
      </c>
      <c r="E3749" t="s">
        <v>15</v>
      </c>
      <c r="F3749" t="s">
        <v>11</v>
      </c>
      <c r="G3749" t="s">
        <v>12</v>
      </c>
      <c r="H3749" s="2">
        <v>1435.92</v>
      </c>
      <c r="I3749" t="str">
        <f t="shared" si="58"/>
        <v>Middle age</v>
      </c>
    </row>
    <row r="3750" spans="1:9" x14ac:dyDescent="0.35">
      <c r="A3750" s="1">
        <v>44629</v>
      </c>
      <c r="B3750" t="s">
        <v>3782</v>
      </c>
      <c r="C3750">
        <v>88</v>
      </c>
      <c r="D3750" t="s">
        <v>9</v>
      </c>
      <c r="E3750" t="s">
        <v>25</v>
      </c>
      <c r="F3750" t="s">
        <v>30</v>
      </c>
      <c r="G3750" t="s">
        <v>40</v>
      </c>
      <c r="H3750" s="2">
        <v>1856.35</v>
      </c>
      <c r="I3750" t="str">
        <f t="shared" si="58"/>
        <v>Senior Age</v>
      </c>
    </row>
    <row r="3751" spans="1:9" x14ac:dyDescent="0.35">
      <c r="A3751" s="1">
        <v>44628</v>
      </c>
      <c r="B3751" t="s">
        <v>3783</v>
      </c>
      <c r="C3751">
        <v>42</v>
      </c>
      <c r="D3751" t="s">
        <v>9</v>
      </c>
      <c r="E3751" t="s">
        <v>19</v>
      </c>
      <c r="F3751" t="s">
        <v>11</v>
      </c>
      <c r="G3751" t="s">
        <v>17</v>
      </c>
      <c r="H3751" s="2">
        <v>4885.25</v>
      </c>
      <c r="I3751" t="str">
        <f t="shared" si="58"/>
        <v>Middle age</v>
      </c>
    </row>
    <row r="3752" spans="1:9" x14ac:dyDescent="0.35">
      <c r="A3752" s="1">
        <v>45256</v>
      </c>
      <c r="B3752" t="s">
        <v>3784</v>
      </c>
      <c r="C3752">
        <v>31</v>
      </c>
      <c r="D3752" t="s">
        <v>14</v>
      </c>
      <c r="E3752" t="s">
        <v>10</v>
      </c>
      <c r="F3752" t="s">
        <v>30</v>
      </c>
      <c r="G3752" t="s">
        <v>28</v>
      </c>
      <c r="H3752" s="2">
        <v>199.62</v>
      </c>
      <c r="I3752" t="str">
        <f t="shared" si="58"/>
        <v>Young Adult</v>
      </c>
    </row>
    <row r="3753" spans="1:9" x14ac:dyDescent="0.35">
      <c r="A3753" s="1">
        <v>44794</v>
      </c>
      <c r="B3753" t="s">
        <v>3785</v>
      </c>
      <c r="C3753">
        <v>52</v>
      </c>
      <c r="D3753" t="s">
        <v>9</v>
      </c>
      <c r="E3753" t="s">
        <v>15</v>
      </c>
      <c r="F3753" t="s">
        <v>11</v>
      </c>
      <c r="G3753" t="s">
        <v>37</v>
      </c>
      <c r="H3753" s="2">
        <v>550.22</v>
      </c>
      <c r="I3753" t="str">
        <f t="shared" si="58"/>
        <v>Middle age</v>
      </c>
    </row>
    <row r="3754" spans="1:9" x14ac:dyDescent="0.35">
      <c r="A3754" s="1">
        <v>44804</v>
      </c>
      <c r="B3754" t="s">
        <v>3786</v>
      </c>
      <c r="C3754">
        <v>62</v>
      </c>
      <c r="D3754" t="s">
        <v>21</v>
      </c>
      <c r="E3754" t="s">
        <v>10</v>
      </c>
      <c r="F3754" t="s">
        <v>30</v>
      </c>
      <c r="G3754" t="s">
        <v>17</v>
      </c>
      <c r="H3754" s="2">
        <v>4448.42</v>
      </c>
      <c r="I3754" t="str">
        <f t="shared" si="58"/>
        <v>Senior Age</v>
      </c>
    </row>
    <row r="3755" spans="1:9" x14ac:dyDescent="0.35">
      <c r="A3755" s="1">
        <v>44945</v>
      </c>
      <c r="B3755" t="s">
        <v>3787</v>
      </c>
      <c r="C3755">
        <v>64</v>
      </c>
      <c r="D3755" t="s">
        <v>14</v>
      </c>
      <c r="E3755" t="s">
        <v>10</v>
      </c>
      <c r="F3755" t="s">
        <v>30</v>
      </c>
      <c r="G3755" t="s">
        <v>17</v>
      </c>
      <c r="H3755" s="2">
        <v>1966.99</v>
      </c>
      <c r="I3755" t="str">
        <f t="shared" si="58"/>
        <v>Senior Age</v>
      </c>
    </row>
    <row r="3756" spans="1:9" x14ac:dyDescent="0.35">
      <c r="A3756" s="1">
        <v>45275</v>
      </c>
      <c r="B3756" t="s">
        <v>3788</v>
      </c>
      <c r="C3756">
        <v>95</v>
      </c>
      <c r="D3756" t="s">
        <v>9</v>
      </c>
      <c r="E3756" t="s">
        <v>33</v>
      </c>
      <c r="F3756" t="s">
        <v>11</v>
      </c>
      <c r="G3756" t="s">
        <v>17</v>
      </c>
      <c r="H3756" s="2">
        <v>610.08000000000004</v>
      </c>
      <c r="I3756" t="str">
        <f t="shared" si="58"/>
        <v>Senior Age</v>
      </c>
    </row>
    <row r="3757" spans="1:9" x14ac:dyDescent="0.35">
      <c r="A3757" s="1">
        <v>44589</v>
      </c>
      <c r="B3757" t="s">
        <v>3789</v>
      </c>
      <c r="C3757">
        <v>78</v>
      </c>
      <c r="D3757" t="s">
        <v>14</v>
      </c>
      <c r="E3757" t="s">
        <v>27</v>
      </c>
      <c r="F3757" t="s">
        <v>23</v>
      </c>
      <c r="G3757" t="s">
        <v>37</v>
      </c>
      <c r="H3757" s="2">
        <v>3466.17</v>
      </c>
      <c r="I3757" t="str">
        <f t="shared" si="58"/>
        <v>Senior Age</v>
      </c>
    </row>
    <row r="3758" spans="1:9" x14ac:dyDescent="0.35">
      <c r="A3758" s="1">
        <v>45028</v>
      </c>
      <c r="B3758" t="s">
        <v>3790</v>
      </c>
      <c r="C3758">
        <v>79</v>
      </c>
      <c r="D3758" t="s">
        <v>21</v>
      </c>
      <c r="E3758" t="s">
        <v>22</v>
      </c>
      <c r="F3758" t="s">
        <v>16</v>
      </c>
      <c r="G3758" t="s">
        <v>17</v>
      </c>
      <c r="H3758" s="2">
        <v>2475.62</v>
      </c>
      <c r="I3758" t="str">
        <f t="shared" si="58"/>
        <v>Senior Age</v>
      </c>
    </row>
    <row r="3759" spans="1:9" x14ac:dyDescent="0.35">
      <c r="A3759" s="1">
        <v>45229</v>
      </c>
      <c r="B3759" t="s">
        <v>3791</v>
      </c>
      <c r="C3759">
        <v>8</v>
      </c>
      <c r="D3759" t="s">
        <v>14</v>
      </c>
      <c r="E3759" t="s">
        <v>27</v>
      </c>
      <c r="F3759" t="s">
        <v>16</v>
      </c>
      <c r="G3759" t="s">
        <v>28</v>
      </c>
      <c r="H3759" s="2">
        <v>2462.58</v>
      </c>
      <c r="I3759" t="str">
        <f t="shared" si="58"/>
        <v>Child</v>
      </c>
    </row>
    <row r="3760" spans="1:9" x14ac:dyDescent="0.35">
      <c r="A3760" s="1">
        <v>44675</v>
      </c>
      <c r="B3760" t="s">
        <v>3792</v>
      </c>
      <c r="C3760">
        <v>98</v>
      </c>
      <c r="D3760" t="s">
        <v>21</v>
      </c>
      <c r="E3760" t="s">
        <v>35</v>
      </c>
      <c r="F3760" t="s">
        <v>30</v>
      </c>
      <c r="G3760" t="s">
        <v>28</v>
      </c>
      <c r="H3760" s="2">
        <v>3369.79</v>
      </c>
      <c r="I3760" t="str">
        <f t="shared" si="58"/>
        <v>Senior Age</v>
      </c>
    </row>
    <row r="3761" spans="1:9" x14ac:dyDescent="0.35">
      <c r="A3761" s="1">
        <v>45051</v>
      </c>
      <c r="B3761" t="s">
        <v>3793</v>
      </c>
      <c r="C3761">
        <v>63</v>
      </c>
      <c r="D3761" t="s">
        <v>21</v>
      </c>
      <c r="E3761" t="s">
        <v>15</v>
      </c>
      <c r="F3761" t="s">
        <v>16</v>
      </c>
      <c r="G3761" t="s">
        <v>40</v>
      </c>
      <c r="H3761" s="2">
        <v>4013.35</v>
      </c>
      <c r="I3761" t="str">
        <f t="shared" si="58"/>
        <v>Senior Age</v>
      </c>
    </row>
    <row r="3762" spans="1:9" x14ac:dyDescent="0.35">
      <c r="A3762" s="1">
        <v>44692</v>
      </c>
      <c r="B3762" t="s">
        <v>3794</v>
      </c>
      <c r="C3762">
        <v>20</v>
      </c>
      <c r="D3762" t="s">
        <v>21</v>
      </c>
      <c r="E3762" t="s">
        <v>35</v>
      </c>
      <c r="F3762" t="s">
        <v>30</v>
      </c>
      <c r="G3762" t="s">
        <v>12</v>
      </c>
      <c r="H3762" s="2">
        <v>4207.5200000000004</v>
      </c>
      <c r="I3762" t="str">
        <f t="shared" si="58"/>
        <v>Young Adult</v>
      </c>
    </row>
    <row r="3763" spans="1:9" x14ac:dyDescent="0.35">
      <c r="A3763" s="1">
        <v>44780</v>
      </c>
      <c r="B3763" t="s">
        <v>3795</v>
      </c>
      <c r="C3763">
        <v>55</v>
      </c>
      <c r="D3763" t="s">
        <v>14</v>
      </c>
      <c r="E3763" t="s">
        <v>10</v>
      </c>
      <c r="F3763" t="s">
        <v>11</v>
      </c>
      <c r="G3763" t="s">
        <v>17</v>
      </c>
      <c r="H3763" s="2">
        <v>1895.42</v>
      </c>
      <c r="I3763" t="str">
        <f t="shared" si="58"/>
        <v>Middle age</v>
      </c>
    </row>
    <row r="3764" spans="1:9" x14ac:dyDescent="0.35">
      <c r="A3764" s="1">
        <v>45278</v>
      </c>
      <c r="B3764" t="s">
        <v>3796</v>
      </c>
      <c r="C3764">
        <v>60</v>
      </c>
      <c r="D3764" t="s">
        <v>14</v>
      </c>
      <c r="E3764" t="s">
        <v>25</v>
      </c>
      <c r="F3764" t="s">
        <v>11</v>
      </c>
      <c r="G3764" t="s">
        <v>17</v>
      </c>
      <c r="H3764" s="2">
        <v>1236.75</v>
      </c>
      <c r="I3764" t="str">
        <f t="shared" si="58"/>
        <v>Senior Age</v>
      </c>
    </row>
    <row r="3765" spans="1:9" x14ac:dyDescent="0.35">
      <c r="A3765" s="1">
        <v>45143</v>
      </c>
      <c r="B3765" t="s">
        <v>3797</v>
      </c>
      <c r="C3765">
        <v>61</v>
      </c>
      <c r="D3765" t="s">
        <v>21</v>
      </c>
      <c r="E3765" t="s">
        <v>22</v>
      </c>
      <c r="F3765" t="s">
        <v>23</v>
      </c>
      <c r="G3765" t="s">
        <v>17</v>
      </c>
      <c r="H3765" s="2">
        <v>2250.96</v>
      </c>
      <c r="I3765" t="str">
        <f t="shared" si="58"/>
        <v>Senior Age</v>
      </c>
    </row>
    <row r="3766" spans="1:9" x14ac:dyDescent="0.35">
      <c r="A3766" s="1">
        <v>45268</v>
      </c>
      <c r="B3766" t="s">
        <v>3798</v>
      </c>
      <c r="C3766">
        <v>7</v>
      </c>
      <c r="D3766" t="s">
        <v>9</v>
      </c>
      <c r="E3766" t="s">
        <v>33</v>
      </c>
      <c r="F3766" t="s">
        <v>16</v>
      </c>
      <c r="G3766" t="s">
        <v>37</v>
      </c>
      <c r="H3766" s="2">
        <v>4566.1400000000003</v>
      </c>
      <c r="I3766" t="str">
        <f t="shared" si="58"/>
        <v>Child</v>
      </c>
    </row>
    <row r="3767" spans="1:9" x14ac:dyDescent="0.35">
      <c r="A3767" s="1">
        <v>44924</v>
      </c>
      <c r="B3767" t="s">
        <v>3799</v>
      </c>
      <c r="C3767">
        <v>19</v>
      </c>
      <c r="D3767" t="s">
        <v>21</v>
      </c>
      <c r="E3767" t="s">
        <v>10</v>
      </c>
      <c r="F3767" t="s">
        <v>11</v>
      </c>
      <c r="G3767" t="s">
        <v>17</v>
      </c>
      <c r="H3767" s="2">
        <v>2160.2199999999998</v>
      </c>
      <c r="I3767" t="str">
        <f t="shared" si="58"/>
        <v>Young Adult</v>
      </c>
    </row>
    <row r="3768" spans="1:9" x14ac:dyDescent="0.35">
      <c r="A3768" s="1">
        <v>45278</v>
      </c>
      <c r="B3768" t="s">
        <v>3800</v>
      </c>
      <c r="C3768">
        <v>31</v>
      </c>
      <c r="D3768" t="s">
        <v>21</v>
      </c>
      <c r="E3768" t="s">
        <v>35</v>
      </c>
      <c r="F3768" t="s">
        <v>30</v>
      </c>
      <c r="G3768" t="s">
        <v>12</v>
      </c>
      <c r="H3768" s="2">
        <v>2902.58</v>
      </c>
      <c r="I3768" t="str">
        <f t="shared" si="58"/>
        <v>Young Adult</v>
      </c>
    </row>
    <row r="3769" spans="1:9" x14ac:dyDescent="0.35">
      <c r="A3769" s="1">
        <v>44757</v>
      </c>
      <c r="B3769" t="s">
        <v>3801</v>
      </c>
      <c r="C3769">
        <v>38</v>
      </c>
      <c r="D3769" t="s">
        <v>14</v>
      </c>
      <c r="E3769" t="s">
        <v>35</v>
      </c>
      <c r="F3769" t="s">
        <v>16</v>
      </c>
      <c r="G3769" t="s">
        <v>67</v>
      </c>
      <c r="H3769" s="2">
        <v>1728.58</v>
      </c>
      <c r="I3769" t="str">
        <f t="shared" si="58"/>
        <v>Young Adult</v>
      </c>
    </row>
    <row r="3770" spans="1:9" x14ac:dyDescent="0.35">
      <c r="A3770" s="1">
        <v>45195</v>
      </c>
      <c r="B3770" t="s">
        <v>3802</v>
      </c>
      <c r="C3770">
        <v>79</v>
      </c>
      <c r="D3770" t="s">
        <v>14</v>
      </c>
      <c r="E3770" t="s">
        <v>19</v>
      </c>
      <c r="F3770" t="s">
        <v>30</v>
      </c>
      <c r="G3770" t="s">
        <v>28</v>
      </c>
      <c r="H3770" s="2">
        <v>1522.95</v>
      </c>
      <c r="I3770" t="str">
        <f t="shared" si="58"/>
        <v>Senior Age</v>
      </c>
    </row>
    <row r="3771" spans="1:9" x14ac:dyDescent="0.35">
      <c r="A3771" s="1">
        <v>45270</v>
      </c>
      <c r="B3771" t="s">
        <v>3803</v>
      </c>
      <c r="C3771">
        <v>50</v>
      </c>
      <c r="D3771" t="s">
        <v>21</v>
      </c>
      <c r="E3771" t="s">
        <v>33</v>
      </c>
      <c r="F3771" t="s">
        <v>30</v>
      </c>
      <c r="G3771" t="s">
        <v>12</v>
      </c>
      <c r="H3771" s="2">
        <v>1910.04</v>
      </c>
      <c r="I3771" t="str">
        <f t="shared" si="58"/>
        <v>Middle age</v>
      </c>
    </row>
    <row r="3772" spans="1:9" x14ac:dyDescent="0.35">
      <c r="A3772" s="1">
        <v>45008</v>
      </c>
      <c r="B3772" t="s">
        <v>3804</v>
      </c>
      <c r="C3772">
        <v>83</v>
      </c>
      <c r="D3772" t="s">
        <v>9</v>
      </c>
      <c r="E3772" t="s">
        <v>22</v>
      </c>
      <c r="F3772" t="s">
        <v>30</v>
      </c>
      <c r="G3772" t="s">
        <v>12</v>
      </c>
      <c r="H3772" s="2">
        <v>3567.16</v>
      </c>
      <c r="I3772" t="str">
        <f t="shared" si="58"/>
        <v>Senior Age</v>
      </c>
    </row>
    <row r="3773" spans="1:9" x14ac:dyDescent="0.35">
      <c r="A3773" s="1">
        <v>45271</v>
      </c>
      <c r="B3773" t="s">
        <v>3805</v>
      </c>
      <c r="C3773">
        <v>46</v>
      </c>
      <c r="D3773" t="s">
        <v>21</v>
      </c>
      <c r="E3773" t="s">
        <v>19</v>
      </c>
      <c r="F3773" t="s">
        <v>11</v>
      </c>
      <c r="G3773" t="s">
        <v>28</v>
      </c>
      <c r="H3773" s="2">
        <v>1193.98</v>
      </c>
      <c r="I3773" t="str">
        <f t="shared" si="58"/>
        <v>Middle age</v>
      </c>
    </row>
    <row r="3774" spans="1:9" x14ac:dyDescent="0.35">
      <c r="A3774" s="1">
        <v>44676</v>
      </c>
      <c r="B3774" t="s">
        <v>3806</v>
      </c>
      <c r="C3774">
        <v>11</v>
      </c>
      <c r="D3774" t="s">
        <v>21</v>
      </c>
      <c r="E3774" t="s">
        <v>27</v>
      </c>
      <c r="F3774" t="s">
        <v>11</v>
      </c>
      <c r="G3774" t="s">
        <v>17</v>
      </c>
      <c r="H3774" s="2">
        <v>4685.3999999999996</v>
      </c>
      <c r="I3774" t="str">
        <f t="shared" si="58"/>
        <v>Child</v>
      </c>
    </row>
    <row r="3775" spans="1:9" x14ac:dyDescent="0.35">
      <c r="A3775" s="1">
        <v>45078</v>
      </c>
      <c r="B3775" t="s">
        <v>3807</v>
      </c>
      <c r="C3775">
        <v>54</v>
      </c>
      <c r="D3775" t="s">
        <v>9</v>
      </c>
      <c r="E3775" t="s">
        <v>10</v>
      </c>
      <c r="F3775" t="s">
        <v>23</v>
      </c>
      <c r="G3775" t="s">
        <v>40</v>
      </c>
      <c r="H3775" s="2">
        <v>264.89999999999998</v>
      </c>
      <c r="I3775" t="str">
        <f t="shared" si="58"/>
        <v>Middle age</v>
      </c>
    </row>
    <row r="3776" spans="1:9" x14ac:dyDescent="0.35">
      <c r="A3776" s="1">
        <v>45178</v>
      </c>
      <c r="B3776" t="s">
        <v>3808</v>
      </c>
      <c r="C3776">
        <v>28</v>
      </c>
      <c r="D3776" t="s">
        <v>9</v>
      </c>
      <c r="E3776" t="s">
        <v>15</v>
      </c>
      <c r="F3776" t="s">
        <v>11</v>
      </c>
      <c r="G3776" t="s">
        <v>28</v>
      </c>
      <c r="H3776" s="2">
        <v>198.73</v>
      </c>
      <c r="I3776" t="str">
        <f t="shared" si="58"/>
        <v>Young Adult</v>
      </c>
    </row>
    <row r="3777" spans="1:9" x14ac:dyDescent="0.35">
      <c r="A3777" s="1">
        <v>44663</v>
      </c>
      <c r="B3777" t="s">
        <v>3809</v>
      </c>
      <c r="C3777">
        <v>76</v>
      </c>
      <c r="D3777" t="s">
        <v>9</v>
      </c>
      <c r="E3777" t="s">
        <v>22</v>
      </c>
      <c r="F3777" t="s">
        <v>23</v>
      </c>
      <c r="G3777" t="s">
        <v>12</v>
      </c>
      <c r="H3777" s="2">
        <v>2092.38</v>
      </c>
      <c r="I3777" t="str">
        <f t="shared" si="58"/>
        <v>Senior Age</v>
      </c>
    </row>
    <row r="3778" spans="1:9" x14ac:dyDescent="0.35">
      <c r="A3778" s="1">
        <v>45275</v>
      </c>
      <c r="B3778" t="s">
        <v>3810</v>
      </c>
      <c r="C3778">
        <v>67</v>
      </c>
      <c r="D3778" t="s">
        <v>14</v>
      </c>
      <c r="E3778" t="s">
        <v>25</v>
      </c>
      <c r="F3778" t="s">
        <v>23</v>
      </c>
      <c r="G3778" t="s">
        <v>12</v>
      </c>
      <c r="H3778" s="2">
        <v>2770.71</v>
      </c>
      <c r="I3778" t="str">
        <f t="shared" ref="I3778:I3841" si="59">IF(C3778&lt;=17,"Child",IF(C3778&lt;=39, "Young Adult", IF(C3778&lt;=59, "Middle age", "Senior Age")))</f>
        <v>Senior Age</v>
      </c>
    </row>
    <row r="3779" spans="1:9" x14ac:dyDescent="0.35">
      <c r="A3779" s="1">
        <v>45066</v>
      </c>
      <c r="B3779" t="s">
        <v>3811</v>
      </c>
      <c r="C3779">
        <v>92</v>
      </c>
      <c r="D3779" t="s">
        <v>9</v>
      </c>
      <c r="E3779" t="s">
        <v>10</v>
      </c>
      <c r="F3779" t="s">
        <v>30</v>
      </c>
      <c r="G3779" t="s">
        <v>17</v>
      </c>
      <c r="H3779" s="2">
        <v>2610.67</v>
      </c>
      <c r="I3779" t="str">
        <f t="shared" si="59"/>
        <v>Senior Age</v>
      </c>
    </row>
    <row r="3780" spans="1:9" x14ac:dyDescent="0.35">
      <c r="A3780" s="1">
        <v>44595</v>
      </c>
      <c r="B3780" t="s">
        <v>3812</v>
      </c>
      <c r="C3780">
        <v>78</v>
      </c>
      <c r="D3780" t="s">
        <v>9</v>
      </c>
      <c r="E3780" t="s">
        <v>15</v>
      </c>
      <c r="F3780" t="s">
        <v>16</v>
      </c>
      <c r="G3780" t="s">
        <v>37</v>
      </c>
      <c r="H3780" s="2">
        <v>2387.48</v>
      </c>
      <c r="I3780" t="str">
        <f t="shared" si="59"/>
        <v>Senior Age</v>
      </c>
    </row>
    <row r="3781" spans="1:9" x14ac:dyDescent="0.35">
      <c r="A3781" s="1">
        <v>45244</v>
      </c>
      <c r="B3781" t="s">
        <v>3813</v>
      </c>
      <c r="C3781">
        <v>50</v>
      </c>
      <c r="D3781" t="s">
        <v>14</v>
      </c>
      <c r="E3781" t="s">
        <v>35</v>
      </c>
      <c r="F3781" t="s">
        <v>30</v>
      </c>
      <c r="G3781" t="s">
        <v>37</v>
      </c>
      <c r="H3781" s="2">
        <v>992.61</v>
      </c>
      <c r="I3781" t="str">
        <f t="shared" si="59"/>
        <v>Middle age</v>
      </c>
    </row>
    <row r="3782" spans="1:9" x14ac:dyDescent="0.35">
      <c r="A3782" s="1">
        <v>44786</v>
      </c>
      <c r="B3782" t="s">
        <v>3814</v>
      </c>
      <c r="C3782">
        <v>1</v>
      </c>
      <c r="D3782" t="s">
        <v>14</v>
      </c>
      <c r="E3782" t="s">
        <v>19</v>
      </c>
      <c r="F3782" t="s">
        <v>23</v>
      </c>
      <c r="G3782" t="s">
        <v>37</v>
      </c>
      <c r="H3782" s="2">
        <v>689.56</v>
      </c>
      <c r="I3782" t="str">
        <f t="shared" si="59"/>
        <v>Child</v>
      </c>
    </row>
    <row r="3783" spans="1:9" x14ac:dyDescent="0.35">
      <c r="A3783" s="1">
        <v>44630</v>
      </c>
      <c r="B3783" t="s">
        <v>3815</v>
      </c>
      <c r="C3783">
        <v>15</v>
      </c>
      <c r="D3783" t="s">
        <v>21</v>
      </c>
      <c r="E3783" t="s">
        <v>10</v>
      </c>
      <c r="F3783" t="s">
        <v>11</v>
      </c>
      <c r="G3783" t="s">
        <v>28</v>
      </c>
      <c r="H3783" s="2">
        <v>2251.09</v>
      </c>
      <c r="I3783" t="str">
        <f t="shared" si="59"/>
        <v>Child</v>
      </c>
    </row>
    <row r="3784" spans="1:9" x14ac:dyDescent="0.35">
      <c r="A3784" s="1">
        <v>44913</v>
      </c>
      <c r="B3784" t="s">
        <v>3816</v>
      </c>
      <c r="C3784">
        <v>65</v>
      </c>
      <c r="D3784" t="s">
        <v>21</v>
      </c>
      <c r="E3784" t="s">
        <v>25</v>
      </c>
      <c r="F3784" t="s">
        <v>11</v>
      </c>
      <c r="G3784" t="s">
        <v>17</v>
      </c>
      <c r="H3784" s="2">
        <v>1051.27</v>
      </c>
      <c r="I3784" t="str">
        <f t="shared" si="59"/>
        <v>Senior Age</v>
      </c>
    </row>
    <row r="3785" spans="1:9" x14ac:dyDescent="0.35">
      <c r="A3785" s="1">
        <v>44646</v>
      </c>
      <c r="B3785" t="s">
        <v>3817</v>
      </c>
      <c r="C3785">
        <v>12</v>
      </c>
      <c r="D3785" t="s">
        <v>9</v>
      </c>
      <c r="E3785" t="s">
        <v>10</v>
      </c>
      <c r="F3785" t="s">
        <v>11</v>
      </c>
      <c r="G3785" t="s">
        <v>28</v>
      </c>
      <c r="H3785" s="2">
        <v>4025.06</v>
      </c>
      <c r="I3785" t="str">
        <f t="shared" si="59"/>
        <v>Child</v>
      </c>
    </row>
    <row r="3786" spans="1:9" x14ac:dyDescent="0.35">
      <c r="A3786" s="1">
        <v>45083</v>
      </c>
      <c r="B3786" t="s">
        <v>3818</v>
      </c>
      <c r="C3786">
        <v>40</v>
      </c>
      <c r="D3786" t="s">
        <v>14</v>
      </c>
      <c r="E3786" t="s">
        <v>19</v>
      </c>
      <c r="F3786" t="s">
        <v>11</v>
      </c>
      <c r="G3786" t="s">
        <v>17</v>
      </c>
      <c r="H3786" s="2">
        <v>4596.72</v>
      </c>
      <c r="I3786" t="str">
        <f t="shared" si="59"/>
        <v>Middle age</v>
      </c>
    </row>
    <row r="3787" spans="1:9" x14ac:dyDescent="0.35">
      <c r="A3787" s="1">
        <v>45262</v>
      </c>
      <c r="B3787" t="s">
        <v>3819</v>
      </c>
      <c r="C3787">
        <v>99</v>
      </c>
      <c r="D3787" t="s">
        <v>14</v>
      </c>
      <c r="E3787" t="s">
        <v>15</v>
      </c>
      <c r="F3787" t="s">
        <v>30</v>
      </c>
      <c r="G3787" t="s">
        <v>40</v>
      </c>
      <c r="H3787" s="2">
        <v>1641.45</v>
      </c>
      <c r="I3787" t="str">
        <f t="shared" si="59"/>
        <v>Senior Age</v>
      </c>
    </row>
    <row r="3788" spans="1:9" x14ac:dyDescent="0.35">
      <c r="A3788" s="1">
        <v>44975</v>
      </c>
      <c r="B3788" t="s">
        <v>3820</v>
      </c>
      <c r="C3788">
        <v>86</v>
      </c>
      <c r="D3788" t="s">
        <v>14</v>
      </c>
      <c r="E3788" t="s">
        <v>15</v>
      </c>
      <c r="F3788" t="s">
        <v>11</v>
      </c>
      <c r="G3788" t="s">
        <v>40</v>
      </c>
      <c r="H3788" s="2">
        <v>2866.09</v>
      </c>
      <c r="I3788" t="str">
        <f t="shared" si="59"/>
        <v>Senior Age</v>
      </c>
    </row>
    <row r="3789" spans="1:9" x14ac:dyDescent="0.35">
      <c r="A3789" s="1">
        <v>45133</v>
      </c>
      <c r="B3789" t="s">
        <v>3821</v>
      </c>
      <c r="C3789">
        <v>77</v>
      </c>
      <c r="D3789" t="s">
        <v>21</v>
      </c>
      <c r="E3789" t="s">
        <v>22</v>
      </c>
      <c r="F3789" t="s">
        <v>16</v>
      </c>
      <c r="G3789" t="s">
        <v>17</v>
      </c>
      <c r="H3789" s="2">
        <v>4855.3500000000004</v>
      </c>
      <c r="I3789" t="str">
        <f t="shared" si="59"/>
        <v>Senior Age</v>
      </c>
    </row>
    <row r="3790" spans="1:9" x14ac:dyDescent="0.35">
      <c r="A3790" s="1">
        <v>45033</v>
      </c>
      <c r="B3790" t="s">
        <v>3822</v>
      </c>
      <c r="C3790">
        <v>95</v>
      </c>
      <c r="D3790" t="s">
        <v>14</v>
      </c>
      <c r="E3790" t="s">
        <v>15</v>
      </c>
      <c r="F3790" t="s">
        <v>16</v>
      </c>
      <c r="G3790" t="s">
        <v>12</v>
      </c>
      <c r="H3790" s="2">
        <v>3988.42</v>
      </c>
      <c r="I3790" t="str">
        <f t="shared" si="59"/>
        <v>Senior Age</v>
      </c>
    </row>
    <row r="3791" spans="1:9" x14ac:dyDescent="0.35">
      <c r="A3791" s="1">
        <v>44792</v>
      </c>
      <c r="B3791" t="s">
        <v>3823</v>
      </c>
      <c r="C3791">
        <v>12</v>
      </c>
      <c r="D3791" t="s">
        <v>14</v>
      </c>
      <c r="E3791" t="s">
        <v>15</v>
      </c>
      <c r="F3791" t="s">
        <v>16</v>
      </c>
      <c r="G3791" t="s">
        <v>12</v>
      </c>
      <c r="H3791" s="2">
        <v>928</v>
      </c>
      <c r="I3791" t="str">
        <f t="shared" si="59"/>
        <v>Child</v>
      </c>
    </row>
    <row r="3792" spans="1:9" x14ac:dyDescent="0.35">
      <c r="A3792" s="1">
        <v>45122</v>
      </c>
      <c r="B3792" t="s">
        <v>3824</v>
      </c>
      <c r="C3792">
        <v>32</v>
      </c>
      <c r="D3792" t="s">
        <v>14</v>
      </c>
      <c r="E3792" t="s">
        <v>19</v>
      </c>
      <c r="F3792" t="s">
        <v>23</v>
      </c>
      <c r="G3792" t="s">
        <v>37</v>
      </c>
      <c r="H3792" s="2">
        <v>2545.0500000000002</v>
      </c>
      <c r="I3792" t="str">
        <f t="shared" si="59"/>
        <v>Young Adult</v>
      </c>
    </row>
    <row r="3793" spans="1:9" x14ac:dyDescent="0.35">
      <c r="A3793" s="1">
        <v>45244</v>
      </c>
      <c r="B3793" t="s">
        <v>3825</v>
      </c>
      <c r="C3793">
        <v>58</v>
      </c>
      <c r="D3793" t="s">
        <v>21</v>
      </c>
      <c r="E3793" t="s">
        <v>22</v>
      </c>
      <c r="F3793" t="s">
        <v>16</v>
      </c>
      <c r="G3793" t="s">
        <v>12</v>
      </c>
      <c r="H3793" s="2">
        <v>1313.38</v>
      </c>
      <c r="I3793" t="str">
        <f t="shared" si="59"/>
        <v>Middle age</v>
      </c>
    </row>
    <row r="3794" spans="1:9" x14ac:dyDescent="0.35">
      <c r="A3794" s="1">
        <v>44949</v>
      </c>
      <c r="B3794" t="s">
        <v>3826</v>
      </c>
      <c r="C3794">
        <v>41</v>
      </c>
      <c r="D3794" t="s">
        <v>14</v>
      </c>
      <c r="E3794" t="s">
        <v>25</v>
      </c>
      <c r="F3794" t="s">
        <v>11</v>
      </c>
      <c r="G3794" t="s">
        <v>17</v>
      </c>
      <c r="H3794" s="2">
        <v>4887.0200000000004</v>
      </c>
      <c r="I3794" t="str">
        <f t="shared" si="59"/>
        <v>Middle age</v>
      </c>
    </row>
    <row r="3795" spans="1:9" x14ac:dyDescent="0.35">
      <c r="A3795" s="1">
        <v>45202</v>
      </c>
      <c r="B3795" t="s">
        <v>3827</v>
      </c>
      <c r="C3795">
        <v>45</v>
      </c>
      <c r="D3795" t="s">
        <v>14</v>
      </c>
      <c r="E3795" t="s">
        <v>33</v>
      </c>
      <c r="F3795" t="s">
        <v>11</v>
      </c>
      <c r="G3795" t="s">
        <v>40</v>
      </c>
      <c r="H3795" s="2">
        <v>646.70000000000005</v>
      </c>
      <c r="I3795" t="str">
        <f t="shared" si="59"/>
        <v>Middle age</v>
      </c>
    </row>
    <row r="3796" spans="1:9" x14ac:dyDescent="0.35">
      <c r="A3796" s="1">
        <v>44767</v>
      </c>
      <c r="B3796" t="s">
        <v>3828</v>
      </c>
      <c r="C3796">
        <v>16</v>
      </c>
      <c r="D3796" t="s">
        <v>9</v>
      </c>
      <c r="E3796" t="s">
        <v>25</v>
      </c>
      <c r="F3796" t="s">
        <v>11</v>
      </c>
      <c r="G3796" t="s">
        <v>37</v>
      </c>
      <c r="H3796" s="2">
        <v>548.59</v>
      </c>
      <c r="I3796" t="str">
        <f t="shared" si="59"/>
        <v>Child</v>
      </c>
    </row>
    <row r="3797" spans="1:9" x14ac:dyDescent="0.35">
      <c r="A3797" s="1">
        <v>44628</v>
      </c>
      <c r="B3797" t="s">
        <v>3829</v>
      </c>
      <c r="C3797">
        <v>11</v>
      </c>
      <c r="D3797" t="s">
        <v>9</v>
      </c>
      <c r="E3797" t="s">
        <v>15</v>
      </c>
      <c r="F3797" t="s">
        <v>23</v>
      </c>
      <c r="G3797" t="s">
        <v>40</v>
      </c>
      <c r="H3797" s="2">
        <v>3166.68</v>
      </c>
      <c r="I3797" t="str">
        <f t="shared" si="59"/>
        <v>Child</v>
      </c>
    </row>
    <row r="3798" spans="1:9" x14ac:dyDescent="0.35">
      <c r="A3798" s="1">
        <v>44896</v>
      </c>
      <c r="B3798" t="s">
        <v>3830</v>
      </c>
      <c r="C3798">
        <v>32</v>
      </c>
      <c r="D3798" t="s">
        <v>21</v>
      </c>
      <c r="E3798" t="s">
        <v>10</v>
      </c>
      <c r="F3798" t="s">
        <v>30</v>
      </c>
      <c r="G3798" t="s">
        <v>37</v>
      </c>
      <c r="H3798" s="2">
        <v>3122.86</v>
      </c>
      <c r="I3798" t="str">
        <f t="shared" si="59"/>
        <v>Young Adult</v>
      </c>
    </row>
    <row r="3799" spans="1:9" x14ac:dyDescent="0.35">
      <c r="A3799" s="1">
        <v>45258</v>
      </c>
      <c r="B3799" t="s">
        <v>3831</v>
      </c>
      <c r="C3799">
        <v>47</v>
      </c>
      <c r="D3799" t="s">
        <v>9</v>
      </c>
      <c r="E3799" t="s">
        <v>15</v>
      </c>
      <c r="F3799" t="s">
        <v>23</v>
      </c>
      <c r="G3799" t="s">
        <v>17</v>
      </c>
      <c r="H3799" s="2">
        <v>3407.78</v>
      </c>
      <c r="I3799" t="str">
        <f t="shared" si="59"/>
        <v>Middle age</v>
      </c>
    </row>
    <row r="3800" spans="1:9" x14ac:dyDescent="0.35">
      <c r="A3800" s="1">
        <v>44590</v>
      </c>
      <c r="B3800" t="s">
        <v>3832</v>
      </c>
      <c r="C3800">
        <v>6</v>
      </c>
      <c r="D3800" t="s">
        <v>9</v>
      </c>
      <c r="E3800" t="s">
        <v>25</v>
      </c>
      <c r="F3800" t="s">
        <v>16</v>
      </c>
      <c r="G3800" t="s">
        <v>12</v>
      </c>
      <c r="H3800" s="2">
        <v>4695.54</v>
      </c>
      <c r="I3800" t="str">
        <f t="shared" si="59"/>
        <v>Child</v>
      </c>
    </row>
    <row r="3801" spans="1:9" x14ac:dyDescent="0.35">
      <c r="A3801" s="1">
        <v>45061</v>
      </c>
      <c r="B3801" t="s">
        <v>3833</v>
      </c>
      <c r="C3801">
        <v>9</v>
      </c>
      <c r="D3801" t="s">
        <v>9</v>
      </c>
      <c r="E3801" t="s">
        <v>10</v>
      </c>
      <c r="F3801" t="s">
        <v>11</v>
      </c>
      <c r="G3801" t="s">
        <v>37</v>
      </c>
      <c r="H3801" s="2">
        <v>2440.62</v>
      </c>
      <c r="I3801" t="str">
        <f t="shared" si="59"/>
        <v>Child</v>
      </c>
    </row>
    <row r="3802" spans="1:9" x14ac:dyDescent="0.35">
      <c r="A3802" s="1">
        <v>45024</v>
      </c>
      <c r="B3802" t="s">
        <v>3834</v>
      </c>
      <c r="C3802">
        <v>2</v>
      </c>
      <c r="D3802" t="s">
        <v>21</v>
      </c>
      <c r="E3802" t="s">
        <v>22</v>
      </c>
      <c r="F3802" t="s">
        <v>11</v>
      </c>
      <c r="G3802" t="s">
        <v>17</v>
      </c>
      <c r="H3802" s="2">
        <v>2968.95</v>
      </c>
      <c r="I3802" t="str">
        <f t="shared" si="59"/>
        <v>Child</v>
      </c>
    </row>
    <row r="3803" spans="1:9" x14ac:dyDescent="0.35">
      <c r="A3803" s="1">
        <v>44871</v>
      </c>
      <c r="B3803" t="s">
        <v>3835</v>
      </c>
      <c r="C3803">
        <v>52</v>
      </c>
      <c r="D3803" t="s">
        <v>14</v>
      </c>
      <c r="E3803" t="s">
        <v>10</v>
      </c>
      <c r="F3803" t="s">
        <v>23</v>
      </c>
      <c r="G3803" t="s">
        <v>37</v>
      </c>
      <c r="H3803" s="2">
        <v>1849.87</v>
      </c>
      <c r="I3803" t="str">
        <f t="shared" si="59"/>
        <v>Middle age</v>
      </c>
    </row>
    <row r="3804" spans="1:9" x14ac:dyDescent="0.35">
      <c r="A3804" s="1">
        <v>45291</v>
      </c>
      <c r="B3804" t="s">
        <v>3836</v>
      </c>
      <c r="C3804">
        <v>69</v>
      </c>
      <c r="D3804" t="s">
        <v>9</v>
      </c>
      <c r="E3804" t="s">
        <v>19</v>
      </c>
      <c r="F3804" t="s">
        <v>16</v>
      </c>
      <c r="G3804" t="s">
        <v>28</v>
      </c>
      <c r="H3804" s="2">
        <v>2100.08</v>
      </c>
      <c r="I3804" t="str">
        <f t="shared" si="59"/>
        <v>Senior Age</v>
      </c>
    </row>
    <row r="3805" spans="1:9" x14ac:dyDescent="0.35">
      <c r="A3805" s="1">
        <v>44685</v>
      </c>
      <c r="B3805" t="s">
        <v>3837</v>
      </c>
      <c r="C3805">
        <v>4</v>
      </c>
      <c r="D3805" t="s">
        <v>9</v>
      </c>
      <c r="E3805" t="s">
        <v>22</v>
      </c>
      <c r="F3805" t="s">
        <v>11</v>
      </c>
      <c r="G3805" t="s">
        <v>37</v>
      </c>
      <c r="H3805" s="2">
        <v>853.72</v>
      </c>
      <c r="I3805" t="str">
        <f t="shared" si="59"/>
        <v>Child</v>
      </c>
    </row>
    <row r="3806" spans="1:9" x14ac:dyDescent="0.35">
      <c r="A3806" s="1">
        <v>44695</v>
      </c>
      <c r="B3806" t="s">
        <v>3838</v>
      </c>
      <c r="C3806">
        <v>82</v>
      </c>
      <c r="D3806" t="s">
        <v>14</v>
      </c>
      <c r="E3806" t="s">
        <v>25</v>
      </c>
      <c r="F3806" t="s">
        <v>30</v>
      </c>
      <c r="G3806" t="s">
        <v>28</v>
      </c>
      <c r="H3806" s="2">
        <v>4734.6000000000004</v>
      </c>
      <c r="I3806" t="str">
        <f t="shared" si="59"/>
        <v>Senior Age</v>
      </c>
    </row>
    <row r="3807" spans="1:9" x14ac:dyDescent="0.35">
      <c r="A3807" s="1">
        <v>44567</v>
      </c>
      <c r="B3807" t="s">
        <v>3839</v>
      </c>
      <c r="C3807">
        <v>8</v>
      </c>
      <c r="D3807" t="s">
        <v>9</v>
      </c>
      <c r="E3807" t="s">
        <v>27</v>
      </c>
      <c r="F3807" t="s">
        <v>23</v>
      </c>
      <c r="G3807" t="s">
        <v>28</v>
      </c>
      <c r="H3807" s="2">
        <v>608.16999999999996</v>
      </c>
      <c r="I3807" t="str">
        <f t="shared" si="59"/>
        <v>Child</v>
      </c>
    </row>
    <row r="3808" spans="1:9" x14ac:dyDescent="0.35">
      <c r="A3808" s="1">
        <v>45090</v>
      </c>
      <c r="B3808" t="s">
        <v>3840</v>
      </c>
      <c r="C3808">
        <v>40</v>
      </c>
      <c r="D3808" t="s">
        <v>21</v>
      </c>
      <c r="E3808" t="s">
        <v>35</v>
      </c>
      <c r="F3808" t="s">
        <v>30</v>
      </c>
      <c r="G3808" t="s">
        <v>12</v>
      </c>
      <c r="H3808" s="2">
        <v>626.37</v>
      </c>
      <c r="I3808" t="str">
        <f t="shared" si="59"/>
        <v>Middle age</v>
      </c>
    </row>
    <row r="3809" spans="1:9" x14ac:dyDescent="0.35">
      <c r="A3809" s="1">
        <v>44618</v>
      </c>
      <c r="B3809" t="s">
        <v>3841</v>
      </c>
      <c r="C3809">
        <v>73</v>
      </c>
      <c r="D3809" t="s">
        <v>14</v>
      </c>
      <c r="E3809" t="s">
        <v>19</v>
      </c>
      <c r="F3809" t="s">
        <v>16</v>
      </c>
      <c r="G3809" t="s">
        <v>28</v>
      </c>
      <c r="H3809" s="2">
        <v>4169.93</v>
      </c>
      <c r="I3809" t="str">
        <f t="shared" si="59"/>
        <v>Senior Age</v>
      </c>
    </row>
    <row r="3810" spans="1:9" x14ac:dyDescent="0.35">
      <c r="A3810" s="1">
        <v>45067</v>
      </c>
      <c r="B3810" t="s">
        <v>3842</v>
      </c>
      <c r="C3810">
        <v>71</v>
      </c>
      <c r="D3810" t="s">
        <v>21</v>
      </c>
      <c r="E3810" t="s">
        <v>19</v>
      </c>
      <c r="F3810" t="s">
        <v>16</v>
      </c>
      <c r="G3810" t="s">
        <v>17</v>
      </c>
      <c r="H3810" s="2">
        <v>341.02</v>
      </c>
      <c r="I3810" t="str">
        <f t="shared" si="59"/>
        <v>Senior Age</v>
      </c>
    </row>
    <row r="3811" spans="1:9" x14ac:dyDescent="0.35">
      <c r="A3811" s="1">
        <v>45278</v>
      </c>
      <c r="B3811" t="s">
        <v>3843</v>
      </c>
      <c r="C3811">
        <v>86</v>
      </c>
      <c r="D3811" t="s">
        <v>21</v>
      </c>
      <c r="E3811" t="s">
        <v>19</v>
      </c>
      <c r="F3811" t="s">
        <v>30</v>
      </c>
      <c r="G3811" t="s">
        <v>37</v>
      </c>
      <c r="H3811" s="2">
        <v>4573.6000000000004</v>
      </c>
      <c r="I3811" t="str">
        <f t="shared" si="59"/>
        <v>Senior Age</v>
      </c>
    </row>
    <row r="3812" spans="1:9" x14ac:dyDescent="0.35">
      <c r="A3812" s="1">
        <v>45212</v>
      </c>
      <c r="B3812" t="s">
        <v>3844</v>
      </c>
      <c r="C3812">
        <v>14</v>
      </c>
      <c r="D3812" t="s">
        <v>21</v>
      </c>
      <c r="E3812" t="s">
        <v>33</v>
      </c>
      <c r="F3812" t="s">
        <v>30</v>
      </c>
      <c r="G3812" t="s">
        <v>37</v>
      </c>
      <c r="H3812" s="2">
        <v>3863.77</v>
      </c>
      <c r="I3812" t="str">
        <f t="shared" si="59"/>
        <v>Child</v>
      </c>
    </row>
    <row r="3813" spans="1:9" x14ac:dyDescent="0.35">
      <c r="A3813" s="1">
        <v>44932</v>
      </c>
      <c r="B3813" t="s">
        <v>3845</v>
      </c>
      <c r="C3813">
        <v>32</v>
      </c>
      <c r="D3813" t="s">
        <v>14</v>
      </c>
      <c r="E3813" t="s">
        <v>35</v>
      </c>
      <c r="F3813" t="s">
        <v>23</v>
      </c>
      <c r="G3813" t="s">
        <v>12</v>
      </c>
      <c r="H3813" s="2">
        <v>3754.54</v>
      </c>
      <c r="I3813" t="str">
        <f t="shared" si="59"/>
        <v>Young Adult</v>
      </c>
    </row>
    <row r="3814" spans="1:9" x14ac:dyDescent="0.35">
      <c r="A3814" s="1">
        <v>45123</v>
      </c>
      <c r="B3814" t="s">
        <v>3846</v>
      </c>
      <c r="C3814">
        <v>24</v>
      </c>
      <c r="D3814" t="s">
        <v>14</v>
      </c>
      <c r="E3814" t="s">
        <v>22</v>
      </c>
      <c r="F3814" t="s">
        <v>11</v>
      </c>
      <c r="G3814" t="s">
        <v>28</v>
      </c>
      <c r="H3814" s="2">
        <v>1029.93</v>
      </c>
      <c r="I3814" t="str">
        <f t="shared" si="59"/>
        <v>Young Adult</v>
      </c>
    </row>
    <row r="3815" spans="1:9" x14ac:dyDescent="0.35">
      <c r="A3815" s="1">
        <v>45230</v>
      </c>
      <c r="B3815" t="s">
        <v>3847</v>
      </c>
      <c r="C3815">
        <v>80</v>
      </c>
      <c r="D3815" t="s">
        <v>9</v>
      </c>
      <c r="E3815" t="s">
        <v>15</v>
      </c>
      <c r="F3815" t="s">
        <v>16</v>
      </c>
      <c r="G3815" t="s">
        <v>40</v>
      </c>
      <c r="H3815" s="2">
        <v>1021.43</v>
      </c>
      <c r="I3815" t="str">
        <f t="shared" si="59"/>
        <v>Senior Age</v>
      </c>
    </row>
    <row r="3816" spans="1:9" x14ac:dyDescent="0.35">
      <c r="A3816" s="1">
        <v>44802</v>
      </c>
      <c r="B3816" t="s">
        <v>3848</v>
      </c>
      <c r="C3816">
        <v>79</v>
      </c>
      <c r="D3816" t="s">
        <v>21</v>
      </c>
      <c r="E3816" t="s">
        <v>15</v>
      </c>
      <c r="F3816" t="s">
        <v>16</v>
      </c>
      <c r="G3816" t="s">
        <v>17</v>
      </c>
      <c r="H3816" s="2">
        <v>2132.46</v>
      </c>
      <c r="I3816" t="str">
        <f t="shared" si="59"/>
        <v>Senior Age</v>
      </c>
    </row>
    <row r="3817" spans="1:9" x14ac:dyDescent="0.35">
      <c r="A3817" s="1">
        <v>44857</v>
      </c>
      <c r="B3817" t="s">
        <v>3849</v>
      </c>
      <c r="C3817">
        <v>10</v>
      </c>
      <c r="D3817" t="s">
        <v>14</v>
      </c>
      <c r="E3817" t="s">
        <v>33</v>
      </c>
      <c r="F3817" t="s">
        <v>23</v>
      </c>
      <c r="G3817" t="s">
        <v>12</v>
      </c>
      <c r="H3817" s="2">
        <v>215.45</v>
      </c>
      <c r="I3817" t="str">
        <f t="shared" si="59"/>
        <v>Child</v>
      </c>
    </row>
    <row r="3818" spans="1:9" x14ac:dyDescent="0.35">
      <c r="A3818" s="1">
        <v>44800</v>
      </c>
      <c r="B3818" t="s">
        <v>3850</v>
      </c>
      <c r="C3818">
        <v>36</v>
      </c>
      <c r="D3818" t="s">
        <v>9</v>
      </c>
      <c r="E3818" t="s">
        <v>22</v>
      </c>
      <c r="F3818" t="s">
        <v>23</v>
      </c>
      <c r="G3818" t="s">
        <v>28</v>
      </c>
      <c r="H3818" s="2">
        <v>3604.47</v>
      </c>
      <c r="I3818" t="str">
        <f t="shared" si="59"/>
        <v>Young Adult</v>
      </c>
    </row>
    <row r="3819" spans="1:9" x14ac:dyDescent="0.35">
      <c r="A3819" s="1">
        <v>45030</v>
      </c>
      <c r="B3819" t="s">
        <v>3851</v>
      </c>
      <c r="C3819">
        <v>49</v>
      </c>
      <c r="D3819" t="s">
        <v>9</v>
      </c>
      <c r="E3819" t="s">
        <v>33</v>
      </c>
      <c r="F3819" t="s">
        <v>30</v>
      </c>
      <c r="G3819" t="s">
        <v>28</v>
      </c>
      <c r="H3819" s="2">
        <v>1599.02</v>
      </c>
      <c r="I3819" t="str">
        <f t="shared" si="59"/>
        <v>Middle age</v>
      </c>
    </row>
    <row r="3820" spans="1:9" x14ac:dyDescent="0.35">
      <c r="A3820" s="1">
        <v>44924</v>
      </c>
      <c r="B3820" t="s">
        <v>3852</v>
      </c>
      <c r="C3820">
        <v>25</v>
      </c>
      <c r="D3820" t="s">
        <v>21</v>
      </c>
      <c r="E3820" t="s">
        <v>25</v>
      </c>
      <c r="F3820" t="s">
        <v>11</v>
      </c>
      <c r="G3820" t="s">
        <v>17</v>
      </c>
      <c r="H3820" s="2">
        <v>1143.02</v>
      </c>
      <c r="I3820" t="str">
        <f t="shared" si="59"/>
        <v>Young Adult</v>
      </c>
    </row>
    <row r="3821" spans="1:9" x14ac:dyDescent="0.35">
      <c r="A3821" s="1">
        <v>45244</v>
      </c>
      <c r="B3821" t="s">
        <v>3853</v>
      </c>
      <c r="C3821">
        <v>6</v>
      </c>
      <c r="D3821" t="s">
        <v>21</v>
      </c>
      <c r="E3821" t="s">
        <v>10</v>
      </c>
      <c r="F3821" t="s">
        <v>23</v>
      </c>
      <c r="G3821" t="s">
        <v>40</v>
      </c>
      <c r="H3821" s="2">
        <v>2056</v>
      </c>
      <c r="I3821" t="str">
        <f t="shared" si="59"/>
        <v>Child</v>
      </c>
    </row>
    <row r="3822" spans="1:9" x14ac:dyDescent="0.35">
      <c r="A3822" s="1">
        <v>45145</v>
      </c>
      <c r="B3822" t="s">
        <v>3854</v>
      </c>
      <c r="C3822">
        <v>19</v>
      </c>
      <c r="D3822" t="s">
        <v>21</v>
      </c>
      <c r="E3822" t="s">
        <v>27</v>
      </c>
      <c r="F3822" t="s">
        <v>30</v>
      </c>
      <c r="G3822" t="s">
        <v>28</v>
      </c>
      <c r="H3822" s="2">
        <v>3004.67</v>
      </c>
      <c r="I3822" t="str">
        <f t="shared" si="59"/>
        <v>Young Adult</v>
      </c>
    </row>
    <row r="3823" spans="1:9" x14ac:dyDescent="0.35">
      <c r="A3823" s="1">
        <v>45262</v>
      </c>
      <c r="B3823" t="s">
        <v>3855</v>
      </c>
      <c r="C3823">
        <v>65</v>
      </c>
      <c r="D3823" t="s">
        <v>14</v>
      </c>
      <c r="E3823" t="s">
        <v>19</v>
      </c>
      <c r="F3823" t="s">
        <v>16</v>
      </c>
      <c r="G3823" t="s">
        <v>28</v>
      </c>
      <c r="H3823" s="2">
        <v>405.29</v>
      </c>
      <c r="I3823" t="str">
        <f t="shared" si="59"/>
        <v>Senior Age</v>
      </c>
    </row>
    <row r="3824" spans="1:9" x14ac:dyDescent="0.35">
      <c r="A3824" s="1">
        <v>45254</v>
      </c>
      <c r="B3824" t="s">
        <v>3856</v>
      </c>
      <c r="C3824">
        <v>28</v>
      </c>
      <c r="D3824" t="s">
        <v>9</v>
      </c>
      <c r="E3824" t="s">
        <v>25</v>
      </c>
      <c r="F3824" t="s">
        <v>16</v>
      </c>
      <c r="G3824" t="s">
        <v>40</v>
      </c>
      <c r="H3824" s="2">
        <v>2836.06</v>
      </c>
      <c r="I3824" t="str">
        <f t="shared" si="59"/>
        <v>Young Adult</v>
      </c>
    </row>
    <row r="3825" spans="1:9" x14ac:dyDescent="0.35">
      <c r="A3825" s="1">
        <v>44789</v>
      </c>
      <c r="B3825" t="s">
        <v>3857</v>
      </c>
      <c r="C3825">
        <v>50</v>
      </c>
      <c r="D3825" t="s">
        <v>21</v>
      </c>
      <c r="E3825" t="s">
        <v>33</v>
      </c>
      <c r="F3825" t="s">
        <v>30</v>
      </c>
      <c r="G3825" t="s">
        <v>37</v>
      </c>
      <c r="H3825" s="2">
        <v>875.91</v>
      </c>
      <c r="I3825" t="str">
        <f t="shared" si="59"/>
        <v>Middle age</v>
      </c>
    </row>
    <row r="3826" spans="1:9" x14ac:dyDescent="0.35">
      <c r="A3826" s="1">
        <v>45209</v>
      </c>
      <c r="B3826" t="s">
        <v>3858</v>
      </c>
      <c r="C3826">
        <v>54</v>
      </c>
      <c r="D3826" t="s">
        <v>9</v>
      </c>
      <c r="E3826" t="s">
        <v>15</v>
      </c>
      <c r="F3826" t="s">
        <v>23</v>
      </c>
      <c r="G3826" t="s">
        <v>28</v>
      </c>
      <c r="H3826" s="2">
        <v>990.77</v>
      </c>
      <c r="I3826" t="str">
        <f t="shared" si="59"/>
        <v>Middle age</v>
      </c>
    </row>
    <row r="3827" spans="1:9" x14ac:dyDescent="0.35">
      <c r="A3827" s="1">
        <v>44677</v>
      </c>
      <c r="B3827" t="s">
        <v>3859</v>
      </c>
      <c r="C3827">
        <v>62</v>
      </c>
      <c r="D3827" t="s">
        <v>14</v>
      </c>
      <c r="E3827" t="s">
        <v>10</v>
      </c>
      <c r="F3827" t="s">
        <v>11</v>
      </c>
      <c r="G3827" t="s">
        <v>28</v>
      </c>
      <c r="H3827" s="2">
        <v>1839.94</v>
      </c>
      <c r="I3827" t="str">
        <f t="shared" si="59"/>
        <v>Senior Age</v>
      </c>
    </row>
    <row r="3828" spans="1:9" x14ac:dyDescent="0.35">
      <c r="A3828" s="1">
        <v>44957</v>
      </c>
      <c r="B3828" t="s">
        <v>3860</v>
      </c>
      <c r="C3828">
        <v>53</v>
      </c>
      <c r="D3828" t="s">
        <v>21</v>
      </c>
      <c r="E3828" t="s">
        <v>35</v>
      </c>
      <c r="F3828" t="s">
        <v>23</v>
      </c>
      <c r="G3828" t="s">
        <v>12</v>
      </c>
      <c r="H3828" s="2">
        <v>2311.83</v>
      </c>
      <c r="I3828" t="str">
        <f t="shared" si="59"/>
        <v>Middle age</v>
      </c>
    </row>
    <row r="3829" spans="1:9" x14ac:dyDescent="0.35">
      <c r="A3829" s="1">
        <v>44635</v>
      </c>
      <c r="B3829" t="s">
        <v>3861</v>
      </c>
      <c r="C3829">
        <v>64</v>
      </c>
      <c r="D3829" t="s">
        <v>21</v>
      </c>
      <c r="E3829" t="s">
        <v>22</v>
      </c>
      <c r="F3829" t="s">
        <v>11</v>
      </c>
      <c r="G3829" t="s">
        <v>40</v>
      </c>
      <c r="H3829" s="2">
        <v>4362.62</v>
      </c>
      <c r="I3829" t="str">
        <f t="shared" si="59"/>
        <v>Senior Age</v>
      </c>
    </row>
    <row r="3830" spans="1:9" x14ac:dyDescent="0.35">
      <c r="A3830" s="1">
        <v>45029</v>
      </c>
      <c r="B3830" t="s">
        <v>3862</v>
      </c>
      <c r="C3830">
        <v>59</v>
      </c>
      <c r="D3830" t="s">
        <v>14</v>
      </c>
      <c r="E3830" t="s">
        <v>35</v>
      </c>
      <c r="F3830" t="s">
        <v>30</v>
      </c>
      <c r="G3830" t="s">
        <v>17</v>
      </c>
      <c r="H3830" s="2">
        <v>1509.81</v>
      </c>
      <c r="I3830" t="str">
        <f t="shared" si="59"/>
        <v>Middle age</v>
      </c>
    </row>
    <row r="3831" spans="1:9" x14ac:dyDescent="0.35">
      <c r="A3831" s="1">
        <v>44828</v>
      </c>
      <c r="B3831" t="s">
        <v>3863</v>
      </c>
      <c r="C3831">
        <v>68</v>
      </c>
      <c r="D3831" t="s">
        <v>14</v>
      </c>
      <c r="E3831" t="s">
        <v>10</v>
      </c>
      <c r="F3831" t="s">
        <v>23</v>
      </c>
      <c r="G3831" t="s">
        <v>12</v>
      </c>
      <c r="H3831" s="2">
        <v>3015.33</v>
      </c>
      <c r="I3831" t="str">
        <f t="shared" si="59"/>
        <v>Senior Age</v>
      </c>
    </row>
    <row r="3832" spans="1:9" x14ac:dyDescent="0.35">
      <c r="A3832" s="1">
        <v>45224</v>
      </c>
      <c r="B3832" t="s">
        <v>3864</v>
      </c>
      <c r="C3832">
        <v>84</v>
      </c>
      <c r="D3832" t="s">
        <v>9</v>
      </c>
      <c r="E3832" t="s">
        <v>15</v>
      </c>
      <c r="F3832" t="s">
        <v>11</v>
      </c>
      <c r="G3832" t="s">
        <v>40</v>
      </c>
      <c r="H3832" s="2">
        <v>3563.35</v>
      </c>
      <c r="I3832" t="str">
        <f t="shared" si="59"/>
        <v>Senior Age</v>
      </c>
    </row>
    <row r="3833" spans="1:9" x14ac:dyDescent="0.35">
      <c r="A3833" s="1">
        <v>45271</v>
      </c>
      <c r="B3833" t="s">
        <v>3865</v>
      </c>
      <c r="C3833">
        <v>86</v>
      </c>
      <c r="D3833" t="s">
        <v>9</v>
      </c>
      <c r="E3833" t="s">
        <v>35</v>
      </c>
      <c r="F3833" t="s">
        <v>30</v>
      </c>
      <c r="G3833" t="s">
        <v>28</v>
      </c>
      <c r="H3833" s="2">
        <v>4322.8900000000003</v>
      </c>
      <c r="I3833" t="str">
        <f t="shared" si="59"/>
        <v>Senior Age</v>
      </c>
    </row>
    <row r="3834" spans="1:9" x14ac:dyDescent="0.35">
      <c r="A3834" s="1">
        <v>45005</v>
      </c>
      <c r="B3834" t="s">
        <v>3866</v>
      </c>
      <c r="C3834">
        <v>50</v>
      </c>
      <c r="D3834" t="s">
        <v>14</v>
      </c>
      <c r="E3834" t="s">
        <v>22</v>
      </c>
      <c r="F3834" t="s">
        <v>16</v>
      </c>
      <c r="G3834" t="s">
        <v>12</v>
      </c>
      <c r="H3834" s="2">
        <v>2331.19</v>
      </c>
      <c r="I3834" t="str">
        <f t="shared" si="59"/>
        <v>Middle age</v>
      </c>
    </row>
    <row r="3835" spans="1:9" x14ac:dyDescent="0.35">
      <c r="A3835" s="1">
        <v>44750</v>
      </c>
      <c r="B3835" t="s">
        <v>3867</v>
      </c>
      <c r="C3835">
        <v>13</v>
      </c>
      <c r="D3835" t="s">
        <v>21</v>
      </c>
      <c r="E3835" t="s">
        <v>15</v>
      </c>
      <c r="F3835" t="s">
        <v>11</v>
      </c>
      <c r="G3835" t="s">
        <v>12</v>
      </c>
      <c r="H3835" s="2">
        <v>3852.42</v>
      </c>
      <c r="I3835" t="str">
        <f t="shared" si="59"/>
        <v>Child</v>
      </c>
    </row>
    <row r="3836" spans="1:9" x14ac:dyDescent="0.35">
      <c r="A3836" s="1">
        <v>44937</v>
      </c>
      <c r="B3836" t="s">
        <v>3868</v>
      </c>
      <c r="C3836">
        <v>78</v>
      </c>
      <c r="D3836" t="s">
        <v>9</v>
      </c>
      <c r="E3836" t="s">
        <v>19</v>
      </c>
      <c r="F3836" t="s">
        <v>11</v>
      </c>
      <c r="G3836" t="s">
        <v>37</v>
      </c>
      <c r="H3836" s="2">
        <v>3947.69</v>
      </c>
      <c r="I3836" t="str">
        <f t="shared" si="59"/>
        <v>Senior Age</v>
      </c>
    </row>
    <row r="3837" spans="1:9" x14ac:dyDescent="0.35">
      <c r="A3837" s="1">
        <v>44717</v>
      </c>
      <c r="B3837" t="s">
        <v>3869</v>
      </c>
      <c r="C3837">
        <v>27</v>
      </c>
      <c r="D3837" t="s">
        <v>21</v>
      </c>
      <c r="E3837" t="s">
        <v>33</v>
      </c>
      <c r="F3837" t="s">
        <v>30</v>
      </c>
      <c r="G3837" t="s">
        <v>12</v>
      </c>
      <c r="H3837" s="2">
        <v>3927.68</v>
      </c>
      <c r="I3837" t="str">
        <f t="shared" si="59"/>
        <v>Young Adult</v>
      </c>
    </row>
    <row r="3838" spans="1:9" x14ac:dyDescent="0.35">
      <c r="A3838" s="1">
        <v>44695</v>
      </c>
      <c r="B3838" t="s">
        <v>3870</v>
      </c>
      <c r="C3838">
        <v>30</v>
      </c>
      <c r="D3838" t="s">
        <v>9</v>
      </c>
      <c r="E3838" t="s">
        <v>15</v>
      </c>
      <c r="F3838" t="s">
        <v>16</v>
      </c>
      <c r="G3838" t="s">
        <v>67</v>
      </c>
      <c r="H3838" s="2">
        <v>1909.1</v>
      </c>
      <c r="I3838" t="str">
        <f t="shared" si="59"/>
        <v>Young Adult</v>
      </c>
    </row>
    <row r="3839" spans="1:9" x14ac:dyDescent="0.35">
      <c r="A3839" s="1">
        <v>45092</v>
      </c>
      <c r="B3839" t="s">
        <v>3871</v>
      </c>
      <c r="C3839">
        <v>40</v>
      </c>
      <c r="D3839" t="s">
        <v>9</v>
      </c>
      <c r="E3839" t="s">
        <v>22</v>
      </c>
      <c r="F3839" t="s">
        <v>23</v>
      </c>
      <c r="G3839" t="s">
        <v>12</v>
      </c>
      <c r="H3839" s="2">
        <v>908.81</v>
      </c>
      <c r="I3839" t="str">
        <f t="shared" si="59"/>
        <v>Middle age</v>
      </c>
    </row>
    <row r="3840" spans="1:9" x14ac:dyDescent="0.35">
      <c r="A3840" s="1">
        <v>44683</v>
      </c>
      <c r="B3840" t="s">
        <v>3872</v>
      </c>
      <c r="C3840">
        <v>17</v>
      </c>
      <c r="D3840" t="s">
        <v>14</v>
      </c>
      <c r="E3840" t="s">
        <v>27</v>
      </c>
      <c r="F3840" t="s">
        <v>11</v>
      </c>
      <c r="G3840" t="s">
        <v>12</v>
      </c>
      <c r="H3840" s="2">
        <v>1224.3800000000001</v>
      </c>
      <c r="I3840" t="str">
        <f t="shared" si="59"/>
        <v>Child</v>
      </c>
    </row>
    <row r="3841" spans="1:9" x14ac:dyDescent="0.35">
      <c r="A3841" s="1">
        <v>45208</v>
      </c>
      <c r="B3841" t="s">
        <v>3873</v>
      </c>
      <c r="C3841">
        <v>79</v>
      </c>
      <c r="D3841" t="s">
        <v>9</v>
      </c>
      <c r="E3841" t="s">
        <v>35</v>
      </c>
      <c r="F3841" t="s">
        <v>23</v>
      </c>
      <c r="G3841" t="s">
        <v>17</v>
      </c>
      <c r="H3841" s="2">
        <v>2760.26</v>
      </c>
      <c r="I3841" t="str">
        <f t="shared" si="59"/>
        <v>Senior Age</v>
      </c>
    </row>
    <row r="3842" spans="1:9" x14ac:dyDescent="0.35">
      <c r="A3842" s="1">
        <v>45222</v>
      </c>
      <c r="B3842" t="s">
        <v>3874</v>
      </c>
      <c r="C3842">
        <v>94</v>
      </c>
      <c r="D3842" t="s">
        <v>21</v>
      </c>
      <c r="E3842" t="s">
        <v>19</v>
      </c>
      <c r="F3842" t="s">
        <v>23</v>
      </c>
      <c r="G3842" t="s">
        <v>28</v>
      </c>
      <c r="H3842" s="2">
        <v>4248.21</v>
      </c>
      <c r="I3842" t="str">
        <f t="shared" ref="I3842:I3905" si="60">IF(C3842&lt;=17,"Child",IF(C3842&lt;=39, "Young Adult", IF(C3842&lt;=59, "Middle age", "Senior Age")))</f>
        <v>Senior Age</v>
      </c>
    </row>
    <row r="3843" spans="1:9" x14ac:dyDescent="0.35">
      <c r="A3843" s="1">
        <v>44719</v>
      </c>
      <c r="B3843" t="s">
        <v>3875</v>
      </c>
      <c r="C3843">
        <v>89</v>
      </c>
      <c r="D3843" t="s">
        <v>21</v>
      </c>
      <c r="E3843" t="s">
        <v>33</v>
      </c>
      <c r="F3843" t="s">
        <v>11</v>
      </c>
      <c r="G3843" t="s">
        <v>40</v>
      </c>
      <c r="H3843" s="2">
        <v>4667.04</v>
      </c>
      <c r="I3843" t="str">
        <f t="shared" si="60"/>
        <v>Senior Age</v>
      </c>
    </row>
    <row r="3844" spans="1:9" x14ac:dyDescent="0.35">
      <c r="A3844" s="1">
        <v>45235</v>
      </c>
      <c r="B3844" t="s">
        <v>3876</v>
      </c>
      <c r="C3844">
        <v>93</v>
      </c>
      <c r="D3844" t="s">
        <v>21</v>
      </c>
      <c r="E3844" t="s">
        <v>33</v>
      </c>
      <c r="F3844" t="s">
        <v>23</v>
      </c>
      <c r="G3844" t="s">
        <v>37</v>
      </c>
      <c r="H3844" s="2">
        <v>4473.03</v>
      </c>
      <c r="I3844" t="str">
        <f t="shared" si="60"/>
        <v>Senior Age</v>
      </c>
    </row>
    <row r="3845" spans="1:9" x14ac:dyDescent="0.35">
      <c r="A3845" s="1">
        <v>44909</v>
      </c>
      <c r="B3845" t="s">
        <v>3877</v>
      </c>
      <c r="C3845">
        <v>8</v>
      </c>
      <c r="D3845" t="s">
        <v>14</v>
      </c>
      <c r="E3845" t="s">
        <v>33</v>
      </c>
      <c r="F3845" t="s">
        <v>11</v>
      </c>
      <c r="G3845" t="s">
        <v>28</v>
      </c>
      <c r="H3845" s="2">
        <v>267.66000000000003</v>
      </c>
      <c r="I3845" t="str">
        <f t="shared" si="60"/>
        <v>Child</v>
      </c>
    </row>
    <row r="3846" spans="1:9" x14ac:dyDescent="0.35">
      <c r="A3846" s="1">
        <v>44903</v>
      </c>
      <c r="B3846" t="s">
        <v>3878</v>
      </c>
      <c r="C3846">
        <v>87</v>
      </c>
      <c r="D3846" t="s">
        <v>9</v>
      </c>
      <c r="E3846" t="s">
        <v>10</v>
      </c>
      <c r="F3846" t="s">
        <v>16</v>
      </c>
      <c r="G3846" t="s">
        <v>12</v>
      </c>
      <c r="H3846" s="2">
        <v>3549.13</v>
      </c>
      <c r="I3846" t="str">
        <f t="shared" si="60"/>
        <v>Senior Age</v>
      </c>
    </row>
    <row r="3847" spans="1:9" x14ac:dyDescent="0.35">
      <c r="A3847" s="1">
        <v>44692</v>
      </c>
      <c r="B3847" t="s">
        <v>3879</v>
      </c>
      <c r="C3847">
        <v>80</v>
      </c>
      <c r="D3847" t="s">
        <v>14</v>
      </c>
      <c r="E3847" t="s">
        <v>27</v>
      </c>
      <c r="F3847" t="s">
        <v>11</v>
      </c>
      <c r="G3847" t="s">
        <v>12</v>
      </c>
      <c r="H3847" s="2">
        <v>520.78</v>
      </c>
      <c r="I3847" t="str">
        <f t="shared" si="60"/>
        <v>Senior Age</v>
      </c>
    </row>
    <row r="3848" spans="1:9" x14ac:dyDescent="0.35">
      <c r="A3848" s="1">
        <v>44624</v>
      </c>
      <c r="B3848" t="s">
        <v>3880</v>
      </c>
      <c r="C3848">
        <v>82</v>
      </c>
      <c r="D3848" t="s">
        <v>21</v>
      </c>
      <c r="E3848" t="s">
        <v>19</v>
      </c>
      <c r="F3848" t="s">
        <v>23</v>
      </c>
      <c r="G3848" t="s">
        <v>12</v>
      </c>
      <c r="H3848" s="2">
        <v>832.62</v>
      </c>
      <c r="I3848" t="str">
        <f t="shared" si="60"/>
        <v>Senior Age</v>
      </c>
    </row>
    <row r="3849" spans="1:9" x14ac:dyDescent="0.35">
      <c r="A3849" s="1">
        <v>44925</v>
      </c>
      <c r="B3849" t="s">
        <v>3881</v>
      </c>
      <c r="C3849">
        <v>0</v>
      </c>
      <c r="D3849" t="s">
        <v>14</v>
      </c>
      <c r="E3849" t="s">
        <v>25</v>
      </c>
      <c r="F3849" t="s">
        <v>16</v>
      </c>
      <c r="G3849" t="s">
        <v>17</v>
      </c>
      <c r="H3849" s="2">
        <v>776.67</v>
      </c>
      <c r="I3849" t="str">
        <f t="shared" si="60"/>
        <v>Child</v>
      </c>
    </row>
    <row r="3850" spans="1:9" x14ac:dyDescent="0.35">
      <c r="A3850" s="1">
        <v>44960</v>
      </c>
      <c r="B3850" t="s">
        <v>3882</v>
      </c>
      <c r="C3850">
        <v>64</v>
      </c>
      <c r="D3850" t="s">
        <v>21</v>
      </c>
      <c r="E3850" t="s">
        <v>35</v>
      </c>
      <c r="F3850" t="s">
        <v>16</v>
      </c>
      <c r="G3850" t="s">
        <v>28</v>
      </c>
      <c r="H3850" s="2">
        <v>564.4</v>
      </c>
      <c r="I3850" t="str">
        <f t="shared" si="60"/>
        <v>Senior Age</v>
      </c>
    </row>
    <row r="3851" spans="1:9" x14ac:dyDescent="0.35">
      <c r="A3851" s="1">
        <v>45125</v>
      </c>
      <c r="B3851" t="s">
        <v>3883</v>
      </c>
      <c r="C3851">
        <v>89</v>
      </c>
      <c r="D3851" t="s">
        <v>21</v>
      </c>
      <c r="E3851" t="s">
        <v>35</v>
      </c>
      <c r="F3851" t="s">
        <v>23</v>
      </c>
      <c r="G3851" t="s">
        <v>12</v>
      </c>
      <c r="H3851" s="2">
        <v>88.88</v>
      </c>
      <c r="I3851" t="str">
        <f t="shared" si="60"/>
        <v>Senior Age</v>
      </c>
    </row>
    <row r="3852" spans="1:9" x14ac:dyDescent="0.35">
      <c r="A3852" s="1">
        <v>44933</v>
      </c>
      <c r="B3852" t="s">
        <v>3884</v>
      </c>
      <c r="C3852">
        <v>82</v>
      </c>
      <c r="D3852" t="s">
        <v>14</v>
      </c>
      <c r="E3852" t="s">
        <v>19</v>
      </c>
      <c r="F3852" t="s">
        <v>16</v>
      </c>
      <c r="G3852" t="s">
        <v>17</v>
      </c>
      <c r="H3852" s="2">
        <v>3859.76</v>
      </c>
      <c r="I3852" t="str">
        <f t="shared" si="60"/>
        <v>Senior Age</v>
      </c>
    </row>
    <row r="3853" spans="1:9" x14ac:dyDescent="0.35">
      <c r="A3853" s="1">
        <v>44659</v>
      </c>
      <c r="B3853" t="s">
        <v>3885</v>
      </c>
      <c r="C3853">
        <v>19</v>
      </c>
      <c r="D3853" t="s">
        <v>14</v>
      </c>
      <c r="E3853" t="s">
        <v>19</v>
      </c>
      <c r="F3853" t="s">
        <v>11</v>
      </c>
      <c r="G3853" t="s">
        <v>40</v>
      </c>
      <c r="H3853" s="2">
        <v>755.7</v>
      </c>
      <c r="I3853" t="str">
        <f t="shared" si="60"/>
        <v>Young Adult</v>
      </c>
    </row>
    <row r="3854" spans="1:9" x14ac:dyDescent="0.35">
      <c r="A3854" s="1">
        <v>44664</v>
      </c>
      <c r="B3854" t="s">
        <v>3886</v>
      </c>
      <c r="C3854">
        <v>95</v>
      </c>
      <c r="D3854" t="s">
        <v>14</v>
      </c>
      <c r="E3854" t="s">
        <v>10</v>
      </c>
      <c r="F3854" t="s">
        <v>16</v>
      </c>
      <c r="G3854" t="s">
        <v>40</v>
      </c>
      <c r="H3854" s="2">
        <v>591.87</v>
      </c>
      <c r="I3854" t="str">
        <f t="shared" si="60"/>
        <v>Senior Age</v>
      </c>
    </row>
    <row r="3855" spans="1:9" x14ac:dyDescent="0.35">
      <c r="A3855" s="1">
        <v>45059</v>
      </c>
      <c r="B3855" t="s">
        <v>3887</v>
      </c>
      <c r="C3855">
        <v>93</v>
      </c>
      <c r="D3855" t="s">
        <v>21</v>
      </c>
      <c r="E3855" t="s">
        <v>33</v>
      </c>
      <c r="F3855" t="s">
        <v>16</v>
      </c>
      <c r="G3855" t="s">
        <v>12</v>
      </c>
      <c r="H3855" s="2">
        <v>1222.19</v>
      </c>
      <c r="I3855" t="str">
        <f t="shared" si="60"/>
        <v>Senior Age</v>
      </c>
    </row>
    <row r="3856" spans="1:9" x14ac:dyDescent="0.35">
      <c r="A3856" s="1">
        <v>45143</v>
      </c>
      <c r="B3856" t="s">
        <v>3888</v>
      </c>
      <c r="C3856">
        <v>39</v>
      </c>
      <c r="D3856" t="s">
        <v>9</v>
      </c>
      <c r="E3856" t="s">
        <v>19</v>
      </c>
      <c r="F3856" t="s">
        <v>16</v>
      </c>
      <c r="G3856" t="s">
        <v>40</v>
      </c>
      <c r="H3856" s="2">
        <v>3854.94</v>
      </c>
      <c r="I3856" t="str">
        <f t="shared" si="60"/>
        <v>Young Adult</v>
      </c>
    </row>
    <row r="3857" spans="1:9" x14ac:dyDescent="0.35">
      <c r="A3857" s="1">
        <v>44897</v>
      </c>
      <c r="B3857" t="s">
        <v>3889</v>
      </c>
      <c r="C3857">
        <v>56</v>
      </c>
      <c r="D3857" t="s">
        <v>14</v>
      </c>
      <c r="E3857" t="s">
        <v>27</v>
      </c>
      <c r="F3857" t="s">
        <v>23</v>
      </c>
      <c r="G3857" t="s">
        <v>37</v>
      </c>
      <c r="H3857" s="2">
        <v>3142.54</v>
      </c>
      <c r="I3857" t="str">
        <f t="shared" si="60"/>
        <v>Middle age</v>
      </c>
    </row>
    <row r="3858" spans="1:9" x14ac:dyDescent="0.35">
      <c r="A3858" s="1">
        <v>45280</v>
      </c>
      <c r="B3858" t="s">
        <v>3890</v>
      </c>
      <c r="C3858">
        <v>95</v>
      </c>
      <c r="D3858" t="s">
        <v>9</v>
      </c>
      <c r="E3858" t="s">
        <v>25</v>
      </c>
      <c r="F3858" t="s">
        <v>11</v>
      </c>
      <c r="G3858" t="s">
        <v>17</v>
      </c>
      <c r="H3858" s="2">
        <v>1276.07</v>
      </c>
      <c r="I3858" t="str">
        <f t="shared" si="60"/>
        <v>Senior Age</v>
      </c>
    </row>
    <row r="3859" spans="1:9" x14ac:dyDescent="0.35">
      <c r="A3859" s="1">
        <v>44671</v>
      </c>
      <c r="B3859" t="s">
        <v>3891</v>
      </c>
      <c r="C3859">
        <v>70</v>
      </c>
      <c r="D3859" t="s">
        <v>9</v>
      </c>
      <c r="E3859" t="s">
        <v>10</v>
      </c>
      <c r="F3859" t="s">
        <v>30</v>
      </c>
      <c r="G3859" t="s">
        <v>17</v>
      </c>
      <c r="H3859" s="2">
        <v>626.75</v>
      </c>
      <c r="I3859" t="str">
        <f t="shared" si="60"/>
        <v>Senior Age</v>
      </c>
    </row>
    <row r="3860" spans="1:9" x14ac:dyDescent="0.35">
      <c r="A3860" s="1">
        <v>44741</v>
      </c>
      <c r="B3860" t="s">
        <v>3892</v>
      </c>
      <c r="C3860">
        <v>63</v>
      </c>
      <c r="D3860" t="s">
        <v>21</v>
      </c>
      <c r="E3860" t="s">
        <v>22</v>
      </c>
      <c r="F3860" t="s">
        <v>30</v>
      </c>
      <c r="G3860" t="s">
        <v>28</v>
      </c>
      <c r="H3860" s="2">
        <v>2147.34</v>
      </c>
      <c r="I3860" t="str">
        <f t="shared" si="60"/>
        <v>Senior Age</v>
      </c>
    </row>
    <row r="3861" spans="1:9" x14ac:dyDescent="0.35">
      <c r="A3861" s="1">
        <v>44720</v>
      </c>
      <c r="B3861" t="s">
        <v>3893</v>
      </c>
      <c r="C3861">
        <v>79</v>
      </c>
      <c r="D3861" t="s">
        <v>9</v>
      </c>
      <c r="E3861" t="s">
        <v>27</v>
      </c>
      <c r="F3861" t="s">
        <v>23</v>
      </c>
      <c r="G3861" t="s">
        <v>12</v>
      </c>
      <c r="H3861" s="2">
        <v>387.09</v>
      </c>
      <c r="I3861" t="str">
        <f t="shared" si="60"/>
        <v>Senior Age</v>
      </c>
    </row>
    <row r="3862" spans="1:9" x14ac:dyDescent="0.35">
      <c r="A3862" s="1">
        <v>44795</v>
      </c>
      <c r="B3862" t="s">
        <v>3894</v>
      </c>
      <c r="C3862">
        <v>9</v>
      </c>
      <c r="D3862" t="s">
        <v>14</v>
      </c>
      <c r="E3862" t="s">
        <v>15</v>
      </c>
      <c r="F3862" t="s">
        <v>11</v>
      </c>
      <c r="G3862" t="s">
        <v>67</v>
      </c>
      <c r="H3862" s="2">
        <v>1308.73</v>
      </c>
      <c r="I3862" t="str">
        <f t="shared" si="60"/>
        <v>Child</v>
      </c>
    </row>
    <row r="3863" spans="1:9" x14ac:dyDescent="0.35">
      <c r="A3863" s="1">
        <v>44703</v>
      </c>
      <c r="B3863" t="s">
        <v>3895</v>
      </c>
      <c r="C3863">
        <v>35</v>
      </c>
      <c r="D3863" t="s">
        <v>14</v>
      </c>
      <c r="E3863" t="s">
        <v>25</v>
      </c>
      <c r="F3863" t="s">
        <v>30</v>
      </c>
      <c r="G3863" t="s">
        <v>17</v>
      </c>
      <c r="H3863" s="2">
        <v>1856.91</v>
      </c>
      <c r="I3863" t="str">
        <f t="shared" si="60"/>
        <v>Young Adult</v>
      </c>
    </row>
    <row r="3864" spans="1:9" x14ac:dyDescent="0.35">
      <c r="A3864" s="1">
        <v>44705</v>
      </c>
      <c r="B3864" t="s">
        <v>3896</v>
      </c>
      <c r="C3864">
        <v>96</v>
      </c>
      <c r="D3864" t="s">
        <v>21</v>
      </c>
      <c r="E3864" t="s">
        <v>22</v>
      </c>
      <c r="F3864" t="s">
        <v>23</v>
      </c>
      <c r="G3864" t="s">
        <v>40</v>
      </c>
      <c r="H3864" s="2">
        <v>1834.55</v>
      </c>
      <c r="I3864" t="str">
        <f t="shared" si="60"/>
        <v>Senior Age</v>
      </c>
    </row>
    <row r="3865" spans="1:9" x14ac:dyDescent="0.35">
      <c r="A3865" s="1">
        <v>44957</v>
      </c>
      <c r="B3865" t="s">
        <v>3897</v>
      </c>
      <c r="C3865">
        <v>61</v>
      </c>
      <c r="D3865" t="s">
        <v>21</v>
      </c>
      <c r="E3865" t="s">
        <v>22</v>
      </c>
      <c r="F3865" t="s">
        <v>30</v>
      </c>
      <c r="G3865" t="s">
        <v>40</v>
      </c>
      <c r="H3865" s="2">
        <v>3817.02</v>
      </c>
      <c r="I3865" t="str">
        <f t="shared" si="60"/>
        <v>Senior Age</v>
      </c>
    </row>
    <row r="3866" spans="1:9" x14ac:dyDescent="0.35">
      <c r="A3866" s="1">
        <v>44935</v>
      </c>
      <c r="B3866" t="s">
        <v>3898</v>
      </c>
      <c r="C3866">
        <v>68</v>
      </c>
      <c r="D3866" t="s">
        <v>9</v>
      </c>
      <c r="E3866" t="s">
        <v>35</v>
      </c>
      <c r="F3866" t="s">
        <v>23</v>
      </c>
      <c r="G3866" t="s">
        <v>17</v>
      </c>
      <c r="H3866" s="2">
        <v>4758.7700000000004</v>
      </c>
      <c r="I3866" t="str">
        <f t="shared" si="60"/>
        <v>Senior Age</v>
      </c>
    </row>
    <row r="3867" spans="1:9" x14ac:dyDescent="0.35">
      <c r="A3867" s="1">
        <v>45046</v>
      </c>
      <c r="B3867" t="s">
        <v>3899</v>
      </c>
      <c r="C3867">
        <v>54</v>
      </c>
      <c r="D3867" t="s">
        <v>14</v>
      </c>
      <c r="E3867" t="s">
        <v>25</v>
      </c>
      <c r="F3867" t="s">
        <v>23</v>
      </c>
      <c r="G3867" t="s">
        <v>67</v>
      </c>
      <c r="H3867" s="2">
        <v>3261.31</v>
      </c>
      <c r="I3867" t="str">
        <f t="shared" si="60"/>
        <v>Middle age</v>
      </c>
    </row>
    <row r="3868" spans="1:9" x14ac:dyDescent="0.35">
      <c r="A3868" s="1">
        <v>45202</v>
      </c>
      <c r="B3868" t="s">
        <v>3900</v>
      </c>
      <c r="C3868">
        <v>54</v>
      </c>
      <c r="D3868" t="s">
        <v>21</v>
      </c>
      <c r="E3868" t="s">
        <v>22</v>
      </c>
      <c r="F3868" t="s">
        <v>11</v>
      </c>
      <c r="G3868" t="s">
        <v>40</v>
      </c>
      <c r="H3868" s="2">
        <v>3289.53</v>
      </c>
      <c r="I3868" t="str">
        <f t="shared" si="60"/>
        <v>Middle age</v>
      </c>
    </row>
    <row r="3869" spans="1:9" x14ac:dyDescent="0.35">
      <c r="A3869" s="1">
        <v>44863</v>
      </c>
      <c r="B3869" t="s">
        <v>3901</v>
      </c>
      <c r="C3869">
        <v>84</v>
      </c>
      <c r="D3869" t="s">
        <v>21</v>
      </c>
      <c r="E3869" t="s">
        <v>22</v>
      </c>
      <c r="F3869" t="s">
        <v>30</v>
      </c>
      <c r="G3869" t="s">
        <v>28</v>
      </c>
      <c r="H3869" s="2">
        <v>1932.74</v>
      </c>
      <c r="I3869" t="str">
        <f t="shared" si="60"/>
        <v>Senior Age</v>
      </c>
    </row>
    <row r="3870" spans="1:9" x14ac:dyDescent="0.35">
      <c r="A3870" s="1">
        <v>44662</v>
      </c>
      <c r="B3870" t="s">
        <v>3902</v>
      </c>
      <c r="C3870">
        <v>9</v>
      </c>
      <c r="D3870" t="s">
        <v>14</v>
      </c>
      <c r="E3870" t="s">
        <v>35</v>
      </c>
      <c r="F3870" t="s">
        <v>23</v>
      </c>
      <c r="G3870" t="s">
        <v>17</v>
      </c>
      <c r="H3870" s="2">
        <v>4673.8900000000003</v>
      </c>
      <c r="I3870" t="str">
        <f t="shared" si="60"/>
        <v>Child</v>
      </c>
    </row>
    <row r="3871" spans="1:9" x14ac:dyDescent="0.35">
      <c r="A3871" s="1">
        <v>44789</v>
      </c>
      <c r="B3871" t="s">
        <v>3903</v>
      </c>
      <c r="C3871">
        <v>30</v>
      </c>
      <c r="D3871" t="s">
        <v>21</v>
      </c>
      <c r="E3871" t="s">
        <v>15</v>
      </c>
      <c r="F3871" t="s">
        <v>11</v>
      </c>
      <c r="G3871" t="s">
        <v>67</v>
      </c>
      <c r="H3871" s="2">
        <v>4462.37</v>
      </c>
      <c r="I3871" t="str">
        <f t="shared" si="60"/>
        <v>Young Adult</v>
      </c>
    </row>
    <row r="3872" spans="1:9" x14ac:dyDescent="0.35">
      <c r="A3872" s="1">
        <v>44844</v>
      </c>
      <c r="B3872" t="s">
        <v>3904</v>
      </c>
      <c r="C3872">
        <v>19</v>
      </c>
      <c r="D3872" t="s">
        <v>9</v>
      </c>
      <c r="E3872" t="s">
        <v>27</v>
      </c>
      <c r="F3872" t="s">
        <v>23</v>
      </c>
      <c r="G3872" t="s">
        <v>12</v>
      </c>
      <c r="H3872" s="2">
        <v>983.22</v>
      </c>
      <c r="I3872" t="str">
        <f t="shared" si="60"/>
        <v>Young Adult</v>
      </c>
    </row>
    <row r="3873" spans="1:9" x14ac:dyDescent="0.35">
      <c r="A3873" s="1">
        <v>44797</v>
      </c>
      <c r="B3873" t="s">
        <v>3905</v>
      </c>
      <c r="C3873">
        <v>64</v>
      </c>
      <c r="D3873" t="s">
        <v>9</v>
      </c>
      <c r="E3873" t="s">
        <v>10</v>
      </c>
      <c r="F3873" t="s">
        <v>16</v>
      </c>
      <c r="G3873" t="s">
        <v>12</v>
      </c>
      <c r="H3873" s="2">
        <v>3565.05</v>
      </c>
      <c r="I3873" t="str">
        <f t="shared" si="60"/>
        <v>Senior Age</v>
      </c>
    </row>
    <row r="3874" spans="1:9" x14ac:dyDescent="0.35">
      <c r="A3874" s="1">
        <v>45010</v>
      </c>
      <c r="B3874" t="s">
        <v>3906</v>
      </c>
      <c r="C3874">
        <v>42</v>
      </c>
      <c r="D3874" t="s">
        <v>21</v>
      </c>
      <c r="E3874" t="s">
        <v>22</v>
      </c>
      <c r="F3874" t="s">
        <v>23</v>
      </c>
      <c r="G3874" t="s">
        <v>37</v>
      </c>
      <c r="H3874" s="2">
        <v>3231.74</v>
      </c>
      <c r="I3874" t="str">
        <f t="shared" si="60"/>
        <v>Middle age</v>
      </c>
    </row>
    <row r="3875" spans="1:9" x14ac:dyDescent="0.35">
      <c r="A3875" s="1">
        <v>44659</v>
      </c>
      <c r="B3875" t="s">
        <v>3907</v>
      </c>
      <c r="C3875">
        <v>77</v>
      </c>
      <c r="D3875" t="s">
        <v>9</v>
      </c>
      <c r="E3875" t="s">
        <v>33</v>
      </c>
      <c r="F3875" t="s">
        <v>23</v>
      </c>
      <c r="G3875" t="s">
        <v>12</v>
      </c>
      <c r="H3875" s="2">
        <v>4970.47</v>
      </c>
      <c r="I3875" t="str">
        <f t="shared" si="60"/>
        <v>Senior Age</v>
      </c>
    </row>
    <row r="3876" spans="1:9" x14ac:dyDescent="0.35">
      <c r="A3876" s="1">
        <v>44606</v>
      </c>
      <c r="B3876" t="s">
        <v>3908</v>
      </c>
      <c r="C3876">
        <v>54</v>
      </c>
      <c r="D3876" t="s">
        <v>9</v>
      </c>
      <c r="E3876" t="s">
        <v>27</v>
      </c>
      <c r="F3876" t="s">
        <v>30</v>
      </c>
      <c r="G3876" t="s">
        <v>37</v>
      </c>
      <c r="H3876" s="2">
        <v>303.93</v>
      </c>
      <c r="I3876" t="str">
        <f t="shared" si="60"/>
        <v>Middle age</v>
      </c>
    </row>
    <row r="3877" spans="1:9" x14ac:dyDescent="0.35">
      <c r="A3877" s="1">
        <v>44905</v>
      </c>
      <c r="B3877" t="s">
        <v>3909</v>
      </c>
      <c r="C3877">
        <v>46</v>
      </c>
      <c r="D3877" t="s">
        <v>21</v>
      </c>
      <c r="E3877" t="s">
        <v>35</v>
      </c>
      <c r="F3877" t="s">
        <v>16</v>
      </c>
      <c r="G3877" t="s">
        <v>17</v>
      </c>
      <c r="H3877" s="2">
        <v>839.14</v>
      </c>
      <c r="I3877" t="str">
        <f t="shared" si="60"/>
        <v>Middle age</v>
      </c>
    </row>
    <row r="3878" spans="1:9" x14ac:dyDescent="0.35">
      <c r="A3878" s="1">
        <v>45028</v>
      </c>
      <c r="B3878" t="s">
        <v>3910</v>
      </c>
      <c r="C3878">
        <v>24</v>
      </c>
      <c r="D3878" t="s">
        <v>9</v>
      </c>
      <c r="E3878" t="s">
        <v>10</v>
      </c>
      <c r="F3878" t="s">
        <v>11</v>
      </c>
      <c r="G3878" t="s">
        <v>37</v>
      </c>
      <c r="H3878" s="2">
        <v>2045.51</v>
      </c>
      <c r="I3878" t="str">
        <f t="shared" si="60"/>
        <v>Young Adult</v>
      </c>
    </row>
    <row r="3879" spans="1:9" x14ac:dyDescent="0.35">
      <c r="A3879" s="1">
        <v>44898</v>
      </c>
      <c r="B3879" t="s">
        <v>3911</v>
      </c>
      <c r="C3879">
        <v>34</v>
      </c>
      <c r="D3879" t="s">
        <v>21</v>
      </c>
      <c r="E3879" t="s">
        <v>22</v>
      </c>
      <c r="F3879" t="s">
        <v>11</v>
      </c>
      <c r="G3879" t="s">
        <v>28</v>
      </c>
      <c r="H3879" s="2">
        <v>1983.84</v>
      </c>
      <c r="I3879" t="str">
        <f t="shared" si="60"/>
        <v>Young Adult</v>
      </c>
    </row>
    <row r="3880" spans="1:9" x14ac:dyDescent="0.35">
      <c r="A3880" s="1">
        <v>44841</v>
      </c>
      <c r="B3880" t="s">
        <v>3912</v>
      </c>
      <c r="C3880">
        <v>13</v>
      </c>
      <c r="D3880" t="s">
        <v>21</v>
      </c>
      <c r="E3880" t="s">
        <v>33</v>
      </c>
      <c r="F3880" t="s">
        <v>16</v>
      </c>
      <c r="G3880" t="s">
        <v>12</v>
      </c>
      <c r="H3880" s="2">
        <v>1485.94</v>
      </c>
      <c r="I3880" t="str">
        <f t="shared" si="60"/>
        <v>Child</v>
      </c>
    </row>
    <row r="3881" spans="1:9" x14ac:dyDescent="0.35">
      <c r="A3881" s="1">
        <v>44821</v>
      </c>
      <c r="B3881" t="s">
        <v>3913</v>
      </c>
      <c r="C3881">
        <v>38</v>
      </c>
      <c r="D3881" t="s">
        <v>9</v>
      </c>
      <c r="E3881" t="s">
        <v>35</v>
      </c>
      <c r="F3881" t="s">
        <v>30</v>
      </c>
      <c r="G3881" t="s">
        <v>28</v>
      </c>
      <c r="H3881" s="2">
        <v>4655.07</v>
      </c>
      <c r="I3881" t="str">
        <f t="shared" si="60"/>
        <v>Young Adult</v>
      </c>
    </row>
    <row r="3882" spans="1:9" x14ac:dyDescent="0.35">
      <c r="A3882" s="1">
        <v>45032</v>
      </c>
      <c r="B3882" t="s">
        <v>3914</v>
      </c>
      <c r="C3882">
        <v>52</v>
      </c>
      <c r="D3882" t="s">
        <v>9</v>
      </c>
      <c r="E3882" t="s">
        <v>22</v>
      </c>
      <c r="F3882" t="s">
        <v>23</v>
      </c>
      <c r="G3882" t="s">
        <v>12</v>
      </c>
      <c r="H3882" s="2">
        <v>1645.85</v>
      </c>
      <c r="I3882" t="str">
        <f t="shared" si="60"/>
        <v>Middle age</v>
      </c>
    </row>
    <row r="3883" spans="1:9" x14ac:dyDescent="0.35">
      <c r="A3883" s="1">
        <v>44568</v>
      </c>
      <c r="B3883" t="s">
        <v>3915</v>
      </c>
      <c r="C3883">
        <v>37</v>
      </c>
      <c r="D3883" t="s">
        <v>9</v>
      </c>
      <c r="E3883" t="s">
        <v>33</v>
      </c>
      <c r="F3883" t="s">
        <v>23</v>
      </c>
      <c r="G3883" t="s">
        <v>12</v>
      </c>
      <c r="H3883" s="2">
        <v>1570.66</v>
      </c>
      <c r="I3883" t="str">
        <f t="shared" si="60"/>
        <v>Young Adult</v>
      </c>
    </row>
    <row r="3884" spans="1:9" x14ac:dyDescent="0.35">
      <c r="A3884" s="1">
        <v>45152</v>
      </c>
      <c r="B3884" t="s">
        <v>3916</v>
      </c>
      <c r="C3884">
        <v>24</v>
      </c>
      <c r="D3884" t="s">
        <v>14</v>
      </c>
      <c r="E3884" t="s">
        <v>25</v>
      </c>
      <c r="F3884" t="s">
        <v>30</v>
      </c>
      <c r="G3884" t="s">
        <v>28</v>
      </c>
      <c r="H3884" s="2">
        <v>2327.81</v>
      </c>
      <c r="I3884" t="str">
        <f t="shared" si="60"/>
        <v>Young Adult</v>
      </c>
    </row>
    <row r="3885" spans="1:9" x14ac:dyDescent="0.35">
      <c r="A3885" s="1">
        <v>44780</v>
      </c>
      <c r="B3885" t="s">
        <v>3917</v>
      </c>
      <c r="C3885">
        <v>88</v>
      </c>
      <c r="D3885" t="s">
        <v>21</v>
      </c>
      <c r="E3885" t="s">
        <v>33</v>
      </c>
      <c r="F3885" t="s">
        <v>23</v>
      </c>
      <c r="G3885" t="s">
        <v>12</v>
      </c>
      <c r="H3885" s="2">
        <v>1898.43</v>
      </c>
      <c r="I3885" t="str">
        <f t="shared" si="60"/>
        <v>Senior Age</v>
      </c>
    </row>
    <row r="3886" spans="1:9" x14ac:dyDescent="0.35">
      <c r="A3886" s="1">
        <v>45062</v>
      </c>
      <c r="B3886" t="s">
        <v>3918</v>
      </c>
      <c r="C3886">
        <v>97</v>
      </c>
      <c r="D3886" t="s">
        <v>9</v>
      </c>
      <c r="E3886" t="s">
        <v>19</v>
      </c>
      <c r="F3886" t="s">
        <v>23</v>
      </c>
      <c r="G3886" t="s">
        <v>37</v>
      </c>
      <c r="H3886" s="2">
        <v>442.84</v>
      </c>
      <c r="I3886" t="str">
        <f t="shared" si="60"/>
        <v>Senior Age</v>
      </c>
    </row>
    <row r="3887" spans="1:9" x14ac:dyDescent="0.35">
      <c r="A3887" s="1">
        <v>45057</v>
      </c>
      <c r="B3887" t="s">
        <v>3919</v>
      </c>
      <c r="C3887">
        <v>40</v>
      </c>
      <c r="D3887" t="s">
        <v>14</v>
      </c>
      <c r="E3887" t="s">
        <v>10</v>
      </c>
      <c r="F3887" t="s">
        <v>23</v>
      </c>
      <c r="G3887" t="s">
        <v>37</v>
      </c>
      <c r="H3887" s="2">
        <v>4272.28</v>
      </c>
      <c r="I3887" t="str">
        <f t="shared" si="60"/>
        <v>Middle age</v>
      </c>
    </row>
    <row r="3888" spans="1:9" x14ac:dyDescent="0.35">
      <c r="A3888" s="1">
        <v>44788</v>
      </c>
      <c r="B3888" t="s">
        <v>3920</v>
      </c>
      <c r="C3888">
        <v>62</v>
      </c>
      <c r="D3888" t="s">
        <v>14</v>
      </c>
      <c r="E3888" t="s">
        <v>10</v>
      </c>
      <c r="F3888" t="s">
        <v>23</v>
      </c>
      <c r="G3888" t="s">
        <v>37</v>
      </c>
      <c r="H3888" s="2">
        <v>2717.23</v>
      </c>
      <c r="I3888" t="str">
        <f t="shared" si="60"/>
        <v>Senior Age</v>
      </c>
    </row>
    <row r="3889" spans="1:9" x14ac:dyDescent="0.35">
      <c r="A3889" s="1">
        <v>45063</v>
      </c>
      <c r="B3889" t="s">
        <v>3921</v>
      </c>
      <c r="C3889">
        <v>72</v>
      </c>
      <c r="D3889" t="s">
        <v>9</v>
      </c>
      <c r="E3889" t="s">
        <v>22</v>
      </c>
      <c r="F3889" t="s">
        <v>30</v>
      </c>
      <c r="G3889" t="s">
        <v>40</v>
      </c>
      <c r="H3889" s="2">
        <v>2331.89</v>
      </c>
      <c r="I3889" t="str">
        <f t="shared" si="60"/>
        <v>Senior Age</v>
      </c>
    </row>
    <row r="3890" spans="1:9" x14ac:dyDescent="0.35">
      <c r="A3890" s="1">
        <v>44785</v>
      </c>
      <c r="B3890" t="s">
        <v>3922</v>
      </c>
      <c r="C3890">
        <v>15</v>
      </c>
      <c r="D3890" t="s">
        <v>14</v>
      </c>
      <c r="E3890" t="s">
        <v>33</v>
      </c>
      <c r="F3890" t="s">
        <v>11</v>
      </c>
      <c r="G3890" t="s">
        <v>40</v>
      </c>
      <c r="H3890" s="2">
        <v>3728.46</v>
      </c>
      <c r="I3890" t="str">
        <f t="shared" si="60"/>
        <v>Child</v>
      </c>
    </row>
    <row r="3891" spans="1:9" x14ac:dyDescent="0.35">
      <c r="A3891" s="1">
        <v>44832</v>
      </c>
      <c r="B3891" t="s">
        <v>3923</v>
      </c>
      <c r="C3891">
        <v>21</v>
      </c>
      <c r="D3891" t="s">
        <v>9</v>
      </c>
      <c r="E3891" t="s">
        <v>15</v>
      </c>
      <c r="F3891" t="s">
        <v>23</v>
      </c>
      <c r="G3891" t="s">
        <v>12</v>
      </c>
      <c r="H3891" s="2">
        <v>2742.38</v>
      </c>
      <c r="I3891" t="str">
        <f t="shared" si="60"/>
        <v>Young Adult</v>
      </c>
    </row>
    <row r="3892" spans="1:9" x14ac:dyDescent="0.35">
      <c r="A3892" s="1">
        <v>45010</v>
      </c>
      <c r="B3892" t="s">
        <v>3924</v>
      </c>
      <c r="C3892">
        <v>18</v>
      </c>
      <c r="D3892" t="s">
        <v>21</v>
      </c>
      <c r="E3892" t="s">
        <v>10</v>
      </c>
      <c r="F3892" t="s">
        <v>11</v>
      </c>
      <c r="G3892" t="s">
        <v>40</v>
      </c>
      <c r="H3892" s="2">
        <v>1624.96</v>
      </c>
      <c r="I3892" t="str">
        <f t="shared" si="60"/>
        <v>Young Adult</v>
      </c>
    </row>
    <row r="3893" spans="1:9" x14ac:dyDescent="0.35">
      <c r="A3893" s="1">
        <v>44725</v>
      </c>
      <c r="B3893" t="s">
        <v>3925</v>
      </c>
      <c r="C3893">
        <v>6</v>
      </c>
      <c r="D3893" t="s">
        <v>14</v>
      </c>
      <c r="E3893" t="s">
        <v>15</v>
      </c>
      <c r="F3893" t="s">
        <v>30</v>
      </c>
      <c r="G3893" t="s">
        <v>37</v>
      </c>
      <c r="H3893" s="2">
        <v>2396.65</v>
      </c>
      <c r="I3893" t="str">
        <f t="shared" si="60"/>
        <v>Child</v>
      </c>
    </row>
    <row r="3894" spans="1:9" x14ac:dyDescent="0.35">
      <c r="A3894" s="1">
        <v>44950</v>
      </c>
      <c r="B3894" t="s">
        <v>3926</v>
      </c>
      <c r="C3894">
        <v>20</v>
      </c>
      <c r="D3894" t="s">
        <v>9</v>
      </c>
      <c r="E3894" t="s">
        <v>15</v>
      </c>
      <c r="F3894" t="s">
        <v>30</v>
      </c>
      <c r="G3894" t="s">
        <v>17</v>
      </c>
      <c r="H3894" s="2">
        <v>3028.39</v>
      </c>
      <c r="I3894" t="str">
        <f t="shared" si="60"/>
        <v>Young Adult</v>
      </c>
    </row>
    <row r="3895" spans="1:9" x14ac:dyDescent="0.35">
      <c r="A3895" s="1">
        <v>45141</v>
      </c>
      <c r="B3895" t="s">
        <v>3927</v>
      </c>
      <c r="C3895">
        <v>20</v>
      </c>
      <c r="D3895" t="s">
        <v>14</v>
      </c>
      <c r="E3895" t="s">
        <v>33</v>
      </c>
      <c r="F3895" t="s">
        <v>30</v>
      </c>
      <c r="G3895" t="s">
        <v>17</v>
      </c>
      <c r="H3895" s="2">
        <v>486.61</v>
      </c>
      <c r="I3895" t="str">
        <f t="shared" si="60"/>
        <v>Young Adult</v>
      </c>
    </row>
    <row r="3896" spans="1:9" x14ac:dyDescent="0.35">
      <c r="A3896" s="1">
        <v>44917</v>
      </c>
      <c r="B3896" t="s">
        <v>3928</v>
      </c>
      <c r="C3896">
        <v>69</v>
      </c>
      <c r="D3896" t="s">
        <v>21</v>
      </c>
      <c r="E3896" t="s">
        <v>35</v>
      </c>
      <c r="F3896" t="s">
        <v>30</v>
      </c>
      <c r="G3896" t="s">
        <v>12</v>
      </c>
      <c r="H3896" s="2">
        <v>1745.71</v>
      </c>
      <c r="I3896" t="str">
        <f t="shared" si="60"/>
        <v>Senior Age</v>
      </c>
    </row>
    <row r="3897" spans="1:9" x14ac:dyDescent="0.35">
      <c r="A3897" s="1">
        <v>45024</v>
      </c>
      <c r="B3897" t="s">
        <v>3929</v>
      </c>
      <c r="C3897">
        <v>39</v>
      </c>
      <c r="D3897" t="s">
        <v>14</v>
      </c>
      <c r="E3897" t="s">
        <v>33</v>
      </c>
      <c r="F3897" t="s">
        <v>11</v>
      </c>
      <c r="G3897" t="s">
        <v>17</v>
      </c>
      <c r="H3897" s="2">
        <v>666.9</v>
      </c>
      <c r="I3897" t="str">
        <f t="shared" si="60"/>
        <v>Young Adult</v>
      </c>
    </row>
    <row r="3898" spans="1:9" x14ac:dyDescent="0.35">
      <c r="A3898" s="1">
        <v>45025</v>
      </c>
      <c r="B3898" t="s">
        <v>3930</v>
      </c>
      <c r="C3898">
        <v>26</v>
      </c>
      <c r="D3898" t="s">
        <v>9</v>
      </c>
      <c r="E3898" t="s">
        <v>25</v>
      </c>
      <c r="F3898" t="s">
        <v>30</v>
      </c>
      <c r="G3898" t="s">
        <v>28</v>
      </c>
      <c r="H3898" s="2">
        <v>4021.2</v>
      </c>
      <c r="I3898" t="str">
        <f t="shared" si="60"/>
        <v>Young Adult</v>
      </c>
    </row>
    <row r="3899" spans="1:9" x14ac:dyDescent="0.35">
      <c r="A3899" s="1">
        <v>45010</v>
      </c>
      <c r="B3899" t="s">
        <v>3931</v>
      </c>
      <c r="C3899">
        <v>53</v>
      </c>
      <c r="D3899" t="s">
        <v>21</v>
      </c>
      <c r="E3899" t="s">
        <v>35</v>
      </c>
      <c r="F3899" t="s">
        <v>16</v>
      </c>
      <c r="G3899" t="s">
        <v>28</v>
      </c>
      <c r="H3899" s="2">
        <v>4387.96</v>
      </c>
      <c r="I3899" t="str">
        <f t="shared" si="60"/>
        <v>Middle age</v>
      </c>
    </row>
    <row r="3900" spans="1:9" x14ac:dyDescent="0.35">
      <c r="A3900" s="1">
        <v>44833</v>
      </c>
      <c r="B3900" t="s">
        <v>3932</v>
      </c>
      <c r="C3900">
        <v>79</v>
      </c>
      <c r="D3900" t="s">
        <v>14</v>
      </c>
      <c r="E3900" t="s">
        <v>27</v>
      </c>
      <c r="F3900" t="s">
        <v>11</v>
      </c>
      <c r="G3900" t="s">
        <v>40</v>
      </c>
      <c r="H3900" s="2">
        <v>204.95</v>
      </c>
      <c r="I3900" t="str">
        <f t="shared" si="60"/>
        <v>Senior Age</v>
      </c>
    </row>
    <row r="3901" spans="1:9" x14ac:dyDescent="0.35">
      <c r="A3901" s="1">
        <v>44837</v>
      </c>
      <c r="B3901" t="s">
        <v>3933</v>
      </c>
      <c r="C3901">
        <v>41</v>
      </c>
      <c r="D3901" t="s">
        <v>14</v>
      </c>
      <c r="E3901" t="s">
        <v>15</v>
      </c>
      <c r="F3901" t="s">
        <v>11</v>
      </c>
      <c r="G3901" t="s">
        <v>17</v>
      </c>
      <c r="H3901" s="2">
        <v>3260.8</v>
      </c>
      <c r="I3901" t="str">
        <f t="shared" si="60"/>
        <v>Middle age</v>
      </c>
    </row>
    <row r="3902" spans="1:9" x14ac:dyDescent="0.35">
      <c r="A3902" s="1">
        <v>44931</v>
      </c>
      <c r="B3902" t="s">
        <v>3934</v>
      </c>
      <c r="C3902">
        <v>21</v>
      </c>
      <c r="D3902" t="s">
        <v>21</v>
      </c>
      <c r="E3902" t="s">
        <v>22</v>
      </c>
      <c r="F3902" t="s">
        <v>30</v>
      </c>
      <c r="G3902" t="s">
        <v>12</v>
      </c>
      <c r="H3902" s="2">
        <v>4882.18</v>
      </c>
      <c r="I3902" t="str">
        <f t="shared" si="60"/>
        <v>Young Adult</v>
      </c>
    </row>
    <row r="3903" spans="1:9" x14ac:dyDescent="0.35">
      <c r="A3903" s="1">
        <v>44608</v>
      </c>
      <c r="B3903" t="s">
        <v>3935</v>
      </c>
      <c r="C3903">
        <v>86</v>
      </c>
      <c r="D3903" t="s">
        <v>21</v>
      </c>
      <c r="E3903" t="s">
        <v>22</v>
      </c>
      <c r="F3903" t="s">
        <v>23</v>
      </c>
      <c r="G3903" t="s">
        <v>40</v>
      </c>
      <c r="H3903" s="2">
        <v>1509.99</v>
      </c>
      <c r="I3903" t="str">
        <f t="shared" si="60"/>
        <v>Senior Age</v>
      </c>
    </row>
    <row r="3904" spans="1:9" x14ac:dyDescent="0.35">
      <c r="A3904" s="1">
        <v>44696</v>
      </c>
      <c r="B3904" t="s">
        <v>3936</v>
      </c>
      <c r="C3904">
        <v>20</v>
      </c>
      <c r="D3904" t="s">
        <v>14</v>
      </c>
      <c r="E3904" t="s">
        <v>33</v>
      </c>
      <c r="F3904" t="s">
        <v>16</v>
      </c>
      <c r="G3904" t="s">
        <v>17</v>
      </c>
      <c r="H3904" s="2">
        <v>2554.62</v>
      </c>
      <c r="I3904" t="str">
        <f t="shared" si="60"/>
        <v>Young Adult</v>
      </c>
    </row>
    <row r="3905" spans="1:9" x14ac:dyDescent="0.35">
      <c r="A3905" s="1">
        <v>44565</v>
      </c>
      <c r="B3905" t="s">
        <v>3937</v>
      </c>
      <c r="C3905">
        <v>0</v>
      </c>
      <c r="D3905" t="s">
        <v>14</v>
      </c>
      <c r="E3905" t="s">
        <v>22</v>
      </c>
      <c r="F3905" t="s">
        <v>30</v>
      </c>
      <c r="G3905" t="s">
        <v>37</v>
      </c>
      <c r="H3905" s="2">
        <v>715.2</v>
      </c>
      <c r="I3905" t="str">
        <f t="shared" si="60"/>
        <v>Child</v>
      </c>
    </row>
    <row r="3906" spans="1:9" x14ac:dyDescent="0.35">
      <c r="A3906" s="1">
        <v>44829</v>
      </c>
      <c r="B3906" t="s">
        <v>3938</v>
      </c>
      <c r="C3906">
        <v>41</v>
      </c>
      <c r="D3906" t="s">
        <v>9</v>
      </c>
      <c r="E3906" t="s">
        <v>35</v>
      </c>
      <c r="F3906" t="s">
        <v>11</v>
      </c>
      <c r="G3906" t="s">
        <v>40</v>
      </c>
      <c r="H3906" s="2">
        <v>4789.88</v>
      </c>
      <c r="I3906" t="str">
        <f t="shared" ref="I3906:I3969" si="61">IF(C3906&lt;=17,"Child",IF(C3906&lt;=39, "Young Adult", IF(C3906&lt;=59, "Middle age", "Senior Age")))</f>
        <v>Middle age</v>
      </c>
    </row>
    <row r="3907" spans="1:9" x14ac:dyDescent="0.35">
      <c r="A3907" s="1">
        <v>44569</v>
      </c>
      <c r="B3907" t="s">
        <v>3939</v>
      </c>
      <c r="C3907">
        <v>95</v>
      </c>
      <c r="D3907" t="s">
        <v>14</v>
      </c>
      <c r="E3907" t="s">
        <v>10</v>
      </c>
      <c r="F3907" t="s">
        <v>23</v>
      </c>
      <c r="G3907" t="s">
        <v>28</v>
      </c>
      <c r="H3907" s="2">
        <v>2801.34</v>
      </c>
      <c r="I3907" t="str">
        <f t="shared" si="61"/>
        <v>Senior Age</v>
      </c>
    </row>
    <row r="3908" spans="1:9" x14ac:dyDescent="0.35">
      <c r="A3908" s="1">
        <v>45243</v>
      </c>
      <c r="B3908" t="s">
        <v>3940</v>
      </c>
      <c r="C3908">
        <v>18</v>
      </c>
      <c r="D3908" t="s">
        <v>9</v>
      </c>
      <c r="E3908" t="s">
        <v>35</v>
      </c>
      <c r="F3908" t="s">
        <v>11</v>
      </c>
      <c r="G3908" t="s">
        <v>28</v>
      </c>
      <c r="H3908" s="2">
        <v>1662.08</v>
      </c>
      <c r="I3908" t="str">
        <f t="shared" si="61"/>
        <v>Young Adult</v>
      </c>
    </row>
    <row r="3909" spans="1:9" x14ac:dyDescent="0.35">
      <c r="A3909" s="1">
        <v>45053</v>
      </c>
      <c r="B3909" t="s">
        <v>3941</v>
      </c>
      <c r="C3909">
        <v>39</v>
      </c>
      <c r="D3909" t="s">
        <v>9</v>
      </c>
      <c r="E3909" t="s">
        <v>22</v>
      </c>
      <c r="F3909" t="s">
        <v>11</v>
      </c>
      <c r="G3909" t="s">
        <v>17</v>
      </c>
      <c r="H3909" s="2">
        <v>4360.5200000000004</v>
      </c>
      <c r="I3909" t="str">
        <f t="shared" si="61"/>
        <v>Young Adult</v>
      </c>
    </row>
    <row r="3910" spans="1:9" x14ac:dyDescent="0.35">
      <c r="A3910" s="1">
        <v>44902</v>
      </c>
      <c r="B3910" t="s">
        <v>3942</v>
      </c>
      <c r="C3910">
        <v>36</v>
      </c>
      <c r="D3910" t="s">
        <v>21</v>
      </c>
      <c r="E3910" t="s">
        <v>27</v>
      </c>
      <c r="F3910" t="s">
        <v>16</v>
      </c>
      <c r="G3910" t="s">
        <v>37</v>
      </c>
      <c r="H3910" s="2">
        <v>1520.02</v>
      </c>
      <c r="I3910" t="str">
        <f t="shared" si="61"/>
        <v>Young Adult</v>
      </c>
    </row>
    <row r="3911" spans="1:9" x14ac:dyDescent="0.35">
      <c r="A3911" s="1">
        <v>44619</v>
      </c>
      <c r="B3911" t="s">
        <v>3943</v>
      </c>
      <c r="C3911">
        <v>82</v>
      </c>
      <c r="D3911" t="s">
        <v>21</v>
      </c>
      <c r="E3911" t="s">
        <v>35</v>
      </c>
      <c r="F3911" t="s">
        <v>23</v>
      </c>
      <c r="G3911" t="s">
        <v>40</v>
      </c>
      <c r="H3911" s="2">
        <v>1852.2</v>
      </c>
      <c r="I3911" t="str">
        <f t="shared" si="61"/>
        <v>Senior Age</v>
      </c>
    </row>
    <row r="3912" spans="1:9" x14ac:dyDescent="0.35">
      <c r="A3912" s="1">
        <v>44856</v>
      </c>
      <c r="B3912" t="s">
        <v>3944</v>
      </c>
      <c r="C3912">
        <v>77</v>
      </c>
      <c r="D3912" t="s">
        <v>21</v>
      </c>
      <c r="E3912" t="s">
        <v>15</v>
      </c>
      <c r="F3912" t="s">
        <v>30</v>
      </c>
      <c r="G3912" t="s">
        <v>12</v>
      </c>
      <c r="H3912" s="2">
        <v>161.93</v>
      </c>
      <c r="I3912" t="str">
        <f t="shared" si="61"/>
        <v>Senior Age</v>
      </c>
    </row>
    <row r="3913" spans="1:9" x14ac:dyDescent="0.35">
      <c r="A3913" s="1">
        <v>44800</v>
      </c>
      <c r="B3913" t="s">
        <v>3945</v>
      </c>
      <c r="C3913">
        <v>43</v>
      </c>
      <c r="D3913" t="s">
        <v>21</v>
      </c>
      <c r="E3913" t="s">
        <v>10</v>
      </c>
      <c r="F3913" t="s">
        <v>11</v>
      </c>
      <c r="G3913" t="s">
        <v>40</v>
      </c>
      <c r="H3913" s="2">
        <v>2922.41</v>
      </c>
      <c r="I3913" t="str">
        <f t="shared" si="61"/>
        <v>Middle age</v>
      </c>
    </row>
    <row r="3914" spans="1:9" x14ac:dyDescent="0.35">
      <c r="A3914" s="1">
        <v>44721</v>
      </c>
      <c r="B3914" t="s">
        <v>3946</v>
      </c>
      <c r="C3914">
        <v>84</v>
      </c>
      <c r="D3914" t="s">
        <v>14</v>
      </c>
      <c r="E3914" t="s">
        <v>10</v>
      </c>
      <c r="F3914" t="s">
        <v>30</v>
      </c>
      <c r="G3914" t="s">
        <v>12</v>
      </c>
      <c r="H3914" s="2">
        <v>2436.12</v>
      </c>
      <c r="I3914" t="str">
        <f t="shared" si="61"/>
        <v>Senior Age</v>
      </c>
    </row>
    <row r="3915" spans="1:9" x14ac:dyDescent="0.35">
      <c r="A3915" s="1">
        <v>45013</v>
      </c>
      <c r="B3915" t="s">
        <v>3947</v>
      </c>
      <c r="C3915">
        <v>60</v>
      </c>
      <c r="D3915" t="s">
        <v>21</v>
      </c>
      <c r="E3915" t="s">
        <v>25</v>
      </c>
      <c r="F3915" t="s">
        <v>16</v>
      </c>
      <c r="G3915" t="s">
        <v>40</v>
      </c>
      <c r="H3915" s="2">
        <v>1614.42</v>
      </c>
      <c r="I3915" t="str">
        <f t="shared" si="61"/>
        <v>Senior Age</v>
      </c>
    </row>
    <row r="3916" spans="1:9" x14ac:dyDescent="0.35">
      <c r="A3916" s="1">
        <v>44606</v>
      </c>
      <c r="B3916" t="s">
        <v>3948</v>
      </c>
      <c r="C3916">
        <v>64</v>
      </c>
      <c r="D3916" t="s">
        <v>21</v>
      </c>
      <c r="E3916" t="s">
        <v>33</v>
      </c>
      <c r="F3916" t="s">
        <v>30</v>
      </c>
      <c r="G3916" t="s">
        <v>40</v>
      </c>
      <c r="H3916" s="2">
        <v>3988.02</v>
      </c>
      <c r="I3916" t="str">
        <f t="shared" si="61"/>
        <v>Senior Age</v>
      </c>
    </row>
    <row r="3917" spans="1:9" x14ac:dyDescent="0.35">
      <c r="A3917" s="1">
        <v>45275</v>
      </c>
      <c r="B3917" t="s">
        <v>3949</v>
      </c>
      <c r="C3917">
        <v>39</v>
      </c>
      <c r="D3917" t="s">
        <v>21</v>
      </c>
      <c r="E3917" t="s">
        <v>35</v>
      </c>
      <c r="F3917" t="s">
        <v>16</v>
      </c>
      <c r="G3917" t="s">
        <v>17</v>
      </c>
      <c r="H3917" s="2">
        <v>2193.21</v>
      </c>
      <c r="I3917" t="str">
        <f t="shared" si="61"/>
        <v>Young Adult</v>
      </c>
    </row>
    <row r="3918" spans="1:9" x14ac:dyDescent="0.35">
      <c r="A3918" s="1">
        <v>45093</v>
      </c>
      <c r="B3918" t="s">
        <v>3950</v>
      </c>
      <c r="C3918">
        <v>39</v>
      </c>
      <c r="D3918" t="s">
        <v>21</v>
      </c>
      <c r="E3918" t="s">
        <v>27</v>
      </c>
      <c r="F3918" t="s">
        <v>30</v>
      </c>
      <c r="G3918" t="s">
        <v>28</v>
      </c>
      <c r="H3918" s="2">
        <v>1920.67</v>
      </c>
      <c r="I3918" t="str">
        <f t="shared" si="61"/>
        <v>Young Adult</v>
      </c>
    </row>
    <row r="3919" spans="1:9" x14ac:dyDescent="0.35">
      <c r="A3919" s="1">
        <v>45011</v>
      </c>
      <c r="B3919" t="s">
        <v>3951</v>
      </c>
      <c r="C3919">
        <v>49</v>
      </c>
      <c r="D3919" t="s">
        <v>14</v>
      </c>
      <c r="E3919" t="s">
        <v>22</v>
      </c>
      <c r="F3919" t="s">
        <v>30</v>
      </c>
      <c r="G3919" t="s">
        <v>37</v>
      </c>
      <c r="H3919" s="2">
        <v>1598.37</v>
      </c>
      <c r="I3919" t="str">
        <f t="shared" si="61"/>
        <v>Middle age</v>
      </c>
    </row>
    <row r="3920" spans="1:9" x14ac:dyDescent="0.35">
      <c r="A3920" s="1">
        <v>45130</v>
      </c>
      <c r="B3920" t="s">
        <v>3952</v>
      </c>
      <c r="C3920">
        <v>66</v>
      </c>
      <c r="D3920" t="s">
        <v>21</v>
      </c>
      <c r="E3920" t="s">
        <v>10</v>
      </c>
      <c r="F3920" t="s">
        <v>23</v>
      </c>
      <c r="G3920" t="s">
        <v>17</v>
      </c>
      <c r="H3920" s="2">
        <v>1372.42</v>
      </c>
      <c r="I3920" t="str">
        <f t="shared" si="61"/>
        <v>Senior Age</v>
      </c>
    </row>
    <row r="3921" spans="1:9" x14ac:dyDescent="0.35">
      <c r="A3921" s="1">
        <v>44698</v>
      </c>
      <c r="B3921" t="s">
        <v>3953</v>
      </c>
      <c r="C3921">
        <v>85</v>
      </c>
      <c r="D3921" t="s">
        <v>21</v>
      </c>
      <c r="E3921" t="s">
        <v>33</v>
      </c>
      <c r="F3921" t="s">
        <v>16</v>
      </c>
      <c r="G3921" t="s">
        <v>37</v>
      </c>
      <c r="H3921" s="2">
        <v>2663.53</v>
      </c>
      <c r="I3921" t="str">
        <f t="shared" si="61"/>
        <v>Senior Age</v>
      </c>
    </row>
    <row r="3922" spans="1:9" x14ac:dyDescent="0.35">
      <c r="A3922" s="1">
        <v>44934</v>
      </c>
      <c r="B3922" t="s">
        <v>3954</v>
      </c>
      <c r="C3922">
        <v>12</v>
      </c>
      <c r="D3922" t="s">
        <v>14</v>
      </c>
      <c r="E3922" t="s">
        <v>25</v>
      </c>
      <c r="F3922" t="s">
        <v>11</v>
      </c>
      <c r="G3922" t="s">
        <v>28</v>
      </c>
      <c r="H3922" s="2">
        <v>4420.0200000000004</v>
      </c>
      <c r="I3922" t="str">
        <f t="shared" si="61"/>
        <v>Child</v>
      </c>
    </row>
    <row r="3923" spans="1:9" x14ac:dyDescent="0.35">
      <c r="A3923" s="1">
        <v>44838</v>
      </c>
      <c r="B3923" t="s">
        <v>3955</v>
      </c>
      <c r="C3923">
        <v>68</v>
      </c>
      <c r="D3923" t="s">
        <v>21</v>
      </c>
      <c r="E3923" t="s">
        <v>27</v>
      </c>
      <c r="F3923" t="s">
        <v>30</v>
      </c>
      <c r="G3923" t="s">
        <v>40</v>
      </c>
      <c r="H3923" s="2">
        <v>2607</v>
      </c>
      <c r="I3923" t="str">
        <f t="shared" si="61"/>
        <v>Senior Age</v>
      </c>
    </row>
    <row r="3924" spans="1:9" x14ac:dyDescent="0.35">
      <c r="A3924" s="1">
        <v>45018</v>
      </c>
      <c r="B3924" t="s">
        <v>3956</v>
      </c>
      <c r="C3924">
        <v>56</v>
      </c>
      <c r="D3924" t="s">
        <v>14</v>
      </c>
      <c r="E3924" t="s">
        <v>22</v>
      </c>
      <c r="F3924" t="s">
        <v>11</v>
      </c>
      <c r="G3924" t="s">
        <v>37</v>
      </c>
      <c r="H3924" s="2">
        <v>2419.86</v>
      </c>
      <c r="I3924" t="str">
        <f t="shared" si="61"/>
        <v>Middle age</v>
      </c>
    </row>
    <row r="3925" spans="1:9" x14ac:dyDescent="0.35">
      <c r="A3925" s="1">
        <v>45079</v>
      </c>
      <c r="B3925" t="s">
        <v>3957</v>
      </c>
      <c r="C3925">
        <v>17</v>
      </c>
      <c r="D3925" t="s">
        <v>21</v>
      </c>
      <c r="E3925" t="s">
        <v>35</v>
      </c>
      <c r="F3925" t="s">
        <v>11</v>
      </c>
      <c r="G3925" t="s">
        <v>28</v>
      </c>
      <c r="H3925" s="2">
        <v>1908.24</v>
      </c>
      <c r="I3925" t="str">
        <f t="shared" si="61"/>
        <v>Child</v>
      </c>
    </row>
    <row r="3926" spans="1:9" x14ac:dyDescent="0.35">
      <c r="A3926" s="1">
        <v>44824</v>
      </c>
      <c r="B3926" t="s">
        <v>3958</v>
      </c>
      <c r="C3926">
        <v>24</v>
      </c>
      <c r="D3926" t="s">
        <v>21</v>
      </c>
      <c r="E3926" t="s">
        <v>35</v>
      </c>
      <c r="F3926" t="s">
        <v>16</v>
      </c>
      <c r="G3926" t="s">
        <v>40</v>
      </c>
      <c r="H3926" s="2">
        <v>2880.55</v>
      </c>
      <c r="I3926" t="str">
        <f t="shared" si="61"/>
        <v>Young Adult</v>
      </c>
    </row>
    <row r="3927" spans="1:9" x14ac:dyDescent="0.35">
      <c r="A3927" s="1">
        <v>45255</v>
      </c>
      <c r="B3927" t="s">
        <v>3959</v>
      </c>
      <c r="C3927">
        <v>42</v>
      </c>
      <c r="D3927" t="s">
        <v>14</v>
      </c>
      <c r="E3927" t="s">
        <v>22</v>
      </c>
      <c r="F3927" t="s">
        <v>23</v>
      </c>
      <c r="G3927" t="s">
        <v>40</v>
      </c>
      <c r="H3927" s="2">
        <v>2762.14</v>
      </c>
      <c r="I3927" t="str">
        <f t="shared" si="61"/>
        <v>Middle age</v>
      </c>
    </row>
    <row r="3928" spans="1:9" x14ac:dyDescent="0.35">
      <c r="A3928" s="1">
        <v>44773</v>
      </c>
      <c r="B3928" t="s">
        <v>3960</v>
      </c>
      <c r="C3928">
        <v>96</v>
      </c>
      <c r="D3928" t="s">
        <v>9</v>
      </c>
      <c r="E3928" t="s">
        <v>10</v>
      </c>
      <c r="F3928" t="s">
        <v>23</v>
      </c>
      <c r="G3928" t="s">
        <v>40</v>
      </c>
      <c r="H3928" s="2">
        <v>4657.3500000000004</v>
      </c>
      <c r="I3928" t="str">
        <f t="shared" si="61"/>
        <v>Senior Age</v>
      </c>
    </row>
    <row r="3929" spans="1:9" x14ac:dyDescent="0.35">
      <c r="A3929" s="1">
        <v>44997</v>
      </c>
      <c r="B3929" t="s">
        <v>3961</v>
      </c>
      <c r="C3929">
        <v>27</v>
      </c>
      <c r="D3929" t="s">
        <v>9</v>
      </c>
      <c r="E3929" t="s">
        <v>33</v>
      </c>
      <c r="F3929" t="s">
        <v>23</v>
      </c>
      <c r="G3929" t="s">
        <v>12</v>
      </c>
      <c r="H3929" s="2">
        <v>1129</v>
      </c>
      <c r="I3929" t="str">
        <f t="shared" si="61"/>
        <v>Young Adult</v>
      </c>
    </row>
    <row r="3930" spans="1:9" x14ac:dyDescent="0.35">
      <c r="A3930" s="1">
        <v>44623</v>
      </c>
      <c r="B3930" t="s">
        <v>3962</v>
      </c>
      <c r="C3930">
        <v>11</v>
      </c>
      <c r="D3930" t="s">
        <v>14</v>
      </c>
      <c r="E3930" t="s">
        <v>25</v>
      </c>
      <c r="F3930" t="s">
        <v>23</v>
      </c>
      <c r="G3930" t="s">
        <v>40</v>
      </c>
      <c r="H3930" s="2">
        <v>3484.22</v>
      </c>
      <c r="I3930" t="str">
        <f t="shared" si="61"/>
        <v>Child</v>
      </c>
    </row>
    <row r="3931" spans="1:9" x14ac:dyDescent="0.35">
      <c r="A3931" s="1">
        <v>44637</v>
      </c>
      <c r="B3931" t="s">
        <v>3963</v>
      </c>
      <c r="C3931">
        <v>44</v>
      </c>
      <c r="D3931" t="s">
        <v>21</v>
      </c>
      <c r="E3931" t="s">
        <v>19</v>
      </c>
      <c r="F3931" t="s">
        <v>16</v>
      </c>
      <c r="G3931" t="s">
        <v>12</v>
      </c>
      <c r="H3931" s="2">
        <v>2641.68</v>
      </c>
      <c r="I3931" t="str">
        <f t="shared" si="61"/>
        <v>Middle age</v>
      </c>
    </row>
    <row r="3932" spans="1:9" x14ac:dyDescent="0.35">
      <c r="A3932" s="1">
        <v>44843</v>
      </c>
      <c r="B3932" t="s">
        <v>3964</v>
      </c>
      <c r="C3932">
        <v>12</v>
      </c>
      <c r="D3932" t="s">
        <v>14</v>
      </c>
      <c r="E3932" t="s">
        <v>25</v>
      </c>
      <c r="F3932" t="s">
        <v>11</v>
      </c>
      <c r="G3932" t="s">
        <v>40</v>
      </c>
      <c r="H3932" s="2">
        <v>2019.06</v>
      </c>
      <c r="I3932" t="str">
        <f t="shared" si="61"/>
        <v>Child</v>
      </c>
    </row>
    <row r="3933" spans="1:9" x14ac:dyDescent="0.35">
      <c r="A3933" s="1">
        <v>44620</v>
      </c>
      <c r="B3933" t="s">
        <v>3965</v>
      </c>
      <c r="C3933">
        <v>80</v>
      </c>
      <c r="D3933" t="s">
        <v>21</v>
      </c>
      <c r="E3933" t="s">
        <v>10</v>
      </c>
      <c r="F3933" t="s">
        <v>30</v>
      </c>
      <c r="G3933" t="s">
        <v>40</v>
      </c>
      <c r="H3933" s="2">
        <v>1944.84</v>
      </c>
      <c r="I3933" t="str">
        <f t="shared" si="61"/>
        <v>Senior Age</v>
      </c>
    </row>
    <row r="3934" spans="1:9" x14ac:dyDescent="0.35">
      <c r="A3934" s="1">
        <v>44672</v>
      </c>
      <c r="B3934" t="s">
        <v>3966</v>
      </c>
      <c r="C3934">
        <v>16</v>
      </c>
      <c r="D3934" t="s">
        <v>14</v>
      </c>
      <c r="E3934" t="s">
        <v>25</v>
      </c>
      <c r="F3934" t="s">
        <v>23</v>
      </c>
      <c r="G3934" t="s">
        <v>40</v>
      </c>
      <c r="H3934" s="2">
        <v>4116.59</v>
      </c>
      <c r="I3934" t="str">
        <f t="shared" si="61"/>
        <v>Child</v>
      </c>
    </row>
    <row r="3935" spans="1:9" x14ac:dyDescent="0.35">
      <c r="A3935" s="1">
        <v>44662</v>
      </c>
      <c r="B3935" t="s">
        <v>3967</v>
      </c>
      <c r="C3935">
        <v>60</v>
      </c>
      <c r="D3935" t="s">
        <v>9</v>
      </c>
      <c r="E3935" t="s">
        <v>35</v>
      </c>
      <c r="F3935" t="s">
        <v>23</v>
      </c>
      <c r="G3935" t="s">
        <v>28</v>
      </c>
      <c r="H3935" s="2">
        <v>2149.4899999999998</v>
      </c>
      <c r="I3935" t="str">
        <f t="shared" si="61"/>
        <v>Senior Age</v>
      </c>
    </row>
    <row r="3936" spans="1:9" x14ac:dyDescent="0.35">
      <c r="A3936" s="1">
        <v>44949</v>
      </c>
      <c r="B3936" t="s">
        <v>3968</v>
      </c>
      <c r="C3936">
        <v>31</v>
      </c>
      <c r="D3936" t="s">
        <v>21</v>
      </c>
      <c r="E3936" t="s">
        <v>33</v>
      </c>
      <c r="F3936" t="s">
        <v>11</v>
      </c>
      <c r="G3936" t="s">
        <v>28</v>
      </c>
      <c r="H3936" s="2">
        <v>3519.16</v>
      </c>
      <c r="I3936" t="str">
        <f t="shared" si="61"/>
        <v>Young Adult</v>
      </c>
    </row>
    <row r="3937" spans="1:9" x14ac:dyDescent="0.35">
      <c r="A3937" s="1">
        <v>44565</v>
      </c>
      <c r="B3937" t="s">
        <v>3969</v>
      </c>
      <c r="C3937">
        <v>12</v>
      </c>
      <c r="D3937" t="s">
        <v>14</v>
      </c>
      <c r="E3937" t="s">
        <v>22</v>
      </c>
      <c r="F3937" t="s">
        <v>16</v>
      </c>
      <c r="G3937" t="s">
        <v>28</v>
      </c>
      <c r="H3937" s="2">
        <v>2482.91</v>
      </c>
      <c r="I3937" t="str">
        <f t="shared" si="61"/>
        <v>Child</v>
      </c>
    </row>
    <row r="3938" spans="1:9" x14ac:dyDescent="0.35">
      <c r="A3938" s="1">
        <v>45124</v>
      </c>
      <c r="B3938" t="s">
        <v>3970</v>
      </c>
      <c r="C3938">
        <v>86</v>
      </c>
      <c r="D3938" t="s">
        <v>21</v>
      </c>
      <c r="E3938" t="s">
        <v>33</v>
      </c>
      <c r="F3938" t="s">
        <v>11</v>
      </c>
      <c r="G3938" t="s">
        <v>40</v>
      </c>
      <c r="H3938" s="2">
        <v>4236.01</v>
      </c>
      <c r="I3938" t="str">
        <f t="shared" si="61"/>
        <v>Senior Age</v>
      </c>
    </row>
    <row r="3939" spans="1:9" x14ac:dyDescent="0.35">
      <c r="A3939" s="1">
        <v>45207</v>
      </c>
      <c r="B3939" t="s">
        <v>3971</v>
      </c>
      <c r="C3939">
        <v>6</v>
      </c>
      <c r="D3939" t="s">
        <v>14</v>
      </c>
      <c r="E3939" t="s">
        <v>25</v>
      </c>
      <c r="F3939" t="s">
        <v>23</v>
      </c>
      <c r="G3939" t="s">
        <v>40</v>
      </c>
      <c r="H3939" s="2">
        <v>4076.51</v>
      </c>
      <c r="I3939" t="str">
        <f t="shared" si="61"/>
        <v>Child</v>
      </c>
    </row>
    <row r="3940" spans="1:9" x14ac:dyDescent="0.35">
      <c r="A3940" s="1">
        <v>44650</v>
      </c>
      <c r="B3940" t="s">
        <v>3972</v>
      </c>
      <c r="C3940">
        <v>60</v>
      </c>
      <c r="D3940" t="s">
        <v>9</v>
      </c>
      <c r="E3940" t="s">
        <v>15</v>
      </c>
      <c r="F3940" t="s">
        <v>11</v>
      </c>
      <c r="G3940" t="s">
        <v>28</v>
      </c>
      <c r="H3940" s="2">
        <v>1181.22</v>
      </c>
      <c r="I3940" t="str">
        <f t="shared" si="61"/>
        <v>Senior Age</v>
      </c>
    </row>
    <row r="3941" spans="1:9" x14ac:dyDescent="0.35">
      <c r="A3941" s="1">
        <v>45135</v>
      </c>
      <c r="B3941" t="s">
        <v>3973</v>
      </c>
      <c r="C3941">
        <v>43</v>
      </c>
      <c r="D3941" t="s">
        <v>14</v>
      </c>
      <c r="E3941" t="s">
        <v>25</v>
      </c>
      <c r="F3941" t="s">
        <v>11</v>
      </c>
      <c r="G3941" t="s">
        <v>37</v>
      </c>
      <c r="H3941" s="2">
        <v>160.88999999999999</v>
      </c>
      <c r="I3941" t="str">
        <f t="shared" si="61"/>
        <v>Middle age</v>
      </c>
    </row>
    <row r="3942" spans="1:9" x14ac:dyDescent="0.35">
      <c r="A3942" s="1">
        <v>44832</v>
      </c>
      <c r="B3942" t="s">
        <v>3974</v>
      </c>
      <c r="C3942">
        <v>38</v>
      </c>
      <c r="D3942" t="s">
        <v>9</v>
      </c>
      <c r="E3942" t="s">
        <v>19</v>
      </c>
      <c r="F3942" t="s">
        <v>30</v>
      </c>
      <c r="G3942" t="s">
        <v>28</v>
      </c>
      <c r="H3942" s="2">
        <v>1031.17</v>
      </c>
      <c r="I3942" t="str">
        <f t="shared" si="61"/>
        <v>Young Adult</v>
      </c>
    </row>
    <row r="3943" spans="1:9" x14ac:dyDescent="0.35">
      <c r="A3943" s="1">
        <v>45252</v>
      </c>
      <c r="B3943" t="s">
        <v>3975</v>
      </c>
      <c r="C3943">
        <v>83</v>
      </c>
      <c r="D3943" t="s">
        <v>9</v>
      </c>
      <c r="E3943" t="s">
        <v>19</v>
      </c>
      <c r="F3943" t="s">
        <v>30</v>
      </c>
      <c r="G3943" t="s">
        <v>17</v>
      </c>
      <c r="H3943" s="2">
        <v>3975.76</v>
      </c>
      <c r="I3943" t="str">
        <f t="shared" si="61"/>
        <v>Senior Age</v>
      </c>
    </row>
    <row r="3944" spans="1:9" x14ac:dyDescent="0.35">
      <c r="A3944" s="1">
        <v>44852</v>
      </c>
      <c r="B3944" t="s">
        <v>3976</v>
      </c>
      <c r="C3944">
        <v>59</v>
      </c>
      <c r="D3944" t="s">
        <v>14</v>
      </c>
      <c r="E3944" t="s">
        <v>10</v>
      </c>
      <c r="F3944" t="s">
        <v>16</v>
      </c>
      <c r="G3944" t="s">
        <v>28</v>
      </c>
      <c r="H3944" s="2">
        <v>4452.08</v>
      </c>
      <c r="I3944" t="str">
        <f t="shared" si="61"/>
        <v>Middle age</v>
      </c>
    </row>
    <row r="3945" spans="1:9" x14ac:dyDescent="0.35">
      <c r="A3945" s="1">
        <v>45107</v>
      </c>
      <c r="B3945" t="s">
        <v>3977</v>
      </c>
      <c r="C3945">
        <v>23</v>
      </c>
      <c r="D3945" t="s">
        <v>21</v>
      </c>
      <c r="E3945" t="s">
        <v>15</v>
      </c>
      <c r="F3945" t="s">
        <v>23</v>
      </c>
      <c r="G3945" t="s">
        <v>40</v>
      </c>
      <c r="H3945" s="2">
        <v>2793.01</v>
      </c>
      <c r="I3945" t="str">
        <f t="shared" si="61"/>
        <v>Young Adult</v>
      </c>
    </row>
    <row r="3946" spans="1:9" x14ac:dyDescent="0.35">
      <c r="A3946" s="1">
        <v>44604</v>
      </c>
      <c r="B3946" t="s">
        <v>3978</v>
      </c>
      <c r="C3946">
        <v>55</v>
      </c>
      <c r="D3946" t="s">
        <v>9</v>
      </c>
      <c r="E3946" t="s">
        <v>25</v>
      </c>
      <c r="F3946" t="s">
        <v>23</v>
      </c>
      <c r="G3946" t="s">
        <v>37</v>
      </c>
      <c r="H3946" s="2">
        <v>2564.38</v>
      </c>
      <c r="I3946" t="str">
        <f t="shared" si="61"/>
        <v>Middle age</v>
      </c>
    </row>
    <row r="3947" spans="1:9" x14ac:dyDescent="0.35">
      <c r="A3947" s="1">
        <v>44974</v>
      </c>
      <c r="B3947" t="s">
        <v>3979</v>
      </c>
      <c r="C3947">
        <v>38</v>
      </c>
      <c r="D3947" t="s">
        <v>21</v>
      </c>
      <c r="E3947" t="s">
        <v>10</v>
      </c>
      <c r="F3947" t="s">
        <v>30</v>
      </c>
      <c r="G3947" t="s">
        <v>17</v>
      </c>
      <c r="H3947" s="2">
        <v>1551.58</v>
      </c>
      <c r="I3947" t="str">
        <f t="shared" si="61"/>
        <v>Young Adult</v>
      </c>
    </row>
    <row r="3948" spans="1:9" x14ac:dyDescent="0.35">
      <c r="A3948" s="1">
        <v>45107</v>
      </c>
      <c r="B3948" t="s">
        <v>3980</v>
      </c>
      <c r="C3948">
        <v>62</v>
      </c>
      <c r="D3948" t="s">
        <v>9</v>
      </c>
      <c r="E3948" t="s">
        <v>33</v>
      </c>
      <c r="F3948" t="s">
        <v>23</v>
      </c>
      <c r="G3948" t="s">
        <v>40</v>
      </c>
      <c r="H3948" s="2">
        <v>4618.1499999999996</v>
      </c>
      <c r="I3948" t="str">
        <f t="shared" si="61"/>
        <v>Senior Age</v>
      </c>
    </row>
    <row r="3949" spans="1:9" x14ac:dyDescent="0.35">
      <c r="A3949" s="1">
        <v>45012</v>
      </c>
      <c r="B3949" t="s">
        <v>3981</v>
      </c>
      <c r="C3949">
        <v>55</v>
      </c>
      <c r="D3949" t="s">
        <v>14</v>
      </c>
      <c r="E3949" t="s">
        <v>33</v>
      </c>
      <c r="F3949" t="s">
        <v>23</v>
      </c>
      <c r="G3949" t="s">
        <v>17</v>
      </c>
      <c r="H3949" s="2">
        <v>4459.95</v>
      </c>
      <c r="I3949" t="str">
        <f t="shared" si="61"/>
        <v>Middle age</v>
      </c>
    </row>
    <row r="3950" spans="1:9" x14ac:dyDescent="0.35">
      <c r="A3950" s="1">
        <v>44566</v>
      </c>
      <c r="B3950" t="s">
        <v>3982</v>
      </c>
      <c r="C3950">
        <v>89</v>
      </c>
      <c r="D3950" t="s">
        <v>14</v>
      </c>
      <c r="E3950" t="s">
        <v>27</v>
      </c>
      <c r="F3950" t="s">
        <v>16</v>
      </c>
      <c r="G3950" t="s">
        <v>40</v>
      </c>
      <c r="H3950" s="2">
        <v>3684.53</v>
      </c>
      <c r="I3950" t="str">
        <f t="shared" si="61"/>
        <v>Senior Age</v>
      </c>
    </row>
    <row r="3951" spans="1:9" x14ac:dyDescent="0.35">
      <c r="A3951" s="1">
        <v>44612</v>
      </c>
      <c r="B3951" t="s">
        <v>3983</v>
      </c>
      <c r="C3951">
        <v>69</v>
      </c>
      <c r="D3951" t="s">
        <v>9</v>
      </c>
      <c r="E3951" t="s">
        <v>15</v>
      </c>
      <c r="F3951" t="s">
        <v>16</v>
      </c>
      <c r="G3951" t="s">
        <v>28</v>
      </c>
      <c r="H3951" s="2">
        <v>1347.71</v>
      </c>
      <c r="I3951" t="str">
        <f t="shared" si="61"/>
        <v>Senior Age</v>
      </c>
    </row>
    <row r="3952" spans="1:9" x14ac:dyDescent="0.35">
      <c r="A3952" s="1">
        <v>44586</v>
      </c>
      <c r="B3952" t="s">
        <v>3984</v>
      </c>
      <c r="C3952">
        <v>39</v>
      </c>
      <c r="D3952" t="s">
        <v>14</v>
      </c>
      <c r="E3952" t="s">
        <v>10</v>
      </c>
      <c r="F3952" t="s">
        <v>23</v>
      </c>
      <c r="G3952" t="s">
        <v>17</v>
      </c>
      <c r="H3952" s="2">
        <v>346.91</v>
      </c>
      <c r="I3952" t="str">
        <f t="shared" si="61"/>
        <v>Young Adult</v>
      </c>
    </row>
    <row r="3953" spans="1:9" x14ac:dyDescent="0.35">
      <c r="A3953" s="1">
        <v>44764</v>
      </c>
      <c r="B3953" t="s">
        <v>3985</v>
      </c>
      <c r="C3953">
        <v>62</v>
      </c>
      <c r="D3953" t="s">
        <v>14</v>
      </c>
      <c r="E3953" t="s">
        <v>19</v>
      </c>
      <c r="F3953" t="s">
        <v>23</v>
      </c>
      <c r="G3953" t="s">
        <v>37</v>
      </c>
      <c r="H3953" s="2">
        <v>3755.5</v>
      </c>
      <c r="I3953" t="str">
        <f t="shared" si="61"/>
        <v>Senior Age</v>
      </c>
    </row>
    <row r="3954" spans="1:9" x14ac:dyDescent="0.35">
      <c r="A3954" s="1">
        <v>44627</v>
      </c>
      <c r="B3954" t="s">
        <v>3986</v>
      </c>
      <c r="C3954">
        <v>19</v>
      </c>
      <c r="D3954" t="s">
        <v>9</v>
      </c>
      <c r="E3954" t="s">
        <v>10</v>
      </c>
      <c r="F3954" t="s">
        <v>23</v>
      </c>
      <c r="G3954" t="s">
        <v>12</v>
      </c>
      <c r="H3954" s="2">
        <v>4594.43</v>
      </c>
      <c r="I3954" t="str">
        <f t="shared" si="61"/>
        <v>Young Adult</v>
      </c>
    </row>
    <row r="3955" spans="1:9" x14ac:dyDescent="0.35">
      <c r="A3955" s="1">
        <v>44936</v>
      </c>
      <c r="B3955" t="s">
        <v>3987</v>
      </c>
      <c r="C3955">
        <v>44</v>
      </c>
      <c r="D3955" t="s">
        <v>9</v>
      </c>
      <c r="E3955" t="s">
        <v>25</v>
      </c>
      <c r="F3955" t="s">
        <v>30</v>
      </c>
      <c r="G3955" t="s">
        <v>12</v>
      </c>
      <c r="H3955" s="2">
        <v>1411.21</v>
      </c>
      <c r="I3955" t="str">
        <f t="shared" si="61"/>
        <v>Middle age</v>
      </c>
    </row>
    <row r="3956" spans="1:9" x14ac:dyDescent="0.35">
      <c r="A3956" s="1">
        <v>44831</v>
      </c>
      <c r="B3956" t="s">
        <v>3988</v>
      </c>
      <c r="C3956">
        <v>19</v>
      </c>
      <c r="D3956" t="s">
        <v>9</v>
      </c>
      <c r="E3956" t="s">
        <v>25</v>
      </c>
      <c r="F3956" t="s">
        <v>30</v>
      </c>
      <c r="G3956" t="s">
        <v>28</v>
      </c>
      <c r="H3956" s="2">
        <v>1483.47</v>
      </c>
      <c r="I3956" t="str">
        <f t="shared" si="61"/>
        <v>Young Adult</v>
      </c>
    </row>
    <row r="3957" spans="1:9" x14ac:dyDescent="0.35">
      <c r="A3957" s="1">
        <v>45053</v>
      </c>
      <c r="B3957" t="s">
        <v>3989</v>
      </c>
      <c r="C3957">
        <v>92</v>
      </c>
      <c r="D3957" t="s">
        <v>9</v>
      </c>
      <c r="E3957" t="s">
        <v>19</v>
      </c>
      <c r="F3957" t="s">
        <v>11</v>
      </c>
      <c r="G3957" t="s">
        <v>28</v>
      </c>
      <c r="H3957" s="2">
        <v>3976.35</v>
      </c>
      <c r="I3957" t="str">
        <f t="shared" si="61"/>
        <v>Senior Age</v>
      </c>
    </row>
    <row r="3958" spans="1:9" x14ac:dyDescent="0.35">
      <c r="A3958" s="1">
        <v>44634</v>
      </c>
      <c r="B3958" t="s">
        <v>3990</v>
      </c>
      <c r="C3958">
        <v>78</v>
      </c>
      <c r="D3958" t="s">
        <v>14</v>
      </c>
      <c r="E3958" t="s">
        <v>22</v>
      </c>
      <c r="F3958" t="s">
        <v>11</v>
      </c>
      <c r="G3958" t="s">
        <v>40</v>
      </c>
      <c r="H3958" s="2">
        <v>383.15</v>
      </c>
      <c r="I3958" t="str">
        <f t="shared" si="61"/>
        <v>Senior Age</v>
      </c>
    </row>
    <row r="3959" spans="1:9" x14ac:dyDescent="0.35">
      <c r="A3959" s="1">
        <v>44997</v>
      </c>
      <c r="B3959" t="s">
        <v>3991</v>
      </c>
      <c r="C3959">
        <v>61</v>
      </c>
      <c r="D3959" t="s">
        <v>21</v>
      </c>
      <c r="E3959" t="s">
        <v>22</v>
      </c>
      <c r="F3959" t="s">
        <v>23</v>
      </c>
      <c r="G3959" t="s">
        <v>12</v>
      </c>
      <c r="H3959" s="2">
        <v>42.85</v>
      </c>
      <c r="I3959" t="str">
        <f t="shared" si="61"/>
        <v>Senior Age</v>
      </c>
    </row>
    <row r="3960" spans="1:9" x14ac:dyDescent="0.35">
      <c r="A3960" s="1">
        <v>44580</v>
      </c>
      <c r="B3960" t="s">
        <v>3992</v>
      </c>
      <c r="C3960">
        <v>40</v>
      </c>
      <c r="D3960" t="s">
        <v>21</v>
      </c>
      <c r="E3960" t="s">
        <v>33</v>
      </c>
      <c r="F3960" t="s">
        <v>11</v>
      </c>
      <c r="G3960" t="s">
        <v>17</v>
      </c>
      <c r="H3960" s="2">
        <v>2551.88</v>
      </c>
      <c r="I3960" t="str">
        <f t="shared" si="61"/>
        <v>Middle age</v>
      </c>
    </row>
    <row r="3961" spans="1:9" x14ac:dyDescent="0.35">
      <c r="A3961" s="1">
        <v>44944</v>
      </c>
      <c r="B3961" t="s">
        <v>3993</v>
      </c>
      <c r="C3961">
        <v>38</v>
      </c>
      <c r="D3961" t="s">
        <v>9</v>
      </c>
      <c r="E3961" t="s">
        <v>33</v>
      </c>
      <c r="F3961" t="s">
        <v>23</v>
      </c>
      <c r="G3961" t="s">
        <v>28</v>
      </c>
      <c r="H3961" s="2">
        <v>3470.8</v>
      </c>
      <c r="I3961" t="str">
        <f t="shared" si="61"/>
        <v>Young Adult</v>
      </c>
    </row>
    <row r="3962" spans="1:9" x14ac:dyDescent="0.35">
      <c r="A3962" s="1">
        <v>44931</v>
      </c>
      <c r="B3962" t="s">
        <v>3994</v>
      </c>
      <c r="C3962">
        <v>77</v>
      </c>
      <c r="D3962" t="s">
        <v>9</v>
      </c>
      <c r="E3962" t="s">
        <v>35</v>
      </c>
      <c r="F3962" t="s">
        <v>11</v>
      </c>
      <c r="G3962" t="s">
        <v>37</v>
      </c>
      <c r="H3962" s="2">
        <v>793.86</v>
      </c>
      <c r="I3962" t="str">
        <f t="shared" si="61"/>
        <v>Senior Age</v>
      </c>
    </row>
    <row r="3963" spans="1:9" x14ac:dyDescent="0.35">
      <c r="A3963" s="1">
        <v>44880</v>
      </c>
      <c r="B3963" t="s">
        <v>3995</v>
      </c>
      <c r="C3963">
        <v>70</v>
      </c>
      <c r="D3963" t="s">
        <v>9</v>
      </c>
      <c r="E3963" t="s">
        <v>19</v>
      </c>
      <c r="F3963" t="s">
        <v>30</v>
      </c>
      <c r="G3963" t="s">
        <v>40</v>
      </c>
      <c r="H3963" s="2">
        <v>1060.21</v>
      </c>
      <c r="I3963" t="str">
        <f t="shared" si="61"/>
        <v>Senior Age</v>
      </c>
    </row>
    <row r="3964" spans="1:9" x14ac:dyDescent="0.35">
      <c r="A3964" s="1">
        <v>44609</v>
      </c>
      <c r="B3964" t="s">
        <v>3996</v>
      </c>
      <c r="C3964">
        <v>91</v>
      </c>
      <c r="D3964" t="s">
        <v>21</v>
      </c>
      <c r="E3964" t="s">
        <v>15</v>
      </c>
      <c r="F3964" t="s">
        <v>11</v>
      </c>
      <c r="G3964" t="s">
        <v>40</v>
      </c>
      <c r="H3964" s="2">
        <v>2970.44</v>
      </c>
      <c r="I3964" t="str">
        <f t="shared" si="61"/>
        <v>Senior Age</v>
      </c>
    </row>
    <row r="3965" spans="1:9" x14ac:dyDescent="0.35">
      <c r="A3965" s="1">
        <v>45078</v>
      </c>
      <c r="B3965" t="s">
        <v>3997</v>
      </c>
      <c r="C3965">
        <v>5</v>
      </c>
      <c r="D3965" t="s">
        <v>21</v>
      </c>
      <c r="E3965" t="s">
        <v>19</v>
      </c>
      <c r="F3965" t="s">
        <v>11</v>
      </c>
      <c r="G3965" t="s">
        <v>40</v>
      </c>
      <c r="H3965" s="2">
        <v>3005.51</v>
      </c>
      <c r="I3965" t="str">
        <f t="shared" si="61"/>
        <v>Child</v>
      </c>
    </row>
    <row r="3966" spans="1:9" x14ac:dyDescent="0.35">
      <c r="A3966" s="1">
        <v>44760</v>
      </c>
      <c r="B3966" t="s">
        <v>3998</v>
      </c>
      <c r="C3966">
        <v>62</v>
      </c>
      <c r="D3966" t="s">
        <v>14</v>
      </c>
      <c r="E3966" t="s">
        <v>35</v>
      </c>
      <c r="F3966" t="s">
        <v>30</v>
      </c>
      <c r="G3966" t="s">
        <v>37</v>
      </c>
      <c r="H3966" s="2">
        <v>333.2</v>
      </c>
      <c r="I3966" t="str">
        <f t="shared" si="61"/>
        <v>Senior Age</v>
      </c>
    </row>
    <row r="3967" spans="1:9" x14ac:dyDescent="0.35">
      <c r="A3967" s="1">
        <v>44753</v>
      </c>
      <c r="B3967" t="s">
        <v>3999</v>
      </c>
      <c r="C3967">
        <v>0</v>
      </c>
      <c r="D3967" t="s">
        <v>14</v>
      </c>
      <c r="E3967" t="s">
        <v>15</v>
      </c>
      <c r="F3967" t="s">
        <v>23</v>
      </c>
      <c r="G3967" t="s">
        <v>28</v>
      </c>
      <c r="H3967" s="2">
        <v>4299.8599999999997</v>
      </c>
      <c r="I3967" t="str">
        <f t="shared" si="61"/>
        <v>Child</v>
      </c>
    </row>
    <row r="3968" spans="1:9" x14ac:dyDescent="0.35">
      <c r="A3968" s="1">
        <v>44840</v>
      </c>
      <c r="B3968" t="s">
        <v>4000</v>
      </c>
      <c r="C3968">
        <v>33</v>
      </c>
      <c r="D3968" t="s">
        <v>9</v>
      </c>
      <c r="E3968" t="s">
        <v>22</v>
      </c>
      <c r="F3968" t="s">
        <v>16</v>
      </c>
      <c r="G3968" t="s">
        <v>28</v>
      </c>
      <c r="H3968" s="2">
        <v>1859.41</v>
      </c>
      <c r="I3968" t="str">
        <f t="shared" si="61"/>
        <v>Young Adult</v>
      </c>
    </row>
    <row r="3969" spans="1:9" x14ac:dyDescent="0.35">
      <c r="A3969" s="1">
        <v>45052</v>
      </c>
      <c r="B3969" t="s">
        <v>4001</v>
      </c>
      <c r="C3969">
        <v>17</v>
      </c>
      <c r="D3969" t="s">
        <v>21</v>
      </c>
      <c r="E3969" t="s">
        <v>25</v>
      </c>
      <c r="F3969" t="s">
        <v>23</v>
      </c>
      <c r="G3969" t="s">
        <v>12</v>
      </c>
      <c r="H3969" s="2">
        <v>2039.21</v>
      </c>
      <c r="I3969" t="str">
        <f t="shared" si="61"/>
        <v>Child</v>
      </c>
    </row>
    <row r="3970" spans="1:9" x14ac:dyDescent="0.35">
      <c r="A3970" s="1">
        <v>45050</v>
      </c>
      <c r="B3970" t="s">
        <v>4002</v>
      </c>
      <c r="C3970">
        <v>52</v>
      </c>
      <c r="D3970" t="s">
        <v>9</v>
      </c>
      <c r="E3970" t="s">
        <v>35</v>
      </c>
      <c r="F3970" t="s">
        <v>30</v>
      </c>
      <c r="G3970" t="s">
        <v>40</v>
      </c>
      <c r="H3970" s="2">
        <v>4051.22</v>
      </c>
      <c r="I3970" t="str">
        <f t="shared" ref="I3970:I4033" si="62">IF(C3970&lt;=17,"Child",IF(C3970&lt;=39, "Young Adult", IF(C3970&lt;=59, "Middle age", "Senior Age")))</f>
        <v>Middle age</v>
      </c>
    </row>
    <row r="3971" spans="1:9" x14ac:dyDescent="0.35">
      <c r="A3971" s="1">
        <v>44770</v>
      </c>
      <c r="B3971" t="s">
        <v>4003</v>
      </c>
      <c r="C3971">
        <v>34</v>
      </c>
      <c r="D3971" t="s">
        <v>9</v>
      </c>
      <c r="E3971" t="s">
        <v>15</v>
      </c>
      <c r="F3971" t="s">
        <v>30</v>
      </c>
      <c r="G3971" t="s">
        <v>17</v>
      </c>
      <c r="H3971" s="2">
        <v>2194.11</v>
      </c>
      <c r="I3971" t="str">
        <f t="shared" si="62"/>
        <v>Young Adult</v>
      </c>
    </row>
    <row r="3972" spans="1:9" x14ac:dyDescent="0.35">
      <c r="A3972" s="1">
        <v>45071</v>
      </c>
      <c r="B3972" t="s">
        <v>4004</v>
      </c>
      <c r="C3972">
        <v>94</v>
      </c>
      <c r="D3972" t="s">
        <v>9</v>
      </c>
      <c r="E3972" t="s">
        <v>22</v>
      </c>
      <c r="F3972" t="s">
        <v>11</v>
      </c>
      <c r="G3972" t="s">
        <v>67</v>
      </c>
      <c r="H3972" s="2">
        <v>1507.85</v>
      </c>
      <c r="I3972" t="str">
        <f t="shared" si="62"/>
        <v>Senior Age</v>
      </c>
    </row>
    <row r="3973" spans="1:9" x14ac:dyDescent="0.35">
      <c r="A3973" s="1">
        <v>45286</v>
      </c>
      <c r="B3973" t="s">
        <v>4005</v>
      </c>
      <c r="C3973">
        <v>71</v>
      </c>
      <c r="D3973" t="s">
        <v>9</v>
      </c>
      <c r="E3973" t="s">
        <v>25</v>
      </c>
      <c r="F3973" t="s">
        <v>11</v>
      </c>
      <c r="G3973" t="s">
        <v>12</v>
      </c>
      <c r="H3973" s="2">
        <v>3090.97</v>
      </c>
      <c r="I3973" t="str">
        <f t="shared" si="62"/>
        <v>Senior Age</v>
      </c>
    </row>
    <row r="3974" spans="1:9" x14ac:dyDescent="0.35">
      <c r="A3974" s="1">
        <v>45164</v>
      </c>
      <c r="B3974" t="s">
        <v>4006</v>
      </c>
      <c r="C3974">
        <v>3</v>
      </c>
      <c r="D3974" t="s">
        <v>14</v>
      </c>
      <c r="E3974" t="s">
        <v>27</v>
      </c>
      <c r="F3974" t="s">
        <v>16</v>
      </c>
      <c r="G3974" t="s">
        <v>37</v>
      </c>
      <c r="H3974" s="2">
        <v>3228.01</v>
      </c>
      <c r="I3974" t="str">
        <f t="shared" si="62"/>
        <v>Child</v>
      </c>
    </row>
    <row r="3975" spans="1:9" x14ac:dyDescent="0.35">
      <c r="A3975" s="1">
        <v>44892</v>
      </c>
      <c r="B3975" t="s">
        <v>4007</v>
      </c>
      <c r="C3975">
        <v>83</v>
      </c>
      <c r="D3975" t="s">
        <v>9</v>
      </c>
      <c r="E3975" t="s">
        <v>15</v>
      </c>
      <c r="F3975" t="s">
        <v>16</v>
      </c>
      <c r="G3975" t="s">
        <v>37</v>
      </c>
      <c r="H3975" s="2">
        <v>133.58000000000001</v>
      </c>
      <c r="I3975" t="str">
        <f t="shared" si="62"/>
        <v>Senior Age</v>
      </c>
    </row>
    <row r="3976" spans="1:9" x14ac:dyDescent="0.35">
      <c r="A3976" s="1">
        <v>45081</v>
      </c>
      <c r="B3976" t="s">
        <v>4008</v>
      </c>
      <c r="C3976">
        <v>78</v>
      </c>
      <c r="D3976" t="s">
        <v>21</v>
      </c>
      <c r="E3976" t="s">
        <v>25</v>
      </c>
      <c r="F3976" t="s">
        <v>11</v>
      </c>
      <c r="G3976" t="s">
        <v>37</v>
      </c>
      <c r="H3976" s="2">
        <v>4813.91</v>
      </c>
      <c r="I3976" t="str">
        <f t="shared" si="62"/>
        <v>Senior Age</v>
      </c>
    </row>
    <row r="3977" spans="1:9" x14ac:dyDescent="0.35">
      <c r="A3977" s="1">
        <v>44571</v>
      </c>
      <c r="B3977" t="s">
        <v>4009</v>
      </c>
      <c r="C3977">
        <v>58</v>
      </c>
      <c r="D3977" t="s">
        <v>21</v>
      </c>
      <c r="E3977" t="s">
        <v>27</v>
      </c>
      <c r="F3977" t="s">
        <v>30</v>
      </c>
      <c r="G3977" t="s">
        <v>12</v>
      </c>
      <c r="H3977" s="2">
        <v>2586.16</v>
      </c>
      <c r="I3977" t="str">
        <f t="shared" si="62"/>
        <v>Middle age</v>
      </c>
    </row>
    <row r="3978" spans="1:9" x14ac:dyDescent="0.35">
      <c r="A3978" s="1">
        <v>44948</v>
      </c>
      <c r="B3978" t="s">
        <v>4010</v>
      </c>
      <c r="C3978">
        <v>59</v>
      </c>
      <c r="D3978" t="s">
        <v>14</v>
      </c>
      <c r="E3978" t="s">
        <v>27</v>
      </c>
      <c r="F3978" t="s">
        <v>11</v>
      </c>
      <c r="G3978" t="s">
        <v>40</v>
      </c>
      <c r="H3978" s="2">
        <v>3798.26</v>
      </c>
      <c r="I3978" t="str">
        <f t="shared" si="62"/>
        <v>Middle age</v>
      </c>
    </row>
    <row r="3979" spans="1:9" x14ac:dyDescent="0.35">
      <c r="A3979" s="1">
        <v>44627</v>
      </c>
      <c r="B3979" t="s">
        <v>4011</v>
      </c>
      <c r="C3979">
        <v>6</v>
      </c>
      <c r="D3979" t="s">
        <v>21</v>
      </c>
      <c r="E3979" t="s">
        <v>22</v>
      </c>
      <c r="F3979" t="s">
        <v>11</v>
      </c>
      <c r="G3979" t="s">
        <v>40</v>
      </c>
      <c r="H3979" s="2">
        <v>1518.75</v>
      </c>
      <c r="I3979" t="str">
        <f t="shared" si="62"/>
        <v>Child</v>
      </c>
    </row>
    <row r="3980" spans="1:9" x14ac:dyDescent="0.35">
      <c r="A3980" s="1">
        <v>45028</v>
      </c>
      <c r="B3980" t="s">
        <v>4012</v>
      </c>
      <c r="C3980">
        <v>40</v>
      </c>
      <c r="D3980" t="s">
        <v>21</v>
      </c>
      <c r="E3980" t="s">
        <v>35</v>
      </c>
      <c r="F3980" t="s">
        <v>30</v>
      </c>
      <c r="G3980" t="s">
        <v>12</v>
      </c>
      <c r="H3980" s="2">
        <v>4849.7700000000004</v>
      </c>
      <c r="I3980" t="str">
        <f t="shared" si="62"/>
        <v>Middle age</v>
      </c>
    </row>
    <row r="3981" spans="1:9" x14ac:dyDescent="0.35">
      <c r="A3981" s="1">
        <v>44848</v>
      </c>
      <c r="B3981" t="s">
        <v>4013</v>
      </c>
      <c r="C3981">
        <v>73</v>
      </c>
      <c r="D3981" t="s">
        <v>9</v>
      </c>
      <c r="E3981" t="s">
        <v>27</v>
      </c>
      <c r="F3981" t="s">
        <v>16</v>
      </c>
      <c r="G3981" t="s">
        <v>17</v>
      </c>
      <c r="H3981" s="2">
        <v>3044.79</v>
      </c>
      <c r="I3981" t="str">
        <f t="shared" si="62"/>
        <v>Senior Age</v>
      </c>
    </row>
    <row r="3982" spans="1:9" x14ac:dyDescent="0.35">
      <c r="A3982" s="1">
        <v>45166</v>
      </c>
      <c r="B3982" t="s">
        <v>4014</v>
      </c>
      <c r="C3982">
        <v>89</v>
      </c>
      <c r="D3982" t="s">
        <v>14</v>
      </c>
      <c r="E3982" t="s">
        <v>22</v>
      </c>
      <c r="F3982" t="s">
        <v>23</v>
      </c>
      <c r="G3982" t="s">
        <v>37</v>
      </c>
      <c r="H3982" s="2">
        <v>902.14</v>
      </c>
      <c r="I3982" t="str">
        <f t="shared" si="62"/>
        <v>Senior Age</v>
      </c>
    </row>
    <row r="3983" spans="1:9" x14ac:dyDescent="0.35">
      <c r="A3983" s="1">
        <v>45203</v>
      </c>
      <c r="B3983" t="s">
        <v>4015</v>
      </c>
      <c r="C3983">
        <v>8</v>
      </c>
      <c r="D3983" t="s">
        <v>21</v>
      </c>
      <c r="E3983" t="s">
        <v>27</v>
      </c>
      <c r="F3983" t="s">
        <v>16</v>
      </c>
      <c r="G3983" t="s">
        <v>37</v>
      </c>
      <c r="H3983" s="2">
        <v>449.88</v>
      </c>
      <c r="I3983" t="str">
        <f t="shared" si="62"/>
        <v>Child</v>
      </c>
    </row>
    <row r="3984" spans="1:9" x14ac:dyDescent="0.35">
      <c r="A3984" s="1">
        <v>44701</v>
      </c>
      <c r="B3984" t="s">
        <v>4016</v>
      </c>
      <c r="C3984">
        <v>1</v>
      </c>
      <c r="D3984" t="s">
        <v>9</v>
      </c>
      <c r="E3984" t="s">
        <v>27</v>
      </c>
      <c r="F3984" t="s">
        <v>16</v>
      </c>
      <c r="G3984" t="s">
        <v>40</v>
      </c>
      <c r="H3984" s="2">
        <v>836.97</v>
      </c>
      <c r="I3984" t="str">
        <f t="shared" si="62"/>
        <v>Child</v>
      </c>
    </row>
    <row r="3985" spans="1:9" x14ac:dyDescent="0.35">
      <c r="A3985" s="1">
        <v>44765</v>
      </c>
      <c r="B3985" t="s">
        <v>4017</v>
      </c>
      <c r="C3985">
        <v>7</v>
      </c>
      <c r="D3985" t="s">
        <v>14</v>
      </c>
      <c r="E3985" t="s">
        <v>10</v>
      </c>
      <c r="F3985" t="s">
        <v>16</v>
      </c>
      <c r="G3985" t="s">
        <v>28</v>
      </c>
      <c r="H3985" s="2">
        <v>4080.74</v>
      </c>
      <c r="I3985" t="str">
        <f t="shared" si="62"/>
        <v>Child</v>
      </c>
    </row>
    <row r="3986" spans="1:9" x14ac:dyDescent="0.35">
      <c r="A3986" s="1">
        <v>45136</v>
      </c>
      <c r="B3986" t="s">
        <v>4018</v>
      </c>
      <c r="C3986">
        <v>81</v>
      </c>
      <c r="D3986" t="s">
        <v>9</v>
      </c>
      <c r="E3986" t="s">
        <v>22</v>
      </c>
      <c r="F3986" t="s">
        <v>23</v>
      </c>
      <c r="G3986" t="s">
        <v>17</v>
      </c>
      <c r="H3986" s="2">
        <v>2958.71</v>
      </c>
      <c r="I3986" t="str">
        <f t="shared" si="62"/>
        <v>Senior Age</v>
      </c>
    </row>
    <row r="3987" spans="1:9" x14ac:dyDescent="0.35">
      <c r="A3987" s="1">
        <v>45128</v>
      </c>
      <c r="B3987" t="s">
        <v>4019</v>
      </c>
      <c r="C3987">
        <v>44</v>
      </c>
      <c r="D3987" t="s">
        <v>9</v>
      </c>
      <c r="E3987" t="s">
        <v>35</v>
      </c>
      <c r="F3987" t="s">
        <v>11</v>
      </c>
      <c r="G3987" t="s">
        <v>12</v>
      </c>
      <c r="H3987" s="2">
        <v>425.37</v>
      </c>
      <c r="I3987" t="str">
        <f t="shared" si="62"/>
        <v>Middle age</v>
      </c>
    </row>
    <row r="3988" spans="1:9" x14ac:dyDescent="0.35">
      <c r="A3988" s="1">
        <v>45275</v>
      </c>
      <c r="B3988" t="s">
        <v>4020</v>
      </c>
      <c r="C3988">
        <v>77</v>
      </c>
      <c r="D3988" t="s">
        <v>21</v>
      </c>
      <c r="E3988" t="s">
        <v>22</v>
      </c>
      <c r="F3988" t="s">
        <v>11</v>
      </c>
      <c r="G3988" t="s">
        <v>37</v>
      </c>
      <c r="H3988" s="2">
        <v>4596.21</v>
      </c>
      <c r="I3988" t="str">
        <f t="shared" si="62"/>
        <v>Senior Age</v>
      </c>
    </row>
    <row r="3989" spans="1:9" x14ac:dyDescent="0.35">
      <c r="A3989" s="1">
        <v>44695</v>
      </c>
      <c r="B3989" t="s">
        <v>4021</v>
      </c>
      <c r="C3989">
        <v>97</v>
      </c>
      <c r="D3989" t="s">
        <v>9</v>
      </c>
      <c r="E3989" t="s">
        <v>10</v>
      </c>
      <c r="F3989" t="s">
        <v>11</v>
      </c>
      <c r="G3989" t="s">
        <v>40</v>
      </c>
      <c r="H3989" s="2">
        <v>4360.01</v>
      </c>
      <c r="I3989" t="str">
        <f t="shared" si="62"/>
        <v>Senior Age</v>
      </c>
    </row>
    <row r="3990" spans="1:9" x14ac:dyDescent="0.35">
      <c r="A3990" s="1">
        <v>44703</v>
      </c>
      <c r="B3990" t="s">
        <v>4022</v>
      </c>
      <c r="C3990">
        <v>60</v>
      </c>
      <c r="D3990" t="s">
        <v>14</v>
      </c>
      <c r="E3990" t="s">
        <v>19</v>
      </c>
      <c r="F3990" t="s">
        <v>11</v>
      </c>
      <c r="G3990" t="s">
        <v>17</v>
      </c>
      <c r="H3990" s="2">
        <v>3047.88</v>
      </c>
      <c r="I3990" t="str">
        <f t="shared" si="62"/>
        <v>Senior Age</v>
      </c>
    </row>
    <row r="3991" spans="1:9" x14ac:dyDescent="0.35">
      <c r="A3991" s="1">
        <v>45167</v>
      </c>
      <c r="B3991" t="s">
        <v>4023</v>
      </c>
      <c r="C3991">
        <v>38</v>
      </c>
      <c r="D3991" t="s">
        <v>9</v>
      </c>
      <c r="E3991" t="s">
        <v>25</v>
      </c>
      <c r="F3991" t="s">
        <v>11</v>
      </c>
      <c r="G3991" t="s">
        <v>12</v>
      </c>
      <c r="H3991" s="2">
        <v>262.06</v>
      </c>
      <c r="I3991" t="str">
        <f t="shared" si="62"/>
        <v>Young Adult</v>
      </c>
    </row>
    <row r="3992" spans="1:9" x14ac:dyDescent="0.35">
      <c r="A3992" s="1">
        <v>44732</v>
      </c>
      <c r="B3992" t="s">
        <v>4024</v>
      </c>
      <c r="C3992">
        <v>32</v>
      </c>
      <c r="D3992" t="s">
        <v>21</v>
      </c>
      <c r="E3992" t="s">
        <v>15</v>
      </c>
      <c r="F3992" t="s">
        <v>23</v>
      </c>
      <c r="G3992" t="s">
        <v>67</v>
      </c>
      <c r="H3992" s="2">
        <v>3421.45</v>
      </c>
      <c r="I3992" t="str">
        <f t="shared" si="62"/>
        <v>Young Adult</v>
      </c>
    </row>
    <row r="3993" spans="1:9" x14ac:dyDescent="0.35">
      <c r="A3993" s="1">
        <v>44966</v>
      </c>
      <c r="B3993" t="s">
        <v>4025</v>
      </c>
      <c r="C3993">
        <v>64</v>
      </c>
      <c r="D3993" t="s">
        <v>14</v>
      </c>
      <c r="E3993" t="s">
        <v>35</v>
      </c>
      <c r="F3993" t="s">
        <v>23</v>
      </c>
      <c r="G3993" t="s">
        <v>12</v>
      </c>
      <c r="H3993" s="2">
        <v>3633.41</v>
      </c>
      <c r="I3993" t="str">
        <f t="shared" si="62"/>
        <v>Senior Age</v>
      </c>
    </row>
    <row r="3994" spans="1:9" x14ac:dyDescent="0.35">
      <c r="A3994" s="1">
        <v>45258</v>
      </c>
      <c r="B3994" t="s">
        <v>4026</v>
      </c>
      <c r="C3994">
        <v>94</v>
      </c>
      <c r="D3994" t="s">
        <v>14</v>
      </c>
      <c r="E3994" t="s">
        <v>19</v>
      </c>
      <c r="F3994" t="s">
        <v>16</v>
      </c>
      <c r="G3994" t="s">
        <v>28</v>
      </c>
      <c r="H3994" s="2">
        <v>2691.38</v>
      </c>
      <c r="I3994" t="str">
        <f t="shared" si="62"/>
        <v>Senior Age</v>
      </c>
    </row>
    <row r="3995" spans="1:9" x14ac:dyDescent="0.35">
      <c r="A3995" s="1">
        <v>44725</v>
      </c>
      <c r="B3995" t="s">
        <v>4027</v>
      </c>
      <c r="C3995">
        <v>41</v>
      </c>
      <c r="D3995" t="s">
        <v>21</v>
      </c>
      <c r="E3995" t="s">
        <v>25</v>
      </c>
      <c r="F3995" t="s">
        <v>23</v>
      </c>
      <c r="G3995" t="s">
        <v>37</v>
      </c>
      <c r="H3995" s="2">
        <v>558.45000000000005</v>
      </c>
      <c r="I3995" t="str">
        <f t="shared" si="62"/>
        <v>Middle age</v>
      </c>
    </row>
    <row r="3996" spans="1:9" x14ac:dyDescent="0.35">
      <c r="A3996" s="1">
        <v>44700</v>
      </c>
      <c r="B3996" t="s">
        <v>4028</v>
      </c>
      <c r="C3996">
        <v>33</v>
      </c>
      <c r="D3996" t="s">
        <v>9</v>
      </c>
      <c r="E3996" t="s">
        <v>22</v>
      </c>
      <c r="F3996" t="s">
        <v>16</v>
      </c>
      <c r="G3996" t="s">
        <v>17</v>
      </c>
      <c r="H3996" s="2">
        <v>2423.77</v>
      </c>
      <c r="I3996" t="str">
        <f t="shared" si="62"/>
        <v>Young Adult</v>
      </c>
    </row>
    <row r="3997" spans="1:9" x14ac:dyDescent="0.35">
      <c r="A3997" s="1">
        <v>44856</v>
      </c>
      <c r="B3997" t="s">
        <v>4029</v>
      </c>
      <c r="C3997">
        <v>92</v>
      </c>
      <c r="D3997" t="s">
        <v>9</v>
      </c>
      <c r="E3997" t="s">
        <v>25</v>
      </c>
      <c r="F3997" t="s">
        <v>23</v>
      </c>
      <c r="G3997" t="s">
        <v>12</v>
      </c>
      <c r="H3997" s="2">
        <v>4702.59</v>
      </c>
      <c r="I3997" t="str">
        <f t="shared" si="62"/>
        <v>Senior Age</v>
      </c>
    </row>
    <row r="3998" spans="1:9" x14ac:dyDescent="0.35">
      <c r="A3998" s="1">
        <v>45259</v>
      </c>
      <c r="B3998" t="s">
        <v>4030</v>
      </c>
      <c r="C3998">
        <v>41</v>
      </c>
      <c r="D3998" t="s">
        <v>9</v>
      </c>
      <c r="E3998" t="s">
        <v>35</v>
      </c>
      <c r="F3998" t="s">
        <v>11</v>
      </c>
      <c r="G3998" t="s">
        <v>17</v>
      </c>
      <c r="H3998" s="2">
        <v>1622.96</v>
      </c>
      <c r="I3998" t="str">
        <f t="shared" si="62"/>
        <v>Middle age</v>
      </c>
    </row>
    <row r="3999" spans="1:9" x14ac:dyDescent="0.35">
      <c r="A3999" s="1">
        <v>44819</v>
      </c>
      <c r="B3999" t="s">
        <v>4031</v>
      </c>
      <c r="C3999">
        <v>2</v>
      </c>
      <c r="D3999" t="s">
        <v>14</v>
      </c>
      <c r="E3999" t="s">
        <v>19</v>
      </c>
      <c r="F3999" t="s">
        <v>16</v>
      </c>
      <c r="G3999" t="s">
        <v>37</v>
      </c>
      <c r="H3999" s="2">
        <v>3514.6</v>
      </c>
      <c r="I3999" t="str">
        <f t="shared" si="62"/>
        <v>Child</v>
      </c>
    </row>
    <row r="4000" spans="1:9" x14ac:dyDescent="0.35">
      <c r="A4000" s="1">
        <v>45133</v>
      </c>
      <c r="B4000" t="s">
        <v>4032</v>
      </c>
      <c r="C4000">
        <v>30</v>
      </c>
      <c r="D4000" t="s">
        <v>21</v>
      </c>
      <c r="E4000" t="s">
        <v>10</v>
      </c>
      <c r="F4000" t="s">
        <v>11</v>
      </c>
      <c r="G4000" t="s">
        <v>28</v>
      </c>
      <c r="H4000" s="2">
        <v>1314.77</v>
      </c>
      <c r="I4000" t="str">
        <f t="shared" si="62"/>
        <v>Young Adult</v>
      </c>
    </row>
    <row r="4001" spans="1:9" x14ac:dyDescent="0.35">
      <c r="A4001" s="1">
        <v>44701</v>
      </c>
      <c r="B4001" t="s">
        <v>4033</v>
      </c>
      <c r="C4001">
        <v>95</v>
      </c>
      <c r="D4001" t="s">
        <v>14</v>
      </c>
      <c r="E4001" t="s">
        <v>33</v>
      </c>
      <c r="F4001" t="s">
        <v>30</v>
      </c>
      <c r="G4001" t="s">
        <v>12</v>
      </c>
      <c r="H4001" s="2">
        <v>2018.88</v>
      </c>
      <c r="I4001" t="str">
        <f t="shared" si="62"/>
        <v>Senior Age</v>
      </c>
    </row>
    <row r="4002" spans="1:9" x14ac:dyDescent="0.35">
      <c r="A4002" s="1">
        <v>45099</v>
      </c>
      <c r="B4002" t="s">
        <v>4034</v>
      </c>
      <c r="C4002">
        <v>82</v>
      </c>
      <c r="D4002" t="s">
        <v>21</v>
      </c>
      <c r="E4002" t="s">
        <v>33</v>
      </c>
      <c r="F4002" t="s">
        <v>23</v>
      </c>
      <c r="G4002" t="s">
        <v>67</v>
      </c>
      <c r="H4002" s="2">
        <v>3793.48</v>
      </c>
      <c r="I4002" t="str">
        <f t="shared" si="62"/>
        <v>Senior Age</v>
      </c>
    </row>
    <row r="4003" spans="1:9" x14ac:dyDescent="0.35">
      <c r="A4003" s="1">
        <v>44917</v>
      </c>
      <c r="B4003" t="s">
        <v>4035</v>
      </c>
      <c r="C4003">
        <v>96</v>
      </c>
      <c r="D4003" t="s">
        <v>21</v>
      </c>
      <c r="E4003" t="s">
        <v>22</v>
      </c>
      <c r="F4003" t="s">
        <v>23</v>
      </c>
      <c r="G4003" t="s">
        <v>37</v>
      </c>
      <c r="H4003" s="2">
        <v>1025.98</v>
      </c>
      <c r="I4003" t="str">
        <f t="shared" si="62"/>
        <v>Senior Age</v>
      </c>
    </row>
    <row r="4004" spans="1:9" x14ac:dyDescent="0.35">
      <c r="A4004" s="1">
        <v>44934</v>
      </c>
      <c r="B4004" t="s">
        <v>4036</v>
      </c>
      <c r="C4004">
        <v>28</v>
      </c>
      <c r="D4004" t="s">
        <v>9</v>
      </c>
      <c r="E4004" t="s">
        <v>27</v>
      </c>
      <c r="F4004" t="s">
        <v>23</v>
      </c>
      <c r="G4004" t="s">
        <v>37</v>
      </c>
      <c r="H4004" s="2">
        <v>2639.56</v>
      </c>
      <c r="I4004" t="str">
        <f t="shared" si="62"/>
        <v>Young Adult</v>
      </c>
    </row>
    <row r="4005" spans="1:9" x14ac:dyDescent="0.35">
      <c r="A4005" s="1">
        <v>44686</v>
      </c>
      <c r="B4005" t="s">
        <v>4037</v>
      </c>
      <c r="C4005">
        <v>85</v>
      </c>
      <c r="D4005" t="s">
        <v>21</v>
      </c>
      <c r="E4005" t="s">
        <v>19</v>
      </c>
      <c r="F4005" t="s">
        <v>23</v>
      </c>
      <c r="G4005" t="s">
        <v>28</v>
      </c>
      <c r="H4005" s="2">
        <v>4982.3</v>
      </c>
      <c r="I4005" t="str">
        <f t="shared" si="62"/>
        <v>Senior Age</v>
      </c>
    </row>
    <row r="4006" spans="1:9" x14ac:dyDescent="0.35">
      <c r="A4006" s="1">
        <v>44927</v>
      </c>
      <c r="B4006" t="s">
        <v>4038</v>
      </c>
      <c r="C4006">
        <v>35</v>
      </c>
      <c r="D4006" t="s">
        <v>21</v>
      </c>
      <c r="E4006" t="s">
        <v>10</v>
      </c>
      <c r="F4006" t="s">
        <v>16</v>
      </c>
      <c r="G4006" t="s">
        <v>40</v>
      </c>
      <c r="H4006" s="2">
        <v>3142.74</v>
      </c>
      <c r="I4006" t="str">
        <f t="shared" si="62"/>
        <v>Young Adult</v>
      </c>
    </row>
    <row r="4007" spans="1:9" x14ac:dyDescent="0.35">
      <c r="A4007" s="1">
        <v>44661</v>
      </c>
      <c r="B4007" t="s">
        <v>4039</v>
      </c>
      <c r="C4007">
        <v>29</v>
      </c>
      <c r="D4007" t="s">
        <v>14</v>
      </c>
      <c r="E4007" t="s">
        <v>10</v>
      </c>
      <c r="F4007" t="s">
        <v>30</v>
      </c>
      <c r="G4007" t="s">
        <v>28</v>
      </c>
      <c r="H4007" s="2">
        <v>4331.84</v>
      </c>
      <c r="I4007" t="str">
        <f t="shared" si="62"/>
        <v>Young Adult</v>
      </c>
    </row>
    <row r="4008" spans="1:9" x14ac:dyDescent="0.35">
      <c r="A4008" s="1">
        <v>44623</v>
      </c>
      <c r="B4008" t="s">
        <v>4040</v>
      </c>
      <c r="C4008">
        <v>35</v>
      </c>
      <c r="D4008" t="s">
        <v>21</v>
      </c>
      <c r="E4008" t="s">
        <v>19</v>
      </c>
      <c r="F4008" t="s">
        <v>23</v>
      </c>
      <c r="G4008" t="s">
        <v>28</v>
      </c>
      <c r="H4008" s="2">
        <v>3490.35</v>
      </c>
      <c r="I4008" t="str">
        <f t="shared" si="62"/>
        <v>Young Adult</v>
      </c>
    </row>
    <row r="4009" spans="1:9" x14ac:dyDescent="0.35">
      <c r="A4009" s="1">
        <v>45133</v>
      </c>
      <c r="B4009" t="s">
        <v>4041</v>
      </c>
      <c r="C4009">
        <v>12</v>
      </c>
      <c r="D4009" t="s">
        <v>21</v>
      </c>
      <c r="E4009" t="s">
        <v>27</v>
      </c>
      <c r="F4009" t="s">
        <v>11</v>
      </c>
      <c r="G4009" t="s">
        <v>37</v>
      </c>
      <c r="H4009" s="2">
        <v>3578.24</v>
      </c>
      <c r="I4009" t="str">
        <f t="shared" si="62"/>
        <v>Child</v>
      </c>
    </row>
    <row r="4010" spans="1:9" x14ac:dyDescent="0.35">
      <c r="A4010" s="1">
        <v>44612</v>
      </c>
      <c r="B4010" t="s">
        <v>4042</v>
      </c>
      <c r="C4010">
        <v>25</v>
      </c>
      <c r="D4010" t="s">
        <v>9</v>
      </c>
      <c r="E4010" t="s">
        <v>33</v>
      </c>
      <c r="F4010" t="s">
        <v>30</v>
      </c>
      <c r="G4010" t="s">
        <v>17</v>
      </c>
      <c r="H4010" s="2">
        <v>4782.8</v>
      </c>
      <c r="I4010" t="str">
        <f t="shared" si="62"/>
        <v>Young Adult</v>
      </c>
    </row>
    <row r="4011" spans="1:9" x14ac:dyDescent="0.35">
      <c r="A4011" s="1">
        <v>44596</v>
      </c>
      <c r="B4011" t="s">
        <v>4043</v>
      </c>
      <c r="C4011">
        <v>36</v>
      </c>
      <c r="D4011" t="s">
        <v>14</v>
      </c>
      <c r="E4011" t="s">
        <v>33</v>
      </c>
      <c r="F4011" t="s">
        <v>30</v>
      </c>
      <c r="G4011" t="s">
        <v>12</v>
      </c>
      <c r="H4011" s="2">
        <v>530.98</v>
      </c>
      <c r="I4011" t="str">
        <f t="shared" si="62"/>
        <v>Young Adult</v>
      </c>
    </row>
    <row r="4012" spans="1:9" x14ac:dyDescent="0.35">
      <c r="A4012" s="1">
        <v>44750</v>
      </c>
      <c r="B4012" t="s">
        <v>4044</v>
      </c>
      <c r="C4012">
        <v>82</v>
      </c>
      <c r="D4012" t="s">
        <v>9</v>
      </c>
      <c r="E4012" t="s">
        <v>27</v>
      </c>
      <c r="F4012" t="s">
        <v>30</v>
      </c>
      <c r="G4012" t="s">
        <v>37</v>
      </c>
      <c r="H4012" s="2">
        <v>2419.85</v>
      </c>
      <c r="I4012" t="str">
        <f t="shared" si="62"/>
        <v>Senior Age</v>
      </c>
    </row>
    <row r="4013" spans="1:9" x14ac:dyDescent="0.35">
      <c r="A4013" s="1">
        <v>44643</v>
      </c>
      <c r="B4013" t="s">
        <v>4045</v>
      </c>
      <c r="C4013">
        <v>29</v>
      </c>
      <c r="D4013" t="s">
        <v>21</v>
      </c>
      <c r="E4013" t="s">
        <v>27</v>
      </c>
      <c r="F4013" t="s">
        <v>30</v>
      </c>
      <c r="G4013" t="s">
        <v>40</v>
      </c>
      <c r="H4013" s="2">
        <v>3570.36</v>
      </c>
      <c r="I4013" t="str">
        <f t="shared" si="62"/>
        <v>Young Adult</v>
      </c>
    </row>
    <row r="4014" spans="1:9" x14ac:dyDescent="0.35">
      <c r="A4014" s="1">
        <v>44848</v>
      </c>
      <c r="B4014" t="s">
        <v>4046</v>
      </c>
      <c r="C4014">
        <v>4</v>
      </c>
      <c r="D4014" t="s">
        <v>21</v>
      </c>
      <c r="E4014" t="s">
        <v>15</v>
      </c>
      <c r="F4014" t="s">
        <v>30</v>
      </c>
      <c r="G4014" t="s">
        <v>28</v>
      </c>
      <c r="H4014" s="2">
        <v>2400.12</v>
      </c>
      <c r="I4014" t="str">
        <f t="shared" si="62"/>
        <v>Child</v>
      </c>
    </row>
    <row r="4015" spans="1:9" x14ac:dyDescent="0.35">
      <c r="A4015" s="1">
        <v>45011</v>
      </c>
      <c r="B4015" t="s">
        <v>4047</v>
      </c>
      <c r="C4015">
        <v>29</v>
      </c>
      <c r="D4015" t="s">
        <v>14</v>
      </c>
      <c r="E4015" t="s">
        <v>27</v>
      </c>
      <c r="F4015" t="s">
        <v>23</v>
      </c>
      <c r="G4015" t="s">
        <v>12</v>
      </c>
      <c r="H4015" s="2">
        <v>4885.29</v>
      </c>
      <c r="I4015" t="str">
        <f t="shared" si="62"/>
        <v>Young Adult</v>
      </c>
    </row>
    <row r="4016" spans="1:9" x14ac:dyDescent="0.35">
      <c r="A4016" s="1">
        <v>44620</v>
      </c>
      <c r="B4016" t="s">
        <v>4048</v>
      </c>
      <c r="C4016">
        <v>69</v>
      </c>
      <c r="D4016" t="s">
        <v>9</v>
      </c>
      <c r="E4016" t="s">
        <v>22</v>
      </c>
      <c r="F4016" t="s">
        <v>16</v>
      </c>
      <c r="G4016" t="s">
        <v>28</v>
      </c>
      <c r="H4016" s="2">
        <v>1407.71</v>
      </c>
      <c r="I4016" t="str">
        <f t="shared" si="62"/>
        <v>Senior Age</v>
      </c>
    </row>
    <row r="4017" spans="1:9" x14ac:dyDescent="0.35">
      <c r="A4017" s="1">
        <v>44824</v>
      </c>
      <c r="B4017" t="s">
        <v>4049</v>
      </c>
      <c r="C4017">
        <v>23</v>
      </c>
      <c r="D4017" t="s">
        <v>9</v>
      </c>
      <c r="E4017" t="s">
        <v>35</v>
      </c>
      <c r="F4017" t="s">
        <v>16</v>
      </c>
      <c r="G4017" t="s">
        <v>28</v>
      </c>
      <c r="H4017" s="2">
        <v>3612.48</v>
      </c>
      <c r="I4017" t="str">
        <f t="shared" si="62"/>
        <v>Young Adult</v>
      </c>
    </row>
    <row r="4018" spans="1:9" x14ac:dyDescent="0.35">
      <c r="A4018" s="1">
        <v>45238</v>
      </c>
      <c r="B4018" t="s">
        <v>4050</v>
      </c>
      <c r="C4018">
        <v>71</v>
      </c>
      <c r="D4018" t="s">
        <v>21</v>
      </c>
      <c r="E4018" t="s">
        <v>15</v>
      </c>
      <c r="F4018" t="s">
        <v>11</v>
      </c>
      <c r="G4018" t="s">
        <v>28</v>
      </c>
      <c r="H4018" s="2">
        <v>4479.28</v>
      </c>
      <c r="I4018" t="str">
        <f t="shared" si="62"/>
        <v>Senior Age</v>
      </c>
    </row>
    <row r="4019" spans="1:9" x14ac:dyDescent="0.35">
      <c r="A4019" s="1">
        <v>45195</v>
      </c>
      <c r="B4019" t="s">
        <v>4051</v>
      </c>
      <c r="C4019">
        <v>92</v>
      </c>
      <c r="D4019" t="s">
        <v>14</v>
      </c>
      <c r="E4019" t="s">
        <v>10</v>
      </c>
      <c r="F4019" t="s">
        <v>16</v>
      </c>
      <c r="G4019" t="s">
        <v>40</v>
      </c>
      <c r="H4019" s="2">
        <v>3490.25</v>
      </c>
      <c r="I4019" t="str">
        <f t="shared" si="62"/>
        <v>Senior Age</v>
      </c>
    </row>
    <row r="4020" spans="1:9" x14ac:dyDescent="0.35">
      <c r="A4020" s="1">
        <v>44932</v>
      </c>
      <c r="B4020" t="s">
        <v>4052</v>
      </c>
      <c r="C4020">
        <v>0</v>
      </c>
      <c r="D4020" t="s">
        <v>21</v>
      </c>
      <c r="E4020" t="s">
        <v>15</v>
      </c>
      <c r="F4020" t="s">
        <v>23</v>
      </c>
      <c r="G4020" t="s">
        <v>37</v>
      </c>
      <c r="H4020" s="2">
        <v>2364.5100000000002</v>
      </c>
      <c r="I4020" t="str">
        <f t="shared" si="62"/>
        <v>Child</v>
      </c>
    </row>
    <row r="4021" spans="1:9" x14ac:dyDescent="0.35">
      <c r="A4021" s="1">
        <v>45024</v>
      </c>
      <c r="B4021" t="s">
        <v>4053</v>
      </c>
      <c r="C4021">
        <v>46</v>
      </c>
      <c r="D4021" t="s">
        <v>9</v>
      </c>
      <c r="E4021" t="s">
        <v>10</v>
      </c>
      <c r="F4021" t="s">
        <v>11</v>
      </c>
      <c r="G4021" t="s">
        <v>28</v>
      </c>
      <c r="H4021" s="2">
        <v>310.81</v>
      </c>
      <c r="I4021" t="str">
        <f t="shared" si="62"/>
        <v>Middle age</v>
      </c>
    </row>
    <row r="4022" spans="1:9" x14ac:dyDescent="0.35">
      <c r="A4022" s="1">
        <v>44801</v>
      </c>
      <c r="B4022" t="s">
        <v>4054</v>
      </c>
      <c r="C4022">
        <v>39</v>
      </c>
      <c r="D4022" t="s">
        <v>14</v>
      </c>
      <c r="E4022" t="s">
        <v>15</v>
      </c>
      <c r="F4022" t="s">
        <v>11</v>
      </c>
      <c r="G4022" t="s">
        <v>28</v>
      </c>
      <c r="H4022" s="2">
        <v>1728.52</v>
      </c>
      <c r="I4022" t="str">
        <f t="shared" si="62"/>
        <v>Young Adult</v>
      </c>
    </row>
    <row r="4023" spans="1:9" x14ac:dyDescent="0.35">
      <c r="A4023" s="1">
        <v>44817</v>
      </c>
      <c r="B4023" t="s">
        <v>4055</v>
      </c>
      <c r="C4023">
        <v>69</v>
      </c>
      <c r="D4023" t="s">
        <v>9</v>
      </c>
      <c r="E4023" t="s">
        <v>22</v>
      </c>
      <c r="F4023" t="s">
        <v>16</v>
      </c>
      <c r="G4023" t="s">
        <v>37</v>
      </c>
      <c r="H4023" s="2">
        <v>1825.65</v>
      </c>
      <c r="I4023" t="str">
        <f t="shared" si="62"/>
        <v>Senior Age</v>
      </c>
    </row>
    <row r="4024" spans="1:9" x14ac:dyDescent="0.35">
      <c r="A4024" s="1">
        <v>44610</v>
      </c>
      <c r="B4024" t="s">
        <v>4056</v>
      </c>
      <c r="C4024">
        <v>88</v>
      </c>
      <c r="D4024" t="s">
        <v>14</v>
      </c>
      <c r="E4024" t="s">
        <v>10</v>
      </c>
      <c r="F4024" t="s">
        <v>23</v>
      </c>
      <c r="G4024" t="s">
        <v>40</v>
      </c>
      <c r="H4024" s="2">
        <v>57.17</v>
      </c>
      <c r="I4024" t="str">
        <f t="shared" si="62"/>
        <v>Senior Age</v>
      </c>
    </row>
    <row r="4025" spans="1:9" x14ac:dyDescent="0.35">
      <c r="A4025" s="1">
        <v>44743</v>
      </c>
      <c r="B4025" t="s">
        <v>4057</v>
      </c>
      <c r="C4025">
        <v>99</v>
      </c>
      <c r="D4025" t="s">
        <v>14</v>
      </c>
      <c r="E4025" t="s">
        <v>22</v>
      </c>
      <c r="F4025" t="s">
        <v>16</v>
      </c>
      <c r="G4025" t="s">
        <v>12</v>
      </c>
      <c r="H4025" s="2">
        <v>766.58</v>
      </c>
      <c r="I4025" t="str">
        <f t="shared" si="62"/>
        <v>Senior Age</v>
      </c>
    </row>
    <row r="4026" spans="1:9" x14ac:dyDescent="0.35">
      <c r="A4026" s="1">
        <v>45240</v>
      </c>
      <c r="B4026" t="s">
        <v>4058</v>
      </c>
      <c r="C4026">
        <v>67</v>
      </c>
      <c r="D4026" t="s">
        <v>9</v>
      </c>
      <c r="E4026" t="s">
        <v>19</v>
      </c>
      <c r="F4026" t="s">
        <v>23</v>
      </c>
      <c r="G4026" t="s">
        <v>40</v>
      </c>
      <c r="H4026" s="2">
        <v>2604.3200000000002</v>
      </c>
      <c r="I4026" t="str">
        <f t="shared" si="62"/>
        <v>Senior Age</v>
      </c>
    </row>
    <row r="4027" spans="1:9" x14ac:dyDescent="0.35">
      <c r="A4027" s="1">
        <v>44884</v>
      </c>
      <c r="B4027" t="s">
        <v>4059</v>
      </c>
      <c r="C4027">
        <v>2</v>
      </c>
      <c r="D4027" t="s">
        <v>21</v>
      </c>
      <c r="E4027" t="s">
        <v>25</v>
      </c>
      <c r="F4027" t="s">
        <v>16</v>
      </c>
      <c r="G4027" t="s">
        <v>12</v>
      </c>
      <c r="H4027" s="2">
        <v>4420.4799999999996</v>
      </c>
      <c r="I4027" t="str">
        <f t="shared" si="62"/>
        <v>Child</v>
      </c>
    </row>
    <row r="4028" spans="1:9" x14ac:dyDescent="0.35">
      <c r="A4028" s="1">
        <v>44562</v>
      </c>
      <c r="B4028" t="s">
        <v>4060</v>
      </c>
      <c r="C4028">
        <v>74</v>
      </c>
      <c r="D4028" t="s">
        <v>14</v>
      </c>
      <c r="E4028" t="s">
        <v>15</v>
      </c>
      <c r="F4028" t="s">
        <v>23</v>
      </c>
      <c r="G4028" t="s">
        <v>37</v>
      </c>
      <c r="H4028" s="2">
        <v>283.95</v>
      </c>
      <c r="I4028" t="str">
        <f t="shared" si="62"/>
        <v>Senior Age</v>
      </c>
    </row>
    <row r="4029" spans="1:9" x14ac:dyDescent="0.35">
      <c r="A4029" s="1">
        <v>45041</v>
      </c>
      <c r="B4029" t="s">
        <v>4061</v>
      </c>
      <c r="C4029">
        <v>51</v>
      </c>
      <c r="D4029" t="s">
        <v>21</v>
      </c>
      <c r="E4029" t="s">
        <v>22</v>
      </c>
      <c r="F4029" t="s">
        <v>11</v>
      </c>
      <c r="G4029" t="s">
        <v>37</v>
      </c>
      <c r="H4029" s="2">
        <v>2739.13</v>
      </c>
      <c r="I4029" t="str">
        <f t="shared" si="62"/>
        <v>Middle age</v>
      </c>
    </row>
    <row r="4030" spans="1:9" x14ac:dyDescent="0.35">
      <c r="A4030" s="1">
        <v>44722</v>
      </c>
      <c r="B4030" t="s">
        <v>4062</v>
      </c>
      <c r="C4030">
        <v>25</v>
      </c>
      <c r="D4030" t="s">
        <v>21</v>
      </c>
      <c r="E4030" t="s">
        <v>35</v>
      </c>
      <c r="F4030" t="s">
        <v>16</v>
      </c>
      <c r="G4030" t="s">
        <v>40</v>
      </c>
      <c r="H4030" s="2">
        <v>791.01</v>
      </c>
      <c r="I4030" t="str">
        <f t="shared" si="62"/>
        <v>Young Adult</v>
      </c>
    </row>
    <row r="4031" spans="1:9" x14ac:dyDescent="0.35">
      <c r="A4031" s="1">
        <v>44667</v>
      </c>
      <c r="B4031" t="s">
        <v>4063</v>
      </c>
      <c r="C4031">
        <v>99</v>
      </c>
      <c r="D4031" t="s">
        <v>9</v>
      </c>
      <c r="E4031" t="s">
        <v>15</v>
      </c>
      <c r="F4031" t="s">
        <v>16</v>
      </c>
      <c r="G4031" t="s">
        <v>40</v>
      </c>
      <c r="H4031" s="2">
        <v>2300.5500000000002</v>
      </c>
      <c r="I4031" t="str">
        <f t="shared" si="62"/>
        <v>Senior Age</v>
      </c>
    </row>
    <row r="4032" spans="1:9" x14ac:dyDescent="0.35">
      <c r="A4032" s="1">
        <v>44979</v>
      </c>
      <c r="B4032" t="s">
        <v>4064</v>
      </c>
      <c r="C4032">
        <v>48</v>
      </c>
      <c r="D4032" t="s">
        <v>9</v>
      </c>
      <c r="E4032" t="s">
        <v>33</v>
      </c>
      <c r="F4032" t="s">
        <v>30</v>
      </c>
      <c r="G4032" t="s">
        <v>28</v>
      </c>
      <c r="H4032" s="2">
        <v>4350.3100000000004</v>
      </c>
      <c r="I4032" t="str">
        <f t="shared" si="62"/>
        <v>Middle age</v>
      </c>
    </row>
    <row r="4033" spans="1:9" x14ac:dyDescent="0.35">
      <c r="A4033" s="1">
        <v>44854</v>
      </c>
      <c r="B4033" t="s">
        <v>4065</v>
      </c>
      <c r="C4033">
        <v>78</v>
      </c>
      <c r="D4033" t="s">
        <v>9</v>
      </c>
      <c r="E4033" t="s">
        <v>33</v>
      </c>
      <c r="F4033" t="s">
        <v>11</v>
      </c>
      <c r="G4033" t="s">
        <v>12</v>
      </c>
      <c r="H4033" s="2">
        <v>1194.28</v>
      </c>
      <c r="I4033" t="str">
        <f t="shared" si="62"/>
        <v>Senior Age</v>
      </c>
    </row>
    <row r="4034" spans="1:9" x14ac:dyDescent="0.35">
      <c r="A4034" s="1">
        <v>44918</v>
      </c>
      <c r="B4034" t="s">
        <v>4066</v>
      </c>
      <c r="C4034">
        <v>27</v>
      </c>
      <c r="D4034" t="s">
        <v>21</v>
      </c>
      <c r="E4034" t="s">
        <v>22</v>
      </c>
      <c r="F4034" t="s">
        <v>11</v>
      </c>
      <c r="G4034" t="s">
        <v>12</v>
      </c>
      <c r="H4034" s="2">
        <v>3346.19</v>
      </c>
      <c r="I4034" t="str">
        <f t="shared" ref="I4034:I4097" si="63">IF(C4034&lt;=17,"Child",IF(C4034&lt;=39, "Young Adult", IF(C4034&lt;=59, "Middle age", "Senior Age")))</f>
        <v>Young Adult</v>
      </c>
    </row>
    <row r="4035" spans="1:9" x14ac:dyDescent="0.35">
      <c r="A4035" s="1">
        <v>44825</v>
      </c>
      <c r="B4035" t="s">
        <v>4067</v>
      </c>
      <c r="C4035">
        <v>21</v>
      </c>
      <c r="D4035" t="s">
        <v>14</v>
      </c>
      <c r="E4035" t="s">
        <v>35</v>
      </c>
      <c r="F4035" t="s">
        <v>30</v>
      </c>
      <c r="G4035" t="s">
        <v>37</v>
      </c>
      <c r="H4035" s="2">
        <v>4683.1499999999996</v>
      </c>
      <c r="I4035" t="str">
        <f t="shared" si="63"/>
        <v>Young Adult</v>
      </c>
    </row>
    <row r="4036" spans="1:9" x14ac:dyDescent="0.35">
      <c r="A4036" s="1">
        <v>45097</v>
      </c>
      <c r="B4036" t="s">
        <v>4068</v>
      </c>
      <c r="C4036">
        <v>13</v>
      </c>
      <c r="D4036" t="s">
        <v>9</v>
      </c>
      <c r="E4036" t="s">
        <v>10</v>
      </c>
      <c r="F4036" t="s">
        <v>23</v>
      </c>
      <c r="G4036" t="s">
        <v>17</v>
      </c>
      <c r="H4036" s="2">
        <v>4032.97</v>
      </c>
      <c r="I4036" t="str">
        <f t="shared" si="63"/>
        <v>Child</v>
      </c>
    </row>
    <row r="4037" spans="1:9" x14ac:dyDescent="0.35">
      <c r="A4037" s="1">
        <v>44828</v>
      </c>
      <c r="B4037" t="s">
        <v>4069</v>
      </c>
      <c r="C4037">
        <v>48</v>
      </c>
      <c r="D4037" t="s">
        <v>14</v>
      </c>
      <c r="E4037" t="s">
        <v>25</v>
      </c>
      <c r="F4037" t="s">
        <v>11</v>
      </c>
      <c r="G4037" t="s">
        <v>40</v>
      </c>
      <c r="H4037" s="2">
        <v>4581.37</v>
      </c>
      <c r="I4037" t="str">
        <f t="shared" si="63"/>
        <v>Middle age</v>
      </c>
    </row>
    <row r="4038" spans="1:9" x14ac:dyDescent="0.35">
      <c r="A4038" s="1">
        <v>44712</v>
      </c>
      <c r="B4038" t="s">
        <v>4070</v>
      </c>
      <c r="C4038">
        <v>78</v>
      </c>
      <c r="D4038" t="s">
        <v>14</v>
      </c>
      <c r="E4038" t="s">
        <v>19</v>
      </c>
      <c r="F4038" t="s">
        <v>11</v>
      </c>
      <c r="G4038" t="s">
        <v>12</v>
      </c>
      <c r="H4038" s="2">
        <v>3615.76</v>
      </c>
      <c r="I4038" t="str">
        <f t="shared" si="63"/>
        <v>Senior Age</v>
      </c>
    </row>
    <row r="4039" spans="1:9" x14ac:dyDescent="0.35">
      <c r="A4039" s="1">
        <v>45226</v>
      </c>
      <c r="B4039" t="s">
        <v>4071</v>
      </c>
      <c r="C4039">
        <v>1</v>
      </c>
      <c r="D4039" t="s">
        <v>14</v>
      </c>
      <c r="E4039" t="s">
        <v>33</v>
      </c>
      <c r="F4039" t="s">
        <v>11</v>
      </c>
      <c r="G4039" t="s">
        <v>28</v>
      </c>
      <c r="H4039" s="2">
        <v>1521.15</v>
      </c>
      <c r="I4039" t="str">
        <f t="shared" si="63"/>
        <v>Child</v>
      </c>
    </row>
    <row r="4040" spans="1:9" x14ac:dyDescent="0.35">
      <c r="A4040" s="1">
        <v>44741</v>
      </c>
      <c r="B4040" t="s">
        <v>4072</v>
      </c>
      <c r="C4040">
        <v>78</v>
      </c>
      <c r="D4040" t="s">
        <v>9</v>
      </c>
      <c r="E4040" t="s">
        <v>15</v>
      </c>
      <c r="F4040" t="s">
        <v>30</v>
      </c>
      <c r="G4040" t="s">
        <v>40</v>
      </c>
      <c r="H4040" s="2">
        <v>742.87</v>
      </c>
      <c r="I4040" t="str">
        <f t="shared" si="63"/>
        <v>Senior Age</v>
      </c>
    </row>
    <row r="4041" spans="1:9" x14ac:dyDescent="0.35">
      <c r="A4041" s="1">
        <v>44826</v>
      </c>
      <c r="B4041" t="s">
        <v>4073</v>
      </c>
      <c r="C4041">
        <v>9</v>
      </c>
      <c r="D4041" t="s">
        <v>9</v>
      </c>
      <c r="E4041" t="s">
        <v>10</v>
      </c>
      <c r="F4041" t="s">
        <v>11</v>
      </c>
      <c r="G4041" t="s">
        <v>40</v>
      </c>
      <c r="H4041" s="2">
        <v>3632.65</v>
      </c>
      <c r="I4041" t="str">
        <f t="shared" si="63"/>
        <v>Child</v>
      </c>
    </row>
    <row r="4042" spans="1:9" x14ac:dyDescent="0.35">
      <c r="A4042" s="1">
        <v>44761</v>
      </c>
      <c r="B4042" t="s">
        <v>4074</v>
      </c>
      <c r="C4042">
        <v>27</v>
      </c>
      <c r="D4042" t="s">
        <v>14</v>
      </c>
      <c r="E4042" t="s">
        <v>35</v>
      </c>
      <c r="F4042" t="s">
        <v>16</v>
      </c>
      <c r="G4042" t="s">
        <v>40</v>
      </c>
      <c r="H4042" s="2">
        <v>799.56</v>
      </c>
      <c r="I4042" t="str">
        <f t="shared" si="63"/>
        <v>Young Adult</v>
      </c>
    </row>
    <row r="4043" spans="1:9" x14ac:dyDescent="0.35">
      <c r="A4043" s="1">
        <v>45165</v>
      </c>
      <c r="B4043" t="s">
        <v>4075</v>
      </c>
      <c r="C4043">
        <v>16</v>
      </c>
      <c r="D4043" t="s">
        <v>9</v>
      </c>
      <c r="E4043" t="s">
        <v>15</v>
      </c>
      <c r="F4043" t="s">
        <v>11</v>
      </c>
      <c r="G4043" t="s">
        <v>28</v>
      </c>
      <c r="H4043" s="2">
        <v>2065.73</v>
      </c>
      <c r="I4043" t="str">
        <f t="shared" si="63"/>
        <v>Child</v>
      </c>
    </row>
    <row r="4044" spans="1:9" x14ac:dyDescent="0.35">
      <c r="A4044" s="1">
        <v>44760</v>
      </c>
      <c r="B4044" t="s">
        <v>4076</v>
      </c>
      <c r="C4044">
        <v>28</v>
      </c>
      <c r="D4044" t="s">
        <v>14</v>
      </c>
      <c r="E4044" t="s">
        <v>25</v>
      </c>
      <c r="F4044" t="s">
        <v>16</v>
      </c>
      <c r="G4044" t="s">
        <v>12</v>
      </c>
      <c r="H4044" s="2">
        <v>4404.37</v>
      </c>
      <c r="I4044" t="str">
        <f t="shared" si="63"/>
        <v>Young Adult</v>
      </c>
    </row>
    <row r="4045" spans="1:9" x14ac:dyDescent="0.35">
      <c r="A4045" s="1">
        <v>44739</v>
      </c>
      <c r="B4045" t="s">
        <v>4077</v>
      </c>
      <c r="C4045">
        <v>77</v>
      </c>
      <c r="D4045" t="s">
        <v>14</v>
      </c>
      <c r="E4045" t="s">
        <v>19</v>
      </c>
      <c r="F4045" t="s">
        <v>23</v>
      </c>
      <c r="G4045" t="s">
        <v>40</v>
      </c>
      <c r="H4045" s="2">
        <v>629.57000000000005</v>
      </c>
      <c r="I4045" t="str">
        <f t="shared" si="63"/>
        <v>Senior Age</v>
      </c>
    </row>
    <row r="4046" spans="1:9" x14ac:dyDescent="0.35">
      <c r="A4046" s="1">
        <v>44955</v>
      </c>
      <c r="B4046" t="s">
        <v>4078</v>
      </c>
      <c r="C4046">
        <v>28</v>
      </c>
      <c r="D4046" t="s">
        <v>21</v>
      </c>
      <c r="E4046" t="s">
        <v>27</v>
      </c>
      <c r="F4046" t="s">
        <v>30</v>
      </c>
      <c r="G4046" t="s">
        <v>28</v>
      </c>
      <c r="H4046" s="2">
        <v>1705.01</v>
      </c>
      <c r="I4046" t="str">
        <f t="shared" si="63"/>
        <v>Young Adult</v>
      </c>
    </row>
    <row r="4047" spans="1:9" x14ac:dyDescent="0.35">
      <c r="A4047" s="1">
        <v>44680</v>
      </c>
      <c r="B4047" t="s">
        <v>4079</v>
      </c>
      <c r="C4047">
        <v>31</v>
      </c>
      <c r="D4047" t="s">
        <v>14</v>
      </c>
      <c r="E4047" t="s">
        <v>33</v>
      </c>
      <c r="F4047" t="s">
        <v>16</v>
      </c>
      <c r="G4047" t="s">
        <v>17</v>
      </c>
      <c r="H4047" s="2">
        <v>4008.38</v>
      </c>
      <c r="I4047" t="str">
        <f t="shared" si="63"/>
        <v>Young Adult</v>
      </c>
    </row>
    <row r="4048" spans="1:9" x14ac:dyDescent="0.35">
      <c r="A4048" s="1">
        <v>44957</v>
      </c>
      <c r="B4048" t="s">
        <v>4080</v>
      </c>
      <c r="C4048">
        <v>28</v>
      </c>
      <c r="D4048" t="s">
        <v>14</v>
      </c>
      <c r="E4048" t="s">
        <v>15</v>
      </c>
      <c r="F4048" t="s">
        <v>23</v>
      </c>
      <c r="G4048" t="s">
        <v>28</v>
      </c>
      <c r="H4048" s="2">
        <v>4714.54</v>
      </c>
      <c r="I4048" t="str">
        <f t="shared" si="63"/>
        <v>Young Adult</v>
      </c>
    </row>
    <row r="4049" spans="1:9" x14ac:dyDescent="0.35">
      <c r="A4049" s="1">
        <v>44935</v>
      </c>
      <c r="B4049" t="s">
        <v>4081</v>
      </c>
      <c r="C4049">
        <v>50</v>
      </c>
      <c r="D4049" t="s">
        <v>9</v>
      </c>
      <c r="E4049" t="s">
        <v>33</v>
      </c>
      <c r="F4049" t="s">
        <v>23</v>
      </c>
      <c r="G4049" t="s">
        <v>12</v>
      </c>
      <c r="H4049" s="2">
        <v>4408.8599999999997</v>
      </c>
      <c r="I4049" t="str">
        <f t="shared" si="63"/>
        <v>Middle age</v>
      </c>
    </row>
    <row r="4050" spans="1:9" x14ac:dyDescent="0.35">
      <c r="A4050" s="1">
        <v>45069</v>
      </c>
      <c r="B4050" t="s">
        <v>4082</v>
      </c>
      <c r="C4050">
        <v>82</v>
      </c>
      <c r="D4050" t="s">
        <v>14</v>
      </c>
      <c r="E4050" t="s">
        <v>25</v>
      </c>
      <c r="F4050" t="s">
        <v>23</v>
      </c>
      <c r="G4050" t="s">
        <v>37</v>
      </c>
      <c r="H4050" s="2">
        <v>600.07000000000005</v>
      </c>
      <c r="I4050" t="str">
        <f t="shared" si="63"/>
        <v>Senior Age</v>
      </c>
    </row>
    <row r="4051" spans="1:9" x14ac:dyDescent="0.35">
      <c r="A4051" s="1">
        <v>44612</v>
      </c>
      <c r="B4051" t="s">
        <v>4083</v>
      </c>
      <c r="C4051">
        <v>4</v>
      </c>
      <c r="D4051" t="s">
        <v>14</v>
      </c>
      <c r="E4051" t="s">
        <v>22</v>
      </c>
      <c r="F4051" t="s">
        <v>11</v>
      </c>
      <c r="G4051" t="s">
        <v>12</v>
      </c>
      <c r="H4051" s="2">
        <v>1156.21</v>
      </c>
      <c r="I4051" t="str">
        <f t="shared" si="63"/>
        <v>Child</v>
      </c>
    </row>
    <row r="4052" spans="1:9" x14ac:dyDescent="0.35">
      <c r="A4052" s="1">
        <v>45086</v>
      </c>
      <c r="B4052" t="s">
        <v>4084</v>
      </c>
      <c r="C4052">
        <v>76</v>
      </c>
      <c r="D4052" t="s">
        <v>9</v>
      </c>
      <c r="E4052" t="s">
        <v>35</v>
      </c>
      <c r="F4052" t="s">
        <v>30</v>
      </c>
      <c r="G4052" t="s">
        <v>40</v>
      </c>
      <c r="H4052" s="2">
        <v>4297.04</v>
      </c>
      <c r="I4052" t="str">
        <f t="shared" si="63"/>
        <v>Senior Age</v>
      </c>
    </row>
    <row r="4053" spans="1:9" x14ac:dyDescent="0.35">
      <c r="A4053" s="1">
        <v>45078</v>
      </c>
      <c r="B4053" t="s">
        <v>4085</v>
      </c>
      <c r="C4053">
        <v>47</v>
      </c>
      <c r="D4053" t="s">
        <v>21</v>
      </c>
      <c r="E4053" t="s">
        <v>27</v>
      </c>
      <c r="F4053" t="s">
        <v>16</v>
      </c>
      <c r="G4053" t="s">
        <v>37</v>
      </c>
      <c r="H4053" s="2">
        <v>853.71</v>
      </c>
      <c r="I4053" t="str">
        <f t="shared" si="63"/>
        <v>Middle age</v>
      </c>
    </row>
    <row r="4054" spans="1:9" x14ac:dyDescent="0.35">
      <c r="A4054" s="1">
        <v>45056</v>
      </c>
      <c r="B4054" t="s">
        <v>4086</v>
      </c>
      <c r="C4054">
        <v>42</v>
      </c>
      <c r="D4054" t="s">
        <v>9</v>
      </c>
      <c r="E4054" t="s">
        <v>33</v>
      </c>
      <c r="F4054" t="s">
        <v>11</v>
      </c>
      <c r="G4054" t="s">
        <v>17</v>
      </c>
      <c r="H4054" s="2">
        <v>1799.77</v>
      </c>
      <c r="I4054" t="str">
        <f t="shared" si="63"/>
        <v>Middle age</v>
      </c>
    </row>
    <row r="4055" spans="1:9" x14ac:dyDescent="0.35">
      <c r="A4055" s="1">
        <v>45110</v>
      </c>
      <c r="B4055" t="s">
        <v>4087</v>
      </c>
      <c r="C4055">
        <v>4</v>
      </c>
      <c r="D4055" t="s">
        <v>21</v>
      </c>
      <c r="E4055" t="s">
        <v>10</v>
      </c>
      <c r="F4055" t="s">
        <v>11</v>
      </c>
      <c r="G4055" t="s">
        <v>40</v>
      </c>
      <c r="H4055" s="2">
        <v>2877.82</v>
      </c>
      <c r="I4055" t="str">
        <f t="shared" si="63"/>
        <v>Child</v>
      </c>
    </row>
    <row r="4056" spans="1:9" x14ac:dyDescent="0.35">
      <c r="A4056" s="1">
        <v>44796</v>
      </c>
      <c r="B4056" t="s">
        <v>4088</v>
      </c>
      <c r="C4056">
        <v>98</v>
      </c>
      <c r="D4056" t="s">
        <v>14</v>
      </c>
      <c r="E4056" t="s">
        <v>25</v>
      </c>
      <c r="F4056" t="s">
        <v>16</v>
      </c>
      <c r="G4056" t="s">
        <v>37</v>
      </c>
      <c r="H4056" s="2">
        <v>790.4</v>
      </c>
      <c r="I4056" t="str">
        <f t="shared" si="63"/>
        <v>Senior Age</v>
      </c>
    </row>
    <row r="4057" spans="1:9" x14ac:dyDescent="0.35">
      <c r="A4057" s="1">
        <v>44882</v>
      </c>
      <c r="B4057" t="s">
        <v>4089</v>
      </c>
      <c r="C4057">
        <v>74</v>
      </c>
      <c r="D4057" t="s">
        <v>21</v>
      </c>
      <c r="E4057" t="s">
        <v>15</v>
      </c>
      <c r="F4057" t="s">
        <v>16</v>
      </c>
      <c r="G4057" t="s">
        <v>17</v>
      </c>
      <c r="H4057" s="2">
        <v>1275.22</v>
      </c>
      <c r="I4057" t="str">
        <f t="shared" si="63"/>
        <v>Senior Age</v>
      </c>
    </row>
    <row r="4058" spans="1:9" x14ac:dyDescent="0.35">
      <c r="A4058" s="1">
        <v>45259</v>
      </c>
      <c r="B4058" t="s">
        <v>4090</v>
      </c>
      <c r="C4058">
        <v>90</v>
      </c>
      <c r="D4058" t="s">
        <v>21</v>
      </c>
      <c r="E4058" t="s">
        <v>25</v>
      </c>
      <c r="F4058" t="s">
        <v>30</v>
      </c>
      <c r="G4058" t="s">
        <v>40</v>
      </c>
      <c r="H4058" s="2">
        <v>814.27</v>
      </c>
      <c r="I4058" t="str">
        <f t="shared" si="63"/>
        <v>Senior Age</v>
      </c>
    </row>
    <row r="4059" spans="1:9" x14ac:dyDescent="0.35">
      <c r="A4059" s="1">
        <v>45186</v>
      </c>
      <c r="B4059" t="s">
        <v>4091</v>
      </c>
      <c r="C4059">
        <v>38</v>
      </c>
      <c r="D4059" t="s">
        <v>21</v>
      </c>
      <c r="E4059" t="s">
        <v>22</v>
      </c>
      <c r="F4059" t="s">
        <v>30</v>
      </c>
      <c r="G4059" t="s">
        <v>37</v>
      </c>
      <c r="H4059" s="2">
        <v>3684.1</v>
      </c>
      <c r="I4059" t="str">
        <f t="shared" si="63"/>
        <v>Young Adult</v>
      </c>
    </row>
    <row r="4060" spans="1:9" x14ac:dyDescent="0.35">
      <c r="A4060" s="1">
        <v>45113</v>
      </c>
      <c r="B4060" t="s">
        <v>4092</v>
      </c>
      <c r="C4060">
        <v>15</v>
      </c>
      <c r="D4060" t="s">
        <v>14</v>
      </c>
      <c r="E4060" t="s">
        <v>27</v>
      </c>
      <c r="F4060" t="s">
        <v>23</v>
      </c>
      <c r="G4060" t="s">
        <v>17</v>
      </c>
      <c r="H4060" s="2">
        <v>131.66999999999999</v>
      </c>
      <c r="I4060" t="str">
        <f t="shared" si="63"/>
        <v>Child</v>
      </c>
    </row>
    <row r="4061" spans="1:9" x14ac:dyDescent="0.35">
      <c r="A4061" s="1">
        <v>45105</v>
      </c>
      <c r="B4061" t="s">
        <v>4093</v>
      </c>
      <c r="C4061">
        <v>29</v>
      </c>
      <c r="D4061" t="s">
        <v>14</v>
      </c>
      <c r="E4061" t="s">
        <v>33</v>
      </c>
      <c r="F4061" t="s">
        <v>23</v>
      </c>
      <c r="G4061" t="s">
        <v>28</v>
      </c>
      <c r="H4061" s="2">
        <v>2507.41</v>
      </c>
      <c r="I4061" t="str">
        <f t="shared" si="63"/>
        <v>Young Adult</v>
      </c>
    </row>
    <row r="4062" spans="1:9" x14ac:dyDescent="0.35">
      <c r="A4062" s="1">
        <v>44668</v>
      </c>
      <c r="B4062" t="s">
        <v>4094</v>
      </c>
      <c r="C4062">
        <v>67</v>
      </c>
      <c r="D4062" t="s">
        <v>9</v>
      </c>
      <c r="E4062" t="s">
        <v>25</v>
      </c>
      <c r="F4062" t="s">
        <v>23</v>
      </c>
      <c r="G4062" t="s">
        <v>17</v>
      </c>
      <c r="H4062" s="2">
        <v>3660.69</v>
      </c>
      <c r="I4062" t="str">
        <f t="shared" si="63"/>
        <v>Senior Age</v>
      </c>
    </row>
    <row r="4063" spans="1:9" x14ac:dyDescent="0.35">
      <c r="A4063" s="1">
        <v>44726</v>
      </c>
      <c r="B4063" t="s">
        <v>4095</v>
      </c>
      <c r="C4063">
        <v>56</v>
      </c>
      <c r="D4063" t="s">
        <v>14</v>
      </c>
      <c r="E4063" t="s">
        <v>25</v>
      </c>
      <c r="F4063" t="s">
        <v>30</v>
      </c>
      <c r="G4063" t="s">
        <v>40</v>
      </c>
      <c r="H4063" s="2">
        <v>2930.6</v>
      </c>
      <c r="I4063" t="str">
        <f t="shared" si="63"/>
        <v>Middle age</v>
      </c>
    </row>
    <row r="4064" spans="1:9" x14ac:dyDescent="0.35">
      <c r="A4064" s="1">
        <v>45091</v>
      </c>
      <c r="B4064" t="s">
        <v>4096</v>
      </c>
      <c r="C4064">
        <v>79</v>
      </c>
      <c r="D4064" t="s">
        <v>14</v>
      </c>
      <c r="E4064" t="s">
        <v>35</v>
      </c>
      <c r="F4064" t="s">
        <v>23</v>
      </c>
      <c r="G4064" t="s">
        <v>17</v>
      </c>
      <c r="H4064" s="2">
        <v>3789.75</v>
      </c>
      <c r="I4064" t="str">
        <f t="shared" si="63"/>
        <v>Senior Age</v>
      </c>
    </row>
    <row r="4065" spans="1:9" x14ac:dyDescent="0.35">
      <c r="A4065" s="1">
        <v>44915</v>
      </c>
      <c r="B4065" t="s">
        <v>4097</v>
      </c>
      <c r="C4065">
        <v>24</v>
      </c>
      <c r="D4065" t="s">
        <v>21</v>
      </c>
      <c r="E4065" t="s">
        <v>27</v>
      </c>
      <c r="F4065" t="s">
        <v>16</v>
      </c>
      <c r="G4065" t="s">
        <v>37</v>
      </c>
      <c r="H4065" s="2">
        <v>4901.5</v>
      </c>
      <c r="I4065" t="str">
        <f t="shared" si="63"/>
        <v>Young Adult</v>
      </c>
    </row>
    <row r="4066" spans="1:9" x14ac:dyDescent="0.35">
      <c r="A4066" s="1">
        <v>44795</v>
      </c>
      <c r="B4066" t="s">
        <v>4098</v>
      </c>
      <c r="C4066">
        <v>26</v>
      </c>
      <c r="D4066" t="s">
        <v>9</v>
      </c>
      <c r="E4066" t="s">
        <v>19</v>
      </c>
      <c r="F4066" t="s">
        <v>23</v>
      </c>
      <c r="G4066" t="s">
        <v>40</v>
      </c>
      <c r="H4066" s="2">
        <v>979.5</v>
      </c>
      <c r="I4066" t="str">
        <f t="shared" si="63"/>
        <v>Young Adult</v>
      </c>
    </row>
    <row r="4067" spans="1:9" x14ac:dyDescent="0.35">
      <c r="A4067" s="1">
        <v>44566</v>
      </c>
      <c r="B4067" t="s">
        <v>4099</v>
      </c>
      <c r="C4067">
        <v>31</v>
      </c>
      <c r="D4067" t="s">
        <v>9</v>
      </c>
      <c r="E4067" t="s">
        <v>35</v>
      </c>
      <c r="F4067" t="s">
        <v>11</v>
      </c>
      <c r="G4067" t="s">
        <v>28</v>
      </c>
      <c r="H4067" s="2">
        <v>3951.59</v>
      </c>
      <c r="I4067" t="str">
        <f t="shared" si="63"/>
        <v>Young Adult</v>
      </c>
    </row>
    <row r="4068" spans="1:9" x14ac:dyDescent="0.35">
      <c r="A4068" s="1">
        <v>45258</v>
      </c>
      <c r="B4068" t="s">
        <v>4100</v>
      </c>
      <c r="C4068">
        <v>89</v>
      </c>
      <c r="D4068" t="s">
        <v>14</v>
      </c>
      <c r="E4068" t="s">
        <v>33</v>
      </c>
      <c r="F4068" t="s">
        <v>23</v>
      </c>
      <c r="G4068" t="s">
        <v>12</v>
      </c>
      <c r="H4068" s="2">
        <v>4061.99</v>
      </c>
      <c r="I4068" t="str">
        <f t="shared" si="63"/>
        <v>Senior Age</v>
      </c>
    </row>
    <row r="4069" spans="1:9" x14ac:dyDescent="0.35">
      <c r="A4069" s="1">
        <v>45163</v>
      </c>
      <c r="B4069" t="s">
        <v>4101</v>
      </c>
      <c r="C4069">
        <v>91</v>
      </c>
      <c r="D4069" t="s">
        <v>21</v>
      </c>
      <c r="E4069" t="s">
        <v>33</v>
      </c>
      <c r="F4069" t="s">
        <v>30</v>
      </c>
      <c r="G4069" t="s">
        <v>37</v>
      </c>
      <c r="H4069" s="2">
        <v>585.82000000000005</v>
      </c>
      <c r="I4069" t="str">
        <f t="shared" si="63"/>
        <v>Senior Age</v>
      </c>
    </row>
    <row r="4070" spans="1:9" x14ac:dyDescent="0.35">
      <c r="A4070" s="1">
        <v>44783</v>
      </c>
      <c r="B4070" t="s">
        <v>4102</v>
      </c>
      <c r="C4070">
        <v>76</v>
      </c>
      <c r="D4070" t="s">
        <v>14</v>
      </c>
      <c r="E4070" t="s">
        <v>10</v>
      </c>
      <c r="F4070" t="s">
        <v>30</v>
      </c>
      <c r="G4070" t="s">
        <v>28</v>
      </c>
      <c r="H4070" s="2">
        <v>1611.21</v>
      </c>
      <c r="I4070" t="str">
        <f t="shared" si="63"/>
        <v>Senior Age</v>
      </c>
    </row>
    <row r="4071" spans="1:9" x14ac:dyDescent="0.35">
      <c r="A4071" s="1">
        <v>44909</v>
      </c>
      <c r="B4071" t="s">
        <v>4103</v>
      </c>
      <c r="C4071">
        <v>1</v>
      </c>
      <c r="D4071" t="s">
        <v>21</v>
      </c>
      <c r="E4071" t="s">
        <v>33</v>
      </c>
      <c r="F4071" t="s">
        <v>23</v>
      </c>
      <c r="G4071" t="s">
        <v>37</v>
      </c>
      <c r="H4071" s="2">
        <v>4004.32</v>
      </c>
      <c r="I4071" t="str">
        <f t="shared" si="63"/>
        <v>Child</v>
      </c>
    </row>
    <row r="4072" spans="1:9" x14ac:dyDescent="0.35">
      <c r="A4072" s="1">
        <v>45205</v>
      </c>
      <c r="B4072" t="s">
        <v>4104</v>
      </c>
      <c r="C4072">
        <v>20</v>
      </c>
      <c r="D4072" t="s">
        <v>21</v>
      </c>
      <c r="E4072" t="s">
        <v>33</v>
      </c>
      <c r="F4072" t="s">
        <v>16</v>
      </c>
      <c r="G4072" t="s">
        <v>12</v>
      </c>
      <c r="H4072" s="2">
        <v>3762.16</v>
      </c>
      <c r="I4072" t="str">
        <f t="shared" si="63"/>
        <v>Young Adult</v>
      </c>
    </row>
    <row r="4073" spans="1:9" x14ac:dyDescent="0.35">
      <c r="A4073" s="1">
        <v>44714</v>
      </c>
      <c r="B4073" t="s">
        <v>4105</v>
      </c>
      <c r="C4073">
        <v>2</v>
      </c>
      <c r="D4073" t="s">
        <v>14</v>
      </c>
      <c r="E4073" t="s">
        <v>25</v>
      </c>
      <c r="F4073" t="s">
        <v>30</v>
      </c>
      <c r="G4073" t="s">
        <v>17</v>
      </c>
      <c r="H4073" s="2">
        <v>418.04</v>
      </c>
      <c r="I4073" t="str">
        <f t="shared" si="63"/>
        <v>Child</v>
      </c>
    </row>
    <row r="4074" spans="1:9" x14ac:dyDescent="0.35">
      <c r="A4074" s="1">
        <v>44904</v>
      </c>
      <c r="B4074" t="s">
        <v>4106</v>
      </c>
      <c r="C4074">
        <v>9</v>
      </c>
      <c r="D4074" t="s">
        <v>21</v>
      </c>
      <c r="E4074" t="s">
        <v>10</v>
      </c>
      <c r="F4074" t="s">
        <v>23</v>
      </c>
      <c r="G4074" t="s">
        <v>28</v>
      </c>
      <c r="H4074" s="2">
        <v>4622.21</v>
      </c>
      <c r="I4074" t="str">
        <f t="shared" si="63"/>
        <v>Child</v>
      </c>
    </row>
    <row r="4075" spans="1:9" x14ac:dyDescent="0.35">
      <c r="A4075" s="1">
        <v>45037</v>
      </c>
      <c r="B4075" t="s">
        <v>4107</v>
      </c>
      <c r="C4075">
        <v>7</v>
      </c>
      <c r="D4075" t="s">
        <v>21</v>
      </c>
      <c r="E4075" t="s">
        <v>15</v>
      </c>
      <c r="F4075" t="s">
        <v>11</v>
      </c>
      <c r="G4075" t="s">
        <v>40</v>
      </c>
      <c r="H4075" s="2">
        <v>255.32</v>
      </c>
      <c r="I4075" t="str">
        <f t="shared" si="63"/>
        <v>Child</v>
      </c>
    </row>
    <row r="4076" spans="1:9" x14ac:dyDescent="0.35">
      <c r="A4076" s="1">
        <v>44816</v>
      </c>
      <c r="B4076" t="s">
        <v>4108</v>
      </c>
      <c r="C4076">
        <v>91</v>
      </c>
      <c r="D4076" t="s">
        <v>14</v>
      </c>
      <c r="E4076" t="s">
        <v>19</v>
      </c>
      <c r="F4076" t="s">
        <v>16</v>
      </c>
      <c r="G4076" t="s">
        <v>17</v>
      </c>
      <c r="H4076" s="2">
        <v>3982.13</v>
      </c>
      <c r="I4076" t="str">
        <f t="shared" si="63"/>
        <v>Senior Age</v>
      </c>
    </row>
    <row r="4077" spans="1:9" x14ac:dyDescent="0.35">
      <c r="A4077" s="1">
        <v>45186</v>
      </c>
      <c r="B4077" t="s">
        <v>4109</v>
      </c>
      <c r="C4077">
        <v>6</v>
      </c>
      <c r="D4077" t="s">
        <v>21</v>
      </c>
      <c r="E4077" t="s">
        <v>10</v>
      </c>
      <c r="F4077" t="s">
        <v>23</v>
      </c>
      <c r="G4077" t="s">
        <v>40</v>
      </c>
      <c r="H4077" s="2">
        <v>3581.31</v>
      </c>
      <c r="I4077" t="str">
        <f t="shared" si="63"/>
        <v>Child</v>
      </c>
    </row>
    <row r="4078" spans="1:9" x14ac:dyDescent="0.35">
      <c r="A4078" s="1">
        <v>45231</v>
      </c>
      <c r="B4078" t="s">
        <v>4110</v>
      </c>
      <c r="C4078">
        <v>69</v>
      </c>
      <c r="D4078" t="s">
        <v>9</v>
      </c>
      <c r="E4078" t="s">
        <v>19</v>
      </c>
      <c r="F4078" t="s">
        <v>23</v>
      </c>
      <c r="G4078" t="s">
        <v>37</v>
      </c>
      <c r="H4078" s="2">
        <v>2748.25</v>
      </c>
      <c r="I4078" t="str">
        <f t="shared" si="63"/>
        <v>Senior Age</v>
      </c>
    </row>
    <row r="4079" spans="1:9" x14ac:dyDescent="0.35">
      <c r="A4079" s="1">
        <v>44760</v>
      </c>
      <c r="B4079" t="s">
        <v>4111</v>
      </c>
      <c r="C4079">
        <v>72</v>
      </c>
      <c r="D4079" t="s">
        <v>14</v>
      </c>
      <c r="E4079" t="s">
        <v>22</v>
      </c>
      <c r="F4079" t="s">
        <v>30</v>
      </c>
      <c r="G4079" t="s">
        <v>40</v>
      </c>
      <c r="H4079" s="2">
        <v>3177.39</v>
      </c>
      <c r="I4079" t="str">
        <f t="shared" si="63"/>
        <v>Senior Age</v>
      </c>
    </row>
    <row r="4080" spans="1:9" x14ac:dyDescent="0.35">
      <c r="A4080" s="1">
        <v>45205</v>
      </c>
      <c r="B4080" t="s">
        <v>4112</v>
      </c>
      <c r="C4080">
        <v>37</v>
      </c>
      <c r="D4080" t="s">
        <v>9</v>
      </c>
      <c r="E4080" t="s">
        <v>15</v>
      </c>
      <c r="F4080" t="s">
        <v>30</v>
      </c>
      <c r="G4080" t="s">
        <v>17</v>
      </c>
      <c r="H4080" s="2">
        <v>2909.23</v>
      </c>
      <c r="I4080" t="str">
        <f t="shared" si="63"/>
        <v>Young Adult</v>
      </c>
    </row>
    <row r="4081" spans="1:9" x14ac:dyDescent="0.35">
      <c r="A4081" s="1">
        <v>45104</v>
      </c>
      <c r="B4081" t="s">
        <v>4113</v>
      </c>
      <c r="C4081">
        <v>70</v>
      </c>
      <c r="D4081" t="s">
        <v>14</v>
      </c>
      <c r="E4081" t="s">
        <v>15</v>
      </c>
      <c r="F4081" t="s">
        <v>11</v>
      </c>
      <c r="G4081" t="s">
        <v>17</v>
      </c>
      <c r="H4081" s="2">
        <v>1728.56</v>
      </c>
      <c r="I4081" t="str">
        <f t="shared" si="63"/>
        <v>Senior Age</v>
      </c>
    </row>
    <row r="4082" spans="1:9" x14ac:dyDescent="0.35">
      <c r="A4082" s="1">
        <v>45257</v>
      </c>
      <c r="B4082" t="s">
        <v>4114</v>
      </c>
      <c r="C4082">
        <v>49</v>
      </c>
      <c r="D4082" t="s">
        <v>14</v>
      </c>
      <c r="E4082" t="s">
        <v>35</v>
      </c>
      <c r="F4082" t="s">
        <v>23</v>
      </c>
      <c r="G4082" t="s">
        <v>28</v>
      </c>
      <c r="H4082" s="2">
        <v>2829.96</v>
      </c>
      <c r="I4082" t="str">
        <f t="shared" si="63"/>
        <v>Middle age</v>
      </c>
    </row>
    <row r="4083" spans="1:9" x14ac:dyDescent="0.35">
      <c r="A4083" s="1">
        <v>44903</v>
      </c>
      <c r="B4083" t="s">
        <v>4115</v>
      </c>
      <c r="C4083">
        <v>70</v>
      </c>
      <c r="D4083" t="s">
        <v>9</v>
      </c>
      <c r="E4083" t="s">
        <v>35</v>
      </c>
      <c r="F4083" t="s">
        <v>30</v>
      </c>
      <c r="G4083" t="s">
        <v>40</v>
      </c>
      <c r="H4083" s="2">
        <v>1772.98</v>
      </c>
      <c r="I4083" t="str">
        <f t="shared" si="63"/>
        <v>Senior Age</v>
      </c>
    </row>
    <row r="4084" spans="1:9" x14ac:dyDescent="0.35">
      <c r="A4084" s="1">
        <v>44932</v>
      </c>
      <c r="B4084" t="s">
        <v>4116</v>
      </c>
      <c r="C4084">
        <v>31</v>
      </c>
      <c r="D4084" t="s">
        <v>14</v>
      </c>
      <c r="E4084" t="s">
        <v>15</v>
      </c>
      <c r="F4084" t="s">
        <v>23</v>
      </c>
      <c r="G4084" t="s">
        <v>28</v>
      </c>
      <c r="H4084" s="2">
        <v>2131.42</v>
      </c>
      <c r="I4084" t="str">
        <f t="shared" si="63"/>
        <v>Young Adult</v>
      </c>
    </row>
    <row r="4085" spans="1:9" x14ac:dyDescent="0.35">
      <c r="A4085" s="1">
        <v>44708</v>
      </c>
      <c r="B4085" t="s">
        <v>4117</v>
      </c>
      <c r="C4085">
        <v>1</v>
      </c>
      <c r="D4085" t="s">
        <v>21</v>
      </c>
      <c r="E4085" t="s">
        <v>33</v>
      </c>
      <c r="F4085" t="s">
        <v>11</v>
      </c>
      <c r="G4085" t="s">
        <v>37</v>
      </c>
      <c r="H4085" s="2">
        <v>3167.61</v>
      </c>
      <c r="I4085" t="str">
        <f t="shared" si="63"/>
        <v>Child</v>
      </c>
    </row>
    <row r="4086" spans="1:9" x14ac:dyDescent="0.35">
      <c r="A4086" s="1">
        <v>44681</v>
      </c>
      <c r="B4086" t="s">
        <v>4118</v>
      </c>
      <c r="C4086">
        <v>4</v>
      </c>
      <c r="D4086" t="s">
        <v>9</v>
      </c>
      <c r="E4086" t="s">
        <v>22</v>
      </c>
      <c r="F4086" t="s">
        <v>16</v>
      </c>
      <c r="G4086" t="s">
        <v>28</v>
      </c>
      <c r="H4086" s="2">
        <v>2245.0100000000002</v>
      </c>
      <c r="I4086" t="str">
        <f t="shared" si="63"/>
        <v>Child</v>
      </c>
    </row>
    <row r="4087" spans="1:9" x14ac:dyDescent="0.35">
      <c r="A4087" s="1">
        <v>44660</v>
      </c>
      <c r="B4087" t="s">
        <v>4119</v>
      </c>
      <c r="C4087">
        <v>53</v>
      </c>
      <c r="D4087" t="s">
        <v>21</v>
      </c>
      <c r="E4087" t="s">
        <v>10</v>
      </c>
      <c r="F4087" t="s">
        <v>11</v>
      </c>
      <c r="G4087" t="s">
        <v>12</v>
      </c>
      <c r="H4087" s="2">
        <v>170.68</v>
      </c>
      <c r="I4087" t="str">
        <f t="shared" si="63"/>
        <v>Middle age</v>
      </c>
    </row>
    <row r="4088" spans="1:9" x14ac:dyDescent="0.35">
      <c r="A4088" s="1">
        <v>44859</v>
      </c>
      <c r="B4088" t="s">
        <v>4120</v>
      </c>
      <c r="C4088">
        <v>4</v>
      </c>
      <c r="D4088" t="s">
        <v>9</v>
      </c>
      <c r="E4088" t="s">
        <v>10</v>
      </c>
      <c r="F4088" t="s">
        <v>11</v>
      </c>
      <c r="G4088" t="s">
        <v>17</v>
      </c>
      <c r="H4088" s="2">
        <v>735.43</v>
      </c>
      <c r="I4088" t="str">
        <f t="shared" si="63"/>
        <v>Child</v>
      </c>
    </row>
    <row r="4089" spans="1:9" x14ac:dyDescent="0.35">
      <c r="A4089" s="1">
        <v>44562</v>
      </c>
      <c r="B4089" t="s">
        <v>4121</v>
      </c>
      <c r="C4089">
        <v>43</v>
      </c>
      <c r="D4089" t="s">
        <v>14</v>
      </c>
      <c r="E4089" t="s">
        <v>10</v>
      </c>
      <c r="F4089" t="s">
        <v>11</v>
      </c>
      <c r="G4089" t="s">
        <v>28</v>
      </c>
      <c r="H4089" s="2">
        <v>4137.97</v>
      </c>
      <c r="I4089" t="str">
        <f t="shared" si="63"/>
        <v>Middle age</v>
      </c>
    </row>
    <row r="4090" spans="1:9" x14ac:dyDescent="0.35">
      <c r="A4090" s="1">
        <v>45224</v>
      </c>
      <c r="B4090" t="s">
        <v>4122</v>
      </c>
      <c r="C4090">
        <v>19</v>
      </c>
      <c r="D4090" t="s">
        <v>9</v>
      </c>
      <c r="E4090" t="s">
        <v>25</v>
      </c>
      <c r="F4090" t="s">
        <v>11</v>
      </c>
      <c r="G4090" t="s">
        <v>37</v>
      </c>
      <c r="H4090" s="2">
        <v>3309.36</v>
      </c>
      <c r="I4090" t="str">
        <f t="shared" si="63"/>
        <v>Young Adult</v>
      </c>
    </row>
    <row r="4091" spans="1:9" x14ac:dyDescent="0.35">
      <c r="A4091" s="1">
        <v>44804</v>
      </c>
      <c r="B4091" t="s">
        <v>4123</v>
      </c>
      <c r="C4091">
        <v>36</v>
      </c>
      <c r="D4091" t="s">
        <v>9</v>
      </c>
      <c r="E4091" t="s">
        <v>33</v>
      </c>
      <c r="F4091" t="s">
        <v>16</v>
      </c>
      <c r="G4091" t="s">
        <v>40</v>
      </c>
      <c r="H4091" s="2">
        <v>4291.13</v>
      </c>
      <c r="I4091" t="str">
        <f t="shared" si="63"/>
        <v>Young Adult</v>
      </c>
    </row>
    <row r="4092" spans="1:9" x14ac:dyDescent="0.35">
      <c r="A4092" s="1">
        <v>45110</v>
      </c>
      <c r="B4092" t="s">
        <v>4124</v>
      </c>
      <c r="C4092">
        <v>24</v>
      </c>
      <c r="D4092" t="s">
        <v>14</v>
      </c>
      <c r="E4092" t="s">
        <v>19</v>
      </c>
      <c r="F4092" t="s">
        <v>16</v>
      </c>
      <c r="G4092" t="s">
        <v>40</v>
      </c>
      <c r="H4092" s="2">
        <v>3050.47</v>
      </c>
      <c r="I4092" t="str">
        <f t="shared" si="63"/>
        <v>Young Adult</v>
      </c>
    </row>
    <row r="4093" spans="1:9" x14ac:dyDescent="0.35">
      <c r="A4093" s="1">
        <v>45143</v>
      </c>
      <c r="B4093" t="s">
        <v>4125</v>
      </c>
      <c r="C4093">
        <v>99</v>
      </c>
      <c r="D4093" t="s">
        <v>9</v>
      </c>
      <c r="E4093" t="s">
        <v>15</v>
      </c>
      <c r="F4093" t="s">
        <v>16</v>
      </c>
      <c r="G4093" t="s">
        <v>40</v>
      </c>
      <c r="H4093" s="2">
        <v>356.29</v>
      </c>
      <c r="I4093" t="str">
        <f t="shared" si="63"/>
        <v>Senior Age</v>
      </c>
    </row>
    <row r="4094" spans="1:9" x14ac:dyDescent="0.35">
      <c r="A4094" s="1">
        <v>44823</v>
      </c>
      <c r="B4094" t="s">
        <v>4126</v>
      </c>
      <c r="C4094">
        <v>72</v>
      </c>
      <c r="D4094" t="s">
        <v>14</v>
      </c>
      <c r="E4094" t="s">
        <v>15</v>
      </c>
      <c r="F4094" t="s">
        <v>16</v>
      </c>
      <c r="G4094" t="s">
        <v>12</v>
      </c>
      <c r="H4094" s="2">
        <v>3765.2</v>
      </c>
      <c r="I4094" t="str">
        <f t="shared" si="63"/>
        <v>Senior Age</v>
      </c>
    </row>
    <row r="4095" spans="1:9" x14ac:dyDescent="0.35">
      <c r="A4095" s="1">
        <v>44868</v>
      </c>
      <c r="B4095" t="s">
        <v>4127</v>
      </c>
      <c r="C4095">
        <v>40</v>
      </c>
      <c r="D4095" t="s">
        <v>21</v>
      </c>
      <c r="E4095" t="s">
        <v>22</v>
      </c>
      <c r="F4095" t="s">
        <v>11</v>
      </c>
      <c r="G4095" t="s">
        <v>17</v>
      </c>
      <c r="H4095" s="2">
        <v>647.87</v>
      </c>
      <c r="I4095" t="str">
        <f t="shared" si="63"/>
        <v>Middle age</v>
      </c>
    </row>
    <row r="4096" spans="1:9" x14ac:dyDescent="0.35">
      <c r="A4096" s="1">
        <v>45076</v>
      </c>
      <c r="B4096" t="s">
        <v>4128</v>
      </c>
      <c r="C4096">
        <v>43</v>
      </c>
      <c r="D4096" t="s">
        <v>21</v>
      </c>
      <c r="E4096" t="s">
        <v>33</v>
      </c>
      <c r="F4096" t="s">
        <v>11</v>
      </c>
      <c r="G4096" t="s">
        <v>12</v>
      </c>
      <c r="H4096" s="2">
        <v>2469.9299999999998</v>
      </c>
      <c r="I4096" t="str">
        <f t="shared" si="63"/>
        <v>Middle age</v>
      </c>
    </row>
    <row r="4097" spans="1:9" x14ac:dyDescent="0.35">
      <c r="A4097" s="1">
        <v>44609</v>
      </c>
      <c r="B4097" t="s">
        <v>4129</v>
      </c>
      <c r="C4097">
        <v>43</v>
      </c>
      <c r="D4097" t="s">
        <v>14</v>
      </c>
      <c r="E4097" t="s">
        <v>35</v>
      </c>
      <c r="F4097" t="s">
        <v>23</v>
      </c>
      <c r="G4097" t="s">
        <v>37</v>
      </c>
      <c r="H4097" s="2">
        <v>3445.32</v>
      </c>
      <c r="I4097" t="str">
        <f t="shared" si="63"/>
        <v>Middle age</v>
      </c>
    </row>
    <row r="4098" spans="1:9" x14ac:dyDescent="0.35">
      <c r="A4098" s="1">
        <v>45000</v>
      </c>
      <c r="B4098" t="s">
        <v>4130</v>
      </c>
      <c r="C4098">
        <v>34</v>
      </c>
      <c r="D4098" t="s">
        <v>21</v>
      </c>
      <c r="E4098" t="s">
        <v>33</v>
      </c>
      <c r="F4098" t="s">
        <v>23</v>
      </c>
      <c r="G4098" t="s">
        <v>28</v>
      </c>
      <c r="H4098" s="2">
        <v>3751.81</v>
      </c>
      <c r="I4098" t="str">
        <f t="shared" ref="I4098:I4161" si="64">IF(C4098&lt;=17,"Child",IF(C4098&lt;=39, "Young Adult", IF(C4098&lt;=59, "Middle age", "Senior Age")))</f>
        <v>Young Adult</v>
      </c>
    </row>
    <row r="4099" spans="1:9" x14ac:dyDescent="0.35">
      <c r="A4099" s="1">
        <v>44568</v>
      </c>
      <c r="B4099" t="s">
        <v>4131</v>
      </c>
      <c r="C4099">
        <v>56</v>
      </c>
      <c r="D4099" t="s">
        <v>9</v>
      </c>
      <c r="E4099" t="s">
        <v>19</v>
      </c>
      <c r="F4099" t="s">
        <v>30</v>
      </c>
      <c r="G4099" t="s">
        <v>17</v>
      </c>
      <c r="H4099" s="2">
        <v>2508.04</v>
      </c>
      <c r="I4099" t="str">
        <f t="shared" si="64"/>
        <v>Middle age</v>
      </c>
    </row>
    <row r="4100" spans="1:9" x14ac:dyDescent="0.35">
      <c r="A4100" s="1">
        <v>44920</v>
      </c>
      <c r="B4100" t="s">
        <v>4132</v>
      </c>
      <c r="C4100">
        <v>48</v>
      </c>
      <c r="D4100" t="s">
        <v>21</v>
      </c>
      <c r="E4100" t="s">
        <v>10</v>
      </c>
      <c r="F4100" t="s">
        <v>23</v>
      </c>
      <c r="G4100" t="s">
        <v>28</v>
      </c>
      <c r="H4100" s="2">
        <v>1687.86</v>
      </c>
      <c r="I4100" t="str">
        <f t="shared" si="64"/>
        <v>Middle age</v>
      </c>
    </row>
    <row r="4101" spans="1:9" x14ac:dyDescent="0.35">
      <c r="A4101" s="1">
        <v>44909</v>
      </c>
      <c r="B4101" t="s">
        <v>4133</v>
      </c>
      <c r="C4101">
        <v>75</v>
      </c>
      <c r="D4101" t="s">
        <v>9</v>
      </c>
      <c r="E4101" t="s">
        <v>25</v>
      </c>
      <c r="F4101" t="s">
        <v>30</v>
      </c>
      <c r="G4101" t="s">
        <v>37</v>
      </c>
      <c r="H4101" s="2">
        <v>4379.07</v>
      </c>
      <c r="I4101" t="str">
        <f t="shared" si="64"/>
        <v>Senior Age</v>
      </c>
    </row>
    <row r="4102" spans="1:9" x14ac:dyDescent="0.35">
      <c r="A4102" s="1">
        <v>44802</v>
      </c>
      <c r="B4102" t="s">
        <v>4134</v>
      </c>
      <c r="C4102">
        <v>63</v>
      </c>
      <c r="D4102" t="s">
        <v>9</v>
      </c>
      <c r="E4102" t="s">
        <v>19</v>
      </c>
      <c r="F4102" t="s">
        <v>23</v>
      </c>
      <c r="G4102" t="s">
        <v>40</v>
      </c>
      <c r="H4102" s="2">
        <v>4432.47</v>
      </c>
      <c r="I4102" t="str">
        <f t="shared" si="64"/>
        <v>Senior Age</v>
      </c>
    </row>
    <row r="4103" spans="1:9" x14ac:dyDescent="0.35">
      <c r="A4103" s="1">
        <v>44783</v>
      </c>
      <c r="B4103" t="s">
        <v>4135</v>
      </c>
      <c r="C4103">
        <v>80</v>
      </c>
      <c r="D4103" t="s">
        <v>21</v>
      </c>
      <c r="E4103" t="s">
        <v>27</v>
      </c>
      <c r="F4103" t="s">
        <v>11</v>
      </c>
      <c r="G4103" t="s">
        <v>37</v>
      </c>
      <c r="H4103" s="2">
        <v>4494.53</v>
      </c>
      <c r="I4103" t="str">
        <f t="shared" si="64"/>
        <v>Senior Age</v>
      </c>
    </row>
    <row r="4104" spans="1:9" x14ac:dyDescent="0.35">
      <c r="A4104" s="1">
        <v>45191</v>
      </c>
      <c r="B4104" t="s">
        <v>4136</v>
      </c>
      <c r="C4104">
        <v>92</v>
      </c>
      <c r="D4104" t="s">
        <v>21</v>
      </c>
      <c r="E4104" t="s">
        <v>35</v>
      </c>
      <c r="F4104" t="s">
        <v>23</v>
      </c>
      <c r="G4104" t="s">
        <v>28</v>
      </c>
      <c r="H4104" s="2">
        <v>4600.01</v>
      </c>
      <c r="I4104" t="str">
        <f t="shared" si="64"/>
        <v>Senior Age</v>
      </c>
    </row>
    <row r="4105" spans="1:9" x14ac:dyDescent="0.35">
      <c r="A4105" s="1">
        <v>45228</v>
      </c>
      <c r="B4105" t="s">
        <v>4137</v>
      </c>
      <c r="C4105">
        <v>19</v>
      </c>
      <c r="D4105" t="s">
        <v>21</v>
      </c>
      <c r="E4105" t="s">
        <v>27</v>
      </c>
      <c r="F4105" t="s">
        <v>16</v>
      </c>
      <c r="G4105" t="s">
        <v>37</v>
      </c>
      <c r="H4105" s="2">
        <v>1263.68</v>
      </c>
      <c r="I4105" t="str">
        <f t="shared" si="64"/>
        <v>Young Adult</v>
      </c>
    </row>
    <row r="4106" spans="1:9" x14ac:dyDescent="0.35">
      <c r="A4106" s="1">
        <v>45163</v>
      </c>
      <c r="B4106" t="s">
        <v>4138</v>
      </c>
      <c r="C4106">
        <v>31</v>
      </c>
      <c r="D4106" t="s">
        <v>14</v>
      </c>
      <c r="E4106" t="s">
        <v>15</v>
      </c>
      <c r="F4106" t="s">
        <v>11</v>
      </c>
      <c r="G4106" t="s">
        <v>17</v>
      </c>
      <c r="H4106" s="2">
        <v>1806.13</v>
      </c>
      <c r="I4106" t="str">
        <f t="shared" si="64"/>
        <v>Young Adult</v>
      </c>
    </row>
    <row r="4107" spans="1:9" x14ac:dyDescent="0.35">
      <c r="A4107" s="1">
        <v>44642</v>
      </c>
      <c r="B4107" t="s">
        <v>4139</v>
      </c>
      <c r="C4107">
        <v>83</v>
      </c>
      <c r="D4107" t="s">
        <v>9</v>
      </c>
      <c r="E4107" t="s">
        <v>33</v>
      </c>
      <c r="F4107" t="s">
        <v>30</v>
      </c>
      <c r="G4107" t="s">
        <v>40</v>
      </c>
      <c r="H4107" s="2">
        <v>3329.75</v>
      </c>
      <c r="I4107" t="str">
        <f t="shared" si="64"/>
        <v>Senior Age</v>
      </c>
    </row>
    <row r="4108" spans="1:9" x14ac:dyDescent="0.35">
      <c r="A4108" s="1">
        <v>45085</v>
      </c>
      <c r="B4108" t="s">
        <v>4140</v>
      </c>
      <c r="C4108">
        <v>42</v>
      </c>
      <c r="D4108" t="s">
        <v>21</v>
      </c>
      <c r="E4108" t="s">
        <v>33</v>
      </c>
      <c r="F4108" t="s">
        <v>16</v>
      </c>
      <c r="G4108" t="s">
        <v>40</v>
      </c>
      <c r="H4108" s="2">
        <v>1531.89</v>
      </c>
      <c r="I4108" t="str">
        <f t="shared" si="64"/>
        <v>Middle age</v>
      </c>
    </row>
    <row r="4109" spans="1:9" x14ac:dyDescent="0.35">
      <c r="A4109" s="1">
        <v>44601</v>
      </c>
      <c r="B4109" t="s">
        <v>4141</v>
      </c>
      <c r="C4109">
        <v>80</v>
      </c>
      <c r="D4109" t="s">
        <v>21</v>
      </c>
      <c r="E4109" t="s">
        <v>19</v>
      </c>
      <c r="F4109" t="s">
        <v>23</v>
      </c>
      <c r="G4109" t="s">
        <v>17</v>
      </c>
      <c r="H4109" s="2">
        <v>1105.93</v>
      </c>
      <c r="I4109" t="str">
        <f t="shared" si="64"/>
        <v>Senior Age</v>
      </c>
    </row>
    <row r="4110" spans="1:9" x14ac:dyDescent="0.35">
      <c r="A4110" s="1">
        <v>45108</v>
      </c>
      <c r="B4110" t="s">
        <v>4142</v>
      </c>
      <c r="C4110">
        <v>2</v>
      </c>
      <c r="D4110" t="s">
        <v>21</v>
      </c>
      <c r="E4110" t="s">
        <v>10</v>
      </c>
      <c r="F4110" t="s">
        <v>23</v>
      </c>
      <c r="G4110" t="s">
        <v>17</v>
      </c>
      <c r="H4110" s="2">
        <v>4264.4399999999996</v>
      </c>
      <c r="I4110" t="str">
        <f t="shared" si="64"/>
        <v>Child</v>
      </c>
    </row>
    <row r="4111" spans="1:9" x14ac:dyDescent="0.35">
      <c r="A4111" s="1">
        <v>44592</v>
      </c>
      <c r="B4111" t="s">
        <v>4143</v>
      </c>
      <c r="C4111">
        <v>67</v>
      </c>
      <c r="D4111" t="s">
        <v>14</v>
      </c>
      <c r="E4111" t="s">
        <v>33</v>
      </c>
      <c r="F4111" t="s">
        <v>30</v>
      </c>
      <c r="G4111" t="s">
        <v>17</v>
      </c>
      <c r="H4111" s="2">
        <v>3252.46</v>
      </c>
      <c r="I4111" t="str">
        <f t="shared" si="64"/>
        <v>Senior Age</v>
      </c>
    </row>
    <row r="4112" spans="1:9" x14ac:dyDescent="0.35">
      <c r="A4112" s="1">
        <v>45014</v>
      </c>
      <c r="B4112" t="s">
        <v>4144</v>
      </c>
      <c r="C4112">
        <v>70</v>
      </c>
      <c r="D4112" t="s">
        <v>21</v>
      </c>
      <c r="E4112" t="s">
        <v>27</v>
      </c>
      <c r="F4112" t="s">
        <v>23</v>
      </c>
      <c r="G4112" t="s">
        <v>17</v>
      </c>
      <c r="H4112" s="2">
        <v>66.510000000000005</v>
      </c>
      <c r="I4112" t="str">
        <f t="shared" si="64"/>
        <v>Senior Age</v>
      </c>
    </row>
    <row r="4113" spans="1:9" x14ac:dyDescent="0.35">
      <c r="A4113" s="1">
        <v>45284</v>
      </c>
      <c r="B4113" t="s">
        <v>4145</v>
      </c>
      <c r="C4113">
        <v>26</v>
      </c>
      <c r="D4113" t="s">
        <v>21</v>
      </c>
      <c r="E4113" t="s">
        <v>35</v>
      </c>
      <c r="F4113" t="s">
        <v>30</v>
      </c>
      <c r="G4113" t="s">
        <v>28</v>
      </c>
      <c r="H4113" s="2">
        <v>2119.5100000000002</v>
      </c>
      <c r="I4113" t="str">
        <f t="shared" si="64"/>
        <v>Young Adult</v>
      </c>
    </row>
    <row r="4114" spans="1:9" x14ac:dyDescent="0.35">
      <c r="A4114" s="1">
        <v>44898</v>
      </c>
      <c r="B4114" t="s">
        <v>4146</v>
      </c>
      <c r="C4114">
        <v>93</v>
      </c>
      <c r="D4114" t="s">
        <v>21</v>
      </c>
      <c r="E4114" t="s">
        <v>10</v>
      </c>
      <c r="F4114" t="s">
        <v>11</v>
      </c>
      <c r="G4114" t="s">
        <v>12</v>
      </c>
      <c r="H4114" s="2">
        <v>2244.83</v>
      </c>
      <c r="I4114" t="str">
        <f t="shared" si="64"/>
        <v>Senior Age</v>
      </c>
    </row>
    <row r="4115" spans="1:9" x14ac:dyDescent="0.35">
      <c r="A4115" s="1">
        <v>44874</v>
      </c>
      <c r="B4115" t="s">
        <v>4147</v>
      </c>
      <c r="C4115">
        <v>16</v>
      </c>
      <c r="D4115" t="s">
        <v>9</v>
      </c>
      <c r="E4115" t="s">
        <v>22</v>
      </c>
      <c r="F4115" t="s">
        <v>23</v>
      </c>
      <c r="G4115" t="s">
        <v>37</v>
      </c>
      <c r="H4115" s="2">
        <v>2011.64</v>
      </c>
      <c r="I4115" t="str">
        <f t="shared" si="64"/>
        <v>Child</v>
      </c>
    </row>
    <row r="4116" spans="1:9" x14ac:dyDescent="0.35">
      <c r="A4116" s="1">
        <v>45023</v>
      </c>
      <c r="B4116" t="s">
        <v>4148</v>
      </c>
      <c r="C4116">
        <v>55</v>
      </c>
      <c r="D4116" t="s">
        <v>14</v>
      </c>
      <c r="E4116" t="s">
        <v>25</v>
      </c>
      <c r="F4116" t="s">
        <v>23</v>
      </c>
      <c r="G4116" t="s">
        <v>28</v>
      </c>
      <c r="H4116" s="2">
        <v>986.69</v>
      </c>
      <c r="I4116" t="str">
        <f t="shared" si="64"/>
        <v>Middle age</v>
      </c>
    </row>
    <row r="4117" spans="1:9" x14ac:dyDescent="0.35">
      <c r="A4117" s="1">
        <v>45206</v>
      </c>
      <c r="B4117" t="s">
        <v>4149</v>
      </c>
      <c r="C4117">
        <v>19</v>
      </c>
      <c r="D4117" t="s">
        <v>9</v>
      </c>
      <c r="E4117" t="s">
        <v>19</v>
      </c>
      <c r="F4117" t="s">
        <v>16</v>
      </c>
      <c r="G4117" t="s">
        <v>40</v>
      </c>
      <c r="H4117" s="2">
        <v>1494.13</v>
      </c>
      <c r="I4117" t="str">
        <f t="shared" si="64"/>
        <v>Young Adult</v>
      </c>
    </row>
    <row r="4118" spans="1:9" x14ac:dyDescent="0.35">
      <c r="A4118" s="1">
        <v>45094</v>
      </c>
      <c r="B4118" t="s">
        <v>4150</v>
      </c>
      <c r="C4118">
        <v>33</v>
      </c>
      <c r="D4118" t="s">
        <v>14</v>
      </c>
      <c r="E4118" t="s">
        <v>15</v>
      </c>
      <c r="F4118" t="s">
        <v>23</v>
      </c>
      <c r="G4118" t="s">
        <v>37</v>
      </c>
      <c r="H4118" s="2">
        <v>2030.16</v>
      </c>
      <c r="I4118" t="str">
        <f t="shared" si="64"/>
        <v>Young Adult</v>
      </c>
    </row>
    <row r="4119" spans="1:9" x14ac:dyDescent="0.35">
      <c r="A4119" s="1">
        <v>44690</v>
      </c>
      <c r="B4119" t="s">
        <v>4151</v>
      </c>
      <c r="C4119">
        <v>87</v>
      </c>
      <c r="D4119" t="s">
        <v>21</v>
      </c>
      <c r="E4119" t="s">
        <v>33</v>
      </c>
      <c r="F4119" t="s">
        <v>23</v>
      </c>
      <c r="G4119" t="s">
        <v>28</v>
      </c>
      <c r="H4119" s="2">
        <v>932.11</v>
      </c>
      <c r="I4119" t="str">
        <f t="shared" si="64"/>
        <v>Senior Age</v>
      </c>
    </row>
    <row r="4120" spans="1:9" x14ac:dyDescent="0.35">
      <c r="A4120" s="1">
        <v>44571</v>
      </c>
      <c r="B4120" t="s">
        <v>4152</v>
      </c>
      <c r="C4120">
        <v>9</v>
      </c>
      <c r="D4120" t="s">
        <v>9</v>
      </c>
      <c r="E4120" t="s">
        <v>10</v>
      </c>
      <c r="F4120" t="s">
        <v>23</v>
      </c>
      <c r="G4120" t="s">
        <v>17</v>
      </c>
      <c r="H4120" s="2">
        <v>377.17</v>
      </c>
      <c r="I4120" t="str">
        <f t="shared" si="64"/>
        <v>Child</v>
      </c>
    </row>
    <row r="4121" spans="1:9" x14ac:dyDescent="0.35">
      <c r="A4121" s="1">
        <v>44639</v>
      </c>
      <c r="B4121" t="s">
        <v>4153</v>
      </c>
      <c r="C4121">
        <v>19</v>
      </c>
      <c r="D4121" t="s">
        <v>9</v>
      </c>
      <c r="E4121" t="s">
        <v>10</v>
      </c>
      <c r="F4121" t="s">
        <v>23</v>
      </c>
      <c r="G4121" t="s">
        <v>28</v>
      </c>
      <c r="H4121" s="2">
        <v>1230.6300000000001</v>
      </c>
      <c r="I4121" t="str">
        <f t="shared" si="64"/>
        <v>Young Adult</v>
      </c>
    </row>
    <row r="4122" spans="1:9" x14ac:dyDescent="0.35">
      <c r="A4122" s="1">
        <v>45101</v>
      </c>
      <c r="B4122" t="s">
        <v>4154</v>
      </c>
      <c r="C4122">
        <v>56</v>
      </c>
      <c r="D4122" t="s">
        <v>21</v>
      </c>
      <c r="E4122" t="s">
        <v>19</v>
      </c>
      <c r="F4122" t="s">
        <v>30</v>
      </c>
      <c r="G4122" t="s">
        <v>28</v>
      </c>
      <c r="H4122" s="2">
        <v>1077.28</v>
      </c>
      <c r="I4122" t="str">
        <f t="shared" si="64"/>
        <v>Middle age</v>
      </c>
    </row>
    <row r="4123" spans="1:9" x14ac:dyDescent="0.35">
      <c r="A4123" s="1">
        <v>44978</v>
      </c>
      <c r="B4123" t="s">
        <v>4155</v>
      </c>
      <c r="C4123">
        <v>3</v>
      </c>
      <c r="D4123" t="s">
        <v>14</v>
      </c>
      <c r="E4123" t="s">
        <v>25</v>
      </c>
      <c r="F4123" t="s">
        <v>30</v>
      </c>
      <c r="G4123" t="s">
        <v>12</v>
      </c>
      <c r="H4123" s="2">
        <v>2005.22</v>
      </c>
      <c r="I4123" t="str">
        <f t="shared" si="64"/>
        <v>Child</v>
      </c>
    </row>
    <row r="4124" spans="1:9" x14ac:dyDescent="0.35">
      <c r="A4124" s="1">
        <v>44863</v>
      </c>
      <c r="B4124" t="s">
        <v>4156</v>
      </c>
      <c r="C4124">
        <v>11</v>
      </c>
      <c r="D4124" t="s">
        <v>21</v>
      </c>
      <c r="E4124" t="s">
        <v>22</v>
      </c>
      <c r="F4124" t="s">
        <v>16</v>
      </c>
      <c r="G4124" t="s">
        <v>17</v>
      </c>
      <c r="H4124" s="2">
        <v>156.03</v>
      </c>
      <c r="I4124" t="str">
        <f t="shared" si="64"/>
        <v>Child</v>
      </c>
    </row>
    <row r="4125" spans="1:9" x14ac:dyDescent="0.35">
      <c r="A4125" s="1">
        <v>45283</v>
      </c>
      <c r="B4125" t="s">
        <v>4157</v>
      </c>
      <c r="C4125">
        <v>85</v>
      </c>
      <c r="D4125" t="s">
        <v>14</v>
      </c>
      <c r="E4125" t="s">
        <v>15</v>
      </c>
      <c r="F4125" t="s">
        <v>30</v>
      </c>
      <c r="G4125" t="s">
        <v>37</v>
      </c>
      <c r="H4125" s="2">
        <v>1021.43</v>
      </c>
      <c r="I4125" t="str">
        <f t="shared" si="64"/>
        <v>Senior Age</v>
      </c>
    </row>
    <row r="4126" spans="1:9" x14ac:dyDescent="0.35">
      <c r="A4126" s="1">
        <v>45099</v>
      </c>
      <c r="B4126" t="s">
        <v>4158</v>
      </c>
      <c r="C4126">
        <v>30</v>
      </c>
      <c r="D4126" t="s">
        <v>21</v>
      </c>
      <c r="E4126" t="s">
        <v>19</v>
      </c>
      <c r="F4126" t="s">
        <v>16</v>
      </c>
      <c r="G4126" t="s">
        <v>37</v>
      </c>
      <c r="H4126" s="2">
        <v>4132.16</v>
      </c>
      <c r="I4126" t="str">
        <f t="shared" si="64"/>
        <v>Young Adult</v>
      </c>
    </row>
    <row r="4127" spans="1:9" x14ac:dyDescent="0.35">
      <c r="A4127" s="1">
        <v>45030</v>
      </c>
      <c r="B4127" t="s">
        <v>4159</v>
      </c>
      <c r="C4127">
        <v>58</v>
      </c>
      <c r="D4127" t="s">
        <v>9</v>
      </c>
      <c r="E4127" t="s">
        <v>22</v>
      </c>
      <c r="F4127" t="s">
        <v>23</v>
      </c>
      <c r="G4127" t="s">
        <v>17</v>
      </c>
      <c r="H4127" s="2">
        <v>1883.38</v>
      </c>
      <c r="I4127" t="str">
        <f t="shared" si="64"/>
        <v>Middle age</v>
      </c>
    </row>
    <row r="4128" spans="1:9" x14ac:dyDescent="0.35">
      <c r="A4128" s="1">
        <v>44825</v>
      </c>
      <c r="B4128" t="s">
        <v>4160</v>
      </c>
      <c r="C4128">
        <v>72</v>
      </c>
      <c r="D4128" t="s">
        <v>21</v>
      </c>
      <c r="E4128" t="s">
        <v>22</v>
      </c>
      <c r="F4128" t="s">
        <v>11</v>
      </c>
      <c r="G4128" t="s">
        <v>37</v>
      </c>
      <c r="H4128" s="2">
        <v>4921.91</v>
      </c>
      <c r="I4128" t="str">
        <f t="shared" si="64"/>
        <v>Senior Age</v>
      </c>
    </row>
    <row r="4129" spans="1:9" x14ac:dyDescent="0.35">
      <c r="A4129" s="1">
        <v>45228</v>
      </c>
      <c r="B4129" t="s">
        <v>4161</v>
      </c>
      <c r="C4129">
        <v>56</v>
      </c>
      <c r="D4129" t="s">
        <v>14</v>
      </c>
      <c r="E4129" t="s">
        <v>25</v>
      </c>
      <c r="F4129" t="s">
        <v>16</v>
      </c>
      <c r="G4129" t="s">
        <v>12</v>
      </c>
      <c r="H4129" s="2">
        <v>2742.41</v>
      </c>
      <c r="I4129" t="str">
        <f t="shared" si="64"/>
        <v>Middle age</v>
      </c>
    </row>
    <row r="4130" spans="1:9" x14ac:dyDescent="0.35">
      <c r="A4130" s="1">
        <v>44721</v>
      </c>
      <c r="B4130" t="s">
        <v>4162</v>
      </c>
      <c r="C4130">
        <v>90</v>
      </c>
      <c r="D4130" t="s">
        <v>21</v>
      </c>
      <c r="E4130" t="s">
        <v>10</v>
      </c>
      <c r="F4130" t="s">
        <v>11</v>
      </c>
      <c r="G4130" t="s">
        <v>40</v>
      </c>
      <c r="H4130" s="2">
        <v>1620.03</v>
      </c>
      <c r="I4130" t="str">
        <f t="shared" si="64"/>
        <v>Senior Age</v>
      </c>
    </row>
    <row r="4131" spans="1:9" x14ac:dyDescent="0.35">
      <c r="A4131" s="1">
        <v>44875</v>
      </c>
      <c r="B4131" t="s">
        <v>4163</v>
      </c>
      <c r="C4131">
        <v>98</v>
      </c>
      <c r="D4131" t="s">
        <v>14</v>
      </c>
      <c r="E4131" t="s">
        <v>10</v>
      </c>
      <c r="F4131" t="s">
        <v>16</v>
      </c>
      <c r="G4131" t="s">
        <v>12</v>
      </c>
      <c r="H4131" s="2">
        <v>907.64</v>
      </c>
      <c r="I4131" t="str">
        <f t="shared" si="64"/>
        <v>Senior Age</v>
      </c>
    </row>
    <row r="4132" spans="1:9" x14ac:dyDescent="0.35">
      <c r="A4132" s="1">
        <v>45099</v>
      </c>
      <c r="B4132" t="s">
        <v>4164</v>
      </c>
      <c r="C4132">
        <v>95</v>
      </c>
      <c r="D4132" t="s">
        <v>14</v>
      </c>
      <c r="E4132" t="s">
        <v>15</v>
      </c>
      <c r="F4132" t="s">
        <v>30</v>
      </c>
      <c r="G4132" t="s">
        <v>37</v>
      </c>
      <c r="H4132" s="2">
        <v>4721.74</v>
      </c>
      <c r="I4132" t="str">
        <f t="shared" si="64"/>
        <v>Senior Age</v>
      </c>
    </row>
    <row r="4133" spans="1:9" x14ac:dyDescent="0.35">
      <c r="A4133" s="1">
        <v>45003</v>
      </c>
      <c r="B4133" t="s">
        <v>4165</v>
      </c>
      <c r="C4133">
        <v>16</v>
      </c>
      <c r="D4133" t="s">
        <v>9</v>
      </c>
      <c r="E4133" t="s">
        <v>35</v>
      </c>
      <c r="F4133" t="s">
        <v>11</v>
      </c>
      <c r="G4133" t="s">
        <v>40</v>
      </c>
      <c r="H4133" s="2">
        <v>4905.68</v>
      </c>
      <c r="I4133" t="str">
        <f t="shared" si="64"/>
        <v>Child</v>
      </c>
    </row>
    <row r="4134" spans="1:9" x14ac:dyDescent="0.35">
      <c r="A4134" s="1">
        <v>45186</v>
      </c>
      <c r="B4134" t="s">
        <v>4166</v>
      </c>
      <c r="C4134">
        <v>3</v>
      </c>
      <c r="D4134" t="s">
        <v>21</v>
      </c>
      <c r="E4134" t="s">
        <v>15</v>
      </c>
      <c r="F4134" t="s">
        <v>16</v>
      </c>
      <c r="G4134" t="s">
        <v>12</v>
      </c>
      <c r="H4134" s="2">
        <v>586.28</v>
      </c>
      <c r="I4134" t="str">
        <f t="shared" si="64"/>
        <v>Child</v>
      </c>
    </row>
    <row r="4135" spans="1:9" x14ac:dyDescent="0.35">
      <c r="A4135" s="1">
        <v>45171</v>
      </c>
      <c r="B4135" t="s">
        <v>4167</v>
      </c>
      <c r="C4135">
        <v>26</v>
      </c>
      <c r="D4135" t="s">
        <v>14</v>
      </c>
      <c r="E4135" t="s">
        <v>15</v>
      </c>
      <c r="F4135" t="s">
        <v>16</v>
      </c>
      <c r="G4135" t="s">
        <v>37</v>
      </c>
      <c r="H4135" s="2">
        <v>3695.61</v>
      </c>
      <c r="I4135" t="str">
        <f t="shared" si="64"/>
        <v>Young Adult</v>
      </c>
    </row>
    <row r="4136" spans="1:9" x14ac:dyDescent="0.35">
      <c r="A4136" s="1">
        <v>44581</v>
      </c>
      <c r="B4136" t="s">
        <v>4168</v>
      </c>
      <c r="C4136">
        <v>65</v>
      </c>
      <c r="D4136" t="s">
        <v>21</v>
      </c>
      <c r="E4136" t="s">
        <v>35</v>
      </c>
      <c r="F4136" t="s">
        <v>11</v>
      </c>
      <c r="G4136" t="s">
        <v>37</v>
      </c>
      <c r="H4136" s="2">
        <v>1386.34</v>
      </c>
      <c r="I4136" t="str">
        <f t="shared" si="64"/>
        <v>Senior Age</v>
      </c>
    </row>
    <row r="4137" spans="1:9" x14ac:dyDescent="0.35">
      <c r="A4137" s="1">
        <v>44654</v>
      </c>
      <c r="B4137" t="s">
        <v>4169</v>
      </c>
      <c r="C4137">
        <v>16</v>
      </c>
      <c r="D4137" t="s">
        <v>9</v>
      </c>
      <c r="E4137" t="s">
        <v>33</v>
      </c>
      <c r="F4137" t="s">
        <v>23</v>
      </c>
      <c r="G4137" t="s">
        <v>17</v>
      </c>
      <c r="H4137" s="2">
        <v>4197.54</v>
      </c>
      <c r="I4137" t="str">
        <f t="shared" si="64"/>
        <v>Child</v>
      </c>
    </row>
    <row r="4138" spans="1:9" x14ac:dyDescent="0.35">
      <c r="A4138" s="1">
        <v>45134</v>
      </c>
      <c r="B4138" t="s">
        <v>4170</v>
      </c>
      <c r="C4138">
        <v>65</v>
      </c>
      <c r="D4138" t="s">
        <v>21</v>
      </c>
      <c r="E4138" t="s">
        <v>22</v>
      </c>
      <c r="F4138" t="s">
        <v>16</v>
      </c>
      <c r="G4138" t="s">
        <v>12</v>
      </c>
      <c r="H4138" s="2">
        <v>3909.73</v>
      </c>
      <c r="I4138" t="str">
        <f t="shared" si="64"/>
        <v>Senior Age</v>
      </c>
    </row>
    <row r="4139" spans="1:9" x14ac:dyDescent="0.35">
      <c r="A4139" s="1">
        <v>44716</v>
      </c>
      <c r="B4139" t="s">
        <v>4171</v>
      </c>
      <c r="C4139">
        <v>60</v>
      </c>
      <c r="D4139" t="s">
        <v>21</v>
      </c>
      <c r="E4139" t="s">
        <v>10</v>
      </c>
      <c r="F4139" t="s">
        <v>11</v>
      </c>
      <c r="G4139" t="s">
        <v>12</v>
      </c>
      <c r="H4139" s="2">
        <v>2003.68</v>
      </c>
      <c r="I4139" t="str">
        <f t="shared" si="64"/>
        <v>Senior Age</v>
      </c>
    </row>
    <row r="4140" spans="1:9" x14ac:dyDescent="0.35">
      <c r="A4140" s="1">
        <v>44744</v>
      </c>
      <c r="B4140" t="s">
        <v>4172</v>
      </c>
      <c r="C4140">
        <v>31</v>
      </c>
      <c r="D4140" t="s">
        <v>9</v>
      </c>
      <c r="E4140" t="s">
        <v>33</v>
      </c>
      <c r="F4140" t="s">
        <v>16</v>
      </c>
      <c r="G4140" t="s">
        <v>28</v>
      </c>
      <c r="H4140" s="2">
        <v>1715.58</v>
      </c>
      <c r="I4140" t="str">
        <f t="shared" si="64"/>
        <v>Young Adult</v>
      </c>
    </row>
    <row r="4141" spans="1:9" x14ac:dyDescent="0.35">
      <c r="A4141" s="1">
        <v>45119</v>
      </c>
      <c r="B4141" t="s">
        <v>4173</v>
      </c>
      <c r="C4141">
        <v>59</v>
      </c>
      <c r="D4141" t="s">
        <v>21</v>
      </c>
      <c r="E4141" t="s">
        <v>22</v>
      </c>
      <c r="F4141" t="s">
        <v>30</v>
      </c>
      <c r="G4141" t="s">
        <v>12</v>
      </c>
      <c r="H4141" s="2">
        <v>2364.2600000000002</v>
      </c>
      <c r="I4141" t="str">
        <f t="shared" si="64"/>
        <v>Middle age</v>
      </c>
    </row>
    <row r="4142" spans="1:9" x14ac:dyDescent="0.35">
      <c r="A4142" s="1">
        <v>44607</v>
      </c>
      <c r="B4142" t="s">
        <v>4174</v>
      </c>
      <c r="C4142">
        <v>43</v>
      </c>
      <c r="D4142" t="s">
        <v>9</v>
      </c>
      <c r="E4142" t="s">
        <v>19</v>
      </c>
      <c r="F4142" t="s">
        <v>11</v>
      </c>
      <c r="G4142" t="s">
        <v>28</v>
      </c>
      <c r="H4142" s="2">
        <v>935.28</v>
      </c>
      <c r="I4142" t="str">
        <f t="shared" si="64"/>
        <v>Middle age</v>
      </c>
    </row>
    <row r="4143" spans="1:9" x14ac:dyDescent="0.35">
      <c r="A4143" s="1">
        <v>45254</v>
      </c>
      <c r="B4143" t="s">
        <v>4175</v>
      </c>
      <c r="C4143">
        <v>75</v>
      </c>
      <c r="D4143" t="s">
        <v>14</v>
      </c>
      <c r="E4143" t="s">
        <v>35</v>
      </c>
      <c r="F4143" t="s">
        <v>30</v>
      </c>
      <c r="G4143" t="s">
        <v>17</v>
      </c>
      <c r="H4143" s="2">
        <v>519.74</v>
      </c>
      <c r="I4143" t="str">
        <f t="shared" si="64"/>
        <v>Senior Age</v>
      </c>
    </row>
    <row r="4144" spans="1:9" x14ac:dyDescent="0.35">
      <c r="A4144" s="1">
        <v>44880</v>
      </c>
      <c r="B4144" t="s">
        <v>4176</v>
      </c>
      <c r="C4144">
        <v>94</v>
      </c>
      <c r="D4144" t="s">
        <v>14</v>
      </c>
      <c r="E4144" t="s">
        <v>35</v>
      </c>
      <c r="F4144" t="s">
        <v>23</v>
      </c>
      <c r="G4144" t="s">
        <v>12</v>
      </c>
      <c r="H4144" s="2">
        <v>2594.83</v>
      </c>
      <c r="I4144" t="str">
        <f t="shared" si="64"/>
        <v>Senior Age</v>
      </c>
    </row>
    <row r="4145" spans="1:9" x14ac:dyDescent="0.35">
      <c r="A4145" s="1">
        <v>45209</v>
      </c>
      <c r="B4145" t="s">
        <v>4177</v>
      </c>
      <c r="C4145">
        <v>21</v>
      </c>
      <c r="D4145" t="s">
        <v>14</v>
      </c>
      <c r="E4145" t="s">
        <v>25</v>
      </c>
      <c r="F4145" t="s">
        <v>23</v>
      </c>
      <c r="G4145" t="s">
        <v>40</v>
      </c>
      <c r="H4145" s="2">
        <v>1387.59</v>
      </c>
      <c r="I4145" t="str">
        <f t="shared" si="64"/>
        <v>Young Adult</v>
      </c>
    </row>
    <row r="4146" spans="1:9" x14ac:dyDescent="0.35">
      <c r="A4146" s="1">
        <v>45161</v>
      </c>
      <c r="B4146" t="s">
        <v>4178</v>
      </c>
      <c r="C4146">
        <v>6</v>
      </c>
      <c r="D4146" t="s">
        <v>14</v>
      </c>
      <c r="E4146" t="s">
        <v>10</v>
      </c>
      <c r="F4146" t="s">
        <v>11</v>
      </c>
      <c r="G4146" t="s">
        <v>28</v>
      </c>
      <c r="H4146" s="2">
        <v>4949.1400000000003</v>
      </c>
      <c r="I4146" t="str">
        <f t="shared" si="64"/>
        <v>Child</v>
      </c>
    </row>
    <row r="4147" spans="1:9" x14ac:dyDescent="0.35">
      <c r="A4147" s="1">
        <v>44799</v>
      </c>
      <c r="B4147" t="s">
        <v>4179</v>
      </c>
      <c r="C4147">
        <v>48</v>
      </c>
      <c r="D4147" t="s">
        <v>14</v>
      </c>
      <c r="E4147" t="s">
        <v>19</v>
      </c>
      <c r="F4147" t="s">
        <v>16</v>
      </c>
      <c r="G4147" t="s">
        <v>28</v>
      </c>
      <c r="H4147" s="2">
        <v>2614.2199999999998</v>
      </c>
      <c r="I4147" t="str">
        <f t="shared" si="64"/>
        <v>Middle age</v>
      </c>
    </row>
    <row r="4148" spans="1:9" x14ac:dyDescent="0.35">
      <c r="A4148" s="1">
        <v>44830</v>
      </c>
      <c r="B4148" t="s">
        <v>4180</v>
      </c>
      <c r="C4148">
        <v>69</v>
      </c>
      <c r="D4148" t="s">
        <v>21</v>
      </c>
      <c r="E4148" t="s">
        <v>22</v>
      </c>
      <c r="F4148" t="s">
        <v>16</v>
      </c>
      <c r="G4148" t="s">
        <v>40</v>
      </c>
      <c r="H4148" s="2">
        <v>768.12</v>
      </c>
      <c r="I4148" t="str">
        <f t="shared" si="64"/>
        <v>Senior Age</v>
      </c>
    </row>
    <row r="4149" spans="1:9" x14ac:dyDescent="0.35">
      <c r="A4149" s="1">
        <v>44665</v>
      </c>
      <c r="B4149" t="s">
        <v>4181</v>
      </c>
      <c r="C4149">
        <v>20</v>
      </c>
      <c r="D4149" t="s">
        <v>9</v>
      </c>
      <c r="E4149" t="s">
        <v>19</v>
      </c>
      <c r="F4149" t="s">
        <v>30</v>
      </c>
      <c r="G4149" t="s">
        <v>28</v>
      </c>
      <c r="H4149" s="2">
        <v>4860.7700000000004</v>
      </c>
      <c r="I4149" t="str">
        <f t="shared" si="64"/>
        <v>Young Adult</v>
      </c>
    </row>
    <row r="4150" spans="1:9" x14ac:dyDescent="0.35">
      <c r="A4150" s="1">
        <v>45199</v>
      </c>
      <c r="B4150" t="s">
        <v>4182</v>
      </c>
      <c r="C4150">
        <v>20</v>
      </c>
      <c r="D4150" t="s">
        <v>14</v>
      </c>
      <c r="E4150" t="s">
        <v>25</v>
      </c>
      <c r="F4150" t="s">
        <v>11</v>
      </c>
      <c r="G4150" t="s">
        <v>17</v>
      </c>
      <c r="H4150" s="2">
        <v>3044.43</v>
      </c>
      <c r="I4150" t="str">
        <f t="shared" si="64"/>
        <v>Young Adult</v>
      </c>
    </row>
    <row r="4151" spans="1:9" x14ac:dyDescent="0.35">
      <c r="A4151" s="1">
        <v>44742</v>
      </c>
      <c r="B4151" t="s">
        <v>4183</v>
      </c>
      <c r="C4151">
        <v>85</v>
      </c>
      <c r="D4151" t="s">
        <v>14</v>
      </c>
      <c r="E4151" t="s">
        <v>25</v>
      </c>
      <c r="F4151" t="s">
        <v>23</v>
      </c>
      <c r="G4151" t="s">
        <v>40</v>
      </c>
      <c r="H4151" s="2">
        <v>278.02</v>
      </c>
      <c r="I4151" t="str">
        <f t="shared" si="64"/>
        <v>Senior Age</v>
      </c>
    </row>
    <row r="4152" spans="1:9" x14ac:dyDescent="0.35">
      <c r="A4152" s="1">
        <v>44693</v>
      </c>
      <c r="B4152" t="s">
        <v>4184</v>
      </c>
      <c r="C4152">
        <v>62</v>
      </c>
      <c r="D4152" t="s">
        <v>14</v>
      </c>
      <c r="E4152" t="s">
        <v>25</v>
      </c>
      <c r="F4152" t="s">
        <v>16</v>
      </c>
      <c r="G4152" t="s">
        <v>17</v>
      </c>
      <c r="H4152" s="2">
        <v>1658.61</v>
      </c>
      <c r="I4152" t="str">
        <f t="shared" si="64"/>
        <v>Senior Age</v>
      </c>
    </row>
    <row r="4153" spans="1:9" x14ac:dyDescent="0.35">
      <c r="A4153" s="1">
        <v>44661</v>
      </c>
      <c r="B4153" t="s">
        <v>4185</v>
      </c>
      <c r="C4153">
        <v>84</v>
      </c>
      <c r="D4153" t="s">
        <v>9</v>
      </c>
      <c r="E4153" t="s">
        <v>33</v>
      </c>
      <c r="F4153" t="s">
        <v>23</v>
      </c>
      <c r="G4153" t="s">
        <v>37</v>
      </c>
      <c r="H4153" s="2">
        <v>3678.3</v>
      </c>
      <c r="I4153" t="str">
        <f t="shared" si="64"/>
        <v>Senior Age</v>
      </c>
    </row>
    <row r="4154" spans="1:9" x14ac:dyDescent="0.35">
      <c r="A4154" s="1">
        <v>44671</v>
      </c>
      <c r="B4154" t="s">
        <v>4186</v>
      </c>
      <c r="C4154">
        <v>69</v>
      </c>
      <c r="D4154" t="s">
        <v>14</v>
      </c>
      <c r="E4154" t="s">
        <v>10</v>
      </c>
      <c r="F4154" t="s">
        <v>30</v>
      </c>
      <c r="G4154" t="s">
        <v>17</v>
      </c>
      <c r="H4154" s="2">
        <v>2004.95</v>
      </c>
      <c r="I4154" t="str">
        <f t="shared" si="64"/>
        <v>Senior Age</v>
      </c>
    </row>
    <row r="4155" spans="1:9" x14ac:dyDescent="0.35">
      <c r="A4155" s="1">
        <v>44567</v>
      </c>
      <c r="B4155" t="s">
        <v>4187</v>
      </c>
      <c r="C4155">
        <v>29</v>
      </c>
      <c r="D4155" t="s">
        <v>9</v>
      </c>
      <c r="E4155" t="s">
        <v>27</v>
      </c>
      <c r="F4155" t="s">
        <v>16</v>
      </c>
      <c r="G4155" t="s">
        <v>12</v>
      </c>
      <c r="H4155" s="2">
        <v>669.36</v>
      </c>
      <c r="I4155" t="str">
        <f t="shared" si="64"/>
        <v>Young Adult</v>
      </c>
    </row>
    <row r="4156" spans="1:9" x14ac:dyDescent="0.35">
      <c r="A4156" s="1">
        <v>44575</v>
      </c>
      <c r="B4156" t="s">
        <v>4188</v>
      </c>
      <c r="C4156">
        <v>31</v>
      </c>
      <c r="D4156" t="s">
        <v>9</v>
      </c>
      <c r="E4156" t="s">
        <v>19</v>
      </c>
      <c r="F4156" t="s">
        <v>23</v>
      </c>
      <c r="G4156" t="s">
        <v>37</v>
      </c>
      <c r="H4156" s="2">
        <v>283.75</v>
      </c>
      <c r="I4156" t="str">
        <f t="shared" si="64"/>
        <v>Young Adult</v>
      </c>
    </row>
    <row r="4157" spans="1:9" x14ac:dyDescent="0.35">
      <c r="A4157" s="1">
        <v>45133</v>
      </c>
      <c r="B4157" t="s">
        <v>4189</v>
      </c>
      <c r="C4157">
        <v>85</v>
      </c>
      <c r="D4157" t="s">
        <v>9</v>
      </c>
      <c r="E4157" t="s">
        <v>35</v>
      </c>
      <c r="F4157" t="s">
        <v>11</v>
      </c>
      <c r="G4157" t="s">
        <v>40</v>
      </c>
      <c r="H4157" s="2">
        <v>2348.84</v>
      </c>
      <c r="I4157" t="str">
        <f t="shared" si="64"/>
        <v>Senior Age</v>
      </c>
    </row>
    <row r="4158" spans="1:9" x14ac:dyDescent="0.35">
      <c r="A4158" s="1">
        <v>45135</v>
      </c>
      <c r="B4158" t="s">
        <v>4190</v>
      </c>
      <c r="C4158">
        <v>11</v>
      </c>
      <c r="D4158" t="s">
        <v>14</v>
      </c>
      <c r="E4158" t="s">
        <v>27</v>
      </c>
      <c r="F4158" t="s">
        <v>16</v>
      </c>
      <c r="G4158" t="s">
        <v>12</v>
      </c>
      <c r="H4158" s="2">
        <v>4945.3599999999997</v>
      </c>
      <c r="I4158" t="str">
        <f t="shared" si="64"/>
        <v>Child</v>
      </c>
    </row>
    <row r="4159" spans="1:9" x14ac:dyDescent="0.35">
      <c r="A4159" s="1">
        <v>45037</v>
      </c>
      <c r="B4159" t="s">
        <v>4191</v>
      </c>
      <c r="C4159">
        <v>35</v>
      </c>
      <c r="D4159" t="s">
        <v>14</v>
      </c>
      <c r="E4159" t="s">
        <v>19</v>
      </c>
      <c r="F4159" t="s">
        <v>16</v>
      </c>
      <c r="G4159" t="s">
        <v>17</v>
      </c>
      <c r="H4159" s="2">
        <v>2275.1</v>
      </c>
      <c r="I4159" t="str">
        <f t="shared" si="64"/>
        <v>Young Adult</v>
      </c>
    </row>
    <row r="4160" spans="1:9" x14ac:dyDescent="0.35">
      <c r="A4160" s="1">
        <v>44878</v>
      </c>
      <c r="B4160" t="s">
        <v>4192</v>
      </c>
      <c r="C4160">
        <v>79</v>
      </c>
      <c r="D4160" t="s">
        <v>9</v>
      </c>
      <c r="E4160" t="s">
        <v>25</v>
      </c>
      <c r="F4160" t="s">
        <v>23</v>
      </c>
      <c r="G4160" t="s">
        <v>12</v>
      </c>
      <c r="H4160" s="2">
        <v>392.78</v>
      </c>
      <c r="I4160" t="str">
        <f t="shared" si="64"/>
        <v>Senior Age</v>
      </c>
    </row>
    <row r="4161" spans="1:9" x14ac:dyDescent="0.35">
      <c r="A4161" s="1">
        <v>45011</v>
      </c>
      <c r="B4161" t="s">
        <v>4193</v>
      </c>
      <c r="C4161">
        <v>55</v>
      </c>
      <c r="D4161" t="s">
        <v>9</v>
      </c>
      <c r="E4161" t="s">
        <v>15</v>
      </c>
      <c r="F4161" t="s">
        <v>16</v>
      </c>
      <c r="G4161" t="s">
        <v>17</v>
      </c>
      <c r="H4161" s="2">
        <v>531.54</v>
      </c>
      <c r="I4161" t="str">
        <f t="shared" si="64"/>
        <v>Middle age</v>
      </c>
    </row>
    <row r="4162" spans="1:9" x14ac:dyDescent="0.35">
      <c r="A4162" s="1">
        <v>44706</v>
      </c>
      <c r="B4162" t="s">
        <v>4194</v>
      </c>
      <c r="C4162">
        <v>84</v>
      </c>
      <c r="D4162" t="s">
        <v>9</v>
      </c>
      <c r="E4162" t="s">
        <v>35</v>
      </c>
      <c r="F4162" t="s">
        <v>11</v>
      </c>
      <c r="G4162" t="s">
        <v>40</v>
      </c>
      <c r="H4162" s="2">
        <v>3420.87</v>
      </c>
      <c r="I4162" t="str">
        <f t="shared" ref="I4162:I4225" si="65">IF(C4162&lt;=17,"Child",IF(C4162&lt;=39, "Young Adult", IF(C4162&lt;=59, "Middle age", "Senior Age")))</f>
        <v>Senior Age</v>
      </c>
    </row>
    <row r="4163" spans="1:9" x14ac:dyDescent="0.35">
      <c r="A4163" s="1">
        <v>45025</v>
      </c>
      <c r="B4163" t="s">
        <v>4195</v>
      </c>
      <c r="C4163">
        <v>35</v>
      </c>
      <c r="D4163" t="s">
        <v>21</v>
      </c>
      <c r="E4163" t="s">
        <v>22</v>
      </c>
      <c r="F4163" t="s">
        <v>23</v>
      </c>
      <c r="G4163" t="s">
        <v>28</v>
      </c>
      <c r="H4163" s="2">
        <v>3126.53</v>
      </c>
      <c r="I4163" t="str">
        <f t="shared" si="65"/>
        <v>Young Adult</v>
      </c>
    </row>
    <row r="4164" spans="1:9" x14ac:dyDescent="0.35">
      <c r="A4164" s="1">
        <v>44617</v>
      </c>
      <c r="B4164" t="s">
        <v>4196</v>
      </c>
      <c r="C4164">
        <v>8</v>
      </c>
      <c r="D4164" t="s">
        <v>21</v>
      </c>
      <c r="E4164" t="s">
        <v>22</v>
      </c>
      <c r="F4164" t="s">
        <v>23</v>
      </c>
      <c r="G4164" t="s">
        <v>12</v>
      </c>
      <c r="H4164" s="2">
        <v>4308.93</v>
      </c>
      <c r="I4164" t="str">
        <f t="shared" si="65"/>
        <v>Child</v>
      </c>
    </row>
    <row r="4165" spans="1:9" x14ac:dyDescent="0.35">
      <c r="A4165" s="1">
        <v>44814</v>
      </c>
      <c r="B4165" t="s">
        <v>4197</v>
      </c>
      <c r="C4165">
        <v>86</v>
      </c>
      <c r="D4165" t="s">
        <v>14</v>
      </c>
      <c r="E4165" t="s">
        <v>35</v>
      </c>
      <c r="F4165" t="s">
        <v>16</v>
      </c>
      <c r="G4165" t="s">
        <v>17</v>
      </c>
      <c r="H4165" s="2">
        <v>3629.46</v>
      </c>
      <c r="I4165" t="str">
        <f t="shared" si="65"/>
        <v>Senior Age</v>
      </c>
    </row>
    <row r="4166" spans="1:9" x14ac:dyDescent="0.35">
      <c r="A4166" s="1">
        <v>44820</v>
      </c>
      <c r="B4166" t="s">
        <v>4198</v>
      </c>
      <c r="C4166">
        <v>93</v>
      </c>
      <c r="D4166" t="s">
        <v>9</v>
      </c>
      <c r="E4166" t="s">
        <v>15</v>
      </c>
      <c r="F4166" t="s">
        <v>16</v>
      </c>
      <c r="G4166" t="s">
        <v>12</v>
      </c>
      <c r="H4166" s="2">
        <v>3149.42</v>
      </c>
      <c r="I4166" t="str">
        <f t="shared" si="65"/>
        <v>Senior Age</v>
      </c>
    </row>
    <row r="4167" spans="1:9" x14ac:dyDescent="0.35">
      <c r="A4167" s="1">
        <v>44864</v>
      </c>
      <c r="B4167" t="s">
        <v>4199</v>
      </c>
      <c r="C4167">
        <v>58</v>
      </c>
      <c r="D4167" t="s">
        <v>21</v>
      </c>
      <c r="E4167" t="s">
        <v>22</v>
      </c>
      <c r="F4167" t="s">
        <v>23</v>
      </c>
      <c r="G4167" t="s">
        <v>28</v>
      </c>
      <c r="H4167" s="2">
        <v>3809.1</v>
      </c>
      <c r="I4167" t="str">
        <f t="shared" si="65"/>
        <v>Middle age</v>
      </c>
    </row>
    <row r="4168" spans="1:9" x14ac:dyDescent="0.35">
      <c r="A4168" s="1">
        <v>44597</v>
      </c>
      <c r="B4168" t="s">
        <v>4200</v>
      </c>
      <c r="C4168">
        <v>57</v>
      </c>
      <c r="D4168" t="s">
        <v>9</v>
      </c>
      <c r="E4168" t="s">
        <v>33</v>
      </c>
      <c r="F4168" t="s">
        <v>11</v>
      </c>
      <c r="G4168" t="s">
        <v>17</v>
      </c>
      <c r="H4168" s="2">
        <v>2476.16</v>
      </c>
      <c r="I4168" t="str">
        <f t="shared" si="65"/>
        <v>Middle age</v>
      </c>
    </row>
    <row r="4169" spans="1:9" x14ac:dyDescent="0.35">
      <c r="A4169" s="1">
        <v>44766</v>
      </c>
      <c r="B4169" t="s">
        <v>4201</v>
      </c>
      <c r="C4169">
        <v>51</v>
      </c>
      <c r="D4169" t="s">
        <v>9</v>
      </c>
      <c r="E4169" t="s">
        <v>35</v>
      </c>
      <c r="F4169" t="s">
        <v>16</v>
      </c>
      <c r="G4169" t="s">
        <v>12</v>
      </c>
      <c r="H4169" s="2">
        <v>74.16</v>
      </c>
      <c r="I4169" t="str">
        <f t="shared" si="65"/>
        <v>Middle age</v>
      </c>
    </row>
    <row r="4170" spans="1:9" x14ac:dyDescent="0.35">
      <c r="A4170" s="1">
        <v>44886</v>
      </c>
      <c r="B4170" t="s">
        <v>4202</v>
      </c>
      <c r="C4170">
        <v>44</v>
      </c>
      <c r="D4170" t="s">
        <v>14</v>
      </c>
      <c r="E4170" t="s">
        <v>15</v>
      </c>
      <c r="F4170" t="s">
        <v>11</v>
      </c>
      <c r="G4170" t="s">
        <v>40</v>
      </c>
      <c r="H4170" s="2">
        <v>3825.66</v>
      </c>
      <c r="I4170" t="str">
        <f t="shared" si="65"/>
        <v>Middle age</v>
      </c>
    </row>
    <row r="4171" spans="1:9" x14ac:dyDescent="0.35">
      <c r="A4171" s="1">
        <v>45235</v>
      </c>
      <c r="B4171" t="s">
        <v>4203</v>
      </c>
      <c r="C4171">
        <v>32</v>
      </c>
      <c r="D4171" t="s">
        <v>21</v>
      </c>
      <c r="E4171" t="s">
        <v>19</v>
      </c>
      <c r="F4171" t="s">
        <v>16</v>
      </c>
      <c r="G4171" t="s">
        <v>17</v>
      </c>
      <c r="H4171" s="2">
        <v>1537.32</v>
      </c>
      <c r="I4171" t="str">
        <f t="shared" si="65"/>
        <v>Young Adult</v>
      </c>
    </row>
    <row r="4172" spans="1:9" x14ac:dyDescent="0.35">
      <c r="A4172" s="1">
        <v>44943</v>
      </c>
      <c r="B4172" t="s">
        <v>4204</v>
      </c>
      <c r="C4172">
        <v>40</v>
      </c>
      <c r="D4172" t="s">
        <v>21</v>
      </c>
      <c r="E4172" t="s">
        <v>15</v>
      </c>
      <c r="F4172" t="s">
        <v>23</v>
      </c>
      <c r="G4172" t="s">
        <v>12</v>
      </c>
      <c r="H4172" s="2">
        <v>747.37</v>
      </c>
      <c r="I4172" t="str">
        <f t="shared" si="65"/>
        <v>Middle age</v>
      </c>
    </row>
    <row r="4173" spans="1:9" x14ac:dyDescent="0.35">
      <c r="A4173" s="1">
        <v>44868</v>
      </c>
      <c r="B4173" t="s">
        <v>4205</v>
      </c>
      <c r="C4173">
        <v>96</v>
      </c>
      <c r="D4173" t="s">
        <v>9</v>
      </c>
      <c r="E4173" t="s">
        <v>19</v>
      </c>
      <c r="F4173" t="s">
        <v>23</v>
      </c>
      <c r="G4173" t="s">
        <v>28</v>
      </c>
      <c r="H4173" s="2">
        <v>826.62</v>
      </c>
      <c r="I4173" t="str">
        <f t="shared" si="65"/>
        <v>Senior Age</v>
      </c>
    </row>
    <row r="4174" spans="1:9" x14ac:dyDescent="0.35">
      <c r="A4174" s="1">
        <v>44935</v>
      </c>
      <c r="B4174" t="s">
        <v>4206</v>
      </c>
      <c r="C4174">
        <v>4</v>
      </c>
      <c r="D4174" t="s">
        <v>14</v>
      </c>
      <c r="E4174" t="s">
        <v>15</v>
      </c>
      <c r="F4174" t="s">
        <v>30</v>
      </c>
      <c r="G4174" t="s">
        <v>17</v>
      </c>
      <c r="H4174" s="2">
        <v>635.91</v>
      </c>
      <c r="I4174" t="str">
        <f t="shared" si="65"/>
        <v>Child</v>
      </c>
    </row>
    <row r="4175" spans="1:9" x14ac:dyDescent="0.35">
      <c r="A4175" s="1">
        <v>45280</v>
      </c>
      <c r="B4175" t="s">
        <v>4207</v>
      </c>
      <c r="C4175">
        <v>15</v>
      </c>
      <c r="D4175" t="s">
        <v>9</v>
      </c>
      <c r="E4175" t="s">
        <v>10</v>
      </c>
      <c r="F4175" t="s">
        <v>30</v>
      </c>
      <c r="G4175" t="s">
        <v>17</v>
      </c>
      <c r="H4175" s="2">
        <v>832.39</v>
      </c>
      <c r="I4175" t="str">
        <f t="shared" si="65"/>
        <v>Child</v>
      </c>
    </row>
    <row r="4176" spans="1:9" x14ac:dyDescent="0.35">
      <c r="A4176" s="1">
        <v>44762</v>
      </c>
      <c r="B4176" t="s">
        <v>4208</v>
      </c>
      <c r="C4176">
        <v>90</v>
      </c>
      <c r="D4176" t="s">
        <v>14</v>
      </c>
      <c r="E4176" t="s">
        <v>15</v>
      </c>
      <c r="F4176" t="s">
        <v>16</v>
      </c>
      <c r="G4176" t="s">
        <v>28</v>
      </c>
      <c r="H4176" s="2">
        <v>3489.98</v>
      </c>
      <c r="I4176" t="str">
        <f t="shared" si="65"/>
        <v>Senior Age</v>
      </c>
    </row>
    <row r="4177" spans="1:9" x14ac:dyDescent="0.35">
      <c r="A4177" s="1">
        <v>45120</v>
      </c>
      <c r="B4177" t="s">
        <v>4209</v>
      </c>
      <c r="C4177">
        <v>81</v>
      </c>
      <c r="D4177" t="s">
        <v>9</v>
      </c>
      <c r="E4177" t="s">
        <v>25</v>
      </c>
      <c r="F4177" t="s">
        <v>11</v>
      </c>
      <c r="G4177" t="s">
        <v>40</v>
      </c>
      <c r="H4177" s="2">
        <v>1296.3399999999999</v>
      </c>
      <c r="I4177" t="str">
        <f t="shared" si="65"/>
        <v>Senior Age</v>
      </c>
    </row>
    <row r="4178" spans="1:9" x14ac:dyDescent="0.35">
      <c r="A4178" s="1">
        <v>45192</v>
      </c>
      <c r="B4178" t="s">
        <v>4210</v>
      </c>
      <c r="C4178">
        <v>70</v>
      </c>
      <c r="D4178" t="s">
        <v>9</v>
      </c>
      <c r="E4178" t="s">
        <v>22</v>
      </c>
      <c r="F4178" t="s">
        <v>11</v>
      </c>
      <c r="G4178" t="s">
        <v>37</v>
      </c>
      <c r="H4178" s="2">
        <v>1005.88</v>
      </c>
      <c r="I4178" t="str">
        <f t="shared" si="65"/>
        <v>Senior Age</v>
      </c>
    </row>
    <row r="4179" spans="1:9" x14ac:dyDescent="0.35">
      <c r="A4179" s="1">
        <v>45286</v>
      </c>
      <c r="B4179" t="s">
        <v>4211</v>
      </c>
      <c r="C4179">
        <v>98</v>
      </c>
      <c r="D4179" t="s">
        <v>21</v>
      </c>
      <c r="E4179" t="s">
        <v>33</v>
      </c>
      <c r="F4179" t="s">
        <v>16</v>
      </c>
      <c r="G4179" t="s">
        <v>12</v>
      </c>
      <c r="H4179" s="2">
        <v>2327.23</v>
      </c>
      <c r="I4179" t="str">
        <f t="shared" si="65"/>
        <v>Senior Age</v>
      </c>
    </row>
    <row r="4180" spans="1:9" x14ac:dyDescent="0.35">
      <c r="A4180" s="1">
        <v>45117</v>
      </c>
      <c r="B4180" t="s">
        <v>4212</v>
      </c>
      <c r="C4180">
        <v>53</v>
      </c>
      <c r="D4180" t="s">
        <v>21</v>
      </c>
      <c r="E4180" t="s">
        <v>19</v>
      </c>
      <c r="F4180" t="s">
        <v>23</v>
      </c>
      <c r="G4180" t="s">
        <v>37</v>
      </c>
      <c r="H4180" s="2">
        <v>2844.6</v>
      </c>
      <c r="I4180" t="str">
        <f t="shared" si="65"/>
        <v>Middle age</v>
      </c>
    </row>
    <row r="4181" spans="1:9" x14ac:dyDescent="0.35">
      <c r="A4181" s="1">
        <v>45271</v>
      </c>
      <c r="B4181" t="s">
        <v>4213</v>
      </c>
      <c r="C4181">
        <v>56</v>
      </c>
      <c r="D4181" t="s">
        <v>21</v>
      </c>
      <c r="E4181" t="s">
        <v>33</v>
      </c>
      <c r="F4181" t="s">
        <v>30</v>
      </c>
      <c r="G4181" t="s">
        <v>28</v>
      </c>
      <c r="H4181" s="2">
        <v>527.55999999999995</v>
      </c>
      <c r="I4181" t="str">
        <f t="shared" si="65"/>
        <v>Middle age</v>
      </c>
    </row>
    <row r="4182" spans="1:9" x14ac:dyDescent="0.35">
      <c r="A4182" s="1">
        <v>45005</v>
      </c>
      <c r="B4182" t="s">
        <v>4214</v>
      </c>
      <c r="C4182">
        <v>67</v>
      </c>
      <c r="D4182" t="s">
        <v>21</v>
      </c>
      <c r="E4182" t="s">
        <v>33</v>
      </c>
      <c r="F4182" t="s">
        <v>11</v>
      </c>
      <c r="G4182" t="s">
        <v>40</v>
      </c>
      <c r="H4182" s="2">
        <v>1436.2</v>
      </c>
      <c r="I4182" t="str">
        <f t="shared" si="65"/>
        <v>Senior Age</v>
      </c>
    </row>
    <row r="4183" spans="1:9" x14ac:dyDescent="0.35">
      <c r="A4183" s="1">
        <v>45015</v>
      </c>
      <c r="B4183" t="s">
        <v>4215</v>
      </c>
      <c r="C4183">
        <v>20</v>
      </c>
      <c r="D4183" t="s">
        <v>14</v>
      </c>
      <c r="E4183" t="s">
        <v>25</v>
      </c>
      <c r="F4183" t="s">
        <v>30</v>
      </c>
      <c r="G4183" t="s">
        <v>37</v>
      </c>
      <c r="H4183" s="2">
        <v>1452.61</v>
      </c>
      <c r="I4183" t="str">
        <f t="shared" si="65"/>
        <v>Young Adult</v>
      </c>
    </row>
    <row r="4184" spans="1:9" x14ac:dyDescent="0.35">
      <c r="A4184" s="1">
        <v>44625</v>
      </c>
      <c r="B4184" t="s">
        <v>4216</v>
      </c>
      <c r="C4184">
        <v>57</v>
      </c>
      <c r="D4184" t="s">
        <v>21</v>
      </c>
      <c r="E4184" t="s">
        <v>22</v>
      </c>
      <c r="F4184" t="s">
        <v>11</v>
      </c>
      <c r="G4184" t="s">
        <v>40</v>
      </c>
      <c r="H4184" s="2">
        <v>4072.89</v>
      </c>
      <c r="I4184" t="str">
        <f t="shared" si="65"/>
        <v>Middle age</v>
      </c>
    </row>
    <row r="4185" spans="1:9" x14ac:dyDescent="0.35">
      <c r="A4185" s="1">
        <v>44667</v>
      </c>
      <c r="B4185" t="s">
        <v>4217</v>
      </c>
      <c r="C4185">
        <v>44</v>
      </c>
      <c r="D4185" t="s">
        <v>14</v>
      </c>
      <c r="E4185" t="s">
        <v>22</v>
      </c>
      <c r="F4185" t="s">
        <v>16</v>
      </c>
      <c r="G4185" t="s">
        <v>40</v>
      </c>
      <c r="H4185" s="2">
        <v>4736.43</v>
      </c>
      <c r="I4185" t="str">
        <f t="shared" si="65"/>
        <v>Middle age</v>
      </c>
    </row>
    <row r="4186" spans="1:9" x14ac:dyDescent="0.35">
      <c r="A4186" s="1">
        <v>44808</v>
      </c>
      <c r="B4186" t="s">
        <v>4218</v>
      </c>
      <c r="C4186">
        <v>59</v>
      </c>
      <c r="D4186" t="s">
        <v>21</v>
      </c>
      <c r="E4186" t="s">
        <v>10</v>
      </c>
      <c r="F4186" t="s">
        <v>16</v>
      </c>
      <c r="G4186" t="s">
        <v>40</v>
      </c>
      <c r="H4186" s="2">
        <v>256.95</v>
      </c>
      <c r="I4186" t="str">
        <f t="shared" si="65"/>
        <v>Middle age</v>
      </c>
    </row>
    <row r="4187" spans="1:9" x14ac:dyDescent="0.35">
      <c r="A4187" s="1">
        <v>44861</v>
      </c>
      <c r="B4187" t="s">
        <v>4219</v>
      </c>
      <c r="C4187">
        <v>45</v>
      </c>
      <c r="D4187" t="s">
        <v>14</v>
      </c>
      <c r="E4187" t="s">
        <v>2810</v>
      </c>
      <c r="F4187" t="s">
        <v>23</v>
      </c>
      <c r="G4187" t="s">
        <v>17</v>
      </c>
      <c r="H4187" s="2">
        <v>4947.99</v>
      </c>
      <c r="I4187" t="str">
        <f t="shared" si="65"/>
        <v>Middle age</v>
      </c>
    </row>
    <row r="4188" spans="1:9" x14ac:dyDescent="0.35">
      <c r="A4188" s="1">
        <v>45028</v>
      </c>
      <c r="B4188" t="s">
        <v>4220</v>
      </c>
      <c r="C4188">
        <v>93</v>
      </c>
      <c r="D4188" t="s">
        <v>14</v>
      </c>
      <c r="E4188" t="s">
        <v>22</v>
      </c>
      <c r="F4188" t="s">
        <v>16</v>
      </c>
      <c r="G4188" t="s">
        <v>40</v>
      </c>
      <c r="H4188" s="2">
        <v>4115.92</v>
      </c>
      <c r="I4188" t="str">
        <f t="shared" si="65"/>
        <v>Senior Age</v>
      </c>
    </row>
    <row r="4189" spans="1:9" x14ac:dyDescent="0.35">
      <c r="A4189" s="1">
        <v>44656</v>
      </c>
      <c r="B4189" t="s">
        <v>4221</v>
      </c>
      <c r="C4189">
        <v>27</v>
      </c>
      <c r="D4189" t="s">
        <v>9</v>
      </c>
      <c r="E4189" t="s">
        <v>15</v>
      </c>
      <c r="F4189" t="s">
        <v>11</v>
      </c>
      <c r="G4189" t="s">
        <v>40</v>
      </c>
      <c r="H4189" s="2">
        <v>4059.73</v>
      </c>
      <c r="I4189" t="str">
        <f t="shared" si="65"/>
        <v>Young Adult</v>
      </c>
    </row>
    <row r="4190" spans="1:9" x14ac:dyDescent="0.35">
      <c r="A4190" s="1">
        <v>44571</v>
      </c>
      <c r="B4190" t="s">
        <v>4222</v>
      </c>
      <c r="C4190">
        <v>13</v>
      </c>
      <c r="D4190" t="s">
        <v>21</v>
      </c>
      <c r="E4190" t="s">
        <v>25</v>
      </c>
      <c r="F4190" t="s">
        <v>23</v>
      </c>
      <c r="G4190" t="s">
        <v>40</v>
      </c>
      <c r="H4190" s="2">
        <v>4678.13</v>
      </c>
      <c r="I4190" t="str">
        <f t="shared" si="65"/>
        <v>Child</v>
      </c>
    </row>
    <row r="4191" spans="1:9" x14ac:dyDescent="0.35">
      <c r="A4191" s="1">
        <v>44891</v>
      </c>
      <c r="B4191" t="s">
        <v>4223</v>
      </c>
      <c r="C4191">
        <v>50</v>
      </c>
      <c r="D4191" t="s">
        <v>9</v>
      </c>
      <c r="E4191" t="s">
        <v>25</v>
      </c>
      <c r="F4191" t="s">
        <v>11</v>
      </c>
      <c r="G4191" t="s">
        <v>12</v>
      </c>
      <c r="H4191" s="2">
        <v>4257.82</v>
      </c>
      <c r="I4191" t="str">
        <f t="shared" si="65"/>
        <v>Middle age</v>
      </c>
    </row>
    <row r="4192" spans="1:9" x14ac:dyDescent="0.35">
      <c r="A4192" s="1">
        <v>44664</v>
      </c>
      <c r="B4192" t="s">
        <v>4224</v>
      </c>
      <c r="C4192">
        <v>92</v>
      </c>
      <c r="D4192" t="s">
        <v>21</v>
      </c>
      <c r="E4192" t="s">
        <v>19</v>
      </c>
      <c r="F4192" t="s">
        <v>23</v>
      </c>
      <c r="G4192" t="s">
        <v>37</v>
      </c>
      <c r="H4192" s="2">
        <v>3174.65</v>
      </c>
      <c r="I4192" t="str">
        <f t="shared" si="65"/>
        <v>Senior Age</v>
      </c>
    </row>
    <row r="4193" spans="1:9" x14ac:dyDescent="0.35">
      <c r="A4193" s="1">
        <v>45008</v>
      </c>
      <c r="B4193" t="s">
        <v>4225</v>
      </c>
      <c r="C4193">
        <v>22</v>
      </c>
      <c r="D4193" t="s">
        <v>14</v>
      </c>
      <c r="E4193" t="s">
        <v>33</v>
      </c>
      <c r="F4193" t="s">
        <v>30</v>
      </c>
      <c r="G4193" t="s">
        <v>37</v>
      </c>
      <c r="H4193" s="2">
        <v>4607.9799999999996</v>
      </c>
      <c r="I4193" t="str">
        <f t="shared" si="65"/>
        <v>Young Adult</v>
      </c>
    </row>
    <row r="4194" spans="1:9" x14ac:dyDescent="0.35">
      <c r="A4194" s="1">
        <v>44580</v>
      </c>
      <c r="B4194" t="s">
        <v>4226</v>
      </c>
      <c r="C4194">
        <v>85</v>
      </c>
      <c r="D4194" t="s">
        <v>14</v>
      </c>
      <c r="E4194" t="s">
        <v>27</v>
      </c>
      <c r="F4194" t="s">
        <v>16</v>
      </c>
      <c r="G4194" t="s">
        <v>67</v>
      </c>
      <c r="H4194" s="2">
        <v>4369.75</v>
      </c>
      <c r="I4194" t="str">
        <f t="shared" si="65"/>
        <v>Senior Age</v>
      </c>
    </row>
    <row r="4195" spans="1:9" x14ac:dyDescent="0.35">
      <c r="A4195" s="1">
        <v>44824</v>
      </c>
      <c r="B4195" t="s">
        <v>4227</v>
      </c>
      <c r="C4195">
        <v>95</v>
      </c>
      <c r="D4195" t="s">
        <v>9</v>
      </c>
      <c r="E4195" t="s">
        <v>10</v>
      </c>
      <c r="F4195" t="s">
        <v>30</v>
      </c>
      <c r="G4195" t="s">
        <v>37</v>
      </c>
      <c r="H4195" s="2">
        <v>2406.75</v>
      </c>
      <c r="I4195" t="str">
        <f t="shared" si="65"/>
        <v>Senior Age</v>
      </c>
    </row>
    <row r="4196" spans="1:9" x14ac:dyDescent="0.35">
      <c r="A4196" s="1">
        <v>44823</v>
      </c>
      <c r="B4196" t="s">
        <v>4228</v>
      </c>
      <c r="C4196">
        <v>36</v>
      </c>
      <c r="D4196" t="s">
        <v>21</v>
      </c>
      <c r="E4196" t="s">
        <v>33</v>
      </c>
      <c r="F4196" t="s">
        <v>16</v>
      </c>
      <c r="G4196" t="s">
        <v>37</v>
      </c>
      <c r="H4196" s="2">
        <v>3375.08</v>
      </c>
      <c r="I4196" t="str">
        <f t="shared" si="65"/>
        <v>Young Adult</v>
      </c>
    </row>
    <row r="4197" spans="1:9" x14ac:dyDescent="0.35">
      <c r="A4197" s="1">
        <v>44700</v>
      </c>
      <c r="B4197" t="s">
        <v>4229</v>
      </c>
      <c r="C4197">
        <v>32</v>
      </c>
      <c r="D4197" t="s">
        <v>14</v>
      </c>
      <c r="E4197" t="s">
        <v>19</v>
      </c>
      <c r="F4197" t="s">
        <v>30</v>
      </c>
      <c r="G4197" t="s">
        <v>40</v>
      </c>
      <c r="H4197" s="2">
        <v>1848.72</v>
      </c>
      <c r="I4197" t="str">
        <f t="shared" si="65"/>
        <v>Young Adult</v>
      </c>
    </row>
    <row r="4198" spans="1:9" x14ac:dyDescent="0.35">
      <c r="A4198" s="1">
        <v>44857</v>
      </c>
      <c r="B4198" t="s">
        <v>4230</v>
      </c>
      <c r="C4198">
        <v>35</v>
      </c>
      <c r="D4198" t="s">
        <v>14</v>
      </c>
      <c r="E4198" t="s">
        <v>15</v>
      </c>
      <c r="F4198" t="s">
        <v>16</v>
      </c>
      <c r="G4198" t="s">
        <v>28</v>
      </c>
      <c r="H4198" s="2">
        <v>4169.12</v>
      </c>
      <c r="I4198" t="str">
        <f t="shared" si="65"/>
        <v>Young Adult</v>
      </c>
    </row>
    <row r="4199" spans="1:9" x14ac:dyDescent="0.35">
      <c r="A4199" s="1">
        <v>44688</v>
      </c>
      <c r="B4199" t="s">
        <v>4231</v>
      </c>
      <c r="C4199">
        <v>87</v>
      </c>
      <c r="D4199" t="s">
        <v>21</v>
      </c>
      <c r="E4199" t="s">
        <v>22</v>
      </c>
      <c r="F4199" t="s">
        <v>11</v>
      </c>
      <c r="G4199" t="s">
        <v>12</v>
      </c>
      <c r="H4199" s="2">
        <v>3845.01</v>
      </c>
      <c r="I4199" t="str">
        <f t="shared" si="65"/>
        <v>Senior Age</v>
      </c>
    </row>
    <row r="4200" spans="1:9" x14ac:dyDescent="0.35">
      <c r="A4200" s="1">
        <v>44689</v>
      </c>
      <c r="B4200" t="s">
        <v>4232</v>
      </c>
      <c r="C4200">
        <v>92</v>
      </c>
      <c r="D4200" t="s">
        <v>9</v>
      </c>
      <c r="E4200" t="s">
        <v>35</v>
      </c>
      <c r="F4200" t="s">
        <v>11</v>
      </c>
      <c r="G4200" t="s">
        <v>28</v>
      </c>
      <c r="H4200" s="2">
        <v>2561.2800000000002</v>
      </c>
      <c r="I4200" t="str">
        <f t="shared" si="65"/>
        <v>Senior Age</v>
      </c>
    </row>
    <row r="4201" spans="1:9" x14ac:dyDescent="0.35">
      <c r="A4201" s="1">
        <v>44675</v>
      </c>
      <c r="B4201" t="s">
        <v>4233</v>
      </c>
      <c r="C4201">
        <v>11</v>
      </c>
      <c r="D4201" t="s">
        <v>9</v>
      </c>
      <c r="E4201" t="s">
        <v>25</v>
      </c>
      <c r="F4201" t="s">
        <v>23</v>
      </c>
      <c r="G4201" t="s">
        <v>17</v>
      </c>
      <c r="H4201" s="2">
        <v>561.25</v>
      </c>
      <c r="I4201" t="str">
        <f t="shared" si="65"/>
        <v>Child</v>
      </c>
    </row>
    <row r="4202" spans="1:9" x14ac:dyDescent="0.35">
      <c r="A4202" s="1">
        <v>45068</v>
      </c>
      <c r="B4202" t="s">
        <v>4234</v>
      </c>
      <c r="C4202">
        <v>24</v>
      </c>
      <c r="D4202" t="s">
        <v>14</v>
      </c>
      <c r="E4202" t="s">
        <v>15</v>
      </c>
      <c r="F4202" t="s">
        <v>30</v>
      </c>
      <c r="G4202" t="s">
        <v>17</v>
      </c>
      <c r="H4202" s="2">
        <v>2406.25</v>
      </c>
      <c r="I4202" t="str">
        <f t="shared" si="65"/>
        <v>Young Adult</v>
      </c>
    </row>
    <row r="4203" spans="1:9" x14ac:dyDescent="0.35">
      <c r="A4203" s="1">
        <v>45193</v>
      </c>
      <c r="B4203" t="s">
        <v>4235</v>
      </c>
      <c r="C4203">
        <v>65</v>
      </c>
      <c r="D4203" t="s">
        <v>9</v>
      </c>
      <c r="E4203" t="s">
        <v>10</v>
      </c>
      <c r="F4203" t="s">
        <v>11</v>
      </c>
      <c r="G4203" t="s">
        <v>17</v>
      </c>
      <c r="H4203" s="2">
        <v>782.26</v>
      </c>
      <c r="I4203" t="str">
        <f t="shared" si="65"/>
        <v>Senior Age</v>
      </c>
    </row>
    <row r="4204" spans="1:9" x14ac:dyDescent="0.35">
      <c r="A4204" s="1">
        <v>44641</v>
      </c>
      <c r="B4204" t="s">
        <v>4236</v>
      </c>
      <c r="C4204">
        <v>0</v>
      </c>
      <c r="D4204" t="s">
        <v>14</v>
      </c>
      <c r="E4204" t="s">
        <v>25</v>
      </c>
      <c r="F4204" t="s">
        <v>16</v>
      </c>
      <c r="G4204" t="s">
        <v>12</v>
      </c>
      <c r="H4204" s="2">
        <v>3136.39</v>
      </c>
      <c r="I4204" t="str">
        <f t="shared" si="65"/>
        <v>Child</v>
      </c>
    </row>
    <row r="4205" spans="1:9" x14ac:dyDescent="0.35">
      <c r="A4205" s="1">
        <v>44932</v>
      </c>
      <c r="B4205" t="s">
        <v>4237</v>
      </c>
      <c r="C4205">
        <v>31</v>
      </c>
      <c r="D4205" t="s">
        <v>9</v>
      </c>
      <c r="E4205" t="s">
        <v>19</v>
      </c>
      <c r="F4205" t="s">
        <v>16</v>
      </c>
      <c r="G4205" t="s">
        <v>17</v>
      </c>
      <c r="H4205" s="2">
        <v>1161.45</v>
      </c>
      <c r="I4205" t="str">
        <f t="shared" si="65"/>
        <v>Young Adult</v>
      </c>
    </row>
    <row r="4206" spans="1:9" x14ac:dyDescent="0.35">
      <c r="A4206" s="1">
        <v>44788</v>
      </c>
      <c r="B4206" t="s">
        <v>4238</v>
      </c>
      <c r="C4206">
        <v>70</v>
      </c>
      <c r="D4206" t="s">
        <v>9</v>
      </c>
      <c r="E4206" t="s">
        <v>22</v>
      </c>
      <c r="F4206" t="s">
        <v>30</v>
      </c>
      <c r="G4206" t="s">
        <v>37</v>
      </c>
      <c r="H4206" s="2">
        <v>973.27</v>
      </c>
      <c r="I4206" t="str">
        <f t="shared" si="65"/>
        <v>Senior Age</v>
      </c>
    </row>
    <row r="4207" spans="1:9" x14ac:dyDescent="0.35">
      <c r="A4207" s="1">
        <v>44972</v>
      </c>
      <c r="B4207" t="s">
        <v>4239</v>
      </c>
      <c r="C4207">
        <v>1</v>
      </c>
      <c r="D4207" t="s">
        <v>21</v>
      </c>
      <c r="E4207" t="s">
        <v>35</v>
      </c>
      <c r="F4207" t="s">
        <v>23</v>
      </c>
      <c r="G4207" t="s">
        <v>12</v>
      </c>
      <c r="H4207" s="2">
        <v>4985.7700000000004</v>
      </c>
      <c r="I4207" t="str">
        <f t="shared" si="65"/>
        <v>Child</v>
      </c>
    </row>
    <row r="4208" spans="1:9" x14ac:dyDescent="0.35">
      <c r="A4208" s="1">
        <v>45209</v>
      </c>
      <c r="B4208" t="s">
        <v>4240</v>
      </c>
      <c r="C4208">
        <v>65</v>
      </c>
      <c r="D4208" t="s">
        <v>14</v>
      </c>
      <c r="E4208" t="s">
        <v>35</v>
      </c>
      <c r="F4208" t="s">
        <v>16</v>
      </c>
      <c r="G4208" t="s">
        <v>37</v>
      </c>
      <c r="H4208" s="2">
        <v>1165.82</v>
      </c>
      <c r="I4208" t="str">
        <f t="shared" si="65"/>
        <v>Senior Age</v>
      </c>
    </row>
    <row r="4209" spans="1:9" x14ac:dyDescent="0.35">
      <c r="A4209" s="1">
        <v>44923</v>
      </c>
      <c r="B4209" t="s">
        <v>4241</v>
      </c>
      <c r="C4209">
        <v>19</v>
      </c>
      <c r="D4209" t="s">
        <v>14</v>
      </c>
      <c r="E4209" t="s">
        <v>35</v>
      </c>
      <c r="F4209" t="s">
        <v>16</v>
      </c>
      <c r="G4209" t="s">
        <v>28</v>
      </c>
      <c r="H4209" s="2">
        <v>727.23</v>
      </c>
      <c r="I4209" t="str">
        <f t="shared" si="65"/>
        <v>Young Adult</v>
      </c>
    </row>
    <row r="4210" spans="1:9" x14ac:dyDescent="0.35">
      <c r="A4210" s="1">
        <v>44983</v>
      </c>
      <c r="B4210" t="s">
        <v>4242</v>
      </c>
      <c r="C4210">
        <v>48</v>
      </c>
      <c r="D4210" t="s">
        <v>21</v>
      </c>
      <c r="E4210" t="s">
        <v>35</v>
      </c>
      <c r="F4210" t="s">
        <v>30</v>
      </c>
      <c r="G4210" t="s">
        <v>28</v>
      </c>
      <c r="H4210" s="2">
        <v>4282.7299999999996</v>
      </c>
      <c r="I4210" t="str">
        <f t="shared" si="65"/>
        <v>Middle age</v>
      </c>
    </row>
    <row r="4211" spans="1:9" x14ac:dyDescent="0.35">
      <c r="A4211" s="1">
        <v>45180</v>
      </c>
      <c r="B4211" t="s">
        <v>4243</v>
      </c>
      <c r="C4211">
        <v>93</v>
      </c>
      <c r="D4211" t="s">
        <v>9</v>
      </c>
      <c r="E4211" t="s">
        <v>19</v>
      </c>
      <c r="F4211" t="s">
        <v>23</v>
      </c>
      <c r="G4211" t="s">
        <v>12</v>
      </c>
      <c r="H4211" s="2">
        <v>4071.53</v>
      </c>
      <c r="I4211" t="str">
        <f t="shared" si="65"/>
        <v>Senior Age</v>
      </c>
    </row>
    <row r="4212" spans="1:9" x14ac:dyDescent="0.35">
      <c r="A4212" s="1">
        <v>45226</v>
      </c>
      <c r="B4212" t="s">
        <v>4244</v>
      </c>
      <c r="C4212">
        <v>77</v>
      </c>
      <c r="D4212" t="s">
        <v>14</v>
      </c>
      <c r="E4212" t="s">
        <v>19</v>
      </c>
      <c r="F4212" t="s">
        <v>23</v>
      </c>
      <c r="G4212" t="s">
        <v>17</v>
      </c>
      <c r="H4212" s="2">
        <v>1549.89</v>
      </c>
      <c r="I4212" t="str">
        <f t="shared" si="65"/>
        <v>Senior Age</v>
      </c>
    </row>
    <row r="4213" spans="1:9" x14ac:dyDescent="0.35">
      <c r="A4213" s="1">
        <v>44826</v>
      </c>
      <c r="B4213" t="s">
        <v>4245</v>
      </c>
      <c r="C4213">
        <v>24</v>
      </c>
      <c r="D4213" t="s">
        <v>21</v>
      </c>
      <c r="E4213" t="s">
        <v>33</v>
      </c>
      <c r="F4213" t="s">
        <v>30</v>
      </c>
      <c r="G4213" t="s">
        <v>37</v>
      </c>
      <c r="H4213" s="2">
        <v>3010.84</v>
      </c>
      <c r="I4213" t="str">
        <f t="shared" si="65"/>
        <v>Young Adult</v>
      </c>
    </row>
    <row r="4214" spans="1:9" x14ac:dyDescent="0.35">
      <c r="A4214" s="1">
        <v>44638</v>
      </c>
      <c r="B4214" t="s">
        <v>4246</v>
      </c>
      <c r="C4214">
        <v>81</v>
      </c>
      <c r="D4214" t="s">
        <v>14</v>
      </c>
      <c r="E4214" t="s">
        <v>33</v>
      </c>
      <c r="F4214" t="s">
        <v>23</v>
      </c>
      <c r="G4214" t="s">
        <v>17</v>
      </c>
      <c r="H4214" s="2">
        <v>1620.18</v>
      </c>
      <c r="I4214" t="str">
        <f t="shared" si="65"/>
        <v>Senior Age</v>
      </c>
    </row>
    <row r="4215" spans="1:9" x14ac:dyDescent="0.35">
      <c r="A4215" s="1">
        <v>44820</v>
      </c>
      <c r="B4215" t="s">
        <v>4247</v>
      </c>
      <c r="C4215">
        <v>14</v>
      </c>
      <c r="D4215" t="s">
        <v>9</v>
      </c>
      <c r="E4215" t="s">
        <v>33</v>
      </c>
      <c r="F4215" t="s">
        <v>11</v>
      </c>
      <c r="G4215" t="s">
        <v>28</v>
      </c>
      <c r="H4215" s="2">
        <v>4442.88</v>
      </c>
      <c r="I4215" t="str">
        <f t="shared" si="65"/>
        <v>Child</v>
      </c>
    </row>
    <row r="4216" spans="1:9" x14ac:dyDescent="0.35">
      <c r="A4216" s="1">
        <v>45146</v>
      </c>
      <c r="B4216" t="s">
        <v>4248</v>
      </c>
      <c r="C4216">
        <v>19</v>
      </c>
      <c r="D4216" t="s">
        <v>9</v>
      </c>
      <c r="E4216" t="s">
        <v>19</v>
      </c>
      <c r="F4216" t="s">
        <v>23</v>
      </c>
      <c r="G4216" t="s">
        <v>17</v>
      </c>
      <c r="H4216" s="2">
        <v>4978.53</v>
      </c>
      <c r="I4216" t="str">
        <f t="shared" si="65"/>
        <v>Young Adult</v>
      </c>
    </row>
    <row r="4217" spans="1:9" x14ac:dyDescent="0.35">
      <c r="A4217" s="1">
        <v>44654</v>
      </c>
      <c r="B4217" t="s">
        <v>4249</v>
      </c>
      <c r="C4217">
        <v>84</v>
      </c>
      <c r="D4217" t="s">
        <v>14</v>
      </c>
      <c r="E4217" t="s">
        <v>19</v>
      </c>
      <c r="F4217" t="s">
        <v>23</v>
      </c>
      <c r="G4217" t="s">
        <v>17</v>
      </c>
      <c r="H4217" s="2">
        <v>46.63</v>
      </c>
      <c r="I4217" t="str">
        <f t="shared" si="65"/>
        <v>Senior Age</v>
      </c>
    </row>
    <row r="4218" spans="1:9" x14ac:dyDescent="0.35">
      <c r="A4218" s="1">
        <v>44592</v>
      </c>
      <c r="B4218" t="s">
        <v>4250</v>
      </c>
      <c r="C4218">
        <v>67</v>
      </c>
      <c r="D4218" t="s">
        <v>9</v>
      </c>
      <c r="E4218" t="s">
        <v>15</v>
      </c>
      <c r="F4218" t="s">
        <v>11</v>
      </c>
      <c r="G4218" t="s">
        <v>40</v>
      </c>
      <c r="H4218" s="2">
        <v>4343.4399999999996</v>
      </c>
      <c r="I4218" t="str">
        <f t="shared" si="65"/>
        <v>Senior Age</v>
      </c>
    </row>
    <row r="4219" spans="1:9" x14ac:dyDescent="0.35">
      <c r="A4219" s="1">
        <v>45227</v>
      </c>
      <c r="B4219" t="s">
        <v>4251</v>
      </c>
      <c r="C4219">
        <v>70</v>
      </c>
      <c r="D4219" t="s">
        <v>14</v>
      </c>
      <c r="E4219" t="s">
        <v>35</v>
      </c>
      <c r="F4219" t="s">
        <v>11</v>
      </c>
      <c r="G4219" t="s">
        <v>40</v>
      </c>
      <c r="H4219" s="2">
        <v>1111.8599999999999</v>
      </c>
      <c r="I4219" t="str">
        <f t="shared" si="65"/>
        <v>Senior Age</v>
      </c>
    </row>
    <row r="4220" spans="1:9" x14ac:dyDescent="0.35">
      <c r="A4220" s="1">
        <v>44772</v>
      </c>
      <c r="B4220" t="s">
        <v>4252</v>
      </c>
      <c r="C4220">
        <v>70</v>
      </c>
      <c r="D4220" t="s">
        <v>9</v>
      </c>
      <c r="E4220" t="s">
        <v>35</v>
      </c>
      <c r="F4220" t="s">
        <v>16</v>
      </c>
      <c r="G4220" t="s">
        <v>12</v>
      </c>
      <c r="H4220" s="2">
        <v>1072.58</v>
      </c>
      <c r="I4220" t="str">
        <f t="shared" si="65"/>
        <v>Senior Age</v>
      </c>
    </row>
    <row r="4221" spans="1:9" x14ac:dyDescent="0.35">
      <c r="A4221" s="1">
        <v>45157</v>
      </c>
      <c r="B4221" t="s">
        <v>4253</v>
      </c>
      <c r="C4221">
        <v>10</v>
      </c>
      <c r="D4221" t="s">
        <v>9</v>
      </c>
      <c r="E4221" t="s">
        <v>35</v>
      </c>
      <c r="F4221" t="s">
        <v>11</v>
      </c>
      <c r="G4221" t="s">
        <v>40</v>
      </c>
      <c r="H4221" s="2">
        <v>3247.17</v>
      </c>
      <c r="I4221" t="str">
        <f t="shared" si="65"/>
        <v>Child</v>
      </c>
    </row>
    <row r="4222" spans="1:9" x14ac:dyDescent="0.35">
      <c r="A4222" s="1">
        <v>44848</v>
      </c>
      <c r="B4222" t="s">
        <v>4254</v>
      </c>
      <c r="C4222">
        <v>88</v>
      </c>
      <c r="D4222" t="s">
        <v>14</v>
      </c>
      <c r="E4222" t="s">
        <v>35</v>
      </c>
      <c r="F4222" t="s">
        <v>11</v>
      </c>
      <c r="G4222" t="s">
        <v>17</v>
      </c>
      <c r="H4222" s="2">
        <v>2216.48</v>
      </c>
      <c r="I4222" t="str">
        <f t="shared" si="65"/>
        <v>Senior Age</v>
      </c>
    </row>
    <row r="4223" spans="1:9" x14ac:dyDescent="0.35">
      <c r="A4223" s="1">
        <v>44741</v>
      </c>
      <c r="B4223" t="s">
        <v>4255</v>
      </c>
      <c r="C4223">
        <v>35</v>
      </c>
      <c r="D4223" t="s">
        <v>21</v>
      </c>
      <c r="E4223" t="s">
        <v>22</v>
      </c>
      <c r="F4223" t="s">
        <v>23</v>
      </c>
      <c r="G4223" t="s">
        <v>17</v>
      </c>
      <c r="H4223" s="2">
        <v>516.63</v>
      </c>
      <c r="I4223" t="str">
        <f t="shared" si="65"/>
        <v>Young Adult</v>
      </c>
    </row>
    <row r="4224" spans="1:9" x14ac:dyDescent="0.35">
      <c r="A4224" s="1">
        <v>45034</v>
      </c>
      <c r="B4224" t="s">
        <v>4256</v>
      </c>
      <c r="C4224">
        <v>85</v>
      </c>
      <c r="D4224" t="s">
        <v>9</v>
      </c>
      <c r="E4224" t="s">
        <v>35</v>
      </c>
      <c r="F4224" t="s">
        <v>23</v>
      </c>
      <c r="G4224" t="s">
        <v>17</v>
      </c>
      <c r="H4224" s="2">
        <v>1027.93</v>
      </c>
      <c r="I4224" t="str">
        <f t="shared" si="65"/>
        <v>Senior Age</v>
      </c>
    </row>
    <row r="4225" spans="1:9" x14ac:dyDescent="0.35">
      <c r="A4225" s="1">
        <v>44789</v>
      </c>
      <c r="B4225" t="s">
        <v>4257</v>
      </c>
      <c r="C4225">
        <v>79</v>
      </c>
      <c r="D4225" t="s">
        <v>21</v>
      </c>
      <c r="E4225" t="s">
        <v>10</v>
      </c>
      <c r="F4225" t="s">
        <v>30</v>
      </c>
      <c r="G4225" t="s">
        <v>37</v>
      </c>
      <c r="H4225" s="2">
        <v>4771.09</v>
      </c>
      <c r="I4225" t="str">
        <f t="shared" si="65"/>
        <v>Senior Age</v>
      </c>
    </row>
    <row r="4226" spans="1:9" x14ac:dyDescent="0.35">
      <c r="A4226" s="1">
        <v>44930</v>
      </c>
      <c r="B4226" t="s">
        <v>4258</v>
      </c>
      <c r="C4226">
        <v>53</v>
      </c>
      <c r="D4226" t="s">
        <v>9</v>
      </c>
      <c r="E4226" t="s">
        <v>27</v>
      </c>
      <c r="F4226" t="s">
        <v>11</v>
      </c>
      <c r="G4226" t="s">
        <v>40</v>
      </c>
      <c r="H4226" s="2">
        <v>2334.5500000000002</v>
      </c>
      <c r="I4226" t="str">
        <f t="shared" ref="I4226:I4289" si="66">IF(C4226&lt;=17,"Child",IF(C4226&lt;=39, "Young Adult", IF(C4226&lt;=59, "Middle age", "Senior Age")))</f>
        <v>Middle age</v>
      </c>
    </row>
    <row r="4227" spans="1:9" x14ac:dyDescent="0.35">
      <c r="A4227" s="1">
        <v>44735</v>
      </c>
      <c r="B4227" t="s">
        <v>4259</v>
      </c>
      <c r="C4227">
        <v>72</v>
      </c>
      <c r="D4227" t="s">
        <v>14</v>
      </c>
      <c r="E4227" t="s">
        <v>22</v>
      </c>
      <c r="F4227" t="s">
        <v>16</v>
      </c>
      <c r="G4227" t="s">
        <v>37</v>
      </c>
      <c r="H4227" s="2">
        <v>2146.0700000000002</v>
      </c>
      <c r="I4227" t="str">
        <f t="shared" si="66"/>
        <v>Senior Age</v>
      </c>
    </row>
    <row r="4228" spans="1:9" x14ac:dyDescent="0.35">
      <c r="A4228" s="1">
        <v>45084</v>
      </c>
      <c r="B4228" t="s">
        <v>4260</v>
      </c>
      <c r="C4228">
        <v>42</v>
      </c>
      <c r="D4228" t="s">
        <v>9</v>
      </c>
      <c r="E4228" t="s">
        <v>15</v>
      </c>
      <c r="F4228" t="s">
        <v>16</v>
      </c>
      <c r="G4228" t="s">
        <v>12</v>
      </c>
      <c r="H4228" s="2">
        <v>423.18</v>
      </c>
      <c r="I4228" t="str">
        <f t="shared" si="66"/>
        <v>Middle age</v>
      </c>
    </row>
    <row r="4229" spans="1:9" x14ac:dyDescent="0.35">
      <c r="A4229" s="1">
        <v>44845</v>
      </c>
      <c r="B4229" t="s">
        <v>4261</v>
      </c>
      <c r="C4229">
        <v>40</v>
      </c>
      <c r="D4229" t="s">
        <v>9</v>
      </c>
      <c r="E4229" t="s">
        <v>25</v>
      </c>
      <c r="F4229" t="s">
        <v>23</v>
      </c>
      <c r="G4229" t="s">
        <v>17</v>
      </c>
      <c r="H4229" s="2">
        <v>2526.36</v>
      </c>
      <c r="I4229" t="str">
        <f t="shared" si="66"/>
        <v>Middle age</v>
      </c>
    </row>
    <row r="4230" spans="1:9" x14ac:dyDescent="0.35">
      <c r="A4230" s="1">
        <v>45054</v>
      </c>
      <c r="B4230" t="s">
        <v>4262</v>
      </c>
      <c r="C4230">
        <v>86</v>
      </c>
      <c r="D4230" t="s">
        <v>21</v>
      </c>
      <c r="E4230" t="s">
        <v>19</v>
      </c>
      <c r="F4230" t="s">
        <v>30</v>
      </c>
      <c r="G4230" t="s">
        <v>37</v>
      </c>
      <c r="H4230" s="2">
        <v>4998.22</v>
      </c>
      <c r="I4230" t="str">
        <f t="shared" si="66"/>
        <v>Senior Age</v>
      </c>
    </row>
    <row r="4231" spans="1:9" x14ac:dyDescent="0.35">
      <c r="A4231" s="1">
        <v>44978</v>
      </c>
      <c r="B4231" t="s">
        <v>4263</v>
      </c>
      <c r="C4231">
        <v>46</v>
      </c>
      <c r="D4231" t="s">
        <v>9</v>
      </c>
      <c r="E4231" t="s">
        <v>27</v>
      </c>
      <c r="F4231" t="s">
        <v>11</v>
      </c>
      <c r="G4231" t="s">
        <v>37</v>
      </c>
      <c r="H4231" s="2">
        <v>2116.9499999999998</v>
      </c>
      <c r="I4231" t="str">
        <f t="shared" si="66"/>
        <v>Middle age</v>
      </c>
    </row>
    <row r="4232" spans="1:9" x14ac:dyDescent="0.35">
      <c r="A4232" s="1">
        <v>45174</v>
      </c>
      <c r="B4232" t="s">
        <v>4264</v>
      </c>
      <c r="C4232">
        <v>80</v>
      </c>
      <c r="D4232" t="s">
        <v>21</v>
      </c>
      <c r="E4232" t="s">
        <v>19</v>
      </c>
      <c r="F4232" t="s">
        <v>23</v>
      </c>
      <c r="G4232" t="s">
        <v>67</v>
      </c>
      <c r="H4232" s="2">
        <v>3138.35</v>
      </c>
      <c r="I4232" t="str">
        <f t="shared" si="66"/>
        <v>Senior Age</v>
      </c>
    </row>
    <row r="4233" spans="1:9" x14ac:dyDescent="0.35">
      <c r="A4233" s="1">
        <v>45223</v>
      </c>
      <c r="B4233" t="s">
        <v>4265</v>
      </c>
      <c r="C4233">
        <v>30</v>
      </c>
      <c r="D4233" t="s">
        <v>9</v>
      </c>
      <c r="E4233" t="s">
        <v>22</v>
      </c>
      <c r="F4233" t="s">
        <v>11</v>
      </c>
      <c r="G4233" t="s">
        <v>28</v>
      </c>
      <c r="H4233" s="2">
        <v>4122.33</v>
      </c>
      <c r="I4233" t="str">
        <f t="shared" si="66"/>
        <v>Young Adult</v>
      </c>
    </row>
    <row r="4234" spans="1:9" x14ac:dyDescent="0.35">
      <c r="A4234" s="1">
        <v>44830</v>
      </c>
      <c r="B4234" t="s">
        <v>4266</v>
      </c>
      <c r="C4234">
        <v>10</v>
      </c>
      <c r="D4234" t="s">
        <v>9</v>
      </c>
      <c r="E4234" t="s">
        <v>35</v>
      </c>
      <c r="F4234" t="s">
        <v>30</v>
      </c>
      <c r="G4234" t="s">
        <v>28</v>
      </c>
      <c r="H4234" s="2">
        <v>1245.19</v>
      </c>
      <c r="I4234" t="str">
        <f t="shared" si="66"/>
        <v>Child</v>
      </c>
    </row>
    <row r="4235" spans="1:9" x14ac:dyDescent="0.35">
      <c r="A4235" s="1">
        <v>45114</v>
      </c>
      <c r="B4235" t="s">
        <v>4267</v>
      </c>
      <c r="C4235">
        <v>75</v>
      </c>
      <c r="D4235" t="s">
        <v>21</v>
      </c>
      <c r="E4235" t="s">
        <v>22</v>
      </c>
      <c r="F4235" t="s">
        <v>16</v>
      </c>
      <c r="G4235" t="s">
        <v>28</v>
      </c>
      <c r="H4235" s="2">
        <v>1385.91</v>
      </c>
      <c r="I4235" t="str">
        <f t="shared" si="66"/>
        <v>Senior Age</v>
      </c>
    </row>
    <row r="4236" spans="1:9" x14ac:dyDescent="0.35">
      <c r="A4236" s="1">
        <v>44747</v>
      </c>
      <c r="B4236" t="s">
        <v>4268</v>
      </c>
      <c r="C4236">
        <v>11</v>
      </c>
      <c r="D4236" t="s">
        <v>14</v>
      </c>
      <c r="E4236" t="s">
        <v>10</v>
      </c>
      <c r="F4236" t="s">
        <v>30</v>
      </c>
      <c r="G4236" t="s">
        <v>12</v>
      </c>
      <c r="H4236" s="2">
        <v>2615.9499999999998</v>
      </c>
      <c r="I4236" t="str">
        <f t="shared" si="66"/>
        <v>Child</v>
      </c>
    </row>
    <row r="4237" spans="1:9" x14ac:dyDescent="0.35">
      <c r="A4237" s="1">
        <v>44863</v>
      </c>
      <c r="B4237" t="s">
        <v>4269</v>
      </c>
      <c r="C4237">
        <v>3</v>
      </c>
      <c r="D4237" t="s">
        <v>14</v>
      </c>
      <c r="E4237" t="s">
        <v>27</v>
      </c>
      <c r="F4237" t="s">
        <v>11</v>
      </c>
      <c r="G4237" t="s">
        <v>28</v>
      </c>
      <c r="H4237" s="2">
        <v>4273.1899999999996</v>
      </c>
      <c r="I4237" t="str">
        <f t="shared" si="66"/>
        <v>Child</v>
      </c>
    </row>
    <row r="4238" spans="1:9" x14ac:dyDescent="0.35">
      <c r="A4238" s="1">
        <v>44830</v>
      </c>
      <c r="B4238" t="s">
        <v>4270</v>
      </c>
      <c r="C4238">
        <v>2</v>
      </c>
      <c r="D4238" t="s">
        <v>14</v>
      </c>
      <c r="E4238" t="s">
        <v>19</v>
      </c>
      <c r="F4238" t="s">
        <v>11</v>
      </c>
      <c r="G4238" t="s">
        <v>37</v>
      </c>
      <c r="H4238" s="2">
        <v>1703.35</v>
      </c>
      <c r="I4238" t="str">
        <f t="shared" si="66"/>
        <v>Child</v>
      </c>
    </row>
    <row r="4239" spans="1:9" x14ac:dyDescent="0.35">
      <c r="A4239" s="1">
        <v>45112</v>
      </c>
      <c r="B4239" t="s">
        <v>4271</v>
      </c>
      <c r="C4239">
        <v>54</v>
      </c>
      <c r="D4239" t="s">
        <v>14</v>
      </c>
      <c r="E4239" t="s">
        <v>19</v>
      </c>
      <c r="F4239" t="s">
        <v>30</v>
      </c>
      <c r="G4239" t="s">
        <v>37</v>
      </c>
      <c r="H4239" s="2">
        <v>1065.95</v>
      </c>
      <c r="I4239" t="str">
        <f t="shared" si="66"/>
        <v>Middle age</v>
      </c>
    </row>
    <row r="4240" spans="1:9" x14ac:dyDescent="0.35">
      <c r="A4240" s="1">
        <v>44861</v>
      </c>
      <c r="B4240" t="s">
        <v>4272</v>
      </c>
      <c r="C4240">
        <v>7</v>
      </c>
      <c r="D4240" t="s">
        <v>9</v>
      </c>
      <c r="E4240" t="s">
        <v>33</v>
      </c>
      <c r="F4240" t="s">
        <v>11</v>
      </c>
      <c r="G4240" t="s">
        <v>40</v>
      </c>
      <c r="H4240" s="2">
        <v>1001.78</v>
      </c>
      <c r="I4240" t="str">
        <f t="shared" si="66"/>
        <v>Child</v>
      </c>
    </row>
    <row r="4241" spans="1:9" x14ac:dyDescent="0.35">
      <c r="A4241" s="1">
        <v>45159</v>
      </c>
      <c r="B4241" t="s">
        <v>4273</v>
      </c>
      <c r="C4241">
        <v>59</v>
      </c>
      <c r="D4241" t="s">
        <v>21</v>
      </c>
      <c r="E4241" t="s">
        <v>10</v>
      </c>
      <c r="F4241" t="s">
        <v>11</v>
      </c>
      <c r="G4241" t="s">
        <v>37</v>
      </c>
      <c r="H4241" s="2">
        <v>3544.69</v>
      </c>
      <c r="I4241" t="str">
        <f t="shared" si="66"/>
        <v>Middle age</v>
      </c>
    </row>
    <row r="4242" spans="1:9" x14ac:dyDescent="0.35">
      <c r="A4242" s="1">
        <v>44823</v>
      </c>
      <c r="B4242" t="s">
        <v>4274</v>
      </c>
      <c r="C4242">
        <v>2</v>
      </c>
      <c r="D4242" t="s">
        <v>9</v>
      </c>
      <c r="E4242" t="s">
        <v>19</v>
      </c>
      <c r="F4242" t="s">
        <v>16</v>
      </c>
      <c r="G4242" t="s">
        <v>12</v>
      </c>
      <c r="H4242" s="2">
        <v>3554.41</v>
      </c>
      <c r="I4242" t="str">
        <f t="shared" si="66"/>
        <v>Child</v>
      </c>
    </row>
    <row r="4243" spans="1:9" x14ac:dyDescent="0.35">
      <c r="A4243" s="1">
        <v>45221</v>
      </c>
      <c r="B4243" t="s">
        <v>4275</v>
      </c>
      <c r="C4243">
        <v>54</v>
      </c>
      <c r="D4243" t="s">
        <v>9</v>
      </c>
      <c r="E4243" t="s">
        <v>10</v>
      </c>
      <c r="F4243" t="s">
        <v>30</v>
      </c>
      <c r="G4243" t="s">
        <v>28</v>
      </c>
      <c r="H4243" s="2">
        <v>2001.66</v>
      </c>
      <c r="I4243" t="str">
        <f t="shared" si="66"/>
        <v>Middle age</v>
      </c>
    </row>
    <row r="4244" spans="1:9" x14ac:dyDescent="0.35">
      <c r="A4244" s="1">
        <v>44719</v>
      </c>
      <c r="B4244" t="s">
        <v>4276</v>
      </c>
      <c r="C4244">
        <v>34</v>
      </c>
      <c r="D4244" t="s">
        <v>9</v>
      </c>
      <c r="E4244" t="s">
        <v>19</v>
      </c>
      <c r="F4244" t="s">
        <v>30</v>
      </c>
      <c r="G4244" t="s">
        <v>40</v>
      </c>
      <c r="H4244" s="2">
        <v>942.47</v>
      </c>
      <c r="I4244" t="str">
        <f t="shared" si="66"/>
        <v>Young Adult</v>
      </c>
    </row>
    <row r="4245" spans="1:9" x14ac:dyDescent="0.35">
      <c r="A4245" s="1">
        <v>44575</v>
      </c>
      <c r="B4245" t="s">
        <v>4277</v>
      </c>
      <c r="C4245">
        <v>18</v>
      </c>
      <c r="D4245" t="s">
        <v>14</v>
      </c>
      <c r="E4245" t="s">
        <v>19</v>
      </c>
      <c r="F4245" t="s">
        <v>11</v>
      </c>
      <c r="G4245" t="s">
        <v>40</v>
      </c>
      <c r="H4245" s="2">
        <v>4108.67</v>
      </c>
      <c r="I4245" t="str">
        <f t="shared" si="66"/>
        <v>Young Adult</v>
      </c>
    </row>
    <row r="4246" spans="1:9" x14ac:dyDescent="0.35">
      <c r="A4246" s="1">
        <v>44677</v>
      </c>
      <c r="B4246" t="s">
        <v>4278</v>
      </c>
      <c r="C4246">
        <v>47</v>
      </c>
      <c r="D4246" t="s">
        <v>21</v>
      </c>
      <c r="E4246" t="s">
        <v>35</v>
      </c>
      <c r="F4246" t="s">
        <v>16</v>
      </c>
      <c r="G4246" t="s">
        <v>40</v>
      </c>
      <c r="H4246" s="2">
        <v>2433</v>
      </c>
      <c r="I4246" t="str">
        <f t="shared" si="66"/>
        <v>Middle age</v>
      </c>
    </row>
    <row r="4247" spans="1:9" x14ac:dyDescent="0.35">
      <c r="A4247" s="1">
        <v>44682</v>
      </c>
      <c r="B4247" t="s">
        <v>4279</v>
      </c>
      <c r="C4247">
        <v>81</v>
      </c>
      <c r="D4247" t="s">
        <v>14</v>
      </c>
      <c r="E4247" t="s">
        <v>15</v>
      </c>
      <c r="F4247" t="s">
        <v>30</v>
      </c>
      <c r="G4247" t="s">
        <v>12</v>
      </c>
      <c r="H4247" s="2">
        <v>3652.97</v>
      </c>
      <c r="I4247" t="str">
        <f t="shared" si="66"/>
        <v>Senior Age</v>
      </c>
    </row>
    <row r="4248" spans="1:9" x14ac:dyDescent="0.35">
      <c r="A4248" s="1">
        <v>44989</v>
      </c>
      <c r="B4248" t="s">
        <v>4280</v>
      </c>
      <c r="C4248">
        <v>11</v>
      </c>
      <c r="D4248" t="s">
        <v>9</v>
      </c>
      <c r="E4248" t="s">
        <v>27</v>
      </c>
      <c r="F4248" t="s">
        <v>23</v>
      </c>
      <c r="G4248" t="s">
        <v>37</v>
      </c>
      <c r="H4248" s="2">
        <v>2808.84</v>
      </c>
      <c r="I4248" t="str">
        <f t="shared" si="66"/>
        <v>Child</v>
      </c>
    </row>
    <row r="4249" spans="1:9" x14ac:dyDescent="0.35">
      <c r="A4249" s="1">
        <v>45196</v>
      </c>
      <c r="B4249" t="s">
        <v>4281</v>
      </c>
      <c r="C4249">
        <v>15</v>
      </c>
      <c r="D4249" t="s">
        <v>21</v>
      </c>
      <c r="E4249" t="s">
        <v>27</v>
      </c>
      <c r="F4249" t="s">
        <v>16</v>
      </c>
      <c r="G4249" t="s">
        <v>17</v>
      </c>
      <c r="H4249" s="2">
        <v>2331.4899999999998</v>
      </c>
      <c r="I4249" t="str">
        <f t="shared" si="66"/>
        <v>Child</v>
      </c>
    </row>
    <row r="4250" spans="1:9" x14ac:dyDescent="0.35">
      <c r="A4250" s="1">
        <v>44697</v>
      </c>
      <c r="B4250" t="s">
        <v>4282</v>
      </c>
      <c r="C4250">
        <v>60</v>
      </c>
      <c r="D4250" t="s">
        <v>9</v>
      </c>
      <c r="E4250" t="s">
        <v>35</v>
      </c>
      <c r="F4250" t="s">
        <v>11</v>
      </c>
      <c r="G4250" t="s">
        <v>40</v>
      </c>
      <c r="H4250" s="2">
        <v>3200.01</v>
      </c>
      <c r="I4250" t="str">
        <f t="shared" si="66"/>
        <v>Senior Age</v>
      </c>
    </row>
    <row r="4251" spans="1:9" x14ac:dyDescent="0.35">
      <c r="A4251" s="1">
        <v>45151</v>
      </c>
      <c r="B4251" t="s">
        <v>4283</v>
      </c>
      <c r="C4251">
        <v>56</v>
      </c>
      <c r="D4251" t="s">
        <v>9</v>
      </c>
      <c r="E4251" t="s">
        <v>25</v>
      </c>
      <c r="F4251" t="s">
        <v>16</v>
      </c>
      <c r="G4251" t="s">
        <v>12</v>
      </c>
      <c r="H4251" s="2">
        <v>1291.0899999999999</v>
      </c>
      <c r="I4251" t="str">
        <f t="shared" si="66"/>
        <v>Middle age</v>
      </c>
    </row>
    <row r="4252" spans="1:9" x14ac:dyDescent="0.35">
      <c r="A4252" s="1">
        <v>45192</v>
      </c>
      <c r="B4252" t="s">
        <v>4284</v>
      </c>
      <c r="C4252">
        <v>64</v>
      </c>
      <c r="D4252" t="s">
        <v>9</v>
      </c>
      <c r="E4252" t="s">
        <v>19</v>
      </c>
      <c r="F4252" t="s">
        <v>23</v>
      </c>
      <c r="G4252" t="s">
        <v>37</v>
      </c>
      <c r="H4252" s="2">
        <v>3814.16</v>
      </c>
      <c r="I4252" t="str">
        <f t="shared" si="66"/>
        <v>Senior Age</v>
      </c>
    </row>
    <row r="4253" spans="1:9" x14ac:dyDescent="0.35">
      <c r="A4253" s="1">
        <v>44610</v>
      </c>
      <c r="B4253" t="s">
        <v>4285</v>
      </c>
      <c r="C4253">
        <v>65</v>
      </c>
      <c r="D4253" t="s">
        <v>21</v>
      </c>
      <c r="E4253" t="s">
        <v>35</v>
      </c>
      <c r="F4253" t="s">
        <v>30</v>
      </c>
      <c r="G4253" t="s">
        <v>28</v>
      </c>
      <c r="H4253" s="2">
        <v>468.93</v>
      </c>
      <c r="I4253" t="str">
        <f t="shared" si="66"/>
        <v>Senior Age</v>
      </c>
    </row>
    <row r="4254" spans="1:9" x14ac:dyDescent="0.35">
      <c r="A4254" s="1">
        <v>44692</v>
      </c>
      <c r="B4254" t="s">
        <v>4286</v>
      </c>
      <c r="C4254">
        <v>71</v>
      </c>
      <c r="D4254" t="s">
        <v>9</v>
      </c>
      <c r="E4254" t="s">
        <v>25</v>
      </c>
      <c r="F4254" t="s">
        <v>23</v>
      </c>
      <c r="G4254" t="s">
        <v>17</v>
      </c>
      <c r="H4254" s="2">
        <v>3163.04</v>
      </c>
      <c r="I4254" t="str">
        <f t="shared" si="66"/>
        <v>Senior Age</v>
      </c>
    </row>
    <row r="4255" spans="1:9" x14ac:dyDescent="0.35">
      <c r="A4255" s="1">
        <v>45149</v>
      </c>
      <c r="B4255" t="s">
        <v>4287</v>
      </c>
      <c r="C4255">
        <v>99</v>
      </c>
      <c r="D4255" t="s">
        <v>21</v>
      </c>
      <c r="E4255" t="s">
        <v>25</v>
      </c>
      <c r="F4255" t="s">
        <v>11</v>
      </c>
      <c r="G4255" t="s">
        <v>37</v>
      </c>
      <c r="H4255" s="2">
        <v>1090.77</v>
      </c>
      <c r="I4255" t="str">
        <f t="shared" si="66"/>
        <v>Senior Age</v>
      </c>
    </row>
    <row r="4256" spans="1:9" x14ac:dyDescent="0.35">
      <c r="A4256" s="1">
        <v>45250</v>
      </c>
      <c r="B4256" t="s">
        <v>4288</v>
      </c>
      <c r="C4256">
        <v>23</v>
      </c>
      <c r="D4256" t="s">
        <v>14</v>
      </c>
      <c r="E4256" t="s">
        <v>15</v>
      </c>
      <c r="F4256" t="s">
        <v>11</v>
      </c>
      <c r="G4256" t="s">
        <v>37</v>
      </c>
      <c r="H4256" s="2">
        <v>2165.5100000000002</v>
      </c>
      <c r="I4256" t="str">
        <f t="shared" si="66"/>
        <v>Young Adult</v>
      </c>
    </row>
    <row r="4257" spans="1:9" x14ac:dyDescent="0.35">
      <c r="A4257" s="1">
        <v>44898</v>
      </c>
      <c r="B4257" t="s">
        <v>4289</v>
      </c>
      <c r="C4257">
        <v>99</v>
      </c>
      <c r="D4257" t="s">
        <v>14</v>
      </c>
      <c r="E4257" t="s">
        <v>27</v>
      </c>
      <c r="F4257" t="s">
        <v>16</v>
      </c>
      <c r="G4257" t="s">
        <v>40</v>
      </c>
      <c r="H4257" s="2">
        <v>4446.2299999999996</v>
      </c>
      <c r="I4257" t="str">
        <f t="shared" si="66"/>
        <v>Senior Age</v>
      </c>
    </row>
    <row r="4258" spans="1:9" x14ac:dyDescent="0.35">
      <c r="A4258" s="1">
        <v>45018</v>
      </c>
      <c r="B4258" t="s">
        <v>4290</v>
      </c>
      <c r="C4258">
        <v>34</v>
      </c>
      <c r="D4258" t="s">
        <v>21</v>
      </c>
      <c r="E4258" t="s">
        <v>22</v>
      </c>
      <c r="F4258" t="s">
        <v>16</v>
      </c>
      <c r="G4258" t="s">
        <v>40</v>
      </c>
      <c r="H4258" s="2">
        <v>1189.3399999999999</v>
      </c>
      <c r="I4258" t="str">
        <f t="shared" si="66"/>
        <v>Young Adult</v>
      </c>
    </row>
    <row r="4259" spans="1:9" x14ac:dyDescent="0.35">
      <c r="A4259" s="1">
        <v>44806</v>
      </c>
      <c r="B4259" t="s">
        <v>4291</v>
      </c>
      <c r="C4259">
        <v>38</v>
      </c>
      <c r="D4259" t="s">
        <v>9</v>
      </c>
      <c r="E4259" t="s">
        <v>22</v>
      </c>
      <c r="F4259" t="s">
        <v>23</v>
      </c>
      <c r="G4259" t="s">
        <v>37</v>
      </c>
      <c r="H4259" s="2">
        <v>3134.14</v>
      </c>
      <c r="I4259" t="str">
        <f t="shared" si="66"/>
        <v>Young Adult</v>
      </c>
    </row>
    <row r="4260" spans="1:9" x14ac:dyDescent="0.35">
      <c r="A4260" s="1">
        <v>45146</v>
      </c>
      <c r="B4260" t="s">
        <v>4292</v>
      </c>
      <c r="C4260">
        <v>11</v>
      </c>
      <c r="D4260" t="s">
        <v>21</v>
      </c>
      <c r="E4260" t="s">
        <v>27</v>
      </c>
      <c r="F4260" t="s">
        <v>23</v>
      </c>
      <c r="G4260" t="s">
        <v>12</v>
      </c>
      <c r="H4260" s="2">
        <v>2955.54</v>
      </c>
      <c r="I4260" t="str">
        <f t="shared" si="66"/>
        <v>Child</v>
      </c>
    </row>
    <row r="4261" spans="1:9" x14ac:dyDescent="0.35">
      <c r="A4261" s="1">
        <v>44575</v>
      </c>
      <c r="B4261" t="s">
        <v>4293</v>
      </c>
      <c r="C4261">
        <v>95</v>
      </c>
      <c r="D4261" t="s">
        <v>9</v>
      </c>
      <c r="E4261" t="s">
        <v>25</v>
      </c>
      <c r="F4261" t="s">
        <v>23</v>
      </c>
      <c r="G4261" t="s">
        <v>28</v>
      </c>
      <c r="H4261" s="2">
        <v>1937.56</v>
      </c>
      <c r="I4261" t="str">
        <f t="shared" si="66"/>
        <v>Senior Age</v>
      </c>
    </row>
    <row r="4262" spans="1:9" x14ac:dyDescent="0.35">
      <c r="A4262" s="1">
        <v>44758</v>
      </c>
      <c r="B4262" t="s">
        <v>4294</v>
      </c>
      <c r="C4262">
        <v>40</v>
      </c>
      <c r="D4262" t="s">
        <v>21</v>
      </c>
      <c r="E4262" t="s">
        <v>25</v>
      </c>
      <c r="F4262" t="s">
        <v>30</v>
      </c>
      <c r="G4262" t="s">
        <v>12</v>
      </c>
      <c r="H4262" s="2">
        <v>4306.47</v>
      </c>
      <c r="I4262" t="str">
        <f t="shared" si="66"/>
        <v>Middle age</v>
      </c>
    </row>
    <row r="4263" spans="1:9" x14ac:dyDescent="0.35">
      <c r="A4263" s="1">
        <v>44656</v>
      </c>
      <c r="B4263" t="s">
        <v>4295</v>
      </c>
      <c r="C4263">
        <v>24</v>
      </c>
      <c r="D4263" t="s">
        <v>9</v>
      </c>
      <c r="E4263" t="s">
        <v>27</v>
      </c>
      <c r="F4263" t="s">
        <v>23</v>
      </c>
      <c r="G4263" t="s">
        <v>17</v>
      </c>
      <c r="H4263" s="2">
        <v>616.53</v>
      </c>
      <c r="I4263" t="str">
        <f t="shared" si="66"/>
        <v>Young Adult</v>
      </c>
    </row>
    <row r="4264" spans="1:9" x14ac:dyDescent="0.35">
      <c r="A4264" s="1">
        <v>44876</v>
      </c>
      <c r="B4264" t="s">
        <v>4296</v>
      </c>
      <c r="C4264">
        <v>57</v>
      </c>
      <c r="D4264" t="s">
        <v>21</v>
      </c>
      <c r="E4264" t="s">
        <v>35</v>
      </c>
      <c r="F4264" t="s">
        <v>16</v>
      </c>
      <c r="G4264" t="s">
        <v>12</v>
      </c>
      <c r="H4264" s="2">
        <v>2272.88</v>
      </c>
      <c r="I4264" t="str">
        <f t="shared" si="66"/>
        <v>Middle age</v>
      </c>
    </row>
    <row r="4265" spans="1:9" x14ac:dyDescent="0.35">
      <c r="A4265" s="1">
        <v>44826</v>
      </c>
      <c r="B4265" t="s">
        <v>4297</v>
      </c>
      <c r="C4265">
        <v>14</v>
      </c>
      <c r="D4265" t="s">
        <v>9</v>
      </c>
      <c r="E4265" t="s">
        <v>27</v>
      </c>
      <c r="F4265" t="s">
        <v>30</v>
      </c>
      <c r="G4265" t="s">
        <v>28</v>
      </c>
      <c r="H4265" s="2">
        <v>2822.96</v>
      </c>
      <c r="I4265" t="str">
        <f t="shared" si="66"/>
        <v>Child</v>
      </c>
    </row>
    <row r="4266" spans="1:9" x14ac:dyDescent="0.35">
      <c r="A4266" s="1">
        <v>44744</v>
      </c>
      <c r="B4266" t="s">
        <v>4298</v>
      </c>
      <c r="C4266">
        <v>75</v>
      </c>
      <c r="D4266" t="s">
        <v>9</v>
      </c>
      <c r="E4266" t="s">
        <v>33</v>
      </c>
      <c r="F4266" t="s">
        <v>11</v>
      </c>
      <c r="G4266" t="s">
        <v>37</v>
      </c>
      <c r="H4266" s="2">
        <v>4786.78</v>
      </c>
      <c r="I4266" t="str">
        <f t="shared" si="66"/>
        <v>Senior Age</v>
      </c>
    </row>
    <row r="4267" spans="1:9" x14ac:dyDescent="0.35">
      <c r="A4267" s="1">
        <v>44728</v>
      </c>
      <c r="B4267" t="s">
        <v>4299</v>
      </c>
      <c r="C4267">
        <v>90</v>
      </c>
      <c r="D4267" t="s">
        <v>14</v>
      </c>
      <c r="E4267" t="s">
        <v>10</v>
      </c>
      <c r="F4267" t="s">
        <v>16</v>
      </c>
      <c r="G4267" t="s">
        <v>37</v>
      </c>
      <c r="H4267" s="2">
        <v>3922.07</v>
      </c>
      <c r="I4267" t="str">
        <f t="shared" si="66"/>
        <v>Senior Age</v>
      </c>
    </row>
    <row r="4268" spans="1:9" x14ac:dyDescent="0.35">
      <c r="A4268" s="1">
        <v>45200</v>
      </c>
      <c r="B4268" t="s">
        <v>4300</v>
      </c>
      <c r="C4268">
        <v>30</v>
      </c>
      <c r="D4268" t="s">
        <v>21</v>
      </c>
      <c r="E4268" t="s">
        <v>35</v>
      </c>
      <c r="F4268" t="s">
        <v>11</v>
      </c>
      <c r="G4268" t="s">
        <v>17</v>
      </c>
      <c r="H4268" s="2">
        <v>3483.94</v>
      </c>
      <c r="I4268" t="str">
        <f t="shared" si="66"/>
        <v>Young Adult</v>
      </c>
    </row>
    <row r="4269" spans="1:9" x14ac:dyDescent="0.35">
      <c r="A4269" s="1">
        <v>45229</v>
      </c>
      <c r="B4269" t="s">
        <v>4301</v>
      </c>
      <c r="C4269">
        <v>67</v>
      </c>
      <c r="D4269" t="s">
        <v>21</v>
      </c>
      <c r="E4269" t="s">
        <v>10</v>
      </c>
      <c r="F4269" t="s">
        <v>23</v>
      </c>
      <c r="G4269" t="s">
        <v>37</v>
      </c>
      <c r="H4269" s="2">
        <v>3549.07</v>
      </c>
      <c r="I4269" t="str">
        <f t="shared" si="66"/>
        <v>Senior Age</v>
      </c>
    </row>
    <row r="4270" spans="1:9" x14ac:dyDescent="0.35">
      <c r="A4270" s="1">
        <v>44625</v>
      </c>
      <c r="B4270" t="s">
        <v>4302</v>
      </c>
      <c r="C4270">
        <v>8</v>
      </c>
      <c r="D4270" t="s">
        <v>9</v>
      </c>
      <c r="E4270" t="s">
        <v>19</v>
      </c>
      <c r="F4270" t="s">
        <v>30</v>
      </c>
      <c r="G4270" t="s">
        <v>37</v>
      </c>
      <c r="H4270" s="2">
        <v>3799.58</v>
      </c>
      <c r="I4270" t="str">
        <f t="shared" si="66"/>
        <v>Child</v>
      </c>
    </row>
    <row r="4271" spans="1:9" x14ac:dyDescent="0.35">
      <c r="A4271" s="1">
        <v>45252</v>
      </c>
      <c r="B4271" t="s">
        <v>4303</v>
      </c>
      <c r="C4271">
        <v>54</v>
      </c>
      <c r="D4271" t="s">
        <v>9</v>
      </c>
      <c r="E4271" t="s">
        <v>25</v>
      </c>
      <c r="F4271" t="s">
        <v>16</v>
      </c>
      <c r="G4271" t="s">
        <v>12</v>
      </c>
      <c r="H4271" s="2">
        <v>3108.13</v>
      </c>
      <c r="I4271" t="str">
        <f t="shared" si="66"/>
        <v>Middle age</v>
      </c>
    </row>
    <row r="4272" spans="1:9" x14ac:dyDescent="0.35">
      <c r="A4272" s="1">
        <v>45072</v>
      </c>
      <c r="B4272" t="s">
        <v>4304</v>
      </c>
      <c r="C4272">
        <v>8</v>
      </c>
      <c r="D4272" t="s">
        <v>14</v>
      </c>
      <c r="E4272" t="s">
        <v>15</v>
      </c>
      <c r="F4272" t="s">
        <v>30</v>
      </c>
      <c r="G4272" t="s">
        <v>12</v>
      </c>
      <c r="H4272" s="2">
        <v>2901.97</v>
      </c>
      <c r="I4272" t="str">
        <f t="shared" si="66"/>
        <v>Child</v>
      </c>
    </row>
    <row r="4273" spans="1:9" x14ac:dyDescent="0.35">
      <c r="A4273" s="1">
        <v>44993</v>
      </c>
      <c r="B4273" t="s">
        <v>4305</v>
      </c>
      <c r="C4273">
        <v>3</v>
      </c>
      <c r="D4273" t="s">
        <v>14</v>
      </c>
      <c r="E4273" t="s">
        <v>10</v>
      </c>
      <c r="F4273" t="s">
        <v>30</v>
      </c>
      <c r="G4273" t="s">
        <v>40</v>
      </c>
      <c r="H4273" s="2">
        <v>4435.43</v>
      </c>
      <c r="I4273" t="str">
        <f t="shared" si="66"/>
        <v>Child</v>
      </c>
    </row>
    <row r="4274" spans="1:9" x14ac:dyDescent="0.35">
      <c r="A4274" s="1">
        <v>45167</v>
      </c>
      <c r="B4274" t="s">
        <v>4306</v>
      </c>
      <c r="C4274">
        <v>9</v>
      </c>
      <c r="D4274" t="s">
        <v>9</v>
      </c>
      <c r="E4274" t="s">
        <v>35</v>
      </c>
      <c r="F4274" t="s">
        <v>11</v>
      </c>
      <c r="G4274" t="s">
        <v>40</v>
      </c>
      <c r="H4274" s="2">
        <v>3432.81</v>
      </c>
      <c r="I4274" t="str">
        <f t="shared" si="66"/>
        <v>Child</v>
      </c>
    </row>
    <row r="4275" spans="1:9" x14ac:dyDescent="0.35">
      <c r="A4275" s="1">
        <v>44775</v>
      </c>
      <c r="B4275" t="s">
        <v>4307</v>
      </c>
      <c r="C4275">
        <v>89</v>
      </c>
      <c r="D4275" t="s">
        <v>9</v>
      </c>
      <c r="E4275" t="s">
        <v>22</v>
      </c>
      <c r="F4275" t="s">
        <v>11</v>
      </c>
      <c r="G4275" t="s">
        <v>17</v>
      </c>
      <c r="H4275" s="2">
        <v>3305.81</v>
      </c>
      <c r="I4275" t="str">
        <f t="shared" si="66"/>
        <v>Senior Age</v>
      </c>
    </row>
    <row r="4276" spans="1:9" x14ac:dyDescent="0.35">
      <c r="A4276" s="1">
        <v>44736</v>
      </c>
      <c r="B4276" t="s">
        <v>4308</v>
      </c>
      <c r="C4276">
        <v>83</v>
      </c>
      <c r="D4276" t="s">
        <v>21</v>
      </c>
      <c r="E4276" t="s">
        <v>15</v>
      </c>
      <c r="F4276" t="s">
        <v>23</v>
      </c>
      <c r="G4276" t="s">
        <v>12</v>
      </c>
      <c r="H4276" s="2">
        <v>4868.1499999999996</v>
      </c>
      <c r="I4276" t="str">
        <f t="shared" si="66"/>
        <v>Senior Age</v>
      </c>
    </row>
    <row r="4277" spans="1:9" x14ac:dyDescent="0.35">
      <c r="A4277" s="1">
        <v>44662</v>
      </c>
      <c r="B4277" t="s">
        <v>4309</v>
      </c>
      <c r="C4277">
        <v>0</v>
      </c>
      <c r="D4277" t="s">
        <v>9</v>
      </c>
      <c r="E4277" t="s">
        <v>35</v>
      </c>
      <c r="F4277" t="s">
        <v>11</v>
      </c>
      <c r="G4277" t="s">
        <v>28</v>
      </c>
      <c r="H4277" s="2">
        <v>3954.79</v>
      </c>
      <c r="I4277" t="str">
        <f t="shared" si="66"/>
        <v>Child</v>
      </c>
    </row>
    <row r="4278" spans="1:9" x14ac:dyDescent="0.35">
      <c r="A4278" s="1">
        <v>45166</v>
      </c>
      <c r="B4278" t="s">
        <v>4310</v>
      </c>
      <c r="C4278">
        <v>93</v>
      </c>
      <c r="D4278" t="s">
        <v>14</v>
      </c>
      <c r="E4278" t="s">
        <v>33</v>
      </c>
      <c r="F4278" t="s">
        <v>11</v>
      </c>
      <c r="G4278" t="s">
        <v>12</v>
      </c>
      <c r="H4278" s="2">
        <v>3880.03</v>
      </c>
      <c r="I4278" t="str">
        <f t="shared" si="66"/>
        <v>Senior Age</v>
      </c>
    </row>
    <row r="4279" spans="1:9" x14ac:dyDescent="0.35">
      <c r="A4279" s="1">
        <v>45033</v>
      </c>
      <c r="B4279" t="s">
        <v>4311</v>
      </c>
      <c r="C4279">
        <v>90</v>
      </c>
      <c r="D4279" t="s">
        <v>14</v>
      </c>
      <c r="E4279" t="s">
        <v>35</v>
      </c>
      <c r="F4279" t="s">
        <v>30</v>
      </c>
      <c r="G4279" t="s">
        <v>12</v>
      </c>
      <c r="H4279" s="2">
        <v>4565.53</v>
      </c>
      <c r="I4279" t="str">
        <f t="shared" si="66"/>
        <v>Senior Age</v>
      </c>
    </row>
    <row r="4280" spans="1:9" x14ac:dyDescent="0.35">
      <c r="A4280" s="1">
        <v>44676</v>
      </c>
      <c r="B4280" t="s">
        <v>4312</v>
      </c>
      <c r="C4280">
        <v>60</v>
      </c>
      <c r="D4280" t="s">
        <v>21</v>
      </c>
      <c r="E4280" t="s">
        <v>19</v>
      </c>
      <c r="F4280" t="s">
        <v>11</v>
      </c>
      <c r="G4280" t="s">
        <v>40</v>
      </c>
      <c r="H4280" s="2">
        <v>3091.33</v>
      </c>
      <c r="I4280" t="str">
        <f t="shared" si="66"/>
        <v>Senior Age</v>
      </c>
    </row>
    <row r="4281" spans="1:9" x14ac:dyDescent="0.35">
      <c r="A4281" s="1">
        <v>44855</v>
      </c>
      <c r="B4281" t="s">
        <v>4313</v>
      </c>
      <c r="C4281">
        <v>78</v>
      </c>
      <c r="D4281" t="s">
        <v>14</v>
      </c>
      <c r="E4281" t="s">
        <v>27</v>
      </c>
      <c r="F4281" t="s">
        <v>16</v>
      </c>
      <c r="G4281" t="s">
        <v>12</v>
      </c>
      <c r="H4281" s="2">
        <v>1992.44</v>
      </c>
      <c r="I4281" t="str">
        <f t="shared" si="66"/>
        <v>Senior Age</v>
      </c>
    </row>
    <row r="4282" spans="1:9" x14ac:dyDescent="0.35">
      <c r="A4282" s="1">
        <v>45080</v>
      </c>
      <c r="B4282" t="s">
        <v>4314</v>
      </c>
      <c r="C4282">
        <v>88</v>
      </c>
      <c r="D4282" t="s">
        <v>9</v>
      </c>
      <c r="E4282" t="s">
        <v>10</v>
      </c>
      <c r="F4282" t="s">
        <v>16</v>
      </c>
      <c r="G4282" t="s">
        <v>17</v>
      </c>
      <c r="H4282" s="2">
        <v>2676.59</v>
      </c>
      <c r="I4282" t="str">
        <f t="shared" si="66"/>
        <v>Senior Age</v>
      </c>
    </row>
    <row r="4283" spans="1:9" x14ac:dyDescent="0.35">
      <c r="A4283" s="1">
        <v>44624</v>
      </c>
      <c r="B4283" t="s">
        <v>4315</v>
      </c>
      <c r="C4283">
        <v>6</v>
      </c>
      <c r="D4283" t="s">
        <v>21</v>
      </c>
      <c r="E4283" t="s">
        <v>27</v>
      </c>
      <c r="F4283" t="s">
        <v>30</v>
      </c>
      <c r="G4283" t="s">
        <v>28</v>
      </c>
      <c r="H4283" s="2">
        <v>4164.17</v>
      </c>
      <c r="I4283" t="str">
        <f t="shared" si="66"/>
        <v>Child</v>
      </c>
    </row>
    <row r="4284" spans="1:9" x14ac:dyDescent="0.35">
      <c r="A4284" s="1">
        <v>44808</v>
      </c>
      <c r="B4284" t="s">
        <v>4316</v>
      </c>
      <c r="C4284">
        <v>28</v>
      </c>
      <c r="D4284" t="s">
        <v>9</v>
      </c>
      <c r="E4284" t="s">
        <v>35</v>
      </c>
      <c r="F4284" t="s">
        <v>23</v>
      </c>
      <c r="G4284" t="s">
        <v>40</v>
      </c>
      <c r="H4284" s="2">
        <v>109.88</v>
      </c>
      <c r="I4284" t="str">
        <f t="shared" si="66"/>
        <v>Young Adult</v>
      </c>
    </row>
    <row r="4285" spans="1:9" x14ac:dyDescent="0.35">
      <c r="A4285" s="1">
        <v>44580</v>
      </c>
      <c r="B4285" t="s">
        <v>4317</v>
      </c>
      <c r="C4285">
        <v>7</v>
      </c>
      <c r="D4285" t="s">
        <v>21</v>
      </c>
      <c r="E4285" t="s">
        <v>22</v>
      </c>
      <c r="F4285" t="s">
        <v>23</v>
      </c>
      <c r="G4285" t="s">
        <v>28</v>
      </c>
      <c r="H4285" s="2">
        <v>72.739999999999995</v>
      </c>
      <c r="I4285" t="str">
        <f t="shared" si="66"/>
        <v>Child</v>
      </c>
    </row>
    <row r="4286" spans="1:9" x14ac:dyDescent="0.35">
      <c r="A4286" s="1">
        <v>44762</v>
      </c>
      <c r="B4286" t="s">
        <v>4318</v>
      </c>
      <c r="C4286">
        <v>75</v>
      </c>
      <c r="D4286" t="s">
        <v>14</v>
      </c>
      <c r="E4286" t="s">
        <v>25</v>
      </c>
      <c r="F4286" t="s">
        <v>30</v>
      </c>
      <c r="G4286" t="s">
        <v>17</v>
      </c>
      <c r="H4286" s="2">
        <v>1399.47</v>
      </c>
      <c r="I4286" t="str">
        <f t="shared" si="66"/>
        <v>Senior Age</v>
      </c>
    </row>
    <row r="4287" spans="1:9" x14ac:dyDescent="0.35">
      <c r="A4287" s="1">
        <v>44739</v>
      </c>
      <c r="B4287" t="s">
        <v>4319</v>
      </c>
      <c r="C4287">
        <v>84</v>
      </c>
      <c r="D4287" t="s">
        <v>14</v>
      </c>
      <c r="E4287" t="s">
        <v>33</v>
      </c>
      <c r="F4287" t="s">
        <v>30</v>
      </c>
      <c r="G4287" t="s">
        <v>37</v>
      </c>
      <c r="H4287" s="2">
        <v>385.73</v>
      </c>
      <c r="I4287" t="str">
        <f t="shared" si="66"/>
        <v>Senior Age</v>
      </c>
    </row>
    <row r="4288" spans="1:9" x14ac:dyDescent="0.35">
      <c r="A4288" s="1">
        <v>45271</v>
      </c>
      <c r="B4288" t="s">
        <v>4320</v>
      </c>
      <c r="C4288">
        <v>88</v>
      </c>
      <c r="D4288" t="s">
        <v>9</v>
      </c>
      <c r="E4288" t="s">
        <v>19</v>
      </c>
      <c r="F4288" t="s">
        <v>11</v>
      </c>
      <c r="G4288" t="s">
        <v>17</v>
      </c>
      <c r="H4288" s="2">
        <v>4740.37</v>
      </c>
      <c r="I4288" t="str">
        <f t="shared" si="66"/>
        <v>Senior Age</v>
      </c>
    </row>
    <row r="4289" spans="1:9" x14ac:dyDescent="0.35">
      <c r="A4289" s="1">
        <v>44590</v>
      </c>
      <c r="B4289" t="s">
        <v>4321</v>
      </c>
      <c r="C4289">
        <v>91</v>
      </c>
      <c r="D4289" t="s">
        <v>14</v>
      </c>
      <c r="E4289" t="s">
        <v>35</v>
      </c>
      <c r="F4289" t="s">
        <v>16</v>
      </c>
      <c r="G4289" t="s">
        <v>37</v>
      </c>
      <c r="H4289" s="2">
        <v>452.98</v>
      </c>
      <c r="I4289" t="str">
        <f t="shared" si="66"/>
        <v>Senior Age</v>
      </c>
    </row>
    <row r="4290" spans="1:9" x14ac:dyDescent="0.35">
      <c r="A4290" s="1">
        <v>44634</v>
      </c>
      <c r="B4290" t="s">
        <v>4322</v>
      </c>
      <c r="C4290">
        <v>0</v>
      </c>
      <c r="D4290" t="s">
        <v>14</v>
      </c>
      <c r="E4290" t="s">
        <v>33</v>
      </c>
      <c r="F4290" t="s">
        <v>16</v>
      </c>
      <c r="G4290" t="s">
        <v>12</v>
      </c>
      <c r="H4290" s="2">
        <v>2983.36</v>
      </c>
      <c r="I4290" t="str">
        <f t="shared" ref="I4290:I4353" si="67">IF(C4290&lt;=17,"Child",IF(C4290&lt;=39, "Young Adult", IF(C4290&lt;=59, "Middle age", "Senior Age")))</f>
        <v>Child</v>
      </c>
    </row>
    <row r="4291" spans="1:9" x14ac:dyDescent="0.35">
      <c r="A4291" s="1">
        <v>45236</v>
      </c>
      <c r="B4291" t="s">
        <v>4323</v>
      </c>
      <c r="C4291">
        <v>82</v>
      </c>
      <c r="D4291" t="s">
        <v>14</v>
      </c>
      <c r="E4291" t="s">
        <v>33</v>
      </c>
      <c r="F4291" t="s">
        <v>11</v>
      </c>
      <c r="G4291" t="s">
        <v>17</v>
      </c>
      <c r="H4291" s="2">
        <v>1222.01</v>
      </c>
      <c r="I4291" t="str">
        <f t="shared" si="67"/>
        <v>Senior Age</v>
      </c>
    </row>
    <row r="4292" spans="1:9" x14ac:dyDescent="0.35">
      <c r="A4292" s="1">
        <v>44983</v>
      </c>
      <c r="B4292" t="s">
        <v>4324</v>
      </c>
      <c r="C4292">
        <v>26</v>
      </c>
      <c r="D4292" t="s">
        <v>9</v>
      </c>
      <c r="E4292" t="s">
        <v>10</v>
      </c>
      <c r="F4292" t="s">
        <v>30</v>
      </c>
      <c r="G4292" t="s">
        <v>17</v>
      </c>
      <c r="H4292" s="2">
        <v>2135.7600000000002</v>
      </c>
      <c r="I4292" t="str">
        <f t="shared" si="67"/>
        <v>Young Adult</v>
      </c>
    </row>
    <row r="4293" spans="1:9" x14ac:dyDescent="0.35">
      <c r="A4293" s="1">
        <v>44813</v>
      </c>
      <c r="B4293" t="s">
        <v>4325</v>
      </c>
      <c r="C4293">
        <v>19</v>
      </c>
      <c r="D4293" t="s">
        <v>9</v>
      </c>
      <c r="E4293" t="s">
        <v>22</v>
      </c>
      <c r="F4293" t="s">
        <v>16</v>
      </c>
      <c r="G4293" t="s">
        <v>17</v>
      </c>
      <c r="H4293" s="2">
        <v>456.33</v>
      </c>
      <c r="I4293" t="str">
        <f t="shared" si="67"/>
        <v>Young Adult</v>
      </c>
    </row>
    <row r="4294" spans="1:9" x14ac:dyDescent="0.35">
      <c r="A4294" s="1">
        <v>44711</v>
      </c>
      <c r="B4294" t="s">
        <v>4326</v>
      </c>
      <c r="C4294">
        <v>91</v>
      </c>
      <c r="D4294" t="s">
        <v>9</v>
      </c>
      <c r="E4294" t="s">
        <v>35</v>
      </c>
      <c r="F4294" t="s">
        <v>11</v>
      </c>
      <c r="G4294" t="s">
        <v>12</v>
      </c>
      <c r="H4294" s="2">
        <v>731.08</v>
      </c>
      <c r="I4294" t="str">
        <f t="shared" si="67"/>
        <v>Senior Age</v>
      </c>
    </row>
    <row r="4295" spans="1:9" x14ac:dyDescent="0.35">
      <c r="A4295" s="1">
        <v>45035</v>
      </c>
      <c r="B4295" t="s">
        <v>4327</v>
      </c>
      <c r="C4295">
        <v>17</v>
      </c>
      <c r="D4295" t="s">
        <v>21</v>
      </c>
      <c r="E4295" t="s">
        <v>25</v>
      </c>
      <c r="F4295" t="s">
        <v>30</v>
      </c>
      <c r="G4295" t="s">
        <v>12</v>
      </c>
      <c r="H4295" s="2">
        <v>938.79</v>
      </c>
      <c r="I4295" t="str">
        <f t="shared" si="67"/>
        <v>Child</v>
      </c>
    </row>
    <row r="4296" spans="1:9" x14ac:dyDescent="0.35">
      <c r="A4296" s="1">
        <v>44919</v>
      </c>
      <c r="B4296" t="s">
        <v>4328</v>
      </c>
      <c r="C4296">
        <v>38</v>
      </c>
      <c r="D4296" t="s">
        <v>14</v>
      </c>
      <c r="E4296" t="s">
        <v>35</v>
      </c>
      <c r="F4296" t="s">
        <v>11</v>
      </c>
      <c r="G4296" t="s">
        <v>17</v>
      </c>
      <c r="H4296" s="2">
        <v>254.21</v>
      </c>
      <c r="I4296" t="str">
        <f t="shared" si="67"/>
        <v>Young Adult</v>
      </c>
    </row>
    <row r="4297" spans="1:9" x14ac:dyDescent="0.35">
      <c r="A4297" s="1">
        <v>44769</v>
      </c>
      <c r="B4297" t="s">
        <v>4329</v>
      </c>
      <c r="C4297">
        <v>43</v>
      </c>
      <c r="D4297" t="s">
        <v>21</v>
      </c>
      <c r="E4297" t="s">
        <v>19</v>
      </c>
      <c r="F4297" t="s">
        <v>11</v>
      </c>
      <c r="G4297" t="s">
        <v>12</v>
      </c>
      <c r="H4297" s="2">
        <v>2877.52</v>
      </c>
      <c r="I4297" t="str">
        <f t="shared" si="67"/>
        <v>Middle age</v>
      </c>
    </row>
    <row r="4298" spans="1:9" x14ac:dyDescent="0.35">
      <c r="A4298" s="1">
        <v>44909</v>
      </c>
      <c r="B4298" t="s">
        <v>4330</v>
      </c>
      <c r="C4298">
        <v>26</v>
      </c>
      <c r="D4298" t="s">
        <v>21</v>
      </c>
      <c r="E4298" t="s">
        <v>10</v>
      </c>
      <c r="F4298" t="s">
        <v>30</v>
      </c>
      <c r="G4298" t="s">
        <v>17</v>
      </c>
      <c r="H4298" s="2">
        <v>4671.0600000000004</v>
      </c>
      <c r="I4298" t="str">
        <f t="shared" si="67"/>
        <v>Young Adult</v>
      </c>
    </row>
    <row r="4299" spans="1:9" x14ac:dyDescent="0.35">
      <c r="A4299" s="1">
        <v>44640</v>
      </c>
      <c r="B4299" t="s">
        <v>4331</v>
      </c>
      <c r="C4299">
        <v>93</v>
      </c>
      <c r="D4299" t="s">
        <v>9</v>
      </c>
      <c r="E4299" t="s">
        <v>27</v>
      </c>
      <c r="F4299" t="s">
        <v>16</v>
      </c>
      <c r="G4299" t="s">
        <v>12</v>
      </c>
      <c r="H4299" s="2">
        <v>4506.07</v>
      </c>
      <c r="I4299" t="str">
        <f t="shared" si="67"/>
        <v>Senior Age</v>
      </c>
    </row>
    <row r="4300" spans="1:9" x14ac:dyDescent="0.35">
      <c r="A4300" s="1">
        <v>44747</v>
      </c>
      <c r="B4300" t="s">
        <v>4332</v>
      </c>
      <c r="C4300">
        <v>42</v>
      </c>
      <c r="D4300" t="s">
        <v>9</v>
      </c>
      <c r="E4300" t="s">
        <v>22</v>
      </c>
      <c r="F4300" t="s">
        <v>30</v>
      </c>
      <c r="G4300" t="s">
        <v>28</v>
      </c>
      <c r="H4300" s="2">
        <v>4673.78</v>
      </c>
      <c r="I4300" t="str">
        <f t="shared" si="67"/>
        <v>Middle age</v>
      </c>
    </row>
    <row r="4301" spans="1:9" x14ac:dyDescent="0.35">
      <c r="A4301" s="1">
        <v>44859</v>
      </c>
      <c r="B4301" t="s">
        <v>4333</v>
      </c>
      <c r="C4301">
        <v>64</v>
      </c>
      <c r="D4301" t="s">
        <v>9</v>
      </c>
      <c r="E4301" t="s">
        <v>27</v>
      </c>
      <c r="F4301" t="s">
        <v>16</v>
      </c>
      <c r="G4301" t="s">
        <v>17</v>
      </c>
      <c r="H4301" s="2">
        <v>4519.78</v>
      </c>
      <c r="I4301" t="str">
        <f t="shared" si="67"/>
        <v>Senior Age</v>
      </c>
    </row>
    <row r="4302" spans="1:9" x14ac:dyDescent="0.35">
      <c r="A4302" s="1">
        <v>44968</v>
      </c>
      <c r="B4302" t="s">
        <v>4334</v>
      </c>
      <c r="C4302">
        <v>67</v>
      </c>
      <c r="D4302" t="s">
        <v>21</v>
      </c>
      <c r="E4302" t="s">
        <v>22</v>
      </c>
      <c r="F4302" t="s">
        <v>30</v>
      </c>
      <c r="G4302" t="s">
        <v>28</v>
      </c>
      <c r="H4302" s="2">
        <v>539.57000000000005</v>
      </c>
      <c r="I4302" t="str">
        <f t="shared" si="67"/>
        <v>Senior Age</v>
      </c>
    </row>
    <row r="4303" spans="1:9" x14ac:dyDescent="0.35">
      <c r="A4303" s="1">
        <v>45216</v>
      </c>
      <c r="B4303" t="s">
        <v>4335</v>
      </c>
      <c r="C4303">
        <v>2</v>
      </c>
      <c r="D4303" t="s">
        <v>21</v>
      </c>
      <c r="E4303" t="s">
        <v>35</v>
      </c>
      <c r="F4303" t="s">
        <v>23</v>
      </c>
      <c r="G4303" t="s">
        <v>40</v>
      </c>
      <c r="H4303" s="2">
        <v>4135.1000000000004</v>
      </c>
      <c r="I4303" t="str">
        <f t="shared" si="67"/>
        <v>Child</v>
      </c>
    </row>
    <row r="4304" spans="1:9" x14ac:dyDescent="0.35">
      <c r="A4304" s="1">
        <v>44677</v>
      </c>
      <c r="B4304" t="s">
        <v>4336</v>
      </c>
      <c r="C4304">
        <v>64</v>
      </c>
      <c r="D4304" t="s">
        <v>9</v>
      </c>
      <c r="E4304" t="s">
        <v>10</v>
      </c>
      <c r="F4304" t="s">
        <v>16</v>
      </c>
      <c r="G4304" t="s">
        <v>12</v>
      </c>
      <c r="H4304" s="2">
        <v>1487.3</v>
      </c>
      <c r="I4304" t="str">
        <f t="shared" si="67"/>
        <v>Senior Age</v>
      </c>
    </row>
    <row r="4305" spans="1:9" x14ac:dyDescent="0.35">
      <c r="A4305" s="1">
        <v>45089</v>
      </c>
      <c r="B4305" t="s">
        <v>4337</v>
      </c>
      <c r="C4305">
        <v>23</v>
      </c>
      <c r="D4305" t="s">
        <v>14</v>
      </c>
      <c r="E4305" t="s">
        <v>22</v>
      </c>
      <c r="F4305" t="s">
        <v>23</v>
      </c>
      <c r="G4305" t="s">
        <v>37</v>
      </c>
      <c r="H4305" s="2">
        <v>566.84</v>
      </c>
      <c r="I4305" t="str">
        <f t="shared" si="67"/>
        <v>Young Adult</v>
      </c>
    </row>
    <row r="4306" spans="1:9" x14ac:dyDescent="0.35">
      <c r="A4306" s="1">
        <v>45216</v>
      </c>
      <c r="B4306" t="s">
        <v>4338</v>
      </c>
      <c r="C4306">
        <v>65</v>
      </c>
      <c r="D4306" t="s">
        <v>14</v>
      </c>
      <c r="E4306" t="s">
        <v>25</v>
      </c>
      <c r="F4306" t="s">
        <v>30</v>
      </c>
      <c r="G4306" t="s">
        <v>40</v>
      </c>
      <c r="H4306" s="2">
        <v>4523.17</v>
      </c>
      <c r="I4306" t="str">
        <f t="shared" si="67"/>
        <v>Senior Age</v>
      </c>
    </row>
    <row r="4307" spans="1:9" x14ac:dyDescent="0.35">
      <c r="A4307" s="1">
        <v>44621</v>
      </c>
      <c r="B4307" t="s">
        <v>4339</v>
      </c>
      <c r="C4307">
        <v>6</v>
      </c>
      <c r="D4307" t="s">
        <v>14</v>
      </c>
      <c r="E4307" t="s">
        <v>15</v>
      </c>
      <c r="F4307" t="s">
        <v>11</v>
      </c>
      <c r="G4307" t="s">
        <v>12</v>
      </c>
      <c r="H4307" s="2">
        <v>4759.76</v>
      </c>
      <c r="I4307" t="str">
        <f t="shared" si="67"/>
        <v>Child</v>
      </c>
    </row>
    <row r="4308" spans="1:9" x14ac:dyDescent="0.35">
      <c r="A4308" s="1">
        <v>45168</v>
      </c>
      <c r="B4308" t="s">
        <v>4340</v>
      </c>
      <c r="C4308">
        <v>47</v>
      </c>
      <c r="D4308" t="s">
        <v>21</v>
      </c>
      <c r="E4308" t="s">
        <v>35</v>
      </c>
      <c r="F4308" t="s">
        <v>11</v>
      </c>
      <c r="G4308" t="s">
        <v>67</v>
      </c>
      <c r="H4308" s="2">
        <v>1668.03</v>
      </c>
      <c r="I4308" t="str">
        <f t="shared" si="67"/>
        <v>Middle age</v>
      </c>
    </row>
    <row r="4309" spans="1:9" x14ac:dyDescent="0.35">
      <c r="A4309" s="1">
        <v>44682</v>
      </c>
      <c r="B4309" t="s">
        <v>4341</v>
      </c>
      <c r="C4309">
        <v>7</v>
      </c>
      <c r="D4309" t="s">
        <v>14</v>
      </c>
      <c r="E4309" t="s">
        <v>10</v>
      </c>
      <c r="F4309" t="s">
        <v>11</v>
      </c>
      <c r="G4309" t="s">
        <v>17</v>
      </c>
      <c r="H4309" s="2">
        <v>232.19</v>
      </c>
      <c r="I4309" t="str">
        <f t="shared" si="67"/>
        <v>Child</v>
      </c>
    </row>
    <row r="4310" spans="1:9" x14ac:dyDescent="0.35">
      <c r="A4310" s="1">
        <v>45238</v>
      </c>
      <c r="B4310" t="s">
        <v>4342</v>
      </c>
      <c r="C4310">
        <v>45</v>
      </c>
      <c r="D4310" t="s">
        <v>9</v>
      </c>
      <c r="E4310" t="s">
        <v>15</v>
      </c>
      <c r="F4310" t="s">
        <v>23</v>
      </c>
      <c r="G4310" t="s">
        <v>12</v>
      </c>
      <c r="H4310" s="2">
        <v>1956.67</v>
      </c>
      <c r="I4310" t="str">
        <f t="shared" si="67"/>
        <v>Middle age</v>
      </c>
    </row>
    <row r="4311" spans="1:9" x14ac:dyDescent="0.35">
      <c r="A4311" s="1">
        <v>45281</v>
      </c>
      <c r="B4311" t="s">
        <v>4343</v>
      </c>
      <c r="C4311">
        <v>97</v>
      </c>
      <c r="D4311" t="s">
        <v>21</v>
      </c>
      <c r="E4311" t="s">
        <v>10</v>
      </c>
      <c r="F4311" t="s">
        <v>30</v>
      </c>
      <c r="G4311" t="s">
        <v>37</v>
      </c>
      <c r="H4311" s="2">
        <v>244.53</v>
      </c>
      <c r="I4311" t="str">
        <f t="shared" si="67"/>
        <v>Senior Age</v>
      </c>
    </row>
    <row r="4312" spans="1:9" x14ac:dyDescent="0.35">
      <c r="A4312" s="1">
        <v>44625</v>
      </c>
      <c r="B4312" t="s">
        <v>4344</v>
      </c>
      <c r="C4312">
        <v>75</v>
      </c>
      <c r="D4312" t="s">
        <v>9</v>
      </c>
      <c r="E4312" t="s">
        <v>33</v>
      </c>
      <c r="F4312" t="s">
        <v>11</v>
      </c>
      <c r="G4312" t="s">
        <v>17</v>
      </c>
      <c r="H4312" s="2">
        <v>1616.89</v>
      </c>
      <c r="I4312" t="str">
        <f t="shared" si="67"/>
        <v>Senior Age</v>
      </c>
    </row>
    <row r="4313" spans="1:9" x14ac:dyDescent="0.35">
      <c r="A4313" s="1">
        <v>44948</v>
      </c>
      <c r="B4313" t="s">
        <v>4345</v>
      </c>
      <c r="C4313">
        <v>19</v>
      </c>
      <c r="D4313" t="s">
        <v>14</v>
      </c>
      <c r="E4313" t="s">
        <v>33</v>
      </c>
      <c r="F4313" t="s">
        <v>11</v>
      </c>
      <c r="G4313" t="s">
        <v>17</v>
      </c>
      <c r="H4313" s="2">
        <v>1742.91</v>
      </c>
      <c r="I4313" t="str">
        <f t="shared" si="67"/>
        <v>Young Adult</v>
      </c>
    </row>
    <row r="4314" spans="1:9" x14ac:dyDescent="0.35">
      <c r="A4314" s="1">
        <v>45003</v>
      </c>
      <c r="B4314" t="s">
        <v>4346</v>
      </c>
      <c r="C4314">
        <v>90</v>
      </c>
      <c r="D4314" t="s">
        <v>9</v>
      </c>
      <c r="E4314" t="s">
        <v>35</v>
      </c>
      <c r="F4314" t="s">
        <v>16</v>
      </c>
      <c r="G4314" t="s">
        <v>28</v>
      </c>
      <c r="H4314" s="2">
        <v>1764.58</v>
      </c>
      <c r="I4314" t="str">
        <f t="shared" si="67"/>
        <v>Senior Age</v>
      </c>
    </row>
    <row r="4315" spans="1:9" x14ac:dyDescent="0.35">
      <c r="A4315" s="1">
        <v>45038</v>
      </c>
      <c r="B4315" t="s">
        <v>4347</v>
      </c>
      <c r="C4315">
        <v>45</v>
      </c>
      <c r="D4315" t="s">
        <v>9</v>
      </c>
      <c r="E4315" t="s">
        <v>15</v>
      </c>
      <c r="F4315" t="s">
        <v>11</v>
      </c>
      <c r="G4315" t="s">
        <v>12</v>
      </c>
      <c r="H4315" s="2">
        <v>1054.1099999999999</v>
      </c>
      <c r="I4315" t="str">
        <f t="shared" si="67"/>
        <v>Middle age</v>
      </c>
    </row>
    <row r="4316" spans="1:9" x14ac:dyDescent="0.35">
      <c r="A4316" s="1">
        <v>44863</v>
      </c>
      <c r="B4316" t="s">
        <v>4348</v>
      </c>
      <c r="C4316">
        <v>86</v>
      </c>
      <c r="D4316" t="s">
        <v>14</v>
      </c>
      <c r="E4316" t="s">
        <v>10</v>
      </c>
      <c r="F4316" t="s">
        <v>11</v>
      </c>
      <c r="G4316" t="s">
        <v>17</v>
      </c>
      <c r="H4316" s="2">
        <v>2890.45</v>
      </c>
      <c r="I4316" t="str">
        <f t="shared" si="67"/>
        <v>Senior Age</v>
      </c>
    </row>
    <row r="4317" spans="1:9" x14ac:dyDescent="0.35">
      <c r="A4317" s="1">
        <v>44836</v>
      </c>
      <c r="B4317" t="s">
        <v>4349</v>
      </c>
      <c r="C4317">
        <v>84</v>
      </c>
      <c r="D4317" t="s">
        <v>14</v>
      </c>
      <c r="E4317" t="s">
        <v>10</v>
      </c>
      <c r="F4317" t="s">
        <v>16</v>
      </c>
      <c r="G4317" t="s">
        <v>67</v>
      </c>
      <c r="H4317" s="2">
        <v>1159.3699999999999</v>
      </c>
      <c r="I4317" t="str">
        <f t="shared" si="67"/>
        <v>Senior Age</v>
      </c>
    </row>
    <row r="4318" spans="1:9" x14ac:dyDescent="0.35">
      <c r="A4318" s="1">
        <v>45261</v>
      </c>
      <c r="B4318" t="s">
        <v>4350</v>
      </c>
      <c r="C4318">
        <v>71</v>
      </c>
      <c r="D4318" t="s">
        <v>14</v>
      </c>
      <c r="E4318" t="s">
        <v>33</v>
      </c>
      <c r="F4318" t="s">
        <v>16</v>
      </c>
      <c r="G4318" t="s">
        <v>37</v>
      </c>
      <c r="H4318" s="2">
        <v>4139.76</v>
      </c>
      <c r="I4318" t="str">
        <f t="shared" si="67"/>
        <v>Senior Age</v>
      </c>
    </row>
    <row r="4319" spans="1:9" x14ac:dyDescent="0.35">
      <c r="A4319" s="1">
        <v>45083</v>
      </c>
      <c r="B4319" t="s">
        <v>4351</v>
      </c>
      <c r="C4319">
        <v>58</v>
      </c>
      <c r="D4319" t="s">
        <v>14</v>
      </c>
      <c r="E4319" t="s">
        <v>25</v>
      </c>
      <c r="F4319" t="s">
        <v>23</v>
      </c>
      <c r="G4319" t="s">
        <v>40</v>
      </c>
      <c r="H4319" s="2">
        <v>3346.96</v>
      </c>
      <c r="I4319" t="str">
        <f t="shared" si="67"/>
        <v>Middle age</v>
      </c>
    </row>
    <row r="4320" spans="1:9" x14ac:dyDescent="0.35">
      <c r="A4320" s="1">
        <v>44860</v>
      </c>
      <c r="B4320" t="s">
        <v>4352</v>
      </c>
      <c r="C4320">
        <v>28</v>
      </c>
      <c r="D4320" t="s">
        <v>14</v>
      </c>
      <c r="E4320" t="s">
        <v>25</v>
      </c>
      <c r="F4320" t="s">
        <v>16</v>
      </c>
      <c r="G4320" t="s">
        <v>17</v>
      </c>
      <c r="H4320" s="2">
        <v>1110.53</v>
      </c>
      <c r="I4320" t="str">
        <f t="shared" si="67"/>
        <v>Young Adult</v>
      </c>
    </row>
    <row r="4321" spans="1:9" x14ac:dyDescent="0.35">
      <c r="A4321" s="1">
        <v>44639</v>
      </c>
      <c r="B4321" t="s">
        <v>4353</v>
      </c>
      <c r="C4321">
        <v>55</v>
      </c>
      <c r="D4321" t="s">
        <v>9</v>
      </c>
      <c r="E4321" t="s">
        <v>15</v>
      </c>
      <c r="F4321" t="s">
        <v>23</v>
      </c>
      <c r="G4321" t="s">
        <v>37</v>
      </c>
      <c r="H4321" s="2">
        <v>1506.29</v>
      </c>
      <c r="I4321" t="str">
        <f t="shared" si="67"/>
        <v>Middle age</v>
      </c>
    </row>
    <row r="4322" spans="1:9" x14ac:dyDescent="0.35">
      <c r="A4322" s="1">
        <v>44854</v>
      </c>
      <c r="B4322" t="s">
        <v>4354</v>
      </c>
      <c r="C4322">
        <v>76</v>
      </c>
      <c r="D4322" t="s">
        <v>14</v>
      </c>
      <c r="E4322" t="s">
        <v>33</v>
      </c>
      <c r="F4322" t="s">
        <v>23</v>
      </c>
      <c r="G4322" t="s">
        <v>28</v>
      </c>
      <c r="H4322" s="2">
        <v>3516.63</v>
      </c>
      <c r="I4322" t="str">
        <f t="shared" si="67"/>
        <v>Senior Age</v>
      </c>
    </row>
    <row r="4323" spans="1:9" x14ac:dyDescent="0.35">
      <c r="A4323" s="1">
        <v>44590</v>
      </c>
      <c r="B4323" t="s">
        <v>4355</v>
      </c>
      <c r="C4323">
        <v>36</v>
      </c>
      <c r="D4323" t="s">
        <v>9</v>
      </c>
      <c r="E4323" t="s">
        <v>19</v>
      </c>
      <c r="F4323" t="s">
        <v>11</v>
      </c>
      <c r="G4323" t="s">
        <v>17</v>
      </c>
      <c r="H4323" s="2">
        <v>2969.96</v>
      </c>
      <c r="I4323" t="str">
        <f t="shared" si="67"/>
        <v>Young Adult</v>
      </c>
    </row>
    <row r="4324" spans="1:9" x14ac:dyDescent="0.35">
      <c r="A4324" s="1">
        <v>44678</v>
      </c>
      <c r="B4324" t="s">
        <v>4356</v>
      </c>
      <c r="C4324">
        <v>95</v>
      </c>
      <c r="D4324" t="s">
        <v>14</v>
      </c>
      <c r="E4324" t="s">
        <v>33</v>
      </c>
      <c r="F4324" t="s">
        <v>23</v>
      </c>
      <c r="G4324" t="s">
        <v>37</v>
      </c>
      <c r="H4324" s="2">
        <v>1769.57</v>
      </c>
      <c r="I4324" t="str">
        <f t="shared" si="67"/>
        <v>Senior Age</v>
      </c>
    </row>
    <row r="4325" spans="1:9" x14ac:dyDescent="0.35">
      <c r="A4325" s="1">
        <v>44786</v>
      </c>
      <c r="B4325" t="s">
        <v>4357</v>
      </c>
      <c r="C4325">
        <v>14</v>
      </c>
      <c r="D4325" t="s">
        <v>14</v>
      </c>
      <c r="E4325" t="s">
        <v>19</v>
      </c>
      <c r="F4325" t="s">
        <v>23</v>
      </c>
      <c r="G4325" t="s">
        <v>40</v>
      </c>
      <c r="H4325" s="2">
        <v>2105.21</v>
      </c>
      <c r="I4325" t="str">
        <f t="shared" si="67"/>
        <v>Child</v>
      </c>
    </row>
    <row r="4326" spans="1:9" x14ac:dyDescent="0.35">
      <c r="A4326" s="1">
        <v>44683</v>
      </c>
      <c r="B4326" t="s">
        <v>4358</v>
      </c>
      <c r="C4326">
        <v>3</v>
      </c>
      <c r="D4326" t="s">
        <v>9</v>
      </c>
      <c r="E4326" t="s">
        <v>35</v>
      </c>
      <c r="F4326" t="s">
        <v>23</v>
      </c>
      <c r="G4326" t="s">
        <v>40</v>
      </c>
      <c r="H4326" s="2">
        <v>4625.05</v>
      </c>
      <c r="I4326" t="str">
        <f t="shared" si="67"/>
        <v>Child</v>
      </c>
    </row>
    <row r="4327" spans="1:9" x14ac:dyDescent="0.35">
      <c r="A4327" s="1">
        <v>44624</v>
      </c>
      <c r="B4327" t="s">
        <v>4359</v>
      </c>
      <c r="C4327">
        <v>61</v>
      </c>
      <c r="D4327" t="s">
        <v>14</v>
      </c>
      <c r="E4327" t="s">
        <v>25</v>
      </c>
      <c r="F4327" t="s">
        <v>16</v>
      </c>
      <c r="G4327" t="s">
        <v>40</v>
      </c>
      <c r="H4327" s="2">
        <v>554.52</v>
      </c>
      <c r="I4327" t="str">
        <f t="shared" si="67"/>
        <v>Senior Age</v>
      </c>
    </row>
    <row r="4328" spans="1:9" x14ac:dyDescent="0.35">
      <c r="A4328" s="1">
        <v>45145</v>
      </c>
      <c r="B4328" t="s">
        <v>4360</v>
      </c>
      <c r="C4328">
        <v>66</v>
      </c>
      <c r="D4328" t="s">
        <v>21</v>
      </c>
      <c r="E4328" t="s">
        <v>25</v>
      </c>
      <c r="F4328" t="s">
        <v>16</v>
      </c>
      <c r="G4328" t="s">
        <v>17</v>
      </c>
      <c r="H4328" s="2">
        <v>2807.8</v>
      </c>
      <c r="I4328" t="str">
        <f t="shared" si="67"/>
        <v>Senior Age</v>
      </c>
    </row>
    <row r="4329" spans="1:9" x14ac:dyDescent="0.35">
      <c r="A4329" s="1">
        <v>44715</v>
      </c>
      <c r="B4329" t="s">
        <v>4361</v>
      </c>
      <c r="C4329">
        <v>99</v>
      </c>
      <c r="D4329" t="s">
        <v>9</v>
      </c>
      <c r="E4329" t="s">
        <v>25</v>
      </c>
      <c r="F4329" t="s">
        <v>30</v>
      </c>
      <c r="G4329" t="s">
        <v>40</v>
      </c>
      <c r="H4329" s="2">
        <v>4520.12</v>
      </c>
      <c r="I4329" t="str">
        <f t="shared" si="67"/>
        <v>Senior Age</v>
      </c>
    </row>
    <row r="4330" spans="1:9" x14ac:dyDescent="0.35">
      <c r="A4330" s="1">
        <v>44863</v>
      </c>
      <c r="B4330" t="s">
        <v>4362</v>
      </c>
      <c r="C4330">
        <v>11</v>
      </c>
      <c r="D4330" t="s">
        <v>21</v>
      </c>
      <c r="E4330" t="s">
        <v>33</v>
      </c>
      <c r="F4330" t="s">
        <v>11</v>
      </c>
      <c r="G4330" t="s">
        <v>37</v>
      </c>
      <c r="H4330" s="2">
        <v>185.99</v>
      </c>
      <c r="I4330" t="str">
        <f t="shared" si="67"/>
        <v>Child</v>
      </c>
    </row>
    <row r="4331" spans="1:9" x14ac:dyDescent="0.35">
      <c r="A4331" s="1">
        <v>44833</v>
      </c>
      <c r="B4331" t="s">
        <v>4363</v>
      </c>
      <c r="C4331">
        <v>86</v>
      </c>
      <c r="D4331" t="s">
        <v>9</v>
      </c>
      <c r="E4331" t="s">
        <v>15</v>
      </c>
      <c r="F4331" t="s">
        <v>11</v>
      </c>
      <c r="G4331" t="s">
        <v>37</v>
      </c>
      <c r="H4331" s="2">
        <v>1391.88</v>
      </c>
      <c r="I4331" t="str">
        <f t="shared" si="67"/>
        <v>Senior Age</v>
      </c>
    </row>
    <row r="4332" spans="1:9" x14ac:dyDescent="0.35">
      <c r="A4332" s="1">
        <v>44590</v>
      </c>
      <c r="B4332" t="s">
        <v>4364</v>
      </c>
      <c r="C4332">
        <v>86</v>
      </c>
      <c r="D4332" t="s">
        <v>9</v>
      </c>
      <c r="E4332" t="s">
        <v>15</v>
      </c>
      <c r="F4332" t="s">
        <v>23</v>
      </c>
      <c r="G4332" t="s">
        <v>37</v>
      </c>
      <c r="H4332" s="2">
        <v>2621.96</v>
      </c>
      <c r="I4332" t="str">
        <f t="shared" si="67"/>
        <v>Senior Age</v>
      </c>
    </row>
    <row r="4333" spans="1:9" x14ac:dyDescent="0.35">
      <c r="A4333" s="1">
        <v>45041</v>
      </c>
      <c r="B4333" t="s">
        <v>4365</v>
      </c>
      <c r="C4333">
        <v>3</v>
      </c>
      <c r="D4333" t="s">
        <v>21</v>
      </c>
      <c r="E4333" t="s">
        <v>15</v>
      </c>
      <c r="F4333" t="s">
        <v>30</v>
      </c>
      <c r="G4333" t="s">
        <v>40</v>
      </c>
      <c r="H4333" s="2">
        <v>623.47</v>
      </c>
      <c r="I4333" t="str">
        <f t="shared" si="67"/>
        <v>Child</v>
      </c>
    </row>
    <row r="4334" spans="1:9" x14ac:dyDescent="0.35">
      <c r="A4334" s="1">
        <v>45085</v>
      </c>
      <c r="B4334" t="s">
        <v>4366</v>
      </c>
      <c r="C4334">
        <v>76</v>
      </c>
      <c r="D4334" t="s">
        <v>14</v>
      </c>
      <c r="E4334" t="s">
        <v>15</v>
      </c>
      <c r="F4334" t="s">
        <v>23</v>
      </c>
      <c r="G4334" t="s">
        <v>40</v>
      </c>
      <c r="H4334" s="2">
        <v>1857.28</v>
      </c>
      <c r="I4334" t="str">
        <f t="shared" si="67"/>
        <v>Senior Age</v>
      </c>
    </row>
    <row r="4335" spans="1:9" x14ac:dyDescent="0.35">
      <c r="A4335" s="1">
        <v>45002</v>
      </c>
      <c r="B4335" t="s">
        <v>4367</v>
      </c>
      <c r="C4335">
        <v>98</v>
      </c>
      <c r="D4335" t="s">
        <v>14</v>
      </c>
      <c r="E4335" t="s">
        <v>25</v>
      </c>
      <c r="F4335" t="s">
        <v>30</v>
      </c>
      <c r="G4335" t="s">
        <v>12</v>
      </c>
      <c r="H4335" s="2">
        <v>4329.1400000000003</v>
      </c>
      <c r="I4335" t="str">
        <f t="shared" si="67"/>
        <v>Senior Age</v>
      </c>
    </row>
    <row r="4336" spans="1:9" x14ac:dyDescent="0.35">
      <c r="A4336" s="1">
        <v>45006</v>
      </c>
      <c r="B4336" t="s">
        <v>4368</v>
      </c>
      <c r="C4336">
        <v>8</v>
      </c>
      <c r="D4336" t="s">
        <v>14</v>
      </c>
      <c r="E4336" t="s">
        <v>35</v>
      </c>
      <c r="F4336" t="s">
        <v>30</v>
      </c>
      <c r="G4336" t="s">
        <v>12</v>
      </c>
      <c r="H4336" s="2">
        <v>1459.87</v>
      </c>
      <c r="I4336" t="str">
        <f t="shared" si="67"/>
        <v>Child</v>
      </c>
    </row>
    <row r="4337" spans="1:9" x14ac:dyDescent="0.35">
      <c r="A4337" s="1">
        <v>44864</v>
      </c>
      <c r="B4337" t="s">
        <v>4369</v>
      </c>
      <c r="C4337">
        <v>4</v>
      </c>
      <c r="D4337" t="s">
        <v>9</v>
      </c>
      <c r="E4337" t="s">
        <v>19</v>
      </c>
      <c r="F4337" t="s">
        <v>11</v>
      </c>
      <c r="G4337" t="s">
        <v>40</v>
      </c>
      <c r="H4337" s="2">
        <v>4745.26</v>
      </c>
      <c r="I4337" t="str">
        <f t="shared" si="67"/>
        <v>Child</v>
      </c>
    </row>
    <row r="4338" spans="1:9" x14ac:dyDescent="0.35">
      <c r="A4338" s="1">
        <v>45230</v>
      </c>
      <c r="B4338" t="s">
        <v>4370</v>
      </c>
      <c r="C4338">
        <v>49</v>
      </c>
      <c r="D4338" t="s">
        <v>9</v>
      </c>
      <c r="E4338" t="s">
        <v>10</v>
      </c>
      <c r="F4338" t="s">
        <v>30</v>
      </c>
      <c r="G4338" t="s">
        <v>12</v>
      </c>
      <c r="H4338" s="2">
        <v>1222.6500000000001</v>
      </c>
      <c r="I4338" t="str">
        <f t="shared" si="67"/>
        <v>Middle age</v>
      </c>
    </row>
    <row r="4339" spans="1:9" x14ac:dyDescent="0.35">
      <c r="A4339" s="1">
        <v>45205</v>
      </c>
      <c r="B4339" t="s">
        <v>4371</v>
      </c>
      <c r="C4339">
        <v>29</v>
      </c>
      <c r="D4339" t="s">
        <v>14</v>
      </c>
      <c r="E4339" t="s">
        <v>10</v>
      </c>
      <c r="F4339" t="s">
        <v>11</v>
      </c>
      <c r="G4339" t="s">
        <v>12</v>
      </c>
      <c r="H4339" s="2">
        <v>1718.05</v>
      </c>
      <c r="I4339" t="str">
        <f t="shared" si="67"/>
        <v>Young Adult</v>
      </c>
    </row>
    <row r="4340" spans="1:9" x14ac:dyDescent="0.35">
      <c r="A4340" s="1">
        <v>45097</v>
      </c>
      <c r="B4340" t="s">
        <v>4372</v>
      </c>
      <c r="C4340">
        <v>89</v>
      </c>
      <c r="D4340" t="s">
        <v>21</v>
      </c>
      <c r="E4340" t="s">
        <v>10</v>
      </c>
      <c r="F4340" t="s">
        <v>30</v>
      </c>
      <c r="G4340" t="s">
        <v>12</v>
      </c>
      <c r="H4340" s="2">
        <v>1505.89</v>
      </c>
      <c r="I4340" t="str">
        <f t="shared" si="67"/>
        <v>Senior Age</v>
      </c>
    </row>
    <row r="4341" spans="1:9" x14ac:dyDescent="0.35">
      <c r="A4341" s="1">
        <v>44758</v>
      </c>
      <c r="B4341" t="s">
        <v>4373</v>
      </c>
      <c r="C4341">
        <v>70</v>
      </c>
      <c r="D4341" t="s">
        <v>9</v>
      </c>
      <c r="E4341" t="s">
        <v>27</v>
      </c>
      <c r="F4341" t="s">
        <v>30</v>
      </c>
      <c r="G4341" t="s">
        <v>12</v>
      </c>
      <c r="H4341" s="2">
        <v>1542.22</v>
      </c>
      <c r="I4341" t="str">
        <f t="shared" si="67"/>
        <v>Senior Age</v>
      </c>
    </row>
    <row r="4342" spans="1:9" x14ac:dyDescent="0.35">
      <c r="A4342" s="1">
        <v>44798</v>
      </c>
      <c r="B4342" t="s">
        <v>4374</v>
      </c>
      <c r="C4342">
        <v>11</v>
      </c>
      <c r="D4342" t="s">
        <v>21</v>
      </c>
      <c r="E4342" t="s">
        <v>22</v>
      </c>
      <c r="F4342" t="s">
        <v>23</v>
      </c>
      <c r="G4342" t="s">
        <v>28</v>
      </c>
      <c r="H4342" s="2">
        <v>3864.3</v>
      </c>
      <c r="I4342" t="str">
        <f t="shared" si="67"/>
        <v>Child</v>
      </c>
    </row>
    <row r="4343" spans="1:9" x14ac:dyDescent="0.35">
      <c r="A4343" s="1">
        <v>45265</v>
      </c>
      <c r="B4343" t="s">
        <v>4375</v>
      </c>
      <c r="C4343">
        <v>2</v>
      </c>
      <c r="D4343" t="s">
        <v>9</v>
      </c>
      <c r="E4343" t="s">
        <v>35</v>
      </c>
      <c r="F4343" t="s">
        <v>16</v>
      </c>
      <c r="G4343" t="s">
        <v>28</v>
      </c>
      <c r="H4343" s="2">
        <v>2150.5300000000002</v>
      </c>
      <c r="I4343" t="str">
        <f t="shared" si="67"/>
        <v>Child</v>
      </c>
    </row>
    <row r="4344" spans="1:9" x14ac:dyDescent="0.35">
      <c r="A4344" s="1">
        <v>44598</v>
      </c>
      <c r="B4344" t="s">
        <v>4376</v>
      </c>
      <c r="C4344">
        <v>30</v>
      </c>
      <c r="D4344" t="s">
        <v>21</v>
      </c>
      <c r="E4344" t="s">
        <v>22</v>
      </c>
      <c r="F4344" t="s">
        <v>11</v>
      </c>
      <c r="G4344" t="s">
        <v>67</v>
      </c>
      <c r="H4344" s="2">
        <v>3140.53</v>
      </c>
      <c r="I4344" t="str">
        <f t="shared" si="67"/>
        <v>Young Adult</v>
      </c>
    </row>
    <row r="4345" spans="1:9" x14ac:dyDescent="0.35">
      <c r="A4345" s="1">
        <v>44615</v>
      </c>
      <c r="B4345" t="s">
        <v>4377</v>
      </c>
      <c r="C4345">
        <v>19</v>
      </c>
      <c r="D4345" t="s">
        <v>9</v>
      </c>
      <c r="E4345" t="s">
        <v>22</v>
      </c>
      <c r="F4345" t="s">
        <v>16</v>
      </c>
      <c r="G4345" t="s">
        <v>28</v>
      </c>
      <c r="H4345" s="2">
        <v>1062.78</v>
      </c>
      <c r="I4345" t="str">
        <f t="shared" si="67"/>
        <v>Young Adult</v>
      </c>
    </row>
    <row r="4346" spans="1:9" x14ac:dyDescent="0.35">
      <c r="A4346" s="1">
        <v>44612</v>
      </c>
      <c r="B4346" t="s">
        <v>4378</v>
      </c>
      <c r="C4346">
        <v>39</v>
      </c>
      <c r="D4346" t="s">
        <v>9</v>
      </c>
      <c r="E4346" t="s">
        <v>25</v>
      </c>
      <c r="F4346" t="s">
        <v>16</v>
      </c>
      <c r="G4346" t="s">
        <v>17</v>
      </c>
      <c r="H4346" s="2">
        <v>1113.5</v>
      </c>
      <c r="I4346" t="str">
        <f t="shared" si="67"/>
        <v>Young Adult</v>
      </c>
    </row>
    <row r="4347" spans="1:9" x14ac:dyDescent="0.35">
      <c r="A4347" s="1">
        <v>44726</v>
      </c>
      <c r="B4347" t="s">
        <v>4379</v>
      </c>
      <c r="C4347">
        <v>99</v>
      </c>
      <c r="D4347" t="s">
        <v>9</v>
      </c>
      <c r="E4347" t="s">
        <v>10</v>
      </c>
      <c r="F4347" t="s">
        <v>23</v>
      </c>
      <c r="G4347" t="s">
        <v>17</v>
      </c>
      <c r="H4347" s="2">
        <v>1507.32</v>
      </c>
      <c r="I4347" t="str">
        <f t="shared" si="67"/>
        <v>Senior Age</v>
      </c>
    </row>
    <row r="4348" spans="1:9" x14ac:dyDescent="0.35">
      <c r="A4348" s="1">
        <v>44929</v>
      </c>
      <c r="B4348" t="s">
        <v>4380</v>
      </c>
      <c r="C4348">
        <v>71</v>
      </c>
      <c r="D4348" t="s">
        <v>21</v>
      </c>
      <c r="E4348" t="s">
        <v>35</v>
      </c>
      <c r="F4348" t="s">
        <v>16</v>
      </c>
      <c r="G4348" t="s">
        <v>12</v>
      </c>
      <c r="H4348" s="2">
        <v>1885.62</v>
      </c>
      <c r="I4348" t="str">
        <f t="shared" si="67"/>
        <v>Senior Age</v>
      </c>
    </row>
    <row r="4349" spans="1:9" x14ac:dyDescent="0.35">
      <c r="A4349" s="1">
        <v>45175</v>
      </c>
      <c r="B4349" t="s">
        <v>4381</v>
      </c>
      <c r="C4349">
        <v>86</v>
      </c>
      <c r="D4349" t="s">
        <v>14</v>
      </c>
      <c r="E4349" t="s">
        <v>35</v>
      </c>
      <c r="F4349" t="s">
        <v>11</v>
      </c>
      <c r="G4349" t="s">
        <v>12</v>
      </c>
      <c r="H4349" s="2">
        <v>362.13</v>
      </c>
      <c r="I4349" t="str">
        <f t="shared" si="67"/>
        <v>Senior Age</v>
      </c>
    </row>
    <row r="4350" spans="1:9" x14ac:dyDescent="0.35">
      <c r="A4350" s="1">
        <v>44626</v>
      </c>
      <c r="B4350" t="s">
        <v>4382</v>
      </c>
      <c r="C4350">
        <v>7</v>
      </c>
      <c r="D4350" t="s">
        <v>14</v>
      </c>
      <c r="E4350" t="s">
        <v>10</v>
      </c>
      <c r="F4350" t="s">
        <v>23</v>
      </c>
      <c r="G4350" t="s">
        <v>37</v>
      </c>
      <c r="H4350" s="2">
        <v>3889.16</v>
      </c>
      <c r="I4350" t="str">
        <f t="shared" si="67"/>
        <v>Child</v>
      </c>
    </row>
    <row r="4351" spans="1:9" x14ac:dyDescent="0.35">
      <c r="A4351" s="1">
        <v>44984</v>
      </c>
      <c r="B4351" t="s">
        <v>4383</v>
      </c>
      <c r="C4351">
        <v>53</v>
      </c>
      <c r="D4351" t="s">
        <v>21</v>
      </c>
      <c r="E4351" t="s">
        <v>22</v>
      </c>
      <c r="F4351" t="s">
        <v>16</v>
      </c>
      <c r="G4351" t="s">
        <v>28</v>
      </c>
      <c r="H4351" s="2">
        <v>1543.89</v>
      </c>
      <c r="I4351" t="str">
        <f t="shared" si="67"/>
        <v>Middle age</v>
      </c>
    </row>
    <row r="4352" spans="1:9" x14ac:dyDescent="0.35">
      <c r="A4352" s="1">
        <v>44867</v>
      </c>
      <c r="B4352" t="s">
        <v>4384</v>
      </c>
      <c r="C4352">
        <v>58</v>
      </c>
      <c r="D4352" t="s">
        <v>21</v>
      </c>
      <c r="E4352" t="s">
        <v>27</v>
      </c>
      <c r="F4352" t="s">
        <v>16</v>
      </c>
      <c r="G4352" t="s">
        <v>40</v>
      </c>
      <c r="H4352" s="2">
        <v>852.21</v>
      </c>
      <c r="I4352" t="str">
        <f t="shared" si="67"/>
        <v>Middle age</v>
      </c>
    </row>
    <row r="4353" spans="1:9" x14ac:dyDescent="0.35">
      <c r="A4353" s="1">
        <v>44614</v>
      </c>
      <c r="B4353" t="s">
        <v>4385</v>
      </c>
      <c r="C4353">
        <v>92</v>
      </c>
      <c r="D4353" t="s">
        <v>21</v>
      </c>
      <c r="E4353" t="s">
        <v>19</v>
      </c>
      <c r="F4353" t="s">
        <v>30</v>
      </c>
      <c r="G4353" t="s">
        <v>37</v>
      </c>
      <c r="H4353" s="2">
        <v>396.14</v>
      </c>
      <c r="I4353" t="str">
        <f t="shared" si="67"/>
        <v>Senior Age</v>
      </c>
    </row>
    <row r="4354" spans="1:9" x14ac:dyDescent="0.35">
      <c r="A4354" s="1">
        <v>44638</v>
      </c>
      <c r="B4354" t="s">
        <v>4386</v>
      </c>
      <c r="C4354">
        <v>92</v>
      </c>
      <c r="D4354" t="s">
        <v>9</v>
      </c>
      <c r="E4354" t="s">
        <v>19</v>
      </c>
      <c r="F4354" t="s">
        <v>30</v>
      </c>
      <c r="G4354" t="s">
        <v>40</v>
      </c>
      <c r="H4354" s="2">
        <v>2638.17</v>
      </c>
      <c r="I4354" t="str">
        <f t="shared" ref="I4354:I4417" si="68">IF(C4354&lt;=17,"Child",IF(C4354&lt;=39, "Young Adult", IF(C4354&lt;=59, "Middle age", "Senior Age")))</f>
        <v>Senior Age</v>
      </c>
    </row>
    <row r="4355" spans="1:9" x14ac:dyDescent="0.35">
      <c r="A4355" s="1">
        <v>44638</v>
      </c>
      <c r="B4355" t="s">
        <v>4387</v>
      </c>
      <c r="C4355">
        <v>38</v>
      </c>
      <c r="D4355" t="s">
        <v>21</v>
      </c>
      <c r="E4355" t="s">
        <v>27</v>
      </c>
      <c r="F4355" t="s">
        <v>11</v>
      </c>
      <c r="G4355" t="s">
        <v>40</v>
      </c>
      <c r="H4355" s="2">
        <v>4909.67</v>
      </c>
      <c r="I4355" t="str">
        <f t="shared" si="68"/>
        <v>Young Adult</v>
      </c>
    </row>
    <row r="4356" spans="1:9" x14ac:dyDescent="0.35">
      <c r="A4356" s="1">
        <v>45196</v>
      </c>
      <c r="B4356" t="s">
        <v>4388</v>
      </c>
      <c r="C4356">
        <v>60</v>
      </c>
      <c r="D4356" t="s">
        <v>14</v>
      </c>
      <c r="E4356" t="s">
        <v>35</v>
      </c>
      <c r="F4356" t="s">
        <v>16</v>
      </c>
      <c r="G4356" t="s">
        <v>37</v>
      </c>
      <c r="H4356" s="2">
        <v>4308.5</v>
      </c>
      <c r="I4356" t="str">
        <f t="shared" si="68"/>
        <v>Senior Age</v>
      </c>
    </row>
    <row r="4357" spans="1:9" x14ac:dyDescent="0.35">
      <c r="A4357" s="1">
        <v>44678</v>
      </c>
      <c r="B4357" t="s">
        <v>4389</v>
      </c>
      <c r="C4357">
        <v>81</v>
      </c>
      <c r="D4357" t="s">
        <v>21</v>
      </c>
      <c r="E4357" t="s">
        <v>19</v>
      </c>
      <c r="F4357" t="s">
        <v>16</v>
      </c>
      <c r="G4357" t="s">
        <v>17</v>
      </c>
      <c r="H4357" s="2">
        <v>1530.3</v>
      </c>
      <c r="I4357" t="str">
        <f t="shared" si="68"/>
        <v>Senior Age</v>
      </c>
    </row>
    <row r="4358" spans="1:9" x14ac:dyDescent="0.35">
      <c r="A4358" s="1">
        <v>44725</v>
      </c>
      <c r="B4358" t="s">
        <v>4390</v>
      </c>
      <c r="C4358">
        <v>91</v>
      </c>
      <c r="D4358" t="s">
        <v>21</v>
      </c>
      <c r="E4358" t="s">
        <v>27</v>
      </c>
      <c r="F4358" t="s">
        <v>16</v>
      </c>
      <c r="G4358" t="s">
        <v>28</v>
      </c>
      <c r="H4358" s="2">
        <v>4061.62</v>
      </c>
      <c r="I4358" t="str">
        <f t="shared" si="68"/>
        <v>Senior Age</v>
      </c>
    </row>
    <row r="4359" spans="1:9" x14ac:dyDescent="0.35">
      <c r="A4359" s="1">
        <v>44764</v>
      </c>
      <c r="B4359" t="s">
        <v>4391</v>
      </c>
      <c r="C4359">
        <v>5</v>
      </c>
      <c r="D4359" t="s">
        <v>14</v>
      </c>
      <c r="E4359" t="s">
        <v>33</v>
      </c>
      <c r="F4359" t="s">
        <v>23</v>
      </c>
      <c r="G4359" t="s">
        <v>40</v>
      </c>
      <c r="H4359" s="2">
        <v>4070.95</v>
      </c>
      <c r="I4359" t="str">
        <f t="shared" si="68"/>
        <v>Child</v>
      </c>
    </row>
    <row r="4360" spans="1:9" x14ac:dyDescent="0.35">
      <c r="A4360" s="1">
        <v>45007</v>
      </c>
      <c r="B4360" t="s">
        <v>4392</v>
      </c>
      <c r="C4360">
        <v>74</v>
      </c>
      <c r="D4360" t="s">
        <v>21</v>
      </c>
      <c r="E4360" t="s">
        <v>25</v>
      </c>
      <c r="F4360" t="s">
        <v>11</v>
      </c>
      <c r="G4360" t="s">
        <v>12</v>
      </c>
      <c r="H4360" s="2">
        <v>2696.36</v>
      </c>
      <c r="I4360" t="str">
        <f t="shared" si="68"/>
        <v>Senior Age</v>
      </c>
    </row>
    <row r="4361" spans="1:9" x14ac:dyDescent="0.35">
      <c r="A4361" s="1">
        <v>44583</v>
      </c>
      <c r="B4361" t="s">
        <v>4393</v>
      </c>
      <c r="C4361">
        <v>98</v>
      </c>
      <c r="D4361" t="s">
        <v>14</v>
      </c>
      <c r="E4361" t="s">
        <v>33</v>
      </c>
      <c r="F4361" t="s">
        <v>11</v>
      </c>
      <c r="G4361" t="s">
        <v>37</v>
      </c>
      <c r="H4361" s="2">
        <v>3550.78</v>
      </c>
      <c r="I4361" t="str">
        <f t="shared" si="68"/>
        <v>Senior Age</v>
      </c>
    </row>
    <row r="4362" spans="1:9" x14ac:dyDescent="0.35">
      <c r="A4362" s="1">
        <v>44656</v>
      </c>
      <c r="B4362" t="s">
        <v>4394</v>
      </c>
      <c r="C4362">
        <v>87</v>
      </c>
      <c r="D4362" t="s">
        <v>21</v>
      </c>
      <c r="E4362" t="s">
        <v>22</v>
      </c>
      <c r="F4362" t="s">
        <v>30</v>
      </c>
      <c r="G4362" t="s">
        <v>28</v>
      </c>
      <c r="H4362" s="2">
        <v>4257.1499999999996</v>
      </c>
      <c r="I4362" t="str">
        <f t="shared" si="68"/>
        <v>Senior Age</v>
      </c>
    </row>
    <row r="4363" spans="1:9" x14ac:dyDescent="0.35">
      <c r="A4363" s="1">
        <v>44969</v>
      </c>
      <c r="B4363" t="s">
        <v>4395</v>
      </c>
      <c r="C4363">
        <v>9</v>
      </c>
      <c r="D4363" t="s">
        <v>14</v>
      </c>
      <c r="E4363" t="s">
        <v>35</v>
      </c>
      <c r="F4363" t="s">
        <v>30</v>
      </c>
      <c r="G4363" t="s">
        <v>28</v>
      </c>
      <c r="H4363" s="2">
        <v>640.13</v>
      </c>
      <c r="I4363" t="str">
        <f t="shared" si="68"/>
        <v>Child</v>
      </c>
    </row>
    <row r="4364" spans="1:9" x14ac:dyDescent="0.35">
      <c r="A4364" s="1">
        <v>44768</v>
      </c>
      <c r="B4364" t="s">
        <v>4396</v>
      </c>
      <c r="C4364">
        <v>90</v>
      </c>
      <c r="D4364" t="s">
        <v>9</v>
      </c>
      <c r="E4364" t="s">
        <v>10</v>
      </c>
      <c r="F4364" t="s">
        <v>23</v>
      </c>
      <c r="G4364" t="s">
        <v>37</v>
      </c>
      <c r="H4364" s="2">
        <v>252.98</v>
      </c>
      <c r="I4364" t="str">
        <f t="shared" si="68"/>
        <v>Senior Age</v>
      </c>
    </row>
    <row r="4365" spans="1:9" x14ac:dyDescent="0.35">
      <c r="A4365" s="1">
        <v>44589</v>
      </c>
      <c r="B4365" t="s">
        <v>4397</v>
      </c>
      <c r="C4365">
        <v>66</v>
      </c>
      <c r="D4365" t="s">
        <v>14</v>
      </c>
      <c r="E4365" t="s">
        <v>25</v>
      </c>
      <c r="F4365" t="s">
        <v>30</v>
      </c>
      <c r="G4365" t="s">
        <v>12</v>
      </c>
      <c r="H4365" s="2">
        <v>2932.19</v>
      </c>
      <c r="I4365" t="str">
        <f t="shared" si="68"/>
        <v>Senior Age</v>
      </c>
    </row>
    <row r="4366" spans="1:9" x14ac:dyDescent="0.35">
      <c r="A4366" s="1">
        <v>45149</v>
      </c>
      <c r="B4366" t="s">
        <v>4398</v>
      </c>
      <c r="C4366">
        <v>30</v>
      </c>
      <c r="D4366" t="s">
        <v>14</v>
      </c>
      <c r="E4366" t="s">
        <v>33</v>
      </c>
      <c r="F4366" t="s">
        <v>16</v>
      </c>
      <c r="G4366" t="s">
        <v>17</v>
      </c>
      <c r="H4366" s="2">
        <v>2767.11</v>
      </c>
      <c r="I4366" t="str">
        <f t="shared" si="68"/>
        <v>Young Adult</v>
      </c>
    </row>
    <row r="4367" spans="1:9" x14ac:dyDescent="0.35">
      <c r="A4367" s="1">
        <v>45177</v>
      </c>
      <c r="B4367" t="s">
        <v>4399</v>
      </c>
      <c r="C4367">
        <v>0</v>
      </c>
      <c r="D4367" t="s">
        <v>14</v>
      </c>
      <c r="E4367" t="s">
        <v>35</v>
      </c>
      <c r="F4367" t="s">
        <v>11</v>
      </c>
      <c r="G4367" t="s">
        <v>37</v>
      </c>
      <c r="H4367" s="2">
        <v>1868.57</v>
      </c>
      <c r="I4367" t="str">
        <f t="shared" si="68"/>
        <v>Child</v>
      </c>
    </row>
    <row r="4368" spans="1:9" x14ac:dyDescent="0.35">
      <c r="A4368" s="1">
        <v>45221</v>
      </c>
      <c r="B4368" t="s">
        <v>4400</v>
      </c>
      <c r="C4368">
        <v>73</v>
      </c>
      <c r="D4368" t="s">
        <v>14</v>
      </c>
      <c r="E4368" t="s">
        <v>19</v>
      </c>
      <c r="F4368" t="s">
        <v>30</v>
      </c>
      <c r="G4368" t="s">
        <v>17</v>
      </c>
      <c r="H4368" s="2">
        <v>1986.22</v>
      </c>
      <c r="I4368" t="str">
        <f t="shared" si="68"/>
        <v>Senior Age</v>
      </c>
    </row>
    <row r="4369" spans="1:9" x14ac:dyDescent="0.35">
      <c r="A4369" s="1">
        <v>44750</v>
      </c>
      <c r="B4369" t="s">
        <v>4401</v>
      </c>
      <c r="C4369">
        <v>79</v>
      </c>
      <c r="D4369" t="s">
        <v>14</v>
      </c>
      <c r="E4369" t="s">
        <v>15</v>
      </c>
      <c r="F4369" t="s">
        <v>30</v>
      </c>
      <c r="G4369" t="s">
        <v>12</v>
      </c>
      <c r="H4369" s="2">
        <v>3670.37</v>
      </c>
      <c r="I4369" t="str">
        <f t="shared" si="68"/>
        <v>Senior Age</v>
      </c>
    </row>
    <row r="4370" spans="1:9" x14ac:dyDescent="0.35">
      <c r="A4370" s="1">
        <v>44862</v>
      </c>
      <c r="B4370" t="s">
        <v>4402</v>
      </c>
      <c r="C4370">
        <v>64</v>
      </c>
      <c r="D4370" t="s">
        <v>21</v>
      </c>
      <c r="E4370" t="s">
        <v>25</v>
      </c>
      <c r="F4370" t="s">
        <v>16</v>
      </c>
      <c r="G4370" t="s">
        <v>37</v>
      </c>
      <c r="H4370" s="2">
        <v>4286.9399999999996</v>
      </c>
      <c r="I4370" t="str">
        <f t="shared" si="68"/>
        <v>Senior Age</v>
      </c>
    </row>
    <row r="4371" spans="1:9" x14ac:dyDescent="0.35">
      <c r="A4371" s="1">
        <v>45142</v>
      </c>
      <c r="B4371" t="s">
        <v>4403</v>
      </c>
      <c r="C4371">
        <v>6</v>
      </c>
      <c r="D4371" t="s">
        <v>14</v>
      </c>
      <c r="E4371" t="s">
        <v>22</v>
      </c>
      <c r="F4371" t="s">
        <v>23</v>
      </c>
      <c r="G4371" t="s">
        <v>17</v>
      </c>
      <c r="H4371" s="2">
        <v>538.9</v>
      </c>
      <c r="I4371" t="str">
        <f t="shared" si="68"/>
        <v>Child</v>
      </c>
    </row>
    <row r="4372" spans="1:9" x14ac:dyDescent="0.35">
      <c r="A4372" s="1">
        <v>45027</v>
      </c>
      <c r="B4372" t="s">
        <v>4404</v>
      </c>
      <c r="C4372">
        <v>36</v>
      </c>
      <c r="D4372" t="s">
        <v>14</v>
      </c>
      <c r="E4372" t="s">
        <v>25</v>
      </c>
      <c r="F4372" t="s">
        <v>23</v>
      </c>
      <c r="G4372" t="s">
        <v>37</v>
      </c>
      <c r="H4372" s="2">
        <v>1515.66</v>
      </c>
      <c r="I4372" t="str">
        <f t="shared" si="68"/>
        <v>Young Adult</v>
      </c>
    </row>
    <row r="4373" spans="1:9" x14ac:dyDescent="0.35">
      <c r="A4373" s="1">
        <v>44990</v>
      </c>
      <c r="B4373" t="s">
        <v>4405</v>
      </c>
      <c r="C4373">
        <v>86</v>
      </c>
      <c r="D4373" t="s">
        <v>21</v>
      </c>
      <c r="E4373" t="s">
        <v>15</v>
      </c>
      <c r="F4373" t="s">
        <v>23</v>
      </c>
      <c r="G4373" t="s">
        <v>37</v>
      </c>
      <c r="H4373" s="2">
        <v>3735.86</v>
      </c>
      <c r="I4373" t="str">
        <f t="shared" si="68"/>
        <v>Senior Age</v>
      </c>
    </row>
    <row r="4374" spans="1:9" x14ac:dyDescent="0.35">
      <c r="A4374" s="1">
        <v>45147</v>
      </c>
      <c r="B4374" t="s">
        <v>4406</v>
      </c>
      <c r="C4374">
        <v>21</v>
      </c>
      <c r="D4374" t="s">
        <v>21</v>
      </c>
      <c r="E4374" t="s">
        <v>19</v>
      </c>
      <c r="F4374" t="s">
        <v>30</v>
      </c>
      <c r="G4374" t="s">
        <v>17</v>
      </c>
      <c r="H4374" s="2">
        <v>704.75</v>
      </c>
      <c r="I4374" t="str">
        <f t="shared" si="68"/>
        <v>Young Adult</v>
      </c>
    </row>
    <row r="4375" spans="1:9" x14ac:dyDescent="0.35">
      <c r="A4375" s="1">
        <v>44667</v>
      </c>
      <c r="B4375" t="s">
        <v>4407</v>
      </c>
      <c r="C4375">
        <v>18</v>
      </c>
      <c r="D4375" t="s">
        <v>14</v>
      </c>
      <c r="E4375" t="s">
        <v>22</v>
      </c>
      <c r="F4375" t="s">
        <v>11</v>
      </c>
      <c r="G4375" t="s">
        <v>40</v>
      </c>
      <c r="H4375" s="2">
        <v>1282.83</v>
      </c>
      <c r="I4375" t="str">
        <f t="shared" si="68"/>
        <v>Young Adult</v>
      </c>
    </row>
    <row r="4376" spans="1:9" x14ac:dyDescent="0.35">
      <c r="A4376" s="1">
        <v>44596</v>
      </c>
      <c r="B4376" t="s">
        <v>4408</v>
      </c>
      <c r="C4376">
        <v>53</v>
      </c>
      <c r="D4376" t="s">
        <v>14</v>
      </c>
      <c r="E4376" t="s">
        <v>27</v>
      </c>
      <c r="F4376" t="s">
        <v>11</v>
      </c>
      <c r="G4376" t="s">
        <v>40</v>
      </c>
      <c r="H4376" s="2">
        <v>4921.29</v>
      </c>
      <c r="I4376" t="str">
        <f t="shared" si="68"/>
        <v>Middle age</v>
      </c>
    </row>
    <row r="4377" spans="1:9" x14ac:dyDescent="0.35">
      <c r="A4377" s="1">
        <v>45019</v>
      </c>
      <c r="B4377" t="s">
        <v>4409</v>
      </c>
      <c r="C4377">
        <v>29</v>
      </c>
      <c r="D4377" t="s">
        <v>9</v>
      </c>
      <c r="E4377" t="s">
        <v>25</v>
      </c>
      <c r="F4377" t="s">
        <v>11</v>
      </c>
      <c r="G4377" t="s">
        <v>17</v>
      </c>
      <c r="H4377" s="2">
        <v>117.55</v>
      </c>
      <c r="I4377" t="str">
        <f t="shared" si="68"/>
        <v>Young Adult</v>
      </c>
    </row>
    <row r="4378" spans="1:9" x14ac:dyDescent="0.35">
      <c r="A4378" s="1">
        <v>45038</v>
      </c>
      <c r="B4378" t="s">
        <v>4410</v>
      </c>
      <c r="C4378">
        <v>19</v>
      </c>
      <c r="D4378" t="s">
        <v>21</v>
      </c>
      <c r="E4378" t="s">
        <v>22</v>
      </c>
      <c r="F4378" t="s">
        <v>30</v>
      </c>
      <c r="G4378" t="s">
        <v>12</v>
      </c>
      <c r="H4378" s="2">
        <v>3679.21</v>
      </c>
      <c r="I4378" t="str">
        <f t="shared" si="68"/>
        <v>Young Adult</v>
      </c>
    </row>
    <row r="4379" spans="1:9" x14ac:dyDescent="0.35">
      <c r="A4379" s="1">
        <v>45244</v>
      </c>
      <c r="B4379" t="s">
        <v>4411</v>
      </c>
      <c r="C4379">
        <v>33</v>
      </c>
      <c r="D4379" t="s">
        <v>9</v>
      </c>
      <c r="E4379" t="s">
        <v>33</v>
      </c>
      <c r="F4379" t="s">
        <v>23</v>
      </c>
      <c r="G4379" t="s">
        <v>40</v>
      </c>
      <c r="H4379" s="2">
        <v>389.68</v>
      </c>
      <c r="I4379" t="str">
        <f t="shared" si="68"/>
        <v>Young Adult</v>
      </c>
    </row>
    <row r="4380" spans="1:9" x14ac:dyDescent="0.35">
      <c r="A4380" s="1">
        <v>44798</v>
      </c>
      <c r="B4380" t="s">
        <v>4412</v>
      </c>
      <c r="C4380">
        <v>65</v>
      </c>
      <c r="D4380" t="s">
        <v>9</v>
      </c>
      <c r="E4380" t="s">
        <v>15</v>
      </c>
      <c r="F4380" t="s">
        <v>30</v>
      </c>
      <c r="G4380" t="s">
        <v>12</v>
      </c>
      <c r="H4380" s="2">
        <v>1379.54</v>
      </c>
      <c r="I4380" t="str">
        <f t="shared" si="68"/>
        <v>Senior Age</v>
      </c>
    </row>
    <row r="4381" spans="1:9" x14ac:dyDescent="0.35">
      <c r="A4381" s="1">
        <v>44685</v>
      </c>
      <c r="B4381" t="s">
        <v>4413</v>
      </c>
      <c r="C4381">
        <v>0</v>
      </c>
      <c r="D4381" t="s">
        <v>9</v>
      </c>
      <c r="E4381" t="s">
        <v>22</v>
      </c>
      <c r="F4381" t="s">
        <v>23</v>
      </c>
      <c r="G4381" t="s">
        <v>40</v>
      </c>
      <c r="H4381" s="2">
        <v>3160.5</v>
      </c>
      <c r="I4381" t="str">
        <f t="shared" si="68"/>
        <v>Child</v>
      </c>
    </row>
    <row r="4382" spans="1:9" x14ac:dyDescent="0.35">
      <c r="A4382" s="1">
        <v>44918</v>
      </c>
      <c r="B4382" t="s">
        <v>4414</v>
      </c>
      <c r="C4382">
        <v>35</v>
      </c>
      <c r="D4382" t="s">
        <v>21</v>
      </c>
      <c r="E4382" t="s">
        <v>33</v>
      </c>
      <c r="F4382" t="s">
        <v>11</v>
      </c>
      <c r="G4382" t="s">
        <v>12</v>
      </c>
      <c r="H4382" s="2">
        <v>1104.75</v>
      </c>
      <c r="I4382" t="str">
        <f t="shared" si="68"/>
        <v>Young Adult</v>
      </c>
    </row>
    <row r="4383" spans="1:9" x14ac:dyDescent="0.35">
      <c r="A4383" s="1">
        <v>44884</v>
      </c>
      <c r="B4383" t="s">
        <v>4415</v>
      </c>
      <c r="C4383">
        <v>68</v>
      </c>
      <c r="D4383" t="s">
        <v>9</v>
      </c>
      <c r="E4383" t="s">
        <v>33</v>
      </c>
      <c r="F4383" t="s">
        <v>23</v>
      </c>
      <c r="G4383" t="s">
        <v>12</v>
      </c>
      <c r="H4383" s="2">
        <v>2459.79</v>
      </c>
      <c r="I4383" t="str">
        <f t="shared" si="68"/>
        <v>Senior Age</v>
      </c>
    </row>
    <row r="4384" spans="1:9" x14ac:dyDescent="0.35">
      <c r="A4384" s="1">
        <v>44671</v>
      </c>
      <c r="B4384" t="s">
        <v>4416</v>
      </c>
      <c r="C4384">
        <v>25</v>
      </c>
      <c r="D4384" t="s">
        <v>14</v>
      </c>
      <c r="E4384" t="s">
        <v>25</v>
      </c>
      <c r="F4384" t="s">
        <v>11</v>
      </c>
      <c r="G4384" t="s">
        <v>37</v>
      </c>
      <c r="H4384" s="2">
        <v>3556.23</v>
      </c>
      <c r="I4384" t="str">
        <f t="shared" si="68"/>
        <v>Young Adult</v>
      </c>
    </row>
    <row r="4385" spans="1:9" x14ac:dyDescent="0.35">
      <c r="A4385" s="1">
        <v>44835</v>
      </c>
      <c r="B4385" t="s">
        <v>4417</v>
      </c>
      <c r="C4385">
        <v>86</v>
      </c>
      <c r="D4385" t="s">
        <v>9</v>
      </c>
      <c r="E4385" t="s">
        <v>19</v>
      </c>
      <c r="F4385" t="s">
        <v>30</v>
      </c>
      <c r="G4385" t="s">
        <v>12</v>
      </c>
      <c r="H4385" s="2">
        <v>3381.95</v>
      </c>
      <c r="I4385" t="str">
        <f t="shared" si="68"/>
        <v>Senior Age</v>
      </c>
    </row>
    <row r="4386" spans="1:9" x14ac:dyDescent="0.35">
      <c r="A4386" s="1">
        <v>45047</v>
      </c>
      <c r="B4386" t="s">
        <v>4418</v>
      </c>
      <c r="C4386">
        <v>25</v>
      </c>
      <c r="D4386" t="s">
        <v>14</v>
      </c>
      <c r="E4386" t="s">
        <v>15</v>
      </c>
      <c r="F4386" t="s">
        <v>11</v>
      </c>
      <c r="G4386" t="s">
        <v>28</v>
      </c>
      <c r="H4386" s="2">
        <v>3107.24</v>
      </c>
      <c r="I4386" t="str">
        <f t="shared" si="68"/>
        <v>Young Adult</v>
      </c>
    </row>
    <row r="4387" spans="1:9" x14ac:dyDescent="0.35">
      <c r="A4387" s="1">
        <v>45199</v>
      </c>
      <c r="B4387" t="s">
        <v>4419</v>
      </c>
      <c r="C4387">
        <v>13</v>
      </c>
      <c r="D4387" t="s">
        <v>9</v>
      </c>
      <c r="E4387" t="s">
        <v>33</v>
      </c>
      <c r="F4387" t="s">
        <v>11</v>
      </c>
      <c r="G4387" t="s">
        <v>12</v>
      </c>
      <c r="H4387" s="2">
        <v>840.4</v>
      </c>
      <c r="I4387" t="str">
        <f t="shared" si="68"/>
        <v>Child</v>
      </c>
    </row>
    <row r="4388" spans="1:9" x14ac:dyDescent="0.35">
      <c r="A4388" s="1">
        <v>45117</v>
      </c>
      <c r="B4388" t="s">
        <v>4420</v>
      </c>
      <c r="C4388">
        <v>54</v>
      </c>
      <c r="D4388" t="s">
        <v>21</v>
      </c>
      <c r="E4388" t="s">
        <v>27</v>
      </c>
      <c r="F4388" t="s">
        <v>11</v>
      </c>
      <c r="G4388" t="s">
        <v>28</v>
      </c>
      <c r="H4388" s="2">
        <v>1048.24</v>
      </c>
      <c r="I4388" t="str">
        <f t="shared" si="68"/>
        <v>Middle age</v>
      </c>
    </row>
    <row r="4389" spans="1:9" x14ac:dyDescent="0.35">
      <c r="A4389" s="1">
        <v>44682</v>
      </c>
      <c r="B4389" t="s">
        <v>4421</v>
      </c>
      <c r="C4389">
        <v>38</v>
      </c>
      <c r="D4389" t="s">
        <v>21</v>
      </c>
      <c r="E4389" t="s">
        <v>25</v>
      </c>
      <c r="F4389" t="s">
        <v>30</v>
      </c>
      <c r="G4389" t="s">
        <v>40</v>
      </c>
      <c r="H4389" s="2">
        <v>1367.8</v>
      </c>
      <c r="I4389" t="str">
        <f t="shared" si="68"/>
        <v>Young Adult</v>
      </c>
    </row>
    <row r="4390" spans="1:9" x14ac:dyDescent="0.35">
      <c r="A4390" s="1">
        <v>44668</v>
      </c>
      <c r="B4390" t="s">
        <v>4422</v>
      </c>
      <c r="C4390">
        <v>8</v>
      </c>
      <c r="D4390" t="s">
        <v>9</v>
      </c>
      <c r="E4390" t="s">
        <v>35</v>
      </c>
      <c r="F4390" t="s">
        <v>16</v>
      </c>
      <c r="G4390" t="s">
        <v>28</v>
      </c>
      <c r="H4390" s="2">
        <v>663.37</v>
      </c>
      <c r="I4390" t="str">
        <f t="shared" si="68"/>
        <v>Child</v>
      </c>
    </row>
    <row r="4391" spans="1:9" x14ac:dyDescent="0.35">
      <c r="A4391" s="1">
        <v>44846</v>
      </c>
      <c r="B4391" t="s">
        <v>4423</v>
      </c>
      <c r="C4391">
        <v>77</v>
      </c>
      <c r="D4391" t="s">
        <v>9</v>
      </c>
      <c r="E4391" t="s">
        <v>25</v>
      </c>
      <c r="F4391" t="s">
        <v>16</v>
      </c>
      <c r="G4391" t="s">
        <v>12</v>
      </c>
      <c r="H4391" s="2">
        <v>238.82</v>
      </c>
      <c r="I4391" t="str">
        <f t="shared" si="68"/>
        <v>Senior Age</v>
      </c>
    </row>
    <row r="4392" spans="1:9" x14ac:dyDescent="0.35">
      <c r="A4392" s="1">
        <v>44850</v>
      </c>
      <c r="B4392" t="s">
        <v>4424</v>
      </c>
      <c r="C4392">
        <v>52</v>
      </c>
      <c r="D4392" t="s">
        <v>21</v>
      </c>
      <c r="E4392" t="s">
        <v>10</v>
      </c>
      <c r="F4392" t="s">
        <v>16</v>
      </c>
      <c r="G4392" t="s">
        <v>28</v>
      </c>
      <c r="H4392" s="2">
        <v>4114.0600000000004</v>
      </c>
      <c r="I4392" t="str">
        <f t="shared" si="68"/>
        <v>Middle age</v>
      </c>
    </row>
    <row r="4393" spans="1:9" x14ac:dyDescent="0.35">
      <c r="A4393" s="1">
        <v>45227</v>
      </c>
      <c r="B4393" t="s">
        <v>4425</v>
      </c>
      <c r="C4393">
        <v>6</v>
      </c>
      <c r="D4393" t="s">
        <v>14</v>
      </c>
      <c r="E4393" t="s">
        <v>22</v>
      </c>
      <c r="F4393" t="s">
        <v>23</v>
      </c>
      <c r="G4393" t="s">
        <v>40</v>
      </c>
      <c r="H4393" s="2">
        <v>4978.25</v>
      </c>
      <c r="I4393" t="str">
        <f t="shared" si="68"/>
        <v>Child</v>
      </c>
    </row>
    <row r="4394" spans="1:9" x14ac:dyDescent="0.35">
      <c r="A4394" s="1">
        <v>44765</v>
      </c>
      <c r="B4394" t="s">
        <v>4426</v>
      </c>
      <c r="C4394">
        <v>3</v>
      </c>
      <c r="D4394" t="s">
        <v>14</v>
      </c>
      <c r="E4394" t="s">
        <v>19</v>
      </c>
      <c r="F4394" t="s">
        <v>11</v>
      </c>
      <c r="G4394" t="s">
        <v>37</v>
      </c>
      <c r="H4394" s="2">
        <v>826.32</v>
      </c>
      <c r="I4394" t="str">
        <f t="shared" si="68"/>
        <v>Child</v>
      </c>
    </row>
    <row r="4395" spans="1:9" x14ac:dyDescent="0.35">
      <c r="A4395" s="1">
        <v>44736</v>
      </c>
      <c r="B4395" t="s">
        <v>4427</v>
      </c>
      <c r="C4395">
        <v>12</v>
      </c>
      <c r="D4395" t="s">
        <v>21</v>
      </c>
      <c r="E4395" t="s">
        <v>19</v>
      </c>
      <c r="F4395" t="s">
        <v>23</v>
      </c>
      <c r="G4395" t="s">
        <v>12</v>
      </c>
      <c r="H4395" s="2">
        <v>2272.86</v>
      </c>
      <c r="I4395" t="str">
        <f t="shared" si="68"/>
        <v>Child</v>
      </c>
    </row>
    <row r="4396" spans="1:9" x14ac:dyDescent="0.35">
      <c r="A4396" s="1">
        <v>45030</v>
      </c>
      <c r="B4396" t="s">
        <v>4428</v>
      </c>
      <c r="C4396">
        <v>49</v>
      </c>
      <c r="D4396" t="s">
        <v>14</v>
      </c>
      <c r="E4396" t="s">
        <v>25</v>
      </c>
      <c r="F4396" t="s">
        <v>11</v>
      </c>
      <c r="G4396" t="s">
        <v>40</v>
      </c>
      <c r="H4396" s="2">
        <v>2878.6</v>
      </c>
      <c r="I4396" t="str">
        <f t="shared" si="68"/>
        <v>Middle age</v>
      </c>
    </row>
    <row r="4397" spans="1:9" x14ac:dyDescent="0.35">
      <c r="A4397" s="1">
        <v>45287</v>
      </c>
      <c r="B4397" t="s">
        <v>4429</v>
      </c>
      <c r="C4397">
        <v>34</v>
      </c>
      <c r="D4397" t="s">
        <v>21</v>
      </c>
      <c r="E4397" t="s">
        <v>27</v>
      </c>
      <c r="F4397" t="s">
        <v>16</v>
      </c>
      <c r="G4397" t="s">
        <v>40</v>
      </c>
      <c r="H4397" s="2">
        <v>408.22</v>
      </c>
      <c r="I4397" t="str">
        <f t="shared" si="68"/>
        <v>Young Adult</v>
      </c>
    </row>
    <row r="4398" spans="1:9" x14ac:dyDescent="0.35">
      <c r="A4398" s="1">
        <v>45019</v>
      </c>
      <c r="B4398" t="s">
        <v>4430</v>
      </c>
      <c r="C4398">
        <v>69</v>
      </c>
      <c r="D4398" t="s">
        <v>9</v>
      </c>
      <c r="E4398" t="s">
        <v>25</v>
      </c>
      <c r="F4398" t="s">
        <v>11</v>
      </c>
      <c r="G4398" t="s">
        <v>37</v>
      </c>
      <c r="H4398" s="2">
        <v>3356.17</v>
      </c>
      <c r="I4398" t="str">
        <f t="shared" si="68"/>
        <v>Senior Age</v>
      </c>
    </row>
    <row r="4399" spans="1:9" x14ac:dyDescent="0.35">
      <c r="A4399" s="1">
        <v>44881</v>
      </c>
      <c r="B4399" t="s">
        <v>4431</v>
      </c>
      <c r="C4399">
        <v>20</v>
      </c>
      <c r="D4399" t="s">
        <v>9</v>
      </c>
      <c r="E4399" t="s">
        <v>19</v>
      </c>
      <c r="F4399" t="s">
        <v>11</v>
      </c>
      <c r="G4399" t="s">
        <v>12</v>
      </c>
      <c r="H4399" s="2">
        <v>4511.78</v>
      </c>
      <c r="I4399" t="str">
        <f t="shared" si="68"/>
        <v>Young Adult</v>
      </c>
    </row>
    <row r="4400" spans="1:9" x14ac:dyDescent="0.35">
      <c r="A4400" s="1">
        <v>44699</v>
      </c>
      <c r="B4400" t="s">
        <v>4432</v>
      </c>
      <c r="C4400">
        <v>69</v>
      </c>
      <c r="D4400" t="s">
        <v>9</v>
      </c>
      <c r="E4400" t="s">
        <v>25</v>
      </c>
      <c r="F4400" t="s">
        <v>30</v>
      </c>
      <c r="G4400" t="s">
        <v>37</v>
      </c>
      <c r="H4400" s="2">
        <v>3239.71</v>
      </c>
      <c r="I4400" t="str">
        <f t="shared" si="68"/>
        <v>Senior Age</v>
      </c>
    </row>
    <row r="4401" spans="1:9" x14ac:dyDescent="0.35">
      <c r="A4401" s="1">
        <v>44721</v>
      </c>
      <c r="B4401" t="s">
        <v>4433</v>
      </c>
      <c r="C4401">
        <v>73</v>
      </c>
      <c r="D4401" t="s">
        <v>21</v>
      </c>
      <c r="E4401" t="s">
        <v>25</v>
      </c>
      <c r="F4401" t="s">
        <v>11</v>
      </c>
      <c r="G4401" t="s">
        <v>28</v>
      </c>
      <c r="H4401" s="2">
        <v>1647.22</v>
      </c>
      <c r="I4401" t="str">
        <f t="shared" si="68"/>
        <v>Senior Age</v>
      </c>
    </row>
    <row r="4402" spans="1:9" x14ac:dyDescent="0.35">
      <c r="A4402" s="1">
        <v>44846</v>
      </c>
      <c r="B4402" t="s">
        <v>4434</v>
      </c>
      <c r="C4402">
        <v>50</v>
      </c>
      <c r="D4402" t="s">
        <v>9</v>
      </c>
      <c r="E4402" t="s">
        <v>10</v>
      </c>
      <c r="F4402" t="s">
        <v>30</v>
      </c>
      <c r="G4402" t="s">
        <v>17</v>
      </c>
      <c r="H4402" s="2">
        <v>1375.85</v>
      </c>
      <c r="I4402" t="str">
        <f t="shared" si="68"/>
        <v>Middle age</v>
      </c>
    </row>
    <row r="4403" spans="1:9" x14ac:dyDescent="0.35">
      <c r="A4403" s="1">
        <v>45071</v>
      </c>
      <c r="B4403" t="s">
        <v>4435</v>
      </c>
      <c r="C4403">
        <v>8</v>
      </c>
      <c r="D4403" t="s">
        <v>9</v>
      </c>
      <c r="E4403" t="s">
        <v>33</v>
      </c>
      <c r="F4403" t="s">
        <v>30</v>
      </c>
      <c r="G4403" t="s">
        <v>17</v>
      </c>
      <c r="H4403" s="2">
        <v>1423.87</v>
      </c>
      <c r="I4403" t="str">
        <f t="shared" si="68"/>
        <v>Child</v>
      </c>
    </row>
    <row r="4404" spans="1:9" x14ac:dyDescent="0.35">
      <c r="A4404" s="1">
        <v>44786</v>
      </c>
      <c r="B4404" t="s">
        <v>4436</v>
      </c>
      <c r="C4404">
        <v>63</v>
      </c>
      <c r="D4404" t="s">
        <v>14</v>
      </c>
      <c r="E4404" t="s">
        <v>35</v>
      </c>
      <c r="F4404" t="s">
        <v>11</v>
      </c>
      <c r="G4404" t="s">
        <v>17</v>
      </c>
      <c r="H4404" s="2">
        <v>4471.3900000000003</v>
      </c>
      <c r="I4404" t="str">
        <f t="shared" si="68"/>
        <v>Senior Age</v>
      </c>
    </row>
    <row r="4405" spans="1:9" x14ac:dyDescent="0.35">
      <c r="A4405" s="1">
        <v>44754</v>
      </c>
      <c r="B4405" t="s">
        <v>4437</v>
      </c>
      <c r="C4405">
        <v>43</v>
      </c>
      <c r="D4405" t="s">
        <v>9</v>
      </c>
      <c r="E4405" t="s">
        <v>25</v>
      </c>
      <c r="F4405" t="s">
        <v>30</v>
      </c>
      <c r="G4405" t="s">
        <v>12</v>
      </c>
      <c r="H4405" s="2">
        <v>1715.41</v>
      </c>
      <c r="I4405" t="str">
        <f t="shared" si="68"/>
        <v>Middle age</v>
      </c>
    </row>
    <row r="4406" spans="1:9" x14ac:dyDescent="0.35">
      <c r="A4406" s="1">
        <v>44780</v>
      </c>
      <c r="B4406" t="s">
        <v>4438</v>
      </c>
      <c r="C4406">
        <v>86</v>
      </c>
      <c r="D4406" t="s">
        <v>14</v>
      </c>
      <c r="E4406" t="s">
        <v>22</v>
      </c>
      <c r="F4406" t="s">
        <v>11</v>
      </c>
      <c r="G4406" t="s">
        <v>17</v>
      </c>
      <c r="H4406" s="2">
        <v>1125.83</v>
      </c>
      <c r="I4406" t="str">
        <f t="shared" si="68"/>
        <v>Senior Age</v>
      </c>
    </row>
    <row r="4407" spans="1:9" x14ac:dyDescent="0.35">
      <c r="A4407" s="1">
        <v>45221</v>
      </c>
      <c r="B4407" t="s">
        <v>4439</v>
      </c>
      <c r="C4407">
        <v>67</v>
      </c>
      <c r="D4407" t="s">
        <v>9</v>
      </c>
      <c r="E4407" t="s">
        <v>27</v>
      </c>
      <c r="F4407" t="s">
        <v>16</v>
      </c>
      <c r="G4407" t="s">
        <v>67</v>
      </c>
      <c r="H4407" s="2">
        <v>3457.06</v>
      </c>
      <c r="I4407" t="str">
        <f t="shared" si="68"/>
        <v>Senior Age</v>
      </c>
    </row>
    <row r="4408" spans="1:9" x14ac:dyDescent="0.35">
      <c r="A4408" s="1">
        <v>45201</v>
      </c>
      <c r="B4408" t="s">
        <v>4440</v>
      </c>
      <c r="C4408">
        <v>34</v>
      </c>
      <c r="D4408" t="s">
        <v>9</v>
      </c>
      <c r="E4408" t="s">
        <v>33</v>
      </c>
      <c r="F4408" t="s">
        <v>16</v>
      </c>
      <c r="G4408" t="s">
        <v>12</v>
      </c>
      <c r="H4408" s="2">
        <v>545.11</v>
      </c>
      <c r="I4408" t="str">
        <f t="shared" si="68"/>
        <v>Young Adult</v>
      </c>
    </row>
    <row r="4409" spans="1:9" x14ac:dyDescent="0.35">
      <c r="A4409" s="1">
        <v>45075</v>
      </c>
      <c r="B4409" t="s">
        <v>4441</v>
      </c>
      <c r="C4409">
        <v>30</v>
      </c>
      <c r="D4409" t="s">
        <v>9</v>
      </c>
      <c r="E4409" t="s">
        <v>35</v>
      </c>
      <c r="F4409" t="s">
        <v>30</v>
      </c>
      <c r="G4409" t="s">
        <v>12</v>
      </c>
      <c r="H4409" s="2">
        <v>56.46</v>
      </c>
      <c r="I4409" t="str">
        <f t="shared" si="68"/>
        <v>Young Adult</v>
      </c>
    </row>
    <row r="4410" spans="1:9" x14ac:dyDescent="0.35">
      <c r="A4410" s="1">
        <v>45241</v>
      </c>
      <c r="B4410" t="s">
        <v>4442</v>
      </c>
      <c r="C4410">
        <v>77</v>
      </c>
      <c r="D4410" t="s">
        <v>21</v>
      </c>
      <c r="E4410" t="s">
        <v>19</v>
      </c>
      <c r="F4410" t="s">
        <v>30</v>
      </c>
      <c r="G4410" t="s">
        <v>12</v>
      </c>
      <c r="H4410" s="2">
        <v>4635.62</v>
      </c>
      <c r="I4410" t="str">
        <f t="shared" si="68"/>
        <v>Senior Age</v>
      </c>
    </row>
    <row r="4411" spans="1:9" x14ac:dyDescent="0.35">
      <c r="A4411" s="1">
        <v>45111</v>
      </c>
      <c r="B4411" t="s">
        <v>4443</v>
      </c>
      <c r="C4411">
        <v>96</v>
      </c>
      <c r="D4411" t="s">
        <v>21</v>
      </c>
      <c r="E4411" t="s">
        <v>15</v>
      </c>
      <c r="F4411" t="s">
        <v>16</v>
      </c>
      <c r="G4411" t="s">
        <v>12</v>
      </c>
      <c r="H4411" s="2">
        <v>2309.04</v>
      </c>
      <c r="I4411" t="str">
        <f t="shared" si="68"/>
        <v>Senior Age</v>
      </c>
    </row>
    <row r="4412" spans="1:9" x14ac:dyDescent="0.35">
      <c r="A4412" s="1">
        <v>44601</v>
      </c>
      <c r="B4412" t="s">
        <v>4444</v>
      </c>
      <c r="C4412">
        <v>72</v>
      </c>
      <c r="D4412" t="s">
        <v>9</v>
      </c>
      <c r="E4412" t="s">
        <v>27</v>
      </c>
      <c r="F4412" t="s">
        <v>11</v>
      </c>
      <c r="G4412" t="s">
        <v>40</v>
      </c>
      <c r="H4412" s="2">
        <v>3636.19</v>
      </c>
      <c r="I4412" t="str">
        <f t="shared" si="68"/>
        <v>Senior Age</v>
      </c>
    </row>
    <row r="4413" spans="1:9" x14ac:dyDescent="0.35">
      <c r="A4413" s="1">
        <v>45062</v>
      </c>
      <c r="B4413" t="s">
        <v>4445</v>
      </c>
      <c r="C4413">
        <v>15</v>
      </c>
      <c r="D4413" t="s">
        <v>14</v>
      </c>
      <c r="E4413" t="s">
        <v>25</v>
      </c>
      <c r="F4413" t="s">
        <v>30</v>
      </c>
      <c r="G4413" t="s">
        <v>37</v>
      </c>
      <c r="H4413" s="2">
        <v>3333.63</v>
      </c>
      <c r="I4413" t="str">
        <f t="shared" si="68"/>
        <v>Child</v>
      </c>
    </row>
    <row r="4414" spans="1:9" x14ac:dyDescent="0.35">
      <c r="A4414" s="1">
        <v>44857</v>
      </c>
      <c r="B4414" t="s">
        <v>4446</v>
      </c>
      <c r="C4414">
        <v>85</v>
      </c>
      <c r="D4414" t="s">
        <v>21</v>
      </c>
      <c r="E4414" t="s">
        <v>33</v>
      </c>
      <c r="F4414" t="s">
        <v>11</v>
      </c>
      <c r="G4414" t="s">
        <v>37</v>
      </c>
      <c r="H4414" s="2">
        <v>2744.5</v>
      </c>
      <c r="I4414" t="str">
        <f t="shared" si="68"/>
        <v>Senior Age</v>
      </c>
    </row>
    <row r="4415" spans="1:9" x14ac:dyDescent="0.35">
      <c r="A4415" s="1">
        <v>44977</v>
      </c>
      <c r="B4415" t="s">
        <v>4447</v>
      </c>
      <c r="C4415">
        <v>39</v>
      </c>
      <c r="D4415" t="s">
        <v>9</v>
      </c>
      <c r="E4415" t="s">
        <v>22</v>
      </c>
      <c r="F4415" t="s">
        <v>16</v>
      </c>
      <c r="G4415" t="s">
        <v>28</v>
      </c>
      <c r="H4415" s="2">
        <v>4205.3100000000004</v>
      </c>
      <c r="I4415" t="str">
        <f t="shared" si="68"/>
        <v>Young Adult</v>
      </c>
    </row>
    <row r="4416" spans="1:9" x14ac:dyDescent="0.35">
      <c r="A4416" s="1">
        <v>44663</v>
      </c>
      <c r="B4416" t="s">
        <v>4448</v>
      </c>
      <c r="C4416">
        <v>12</v>
      </c>
      <c r="D4416" t="s">
        <v>14</v>
      </c>
      <c r="E4416" t="s">
        <v>22</v>
      </c>
      <c r="F4416" t="s">
        <v>23</v>
      </c>
      <c r="G4416" t="s">
        <v>12</v>
      </c>
      <c r="H4416" s="2">
        <v>4832.6499999999996</v>
      </c>
      <c r="I4416" t="str">
        <f t="shared" si="68"/>
        <v>Child</v>
      </c>
    </row>
    <row r="4417" spans="1:9" x14ac:dyDescent="0.35">
      <c r="A4417" s="1">
        <v>44681</v>
      </c>
      <c r="B4417" t="s">
        <v>4449</v>
      </c>
      <c r="C4417">
        <v>66</v>
      </c>
      <c r="D4417" t="s">
        <v>9</v>
      </c>
      <c r="E4417" t="s">
        <v>25</v>
      </c>
      <c r="F4417" t="s">
        <v>11</v>
      </c>
      <c r="G4417" t="s">
        <v>28</v>
      </c>
      <c r="H4417" s="2">
        <v>376.96</v>
      </c>
      <c r="I4417" t="str">
        <f t="shared" si="68"/>
        <v>Senior Age</v>
      </c>
    </row>
    <row r="4418" spans="1:9" x14ac:dyDescent="0.35">
      <c r="A4418" s="1">
        <v>45098</v>
      </c>
      <c r="B4418" t="s">
        <v>4450</v>
      </c>
      <c r="C4418">
        <v>54</v>
      </c>
      <c r="D4418" t="s">
        <v>9</v>
      </c>
      <c r="E4418" t="s">
        <v>33</v>
      </c>
      <c r="F4418" t="s">
        <v>11</v>
      </c>
      <c r="G4418" t="s">
        <v>28</v>
      </c>
      <c r="H4418" s="2">
        <v>1778.21</v>
      </c>
      <c r="I4418" t="str">
        <f t="shared" ref="I4418:I4481" si="69">IF(C4418&lt;=17,"Child",IF(C4418&lt;=39, "Young Adult", IF(C4418&lt;=59, "Middle age", "Senior Age")))</f>
        <v>Middle age</v>
      </c>
    </row>
    <row r="4419" spans="1:9" x14ac:dyDescent="0.35">
      <c r="A4419" s="1">
        <v>45075</v>
      </c>
      <c r="B4419" t="s">
        <v>4451</v>
      </c>
      <c r="C4419">
        <v>56</v>
      </c>
      <c r="D4419" t="s">
        <v>14</v>
      </c>
      <c r="E4419" t="s">
        <v>33</v>
      </c>
      <c r="F4419" t="s">
        <v>30</v>
      </c>
      <c r="G4419" t="s">
        <v>37</v>
      </c>
      <c r="H4419" s="2">
        <v>698.63</v>
      </c>
      <c r="I4419" t="str">
        <f t="shared" si="69"/>
        <v>Middle age</v>
      </c>
    </row>
    <row r="4420" spans="1:9" x14ac:dyDescent="0.35">
      <c r="A4420" s="1">
        <v>45271</v>
      </c>
      <c r="B4420" t="s">
        <v>4452</v>
      </c>
      <c r="C4420">
        <v>64</v>
      </c>
      <c r="D4420" t="s">
        <v>14</v>
      </c>
      <c r="E4420" t="s">
        <v>33</v>
      </c>
      <c r="F4420" t="s">
        <v>16</v>
      </c>
      <c r="G4420" t="s">
        <v>37</v>
      </c>
      <c r="H4420" s="2">
        <v>3060.8</v>
      </c>
      <c r="I4420" t="str">
        <f t="shared" si="69"/>
        <v>Senior Age</v>
      </c>
    </row>
    <row r="4421" spans="1:9" x14ac:dyDescent="0.35">
      <c r="A4421" s="1">
        <v>44986</v>
      </c>
      <c r="B4421" t="s">
        <v>4453</v>
      </c>
      <c r="C4421">
        <v>81</v>
      </c>
      <c r="D4421" t="s">
        <v>14</v>
      </c>
      <c r="E4421" t="s">
        <v>19</v>
      </c>
      <c r="F4421" t="s">
        <v>23</v>
      </c>
      <c r="G4421" t="s">
        <v>28</v>
      </c>
      <c r="H4421" s="2">
        <v>2978.18</v>
      </c>
      <c r="I4421" t="str">
        <f t="shared" si="69"/>
        <v>Senior Age</v>
      </c>
    </row>
    <row r="4422" spans="1:9" x14ac:dyDescent="0.35">
      <c r="A4422" s="1">
        <v>44816</v>
      </c>
      <c r="B4422" t="s">
        <v>4454</v>
      </c>
      <c r="C4422">
        <v>73</v>
      </c>
      <c r="D4422" t="s">
        <v>9</v>
      </c>
      <c r="E4422" t="s">
        <v>27</v>
      </c>
      <c r="F4422" t="s">
        <v>30</v>
      </c>
      <c r="G4422" t="s">
        <v>40</v>
      </c>
      <c r="H4422" s="2">
        <v>2013.7</v>
      </c>
      <c r="I4422" t="str">
        <f t="shared" si="69"/>
        <v>Senior Age</v>
      </c>
    </row>
    <row r="4423" spans="1:9" x14ac:dyDescent="0.35">
      <c r="A4423" s="1">
        <v>45107</v>
      </c>
      <c r="B4423" t="s">
        <v>4455</v>
      </c>
      <c r="C4423">
        <v>5</v>
      </c>
      <c r="D4423" t="s">
        <v>21</v>
      </c>
      <c r="E4423" t="s">
        <v>19</v>
      </c>
      <c r="F4423" t="s">
        <v>11</v>
      </c>
      <c r="G4423" t="s">
        <v>17</v>
      </c>
      <c r="H4423" s="2">
        <v>2558.5700000000002</v>
      </c>
      <c r="I4423" t="str">
        <f t="shared" si="69"/>
        <v>Child</v>
      </c>
    </row>
    <row r="4424" spans="1:9" x14ac:dyDescent="0.35">
      <c r="A4424" s="1">
        <v>45108</v>
      </c>
      <c r="B4424" t="s">
        <v>4456</v>
      </c>
      <c r="C4424">
        <v>32</v>
      </c>
      <c r="D4424" t="s">
        <v>21</v>
      </c>
      <c r="E4424" t="s">
        <v>33</v>
      </c>
      <c r="F4424" t="s">
        <v>23</v>
      </c>
      <c r="G4424" t="s">
        <v>17</v>
      </c>
      <c r="H4424" s="2">
        <v>3442.96</v>
      </c>
      <c r="I4424" t="str">
        <f t="shared" si="69"/>
        <v>Young Adult</v>
      </c>
    </row>
    <row r="4425" spans="1:9" x14ac:dyDescent="0.35">
      <c r="A4425" s="1">
        <v>44830</v>
      </c>
      <c r="B4425" t="s">
        <v>4457</v>
      </c>
      <c r="C4425">
        <v>24</v>
      </c>
      <c r="D4425" t="s">
        <v>14</v>
      </c>
      <c r="E4425" t="s">
        <v>33</v>
      </c>
      <c r="F4425" t="s">
        <v>16</v>
      </c>
      <c r="G4425" t="s">
        <v>17</v>
      </c>
      <c r="H4425" s="2">
        <v>1238.79</v>
      </c>
      <c r="I4425" t="str">
        <f t="shared" si="69"/>
        <v>Young Adult</v>
      </c>
    </row>
    <row r="4426" spans="1:9" x14ac:dyDescent="0.35">
      <c r="A4426" s="1">
        <v>44670</v>
      </c>
      <c r="B4426" t="s">
        <v>4458</v>
      </c>
      <c r="C4426">
        <v>95</v>
      </c>
      <c r="D4426" t="s">
        <v>9</v>
      </c>
      <c r="E4426" t="s">
        <v>15</v>
      </c>
      <c r="F4426" t="s">
        <v>30</v>
      </c>
      <c r="G4426" t="s">
        <v>40</v>
      </c>
      <c r="H4426" s="2">
        <v>3707.54</v>
      </c>
      <c r="I4426" t="str">
        <f t="shared" si="69"/>
        <v>Senior Age</v>
      </c>
    </row>
    <row r="4427" spans="1:9" x14ac:dyDescent="0.35">
      <c r="A4427" s="1">
        <v>45257</v>
      </c>
      <c r="B4427" t="s">
        <v>4459</v>
      </c>
      <c r="C4427">
        <v>52</v>
      </c>
      <c r="D4427" t="s">
        <v>21</v>
      </c>
      <c r="E4427" t="s">
        <v>15</v>
      </c>
      <c r="F4427" t="s">
        <v>30</v>
      </c>
      <c r="G4427" t="s">
        <v>12</v>
      </c>
      <c r="H4427" s="2">
        <v>1516.01</v>
      </c>
      <c r="I4427" t="str">
        <f t="shared" si="69"/>
        <v>Middle age</v>
      </c>
    </row>
    <row r="4428" spans="1:9" x14ac:dyDescent="0.35">
      <c r="A4428" s="1">
        <v>44891</v>
      </c>
      <c r="B4428" t="s">
        <v>4460</v>
      </c>
      <c r="C4428">
        <v>72</v>
      </c>
      <c r="D4428" t="s">
        <v>14</v>
      </c>
      <c r="E4428" t="s">
        <v>25</v>
      </c>
      <c r="F4428" t="s">
        <v>23</v>
      </c>
      <c r="G4428" t="s">
        <v>37</v>
      </c>
      <c r="H4428" s="2">
        <v>3608.68</v>
      </c>
      <c r="I4428" t="str">
        <f t="shared" si="69"/>
        <v>Senior Age</v>
      </c>
    </row>
    <row r="4429" spans="1:9" x14ac:dyDescent="0.35">
      <c r="A4429" s="1">
        <v>44957</v>
      </c>
      <c r="B4429" t="s">
        <v>4461</v>
      </c>
      <c r="C4429">
        <v>47</v>
      </c>
      <c r="D4429" t="s">
        <v>9</v>
      </c>
      <c r="E4429" t="s">
        <v>25</v>
      </c>
      <c r="F4429" t="s">
        <v>11</v>
      </c>
      <c r="G4429" t="s">
        <v>12</v>
      </c>
      <c r="H4429" s="2">
        <v>2971.4</v>
      </c>
      <c r="I4429" t="str">
        <f t="shared" si="69"/>
        <v>Middle age</v>
      </c>
    </row>
    <row r="4430" spans="1:9" x14ac:dyDescent="0.35">
      <c r="A4430" s="1">
        <v>45266</v>
      </c>
      <c r="B4430" t="s">
        <v>4462</v>
      </c>
      <c r="C4430">
        <v>25</v>
      </c>
      <c r="D4430" t="s">
        <v>14</v>
      </c>
      <c r="E4430" t="s">
        <v>10</v>
      </c>
      <c r="F4430" t="s">
        <v>16</v>
      </c>
      <c r="G4430" t="s">
        <v>17</v>
      </c>
      <c r="H4430" s="2">
        <v>1467.07</v>
      </c>
      <c r="I4430" t="str">
        <f t="shared" si="69"/>
        <v>Young Adult</v>
      </c>
    </row>
    <row r="4431" spans="1:9" x14ac:dyDescent="0.35">
      <c r="A4431" s="1">
        <v>45248</v>
      </c>
      <c r="B4431" t="s">
        <v>4463</v>
      </c>
      <c r="C4431">
        <v>9</v>
      </c>
      <c r="D4431" t="s">
        <v>21</v>
      </c>
      <c r="E4431" t="s">
        <v>15</v>
      </c>
      <c r="F4431" t="s">
        <v>16</v>
      </c>
      <c r="G4431" t="s">
        <v>40</v>
      </c>
      <c r="H4431" s="2">
        <v>3315.31</v>
      </c>
      <c r="I4431" t="str">
        <f t="shared" si="69"/>
        <v>Child</v>
      </c>
    </row>
    <row r="4432" spans="1:9" x14ac:dyDescent="0.35">
      <c r="A4432" s="1">
        <v>44684</v>
      </c>
      <c r="B4432" t="s">
        <v>4464</v>
      </c>
      <c r="C4432">
        <v>19</v>
      </c>
      <c r="D4432" t="s">
        <v>9</v>
      </c>
      <c r="E4432" t="s">
        <v>15</v>
      </c>
      <c r="F4432" t="s">
        <v>16</v>
      </c>
      <c r="G4432" t="s">
        <v>37</v>
      </c>
      <c r="H4432" s="2">
        <v>1123.72</v>
      </c>
      <c r="I4432" t="str">
        <f t="shared" si="69"/>
        <v>Young Adult</v>
      </c>
    </row>
    <row r="4433" spans="1:9" x14ac:dyDescent="0.35">
      <c r="A4433" s="1">
        <v>44935</v>
      </c>
      <c r="B4433" t="s">
        <v>4465</v>
      </c>
      <c r="C4433">
        <v>44</v>
      </c>
      <c r="D4433" t="s">
        <v>14</v>
      </c>
      <c r="E4433" t="s">
        <v>22</v>
      </c>
      <c r="F4433" t="s">
        <v>30</v>
      </c>
      <c r="G4433" t="s">
        <v>28</v>
      </c>
      <c r="H4433" s="2">
        <v>3017.71</v>
      </c>
      <c r="I4433" t="str">
        <f t="shared" si="69"/>
        <v>Middle age</v>
      </c>
    </row>
    <row r="4434" spans="1:9" x14ac:dyDescent="0.35">
      <c r="A4434" s="1">
        <v>44761</v>
      </c>
      <c r="B4434" t="s">
        <v>4466</v>
      </c>
      <c r="C4434">
        <v>46</v>
      </c>
      <c r="D4434" t="s">
        <v>21</v>
      </c>
      <c r="E4434" t="s">
        <v>33</v>
      </c>
      <c r="F4434" t="s">
        <v>30</v>
      </c>
      <c r="G4434" t="s">
        <v>40</v>
      </c>
      <c r="H4434" s="2">
        <v>570.36</v>
      </c>
      <c r="I4434" t="str">
        <f t="shared" si="69"/>
        <v>Middle age</v>
      </c>
    </row>
    <row r="4435" spans="1:9" x14ac:dyDescent="0.35">
      <c r="A4435" s="1">
        <v>45135</v>
      </c>
      <c r="B4435" t="s">
        <v>4467</v>
      </c>
      <c r="C4435">
        <v>98</v>
      </c>
      <c r="D4435" t="s">
        <v>14</v>
      </c>
      <c r="E4435" t="s">
        <v>19</v>
      </c>
      <c r="F4435" t="s">
        <v>30</v>
      </c>
      <c r="G4435" t="s">
        <v>28</v>
      </c>
      <c r="H4435" s="2">
        <v>2635.79</v>
      </c>
      <c r="I4435" t="str">
        <f t="shared" si="69"/>
        <v>Senior Age</v>
      </c>
    </row>
    <row r="4436" spans="1:9" x14ac:dyDescent="0.35">
      <c r="A4436" s="1">
        <v>45173</v>
      </c>
      <c r="B4436" t="s">
        <v>4468</v>
      </c>
      <c r="C4436">
        <v>63</v>
      </c>
      <c r="D4436" t="s">
        <v>14</v>
      </c>
      <c r="E4436" t="s">
        <v>22</v>
      </c>
      <c r="F4436" t="s">
        <v>16</v>
      </c>
      <c r="G4436" t="s">
        <v>12</v>
      </c>
      <c r="H4436" s="2">
        <v>3989.54</v>
      </c>
      <c r="I4436" t="str">
        <f t="shared" si="69"/>
        <v>Senior Age</v>
      </c>
    </row>
    <row r="4437" spans="1:9" x14ac:dyDescent="0.35">
      <c r="A4437" s="1">
        <v>45270</v>
      </c>
      <c r="B4437" t="s">
        <v>4469</v>
      </c>
      <c r="C4437">
        <v>6</v>
      </c>
      <c r="D4437" t="s">
        <v>9</v>
      </c>
      <c r="E4437" t="s">
        <v>19</v>
      </c>
      <c r="F4437" t="s">
        <v>30</v>
      </c>
      <c r="G4437" t="s">
        <v>28</v>
      </c>
      <c r="H4437" s="2">
        <v>1496.57</v>
      </c>
      <c r="I4437" t="str">
        <f t="shared" si="69"/>
        <v>Child</v>
      </c>
    </row>
    <row r="4438" spans="1:9" x14ac:dyDescent="0.35">
      <c r="A4438" s="1">
        <v>44716</v>
      </c>
      <c r="B4438" t="s">
        <v>4470</v>
      </c>
      <c r="C4438">
        <v>7</v>
      </c>
      <c r="D4438" t="s">
        <v>9</v>
      </c>
      <c r="E4438" t="s">
        <v>35</v>
      </c>
      <c r="F4438" t="s">
        <v>11</v>
      </c>
      <c r="G4438" t="s">
        <v>17</v>
      </c>
      <c r="H4438" s="2">
        <v>4338.8500000000004</v>
      </c>
      <c r="I4438" t="str">
        <f t="shared" si="69"/>
        <v>Child</v>
      </c>
    </row>
    <row r="4439" spans="1:9" x14ac:dyDescent="0.35">
      <c r="A4439" s="1">
        <v>45109</v>
      </c>
      <c r="B4439" t="s">
        <v>4471</v>
      </c>
      <c r="C4439">
        <v>76</v>
      </c>
      <c r="D4439" t="s">
        <v>21</v>
      </c>
      <c r="E4439" t="s">
        <v>19</v>
      </c>
      <c r="F4439" t="s">
        <v>11</v>
      </c>
      <c r="G4439" t="s">
        <v>17</v>
      </c>
      <c r="H4439" s="2">
        <v>297.75</v>
      </c>
      <c r="I4439" t="str">
        <f t="shared" si="69"/>
        <v>Senior Age</v>
      </c>
    </row>
    <row r="4440" spans="1:9" x14ac:dyDescent="0.35">
      <c r="A4440" s="1">
        <v>44904</v>
      </c>
      <c r="B4440" t="s">
        <v>4472</v>
      </c>
      <c r="C4440">
        <v>79</v>
      </c>
      <c r="D4440" t="s">
        <v>14</v>
      </c>
      <c r="E4440" t="s">
        <v>27</v>
      </c>
      <c r="F4440" t="s">
        <v>11</v>
      </c>
      <c r="G4440" t="s">
        <v>12</v>
      </c>
      <c r="H4440" s="2">
        <v>2293.46</v>
      </c>
      <c r="I4440" t="str">
        <f t="shared" si="69"/>
        <v>Senior Age</v>
      </c>
    </row>
    <row r="4441" spans="1:9" x14ac:dyDescent="0.35">
      <c r="A4441" s="1">
        <v>45039</v>
      </c>
      <c r="B4441" t="s">
        <v>4473</v>
      </c>
      <c r="C4441">
        <v>36</v>
      </c>
      <c r="D4441" t="s">
        <v>9</v>
      </c>
      <c r="E4441" t="s">
        <v>15</v>
      </c>
      <c r="F4441" t="s">
        <v>16</v>
      </c>
      <c r="G4441" t="s">
        <v>37</v>
      </c>
      <c r="H4441" s="2">
        <v>885.87</v>
      </c>
      <c r="I4441" t="str">
        <f t="shared" si="69"/>
        <v>Young Adult</v>
      </c>
    </row>
    <row r="4442" spans="1:9" x14ac:dyDescent="0.35">
      <c r="A4442" s="1">
        <v>44852</v>
      </c>
      <c r="B4442" t="s">
        <v>4474</v>
      </c>
      <c r="C4442">
        <v>44</v>
      </c>
      <c r="D4442" t="s">
        <v>9</v>
      </c>
      <c r="E4442" t="s">
        <v>35</v>
      </c>
      <c r="F4442" t="s">
        <v>30</v>
      </c>
      <c r="G4442" t="s">
        <v>40</v>
      </c>
      <c r="H4442" s="2">
        <v>3131.93</v>
      </c>
      <c r="I4442" t="str">
        <f t="shared" si="69"/>
        <v>Middle age</v>
      </c>
    </row>
    <row r="4443" spans="1:9" x14ac:dyDescent="0.35">
      <c r="A4443" s="1">
        <v>45216</v>
      </c>
      <c r="B4443" t="s">
        <v>4475</v>
      </c>
      <c r="C4443">
        <v>48</v>
      </c>
      <c r="D4443" t="s">
        <v>9</v>
      </c>
      <c r="E4443" t="s">
        <v>15</v>
      </c>
      <c r="F4443" t="s">
        <v>30</v>
      </c>
      <c r="G4443" t="s">
        <v>12</v>
      </c>
      <c r="H4443" s="2">
        <v>3712.85</v>
      </c>
      <c r="I4443" t="str">
        <f t="shared" si="69"/>
        <v>Middle age</v>
      </c>
    </row>
    <row r="4444" spans="1:9" x14ac:dyDescent="0.35">
      <c r="A4444" s="1">
        <v>44743</v>
      </c>
      <c r="B4444" t="s">
        <v>4476</v>
      </c>
      <c r="C4444">
        <v>14</v>
      </c>
      <c r="D4444" t="s">
        <v>9</v>
      </c>
      <c r="E4444" t="s">
        <v>19</v>
      </c>
      <c r="F4444" t="s">
        <v>11</v>
      </c>
      <c r="G4444" t="s">
        <v>40</v>
      </c>
      <c r="H4444" s="2">
        <v>918.23</v>
      </c>
      <c r="I4444" t="str">
        <f t="shared" si="69"/>
        <v>Child</v>
      </c>
    </row>
    <row r="4445" spans="1:9" x14ac:dyDescent="0.35">
      <c r="A4445" s="1">
        <v>45146</v>
      </c>
      <c r="B4445" t="s">
        <v>4477</v>
      </c>
      <c r="C4445">
        <v>9</v>
      </c>
      <c r="D4445" t="s">
        <v>14</v>
      </c>
      <c r="E4445" t="s">
        <v>35</v>
      </c>
      <c r="F4445" t="s">
        <v>11</v>
      </c>
      <c r="G4445" t="s">
        <v>28</v>
      </c>
      <c r="H4445" s="2">
        <v>266.27</v>
      </c>
      <c r="I4445" t="str">
        <f t="shared" si="69"/>
        <v>Child</v>
      </c>
    </row>
    <row r="4446" spans="1:9" x14ac:dyDescent="0.35">
      <c r="A4446" s="1">
        <v>44746</v>
      </c>
      <c r="B4446" t="s">
        <v>4478</v>
      </c>
      <c r="C4446">
        <v>50</v>
      </c>
      <c r="D4446" t="s">
        <v>14</v>
      </c>
      <c r="E4446" t="s">
        <v>35</v>
      </c>
      <c r="F4446" t="s">
        <v>30</v>
      </c>
      <c r="G4446" t="s">
        <v>12</v>
      </c>
      <c r="H4446" s="2">
        <v>408.19</v>
      </c>
      <c r="I4446" t="str">
        <f t="shared" si="69"/>
        <v>Middle age</v>
      </c>
    </row>
    <row r="4447" spans="1:9" x14ac:dyDescent="0.35">
      <c r="A4447" s="1">
        <v>45009</v>
      </c>
      <c r="B4447" t="s">
        <v>4479</v>
      </c>
      <c r="C4447">
        <v>14</v>
      </c>
      <c r="D4447" t="s">
        <v>21</v>
      </c>
      <c r="E4447" t="s">
        <v>25</v>
      </c>
      <c r="F4447" t="s">
        <v>23</v>
      </c>
      <c r="G4447" t="s">
        <v>28</v>
      </c>
      <c r="H4447" s="2">
        <v>3411.42</v>
      </c>
      <c r="I4447" t="str">
        <f t="shared" si="69"/>
        <v>Child</v>
      </c>
    </row>
    <row r="4448" spans="1:9" x14ac:dyDescent="0.35">
      <c r="A4448" s="1">
        <v>44610</v>
      </c>
      <c r="B4448" t="s">
        <v>4480</v>
      </c>
      <c r="C4448">
        <v>65</v>
      </c>
      <c r="D4448" t="s">
        <v>9</v>
      </c>
      <c r="E4448" t="s">
        <v>10</v>
      </c>
      <c r="F4448" t="s">
        <v>16</v>
      </c>
      <c r="G4448" t="s">
        <v>12</v>
      </c>
      <c r="H4448" s="2">
        <v>531.32000000000005</v>
      </c>
      <c r="I4448" t="str">
        <f t="shared" si="69"/>
        <v>Senior Age</v>
      </c>
    </row>
    <row r="4449" spans="1:9" x14ac:dyDescent="0.35">
      <c r="A4449" s="1">
        <v>44853</v>
      </c>
      <c r="B4449" t="s">
        <v>4481</v>
      </c>
      <c r="C4449">
        <v>22</v>
      </c>
      <c r="D4449" t="s">
        <v>14</v>
      </c>
      <c r="E4449" t="s">
        <v>10</v>
      </c>
      <c r="F4449" t="s">
        <v>16</v>
      </c>
      <c r="G4449" t="s">
        <v>28</v>
      </c>
      <c r="H4449" s="2">
        <v>3794.67</v>
      </c>
      <c r="I4449" t="str">
        <f t="shared" si="69"/>
        <v>Young Adult</v>
      </c>
    </row>
    <row r="4450" spans="1:9" x14ac:dyDescent="0.35">
      <c r="A4450" s="1">
        <v>45203</v>
      </c>
      <c r="B4450" t="s">
        <v>4482</v>
      </c>
      <c r="C4450">
        <v>60</v>
      </c>
      <c r="D4450" t="s">
        <v>21</v>
      </c>
      <c r="E4450" t="s">
        <v>35</v>
      </c>
      <c r="F4450" t="s">
        <v>23</v>
      </c>
      <c r="G4450" t="s">
        <v>17</v>
      </c>
      <c r="H4450" s="2">
        <v>347.62</v>
      </c>
      <c r="I4450" t="str">
        <f t="shared" si="69"/>
        <v>Senior Age</v>
      </c>
    </row>
    <row r="4451" spans="1:9" x14ac:dyDescent="0.35">
      <c r="A4451" s="1">
        <v>44799</v>
      </c>
      <c r="B4451" t="s">
        <v>4483</v>
      </c>
      <c r="C4451">
        <v>69</v>
      </c>
      <c r="D4451" t="s">
        <v>9</v>
      </c>
      <c r="E4451" t="s">
        <v>35</v>
      </c>
      <c r="F4451" t="s">
        <v>11</v>
      </c>
      <c r="G4451" t="s">
        <v>37</v>
      </c>
      <c r="H4451" s="2">
        <v>2171.27</v>
      </c>
      <c r="I4451" t="str">
        <f t="shared" si="69"/>
        <v>Senior Age</v>
      </c>
    </row>
    <row r="4452" spans="1:9" x14ac:dyDescent="0.35">
      <c r="A4452" s="1">
        <v>44958</v>
      </c>
      <c r="B4452" t="s">
        <v>4484</v>
      </c>
      <c r="C4452">
        <v>95</v>
      </c>
      <c r="D4452" t="s">
        <v>14</v>
      </c>
      <c r="E4452" t="s">
        <v>22</v>
      </c>
      <c r="F4452" t="s">
        <v>30</v>
      </c>
      <c r="G4452" t="s">
        <v>40</v>
      </c>
      <c r="H4452" s="2">
        <v>2573.34</v>
      </c>
      <c r="I4452" t="str">
        <f t="shared" si="69"/>
        <v>Senior Age</v>
      </c>
    </row>
    <row r="4453" spans="1:9" x14ac:dyDescent="0.35">
      <c r="A4453" s="1">
        <v>44659</v>
      </c>
      <c r="B4453" t="s">
        <v>4485</v>
      </c>
      <c r="C4453">
        <v>68</v>
      </c>
      <c r="D4453" t="s">
        <v>14</v>
      </c>
      <c r="E4453" t="s">
        <v>15</v>
      </c>
      <c r="F4453" t="s">
        <v>11</v>
      </c>
      <c r="G4453" t="s">
        <v>40</v>
      </c>
      <c r="H4453" s="2">
        <v>3340.3</v>
      </c>
      <c r="I4453" t="str">
        <f t="shared" si="69"/>
        <v>Senior Age</v>
      </c>
    </row>
    <row r="4454" spans="1:9" x14ac:dyDescent="0.35">
      <c r="A4454" s="1">
        <v>45018</v>
      </c>
      <c r="B4454" t="s">
        <v>4486</v>
      </c>
      <c r="C4454">
        <v>61</v>
      </c>
      <c r="D4454" t="s">
        <v>14</v>
      </c>
      <c r="E4454" t="s">
        <v>10</v>
      </c>
      <c r="F4454" t="s">
        <v>11</v>
      </c>
      <c r="G4454" t="s">
        <v>40</v>
      </c>
      <c r="H4454" s="2">
        <v>4565.8</v>
      </c>
      <c r="I4454" t="str">
        <f t="shared" si="69"/>
        <v>Senior Age</v>
      </c>
    </row>
    <row r="4455" spans="1:9" x14ac:dyDescent="0.35">
      <c r="A4455" s="1">
        <v>44942</v>
      </c>
      <c r="B4455" t="s">
        <v>4487</v>
      </c>
      <c r="C4455">
        <v>90</v>
      </c>
      <c r="D4455" t="s">
        <v>14</v>
      </c>
      <c r="E4455" t="s">
        <v>22</v>
      </c>
      <c r="F4455" t="s">
        <v>30</v>
      </c>
      <c r="G4455" t="s">
        <v>12</v>
      </c>
      <c r="H4455" s="2">
        <v>2852.2</v>
      </c>
      <c r="I4455" t="str">
        <f t="shared" si="69"/>
        <v>Senior Age</v>
      </c>
    </row>
    <row r="4456" spans="1:9" x14ac:dyDescent="0.35">
      <c r="A4456" s="1">
        <v>44700</v>
      </c>
      <c r="B4456" t="s">
        <v>4488</v>
      </c>
      <c r="C4456">
        <v>52</v>
      </c>
      <c r="D4456" t="s">
        <v>21</v>
      </c>
      <c r="E4456" t="s">
        <v>15</v>
      </c>
      <c r="F4456" t="s">
        <v>30</v>
      </c>
      <c r="G4456" t="s">
        <v>28</v>
      </c>
      <c r="H4456" s="2">
        <v>1231.93</v>
      </c>
      <c r="I4456" t="str">
        <f t="shared" si="69"/>
        <v>Middle age</v>
      </c>
    </row>
    <row r="4457" spans="1:9" x14ac:dyDescent="0.35">
      <c r="A4457" s="1">
        <v>45009</v>
      </c>
      <c r="B4457" t="s">
        <v>4489</v>
      </c>
      <c r="C4457">
        <v>47</v>
      </c>
      <c r="D4457" t="s">
        <v>14</v>
      </c>
      <c r="E4457" t="s">
        <v>33</v>
      </c>
      <c r="F4457" t="s">
        <v>11</v>
      </c>
      <c r="G4457" t="s">
        <v>28</v>
      </c>
      <c r="H4457" s="2">
        <v>111.95</v>
      </c>
      <c r="I4457" t="str">
        <f t="shared" si="69"/>
        <v>Middle age</v>
      </c>
    </row>
    <row r="4458" spans="1:9" x14ac:dyDescent="0.35">
      <c r="A4458" s="1">
        <v>44879</v>
      </c>
      <c r="B4458" t="s">
        <v>4490</v>
      </c>
      <c r="C4458">
        <v>67</v>
      </c>
      <c r="D4458" t="s">
        <v>14</v>
      </c>
      <c r="E4458" t="s">
        <v>19</v>
      </c>
      <c r="F4458" t="s">
        <v>16</v>
      </c>
      <c r="G4458" t="s">
        <v>17</v>
      </c>
      <c r="H4458" s="2">
        <v>4809.3999999999996</v>
      </c>
      <c r="I4458" t="str">
        <f t="shared" si="69"/>
        <v>Senior Age</v>
      </c>
    </row>
    <row r="4459" spans="1:9" x14ac:dyDescent="0.35">
      <c r="A4459" s="1">
        <v>44858</v>
      </c>
      <c r="B4459" t="s">
        <v>4491</v>
      </c>
      <c r="C4459">
        <v>18</v>
      </c>
      <c r="D4459" t="s">
        <v>21</v>
      </c>
      <c r="E4459" t="s">
        <v>25</v>
      </c>
      <c r="F4459" t="s">
        <v>30</v>
      </c>
      <c r="G4459" t="s">
        <v>17</v>
      </c>
      <c r="H4459" s="2">
        <v>3500.65</v>
      </c>
      <c r="I4459" t="str">
        <f t="shared" si="69"/>
        <v>Young Adult</v>
      </c>
    </row>
    <row r="4460" spans="1:9" x14ac:dyDescent="0.35">
      <c r="A4460" s="1">
        <v>44987</v>
      </c>
      <c r="B4460" t="s">
        <v>4492</v>
      </c>
      <c r="C4460">
        <v>52</v>
      </c>
      <c r="D4460" t="s">
        <v>9</v>
      </c>
      <c r="E4460" t="s">
        <v>15</v>
      </c>
      <c r="F4460" t="s">
        <v>30</v>
      </c>
      <c r="G4460" t="s">
        <v>28</v>
      </c>
      <c r="H4460" s="2">
        <v>3432.05</v>
      </c>
      <c r="I4460" t="str">
        <f t="shared" si="69"/>
        <v>Middle age</v>
      </c>
    </row>
    <row r="4461" spans="1:9" x14ac:dyDescent="0.35">
      <c r="A4461" s="1">
        <v>44883</v>
      </c>
      <c r="B4461" t="s">
        <v>4493</v>
      </c>
      <c r="C4461">
        <v>36</v>
      </c>
      <c r="D4461" t="s">
        <v>21</v>
      </c>
      <c r="E4461" t="s">
        <v>33</v>
      </c>
      <c r="F4461" t="s">
        <v>11</v>
      </c>
      <c r="G4461" t="s">
        <v>67</v>
      </c>
      <c r="H4461" s="2">
        <v>1993.4</v>
      </c>
      <c r="I4461" t="str">
        <f t="shared" si="69"/>
        <v>Young Adult</v>
      </c>
    </row>
    <row r="4462" spans="1:9" x14ac:dyDescent="0.35">
      <c r="A4462" s="1">
        <v>45053</v>
      </c>
      <c r="B4462" t="s">
        <v>4494</v>
      </c>
      <c r="C4462">
        <v>32</v>
      </c>
      <c r="D4462" t="s">
        <v>14</v>
      </c>
      <c r="E4462" t="s">
        <v>10</v>
      </c>
      <c r="F4462" t="s">
        <v>11</v>
      </c>
      <c r="G4462" t="s">
        <v>12</v>
      </c>
      <c r="H4462" s="2">
        <v>2604.13</v>
      </c>
      <c r="I4462" t="str">
        <f t="shared" si="69"/>
        <v>Young Adult</v>
      </c>
    </row>
    <row r="4463" spans="1:9" x14ac:dyDescent="0.35">
      <c r="A4463" s="1">
        <v>44856</v>
      </c>
      <c r="B4463" t="s">
        <v>4495</v>
      </c>
      <c r="C4463">
        <v>39</v>
      </c>
      <c r="D4463" t="s">
        <v>21</v>
      </c>
      <c r="E4463" t="s">
        <v>10</v>
      </c>
      <c r="F4463" t="s">
        <v>16</v>
      </c>
      <c r="G4463" t="s">
        <v>28</v>
      </c>
      <c r="H4463" s="2">
        <v>336.18</v>
      </c>
      <c r="I4463" t="str">
        <f t="shared" si="69"/>
        <v>Young Adult</v>
      </c>
    </row>
    <row r="4464" spans="1:9" x14ac:dyDescent="0.35">
      <c r="A4464" s="1">
        <v>44577</v>
      </c>
      <c r="B4464" t="s">
        <v>4496</v>
      </c>
      <c r="C4464">
        <v>80</v>
      </c>
      <c r="D4464" t="s">
        <v>14</v>
      </c>
      <c r="E4464" t="s">
        <v>19</v>
      </c>
      <c r="F4464" t="s">
        <v>23</v>
      </c>
      <c r="G4464" t="s">
        <v>17</v>
      </c>
      <c r="H4464" s="2">
        <v>824.9</v>
      </c>
      <c r="I4464" t="str">
        <f t="shared" si="69"/>
        <v>Senior Age</v>
      </c>
    </row>
    <row r="4465" spans="1:9" x14ac:dyDescent="0.35">
      <c r="A4465" s="1">
        <v>44577</v>
      </c>
      <c r="B4465" t="s">
        <v>4497</v>
      </c>
      <c r="C4465">
        <v>10</v>
      </c>
      <c r="D4465" t="s">
        <v>21</v>
      </c>
      <c r="E4465" t="s">
        <v>22</v>
      </c>
      <c r="F4465" t="s">
        <v>16</v>
      </c>
      <c r="G4465" t="s">
        <v>28</v>
      </c>
      <c r="H4465" s="2">
        <v>1608.31</v>
      </c>
      <c r="I4465" t="str">
        <f t="shared" si="69"/>
        <v>Child</v>
      </c>
    </row>
    <row r="4466" spans="1:9" x14ac:dyDescent="0.35">
      <c r="A4466" s="1">
        <v>44617</v>
      </c>
      <c r="B4466" t="s">
        <v>4498</v>
      </c>
      <c r="C4466">
        <v>91</v>
      </c>
      <c r="D4466" t="s">
        <v>14</v>
      </c>
      <c r="E4466" t="s">
        <v>15</v>
      </c>
      <c r="F4466" t="s">
        <v>30</v>
      </c>
      <c r="G4466" t="s">
        <v>28</v>
      </c>
      <c r="H4466" s="2">
        <v>3899.58</v>
      </c>
      <c r="I4466" t="str">
        <f t="shared" si="69"/>
        <v>Senior Age</v>
      </c>
    </row>
    <row r="4467" spans="1:9" x14ac:dyDescent="0.35">
      <c r="A4467" s="1">
        <v>44975</v>
      </c>
      <c r="B4467" t="s">
        <v>4499</v>
      </c>
      <c r="C4467">
        <v>58</v>
      </c>
      <c r="D4467" t="s">
        <v>21</v>
      </c>
      <c r="E4467" t="s">
        <v>33</v>
      </c>
      <c r="F4467" t="s">
        <v>11</v>
      </c>
      <c r="G4467" t="s">
        <v>28</v>
      </c>
      <c r="H4467" s="2">
        <v>3949.81</v>
      </c>
      <c r="I4467" t="str">
        <f t="shared" si="69"/>
        <v>Middle age</v>
      </c>
    </row>
    <row r="4468" spans="1:9" x14ac:dyDescent="0.35">
      <c r="A4468" s="1">
        <v>44720</v>
      </c>
      <c r="B4468" t="s">
        <v>4500</v>
      </c>
      <c r="C4468">
        <v>71</v>
      </c>
      <c r="D4468" t="s">
        <v>9</v>
      </c>
      <c r="E4468" t="s">
        <v>25</v>
      </c>
      <c r="F4468" t="s">
        <v>30</v>
      </c>
      <c r="G4468" t="s">
        <v>28</v>
      </c>
      <c r="H4468" s="2">
        <v>3365.86</v>
      </c>
      <c r="I4468" t="str">
        <f t="shared" si="69"/>
        <v>Senior Age</v>
      </c>
    </row>
    <row r="4469" spans="1:9" x14ac:dyDescent="0.35">
      <c r="A4469" s="1">
        <v>45263</v>
      </c>
      <c r="B4469" t="s">
        <v>4501</v>
      </c>
      <c r="C4469">
        <v>55</v>
      </c>
      <c r="D4469" t="s">
        <v>9</v>
      </c>
      <c r="E4469" t="s">
        <v>35</v>
      </c>
      <c r="F4469" t="s">
        <v>23</v>
      </c>
      <c r="G4469" t="s">
        <v>40</v>
      </c>
      <c r="H4469" s="2">
        <v>3592.49</v>
      </c>
      <c r="I4469" t="str">
        <f t="shared" si="69"/>
        <v>Middle age</v>
      </c>
    </row>
    <row r="4470" spans="1:9" x14ac:dyDescent="0.35">
      <c r="A4470" s="1">
        <v>45162</v>
      </c>
      <c r="B4470" t="s">
        <v>4502</v>
      </c>
      <c r="C4470">
        <v>2</v>
      </c>
      <c r="D4470" t="s">
        <v>9</v>
      </c>
      <c r="E4470" t="s">
        <v>19</v>
      </c>
      <c r="F4470" t="s">
        <v>30</v>
      </c>
      <c r="G4470" t="s">
        <v>40</v>
      </c>
      <c r="H4470" s="2">
        <v>2416.85</v>
      </c>
      <c r="I4470" t="str">
        <f t="shared" si="69"/>
        <v>Child</v>
      </c>
    </row>
    <row r="4471" spans="1:9" x14ac:dyDescent="0.35">
      <c r="A4471" s="1">
        <v>44808</v>
      </c>
      <c r="B4471" t="s">
        <v>4503</v>
      </c>
      <c r="C4471">
        <v>71</v>
      </c>
      <c r="D4471" t="s">
        <v>9</v>
      </c>
      <c r="E4471" t="s">
        <v>10</v>
      </c>
      <c r="F4471" t="s">
        <v>11</v>
      </c>
      <c r="G4471" t="s">
        <v>12</v>
      </c>
      <c r="H4471" s="2">
        <v>3675.64</v>
      </c>
      <c r="I4471" t="str">
        <f t="shared" si="69"/>
        <v>Senior Age</v>
      </c>
    </row>
    <row r="4472" spans="1:9" x14ac:dyDescent="0.35">
      <c r="A4472" s="1">
        <v>45073</v>
      </c>
      <c r="B4472" t="s">
        <v>4504</v>
      </c>
      <c r="C4472">
        <v>12</v>
      </c>
      <c r="D4472" t="s">
        <v>14</v>
      </c>
      <c r="E4472" t="s">
        <v>25</v>
      </c>
      <c r="F4472" t="s">
        <v>16</v>
      </c>
      <c r="G4472" t="s">
        <v>28</v>
      </c>
      <c r="H4472" s="2">
        <v>1412.97</v>
      </c>
      <c r="I4472" t="str">
        <f t="shared" si="69"/>
        <v>Child</v>
      </c>
    </row>
    <row r="4473" spans="1:9" x14ac:dyDescent="0.35">
      <c r="A4473" s="1">
        <v>45132</v>
      </c>
      <c r="B4473" t="s">
        <v>4505</v>
      </c>
      <c r="C4473">
        <v>45</v>
      </c>
      <c r="D4473" t="s">
        <v>9</v>
      </c>
      <c r="E4473" t="s">
        <v>33</v>
      </c>
      <c r="F4473" t="s">
        <v>30</v>
      </c>
      <c r="G4473" t="s">
        <v>40</v>
      </c>
      <c r="H4473" s="2">
        <v>1699.57</v>
      </c>
      <c r="I4473" t="str">
        <f t="shared" si="69"/>
        <v>Middle age</v>
      </c>
    </row>
    <row r="4474" spans="1:9" x14ac:dyDescent="0.35">
      <c r="A4474" s="1">
        <v>44925</v>
      </c>
      <c r="B4474" t="s">
        <v>4506</v>
      </c>
      <c r="C4474">
        <v>55</v>
      </c>
      <c r="D4474" t="s">
        <v>9</v>
      </c>
      <c r="E4474" t="s">
        <v>19</v>
      </c>
      <c r="F4474" t="s">
        <v>11</v>
      </c>
      <c r="G4474" t="s">
        <v>67</v>
      </c>
      <c r="H4474" s="2">
        <v>4830.18</v>
      </c>
      <c r="I4474" t="str">
        <f t="shared" si="69"/>
        <v>Middle age</v>
      </c>
    </row>
    <row r="4475" spans="1:9" x14ac:dyDescent="0.35">
      <c r="A4475" s="1">
        <v>45259</v>
      </c>
      <c r="B4475" t="s">
        <v>4507</v>
      </c>
      <c r="C4475">
        <v>45</v>
      </c>
      <c r="D4475" t="s">
        <v>9</v>
      </c>
      <c r="E4475" t="s">
        <v>19</v>
      </c>
      <c r="F4475" t="s">
        <v>11</v>
      </c>
      <c r="G4475" t="s">
        <v>37</v>
      </c>
      <c r="H4475" s="2">
        <v>4493.32</v>
      </c>
      <c r="I4475" t="str">
        <f t="shared" si="69"/>
        <v>Middle age</v>
      </c>
    </row>
    <row r="4476" spans="1:9" x14ac:dyDescent="0.35">
      <c r="A4476" s="1">
        <v>44634</v>
      </c>
      <c r="B4476" t="s">
        <v>4508</v>
      </c>
      <c r="C4476">
        <v>50</v>
      </c>
      <c r="D4476" t="s">
        <v>9</v>
      </c>
      <c r="E4476" t="s">
        <v>10</v>
      </c>
      <c r="F4476" t="s">
        <v>16</v>
      </c>
      <c r="G4476" t="s">
        <v>40</v>
      </c>
      <c r="H4476" s="2">
        <v>3262.71</v>
      </c>
      <c r="I4476" t="str">
        <f t="shared" si="69"/>
        <v>Middle age</v>
      </c>
    </row>
    <row r="4477" spans="1:9" x14ac:dyDescent="0.35">
      <c r="A4477" s="1">
        <v>45054</v>
      </c>
      <c r="B4477" t="s">
        <v>4509</v>
      </c>
      <c r="C4477">
        <v>66</v>
      </c>
      <c r="D4477" t="s">
        <v>14</v>
      </c>
      <c r="E4477" t="s">
        <v>19</v>
      </c>
      <c r="F4477" t="s">
        <v>11</v>
      </c>
      <c r="G4477" t="s">
        <v>17</v>
      </c>
      <c r="H4477" s="2">
        <v>2591.7199999999998</v>
      </c>
      <c r="I4477" t="str">
        <f t="shared" si="69"/>
        <v>Senior Age</v>
      </c>
    </row>
    <row r="4478" spans="1:9" x14ac:dyDescent="0.35">
      <c r="A4478" s="1">
        <v>45061</v>
      </c>
      <c r="B4478" t="s">
        <v>4510</v>
      </c>
      <c r="C4478">
        <v>47</v>
      </c>
      <c r="D4478" t="s">
        <v>21</v>
      </c>
      <c r="E4478" t="s">
        <v>10</v>
      </c>
      <c r="F4478" t="s">
        <v>11</v>
      </c>
      <c r="G4478" t="s">
        <v>37</v>
      </c>
      <c r="H4478" s="2">
        <v>3280.46</v>
      </c>
      <c r="I4478" t="str">
        <f t="shared" si="69"/>
        <v>Middle age</v>
      </c>
    </row>
    <row r="4479" spans="1:9" x14ac:dyDescent="0.35">
      <c r="A4479" s="1">
        <v>45151</v>
      </c>
      <c r="B4479" t="s">
        <v>4511</v>
      </c>
      <c r="C4479">
        <v>39</v>
      </c>
      <c r="D4479" t="s">
        <v>9</v>
      </c>
      <c r="E4479" t="s">
        <v>35</v>
      </c>
      <c r="F4479" t="s">
        <v>30</v>
      </c>
      <c r="G4479" t="s">
        <v>28</v>
      </c>
      <c r="H4479" s="2">
        <v>1974.03</v>
      </c>
      <c r="I4479" t="str">
        <f t="shared" si="69"/>
        <v>Young Adult</v>
      </c>
    </row>
    <row r="4480" spans="1:9" x14ac:dyDescent="0.35">
      <c r="A4480" s="1">
        <v>45278</v>
      </c>
      <c r="B4480" t="s">
        <v>4512</v>
      </c>
      <c r="C4480">
        <v>44</v>
      </c>
      <c r="D4480" t="s">
        <v>21</v>
      </c>
      <c r="E4480" t="s">
        <v>35</v>
      </c>
      <c r="F4480" t="s">
        <v>23</v>
      </c>
      <c r="G4480" t="s">
        <v>40</v>
      </c>
      <c r="H4480" s="2">
        <v>389.54</v>
      </c>
      <c r="I4480" t="str">
        <f t="shared" si="69"/>
        <v>Middle age</v>
      </c>
    </row>
    <row r="4481" spans="1:9" x14ac:dyDescent="0.35">
      <c r="A4481" s="1">
        <v>45265</v>
      </c>
      <c r="B4481" t="s">
        <v>4513</v>
      </c>
      <c r="C4481">
        <v>11</v>
      </c>
      <c r="D4481" t="s">
        <v>9</v>
      </c>
      <c r="E4481" t="s">
        <v>10</v>
      </c>
      <c r="F4481" t="s">
        <v>16</v>
      </c>
      <c r="G4481" t="s">
        <v>17</v>
      </c>
      <c r="H4481" s="2">
        <v>850.9</v>
      </c>
      <c r="I4481" t="str">
        <f t="shared" si="69"/>
        <v>Child</v>
      </c>
    </row>
    <row r="4482" spans="1:9" x14ac:dyDescent="0.35">
      <c r="A4482" s="1">
        <v>44707</v>
      </c>
      <c r="B4482" t="s">
        <v>4514</v>
      </c>
      <c r="C4482">
        <v>13</v>
      </c>
      <c r="D4482" t="s">
        <v>21</v>
      </c>
      <c r="E4482" t="s">
        <v>15</v>
      </c>
      <c r="F4482" t="s">
        <v>11</v>
      </c>
      <c r="G4482" t="s">
        <v>28</v>
      </c>
      <c r="H4482" s="2">
        <v>3079.37</v>
      </c>
      <c r="I4482" t="str">
        <f t="shared" ref="I4482:I4545" si="70">IF(C4482&lt;=17,"Child",IF(C4482&lt;=39, "Young Adult", IF(C4482&lt;=59, "Middle age", "Senior Age")))</f>
        <v>Child</v>
      </c>
    </row>
    <row r="4483" spans="1:9" x14ac:dyDescent="0.35">
      <c r="A4483" s="1">
        <v>45093</v>
      </c>
      <c r="B4483" t="s">
        <v>4515</v>
      </c>
      <c r="C4483">
        <v>59</v>
      </c>
      <c r="D4483" t="s">
        <v>9</v>
      </c>
      <c r="E4483" t="s">
        <v>33</v>
      </c>
      <c r="F4483" t="s">
        <v>11</v>
      </c>
      <c r="G4483" t="s">
        <v>40</v>
      </c>
      <c r="H4483" s="2">
        <v>749.08</v>
      </c>
      <c r="I4483" t="str">
        <f t="shared" si="70"/>
        <v>Middle age</v>
      </c>
    </row>
    <row r="4484" spans="1:9" x14ac:dyDescent="0.35">
      <c r="A4484" s="1">
        <v>44751</v>
      </c>
      <c r="B4484" t="s">
        <v>4516</v>
      </c>
      <c r="C4484">
        <v>77</v>
      </c>
      <c r="D4484" t="s">
        <v>21</v>
      </c>
      <c r="E4484" t="s">
        <v>25</v>
      </c>
      <c r="F4484" t="s">
        <v>30</v>
      </c>
      <c r="G4484" t="s">
        <v>37</v>
      </c>
      <c r="H4484" s="2">
        <v>2888.74</v>
      </c>
      <c r="I4484" t="str">
        <f t="shared" si="70"/>
        <v>Senior Age</v>
      </c>
    </row>
    <row r="4485" spans="1:9" x14ac:dyDescent="0.35">
      <c r="A4485" s="1">
        <v>45265</v>
      </c>
      <c r="B4485" t="s">
        <v>4517</v>
      </c>
      <c r="C4485">
        <v>24</v>
      </c>
      <c r="D4485" t="s">
        <v>21</v>
      </c>
      <c r="E4485" t="s">
        <v>35</v>
      </c>
      <c r="F4485" t="s">
        <v>23</v>
      </c>
      <c r="G4485" t="s">
        <v>37</v>
      </c>
      <c r="H4485" s="2">
        <v>4740.4399999999996</v>
      </c>
      <c r="I4485" t="str">
        <f t="shared" si="70"/>
        <v>Young Adult</v>
      </c>
    </row>
    <row r="4486" spans="1:9" x14ac:dyDescent="0.35">
      <c r="A4486" s="1">
        <v>45069</v>
      </c>
      <c r="B4486" t="s">
        <v>4518</v>
      </c>
      <c r="C4486">
        <v>1</v>
      </c>
      <c r="D4486" t="s">
        <v>14</v>
      </c>
      <c r="E4486" t="s">
        <v>27</v>
      </c>
      <c r="F4486" t="s">
        <v>11</v>
      </c>
      <c r="G4486" t="s">
        <v>17</v>
      </c>
      <c r="H4486" s="2">
        <v>4769</v>
      </c>
      <c r="I4486" t="str">
        <f t="shared" si="70"/>
        <v>Child</v>
      </c>
    </row>
    <row r="4487" spans="1:9" x14ac:dyDescent="0.35">
      <c r="A4487" s="1">
        <v>45051</v>
      </c>
      <c r="B4487" t="s">
        <v>4519</v>
      </c>
      <c r="C4487">
        <v>56</v>
      </c>
      <c r="D4487" t="s">
        <v>9</v>
      </c>
      <c r="E4487" t="s">
        <v>19</v>
      </c>
      <c r="F4487" t="s">
        <v>23</v>
      </c>
      <c r="G4487" t="s">
        <v>67</v>
      </c>
      <c r="H4487" s="2">
        <v>2981.63</v>
      </c>
      <c r="I4487" t="str">
        <f t="shared" si="70"/>
        <v>Middle age</v>
      </c>
    </row>
    <row r="4488" spans="1:9" x14ac:dyDescent="0.35">
      <c r="A4488" s="1">
        <v>44884</v>
      </c>
      <c r="B4488" t="s">
        <v>4520</v>
      </c>
      <c r="C4488">
        <v>59</v>
      </c>
      <c r="D4488" t="s">
        <v>9</v>
      </c>
      <c r="E4488" t="s">
        <v>22</v>
      </c>
      <c r="F4488" t="s">
        <v>11</v>
      </c>
      <c r="G4488" t="s">
        <v>17</v>
      </c>
      <c r="H4488" s="2">
        <v>186.31</v>
      </c>
      <c r="I4488" t="str">
        <f t="shared" si="70"/>
        <v>Middle age</v>
      </c>
    </row>
    <row r="4489" spans="1:9" x14ac:dyDescent="0.35">
      <c r="A4489" s="1">
        <v>45269</v>
      </c>
      <c r="B4489" t="s">
        <v>4521</v>
      </c>
      <c r="C4489">
        <v>68</v>
      </c>
      <c r="D4489" t="s">
        <v>21</v>
      </c>
      <c r="E4489" t="s">
        <v>27</v>
      </c>
      <c r="F4489" t="s">
        <v>30</v>
      </c>
      <c r="G4489" t="s">
        <v>17</v>
      </c>
      <c r="H4489" s="2">
        <v>2028.39</v>
      </c>
      <c r="I4489" t="str">
        <f t="shared" si="70"/>
        <v>Senior Age</v>
      </c>
    </row>
    <row r="4490" spans="1:9" x14ac:dyDescent="0.35">
      <c r="A4490" s="1">
        <v>44981</v>
      </c>
      <c r="B4490" t="s">
        <v>4522</v>
      </c>
      <c r="C4490">
        <v>88</v>
      </c>
      <c r="D4490" t="s">
        <v>21</v>
      </c>
      <c r="E4490" t="s">
        <v>35</v>
      </c>
      <c r="F4490" t="s">
        <v>23</v>
      </c>
      <c r="G4490" t="s">
        <v>28</v>
      </c>
      <c r="H4490" s="2">
        <v>2307.21</v>
      </c>
      <c r="I4490" t="str">
        <f t="shared" si="70"/>
        <v>Senior Age</v>
      </c>
    </row>
    <row r="4491" spans="1:9" x14ac:dyDescent="0.35">
      <c r="A4491" s="1">
        <v>45026</v>
      </c>
      <c r="B4491" t="s">
        <v>4523</v>
      </c>
      <c r="C4491">
        <v>7</v>
      </c>
      <c r="D4491" t="s">
        <v>21</v>
      </c>
      <c r="E4491" t="s">
        <v>35</v>
      </c>
      <c r="F4491" t="s">
        <v>11</v>
      </c>
      <c r="G4491" t="s">
        <v>37</v>
      </c>
      <c r="H4491" s="2">
        <v>4200.58</v>
      </c>
      <c r="I4491" t="str">
        <f t="shared" si="70"/>
        <v>Child</v>
      </c>
    </row>
    <row r="4492" spans="1:9" x14ac:dyDescent="0.35">
      <c r="A4492" s="1">
        <v>45039</v>
      </c>
      <c r="B4492" t="s">
        <v>4524</v>
      </c>
      <c r="C4492">
        <v>67</v>
      </c>
      <c r="D4492" t="s">
        <v>21</v>
      </c>
      <c r="E4492" t="s">
        <v>15</v>
      </c>
      <c r="F4492" t="s">
        <v>23</v>
      </c>
      <c r="G4492" t="s">
        <v>37</v>
      </c>
      <c r="H4492" s="2">
        <v>4874.72</v>
      </c>
      <c r="I4492" t="str">
        <f t="shared" si="70"/>
        <v>Senior Age</v>
      </c>
    </row>
    <row r="4493" spans="1:9" x14ac:dyDescent="0.35">
      <c r="A4493" s="1">
        <v>44990</v>
      </c>
      <c r="B4493" t="s">
        <v>4525</v>
      </c>
      <c r="C4493">
        <v>31</v>
      </c>
      <c r="D4493" t="s">
        <v>14</v>
      </c>
      <c r="E4493" t="s">
        <v>35</v>
      </c>
      <c r="F4493" t="s">
        <v>30</v>
      </c>
      <c r="G4493" t="s">
        <v>28</v>
      </c>
      <c r="H4493" s="2">
        <v>1647.7</v>
      </c>
      <c r="I4493" t="str">
        <f t="shared" si="70"/>
        <v>Young Adult</v>
      </c>
    </row>
    <row r="4494" spans="1:9" x14ac:dyDescent="0.35">
      <c r="A4494" s="1">
        <v>45083</v>
      </c>
      <c r="B4494" t="s">
        <v>4526</v>
      </c>
      <c r="C4494">
        <v>6</v>
      </c>
      <c r="D4494" t="s">
        <v>21</v>
      </c>
      <c r="E4494" t="s">
        <v>25</v>
      </c>
      <c r="F4494" t="s">
        <v>23</v>
      </c>
      <c r="G4494" t="s">
        <v>37</v>
      </c>
      <c r="H4494" s="2">
        <v>1633.09</v>
      </c>
      <c r="I4494" t="str">
        <f t="shared" si="70"/>
        <v>Child</v>
      </c>
    </row>
    <row r="4495" spans="1:9" x14ac:dyDescent="0.35">
      <c r="A4495" s="1">
        <v>44620</v>
      </c>
      <c r="B4495" t="s">
        <v>4527</v>
      </c>
      <c r="C4495">
        <v>59</v>
      </c>
      <c r="D4495" t="s">
        <v>21</v>
      </c>
      <c r="E4495" t="s">
        <v>22</v>
      </c>
      <c r="F4495" t="s">
        <v>16</v>
      </c>
      <c r="G4495" t="s">
        <v>28</v>
      </c>
      <c r="H4495" s="2">
        <v>2866.44</v>
      </c>
      <c r="I4495" t="str">
        <f t="shared" si="70"/>
        <v>Middle age</v>
      </c>
    </row>
    <row r="4496" spans="1:9" x14ac:dyDescent="0.35">
      <c r="A4496" s="1">
        <v>44872</v>
      </c>
      <c r="B4496" t="s">
        <v>4528</v>
      </c>
      <c r="C4496">
        <v>89</v>
      </c>
      <c r="D4496" t="s">
        <v>9</v>
      </c>
      <c r="E4496" t="s">
        <v>19</v>
      </c>
      <c r="F4496" t="s">
        <v>16</v>
      </c>
      <c r="G4496" t="s">
        <v>37</v>
      </c>
      <c r="H4496" s="2">
        <v>1359.53</v>
      </c>
      <c r="I4496" t="str">
        <f t="shared" si="70"/>
        <v>Senior Age</v>
      </c>
    </row>
    <row r="4497" spans="1:9" x14ac:dyDescent="0.35">
      <c r="A4497" s="1">
        <v>45145</v>
      </c>
      <c r="B4497" t="s">
        <v>4529</v>
      </c>
      <c r="C4497">
        <v>72</v>
      </c>
      <c r="D4497" t="s">
        <v>9</v>
      </c>
      <c r="E4497" t="s">
        <v>19</v>
      </c>
      <c r="F4497" t="s">
        <v>16</v>
      </c>
      <c r="G4497" t="s">
        <v>12</v>
      </c>
      <c r="H4497" s="2">
        <v>2183.31</v>
      </c>
      <c r="I4497" t="str">
        <f t="shared" si="70"/>
        <v>Senior Age</v>
      </c>
    </row>
    <row r="4498" spans="1:9" x14ac:dyDescent="0.35">
      <c r="A4498" s="1">
        <v>45002</v>
      </c>
      <c r="B4498" t="s">
        <v>4530</v>
      </c>
      <c r="C4498">
        <v>0</v>
      </c>
      <c r="D4498" t="s">
        <v>21</v>
      </c>
      <c r="E4498" t="s">
        <v>22</v>
      </c>
      <c r="F4498" t="s">
        <v>16</v>
      </c>
      <c r="G4498" t="s">
        <v>28</v>
      </c>
      <c r="H4498" s="2">
        <v>1498.15</v>
      </c>
      <c r="I4498" t="str">
        <f t="shared" si="70"/>
        <v>Child</v>
      </c>
    </row>
    <row r="4499" spans="1:9" x14ac:dyDescent="0.35">
      <c r="A4499" s="1">
        <v>44695</v>
      </c>
      <c r="B4499" t="s">
        <v>4531</v>
      </c>
      <c r="C4499">
        <v>76</v>
      </c>
      <c r="D4499" t="s">
        <v>21</v>
      </c>
      <c r="E4499" t="s">
        <v>27</v>
      </c>
      <c r="F4499" t="s">
        <v>23</v>
      </c>
      <c r="G4499" t="s">
        <v>12</v>
      </c>
      <c r="H4499" s="2">
        <v>2248.81</v>
      </c>
      <c r="I4499" t="str">
        <f t="shared" si="70"/>
        <v>Senior Age</v>
      </c>
    </row>
    <row r="4500" spans="1:9" x14ac:dyDescent="0.35">
      <c r="A4500" s="1">
        <v>44586</v>
      </c>
      <c r="B4500" t="s">
        <v>4532</v>
      </c>
      <c r="C4500">
        <v>78</v>
      </c>
      <c r="D4500" t="s">
        <v>14</v>
      </c>
      <c r="E4500" t="s">
        <v>35</v>
      </c>
      <c r="F4500" t="s">
        <v>11</v>
      </c>
      <c r="G4500" t="s">
        <v>17</v>
      </c>
      <c r="H4500" s="2">
        <v>3478.28</v>
      </c>
      <c r="I4500" t="str">
        <f t="shared" si="70"/>
        <v>Senior Age</v>
      </c>
    </row>
    <row r="4501" spans="1:9" x14ac:dyDescent="0.35">
      <c r="A4501" s="1">
        <v>45163</v>
      </c>
      <c r="B4501" t="s">
        <v>4533</v>
      </c>
      <c r="C4501">
        <v>29</v>
      </c>
      <c r="D4501" t="s">
        <v>9</v>
      </c>
      <c r="E4501" t="s">
        <v>22</v>
      </c>
      <c r="F4501" t="s">
        <v>16</v>
      </c>
      <c r="G4501" t="s">
        <v>17</v>
      </c>
      <c r="H4501" s="2">
        <v>2473.62</v>
      </c>
      <c r="I4501" t="str">
        <f t="shared" si="70"/>
        <v>Young Adult</v>
      </c>
    </row>
    <row r="4502" spans="1:9" x14ac:dyDescent="0.35">
      <c r="A4502" s="1">
        <v>44628</v>
      </c>
      <c r="B4502" t="s">
        <v>4534</v>
      </c>
      <c r="C4502">
        <v>25</v>
      </c>
      <c r="D4502" t="s">
        <v>21</v>
      </c>
      <c r="E4502" t="s">
        <v>27</v>
      </c>
      <c r="F4502" t="s">
        <v>23</v>
      </c>
      <c r="G4502" t="s">
        <v>12</v>
      </c>
      <c r="H4502" s="2">
        <v>2106.2399999999998</v>
      </c>
      <c r="I4502" t="str">
        <f t="shared" si="70"/>
        <v>Young Adult</v>
      </c>
    </row>
    <row r="4503" spans="1:9" x14ac:dyDescent="0.35">
      <c r="A4503" s="1">
        <v>44846</v>
      </c>
      <c r="B4503" t="s">
        <v>4535</v>
      </c>
      <c r="C4503">
        <v>76</v>
      </c>
      <c r="D4503" t="s">
        <v>14</v>
      </c>
      <c r="E4503" t="s">
        <v>19</v>
      </c>
      <c r="F4503" t="s">
        <v>30</v>
      </c>
      <c r="G4503" t="s">
        <v>17</v>
      </c>
      <c r="H4503" s="2">
        <v>1285.71</v>
      </c>
      <c r="I4503" t="str">
        <f t="shared" si="70"/>
        <v>Senior Age</v>
      </c>
    </row>
    <row r="4504" spans="1:9" x14ac:dyDescent="0.35">
      <c r="A4504" s="1">
        <v>45207</v>
      </c>
      <c r="B4504" t="s">
        <v>4536</v>
      </c>
      <c r="C4504">
        <v>74</v>
      </c>
      <c r="D4504" t="s">
        <v>9</v>
      </c>
      <c r="E4504" t="s">
        <v>15</v>
      </c>
      <c r="F4504" t="s">
        <v>11</v>
      </c>
      <c r="G4504" t="s">
        <v>37</v>
      </c>
      <c r="H4504" s="2">
        <v>4561.4399999999996</v>
      </c>
      <c r="I4504" t="str">
        <f t="shared" si="70"/>
        <v>Senior Age</v>
      </c>
    </row>
    <row r="4505" spans="1:9" x14ac:dyDescent="0.35">
      <c r="A4505" s="1">
        <v>44847</v>
      </c>
      <c r="B4505" t="s">
        <v>4537</v>
      </c>
      <c r="C4505">
        <v>6</v>
      </c>
      <c r="D4505" t="s">
        <v>9</v>
      </c>
      <c r="E4505" t="s">
        <v>19</v>
      </c>
      <c r="F4505" t="s">
        <v>30</v>
      </c>
      <c r="G4505" t="s">
        <v>17</v>
      </c>
      <c r="H4505" s="2">
        <v>4903.3599999999997</v>
      </c>
      <c r="I4505" t="str">
        <f t="shared" si="70"/>
        <v>Child</v>
      </c>
    </row>
    <row r="4506" spans="1:9" x14ac:dyDescent="0.35">
      <c r="A4506" s="1">
        <v>45159</v>
      </c>
      <c r="B4506" t="s">
        <v>4538</v>
      </c>
      <c r="C4506">
        <v>16</v>
      </c>
      <c r="D4506" t="s">
        <v>9</v>
      </c>
      <c r="E4506" t="s">
        <v>2992</v>
      </c>
      <c r="F4506" t="s">
        <v>30</v>
      </c>
      <c r="G4506" t="s">
        <v>12</v>
      </c>
      <c r="H4506" s="2">
        <v>3323.6</v>
      </c>
      <c r="I4506" t="str">
        <f t="shared" si="70"/>
        <v>Child</v>
      </c>
    </row>
    <row r="4507" spans="1:9" x14ac:dyDescent="0.35">
      <c r="A4507" s="1">
        <v>44645</v>
      </c>
      <c r="B4507" t="s">
        <v>4539</v>
      </c>
      <c r="C4507">
        <v>96</v>
      </c>
      <c r="D4507" t="s">
        <v>9</v>
      </c>
      <c r="E4507" t="s">
        <v>22</v>
      </c>
      <c r="F4507" t="s">
        <v>16</v>
      </c>
      <c r="G4507" t="s">
        <v>37</v>
      </c>
      <c r="H4507" s="2">
        <v>3190.62</v>
      </c>
      <c r="I4507" t="str">
        <f t="shared" si="70"/>
        <v>Senior Age</v>
      </c>
    </row>
    <row r="4508" spans="1:9" x14ac:dyDescent="0.35">
      <c r="A4508" s="1">
        <v>44815</v>
      </c>
      <c r="B4508" t="s">
        <v>4540</v>
      </c>
      <c r="C4508">
        <v>61</v>
      </c>
      <c r="D4508" t="s">
        <v>9</v>
      </c>
      <c r="E4508" t="s">
        <v>19</v>
      </c>
      <c r="F4508" t="s">
        <v>30</v>
      </c>
      <c r="G4508" t="s">
        <v>37</v>
      </c>
      <c r="H4508" s="2">
        <v>971.85</v>
      </c>
      <c r="I4508" t="str">
        <f t="shared" si="70"/>
        <v>Senior Age</v>
      </c>
    </row>
    <row r="4509" spans="1:9" x14ac:dyDescent="0.35">
      <c r="A4509" s="1">
        <v>45089</v>
      </c>
      <c r="B4509" t="s">
        <v>4541</v>
      </c>
      <c r="C4509">
        <v>64</v>
      </c>
      <c r="D4509" t="s">
        <v>14</v>
      </c>
      <c r="E4509" t="s">
        <v>15</v>
      </c>
      <c r="F4509" t="s">
        <v>30</v>
      </c>
      <c r="G4509" t="s">
        <v>28</v>
      </c>
      <c r="H4509" s="2">
        <v>2224.06</v>
      </c>
      <c r="I4509" t="str">
        <f t="shared" si="70"/>
        <v>Senior Age</v>
      </c>
    </row>
    <row r="4510" spans="1:9" x14ac:dyDescent="0.35">
      <c r="A4510" s="1">
        <v>44882</v>
      </c>
      <c r="B4510" t="s">
        <v>4542</v>
      </c>
      <c r="C4510">
        <v>8</v>
      </c>
      <c r="D4510" t="s">
        <v>9</v>
      </c>
      <c r="E4510" t="s">
        <v>15</v>
      </c>
      <c r="F4510" t="s">
        <v>16</v>
      </c>
      <c r="G4510" t="s">
        <v>37</v>
      </c>
      <c r="H4510" s="2">
        <v>4198.26</v>
      </c>
      <c r="I4510" t="str">
        <f t="shared" si="70"/>
        <v>Child</v>
      </c>
    </row>
    <row r="4511" spans="1:9" x14ac:dyDescent="0.35">
      <c r="A4511" s="1">
        <v>45000</v>
      </c>
      <c r="B4511" t="s">
        <v>4543</v>
      </c>
      <c r="C4511">
        <v>47</v>
      </c>
      <c r="D4511" t="s">
        <v>9</v>
      </c>
      <c r="E4511" t="s">
        <v>25</v>
      </c>
      <c r="F4511" t="s">
        <v>16</v>
      </c>
      <c r="G4511" t="s">
        <v>28</v>
      </c>
      <c r="H4511" s="2">
        <v>2752.3</v>
      </c>
      <c r="I4511" t="str">
        <f t="shared" si="70"/>
        <v>Middle age</v>
      </c>
    </row>
    <row r="4512" spans="1:9" x14ac:dyDescent="0.35">
      <c r="A4512" s="1">
        <v>44735</v>
      </c>
      <c r="B4512" t="s">
        <v>4544</v>
      </c>
      <c r="C4512">
        <v>11</v>
      </c>
      <c r="D4512" t="s">
        <v>9</v>
      </c>
      <c r="E4512" t="s">
        <v>10</v>
      </c>
      <c r="F4512" t="s">
        <v>16</v>
      </c>
      <c r="G4512" t="s">
        <v>17</v>
      </c>
      <c r="H4512" s="2">
        <v>4582.9399999999996</v>
      </c>
      <c r="I4512" t="str">
        <f t="shared" si="70"/>
        <v>Child</v>
      </c>
    </row>
    <row r="4513" spans="1:9" x14ac:dyDescent="0.35">
      <c r="A4513" s="1">
        <v>45032</v>
      </c>
      <c r="B4513" t="s">
        <v>4545</v>
      </c>
      <c r="C4513">
        <v>71</v>
      </c>
      <c r="D4513" t="s">
        <v>14</v>
      </c>
      <c r="E4513" t="s">
        <v>15</v>
      </c>
      <c r="F4513" t="s">
        <v>11</v>
      </c>
      <c r="G4513" t="s">
        <v>40</v>
      </c>
      <c r="H4513" s="2">
        <v>3078.07</v>
      </c>
      <c r="I4513" t="str">
        <f t="shared" si="70"/>
        <v>Senior Age</v>
      </c>
    </row>
    <row r="4514" spans="1:9" x14ac:dyDescent="0.35">
      <c r="A4514" s="1">
        <v>45010</v>
      </c>
      <c r="B4514" t="s">
        <v>4546</v>
      </c>
      <c r="C4514">
        <v>63</v>
      </c>
      <c r="D4514" t="s">
        <v>21</v>
      </c>
      <c r="E4514" t="s">
        <v>19</v>
      </c>
      <c r="F4514" t="s">
        <v>30</v>
      </c>
      <c r="G4514" t="s">
        <v>37</v>
      </c>
      <c r="H4514" s="2">
        <v>2068.65</v>
      </c>
      <c r="I4514" t="str">
        <f t="shared" si="70"/>
        <v>Senior Age</v>
      </c>
    </row>
    <row r="4515" spans="1:9" x14ac:dyDescent="0.35">
      <c r="A4515" s="1">
        <v>45244</v>
      </c>
      <c r="B4515" t="s">
        <v>4547</v>
      </c>
      <c r="C4515">
        <v>47</v>
      </c>
      <c r="D4515" t="s">
        <v>14</v>
      </c>
      <c r="E4515" t="s">
        <v>10</v>
      </c>
      <c r="F4515" t="s">
        <v>11</v>
      </c>
      <c r="G4515" t="s">
        <v>40</v>
      </c>
      <c r="H4515" s="2">
        <v>3656.75</v>
      </c>
      <c r="I4515" t="str">
        <f t="shared" si="70"/>
        <v>Middle age</v>
      </c>
    </row>
    <row r="4516" spans="1:9" x14ac:dyDescent="0.35">
      <c r="A4516" s="1">
        <v>44830</v>
      </c>
      <c r="B4516" t="s">
        <v>4548</v>
      </c>
      <c r="C4516">
        <v>34</v>
      </c>
      <c r="D4516" t="s">
        <v>9</v>
      </c>
      <c r="E4516" t="s">
        <v>22</v>
      </c>
      <c r="F4516" t="s">
        <v>23</v>
      </c>
      <c r="G4516" t="s">
        <v>28</v>
      </c>
      <c r="H4516" s="2">
        <v>3223.33</v>
      </c>
      <c r="I4516" t="str">
        <f t="shared" si="70"/>
        <v>Young Adult</v>
      </c>
    </row>
    <row r="4517" spans="1:9" x14ac:dyDescent="0.35">
      <c r="A4517" s="1">
        <v>44955</v>
      </c>
      <c r="B4517" t="s">
        <v>4549</v>
      </c>
      <c r="C4517">
        <v>55</v>
      </c>
      <c r="D4517" t="s">
        <v>21</v>
      </c>
      <c r="E4517" t="s">
        <v>33</v>
      </c>
      <c r="F4517" t="s">
        <v>30</v>
      </c>
      <c r="G4517" t="s">
        <v>17</v>
      </c>
      <c r="H4517" s="2">
        <v>2072.7600000000002</v>
      </c>
      <c r="I4517" t="str">
        <f t="shared" si="70"/>
        <v>Middle age</v>
      </c>
    </row>
    <row r="4518" spans="1:9" x14ac:dyDescent="0.35">
      <c r="A4518" s="1">
        <v>45074</v>
      </c>
      <c r="B4518" t="s">
        <v>4550</v>
      </c>
      <c r="C4518">
        <v>57</v>
      </c>
      <c r="D4518" t="s">
        <v>14</v>
      </c>
      <c r="E4518" t="s">
        <v>22</v>
      </c>
      <c r="F4518" t="s">
        <v>11</v>
      </c>
      <c r="G4518" t="s">
        <v>37</v>
      </c>
      <c r="H4518" s="2">
        <v>2812.26</v>
      </c>
      <c r="I4518" t="str">
        <f t="shared" si="70"/>
        <v>Middle age</v>
      </c>
    </row>
    <row r="4519" spans="1:9" x14ac:dyDescent="0.35">
      <c r="A4519" s="1">
        <v>45166</v>
      </c>
      <c r="B4519" t="s">
        <v>4551</v>
      </c>
      <c r="C4519">
        <v>51</v>
      </c>
      <c r="D4519" t="s">
        <v>9</v>
      </c>
      <c r="E4519" t="s">
        <v>19</v>
      </c>
      <c r="F4519" t="s">
        <v>23</v>
      </c>
      <c r="G4519" t="s">
        <v>28</v>
      </c>
      <c r="H4519" s="2">
        <v>676.97</v>
      </c>
      <c r="I4519" t="str">
        <f t="shared" si="70"/>
        <v>Middle age</v>
      </c>
    </row>
    <row r="4520" spans="1:9" x14ac:dyDescent="0.35">
      <c r="A4520" s="1">
        <v>45084</v>
      </c>
      <c r="B4520" t="s">
        <v>4552</v>
      </c>
      <c r="C4520">
        <v>89</v>
      </c>
      <c r="D4520" t="s">
        <v>9</v>
      </c>
      <c r="E4520" t="s">
        <v>25</v>
      </c>
      <c r="F4520" t="s">
        <v>11</v>
      </c>
      <c r="G4520" t="s">
        <v>28</v>
      </c>
      <c r="H4520" s="2">
        <v>2063.58</v>
      </c>
      <c r="I4520" t="str">
        <f t="shared" si="70"/>
        <v>Senior Age</v>
      </c>
    </row>
    <row r="4521" spans="1:9" x14ac:dyDescent="0.35">
      <c r="A4521" s="1">
        <v>44750</v>
      </c>
      <c r="B4521" t="s">
        <v>4553</v>
      </c>
      <c r="C4521">
        <v>3</v>
      </c>
      <c r="D4521" t="s">
        <v>9</v>
      </c>
      <c r="E4521" t="s">
        <v>22</v>
      </c>
      <c r="F4521" t="s">
        <v>23</v>
      </c>
      <c r="G4521" t="s">
        <v>28</v>
      </c>
      <c r="H4521" s="2">
        <v>3523.03</v>
      </c>
      <c r="I4521" t="str">
        <f t="shared" si="70"/>
        <v>Child</v>
      </c>
    </row>
    <row r="4522" spans="1:9" x14ac:dyDescent="0.35">
      <c r="A4522" s="1">
        <v>44641</v>
      </c>
      <c r="B4522" t="s">
        <v>4554</v>
      </c>
      <c r="C4522">
        <v>88</v>
      </c>
      <c r="D4522" t="s">
        <v>14</v>
      </c>
      <c r="E4522" t="s">
        <v>19</v>
      </c>
      <c r="F4522" t="s">
        <v>30</v>
      </c>
      <c r="G4522" t="s">
        <v>17</v>
      </c>
      <c r="H4522" s="2">
        <v>1110.3499999999999</v>
      </c>
      <c r="I4522" t="str">
        <f t="shared" si="70"/>
        <v>Senior Age</v>
      </c>
    </row>
    <row r="4523" spans="1:9" x14ac:dyDescent="0.35">
      <c r="A4523" s="1">
        <v>45052</v>
      </c>
      <c r="B4523" t="s">
        <v>4555</v>
      </c>
      <c r="C4523">
        <v>67</v>
      </c>
      <c r="D4523" t="s">
        <v>14</v>
      </c>
      <c r="E4523" t="s">
        <v>10</v>
      </c>
      <c r="F4523" t="s">
        <v>23</v>
      </c>
      <c r="G4523" t="s">
        <v>12</v>
      </c>
      <c r="H4523" s="2">
        <v>4907.5200000000004</v>
      </c>
      <c r="I4523" t="str">
        <f t="shared" si="70"/>
        <v>Senior Age</v>
      </c>
    </row>
    <row r="4524" spans="1:9" x14ac:dyDescent="0.35">
      <c r="A4524" s="1">
        <v>45175</v>
      </c>
      <c r="B4524" t="s">
        <v>4556</v>
      </c>
      <c r="C4524">
        <v>92</v>
      </c>
      <c r="D4524" t="s">
        <v>21</v>
      </c>
      <c r="E4524" t="s">
        <v>33</v>
      </c>
      <c r="F4524" t="s">
        <v>30</v>
      </c>
      <c r="G4524" t="s">
        <v>40</v>
      </c>
      <c r="H4524" s="2">
        <v>1130.76</v>
      </c>
      <c r="I4524" t="str">
        <f t="shared" si="70"/>
        <v>Senior Age</v>
      </c>
    </row>
    <row r="4525" spans="1:9" x14ac:dyDescent="0.35">
      <c r="A4525" s="1">
        <v>44581</v>
      </c>
      <c r="B4525" t="s">
        <v>4557</v>
      </c>
      <c r="C4525">
        <v>8</v>
      </c>
      <c r="D4525" t="s">
        <v>21</v>
      </c>
      <c r="E4525" t="s">
        <v>15</v>
      </c>
      <c r="F4525" t="s">
        <v>30</v>
      </c>
      <c r="G4525" t="s">
        <v>40</v>
      </c>
      <c r="H4525" s="2">
        <v>454.09</v>
      </c>
      <c r="I4525" t="str">
        <f t="shared" si="70"/>
        <v>Child</v>
      </c>
    </row>
    <row r="4526" spans="1:9" x14ac:dyDescent="0.35">
      <c r="A4526" s="1">
        <v>44925</v>
      </c>
      <c r="B4526" t="s">
        <v>4558</v>
      </c>
      <c r="C4526">
        <v>7</v>
      </c>
      <c r="D4526" t="s">
        <v>21</v>
      </c>
      <c r="E4526" t="s">
        <v>10</v>
      </c>
      <c r="F4526" t="s">
        <v>11</v>
      </c>
      <c r="G4526" t="s">
        <v>17</v>
      </c>
      <c r="H4526" s="2">
        <v>4635.8100000000004</v>
      </c>
      <c r="I4526" t="str">
        <f t="shared" si="70"/>
        <v>Child</v>
      </c>
    </row>
    <row r="4527" spans="1:9" x14ac:dyDescent="0.35">
      <c r="A4527" s="1">
        <v>44948</v>
      </c>
      <c r="B4527" t="s">
        <v>4559</v>
      </c>
      <c r="C4527">
        <v>87</v>
      </c>
      <c r="D4527" t="s">
        <v>9</v>
      </c>
      <c r="E4527" t="s">
        <v>33</v>
      </c>
      <c r="F4527" t="s">
        <v>30</v>
      </c>
      <c r="G4527" t="s">
        <v>28</v>
      </c>
      <c r="H4527" s="2">
        <v>2175.6</v>
      </c>
      <c r="I4527" t="str">
        <f t="shared" si="70"/>
        <v>Senior Age</v>
      </c>
    </row>
    <row r="4528" spans="1:9" x14ac:dyDescent="0.35">
      <c r="A4528" s="1">
        <v>45203</v>
      </c>
      <c r="B4528" t="s">
        <v>4560</v>
      </c>
      <c r="C4528">
        <v>28</v>
      </c>
      <c r="D4528" t="s">
        <v>14</v>
      </c>
      <c r="E4528" t="s">
        <v>10</v>
      </c>
      <c r="F4528" t="s">
        <v>16</v>
      </c>
      <c r="G4528" t="s">
        <v>37</v>
      </c>
      <c r="H4528" s="2">
        <v>3636.81</v>
      </c>
      <c r="I4528" t="str">
        <f t="shared" si="70"/>
        <v>Young Adult</v>
      </c>
    </row>
    <row r="4529" spans="1:9" x14ac:dyDescent="0.35">
      <c r="A4529" s="1">
        <v>45095</v>
      </c>
      <c r="B4529" t="s">
        <v>4561</v>
      </c>
      <c r="C4529">
        <v>22</v>
      </c>
      <c r="D4529" t="s">
        <v>14</v>
      </c>
      <c r="E4529" t="s">
        <v>27</v>
      </c>
      <c r="F4529" t="s">
        <v>23</v>
      </c>
      <c r="G4529" t="s">
        <v>40</v>
      </c>
      <c r="H4529" s="2">
        <v>1573.25</v>
      </c>
      <c r="I4529" t="str">
        <f t="shared" si="70"/>
        <v>Young Adult</v>
      </c>
    </row>
    <row r="4530" spans="1:9" x14ac:dyDescent="0.35">
      <c r="A4530" s="1">
        <v>44952</v>
      </c>
      <c r="B4530" t="s">
        <v>4562</v>
      </c>
      <c r="C4530">
        <v>62</v>
      </c>
      <c r="D4530" t="s">
        <v>9</v>
      </c>
      <c r="E4530" t="s">
        <v>10</v>
      </c>
      <c r="F4530" t="s">
        <v>30</v>
      </c>
      <c r="G4530" t="s">
        <v>37</v>
      </c>
      <c r="H4530" s="2">
        <v>3474.51</v>
      </c>
      <c r="I4530" t="str">
        <f t="shared" si="70"/>
        <v>Senior Age</v>
      </c>
    </row>
    <row r="4531" spans="1:9" x14ac:dyDescent="0.35">
      <c r="A4531" s="1">
        <v>45110</v>
      </c>
      <c r="B4531" t="s">
        <v>4563</v>
      </c>
      <c r="C4531">
        <v>4</v>
      </c>
      <c r="D4531" t="s">
        <v>21</v>
      </c>
      <c r="E4531" t="s">
        <v>10</v>
      </c>
      <c r="F4531" t="s">
        <v>23</v>
      </c>
      <c r="G4531" t="s">
        <v>28</v>
      </c>
      <c r="H4531" s="2">
        <v>506.17</v>
      </c>
      <c r="I4531" t="str">
        <f t="shared" si="70"/>
        <v>Child</v>
      </c>
    </row>
    <row r="4532" spans="1:9" x14ac:dyDescent="0.35">
      <c r="A4532" s="1">
        <v>45046</v>
      </c>
      <c r="B4532" t="s">
        <v>4564</v>
      </c>
      <c r="C4532">
        <v>82</v>
      </c>
      <c r="D4532" t="s">
        <v>21</v>
      </c>
      <c r="E4532" t="s">
        <v>33</v>
      </c>
      <c r="F4532" t="s">
        <v>16</v>
      </c>
      <c r="G4532" t="s">
        <v>37</v>
      </c>
      <c r="H4532" s="2">
        <v>4710.51</v>
      </c>
      <c r="I4532" t="str">
        <f t="shared" si="70"/>
        <v>Senior Age</v>
      </c>
    </row>
    <row r="4533" spans="1:9" x14ac:dyDescent="0.35">
      <c r="A4533" s="1">
        <v>45052</v>
      </c>
      <c r="B4533" t="s">
        <v>4565</v>
      </c>
      <c r="C4533">
        <v>58</v>
      </c>
      <c r="D4533" t="s">
        <v>9</v>
      </c>
      <c r="E4533" t="s">
        <v>27</v>
      </c>
      <c r="F4533" t="s">
        <v>30</v>
      </c>
      <c r="G4533" t="s">
        <v>37</v>
      </c>
      <c r="H4533" s="2">
        <v>1563.58</v>
      </c>
      <c r="I4533" t="str">
        <f t="shared" si="70"/>
        <v>Middle age</v>
      </c>
    </row>
    <row r="4534" spans="1:9" x14ac:dyDescent="0.35">
      <c r="A4534" s="1">
        <v>45123</v>
      </c>
      <c r="B4534" t="s">
        <v>4566</v>
      </c>
      <c r="C4534">
        <v>25</v>
      </c>
      <c r="D4534" t="s">
        <v>21</v>
      </c>
      <c r="E4534" t="s">
        <v>22</v>
      </c>
      <c r="F4534" t="s">
        <v>23</v>
      </c>
      <c r="G4534" t="s">
        <v>17</v>
      </c>
      <c r="H4534" s="2">
        <v>1623.23</v>
      </c>
      <c r="I4534" t="str">
        <f t="shared" si="70"/>
        <v>Young Adult</v>
      </c>
    </row>
    <row r="4535" spans="1:9" x14ac:dyDescent="0.35">
      <c r="A4535" s="1">
        <v>44850</v>
      </c>
      <c r="B4535" t="s">
        <v>4567</v>
      </c>
      <c r="C4535">
        <v>71</v>
      </c>
      <c r="D4535" t="s">
        <v>14</v>
      </c>
      <c r="E4535" t="s">
        <v>19</v>
      </c>
      <c r="F4535" t="s">
        <v>16</v>
      </c>
      <c r="G4535" t="s">
        <v>40</v>
      </c>
      <c r="H4535" s="2">
        <v>21.3</v>
      </c>
      <c r="I4535" t="str">
        <f t="shared" si="70"/>
        <v>Senior Age</v>
      </c>
    </row>
    <row r="4536" spans="1:9" x14ac:dyDescent="0.35">
      <c r="A4536" s="1">
        <v>44721</v>
      </c>
      <c r="B4536" t="s">
        <v>4568</v>
      </c>
      <c r="C4536">
        <v>63</v>
      </c>
      <c r="D4536" t="s">
        <v>21</v>
      </c>
      <c r="E4536" t="s">
        <v>27</v>
      </c>
      <c r="F4536" t="s">
        <v>30</v>
      </c>
      <c r="G4536" t="s">
        <v>12</v>
      </c>
      <c r="H4536" s="2">
        <v>2663.12</v>
      </c>
      <c r="I4536" t="str">
        <f t="shared" si="70"/>
        <v>Senior Age</v>
      </c>
    </row>
    <row r="4537" spans="1:9" x14ac:dyDescent="0.35">
      <c r="A4537" s="1">
        <v>44979</v>
      </c>
      <c r="B4537" t="s">
        <v>4569</v>
      </c>
      <c r="C4537">
        <v>62</v>
      </c>
      <c r="D4537" t="s">
        <v>14</v>
      </c>
      <c r="E4537" t="s">
        <v>15</v>
      </c>
      <c r="F4537" t="s">
        <v>16</v>
      </c>
      <c r="G4537" t="s">
        <v>17</v>
      </c>
      <c r="H4537" s="2">
        <v>3287.41</v>
      </c>
      <c r="I4537" t="str">
        <f t="shared" si="70"/>
        <v>Senior Age</v>
      </c>
    </row>
    <row r="4538" spans="1:9" x14ac:dyDescent="0.35">
      <c r="A4538" s="1">
        <v>44983</v>
      </c>
      <c r="B4538" t="s">
        <v>4570</v>
      </c>
      <c r="C4538">
        <v>17</v>
      </c>
      <c r="D4538" t="s">
        <v>21</v>
      </c>
      <c r="E4538" t="s">
        <v>25</v>
      </c>
      <c r="F4538" t="s">
        <v>11</v>
      </c>
      <c r="G4538" t="s">
        <v>37</v>
      </c>
      <c r="H4538" s="2">
        <v>3306.19</v>
      </c>
      <c r="I4538" t="str">
        <f t="shared" si="70"/>
        <v>Child</v>
      </c>
    </row>
    <row r="4539" spans="1:9" x14ac:dyDescent="0.35">
      <c r="A4539" s="1">
        <v>44933</v>
      </c>
      <c r="B4539" t="s">
        <v>4571</v>
      </c>
      <c r="C4539">
        <v>95</v>
      </c>
      <c r="D4539" t="s">
        <v>14</v>
      </c>
      <c r="E4539" t="s">
        <v>35</v>
      </c>
      <c r="F4539" t="s">
        <v>23</v>
      </c>
      <c r="G4539" t="s">
        <v>28</v>
      </c>
      <c r="H4539" s="2">
        <v>1744.18</v>
      </c>
      <c r="I4539" t="str">
        <f t="shared" si="70"/>
        <v>Senior Age</v>
      </c>
    </row>
    <row r="4540" spans="1:9" x14ac:dyDescent="0.35">
      <c r="A4540" s="1">
        <v>45269</v>
      </c>
      <c r="B4540" t="s">
        <v>4572</v>
      </c>
      <c r="C4540">
        <v>51</v>
      </c>
      <c r="D4540" t="s">
        <v>9</v>
      </c>
      <c r="E4540" t="s">
        <v>15</v>
      </c>
      <c r="F4540" t="s">
        <v>11</v>
      </c>
      <c r="G4540" t="s">
        <v>17</v>
      </c>
      <c r="H4540" s="2">
        <v>4491.12</v>
      </c>
      <c r="I4540" t="str">
        <f t="shared" si="70"/>
        <v>Middle age</v>
      </c>
    </row>
    <row r="4541" spans="1:9" x14ac:dyDescent="0.35">
      <c r="A4541" s="1">
        <v>45280</v>
      </c>
      <c r="B4541" t="s">
        <v>4573</v>
      </c>
      <c r="C4541">
        <v>54</v>
      </c>
      <c r="D4541" t="s">
        <v>21</v>
      </c>
      <c r="E4541" t="s">
        <v>19</v>
      </c>
      <c r="F4541" t="s">
        <v>23</v>
      </c>
      <c r="G4541" t="s">
        <v>12</v>
      </c>
      <c r="H4541" s="2">
        <v>1203.83</v>
      </c>
      <c r="I4541" t="str">
        <f t="shared" si="70"/>
        <v>Middle age</v>
      </c>
    </row>
    <row r="4542" spans="1:9" x14ac:dyDescent="0.35">
      <c r="A4542" s="1">
        <v>44839</v>
      </c>
      <c r="B4542" t="s">
        <v>4574</v>
      </c>
      <c r="C4542">
        <v>79</v>
      </c>
      <c r="D4542" t="s">
        <v>21</v>
      </c>
      <c r="E4542" t="s">
        <v>19</v>
      </c>
      <c r="F4542" t="s">
        <v>30</v>
      </c>
      <c r="G4542" t="s">
        <v>40</v>
      </c>
      <c r="H4542" s="2">
        <v>1614.85</v>
      </c>
      <c r="I4542" t="str">
        <f t="shared" si="70"/>
        <v>Senior Age</v>
      </c>
    </row>
    <row r="4543" spans="1:9" x14ac:dyDescent="0.35">
      <c r="A4543" s="1">
        <v>45169</v>
      </c>
      <c r="B4543" t="s">
        <v>4575</v>
      </c>
      <c r="C4543">
        <v>6</v>
      </c>
      <c r="D4543" t="s">
        <v>14</v>
      </c>
      <c r="E4543" t="s">
        <v>25</v>
      </c>
      <c r="F4543" t="s">
        <v>16</v>
      </c>
      <c r="G4543" t="s">
        <v>28</v>
      </c>
      <c r="H4543" s="2">
        <v>1336.43</v>
      </c>
      <c r="I4543" t="str">
        <f t="shared" si="70"/>
        <v>Child</v>
      </c>
    </row>
    <row r="4544" spans="1:9" x14ac:dyDescent="0.35">
      <c r="A4544" s="1">
        <v>44872</v>
      </c>
      <c r="B4544" t="s">
        <v>4576</v>
      </c>
      <c r="C4544">
        <v>78</v>
      </c>
      <c r="D4544" t="s">
        <v>21</v>
      </c>
      <c r="E4544" t="s">
        <v>22</v>
      </c>
      <c r="F4544" t="s">
        <v>23</v>
      </c>
      <c r="G4544" t="s">
        <v>28</v>
      </c>
      <c r="H4544" s="2">
        <v>3261.67</v>
      </c>
      <c r="I4544" t="str">
        <f t="shared" si="70"/>
        <v>Senior Age</v>
      </c>
    </row>
    <row r="4545" spans="1:9" x14ac:dyDescent="0.35">
      <c r="A4545" s="1">
        <v>44942</v>
      </c>
      <c r="B4545" t="s">
        <v>4577</v>
      </c>
      <c r="C4545">
        <v>57</v>
      </c>
      <c r="D4545" t="s">
        <v>21</v>
      </c>
      <c r="E4545" t="s">
        <v>22</v>
      </c>
      <c r="F4545" t="s">
        <v>30</v>
      </c>
      <c r="G4545" t="s">
        <v>12</v>
      </c>
      <c r="H4545" s="2">
        <v>2568.67</v>
      </c>
      <c r="I4545" t="str">
        <f t="shared" si="70"/>
        <v>Middle age</v>
      </c>
    </row>
    <row r="4546" spans="1:9" x14ac:dyDescent="0.35">
      <c r="A4546" s="1">
        <v>45188</v>
      </c>
      <c r="B4546" t="s">
        <v>4578</v>
      </c>
      <c r="C4546">
        <v>43</v>
      </c>
      <c r="D4546" t="s">
        <v>14</v>
      </c>
      <c r="E4546" t="s">
        <v>33</v>
      </c>
      <c r="F4546" t="s">
        <v>30</v>
      </c>
      <c r="G4546" t="s">
        <v>12</v>
      </c>
      <c r="H4546" s="2">
        <v>4202.18</v>
      </c>
      <c r="I4546" t="str">
        <f t="shared" ref="I4546:I4609" si="71">IF(C4546&lt;=17,"Child",IF(C4546&lt;=39, "Young Adult", IF(C4546&lt;=59, "Middle age", "Senior Age")))</f>
        <v>Middle age</v>
      </c>
    </row>
    <row r="4547" spans="1:9" x14ac:dyDescent="0.35">
      <c r="A4547" s="1">
        <v>44807</v>
      </c>
      <c r="B4547" t="s">
        <v>4579</v>
      </c>
      <c r="C4547">
        <v>49</v>
      </c>
      <c r="D4547" t="s">
        <v>9</v>
      </c>
      <c r="E4547" t="s">
        <v>22</v>
      </c>
      <c r="F4547" t="s">
        <v>11</v>
      </c>
      <c r="G4547" t="s">
        <v>40</v>
      </c>
      <c r="H4547" s="2">
        <v>1120.06</v>
      </c>
      <c r="I4547" t="str">
        <f t="shared" si="71"/>
        <v>Middle age</v>
      </c>
    </row>
    <row r="4548" spans="1:9" x14ac:dyDescent="0.35">
      <c r="A4548" s="1">
        <v>44833</v>
      </c>
      <c r="B4548" t="s">
        <v>4580</v>
      </c>
      <c r="C4548">
        <v>34</v>
      </c>
      <c r="D4548" t="s">
        <v>14</v>
      </c>
      <c r="E4548" t="s">
        <v>35</v>
      </c>
      <c r="F4548" t="s">
        <v>11</v>
      </c>
      <c r="G4548" t="s">
        <v>40</v>
      </c>
      <c r="H4548" s="2">
        <v>675.6</v>
      </c>
      <c r="I4548" t="str">
        <f t="shared" si="71"/>
        <v>Young Adult</v>
      </c>
    </row>
    <row r="4549" spans="1:9" x14ac:dyDescent="0.35">
      <c r="A4549" s="1">
        <v>44588</v>
      </c>
      <c r="B4549" t="s">
        <v>4581</v>
      </c>
      <c r="C4549">
        <v>79</v>
      </c>
      <c r="D4549" t="s">
        <v>9</v>
      </c>
      <c r="E4549" t="s">
        <v>15</v>
      </c>
      <c r="F4549" t="s">
        <v>23</v>
      </c>
      <c r="G4549" t="s">
        <v>12</v>
      </c>
      <c r="H4549" s="2">
        <v>2660.66</v>
      </c>
      <c r="I4549" t="str">
        <f t="shared" si="71"/>
        <v>Senior Age</v>
      </c>
    </row>
    <row r="4550" spans="1:9" x14ac:dyDescent="0.35">
      <c r="A4550" s="1">
        <v>45141</v>
      </c>
      <c r="B4550" t="s">
        <v>4582</v>
      </c>
      <c r="C4550">
        <v>79</v>
      </c>
      <c r="D4550" t="s">
        <v>9</v>
      </c>
      <c r="E4550" t="s">
        <v>19</v>
      </c>
      <c r="F4550" t="s">
        <v>30</v>
      </c>
      <c r="G4550" t="s">
        <v>40</v>
      </c>
      <c r="H4550" s="2">
        <v>1994.65</v>
      </c>
      <c r="I4550" t="str">
        <f t="shared" si="71"/>
        <v>Senior Age</v>
      </c>
    </row>
    <row r="4551" spans="1:9" x14ac:dyDescent="0.35">
      <c r="A4551" s="1">
        <v>44911</v>
      </c>
      <c r="B4551" t="s">
        <v>4583</v>
      </c>
      <c r="C4551">
        <v>31</v>
      </c>
      <c r="D4551" t="s">
        <v>14</v>
      </c>
      <c r="E4551" t="s">
        <v>10</v>
      </c>
      <c r="F4551" t="s">
        <v>16</v>
      </c>
      <c r="G4551" t="s">
        <v>40</v>
      </c>
      <c r="H4551" s="2">
        <v>3231</v>
      </c>
      <c r="I4551" t="str">
        <f t="shared" si="71"/>
        <v>Young Adult</v>
      </c>
    </row>
    <row r="4552" spans="1:9" x14ac:dyDescent="0.35">
      <c r="A4552" s="1">
        <v>44615</v>
      </c>
      <c r="B4552" t="s">
        <v>4584</v>
      </c>
      <c r="C4552">
        <v>53</v>
      </c>
      <c r="D4552" t="s">
        <v>14</v>
      </c>
      <c r="E4552" t="s">
        <v>27</v>
      </c>
      <c r="F4552" t="s">
        <v>30</v>
      </c>
      <c r="G4552" t="s">
        <v>28</v>
      </c>
      <c r="H4552" s="2">
        <v>3463.57</v>
      </c>
      <c r="I4552" t="str">
        <f t="shared" si="71"/>
        <v>Middle age</v>
      </c>
    </row>
    <row r="4553" spans="1:9" x14ac:dyDescent="0.35">
      <c r="A4553" s="1">
        <v>44817</v>
      </c>
      <c r="B4553" t="s">
        <v>4585</v>
      </c>
      <c r="C4553">
        <v>3</v>
      </c>
      <c r="D4553" t="s">
        <v>14</v>
      </c>
      <c r="E4553" t="s">
        <v>25</v>
      </c>
      <c r="F4553" t="s">
        <v>23</v>
      </c>
      <c r="G4553" t="s">
        <v>37</v>
      </c>
      <c r="H4553" s="2">
        <v>1696.04</v>
      </c>
      <c r="I4553" t="str">
        <f t="shared" si="71"/>
        <v>Child</v>
      </c>
    </row>
    <row r="4554" spans="1:9" x14ac:dyDescent="0.35">
      <c r="A4554" s="1">
        <v>44612</v>
      </c>
      <c r="B4554" t="s">
        <v>4586</v>
      </c>
      <c r="C4554">
        <v>31</v>
      </c>
      <c r="D4554" t="s">
        <v>21</v>
      </c>
      <c r="E4554" t="s">
        <v>22</v>
      </c>
      <c r="F4554" t="s">
        <v>11</v>
      </c>
      <c r="G4554" t="s">
        <v>28</v>
      </c>
      <c r="H4554" s="2">
        <v>2804.1</v>
      </c>
      <c r="I4554" t="str">
        <f t="shared" si="71"/>
        <v>Young Adult</v>
      </c>
    </row>
    <row r="4555" spans="1:9" x14ac:dyDescent="0.35">
      <c r="A4555" s="1">
        <v>44630</v>
      </c>
      <c r="B4555" t="s">
        <v>4587</v>
      </c>
      <c r="C4555">
        <v>38</v>
      </c>
      <c r="D4555" t="s">
        <v>21</v>
      </c>
      <c r="E4555" t="s">
        <v>35</v>
      </c>
      <c r="F4555" t="s">
        <v>11</v>
      </c>
      <c r="G4555" t="s">
        <v>40</v>
      </c>
      <c r="H4555" s="2">
        <v>2611.84</v>
      </c>
      <c r="I4555" t="str">
        <f t="shared" si="71"/>
        <v>Young Adult</v>
      </c>
    </row>
    <row r="4556" spans="1:9" x14ac:dyDescent="0.35">
      <c r="A4556" s="1">
        <v>44908</v>
      </c>
      <c r="B4556" t="s">
        <v>4588</v>
      </c>
      <c r="C4556">
        <v>32</v>
      </c>
      <c r="D4556" t="s">
        <v>21</v>
      </c>
      <c r="E4556" t="s">
        <v>35</v>
      </c>
      <c r="F4556" t="s">
        <v>11</v>
      </c>
      <c r="G4556" t="s">
        <v>17</v>
      </c>
      <c r="H4556" s="2">
        <v>2723.84</v>
      </c>
      <c r="I4556" t="str">
        <f t="shared" si="71"/>
        <v>Young Adult</v>
      </c>
    </row>
    <row r="4557" spans="1:9" x14ac:dyDescent="0.35">
      <c r="A4557" s="1">
        <v>44711</v>
      </c>
      <c r="B4557" t="s">
        <v>4589</v>
      </c>
      <c r="C4557">
        <v>17</v>
      </c>
      <c r="D4557" t="s">
        <v>9</v>
      </c>
      <c r="E4557" t="s">
        <v>33</v>
      </c>
      <c r="F4557" t="s">
        <v>11</v>
      </c>
      <c r="G4557" t="s">
        <v>37</v>
      </c>
      <c r="H4557" s="2">
        <v>2324</v>
      </c>
      <c r="I4557" t="str">
        <f t="shared" si="71"/>
        <v>Child</v>
      </c>
    </row>
    <row r="4558" spans="1:9" x14ac:dyDescent="0.35">
      <c r="A4558" s="1">
        <v>44590</v>
      </c>
      <c r="B4558" t="s">
        <v>4590</v>
      </c>
      <c r="C4558">
        <v>60</v>
      </c>
      <c r="D4558" t="s">
        <v>14</v>
      </c>
      <c r="E4558" t="s">
        <v>15</v>
      </c>
      <c r="F4558" t="s">
        <v>16</v>
      </c>
      <c r="G4558" t="s">
        <v>40</v>
      </c>
      <c r="H4558" s="2">
        <v>3271</v>
      </c>
      <c r="I4558" t="str">
        <f t="shared" si="71"/>
        <v>Senior Age</v>
      </c>
    </row>
    <row r="4559" spans="1:9" x14ac:dyDescent="0.35">
      <c r="A4559" s="1">
        <v>44909</v>
      </c>
      <c r="B4559" t="s">
        <v>4591</v>
      </c>
      <c r="C4559">
        <v>33</v>
      </c>
      <c r="D4559" t="s">
        <v>14</v>
      </c>
      <c r="E4559" t="s">
        <v>25</v>
      </c>
      <c r="F4559" t="s">
        <v>16</v>
      </c>
      <c r="G4559" t="s">
        <v>17</v>
      </c>
      <c r="H4559" s="2">
        <v>4253.46</v>
      </c>
      <c r="I4559" t="str">
        <f t="shared" si="71"/>
        <v>Young Adult</v>
      </c>
    </row>
    <row r="4560" spans="1:9" x14ac:dyDescent="0.35">
      <c r="A4560" s="1">
        <v>45116</v>
      </c>
      <c r="B4560" t="s">
        <v>4592</v>
      </c>
      <c r="C4560">
        <v>40</v>
      </c>
      <c r="D4560" t="s">
        <v>21</v>
      </c>
      <c r="E4560" t="s">
        <v>15</v>
      </c>
      <c r="F4560" t="s">
        <v>11</v>
      </c>
      <c r="G4560" t="s">
        <v>17</v>
      </c>
      <c r="H4560" s="2">
        <v>2842.59</v>
      </c>
      <c r="I4560" t="str">
        <f t="shared" si="71"/>
        <v>Middle age</v>
      </c>
    </row>
    <row r="4561" spans="1:9" x14ac:dyDescent="0.35">
      <c r="A4561" s="1">
        <v>44977</v>
      </c>
      <c r="B4561" t="s">
        <v>4593</v>
      </c>
      <c r="C4561">
        <v>46</v>
      </c>
      <c r="D4561" t="s">
        <v>14</v>
      </c>
      <c r="E4561" t="s">
        <v>19</v>
      </c>
      <c r="F4561" t="s">
        <v>23</v>
      </c>
      <c r="G4561" t="s">
        <v>40</v>
      </c>
      <c r="H4561" s="2">
        <v>176.29</v>
      </c>
      <c r="I4561" t="str">
        <f t="shared" si="71"/>
        <v>Middle age</v>
      </c>
    </row>
    <row r="4562" spans="1:9" x14ac:dyDescent="0.35">
      <c r="A4562" s="1">
        <v>45131</v>
      </c>
      <c r="B4562" t="s">
        <v>4594</v>
      </c>
      <c r="C4562">
        <v>15</v>
      </c>
      <c r="D4562" t="s">
        <v>14</v>
      </c>
      <c r="E4562" t="s">
        <v>10</v>
      </c>
      <c r="F4562" t="s">
        <v>23</v>
      </c>
      <c r="G4562" t="s">
        <v>28</v>
      </c>
      <c r="H4562" s="2">
        <v>3239.47</v>
      </c>
      <c r="I4562" t="str">
        <f t="shared" si="71"/>
        <v>Child</v>
      </c>
    </row>
    <row r="4563" spans="1:9" x14ac:dyDescent="0.35">
      <c r="A4563" s="1">
        <v>45237</v>
      </c>
      <c r="B4563" t="s">
        <v>4595</v>
      </c>
      <c r="C4563">
        <v>78</v>
      </c>
      <c r="D4563" t="s">
        <v>14</v>
      </c>
      <c r="E4563" t="s">
        <v>19</v>
      </c>
      <c r="F4563" t="s">
        <v>23</v>
      </c>
      <c r="G4563" t="s">
        <v>37</v>
      </c>
      <c r="H4563" s="2">
        <v>1594.74</v>
      </c>
      <c r="I4563" t="str">
        <f t="shared" si="71"/>
        <v>Senior Age</v>
      </c>
    </row>
    <row r="4564" spans="1:9" x14ac:dyDescent="0.35">
      <c r="A4564" s="1">
        <v>44582</v>
      </c>
      <c r="B4564" t="s">
        <v>4596</v>
      </c>
      <c r="C4564">
        <v>49</v>
      </c>
      <c r="D4564" t="s">
        <v>9</v>
      </c>
      <c r="E4564" t="s">
        <v>10</v>
      </c>
      <c r="F4564" t="s">
        <v>23</v>
      </c>
      <c r="G4564" t="s">
        <v>67</v>
      </c>
      <c r="H4564" s="2">
        <v>4541.99</v>
      </c>
      <c r="I4564" t="str">
        <f t="shared" si="71"/>
        <v>Middle age</v>
      </c>
    </row>
    <row r="4565" spans="1:9" x14ac:dyDescent="0.35">
      <c r="A4565" s="1">
        <v>45025</v>
      </c>
      <c r="B4565" t="s">
        <v>4597</v>
      </c>
      <c r="C4565">
        <v>86</v>
      </c>
      <c r="D4565" t="s">
        <v>9</v>
      </c>
      <c r="E4565" t="s">
        <v>22</v>
      </c>
      <c r="F4565" t="s">
        <v>23</v>
      </c>
      <c r="G4565" t="s">
        <v>40</v>
      </c>
      <c r="H4565" s="2">
        <v>3271.45</v>
      </c>
      <c r="I4565" t="str">
        <f t="shared" si="71"/>
        <v>Senior Age</v>
      </c>
    </row>
    <row r="4566" spans="1:9" x14ac:dyDescent="0.35">
      <c r="A4566" s="1">
        <v>44885</v>
      </c>
      <c r="B4566" t="s">
        <v>4598</v>
      </c>
      <c r="C4566">
        <v>23</v>
      </c>
      <c r="D4566" t="s">
        <v>21</v>
      </c>
      <c r="E4566" t="s">
        <v>19</v>
      </c>
      <c r="F4566" t="s">
        <v>16</v>
      </c>
      <c r="G4566" t="s">
        <v>37</v>
      </c>
      <c r="H4566" s="2">
        <v>2067.61</v>
      </c>
      <c r="I4566" t="str">
        <f t="shared" si="71"/>
        <v>Young Adult</v>
      </c>
    </row>
    <row r="4567" spans="1:9" x14ac:dyDescent="0.35">
      <c r="A4567" s="1">
        <v>44828</v>
      </c>
      <c r="B4567" t="s">
        <v>4599</v>
      </c>
      <c r="C4567">
        <v>11</v>
      </c>
      <c r="D4567" t="s">
        <v>21</v>
      </c>
      <c r="E4567" t="s">
        <v>33</v>
      </c>
      <c r="F4567" t="s">
        <v>30</v>
      </c>
      <c r="G4567" t="s">
        <v>40</v>
      </c>
      <c r="H4567" s="2">
        <v>3779.69</v>
      </c>
      <c r="I4567" t="str">
        <f t="shared" si="71"/>
        <v>Child</v>
      </c>
    </row>
    <row r="4568" spans="1:9" x14ac:dyDescent="0.35">
      <c r="A4568" s="1">
        <v>44904</v>
      </c>
      <c r="B4568" t="s">
        <v>4600</v>
      </c>
      <c r="C4568">
        <v>58</v>
      </c>
      <c r="D4568" t="s">
        <v>14</v>
      </c>
      <c r="E4568" t="s">
        <v>10</v>
      </c>
      <c r="F4568" t="s">
        <v>16</v>
      </c>
      <c r="G4568" t="s">
        <v>28</v>
      </c>
      <c r="H4568" s="2">
        <v>2698.25</v>
      </c>
      <c r="I4568" t="str">
        <f t="shared" si="71"/>
        <v>Middle age</v>
      </c>
    </row>
    <row r="4569" spans="1:9" x14ac:dyDescent="0.35">
      <c r="A4569" s="1">
        <v>44633</v>
      </c>
      <c r="B4569" t="s">
        <v>4601</v>
      </c>
      <c r="C4569">
        <v>54</v>
      </c>
      <c r="D4569" t="s">
        <v>21</v>
      </c>
      <c r="E4569" t="s">
        <v>19</v>
      </c>
      <c r="F4569" t="s">
        <v>16</v>
      </c>
      <c r="G4569" t="s">
        <v>37</v>
      </c>
      <c r="H4569" s="2">
        <v>1329.15</v>
      </c>
      <c r="I4569" t="str">
        <f t="shared" si="71"/>
        <v>Middle age</v>
      </c>
    </row>
    <row r="4570" spans="1:9" x14ac:dyDescent="0.35">
      <c r="A4570" s="1">
        <v>45279</v>
      </c>
      <c r="B4570" t="s">
        <v>4602</v>
      </c>
      <c r="C4570">
        <v>11</v>
      </c>
      <c r="D4570" t="s">
        <v>14</v>
      </c>
      <c r="E4570" t="s">
        <v>15</v>
      </c>
      <c r="F4570" t="s">
        <v>23</v>
      </c>
      <c r="G4570" t="s">
        <v>28</v>
      </c>
      <c r="H4570" s="2">
        <v>4357.54</v>
      </c>
      <c r="I4570" t="str">
        <f t="shared" si="71"/>
        <v>Child</v>
      </c>
    </row>
    <row r="4571" spans="1:9" x14ac:dyDescent="0.35">
      <c r="A4571" s="1">
        <v>44902</v>
      </c>
      <c r="B4571" t="s">
        <v>4603</v>
      </c>
      <c r="C4571">
        <v>68</v>
      </c>
      <c r="D4571" t="s">
        <v>14</v>
      </c>
      <c r="E4571" t="s">
        <v>15</v>
      </c>
      <c r="F4571" t="s">
        <v>23</v>
      </c>
      <c r="G4571" t="s">
        <v>40</v>
      </c>
      <c r="H4571" s="2">
        <v>3505.81</v>
      </c>
      <c r="I4571" t="str">
        <f t="shared" si="71"/>
        <v>Senior Age</v>
      </c>
    </row>
    <row r="4572" spans="1:9" x14ac:dyDescent="0.35">
      <c r="A4572" s="1">
        <v>44564</v>
      </c>
      <c r="B4572" t="s">
        <v>4604</v>
      </c>
      <c r="C4572">
        <v>56</v>
      </c>
      <c r="D4572" t="s">
        <v>14</v>
      </c>
      <c r="E4572" t="s">
        <v>25</v>
      </c>
      <c r="F4572" t="s">
        <v>30</v>
      </c>
      <c r="G4572" t="s">
        <v>12</v>
      </c>
      <c r="H4572" s="2">
        <v>2994.58</v>
      </c>
      <c r="I4572" t="str">
        <f t="shared" si="71"/>
        <v>Middle age</v>
      </c>
    </row>
    <row r="4573" spans="1:9" x14ac:dyDescent="0.35">
      <c r="A4573" s="1">
        <v>44729</v>
      </c>
      <c r="B4573" t="s">
        <v>4605</v>
      </c>
      <c r="C4573">
        <v>87</v>
      </c>
      <c r="D4573" t="s">
        <v>21</v>
      </c>
      <c r="E4573" t="s">
        <v>35</v>
      </c>
      <c r="F4573" t="s">
        <v>11</v>
      </c>
      <c r="G4573" t="s">
        <v>28</v>
      </c>
      <c r="H4573" s="2">
        <v>3880.91</v>
      </c>
      <c r="I4573" t="str">
        <f t="shared" si="71"/>
        <v>Senior Age</v>
      </c>
    </row>
    <row r="4574" spans="1:9" x14ac:dyDescent="0.35">
      <c r="A4574" s="1">
        <v>44857</v>
      </c>
      <c r="B4574" t="s">
        <v>4606</v>
      </c>
      <c r="C4574">
        <v>7</v>
      </c>
      <c r="D4574" t="s">
        <v>14</v>
      </c>
      <c r="E4574" t="s">
        <v>15</v>
      </c>
      <c r="F4574" t="s">
        <v>16</v>
      </c>
      <c r="G4574" t="s">
        <v>40</v>
      </c>
      <c r="H4574" s="2">
        <v>2771.79</v>
      </c>
      <c r="I4574" t="str">
        <f t="shared" si="71"/>
        <v>Child</v>
      </c>
    </row>
    <row r="4575" spans="1:9" x14ac:dyDescent="0.35">
      <c r="A4575" s="1">
        <v>45283</v>
      </c>
      <c r="B4575" t="s">
        <v>4607</v>
      </c>
      <c r="C4575">
        <v>18</v>
      </c>
      <c r="D4575" t="s">
        <v>21</v>
      </c>
      <c r="E4575" t="s">
        <v>25</v>
      </c>
      <c r="F4575" t="s">
        <v>11</v>
      </c>
      <c r="G4575" t="s">
        <v>40</v>
      </c>
      <c r="H4575" s="2">
        <v>193.79</v>
      </c>
      <c r="I4575" t="str">
        <f t="shared" si="71"/>
        <v>Young Adult</v>
      </c>
    </row>
    <row r="4576" spans="1:9" x14ac:dyDescent="0.35">
      <c r="A4576" s="1">
        <v>45103</v>
      </c>
      <c r="B4576" t="s">
        <v>4608</v>
      </c>
      <c r="C4576">
        <v>16</v>
      </c>
      <c r="D4576" t="s">
        <v>14</v>
      </c>
      <c r="E4576" t="s">
        <v>15</v>
      </c>
      <c r="F4576" t="s">
        <v>30</v>
      </c>
      <c r="G4576" t="s">
        <v>17</v>
      </c>
      <c r="H4576" s="2">
        <v>1652.04</v>
      </c>
      <c r="I4576" t="str">
        <f t="shared" si="71"/>
        <v>Child</v>
      </c>
    </row>
    <row r="4577" spans="1:9" x14ac:dyDescent="0.35">
      <c r="A4577" s="1">
        <v>44686</v>
      </c>
      <c r="B4577" t="s">
        <v>4609</v>
      </c>
      <c r="C4577">
        <v>31</v>
      </c>
      <c r="D4577" t="s">
        <v>21</v>
      </c>
      <c r="E4577" t="s">
        <v>25</v>
      </c>
      <c r="F4577" t="s">
        <v>16</v>
      </c>
      <c r="G4577" t="s">
        <v>40</v>
      </c>
      <c r="H4577" s="2">
        <v>94.29</v>
      </c>
      <c r="I4577" t="str">
        <f t="shared" si="71"/>
        <v>Young Adult</v>
      </c>
    </row>
    <row r="4578" spans="1:9" x14ac:dyDescent="0.35">
      <c r="A4578" s="1">
        <v>44892</v>
      </c>
      <c r="B4578" t="s">
        <v>4610</v>
      </c>
      <c r="C4578">
        <v>60</v>
      </c>
      <c r="D4578" t="s">
        <v>14</v>
      </c>
      <c r="E4578" t="s">
        <v>10</v>
      </c>
      <c r="F4578" t="s">
        <v>16</v>
      </c>
      <c r="G4578" t="s">
        <v>40</v>
      </c>
      <c r="H4578" s="2">
        <v>4208.08</v>
      </c>
      <c r="I4578" t="str">
        <f t="shared" si="71"/>
        <v>Senior Age</v>
      </c>
    </row>
    <row r="4579" spans="1:9" x14ac:dyDescent="0.35">
      <c r="A4579" s="1">
        <v>45235</v>
      </c>
      <c r="B4579" t="s">
        <v>4611</v>
      </c>
      <c r="C4579">
        <v>98</v>
      </c>
      <c r="D4579" t="s">
        <v>21</v>
      </c>
      <c r="E4579" t="s">
        <v>22</v>
      </c>
      <c r="F4579" t="s">
        <v>16</v>
      </c>
      <c r="G4579" t="s">
        <v>40</v>
      </c>
      <c r="H4579" s="2">
        <v>2060.94</v>
      </c>
      <c r="I4579" t="str">
        <f t="shared" si="71"/>
        <v>Senior Age</v>
      </c>
    </row>
    <row r="4580" spans="1:9" x14ac:dyDescent="0.35">
      <c r="A4580" s="1">
        <v>44575</v>
      </c>
      <c r="B4580" t="s">
        <v>4612</v>
      </c>
      <c r="C4580">
        <v>80</v>
      </c>
      <c r="D4580" t="s">
        <v>21</v>
      </c>
      <c r="E4580" t="s">
        <v>19</v>
      </c>
      <c r="F4580" t="s">
        <v>30</v>
      </c>
      <c r="G4580" t="s">
        <v>17</v>
      </c>
      <c r="H4580" s="2">
        <v>3099.2</v>
      </c>
      <c r="I4580" t="str">
        <f t="shared" si="71"/>
        <v>Senior Age</v>
      </c>
    </row>
    <row r="4581" spans="1:9" x14ac:dyDescent="0.35">
      <c r="A4581" s="1">
        <v>44692</v>
      </c>
      <c r="B4581" t="s">
        <v>4613</v>
      </c>
      <c r="C4581">
        <v>83</v>
      </c>
      <c r="D4581" t="s">
        <v>21</v>
      </c>
      <c r="E4581" t="s">
        <v>10</v>
      </c>
      <c r="F4581" t="s">
        <v>30</v>
      </c>
      <c r="G4581" t="s">
        <v>37</v>
      </c>
      <c r="H4581" s="2">
        <v>3467.69</v>
      </c>
      <c r="I4581" t="str">
        <f t="shared" si="71"/>
        <v>Senior Age</v>
      </c>
    </row>
    <row r="4582" spans="1:9" x14ac:dyDescent="0.35">
      <c r="A4582" s="1">
        <v>45025</v>
      </c>
      <c r="B4582" t="s">
        <v>4614</v>
      </c>
      <c r="C4582">
        <v>72</v>
      </c>
      <c r="D4582" t="s">
        <v>9</v>
      </c>
      <c r="E4582" t="s">
        <v>15</v>
      </c>
      <c r="F4582" t="s">
        <v>30</v>
      </c>
      <c r="G4582" t="s">
        <v>17</v>
      </c>
      <c r="H4582" s="2">
        <v>2477.91</v>
      </c>
      <c r="I4582" t="str">
        <f t="shared" si="71"/>
        <v>Senior Age</v>
      </c>
    </row>
    <row r="4583" spans="1:9" x14ac:dyDescent="0.35">
      <c r="A4583" s="1">
        <v>45198</v>
      </c>
      <c r="B4583" t="s">
        <v>4615</v>
      </c>
      <c r="C4583">
        <v>37</v>
      </c>
      <c r="D4583" t="s">
        <v>9</v>
      </c>
      <c r="E4583" t="s">
        <v>33</v>
      </c>
      <c r="F4583" t="s">
        <v>23</v>
      </c>
      <c r="G4583" t="s">
        <v>28</v>
      </c>
      <c r="H4583" s="2">
        <v>576</v>
      </c>
      <c r="I4583" t="str">
        <f t="shared" si="71"/>
        <v>Young Adult</v>
      </c>
    </row>
    <row r="4584" spans="1:9" x14ac:dyDescent="0.35">
      <c r="A4584" s="1">
        <v>45270</v>
      </c>
      <c r="B4584" t="s">
        <v>4616</v>
      </c>
      <c r="C4584">
        <v>60</v>
      </c>
      <c r="D4584" t="s">
        <v>9</v>
      </c>
      <c r="E4584" t="s">
        <v>25</v>
      </c>
      <c r="F4584" t="s">
        <v>23</v>
      </c>
      <c r="G4584" t="s">
        <v>37</v>
      </c>
      <c r="H4584" s="2">
        <v>3661.97</v>
      </c>
      <c r="I4584" t="str">
        <f t="shared" si="71"/>
        <v>Senior Age</v>
      </c>
    </row>
    <row r="4585" spans="1:9" x14ac:dyDescent="0.35">
      <c r="A4585" s="1">
        <v>44618</v>
      </c>
      <c r="B4585" t="s">
        <v>4617</v>
      </c>
      <c r="C4585">
        <v>41</v>
      </c>
      <c r="D4585" t="s">
        <v>21</v>
      </c>
      <c r="E4585" t="s">
        <v>10</v>
      </c>
      <c r="F4585" t="s">
        <v>11</v>
      </c>
      <c r="G4585" t="s">
        <v>28</v>
      </c>
      <c r="H4585" s="2">
        <v>921.86</v>
      </c>
      <c r="I4585" t="str">
        <f t="shared" si="71"/>
        <v>Middle age</v>
      </c>
    </row>
    <row r="4586" spans="1:9" x14ac:dyDescent="0.35">
      <c r="A4586" s="1">
        <v>45035</v>
      </c>
      <c r="B4586" t="s">
        <v>4618</v>
      </c>
      <c r="C4586">
        <v>52</v>
      </c>
      <c r="D4586" t="s">
        <v>21</v>
      </c>
      <c r="E4586" t="s">
        <v>35</v>
      </c>
      <c r="F4586" t="s">
        <v>30</v>
      </c>
      <c r="G4586" t="s">
        <v>17</v>
      </c>
      <c r="H4586" s="2">
        <v>4444.7299999999996</v>
      </c>
      <c r="I4586" t="str">
        <f t="shared" si="71"/>
        <v>Middle age</v>
      </c>
    </row>
    <row r="4587" spans="1:9" x14ac:dyDescent="0.35">
      <c r="A4587" s="1">
        <v>44931</v>
      </c>
      <c r="B4587" t="s">
        <v>4619</v>
      </c>
      <c r="C4587">
        <v>98</v>
      </c>
      <c r="D4587" t="s">
        <v>21</v>
      </c>
      <c r="E4587" t="s">
        <v>10</v>
      </c>
      <c r="F4587" t="s">
        <v>23</v>
      </c>
      <c r="G4587" t="s">
        <v>37</v>
      </c>
      <c r="H4587" s="2">
        <v>1831.81</v>
      </c>
      <c r="I4587" t="str">
        <f t="shared" si="71"/>
        <v>Senior Age</v>
      </c>
    </row>
    <row r="4588" spans="1:9" x14ac:dyDescent="0.35">
      <c r="A4588" s="1">
        <v>45064</v>
      </c>
      <c r="B4588" t="s">
        <v>4620</v>
      </c>
      <c r="C4588">
        <v>24</v>
      </c>
      <c r="D4588" t="s">
        <v>14</v>
      </c>
      <c r="E4588" t="s">
        <v>10</v>
      </c>
      <c r="F4588" t="s">
        <v>30</v>
      </c>
      <c r="G4588" t="s">
        <v>37</v>
      </c>
      <c r="H4588" s="2">
        <v>4770.24</v>
      </c>
      <c r="I4588" t="str">
        <f t="shared" si="71"/>
        <v>Young Adult</v>
      </c>
    </row>
    <row r="4589" spans="1:9" x14ac:dyDescent="0.35">
      <c r="A4589" s="1">
        <v>44977</v>
      </c>
      <c r="B4589" t="s">
        <v>4621</v>
      </c>
      <c r="C4589">
        <v>45</v>
      </c>
      <c r="D4589" t="s">
        <v>21</v>
      </c>
      <c r="E4589" t="s">
        <v>19</v>
      </c>
      <c r="F4589" t="s">
        <v>30</v>
      </c>
      <c r="G4589" t="s">
        <v>40</v>
      </c>
      <c r="H4589" s="2">
        <v>3010.46</v>
      </c>
      <c r="I4589" t="str">
        <f t="shared" si="71"/>
        <v>Middle age</v>
      </c>
    </row>
    <row r="4590" spans="1:9" x14ac:dyDescent="0.35">
      <c r="A4590" s="1">
        <v>44575</v>
      </c>
      <c r="B4590" t="s">
        <v>4622</v>
      </c>
      <c r="C4590">
        <v>66</v>
      </c>
      <c r="D4590" t="s">
        <v>14</v>
      </c>
      <c r="E4590" t="s">
        <v>10</v>
      </c>
      <c r="F4590" t="s">
        <v>23</v>
      </c>
      <c r="G4590" t="s">
        <v>12</v>
      </c>
      <c r="H4590" s="2">
        <v>3718.41</v>
      </c>
      <c r="I4590" t="str">
        <f t="shared" si="71"/>
        <v>Senior Age</v>
      </c>
    </row>
    <row r="4591" spans="1:9" x14ac:dyDescent="0.35">
      <c r="A4591" s="1">
        <v>44843</v>
      </c>
      <c r="B4591" t="s">
        <v>4623</v>
      </c>
      <c r="C4591">
        <v>40</v>
      </c>
      <c r="D4591" t="s">
        <v>9</v>
      </c>
      <c r="E4591" t="s">
        <v>33</v>
      </c>
      <c r="F4591" t="s">
        <v>11</v>
      </c>
      <c r="G4591" t="s">
        <v>17</v>
      </c>
      <c r="H4591" s="2">
        <v>4003.09</v>
      </c>
      <c r="I4591" t="str">
        <f t="shared" si="71"/>
        <v>Middle age</v>
      </c>
    </row>
    <row r="4592" spans="1:9" x14ac:dyDescent="0.35">
      <c r="A4592" s="1">
        <v>45268</v>
      </c>
      <c r="B4592" t="s">
        <v>4624</v>
      </c>
      <c r="C4592">
        <v>2</v>
      </c>
      <c r="D4592" t="s">
        <v>9</v>
      </c>
      <c r="E4592" t="s">
        <v>10</v>
      </c>
      <c r="F4592" t="s">
        <v>11</v>
      </c>
      <c r="G4592" t="s">
        <v>28</v>
      </c>
      <c r="H4592" s="2">
        <v>2110.27</v>
      </c>
      <c r="I4592" t="str">
        <f t="shared" si="71"/>
        <v>Child</v>
      </c>
    </row>
    <row r="4593" spans="1:9" x14ac:dyDescent="0.35">
      <c r="A4593" s="1">
        <v>45198</v>
      </c>
      <c r="B4593" t="s">
        <v>4625</v>
      </c>
      <c r="C4593">
        <v>91</v>
      </c>
      <c r="D4593" t="s">
        <v>9</v>
      </c>
      <c r="E4593" t="s">
        <v>25</v>
      </c>
      <c r="F4593" t="s">
        <v>16</v>
      </c>
      <c r="G4593" t="s">
        <v>40</v>
      </c>
      <c r="H4593" s="2">
        <v>2064.69</v>
      </c>
      <c r="I4593" t="str">
        <f t="shared" si="71"/>
        <v>Senior Age</v>
      </c>
    </row>
    <row r="4594" spans="1:9" x14ac:dyDescent="0.35">
      <c r="A4594" s="1">
        <v>45224</v>
      </c>
      <c r="B4594" t="s">
        <v>4626</v>
      </c>
      <c r="C4594">
        <v>6</v>
      </c>
      <c r="D4594" t="s">
        <v>21</v>
      </c>
      <c r="E4594" t="s">
        <v>33</v>
      </c>
      <c r="F4594" t="s">
        <v>23</v>
      </c>
      <c r="G4594" t="s">
        <v>12</v>
      </c>
      <c r="H4594" s="2">
        <v>872.89</v>
      </c>
      <c r="I4594" t="str">
        <f t="shared" si="71"/>
        <v>Child</v>
      </c>
    </row>
    <row r="4595" spans="1:9" x14ac:dyDescent="0.35">
      <c r="A4595" s="1">
        <v>44933</v>
      </c>
      <c r="B4595" t="s">
        <v>4627</v>
      </c>
      <c r="C4595">
        <v>43</v>
      </c>
      <c r="D4595" t="s">
        <v>14</v>
      </c>
      <c r="E4595" t="s">
        <v>33</v>
      </c>
      <c r="F4595" t="s">
        <v>11</v>
      </c>
      <c r="G4595" t="s">
        <v>40</v>
      </c>
      <c r="H4595" s="2">
        <v>3624.67</v>
      </c>
      <c r="I4595" t="str">
        <f t="shared" si="71"/>
        <v>Middle age</v>
      </c>
    </row>
    <row r="4596" spans="1:9" x14ac:dyDescent="0.35">
      <c r="A4596" s="1">
        <v>44977</v>
      </c>
      <c r="B4596" t="s">
        <v>4628</v>
      </c>
      <c r="C4596">
        <v>97</v>
      </c>
      <c r="D4596" t="s">
        <v>9</v>
      </c>
      <c r="E4596" t="s">
        <v>25</v>
      </c>
      <c r="F4596" t="s">
        <v>16</v>
      </c>
      <c r="G4596" t="s">
        <v>40</v>
      </c>
      <c r="H4596" s="2">
        <v>376.61</v>
      </c>
      <c r="I4596" t="str">
        <f t="shared" si="71"/>
        <v>Senior Age</v>
      </c>
    </row>
    <row r="4597" spans="1:9" x14ac:dyDescent="0.35">
      <c r="A4597" s="1">
        <v>44804</v>
      </c>
      <c r="B4597" t="s">
        <v>4629</v>
      </c>
      <c r="C4597">
        <v>41</v>
      </c>
      <c r="D4597" t="s">
        <v>14</v>
      </c>
      <c r="E4597" t="s">
        <v>19</v>
      </c>
      <c r="F4597" t="s">
        <v>23</v>
      </c>
      <c r="G4597" t="s">
        <v>17</v>
      </c>
      <c r="H4597" s="2">
        <v>1777.79</v>
      </c>
      <c r="I4597" t="str">
        <f t="shared" si="71"/>
        <v>Middle age</v>
      </c>
    </row>
    <row r="4598" spans="1:9" x14ac:dyDescent="0.35">
      <c r="A4598" s="1">
        <v>45106</v>
      </c>
      <c r="B4598" t="s">
        <v>4630</v>
      </c>
      <c r="C4598">
        <v>9</v>
      </c>
      <c r="D4598" t="s">
        <v>14</v>
      </c>
      <c r="E4598" t="s">
        <v>22</v>
      </c>
      <c r="F4598" t="s">
        <v>16</v>
      </c>
      <c r="G4598" t="s">
        <v>40</v>
      </c>
      <c r="H4598" s="2">
        <v>1359.34</v>
      </c>
      <c r="I4598" t="str">
        <f t="shared" si="71"/>
        <v>Child</v>
      </c>
    </row>
    <row r="4599" spans="1:9" x14ac:dyDescent="0.35">
      <c r="A4599" s="1">
        <v>44686</v>
      </c>
      <c r="B4599" t="s">
        <v>4631</v>
      </c>
      <c r="C4599">
        <v>80</v>
      </c>
      <c r="D4599" t="s">
        <v>21</v>
      </c>
      <c r="E4599" t="s">
        <v>19</v>
      </c>
      <c r="F4599" t="s">
        <v>16</v>
      </c>
      <c r="G4599" t="s">
        <v>37</v>
      </c>
      <c r="H4599" s="2">
        <v>1694.52</v>
      </c>
      <c r="I4599" t="str">
        <f t="shared" si="71"/>
        <v>Senior Age</v>
      </c>
    </row>
    <row r="4600" spans="1:9" x14ac:dyDescent="0.35">
      <c r="A4600" s="1">
        <v>45287</v>
      </c>
      <c r="B4600" t="s">
        <v>4632</v>
      </c>
      <c r="C4600">
        <v>85</v>
      </c>
      <c r="D4600" t="s">
        <v>9</v>
      </c>
      <c r="E4600" t="s">
        <v>35</v>
      </c>
      <c r="F4600" t="s">
        <v>23</v>
      </c>
      <c r="G4600" t="s">
        <v>28</v>
      </c>
      <c r="H4600" s="2">
        <v>4297.28</v>
      </c>
      <c r="I4600" t="str">
        <f t="shared" si="71"/>
        <v>Senior Age</v>
      </c>
    </row>
    <row r="4601" spans="1:9" x14ac:dyDescent="0.35">
      <c r="A4601" s="1">
        <v>44793</v>
      </c>
      <c r="B4601" t="s">
        <v>4633</v>
      </c>
      <c r="C4601">
        <v>88</v>
      </c>
      <c r="D4601" t="s">
        <v>21</v>
      </c>
      <c r="E4601" t="s">
        <v>10</v>
      </c>
      <c r="F4601" t="s">
        <v>16</v>
      </c>
      <c r="G4601" t="s">
        <v>17</v>
      </c>
      <c r="H4601" s="2">
        <v>884.12</v>
      </c>
      <c r="I4601" t="str">
        <f t="shared" si="71"/>
        <v>Senior Age</v>
      </c>
    </row>
    <row r="4602" spans="1:9" x14ac:dyDescent="0.35">
      <c r="A4602" s="1">
        <v>44986</v>
      </c>
      <c r="B4602" t="s">
        <v>4634</v>
      </c>
      <c r="C4602">
        <v>47</v>
      </c>
      <c r="D4602" t="s">
        <v>14</v>
      </c>
      <c r="E4602" t="s">
        <v>35</v>
      </c>
      <c r="F4602" t="s">
        <v>16</v>
      </c>
      <c r="G4602" t="s">
        <v>17</v>
      </c>
      <c r="H4602" s="2">
        <v>1360.32</v>
      </c>
      <c r="I4602" t="str">
        <f t="shared" si="71"/>
        <v>Middle age</v>
      </c>
    </row>
    <row r="4603" spans="1:9" x14ac:dyDescent="0.35">
      <c r="A4603" s="1">
        <v>45037</v>
      </c>
      <c r="B4603" t="s">
        <v>4635</v>
      </c>
      <c r="C4603">
        <v>96</v>
      </c>
      <c r="D4603" t="s">
        <v>9</v>
      </c>
      <c r="E4603" t="s">
        <v>35</v>
      </c>
      <c r="F4603" t="s">
        <v>30</v>
      </c>
      <c r="G4603" t="s">
        <v>37</v>
      </c>
      <c r="H4603" s="2">
        <v>3256.95</v>
      </c>
      <c r="I4603" t="str">
        <f t="shared" si="71"/>
        <v>Senior Age</v>
      </c>
    </row>
    <row r="4604" spans="1:9" x14ac:dyDescent="0.35">
      <c r="A4604" s="1">
        <v>44957</v>
      </c>
      <c r="B4604" t="s">
        <v>4636</v>
      </c>
      <c r="C4604">
        <v>47</v>
      </c>
      <c r="D4604" t="s">
        <v>14</v>
      </c>
      <c r="E4604" t="s">
        <v>33</v>
      </c>
      <c r="F4604" t="s">
        <v>11</v>
      </c>
      <c r="G4604" t="s">
        <v>17</v>
      </c>
      <c r="H4604" s="2">
        <v>2750.66</v>
      </c>
      <c r="I4604" t="str">
        <f t="shared" si="71"/>
        <v>Middle age</v>
      </c>
    </row>
    <row r="4605" spans="1:9" x14ac:dyDescent="0.35">
      <c r="A4605" s="1">
        <v>44696</v>
      </c>
      <c r="B4605" t="s">
        <v>4637</v>
      </c>
      <c r="C4605">
        <v>86</v>
      </c>
      <c r="D4605" t="s">
        <v>9</v>
      </c>
      <c r="E4605" t="s">
        <v>22</v>
      </c>
      <c r="F4605" t="s">
        <v>16</v>
      </c>
      <c r="G4605" t="s">
        <v>17</v>
      </c>
      <c r="H4605" s="2">
        <v>3839.01</v>
      </c>
      <c r="I4605" t="str">
        <f t="shared" si="71"/>
        <v>Senior Age</v>
      </c>
    </row>
    <row r="4606" spans="1:9" x14ac:dyDescent="0.35">
      <c r="A4606" s="1">
        <v>45281</v>
      </c>
      <c r="B4606" t="s">
        <v>4638</v>
      </c>
      <c r="C4606">
        <v>7</v>
      </c>
      <c r="D4606" t="s">
        <v>21</v>
      </c>
      <c r="E4606" t="s">
        <v>25</v>
      </c>
      <c r="F4606" t="s">
        <v>16</v>
      </c>
      <c r="G4606" t="s">
        <v>17</v>
      </c>
      <c r="H4606" s="2">
        <v>2426.61</v>
      </c>
      <c r="I4606" t="str">
        <f t="shared" si="71"/>
        <v>Child</v>
      </c>
    </row>
    <row r="4607" spans="1:9" x14ac:dyDescent="0.35">
      <c r="A4607" s="1">
        <v>44910</v>
      </c>
      <c r="B4607" t="s">
        <v>4639</v>
      </c>
      <c r="C4607">
        <v>35</v>
      </c>
      <c r="D4607" t="s">
        <v>21</v>
      </c>
      <c r="E4607" t="s">
        <v>10</v>
      </c>
      <c r="F4607" t="s">
        <v>23</v>
      </c>
      <c r="G4607" t="s">
        <v>17</v>
      </c>
      <c r="H4607" s="2">
        <v>4119.38</v>
      </c>
      <c r="I4607" t="str">
        <f t="shared" si="71"/>
        <v>Young Adult</v>
      </c>
    </row>
    <row r="4608" spans="1:9" x14ac:dyDescent="0.35">
      <c r="A4608" s="1">
        <v>44638</v>
      </c>
      <c r="B4608" t="s">
        <v>4640</v>
      </c>
      <c r="C4608">
        <v>0</v>
      </c>
      <c r="D4608" t="s">
        <v>9</v>
      </c>
      <c r="E4608" t="s">
        <v>33</v>
      </c>
      <c r="F4608" t="s">
        <v>11</v>
      </c>
      <c r="G4608" t="s">
        <v>40</v>
      </c>
      <c r="H4608" s="2">
        <v>1070.0999999999999</v>
      </c>
      <c r="I4608" t="str">
        <f t="shared" si="71"/>
        <v>Child</v>
      </c>
    </row>
    <row r="4609" spans="1:9" x14ac:dyDescent="0.35">
      <c r="A4609" s="1">
        <v>44961</v>
      </c>
      <c r="B4609" t="s">
        <v>4641</v>
      </c>
      <c r="C4609">
        <v>77</v>
      </c>
      <c r="D4609" t="s">
        <v>21</v>
      </c>
      <c r="E4609" t="s">
        <v>19</v>
      </c>
      <c r="F4609" t="s">
        <v>11</v>
      </c>
      <c r="G4609" t="s">
        <v>12</v>
      </c>
      <c r="H4609" s="2">
        <v>3369.02</v>
      </c>
      <c r="I4609" t="str">
        <f t="shared" si="71"/>
        <v>Senior Age</v>
      </c>
    </row>
    <row r="4610" spans="1:9" x14ac:dyDescent="0.35">
      <c r="A4610" s="1">
        <v>45262</v>
      </c>
      <c r="B4610" t="s">
        <v>4642</v>
      </c>
      <c r="C4610">
        <v>78</v>
      </c>
      <c r="D4610" t="s">
        <v>21</v>
      </c>
      <c r="E4610" t="s">
        <v>33</v>
      </c>
      <c r="F4610" t="s">
        <v>23</v>
      </c>
      <c r="G4610" t="s">
        <v>40</v>
      </c>
      <c r="H4610" s="2">
        <v>155.74</v>
      </c>
      <c r="I4610" t="str">
        <f t="shared" ref="I4610:I4673" si="72">IF(C4610&lt;=17,"Child",IF(C4610&lt;=39, "Young Adult", IF(C4610&lt;=59, "Middle age", "Senior Age")))</f>
        <v>Senior Age</v>
      </c>
    </row>
    <row r="4611" spans="1:9" x14ac:dyDescent="0.35">
      <c r="A4611" s="1">
        <v>44908</v>
      </c>
      <c r="B4611" t="s">
        <v>4643</v>
      </c>
      <c r="C4611">
        <v>74</v>
      </c>
      <c r="D4611" t="s">
        <v>14</v>
      </c>
      <c r="E4611" t="s">
        <v>22</v>
      </c>
      <c r="F4611" t="s">
        <v>11</v>
      </c>
      <c r="G4611" t="s">
        <v>17</v>
      </c>
      <c r="H4611" s="2">
        <v>4869.62</v>
      </c>
      <c r="I4611" t="str">
        <f t="shared" si="72"/>
        <v>Senior Age</v>
      </c>
    </row>
    <row r="4612" spans="1:9" x14ac:dyDescent="0.35">
      <c r="A4612" s="1">
        <v>44860</v>
      </c>
      <c r="B4612" t="s">
        <v>4644</v>
      </c>
      <c r="C4612">
        <v>42</v>
      </c>
      <c r="D4612" t="s">
        <v>9</v>
      </c>
      <c r="E4612" t="s">
        <v>22</v>
      </c>
      <c r="F4612" t="s">
        <v>16</v>
      </c>
      <c r="G4612" t="s">
        <v>40</v>
      </c>
      <c r="H4612" s="2">
        <v>3057.58</v>
      </c>
      <c r="I4612" t="str">
        <f t="shared" si="72"/>
        <v>Middle age</v>
      </c>
    </row>
    <row r="4613" spans="1:9" x14ac:dyDescent="0.35">
      <c r="A4613" s="1">
        <v>44900</v>
      </c>
      <c r="B4613" t="s">
        <v>4645</v>
      </c>
      <c r="C4613">
        <v>68</v>
      </c>
      <c r="D4613" t="s">
        <v>14</v>
      </c>
      <c r="E4613" t="s">
        <v>33</v>
      </c>
      <c r="F4613" t="s">
        <v>30</v>
      </c>
      <c r="G4613" t="s">
        <v>28</v>
      </c>
      <c r="H4613" s="2">
        <v>2432.33</v>
      </c>
      <c r="I4613" t="str">
        <f t="shared" si="72"/>
        <v>Senior Age</v>
      </c>
    </row>
    <row r="4614" spans="1:9" x14ac:dyDescent="0.35">
      <c r="A4614" s="1">
        <v>45047</v>
      </c>
      <c r="B4614" t="s">
        <v>4646</v>
      </c>
      <c r="C4614">
        <v>45</v>
      </c>
      <c r="D4614" t="s">
        <v>21</v>
      </c>
      <c r="E4614" t="s">
        <v>33</v>
      </c>
      <c r="F4614" t="s">
        <v>16</v>
      </c>
      <c r="G4614" t="s">
        <v>40</v>
      </c>
      <c r="H4614" s="2">
        <v>3568.19</v>
      </c>
      <c r="I4614" t="str">
        <f t="shared" si="72"/>
        <v>Middle age</v>
      </c>
    </row>
    <row r="4615" spans="1:9" x14ac:dyDescent="0.35">
      <c r="A4615" s="1">
        <v>45126</v>
      </c>
      <c r="B4615" t="s">
        <v>4647</v>
      </c>
      <c r="C4615">
        <v>69</v>
      </c>
      <c r="D4615" t="s">
        <v>9</v>
      </c>
      <c r="E4615" t="s">
        <v>33</v>
      </c>
      <c r="F4615" t="s">
        <v>30</v>
      </c>
      <c r="G4615" t="s">
        <v>37</v>
      </c>
      <c r="H4615" s="2">
        <v>1328.63</v>
      </c>
      <c r="I4615" t="str">
        <f t="shared" si="72"/>
        <v>Senior Age</v>
      </c>
    </row>
    <row r="4616" spans="1:9" x14ac:dyDescent="0.35">
      <c r="A4616" s="1">
        <v>45233</v>
      </c>
      <c r="B4616" t="s">
        <v>4648</v>
      </c>
      <c r="C4616">
        <v>25</v>
      </c>
      <c r="D4616" t="s">
        <v>21</v>
      </c>
      <c r="E4616" t="s">
        <v>33</v>
      </c>
      <c r="F4616" t="s">
        <v>23</v>
      </c>
      <c r="G4616" t="s">
        <v>40</v>
      </c>
      <c r="H4616" s="2">
        <v>2546.66</v>
      </c>
      <c r="I4616" t="str">
        <f t="shared" si="72"/>
        <v>Young Adult</v>
      </c>
    </row>
    <row r="4617" spans="1:9" x14ac:dyDescent="0.35">
      <c r="A4617" s="1">
        <v>44696</v>
      </c>
      <c r="B4617" t="s">
        <v>4649</v>
      </c>
      <c r="C4617">
        <v>53</v>
      </c>
      <c r="D4617" t="s">
        <v>9</v>
      </c>
      <c r="E4617" t="s">
        <v>22</v>
      </c>
      <c r="F4617" t="s">
        <v>30</v>
      </c>
      <c r="G4617" t="s">
        <v>17</v>
      </c>
      <c r="H4617" s="2">
        <v>3276.01</v>
      </c>
      <c r="I4617" t="str">
        <f t="shared" si="72"/>
        <v>Middle age</v>
      </c>
    </row>
    <row r="4618" spans="1:9" x14ac:dyDescent="0.35">
      <c r="A4618" s="1">
        <v>45111</v>
      </c>
      <c r="B4618" t="s">
        <v>4650</v>
      </c>
      <c r="C4618">
        <v>89</v>
      </c>
      <c r="D4618" t="s">
        <v>21</v>
      </c>
      <c r="E4618" t="s">
        <v>35</v>
      </c>
      <c r="F4618" t="s">
        <v>23</v>
      </c>
      <c r="G4618" t="s">
        <v>37</v>
      </c>
      <c r="H4618" s="2">
        <v>3703.68</v>
      </c>
      <c r="I4618" t="str">
        <f t="shared" si="72"/>
        <v>Senior Age</v>
      </c>
    </row>
    <row r="4619" spans="1:9" x14ac:dyDescent="0.35">
      <c r="A4619" s="1">
        <v>45020</v>
      </c>
      <c r="B4619" t="s">
        <v>4651</v>
      </c>
      <c r="C4619">
        <v>15</v>
      </c>
      <c r="D4619" t="s">
        <v>14</v>
      </c>
      <c r="E4619" t="s">
        <v>22</v>
      </c>
      <c r="F4619" t="s">
        <v>23</v>
      </c>
      <c r="G4619" t="s">
        <v>37</v>
      </c>
      <c r="H4619" s="2">
        <v>3958.63</v>
      </c>
      <c r="I4619" t="str">
        <f t="shared" si="72"/>
        <v>Child</v>
      </c>
    </row>
    <row r="4620" spans="1:9" x14ac:dyDescent="0.35">
      <c r="A4620" s="1">
        <v>44774</v>
      </c>
      <c r="B4620" t="s">
        <v>4652</v>
      </c>
      <c r="C4620">
        <v>58</v>
      </c>
      <c r="D4620" t="s">
        <v>9</v>
      </c>
      <c r="E4620" t="s">
        <v>25</v>
      </c>
      <c r="F4620" t="s">
        <v>11</v>
      </c>
      <c r="G4620" t="s">
        <v>40</v>
      </c>
      <c r="H4620" s="2">
        <v>4328.59</v>
      </c>
      <c r="I4620" t="str">
        <f t="shared" si="72"/>
        <v>Middle age</v>
      </c>
    </row>
    <row r="4621" spans="1:9" x14ac:dyDescent="0.35">
      <c r="A4621" s="1">
        <v>44898</v>
      </c>
      <c r="B4621" t="s">
        <v>4653</v>
      </c>
      <c r="C4621">
        <v>4</v>
      </c>
      <c r="D4621" t="s">
        <v>21</v>
      </c>
      <c r="E4621" t="s">
        <v>19</v>
      </c>
      <c r="F4621" t="s">
        <v>11</v>
      </c>
      <c r="G4621" t="s">
        <v>37</v>
      </c>
      <c r="H4621" s="2">
        <v>1469.3</v>
      </c>
      <c r="I4621" t="str">
        <f t="shared" si="72"/>
        <v>Child</v>
      </c>
    </row>
    <row r="4622" spans="1:9" x14ac:dyDescent="0.35">
      <c r="A4622" s="1">
        <v>45014</v>
      </c>
      <c r="B4622" t="s">
        <v>4654</v>
      </c>
      <c r="C4622">
        <v>68</v>
      </c>
      <c r="D4622" t="s">
        <v>14</v>
      </c>
      <c r="E4622" t="s">
        <v>33</v>
      </c>
      <c r="F4622" t="s">
        <v>16</v>
      </c>
      <c r="G4622" t="s">
        <v>40</v>
      </c>
      <c r="H4622" s="2">
        <v>2291.94</v>
      </c>
      <c r="I4622" t="str">
        <f t="shared" si="72"/>
        <v>Senior Age</v>
      </c>
    </row>
    <row r="4623" spans="1:9" x14ac:dyDescent="0.35">
      <c r="A4623" s="1">
        <v>45195</v>
      </c>
      <c r="B4623" t="s">
        <v>4655</v>
      </c>
      <c r="C4623">
        <v>99</v>
      </c>
      <c r="D4623" t="s">
        <v>21</v>
      </c>
      <c r="E4623" t="s">
        <v>33</v>
      </c>
      <c r="F4623" t="s">
        <v>11</v>
      </c>
      <c r="G4623" t="s">
        <v>40</v>
      </c>
      <c r="H4623" s="2">
        <v>322.04000000000002</v>
      </c>
      <c r="I4623" t="str">
        <f t="shared" si="72"/>
        <v>Senior Age</v>
      </c>
    </row>
    <row r="4624" spans="1:9" x14ac:dyDescent="0.35">
      <c r="A4624" s="1">
        <v>45267</v>
      </c>
      <c r="B4624" t="s">
        <v>4656</v>
      </c>
      <c r="C4624">
        <v>19</v>
      </c>
      <c r="D4624" t="s">
        <v>9</v>
      </c>
      <c r="E4624" t="s">
        <v>33</v>
      </c>
      <c r="F4624" t="s">
        <v>30</v>
      </c>
      <c r="G4624" t="s">
        <v>37</v>
      </c>
      <c r="H4624" s="2">
        <v>4759.4399999999996</v>
      </c>
      <c r="I4624" t="str">
        <f t="shared" si="72"/>
        <v>Young Adult</v>
      </c>
    </row>
    <row r="4625" spans="1:9" x14ac:dyDescent="0.35">
      <c r="A4625" s="1">
        <v>45122</v>
      </c>
      <c r="B4625" t="s">
        <v>4657</v>
      </c>
      <c r="C4625">
        <v>72</v>
      </c>
      <c r="D4625" t="s">
        <v>14</v>
      </c>
      <c r="E4625" t="s">
        <v>27</v>
      </c>
      <c r="F4625" t="s">
        <v>30</v>
      </c>
      <c r="G4625" t="s">
        <v>17</v>
      </c>
      <c r="H4625" s="2">
        <v>126.36</v>
      </c>
      <c r="I4625" t="str">
        <f t="shared" si="72"/>
        <v>Senior Age</v>
      </c>
    </row>
    <row r="4626" spans="1:9" x14ac:dyDescent="0.35">
      <c r="A4626" s="1">
        <v>44892</v>
      </c>
      <c r="B4626" t="s">
        <v>4658</v>
      </c>
      <c r="C4626">
        <v>41</v>
      </c>
      <c r="D4626" t="s">
        <v>9</v>
      </c>
      <c r="E4626" t="s">
        <v>25</v>
      </c>
      <c r="F4626" t="s">
        <v>11</v>
      </c>
      <c r="G4626" t="s">
        <v>12</v>
      </c>
      <c r="H4626" s="2">
        <v>4336.05</v>
      </c>
      <c r="I4626" t="str">
        <f t="shared" si="72"/>
        <v>Middle age</v>
      </c>
    </row>
    <row r="4627" spans="1:9" x14ac:dyDescent="0.35">
      <c r="A4627" s="1">
        <v>44967</v>
      </c>
      <c r="B4627" t="s">
        <v>4659</v>
      </c>
      <c r="C4627">
        <v>79</v>
      </c>
      <c r="D4627" t="s">
        <v>9</v>
      </c>
      <c r="E4627" t="s">
        <v>33</v>
      </c>
      <c r="F4627" t="s">
        <v>11</v>
      </c>
      <c r="G4627" t="s">
        <v>37</v>
      </c>
      <c r="H4627" s="2">
        <v>4275.63</v>
      </c>
      <c r="I4627" t="str">
        <f t="shared" si="72"/>
        <v>Senior Age</v>
      </c>
    </row>
    <row r="4628" spans="1:9" x14ac:dyDescent="0.35">
      <c r="A4628" s="1">
        <v>45013</v>
      </c>
      <c r="B4628" t="s">
        <v>4660</v>
      </c>
      <c r="C4628">
        <v>69</v>
      </c>
      <c r="D4628" t="s">
        <v>9</v>
      </c>
      <c r="E4628" t="s">
        <v>35</v>
      </c>
      <c r="F4628" t="s">
        <v>23</v>
      </c>
      <c r="G4628" t="s">
        <v>28</v>
      </c>
      <c r="H4628" s="2">
        <v>4108.12</v>
      </c>
      <c r="I4628" t="str">
        <f t="shared" si="72"/>
        <v>Senior Age</v>
      </c>
    </row>
    <row r="4629" spans="1:9" x14ac:dyDescent="0.35">
      <c r="A4629" s="1">
        <v>45005</v>
      </c>
      <c r="B4629" t="s">
        <v>4661</v>
      </c>
      <c r="C4629">
        <v>85</v>
      </c>
      <c r="D4629" t="s">
        <v>9</v>
      </c>
      <c r="E4629" t="s">
        <v>22</v>
      </c>
      <c r="F4629" t="s">
        <v>11</v>
      </c>
      <c r="G4629" t="s">
        <v>28</v>
      </c>
      <c r="H4629" s="2">
        <v>209.75</v>
      </c>
      <c r="I4629" t="str">
        <f t="shared" si="72"/>
        <v>Senior Age</v>
      </c>
    </row>
    <row r="4630" spans="1:9" x14ac:dyDescent="0.35">
      <c r="A4630" s="1">
        <v>45007</v>
      </c>
      <c r="B4630" t="s">
        <v>4662</v>
      </c>
      <c r="C4630">
        <v>59</v>
      </c>
      <c r="D4630" t="s">
        <v>9</v>
      </c>
      <c r="E4630" t="s">
        <v>19</v>
      </c>
      <c r="F4630" t="s">
        <v>11</v>
      </c>
      <c r="G4630" t="s">
        <v>17</v>
      </c>
      <c r="H4630" s="2">
        <v>960.31</v>
      </c>
      <c r="I4630" t="str">
        <f t="shared" si="72"/>
        <v>Middle age</v>
      </c>
    </row>
    <row r="4631" spans="1:9" x14ac:dyDescent="0.35">
      <c r="A4631" s="1">
        <v>44915</v>
      </c>
      <c r="B4631" t="s">
        <v>4663</v>
      </c>
      <c r="C4631">
        <v>52</v>
      </c>
      <c r="D4631" t="s">
        <v>9</v>
      </c>
      <c r="E4631" t="s">
        <v>22</v>
      </c>
      <c r="F4631" t="s">
        <v>23</v>
      </c>
      <c r="G4631" t="s">
        <v>40</v>
      </c>
      <c r="H4631" s="2">
        <v>4504.43</v>
      </c>
      <c r="I4631" t="str">
        <f t="shared" si="72"/>
        <v>Middle age</v>
      </c>
    </row>
    <row r="4632" spans="1:9" x14ac:dyDescent="0.35">
      <c r="A4632" s="1">
        <v>45199</v>
      </c>
      <c r="B4632" t="s">
        <v>4664</v>
      </c>
      <c r="C4632">
        <v>68</v>
      </c>
      <c r="D4632" t="s">
        <v>9</v>
      </c>
      <c r="E4632" t="s">
        <v>25</v>
      </c>
      <c r="F4632" t="s">
        <v>30</v>
      </c>
      <c r="G4632" t="s">
        <v>12</v>
      </c>
      <c r="H4632" s="2">
        <v>4610.97</v>
      </c>
      <c r="I4632" t="str">
        <f t="shared" si="72"/>
        <v>Senior Age</v>
      </c>
    </row>
    <row r="4633" spans="1:9" x14ac:dyDescent="0.35">
      <c r="A4633" s="1">
        <v>44938</v>
      </c>
      <c r="B4633" t="s">
        <v>4665</v>
      </c>
      <c r="C4633">
        <v>46</v>
      </c>
      <c r="D4633" t="s">
        <v>9</v>
      </c>
      <c r="E4633" t="s">
        <v>19</v>
      </c>
      <c r="F4633" t="s">
        <v>16</v>
      </c>
      <c r="G4633" t="s">
        <v>12</v>
      </c>
      <c r="H4633" s="2">
        <v>4527.46</v>
      </c>
      <c r="I4633" t="str">
        <f t="shared" si="72"/>
        <v>Middle age</v>
      </c>
    </row>
    <row r="4634" spans="1:9" x14ac:dyDescent="0.35">
      <c r="A4634" s="1">
        <v>45263</v>
      </c>
      <c r="B4634" t="s">
        <v>4666</v>
      </c>
      <c r="C4634">
        <v>50</v>
      </c>
      <c r="D4634" t="s">
        <v>21</v>
      </c>
      <c r="E4634" t="s">
        <v>10</v>
      </c>
      <c r="F4634" t="s">
        <v>30</v>
      </c>
      <c r="G4634" t="s">
        <v>17</v>
      </c>
      <c r="H4634" s="2">
        <v>4487.6099999999997</v>
      </c>
      <c r="I4634" t="str">
        <f t="shared" si="72"/>
        <v>Middle age</v>
      </c>
    </row>
    <row r="4635" spans="1:9" x14ac:dyDescent="0.35">
      <c r="A4635" s="1">
        <v>44936</v>
      </c>
      <c r="B4635" t="s">
        <v>4667</v>
      </c>
      <c r="C4635">
        <v>78</v>
      </c>
      <c r="D4635" t="s">
        <v>14</v>
      </c>
      <c r="E4635" t="s">
        <v>10</v>
      </c>
      <c r="F4635" t="s">
        <v>23</v>
      </c>
      <c r="G4635" t="s">
        <v>40</v>
      </c>
      <c r="H4635" s="2">
        <v>3003.91</v>
      </c>
      <c r="I4635" t="str">
        <f t="shared" si="72"/>
        <v>Senior Age</v>
      </c>
    </row>
    <row r="4636" spans="1:9" x14ac:dyDescent="0.35">
      <c r="A4636" s="1">
        <v>44733</v>
      </c>
      <c r="B4636" t="s">
        <v>4668</v>
      </c>
      <c r="C4636">
        <v>15</v>
      </c>
      <c r="D4636" t="s">
        <v>21</v>
      </c>
      <c r="E4636" t="s">
        <v>19</v>
      </c>
      <c r="F4636" t="s">
        <v>30</v>
      </c>
      <c r="G4636" t="s">
        <v>28</v>
      </c>
      <c r="H4636" s="2">
        <v>3757.34</v>
      </c>
      <c r="I4636" t="str">
        <f t="shared" si="72"/>
        <v>Child</v>
      </c>
    </row>
    <row r="4637" spans="1:9" x14ac:dyDescent="0.35">
      <c r="A4637" s="1">
        <v>44674</v>
      </c>
      <c r="B4637" t="s">
        <v>4669</v>
      </c>
      <c r="C4637">
        <v>35</v>
      </c>
      <c r="D4637" t="s">
        <v>9</v>
      </c>
      <c r="E4637" t="s">
        <v>22</v>
      </c>
      <c r="F4637" t="s">
        <v>30</v>
      </c>
      <c r="G4637" t="s">
        <v>12</v>
      </c>
      <c r="H4637" s="2">
        <v>3669.02</v>
      </c>
      <c r="I4637" t="str">
        <f t="shared" si="72"/>
        <v>Young Adult</v>
      </c>
    </row>
    <row r="4638" spans="1:9" x14ac:dyDescent="0.35">
      <c r="A4638" s="1">
        <v>45088</v>
      </c>
      <c r="B4638" t="s">
        <v>4670</v>
      </c>
      <c r="C4638">
        <v>95</v>
      </c>
      <c r="D4638" t="s">
        <v>14</v>
      </c>
      <c r="E4638" t="s">
        <v>10</v>
      </c>
      <c r="F4638" t="s">
        <v>16</v>
      </c>
      <c r="G4638" t="s">
        <v>28</v>
      </c>
      <c r="H4638" s="2">
        <v>1798.77</v>
      </c>
      <c r="I4638" t="str">
        <f t="shared" si="72"/>
        <v>Senior Age</v>
      </c>
    </row>
    <row r="4639" spans="1:9" x14ac:dyDescent="0.35">
      <c r="A4639" s="1">
        <v>44638</v>
      </c>
      <c r="B4639" t="s">
        <v>4671</v>
      </c>
      <c r="C4639">
        <v>29</v>
      </c>
      <c r="D4639" t="s">
        <v>9</v>
      </c>
      <c r="E4639" t="s">
        <v>10</v>
      </c>
      <c r="F4639" t="s">
        <v>30</v>
      </c>
      <c r="G4639" t="s">
        <v>12</v>
      </c>
      <c r="H4639" s="2">
        <v>2760.81</v>
      </c>
      <c r="I4639" t="str">
        <f t="shared" si="72"/>
        <v>Young Adult</v>
      </c>
    </row>
    <row r="4640" spans="1:9" x14ac:dyDescent="0.35">
      <c r="A4640" s="1">
        <v>44679</v>
      </c>
      <c r="B4640" t="s">
        <v>4672</v>
      </c>
      <c r="C4640">
        <v>44</v>
      </c>
      <c r="D4640" t="s">
        <v>21</v>
      </c>
      <c r="E4640" t="s">
        <v>35</v>
      </c>
      <c r="F4640" t="s">
        <v>11</v>
      </c>
      <c r="G4640" t="s">
        <v>37</v>
      </c>
      <c r="H4640" s="2">
        <v>232.28</v>
      </c>
      <c r="I4640" t="str">
        <f t="shared" si="72"/>
        <v>Middle age</v>
      </c>
    </row>
    <row r="4641" spans="1:9" x14ac:dyDescent="0.35">
      <c r="A4641" s="1">
        <v>44924</v>
      </c>
      <c r="B4641" t="s">
        <v>4673</v>
      </c>
      <c r="C4641">
        <v>57</v>
      </c>
      <c r="D4641" t="s">
        <v>21</v>
      </c>
      <c r="E4641" t="s">
        <v>33</v>
      </c>
      <c r="F4641" t="s">
        <v>30</v>
      </c>
      <c r="G4641" t="s">
        <v>40</v>
      </c>
      <c r="H4641" s="2">
        <v>2140.2399999999998</v>
      </c>
      <c r="I4641" t="str">
        <f t="shared" si="72"/>
        <v>Middle age</v>
      </c>
    </row>
    <row r="4642" spans="1:9" x14ac:dyDescent="0.35">
      <c r="A4642" s="1">
        <v>44596</v>
      </c>
      <c r="B4642" t="s">
        <v>4674</v>
      </c>
      <c r="C4642">
        <v>95</v>
      </c>
      <c r="D4642" t="s">
        <v>14</v>
      </c>
      <c r="E4642" t="s">
        <v>25</v>
      </c>
      <c r="F4642" t="s">
        <v>23</v>
      </c>
      <c r="G4642" t="s">
        <v>40</v>
      </c>
      <c r="H4642" s="2">
        <v>3160.95</v>
      </c>
      <c r="I4642" t="str">
        <f t="shared" si="72"/>
        <v>Senior Age</v>
      </c>
    </row>
    <row r="4643" spans="1:9" x14ac:dyDescent="0.35">
      <c r="A4643" s="1">
        <v>45247</v>
      </c>
      <c r="B4643" t="s">
        <v>4675</v>
      </c>
      <c r="C4643">
        <v>96</v>
      </c>
      <c r="D4643" t="s">
        <v>9</v>
      </c>
      <c r="E4643" t="s">
        <v>35</v>
      </c>
      <c r="F4643" t="s">
        <v>16</v>
      </c>
      <c r="G4643" t="s">
        <v>28</v>
      </c>
      <c r="H4643" s="2">
        <v>736.2</v>
      </c>
      <c r="I4643" t="str">
        <f t="shared" si="72"/>
        <v>Senior Age</v>
      </c>
    </row>
    <row r="4644" spans="1:9" x14ac:dyDescent="0.35">
      <c r="A4644" s="1">
        <v>45152</v>
      </c>
      <c r="B4644" t="s">
        <v>4676</v>
      </c>
      <c r="C4644">
        <v>73</v>
      </c>
      <c r="D4644" t="s">
        <v>14</v>
      </c>
      <c r="E4644" t="s">
        <v>10</v>
      </c>
      <c r="F4644" t="s">
        <v>11</v>
      </c>
      <c r="G4644" t="s">
        <v>37</v>
      </c>
      <c r="H4644" s="2">
        <v>3445.21</v>
      </c>
      <c r="I4644" t="str">
        <f t="shared" si="72"/>
        <v>Senior Age</v>
      </c>
    </row>
    <row r="4645" spans="1:9" x14ac:dyDescent="0.35">
      <c r="A4645" s="1">
        <v>44778</v>
      </c>
      <c r="B4645" t="s">
        <v>4677</v>
      </c>
      <c r="C4645">
        <v>54</v>
      </c>
      <c r="D4645" t="s">
        <v>14</v>
      </c>
      <c r="E4645" t="s">
        <v>15</v>
      </c>
      <c r="F4645" t="s">
        <v>30</v>
      </c>
      <c r="G4645" t="s">
        <v>12</v>
      </c>
      <c r="H4645" s="2">
        <v>4835.3999999999996</v>
      </c>
      <c r="I4645" t="str">
        <f t="shared" si="72"/>
        <v>Middle age</v>
      </c>
    </row>
    <row r="4646" spans="1:9" x14ac:dyDescent="0.35">
      <c r="A4646" s="1">
        <v>45097</v>
      </c>
      <c r="B4646" t="s">
        <v>4678</v>
      </c>
      <c r="C4646">
        <v>3</v>
      </c>
      <c r="D4646" t="s">
        <v>9</v>
      </c>
      <c r="E4646" t="s">
        <v>22</v>
      </c>
      <c r="F4646" t="s">
        <v>16</v>
      </c>
      <c r="G4646" t="s">
        <v>40</v>
      </c>
      <c r="H4646" s="2">
        <v>3537.71</v>
      </c>
      <c r="I4646" t="str">
        <f t="shared" si="72"/>
        <v>Child</v>
      </c>
    </row>
    <row r="4647" spans="1:9" x14ac:dyDescent="0.35">
      <c r="A4647" s="1">
        <v>45099</v>
      </c>
      <c r="B4647" t="s">
        <v>4679</v>
      </c>
      <c r="C4647">
        <v>76</v>
      </c>
      <c r="D4647" t="s">
        <v>21</v>
      </c>
      <c r="E4647" t="s">
        <v>27</v>
      </c>
      <c r="F4647" t="s">
        <v>11</v>
      </c>
      <c r="G4647" t="s">
        <v>17</v>
      </c>
      <c r="H4647" s="2">
        <v>3556.79</v>
      </c>
      <c r="I4647" t="str">
        <f t="shared" si="72"/>
        <v>Senior Age</v>
      </c>
    </row>
    <row r="4648" spans="1:9" x14ac:dyDescent="0.35">
      <c r="A4648" s="1">
        <v>45176</v>
      </c>
      <c r="B4648" t="s">
        <v>4680</v>
      </c>
      <c r="C4648">
        <v>15</v>
      </c>
      <c r="D4648" t="s">
        <v>9</v>
      </c>
      <c r="E4648" t="s">
        <v>15</v>
      </c>
      <c r="F4648" t="s">
        <v>23</v>
      </c>
      <c r="G4648" t="s">
        <v>40</v>
      </c>
      <c r="H4648" s="2">
        <v>2174.64</v>
      </c>
      <c r="I4648" t="str">
        <f t="shared" si="72"/>
        <v>Child</v>
      </c>
    </row>
    <row r="4649" spans="1:9" x14ac:dyDescent="0.35">
      <c r="A4649" s="1">
        <v>44680</v>
      </c>
      <c r="B4649" t="s">
        <v>4681</v>
      </c>
      <c r="C4649">
        <v>47</v>
      </c>
      <c r="D4649" t="s">
        <v>14</v>
      </c>
      <c r="E4649" t="s">
        <v>35</v>
      </c>
      <c r="F4649" t="s">
        <v>11</v>
      </c>
      <c r="G4649" t="s">
        <v>28</v>
      </c>
      <c r="H4649" s="2">
        <v>3397.81</v>
      </c>
      <c r="I4649" t="str">
        <f t="shared" si="72"/>
        <v>Middle age</v>
      </c>
    </row>
    <row r="4650" spans="1:9" x14ac:dyDescent="0.35">
      <c r="A4650" s="1">
        <v>45287</v>
      </c>
      <c r="B4650" t="s">
        <v>4682</v>
      </c>
      <c r="C4650">
        <v>46</v>
      </c>
      <c r="D4650" t="s">
        <v>21</v>
      </c>
      <c r="E4650" t="s">
        <v>19</v>
      </c>
      <c r="F4650" t="s">
        <v>16</v>
      </c>
      <c r="G4650" t="s">
        <v>37</v>
      </c>
      <c r="H4650" s="2">
        <v>1371.9</v>
      </c>
      <c r="I4650" t="str">
        <f t="shared" si="72"/>
        <v>Middle age</v>
      </c>
    </row>
    <row r="4651" spans="1:9" x14ac:dyDescent="0.35">
      <c r="A4651" s="1">
        <v>44729</v>
      </c>
      <c r="B4651" t="s">
        <v>4683</v>
      </c>
      <c r="C4651">
        <v>20</v>
      </c>
      <c r="D4651" t="s">
        <v>9</v>
      </c>
      <c r="E4651" t="s">
        <v>22</v>
      </c>
      <c r="F4651" t="s">
        <v>30</v>
      </c>
      <c r="G4651" t="s">
        <v>28</v>
      </c>
      <c r="H4651" s="2">
        <v>1295.83</v>
      </c>
      <c r="I4651" t="str">
        <f t="shared" si="72"/>
        <v>Young Adult</v>
      </c>
    </row>
    <row r="4652" spans="1:9" x14ac:dyDescent="0.35">
      <c r="A4652" s="1">
        <v>44754</v>
      </c>
      <c r="B4652" t="s">
        <v>4684</v>
      </c>
      <c r="C4652">
        <v>18</v>
      </c>
      <c r="D4652" t="s">
        <v>14</v>
      </c>
      <c r="E4652" t="s">
        <v>27</v>
      </c>
      <c r="F4652" t="s">
        <v>16</v>
      </c>
      <c r="G4652" t="s">
        <v>40</v>
      </c>
      <c r="H4652" s="2">
        <v>1904.71</v>
      </c>
      <c r="I4652" t="str">
        <f t="shared" si="72"/>
        <v>Young Adult</v>
      </c>
    </row>
    <row r="4653" spans="1:9" x14ac:dyDescent="0.35">
      <c r="A4653" s="1">
        <v>44862</v>
      </c>
      <c r="B4653" t="s">
        <v>4685</v>
      </c>
      <c r="C4653">
        <v>43</v>
      </c>
      <c r="D4653" t="s">
        <v>14</v>
      </c>
      <c r="E4653" t="s">
        <v>33</v>
      </c>
      <c r="F4653" t="s">
        <v>23</v>
      </c>
      <c r="G4653" t="s">
        <v>37</v>
      </c>
      <c r="H4653" s="2">
        <v>4755.6099999999997</v>
      </c>
      <c r="I4653" t="str">
        <f t="shared" si="72"/>
        <v>Middle age</v>
      </c>
    </row>
    <row r="4654" spans="1:9" x14ac:dyDescent="0.35">
      <c r="A4654" s="1">
        <v>44625</v>
      </c>
      <c r="B4654" t="s">
        <v>4686</v>
      </c>
      <c r="C4654">
        <v>13</v>
      </c>
      <c r="D4654" t="s">
        <v>9</v>
      </c>
      <c r="E4654" t="s">
        <v>27</v>
      </c>
      <c r="F4654" t="s">
        <v>11</v>
      </c>
      <c r="G4654" t="s">
        <v>17</v>
      </c>
      <c r="H4654" s="2">
        <v>3074.33</v>
      </c>
      <c r="I4654" t="str">
        <f t="shared" si="72"/>
        <v>Child</v>
      </c>
    </row>
    <row r="4655" spans="1:9" x14ac:dyDescent="0.35">
      <c r="A4655" s="1">
        <v>45164</v>
      </c>
      <c r="B4655" t="s">
        <v>4687</v>
      </c>
      <c r="C4655">
        <v>15</v>
      </c>
      <c r="D4655" t="s">
        <v>9</v>
      </c>
      <c r="E4655" t="s">
        <v>25</v>
      </c>
      <c r="F4655" t="s">
        <v>16</v>
      </c>
      <c r="G4655" t="s">
        <v>37</v>
      </c>
      <c r="H4655" s="2">
        <v>4149.6499999999996</v>
      </c>
      <c r="I4655" t="str">
        <f t="shared" si="72"/>
        <v>Child</v>
      </c>
    </row>
    <row r="4656" spans="1:9" x14ac:dyDescent="0.35">
      <c r="A4656" s="1">
        <v>44569</v>
      </c>
      <c r="B4656" t="s">
        <v>4688</v>
      </c>
      <c r="C4656">
        <v>52</v>
      </c>
      <c r="D4656" t="s">
        <v>21</v>
      </c>
      <c r="E4656" t="s">
        <v>10</v>
      </c>
      <c r="F4656" t="s">
        <v>11</v>
      </c>
      <c r="G4656" t="s">
        <v>37</v>
      </c>
      <c r="H4656" s="2">
        <v>1269.93</v>
      </c>
      <c r="I4656" t="str">
        <f t="shared" si="72"/>
        <v>Middle age</v>
      </c>
    </row>
    <row r="4657" spans="1:9" x14ac:dyDescent="0.35">
      <c r="A4657" s="1">
        <v>45189</v>
      </c>
      <c r="B4657" t="s">
        <v>4689</v>
      </c>
      <c r="C4657">
        <v>87</v>
      </c>
      <c r="D4657" t="s">
        <v>21</v>
      </c>
      <c r="E4657" t="s">
        <v>25</v>
      </c>
      <c r="F4657" t="s">
        <v>11</v>
      </c>
      <c r="G4657" t="s">
        <v>12</v>
      </c>
      <c r="H4657" s="2">
        <v>452.19</v>
      </c>
      <c r="I4657" t="str">
        <f t="shared" si="72"/>
        <v>Senior Age</v>
      </c>
    </row>
    <row r="4658" spans="1:9" x14ac:dyDescent="0.35">
      <c r="A4658" s="1">
        <v>44874</v>
      </c>
      <c r="B4658" t="s">
        <v>4690</v>
      </c>
      <c r="C4658">
        <v>98</v>
      </c>
      <c r="D4658" t="s">
        <v>14</v>
      </c>
      <c r="E4658" t="s">
        <v>33</v>
      </c>
      <c r="F4658" t="s">
        <v>11</v>
      </c>
      <c r="G4658" t="s">
        <v>17</v>
      </c>
      <c r="H4658" s="2">
        <v>4798.3599999999997</v>
      </c>
      <c r="I4658" t="str">
        <f t="shared" si="72"/>
        <v>Senior Age</v>
      </c>
    </row>
    <row r="4659" spans="1:9" x14ac:dyDescent="0.35">
      <c r="A4659" s="1">
        <v>45008</v>
      </c>
      <c r="B4659" t="s">
        <v>4691</v>
      </c>
      <c r="C4659">
        <v>52</v>
      </c>
      <c r="D4659" t="s">
        <v>21</v>
      </c>
      <c r="E4659" t="s">
        <v>15</v>
      </c>
      <c r="F4659" t="s">
        <v>16</v>
      </c>
      <c r="G4659" t="s">
        <v>12</v>
      </c>
      <c r="H4659" s="2">
        <v>1561.55</v>
      </c>
      <c r="I4659" t="str">
        <f t="shared" si="72"/>
        <v>Middle age</v>
      </c>
    </row>
    <row r="4660" spans="1:9" x14ac:dyDescent="0.35">
      <c r="A4660" s="1">
        <v>44993</v>
      </c>
      <c r="B4660" t="s">
        <v>4692</v>
      </c>
      <c r="C4660">
        <v>7</v>
      </c>
      <c r="D4660" t="s">
        <v>21</v>
      </c>
      <c r="E4660" t="s">
        <v>19</v>
      </c>
      <c r="F4660" t="s">
        <v>23</v>
      </c>
      <c r="G4660" t="s">
        <v>37</v>
      </c>
      <c r="H4660" s="2">
        <v>640.62</v>
      </c>
      <c r="I4660" t="str">
        <f t="shared" si="72"/>
        <v>Child</v>
      </c>
    </row>
    <row r="4661" spans="1:9" x14ac:dyDescent="0.35">
      <c r="A4661" s="1">
        <v>45063</v>
      </c>
      <c r="B4661" t="s">
        <v>4693</v>
      </c>
      <c r="C4661">
        <v>56</v>
      </c>
      <c r="D4661" t="s">
        <v>14</v>
      </c>
      <c r="E4661" t="s">
        <v>35</v>
      </c>
      <c r="F4661" t="s">
        <v>23</v>
      </c>
      <c r="G4661" t="s">
        <v>17</v>
      </c>
      <c r="H4661" s="2">
        <v>4340.82</v>
      </c>
      <c r="I4661" t="str">
        <f t="shared" si="72"/>
        <v>Middle age</v>
      </c>
    </row>
    <row r="4662" spans="1:9" x14ac:dyDescent="0.35">
      <c r="A4662" s="1">
        <v>44842</v>
      </c>
      <c r="B4662" t="s">
        <v>4694</v>
      </c>
      <c r="C4662">
        <v>78</v>
      </c>
      <c r="D4662" t="s">
        <v>14</v>
      </c>
      <c r="E4662" t="s">
        <v>10</v>
      </c>
      <c r="F4662" t="s">
        <v>11</v>
      </c>
      <c r="G4662" t="s">
        <v>40</v>
      </c>
      <c r="H4662" s="2">
        <v>4259.7</v>
      </c>
      <c r="I4662" t="str">
        <f t="shared" si="72"/>
        <v>Senior Age</v>
      </c>
    </row>
    <row r="4663" spans="1:9" x14ac:dyDescent="0.35">
      <c r="A4663" s="1">
        <v>44874</v>
      </c>
      <c r="B4663" t="s">
        <v>4695</v>
      </c>
      <c r="C4663">
        <v>36</v>
      </c>
      <c r="D4663" t="s">
        <v>21</v>
      </c>
      <c r="E4663" t="s">
        <v>22</v>
      </c>
      <c r="F4663" t="s">
        <v>23</v>
      </c>
      <c r="G4663" t="s">
        <v>17</v>
      </c>
      <c r="H4663" s="2">
        <v>1267.03</v>
      </c>
      <c r="I4663" t="str">
        <f t="shared" si="72"/>
        <v>Young Adult</v>
      </c>
    </row>
    <row r="4664" spans="1:9" x14ac:dyDescent="0.35">
      <c r="A4664" s="1">
        <v>44583</v>
      </c>
      <c r="B4664" t="s">
        <v>4696</v>
      </c>
      <c r="C4664">
        <v>2</v>
      </c>
      <c r="D4664" t="s">
        <v>9</v>
      </c>
      <c r="E4664" t="s">
        <v>15</v>
      </c>
      <c r="F4664" t="s">
        <v>16</v>
      </c>
      <c r="G4664" t="s">
        <v>40</v>
      </c>
      <c r="H4664" s="2">
        <v>2828.4</v>
      </c>
      <c r="I4664" t="str">
        <f t="shared" si="72"/>
        <v>Child</v>
      </c>
    </row>
    <row r="4665" spans="1:9" x14ac:dyDescent="0.35">
      <c r="A4665" s="1">
        <v>44861</v>
      </c>
      <c r="B4665" t="s">
        <v>4697</v>
      </c>
      <c r="C4665">
        <v>67</v>
      </c>
      <c r="D4665" t="s">
        <v>21</v>
      </c>
      <c r="E4665" t="s">
        <v>22</v>
      </c>
      <c r="F4665" t="s">
        <v>23</v>
      </c>
      <c r="G4665" t="s">
        <v>40</v>
      </c>
      <c r="H4665" s="2">
        <v>3602.37</v>
      </c>
      <c r="I4665" t="str">
        <f t="shared" si="72"/>
        <v>Senior Age</v>
      </c>
    </row>
    <row r="4666" spans="1:9" x14ac:dyDescent="0.35">
      <c r="A4666" s="1">
        <v>44857</v>
      </c>
      <c r="B4666" t="s">
        <v>4698</v>
      </c>
      <c r="C4666">
        <v>91</v>
      </c>
      <c r="D4666" t="s">
        <v>14</v>
      </c>
      <c r="E4666" t="s">
        <v>25</v>
      </c>
      <c r="F4666" t="s">
        <v>16</v>
      </c>
      <c r="G4666" t="s">
        <v>37</v>
      </c>
      <c r="H4666" s="2">
        <v>4998.47</v>
      </c>
      <c r="I4666" t="str">
        <f t="shared" si="72"/>
        <v>Senior Age</v>
      </c>
    </row>
    <row r="4667" spans="1:9" x14ac:dyDescent="0.35">
      <c r="A4667" s="1">
        <v>45284</v>
      </c>
      <c r="B4667" t="s">
        <v>4699</v>
      </c>
      <c r="C4667">
        <v>87</v>
      </c>
      <c r="D4667" t="s">
        <v>9</v>
      </c>
      <c r="E4667" t="s">
        <v>35</v>
      </c>
      <c r="F4667" t="s">
        <v>30</v>
      </c>
      <c r="G4667" t="s">
        <v>28</v>
      </c>
      <c r="H4667" s="2">
        <v>2886.35</v>
      </c>
      <c r="I4667" t="str">
        <f t="shared" si="72"/>
        <v>Senior Age</v>
      </c>
    </row>
    <row r="4668" spans="1:9" x14ac:dyDescent="0.35">
      <c r="A4668" s="1">
        <v>44738</v>
      </c>
      <c r="B4668" t="s">
        <v>4700</v>
      </c>
      <c r="C4668">
        <v>95</v>
      </c>
      <c r="D4668" t="s">
        <v>21</v>
      </c>
      <c r="E4668" t="s">
        <v>25</v>
      </c>
      <c r="F4668" t="s">
        <v>11</v>
      </c>
      <c r="G4668" t="s">
        <v>12</v>
      </c>
      <c r="H4668" s="2">
        <v>3981.35</v>
      </c>
      <c r="I4668" t="str">
        <f t="shared" si="72"/>
        <v>Senior Age</v>
      </c>
    </row>
    <row r="4669" spans="1:9" x14ac:dyDescent="0.35">
      <c r="A4669" s="1">
        <v>45216</v>
      </c>
      <c r="B4669" t="s">
        <v>4701</v>
      </c>
      <c r="C4669">
        <v>25</v>
      </c>
      <c r="D4669" t="s">
        <v>21</v>
      </c>
      <c r="E4669" t="s">
        <v>10</v>
      </c>
      <c r="F4669" t="s">
        <v>30</v>
      </c>
      <c r="G4669" t="s">
        <v>40</v>
      </c>
      <c r="H4669" s="2">
        <v>584.48</v>
      </c>
      <c r="I4669" t="str">
        <f t="shared" si="72"/>
        <v>Young Adult</v>
      </c>
    </row>
    <row r="4670" spans="1:9" x14ac:dyDescent="0.35">
      <c r="A4670" s="1">
        <v>44683</v>
      </c>
      <c r="B4670" t="s">
        <v>4702</v>
      </c>
      <c r="C4670">
        <v>96</v>
      </c>
      <c r="D4670" t="s">
        <v>9</v>
      </c>
      <c r="E4670" t="s">
        <v>22</v>
      </c>
      <c r="F4670" t="s">
        <v>16</v>
      </c>
      <c r="G4670" t="s">
        <v>28</v>
      </c>
      <c r="H4670" s="2">
        <v>4300.07</v>
      </c>
      <c r="I4670" t="str">
        <f t="shared" si="72"/>
        <v>Senior Age</v>
      </c>
    </row>
    <row r="4671" spans="1:9" x14ac:dyDescent="0.35">
      <c r="A4671" s="1">
        <v>44784</v>
      </c>
      <c r="B4671" t="s">
        <v>4703</v>
      </c>
      <c r="C4671">
        <v>13</v>
      </c>
      <c r="D4671" t="s">
        <v>9</v>
      </c>
      <c r="E4671" t="s">
        <v>22</v>
      </c>
      <c r="F4671" t="s">
        <v>16</v>
      </c>
      <c r="G4671" t="s">
        <v>17</v>
      </c>
      <c r="H4671" s="2">
        <v>2847.11</v>
      </c>
      <c r="I4671" t="str">
        <f t="shared" si="72"/>
        <v>Child</v>
      </c>
    </row>
    <row r="4672" spans="1:9" x14ac:dyDescent="0.35">
      <c r="A4672" s="1">
        <v>45197</v>
      </c>
      <c r="B4672" t="s">
        <v>4704</v>
      </c>
      <c r="C4672">
        <v>88</v>
      </c>
      <c r="D4672" t="s">
        <v>21</v>
      </c>
      <c r="E4672" t="s">
        <v>22</v>
      </c>
      <c r="F4672" t="s">
        <v>30</v>
      </c>
      <c r="G4672" t="s">
        <v>37</v>
      </c>
      <c r="H4672" s="2">
        <v>483.3</v>
      </c>
      <c r="I4672" t="str">
        <f t="shared" si="72"/>
        <v>Senior Age</v>
      </c>
    </row>
    <row r="4673" spans="1:9" x14ac:dyDescent="0.35">
      <c r="A4673" s="1">
        <v>45089</v>
      </c>
      <c r="B4673" t="s">
        <v>4705</v>
      </c>
      <c r="C4673">
        <v>62</v>
      </c>
      <c r="D4673" t="s">
        <v>14</v>
      </c>
      <c r="E4673" t="s">
        <v>25</v>
      </c>
      <c r="F4673" t="s">
        <v>23</v>
      </c>
      <c r="G4673" t="s">
        <v>28</v>
      </c>
      <c r="H4673" s="2">
        <v>4256.8900000000003</v>
      </c>
      <c r="I4673" t="str">
        <f t="shared" si="72"/>
        <v>Senior Age</v>
      </c>
    </row>
    <row r="4674" spans="1:9" x14ac:dyDescent="0.35">
      <c r="A4674" s="1">
        <v>44944</v>
      </c>
      <c r="B4674" t="s">
        <v>4706</v>
      </c>
      <c r="C4674">
        <v>54</v>
      </c>
      <c r="D4674" t="s">
        <v>9</v>
      </c>
      <c r="E4674" t="s">
        <v>15</v>
      </c>
      <c r="F4674" t="s">
        <v>23</v>
      </c>
      <c r="G4674" t="s">
        <v>12</v>
      </c>
      <c r="H4674" s="2">
        <v>2351.0500000000002</v>
      </c>
      <c r="I4674" t="str">
        <f t="shared" ref="I4674:I4737" si="73">IF(C4674&lt;=17,"Child",IF(C4674&lt;=39, "Young Adult", IF(C4674&lt;=59, "Middle age", "Senior Age")))</f>
        <v>Middle age</v>
      </c>
    </row>
    <row r="4675" spans="1:9" x14ac:dyDescent="0.35">
      <c r="A4675" s="1">
        <v>45204</v>
      </c>
      <c r="B4675" t="s">
        <v>4707</v>
      </c>
      <c r="C4675">
        <v>6</v>
      </c>
      <c r="D4675" t="s">
        <v>21</v>
      </c>
      <c r="E4675" t="s">
        <v>15</v>
      </c>
      <c r="F4675" t="s">
        <v>30</v>
      </c>
      <c r="G4675" t="s">
        <v>12</v>
      </c>
      <c r="H4675" s="2">
        <v>1757.96</v>
      </c>
      <c r="I4675" t="str">
        <f t="shared" si="73"/>
        <v>Child</v>
      </c>
    </row>
    <row r="4676" spans="1:9" x14ac:dyDescent="0.35">
      <c r="A4676" s="1">
        <v>44858</v>
      </c>
      <c r="B4676" t="s">
        <v>4708</v>
      </c>
      <c r="C4676">
        <v>10</v>
      </c>
      <c r="D4676" t="s">
        <v>21</v>
      </c>
      <c r="E4676" t="s">
        <v>35</v>
      </c>
      <c r="F4676" t="s">
        <v>23</v>
      </c>
      <c r="G4676" t="s">
        <v>12</v>
      </c>
      <c r="H4676" s="2">
        <v>4672.05</v>
      </c>
      <c r="I4676" t="str">
        <f t="shared" si="73"/>
        <v>Child</v>
      </c>
    </row>
    <row r="4677" spans="1:9" x14ac:dyDescent="0.35">
      <c r="A4677" s="1">
        <v>44933</v>
      </c>
      <c r="B4677" t="s">
        <v>4709</v>
      </c>
      <c r="C4677">
        <v>39</v>
      </c>
      <c r="D4677" t="s">
        <v>21</v>
      </c>
      <c r="E4677" t="s">
        <v>15</v>
      </c>
      <c r="F4677" t="s">
        <v>16</v>
      </c>
      <c r="G4677" t="s">
        <v>17</v>
      </c>
      <c r="H4677" s="2">
        <v>4193.45</v>
      </c>
      <c r="I4677" t="str">
        <f t="shared" si="73"/>
        <v>Young Adult</v>
      </c>
    </row>
    <row r="4678" spans="1:9" x14ac:dyDescent="0.35">
      <c r="A4678" s="1">
        <v>45290</v>
      </c>
      <c r="B4678" t="s">
        <v>4710</v>
      </c>
      <c r="C4678">
        <v>88</v>
      </c>
      <c r="D4678" t="s">
        <v>14</v>
      </c>
      <c r="E4678" t="s">
        <v>35</v>
      </c>
      <c r="F4678" t="s">
        <v>16</v>
      </c>
      <c r="G4678" t="s">
        <v>17</v>
      </c>
      <c r="H4678" s="2">
        <v>3446.25</v>
      </c>
      <c r="I4678" t="str">
        <f t="shared" si="73"/>
        <v>Senior Age</v>
      </c>
    </row>
    <row r="4679" spans="1:9" x14ac:dyDescent="0.35">
      <c r="A4679" s="1">
        <v>44871</v>
      </c>
      <c r="B4679" t="s">
        <v>4711</v>
      </c>
      <c r="C4679">
        <v>97</v>
      </c>
      <c r="D4679" t="s">
        <v>21</v>
      </c>
      <c r="E4679" t="s">
        <v>15</v>
      </c>
      <c r="F4679" t="s">
        <v>16</v>
      </c>
      <c r="G4679" t="s">
        <v>40</v>
      </c>
      <c r="H4679" s="2">
        <v>623.19000000000005</v>
      </c>
      <c r="I4679" t="str">
        <f t="shared" si="73"/>
        <v>Senior Age</v>
      </c>
    </row>
    <row r="4680" spans="1:9" x14ac:dyDescent="0.35">
      <c r="A4680" s="1">
        <v>44636</v>
      </c>
      <c r="B4680" t="s">
        <v>4712</v>
      </c>
      <c r="C4680">
        <v>90</v>
      </c>
      <c r="D4680" t="s">
        <v>9</v>
      </c>
      <c r="E4680" t="s">
        <v>25</v>
      </c>
      <c r="F4680" t="s">
        <v>23</v>
      </c>
      <c r="G4680" t="s">
        <v>37</v>
      </c>
      <c r="H4680" s="2">
        <v>84.89</v>
      </c>
      <c r="I4680" t="str">
        <f t="shared" si="73"/>
        <v>Senior Age</v>
      </c>
    </row>
    <row r="4681" spans="1:9" x14ac:dyDescent="0.35">
      <c r="A4681" s="1">
        <v>44873</v>
      </c>
      <c r="B4681" t="s">
        <v>4713</v>
      </c>
      <c r="C4681">
        <v>74</v>
      </c>
      <c r="D4681" t="s">
        <v>14</v>
      </c>
      <c r="E4681" t="s">
        <v>22</v>
      </c>
      <c r="F4681" t="s">
        <v>16</v>
      </c>
      <c r="G4681" t="s">
        <v>12</v>
      </c>
      <c r="H4681" s="2">
        <v>970.16</v>
      </c>
      <c r="I4681" t="str">
        <f t="shared" si="73"/>
        <v>Senior Age</v>
      </c>
    </row>
    <row r="4682" spans="1:9" x14ac:dyDescent="0.35">
      <c r="A4682" s="1">
        <v>44784</v>
      </c>
      <c r="B4682" t="s">
        <v>4714</v>
      </c>
      <c r="C4682">
        <v>44</v>
      </c>
      <c r="D4682" t="s">
        <v>14</v>
      </c>
      <c r="E4682" t="s">
        <v>33</v>
      </c>
      <c r="F4682" t="s">
        <v>30</v>
      </c>
      <c r="G4682" t="s">
        <v>28</v>
      </c>
      <c r="H4682" s="2">
        <v>563.27</v>
      </c>
      <c r="I4682" t="str">
        <f t="shared" si="73"/>
        <v>Middle age</v>
      </c>
    </row>
    <row r="4683" spans="1:9" x14ac:dyDescent="0.35">
      <c r="A4683" s="1">
        <v>44709</v>
      </c>
      <c r="B4683" t="s">
        <v>4715</v>
      </c>
      <c r="C4683">
        <v>81</v>
      </c>
      <c r="D4683" t="s">
        <v>9</v>
      </c>
      <c r="E4683" t="s">
        <v>15</v>
      </c>
      <c r="F4683" t="s">
        <v>16</v>
      </c>
      <c r="G4683" t="s">
        <v>40</v>
      </c>
      <c r="H4683" s="2">
        <v>2443.8200000000002</v>
      </c>
      <c r="I4683" t="str">
        <f t="shared" si="73"/>
        <v>Senior Age</v>
      </c>
    </row>
    <row r="4684" spans="1:9" x14ac:dyDescent="0.35">
      <c r="A4684" s="1">
        <v>44756</v>
      </c>
      <c r="B4684" t="s">
        <v>4716</v>
      </c>
      <c r="C4684">
        <v>26</v>
      </c>
      <c r="D4684" t="s">
        <v>14</v>
      </c>
      <c r="E4684" t="s">
        <v>25</v>
      </c>
      <c r="F4684" t="s">
        <v>23</v>
      </c>
      <c r="G4684" t="s">
        <v>12</v>
      </c>
      <c r="H4684" s="2">
        <v>4935.3</v>
      </c>
      <c r="I4684" t="str">
        <f t="shared" si="73"/>
        <v>Young Adult</v>
      </c>
    </row>
    <row r="4685" spans="1:9" x14ac:dyDescent="0.35">
      <c r="A4685" s="1">
        <v>45116</v>
      </c>
      <c r="B4685" t="s">
        <v>4717</v>
      </c>
      <c r="C4685">
        <v>96</v>
      </c>
      <c r="D4685" t="s">
        <v>14</v>
      </c>
      <c r="E4685" t="s">
        <v>19</v>
      </c>
      <c r="F4685" t="s">
        <v>30</v>
      </c>
      <c r="G4685" t="s">
        <v>17</v>
      </c>
      <c r="H4685" s="2">
        <v>624.54</v>
      </c>
      <c r="I4685" t="str">
        <f t="shared" si="73"/>
        <v>Senior Age</v>
      </c>
    </row>
    <row r="4686" spans="1:9" x14ac:dyDescent="0.35">
      <c r="A4686" s="1">
        <v>44966</v>
      </c>
      <c r="B4686" t="s">
        <v>4718</v>
      </c>
      <c r="C4686">
        <v>20</v>
      </c>
      <c r="D4686" t="s">
        <v>14</v>
      </c>
      <c r="E4686" t="s">
        <v>22</v>
      </c>
      <c r="F4686" t="s">
        <v>23</v>
      </c>
      <c r="G4686" t="s">
        <v>37</v>
      </c>
      <c r="H4686" s="2">
        <v>921.78</v>
      </c>
      <c r="I4686" t="str">
        <f t="shared" si="73"/>
        <v>Young Adult</v>
      </c>
    </row>
    <row r="4687" spans="1:9" x14ac:dyDescent="0.35">
      <c r="A4687" s="1">
        <v>45151</v>
      </c>
      <c r="B4687" t="s">
        <v>4719</v>
      </c>
      <c r="C4687">
        <v>71</v>
      </c>
      <c r="D4687" t="s">
        <v>14</v>
      </c>
      <c r="E4687" t="s">
        <v>22</v>
      </c>
      <c r="F4687" t="s">
        <v>11</v>
      </c>
      <c r="G4687" t="s">
        <v>28</v>
      </c>
      <c r="H4687" s="2">
        <v>4570.2700000000004</v>
      </c>
      <c r="I4687" t="str">
        <f t="shared" si="73"/>
        <v>Senior Age</v>
      </c>
    </row>
    <row r="4688" spans="1:9" x14ac:dyDescent="0.35">
      <c r="A4688" s="1">
        <v>45066</v>
      </c>
      <c r="B4688" t="s">
        <v>4720</v>
      </c>
      <c r="C4688">
        <v>14</v>
      </c>
      <c r="D4688" t="s">
        <v>14</v>
      </c>
      <c r="E4688" t="s">
        <v>15</v>
      </c>
      <c r="F4688" t="s">
        <v>16</v>
      </c>
      <c r="G4688" t="s">
        <v>40</v>
      </c>
      <c r="H4688" s="2">
        <v>3540.35</v>
      </c>
      <c r="I4688" t="str">
        <f t="shared" si="73"/>
        <v>Child</v>
      </c>
    </row>
    <row r="4689" spans="1:9" x14ac:dyDescent="0.35">
      <c r="A4689" s="1">
        <v>45090</v>
      </c>
      <c r="B4689" t="s">
        <v>4721</v>
      </c>
      <c r="C4689">
        <v>90</v>
      </c>
      <c r="D4689" t="s">
        <v>9</v>
      </c>
      <c r="E4689" t="s">
        <v>35</v>
      </c>
      <c r="F4689" t="s">
        <v>30</v>
      </c>
      <c r="G4689" t="s">
        <v>40</v>
      </c>
      <c r="H4689" s="2">
        <v>2405.56</v>
      </c>
      <c r="I4689" t="str">
        <f t="shared" si="73"/>
        <v>Senior Age</v>
      </c>
    </row>
    <row r="4690" spans="1:9" x14ac:dyDescent="0.35">
      <c r="A4690" s="1">
        <v>44927</v>
      </c>
      <c r="B4690" t="s">
        <v>4722</v>
      </c>
      <c r="C4690">
        <v>53</v>
      </c>
      <c r="D4690" t="s">
        <v>21</v>
      </c>
      <c r="E4690" t="s">
        <v>10</v>
      </c>
      <c r="F4690" t="s">
        <v>11</v>
      </c>
      <c r="G4690" t="s">
        <v>40</v>
      </c>
      <c r="H4690" s="2">
        <v>1176.79</v>
      </c>
      <c r="I4690" t="str">
        <f t="shared" si="73"/>
        <v>Middle age</v>
      </c>
    </row>
    <row r="4691" spans="1:9" x14ac:dyDescent="0.35">
      <c r="A4691" s="1">
        <v>44969</v>
      </c>
      <c r="B4691" t="s">
        <v>4723</v>
      </c>
      <c r="C4691">
        <v>29</v>
      </c>
      <c r="D4691" t="s">
        <v>14</v>
      </c>
      <c r="E4691" t="s">
        <v>15</v>
      </c>
      <c r="F4691" t="s">
        <v>23</v>
      </c>
      <c r="G4691" t="s">
        <v>17</v>
      </c>
      <c r="H4691" s="2">
        <v>1795.91</v>
      </c>
      <c r="I4691" t="str">
        <f t="shared" si="73"/>
        <v>Young Adult</v>
      </c>
    </row>
    <row r="4692" spans="1:9" x14ac:dyDescent="0.35">
      <c r="A4692" s="1">
        <v>44900</v>
      </c>
      <c r="B4692" t="s">
        <v>4724</v>
      </c>
      <c r="C4692">
        <v>50</v>
      </c>
      <c r="D4692" t="s">
        <v>21</v>
      </c>
      <c r="E4692" t="s">
        <v>22</v>
      </c>
      <c r="F4692" t="s">
        <v>16</v>
      </c>
      <c r="G4692" t="s">
        <v>40</v>
      </c>
      <c r="H4692" s="2">
        <v>4943.18</v>
      </c>
      <c r="I4692" t="str">
        <f t="shared" si="73"/>
        <v>Middle age</v>
      </c>
    </row>
    <row r="4693" spans="1:9" x14ac:dyDescent="0.35">
      <c r="A4693" s="1">
        <v>44905</v>
      </c>
      <c r="B4693" t="s">
        <v>4725</v>
      </c>
      <c r="C4693">
        <v>16</v>
      </c>
      <c r="D4693" t="s">
        <v>9</v>
      </c>
      <c r="E4693" t="s">
        <v>10</v>
      </c>
      <c r="F4693" t="s">
        <v>11</v>
      </c>
      <c r="G4693" t="s">
        <v>37</v>
      </c>
      <c r="H4693" s="2">
        <v>4614.0600000000004</v>
      </c>
      <c r="I4693" t="str">
        <f t="shared" si="73"/>
        <v>Child</v>
      </c>
    </row>
    <row r="4694" spans="1:9" x14ac:dyDescent="0.35">
      <c r="A4694" s="1">
        <v>45223</v>
      </c>
      <c r="B4694" t="s">
        <v>4726</v>
      </c>
      <c r="C4694">
        <v>73</v>
      </c>
      <c r="D4694" t="s">
        <v>21</v>
      </c>
      <c r="E4694" t="s">
        <v>10</v>
      </c>
      <c r="F4694" t="s">
        <v>11</v>
      </c>
      <c r="G4694" t="s">
        <v>17</v>
      </c>
      <c r="H4694" s="2">
        <v>1324.04</v>
      </c>
      <c r="I4694" t="str">
        <f t="shared" si="73"/>
        <v>Senior Age</v>
      </c>
    </row>
    <row r="4695" spans="1:9" x14ac:dyDescent="0.35">
      <c r="A4695" s="1">
        <v>45254</v>
      </c>
      <c r="B4695" t="s">
        <v>4727</v>
      </c>
      <c r="C4695">
        <v>10</v>
      </c>
      <c r="D4695" t="s">
        <v>14</v>
      </c>
      <c r="E4695" t="s">
        <v>22</v>
      </c>
      <c r="F4695" t="s">
        <v>30</v>
      </c>
      <c r="G4695" t="s">
        <v>17</v>
      </c>
      <c r="H4695" s="2">
        <v>4590.12</v>
      </c>
      <c r="I4695" t="str">
        <f t="shared" si="73"/>
        <v>Child</v>
      </c>
    </row>
    <row r="4696" spans="1:9" x14ac:dyDescent="0.35">
      <c r="A4696" s="1">
        <v>45181</v>
      </c>
      <c r="B4696" t="s">
        <v>4728</v>
      </c>
      <c r="C4696">
        <v>74</v>
      </c>
      <c r="D4696" t="s">
        <v>14</v>
      </c>
      <c r="E4696" t="s">
        <v>15</v>
      </c>
      <c r="F4696" t="s">
        <v>11</v>
      </c>
      <c r="G4696" t="s">
        <v>40</v>
      </c>
      <c r="H4696" s="2">
        <v>2924.88</v>
      </c>
      <c r="I4696" t="str">
        <f t="shared" si="73"/>
        <v>Senior Age</v>
      </c>
    </row>
    <row r="4697" spans="1:9" x14ac:dyDescent="0.35">
      <c r="A4697" s="1">
        <v>44804</v>
      </c>
      <c r="B4697" t="s">
        <v>4729</v>
      </c>
      <c r="C4697">
        <v>47</v>
      </c>
      <c r="D4697" t="s">
        <v>9</v>
      </c>
      <c r="E4697" t="s">
        <v>25</v>
      </c>
      <c r="F4697" t="s">
        <v>16</v>
      </c>
      <c r="G4697" t="s">
        <v>40</v>
      </c>
      <c r="H4697" s="2">
        <v>2237.65</v>
      </c>
      <c r="I4697" t="str">
        <f t="shared" si="73"/>
        <v>Middle age</v>
      </c>
    </row>
    <row r="4698" spans="1:9" x14ac:dyDescent="0.35">
      <c r="A4698" s="1">
        <v>44695</v>
      </c>
      <c r="B4698" t="s">
        <v>4730</v>
      </c>
      <c r="C4698">
        <v>90</v>
      </c>
      <c r="D4698" t="s">
        <v>21</v>
      </c>
      <c r="E4698" t="s">
        <v>15</v>
      </c>
      <c r="F4698" t="s">
        <v>30</v>
      </c>
      <c r="G4698" t="s">
        <v>17</v>
      </c>
      <c r="H4698" s="2">
        <v>1605.67</v>
      </c>
      <c r="I4698" t="str">
        <f t="shared" si="73"/>
        <v>Senior Age</v>
      </c>
    </row>
    <row r="4699" spans="1:9" x14ac:dyDescent="0.35">
      <c r="A4699" s="1">
        <v>45137</v>
      </c>
      <c r="B4699" t="s">
        <v>4731</v>
      </c>
      <c r="C4699">
        <v>90</v>
      </c>
      <c r="D4699" t="s">
        <v>9</v>
      </c>
      <c r="E4699" t="s">
        <v>25</v>
      </c>
      <c r="F4699" t="s">
        <v>30</v>
      </c>
      <c r="G4699" t="s">
        <v>17</v>
      </c>
      <c r="H4699" s="2">
        <v>3885.7</v>
      </c>
      <c r="I4699" t="str">
        <f t="shared" si="73"/>
        <v>Senior Age</v>
      </c>
    </row>
    <row r="4700" spans="1:9" x14ac:dyDescent="0.35">
      <c r="A4700" s="1">
        <v>45207</v>
      </c>
      <c r="B4700" t="s">
        <v>4732</v>
      </c>
      <c r="C4700">
        <v>71</v>
      </c>
      <c r="D4700" t="s">
        <v>14</v>
      </c>
      <c r="E4700" t="s">
        <v>19</v>
      </c>
      <c r="F4700" t="s">
        <v>11</v>
      </c>
      <c r="G4700" t="s">
        <v>37</v>
      </c>
      <c r="H4700" s="2">
        <v>2766.65</v>
      </c>
      <c r="I4700" t="str">
        <f t="shared" si="73"/>
        <v>Senior Age</v>
      </c>
    </row>
    <row r="4701" spans="1:9" x14ac:dyDescent="0.35">
      <c r="A4701" s="1">
        <v>44979</v>
      </c>
      <c r="B4701" t="s">
        <v>4733</v>
      </c>
      <c r="C4701">
        <v>68</v>
      </c>
      <c r="D4701" t="s">
        <v>21</v>
      </c>
      <c r="E4701" t="s">
        <v>19</v>
      </c>
      <c r="F4701" t="s">
        <v>16</v>
      </c>
      <c r="G4701" t="s">
        <v>12</v>
      </c>
      <c r="H4701" s="2">
        <v>1421.59</v>
      </c>
      <c r="I4701" t="str">
        <f t="shared" si="73"/>
        <v>Senior Age</v>
      </c>
    </row>
    <row r="4702" spans="1:9" x14ac:dyDescent="0.35">
      <c r="A4702" s="1">
        <v>44661</v>
      </c>
      <c r="B4702" t="s">
        <v>4734</v>
      </c>
      <c r="C4702">
        <v>68</v>
      </c>
      <c r="D4702" t="s">
        <v>14</v>
      </c>
      <c r="E4702" t="s">
        <v>22</v>
      </c>
      <c r="F4702" t="s">
        <v>16</v>
      </c>
      <c r="G4702" t="s">
        <v>17</v>
      </c>
      <c r="H4702" s="2">
        <v>2916.47</v>
      </c>
      <c r="I4702" t="str">
        <f t="shared" si="73"/>
        <v>Senior Age</v>
      </c>
    </row>
    <row r="4703" spans="1:9" x14ac:dyDescent="0.35">
      <c r="A4703" s="1">
        <v>44867</v>
      </c>
      <c r="B4703" t="s">
        <v>4735</v>
      </c>
      <c r="C4703">
        <v>62</v>
      </c>
      <c r="D4703" t="s">
        <v>14</v>
      </c>
      <c r="E4703" t="s">
        <v>33</v>
      </c>
      <c r="F4703" t="s">
        <v>11</v>
      </c>
      <c r="G4703" t="s">
        <v>40</v>
      </c>
      <c r="H4703" s="2">
        <v>3035.59</v>
      </c>
      <c r="I4703" t="str">
        <f t="shared" si="73"/>
        <v>Senior Age</v>
      </c>
    </row>
    <row r="4704" spans="1:9" x14ac:dyDescent="0.35">
      <c r="A4704" s="1">
        <v>44970</v>
      </c>
      <c r="B4704" t="s">
        <v>4736</v>
      </c>
      <c r="C4704">
        <v>80</v>
      </c>
      <c r="D4704" t="s">
        <v>14</v>
      </c>
      <c r="E4704" t="s">
        <v>33</v>
      </c>
      <c r="F4704" t="s">
        <v>16</v>
      </c>
      <c r="G4704" t="s">
        <v>40</v>
      </c>
      <c r="H4704" s="2">
        <v>3508.24</v>
      </c>
      <c r="I4704" t="str">
        <f t="shared" si="73"/>
        <v>Senior Age</v>
      </c>
    </row>
    <row r="4705" spans="1:9" x14ac:dyDescent="0.35">
      <c r="A4705" s="1">
        <v>44570</v>
      </c>
      <c r="B4705" t="s">
        <v>4737</v>
      </c>
      <c r="C4705">
        <v>55</v>
      </c>
      <c r="D4705" t="s">
        <v>21</v>
      </c>
      <c r="E4705" t="s">
        <v>33</v>
      </c>
      <c r="F4705" t="s">
        <v>23</v>
      </c>
      <c r="G4705" t="s">
        <v>28</v>
      </c>
      <c r="H4705" s="2">
        <v>3873.85</v>
      </c>
      <c r="I4705" t="str">
        <f t="shared" si="73"/>
        <v>Middle age</v>
      </c>
    </row>
    <row r="4706" spans="1:9" x14ac:dyDescent="0.35">
      <c r="A4706" s="1">
        <v>44891</v>
      </c>
      <c r="B4706" t="s">
        <v>4738</v>
      </c>
      <c r="C4706">
        <v>65</v>
      </c>
      <c r="D4706" t="s">
        <v>9</v>
      </c>
      <c r="E4706" t="s">
        <v>25</v>
      </c>
      <c r="F4706" t="s">
        <v>30</v>
      </c>
      <c r="G4706" t="s">
        <v>28</v>
      </c>
      <c r="H4706" s="2">
        <v>4151.74</v>
      </c>
      <c r="I4706" t="str">
        <f t="shared" si="73"/>
        <v>Senior Age</v>
      </c>
    </row>
    <row r="4707" spans="1:9" x14ac:dyDescent="0.35">
      <c r="A4707" s="1">
        <v>44793</v>
      </c>
      <c r="B4707" t="s">
        <v>4739</v>
      </c>
      <c r="C4707">
        <v>34</v>
      </c>
      <c r="D4707" t="s">
        <v>14</v>
      </c>
      <c r="E4707" t="s">
        <v>22</v>
      </c>
      <c r="F4707" t="s">
        <v>30</v>
      </c>
      <c r="G4707" t="s">
        <v>37</v>
      </c>
      <c r="H4707" s="2">
        <v>602.4</v>
      </c>
      <c r="I4707" t="str">
        <f t="shared" si="73"/>
        <v>Young Adult</v>
      </c>
    </row>
    <row r="4708" spans="1:9" x14ac:dyDescent="0.35">
      <c r="A4708" s="1">
        <v>45151</v>
      </c>
      <c r="B4708" t="s">
        <v>4740</v>
      </c>
      <c r="C4708">
        <v>7</v>
      </c>
      <c r="D4708" t="s">
        <v>14</v>
      </c>
      <c r="E4708" t="s">
        <v>33</v>
      </c>
      <c r="F4708" t="s">
        <v>30</v>
      </c>
      <c r="G4708" t="s">
        <v>17</v>
      </c>
      <c r="H4708" s="2">
        <v>3218.47</v>
      </c>
      <c r="I4708" t="str">
        <f t="shared" si="73"/>
        <v>Child</v>
      </c>
    </row>
    <row r="4709" spans="1:9" x14ac:dyDescent="0.35">
      <c r="A4709" s="1">
        <v>44735</v>
      </c>
      <c r="B4709" t="s">
        <v>4741</v>
      </c>
      <c r="C4709">
        <v>45</v>
      </c>
      <c r="D4709" t="s">
        <v>14</v>
      </c>
      <c r="E4709" t="s">
        <v>15</v>
      </c>
      <c r="F4709" t="s">
        <v>30</v>
      </c>
      <c r="G4709" t="s">
        <v>40</v>
      </c>
      <c r="H4709" s="2">
        <v>3699.9</v>
      </c>
      <c r="I4709" t="str">
        <f t="shared" si="73"/>
        <v>Middle age</v>
      </c>
    </row>
    <row r="4710" spans="1:9" x14ac:dyDescent="0.35">
      <c r="A4710" s="1">
        <v>44831</v>
      </c>
      <c r="B4710" t="s">
        <v>4742</v>
      </c>
      <c r="C4710">
        <v>24</v>
      </c>
      <c r="D4710" t="s">
        <v>21</v>
      </c>
      <c r="E4710" t="s">
        <v>22</v>
      </c>
      <c r="F4710" t="s">
        <v>16</v>
      </c>
      <c r="G4710" t="s">
        <v>28</v>
      </c>
      <c r="H4710" s="2">
        <v>471.68</v>
      </c>
      <c r="I4710" t="str">
        <f t="shared" si="73"/>
        <v>Young Adult</v>
      </c>
    </row>
    <row r="4711" spans="1:9" x14ac:dyDescent="0.35">
      <c r="A4711" s="1">
        <v>44865</v>
      </c>
      <c r="B4711" t="s">
        <v>4743</v>
      </c>
      <c r="C4711">
        <v>60</v>
      </c>
      <c r="D4711" t="s">
        <v>21</v>
      </c>
      <c r="E4711" t="s">
        <v>35</v>
      </c>
      <c r="F4711" t="s">
        <v>30</v>
      </c>
      <c r="G4711" t="s">
        <v>37</v>
      </c>
      <c r="H4711" s="2">
        <v>976.67</v>
      </c>
      <c r="I4711" t="str">
        <f t="shared" si="73"/>
        <v>Senior Age</v>
      </c>
    </row>
    <row r="4712" spans="1:9" x14ac:dyDescent="0.35">
      <c r="A4712" s="1">
        <v>44900</v>
      </c>
      <c r="B4712" t="s">
        <v>4744</v>
      </c>
      <c r="C4712">
        <v>14</v>
      </c>
      <c r="D4712" t="s">
        <v>14</v>
      </c>
      <c r="E4712" t="s">
        <v>25</v>
      </c>
      <c r="F4712" t="s">
        <v>30</v>
      </c>
      <c r="G4712" t="s">
        <v>37</v>
      </c>
      <c r="H4712" s="2">
        <v>2889.59</v>
      </c>
      <c r="I4712" t="str">
        <f t="shared" si="73"/>
        <v>Child</v>
      </c>
    </row>
    <row r="4713" spans="1:9" x14ac:dyDescent="0.35">
      <c r="A4713" s="1">
        <v>45220</v>
      </c>
      <c r="B4713" t="s">
        <v>4745</v>
      </c>
      <c r="C4713">
        <v>2</v>
      </c>
      <c r="D4713" t="s">
        <v>14</v>
      </c>
      <c r="E4713" t="s">
        <v>25</v>
      </c>
      <c r="F4713" t="s">
        <v>11</v>
      </c>
      <c r="G4713" t="s">
        <v>28</v>
      </c>
      <c r="H4713" s="2">
        <v>3072.07</v>
      </c>
      <c r="I4713" t="str">
        <f t="shared" si="73"/>
        <v>Child</v>
      </c>
    </row>
    <row r="4714" spans="1:9" x14ac:dyDescent="0.35">
      <c r="A4714" s="1">
        <v>44642</v>
      </c>
      <c r="B4714" t="s">
        <v>4746</v>
      </c>
      <c r="C4714">
        <v>98</v>
      </c>
      <c r="D4714" t="s">
        <v>21</v>
      </c>
      <c r="E4714" t="s">
        <v>33</v>
      </c>
      <c r="F4714" t="s">
        <v>23</v>
      </c>
      <c r="G4714" t="s">
        <v>37</v>
      </c>
      <c r="H4714" s="2">
        <v>4460.2</v>
      </c>
      <c r="I4714" t="str">
        <f t="shared" si="73"/>
        <v>Senior Age</v>
      </c>
    </row>
    <row r="4715" spans="1:9" x14ac:dyDescent="0.35">
      <c r="A4715" s="1">
        <v>45072</v>
      </c>
      <c r="B4715" t="s">
        <v>4747</v>
      </c>
      <c r="C4715">
        <v>72</v>
      </c>
      <c r="D4715" t="s">
        <v>14</v>
      </c>
      <c r="E4715" t="s">
        <v>22</v>
      </c>
      <c r="F4715" t="s">
        <v>16</v>
      </c>
      <c r="G4715" t="s">
        <v>17</v>
      </c>
      <c r="H4715" s="2">
        <v>1345.04</v>
      </c>
      <c r="I4715" t="str">
        <f t="shared" si="73"/>
        <v>Senior Age</v>
      </c>
    </row>
    <row r="4716" spans="1:9" x14ac:dyDescent="0.35">
      <c r="A4716" s="1">
        <v>44731</v>
      </c>
      <c r="B4716" t="s">
        <v>4748</v>
      </c>
      <c r="C4716">
        <v>38</v>
      </c>
      <c r="D4716" t="s">
        <v>14</v>
      </c>
      <c r="E4716" t="s">
        <v>19</v>
      </c>
      <c r="F4716" t="s">
        <v>16</v>
      </c>
      <c r="G4716" t="s">
        <v>40</v>
      </c>
      <c r="H4716" s="2">
        <v>2024.85</v>
      </c>
      <c r="I4716" t="str">
        <f t="shared" si="73"/>
        <v>Young Adult</v>
      </c>
    </row>
    <row r="4717" spans="1:9" x14ac:dyDescent="0.35">
      <c r="A4717" s="1">
        <v>45083</v>
      </c>
      <c r="B4717" t="s">
        <v>4749</v>
      </c>
      <c r="C4717">
        <v>69</v>
      </c>
      <c r="D4717" t="s">
        <v>21</v>
      </c>
      <c r="E4717" t="s">
        <v>19</v>
      </c>
      <c r="F4717" t="s">
        <v>16</v>
      </c>
      <c r="G4717" t="s">
        <v>40</v>
      </c>
      <c r="H4717" s="2">
        <v>1324.86</v>
      </c>
      <c r="I4717" t="str">
        <f t="shared" si="73"/>
        <v>Senior Age</v>
      </c>
    </row>
    <row r="4718" spans="1:9" x14ac:dyDescent="0.35">
      <c r="A4718" s="1">
        <v>44946</v>
      </c>
      <c r="B4718" t="s">
        <v>4750</v>
      </c>
      <c r="C4718">
        <v>91</v>
      </c>
      <c r="D4718" t="s">
        <v>14</v>
      </c>
      <c r="E4718" t="s">
        <v>15</v>
      </c>
      <c r="F4718" t="s">
        <v>23</v>
      </c>
      <c r="G4718" t="s">
        <v>40</v>
      </c>
      <c r="H4718" s="2">
        <v>2102.77</v>
      </c>
      <c r="I4718" t="str">
        <f t="shared" si="73"/>
        <v>Senior Age</v>
      </c>
    </row>
    <row r="4719" spans="1:9" x14ac:dyDescent="0.35">
      <c r="A4719" s="1">
        <v>44581</v>
      </c>
      <c r="B4719" t="s">
        <v>4751</v>
      </c>
      <c r="C4719">
        <v>50</v>
      </c>
      <c r="D4719" t="s">
        <v>21</v>
      </c>
      <c r="E4719" t="s">
        <v>10</v>
      </c>
      <c r="F4719" t="s">
        <v>30</v>
      </c>
      <c r="G4719" t="s">
        <v>17</v>
      </c>
      <c r="H4719" s="2">
        <v>3629.58</v>
      </c>
      <c r="I4719" t="str">
        <f t="shared" si="73"/>
        <v>Middle age</v>
      </c>
    </row>
    <row r="4720" spans="1:9" x14ac:dyDescent="0.35">
      <c r="A4720" s="1">
        <v>45234</v>
      </c>
      <c r="B4720" t="s">
        <v>4752</v>
      </c>
      <c r="C4720">
        <v>10</v>
      </c>
      <c r="D4720" t="s">
        <v>9</v>
      </c>
      <c r="E4720" t="s">
        <v>22</v>
      </c>
      <c r="F4720" t="s">
        <v>23</v>
      </c>
      <c r="G4720" t="s">
        <v>40</v>
      </c>
      <c r="H4720" s="2">
        <v>1949.91</v>
      </c>
      <c r="I4720" t="str">
        <f t="shared" si="73"/>
        <v>Child</v>
      </c>
    </row>
    <row r="4721" spans="1:9" x14ac:dyDescent="0.35">
      <c r="A4721" s="1">
        <v>44924</v>
      </c>
      <c r="B4721" t="s">
        <v>4753</v>
      </c>
      <c r="C4721">
        <v>49</v>
      </c>
      <c r="D4721" t="s">
        <v>14</v>
      </c>
      <c r="E4721" t="s">
        <v>25</v>
      </c>
      <c r="F4721" t="s">
        <v>30</v>
      </c>
      <c r="G4721" t="s">
        <v>12</v>
      </c>
      <c r="H4721" s="2">
        <v>798.41</v>
      </c>
      <c r="I4721" t="str">
        <f t="shared" si="73"/>
        <v>Middle age</v>
      </c>
    </row>
    <row r="4722" spans="1:9" x14ac:dyDescent="0.35">
      <c r="A4722" s="1">
        <v>44673</v>
      </c>
      <c r="B4722" t="s">
        <v>4754</v>
      </c>
      <c r="C4722">
        <v>34</v>
      </c>
      <c r="D4722" t="s">
        <v>9</v>
      </c>
      <c r="E4722" t="s">
        <v>22</v>
      </c>
      <c r="F4722" t="s">
        <v>11</v>
      </c>
      <c r="G4722" t="s">
        <v>12</v>
      </c>
      <c r="H4722" s="2">
        <v>1628.76</v>
      </c>
      <c r="I4722" t="str">
        <f t="shared" si="73"/>
        <v>Young Adult</v>
      </c>
    </row>
    <row r="4723" spans="1:9" x14ac:dyDescent="0.35">
      <c r="A4723" s="1">
        <v>45126</v>
      </c>
      <c r="B4723" t="s">
        <v>4755</v>
      </c>
      <c r="C4723">
        <v>38</v>
      </c>
      <c r="D4723" t="s">
        <v>9</v>
      </c>
      <c r="E4723" t="s">
        <v>19</v>
      </c>
      <c r="F4723" t="s">
        <v>16</v>
      </c>
      <c r="G4723" t="s">
        <v>12</v>
      </c>
      <c r="H4723" s="2">
        <v>784.52</v>
      </c>
      <c r="I4723" t="str">
        <f t="shared" si="73"/>
        <v>Young Adult</v>
      </c>
    </row>
    <row r="4724" spans="1:9" x14ac:dyDescent="0.35">
      <c r="A4724" s="1">
        <v>44902</v>
      </c>
      <c r="B4724" t="s">
        <v>4756</v>
      </c>
      <c r="C4724">
        <v>75</v>
      </c>
      <c r="D4724" t="s">
        <v>14</v>
      </c>
      <c r="E4724" t="s">
        <v>25</v>
      </c>
      <c r="F4724" t="s">
        <v>30</v>
      </c>
      <c r="G4724" t="s">
        <v>67</v>
      </c>
      <c r="H4724" s="2">
        <v>2845.58</v>
      </c>
      <c r="I4724" t="str">
        <f t="shared" si="73"/>
        <v>Senior Age</v>
      </c>
    </row>
    <row r="4725" spans="1:9" x14ac:dyDescent="0.35">
      <c r="A4725" s="1">
        <v>44979</v>
      </c>
      <c r="B4725" t="s">
        <v>4757</v>
      </c>
      <c r="C4725">
        <v>22</v>
      </c>
      <c r="D4725" t="s">
        <v>21</v>
      </c>
      <c r="E4725" t="s">
        <v>25</v>
      </c>
      <c r="F4725" t="s">
        <v>11</v>
      </c>
      <c r="G4725" t="s">
        <v>28</v>
      </c>
      <c r="H4725" s="2">
        <v>4456.84</v>
      </c>
      <c r="I4725" t="str">
        <f t="shared" si="73"/>
        <v>Young Adult</v>
      </c>
    </row>
    <row r="4726" spans="1:9" x14ac:dyDescent="0.35">
      <c r="A4726" s="1">
        <v>45192</v>
      </c>
      <c r="B4726" t="s">
        <v>4758</v>
      </c>
      <c r="C4726">
        <v>20</v>
      </c>
      <c r="D4726" t="s">
        <v>21</v>
      </c>
      <c r="E4726" t="s">
        <v>10</v>
      </c>
      <c r="F4726" t="s">
        <v>11</v>
      </c>
      <c r="G4726" t="s">
        <v>17</v>
      </c>
      <c r="H4726" s="2">
        <v>1276.47</v>
      </c>
      <c r="I4726" t="str">
        <f t="shared" si="73"/>
        <v>Young Adult</v>
      </c>
    </row>
    <row r="4727" spans="1:9" x14ac:dyDescent="0.35">
      <c r="A4727" s="1">
        <v>44975</v>
      </c>
      <c r="B4727" t="s">
        <v>4759</v>
      </c>
      <c r="C4727">
        <v>55</v>
      </c>
      <c r="D4727" t="s">
        <v>21</v>
      </c>
      <c r="E4727" t="s">
        <v>19</v>
      </c>
      <c r="F4727" t="s">
        <v>23</v>
      </c>
      <c r="G4727" t="s">
        <v>12</v>
      </c>
      <c r="H4727" s="2">
        <v>526.96</v>
      </c>
      <c r="I4727" t="str">
        <f t="shared" si="73"/>
        <v>Middle age</v>
      </c>
    </row>
    <row r="4728" spans="1:9" x14ac:dyDescent="0.35">
      <c r="A4728" s="1">
        <v>45188</v>
      </c>
      <c r="B4728" t="s">
        <v>4760</v>
      </c>
      <c r="C4728">
        <v>76</v>
      </c>
      <c r="D4728" t="s">
        <v>14</v>
      </c>
      <c r="E4728" t="s">
        <v>25</v>
      </c>
      <c r="F4728" t="s">
        <v>11</v>
      </c>
      <c r="G4728" t="s">
        <v>37</v>
      </c>
      <c r="H4728" s="2">
        <v>4622.6099999999997</v>
      </c>
      <c r="I4728" t="str">
        <f t="shared" si="73"/>
        <v>Senior Age</v>
      </c>
    </row>
    <row r="4729" spans="1:9" x14ac:dyDescent="0.35">
      <c r="A4729" s="1">
        <v>45131</v>
      </c>
      <c r="B4729" t="s">
        <v>4761</v>
      </c>
      <c r="C4729">
        <v>0</v>
      </c>
      <c r="D4729" t="s">
        <v>9</v>
      </c>
      <c r="E4729" t="s">
        <v>22</v>
      </c>
      <c r="F4729" t="s">
        <v>30</v>
      </c>
      <c r="G4729" t="s">
        <v>40</v>
      </c>
      <c r="H4729" s="2">
        <v>2140.91</v>
      </c>
      <c r="I4729" t="str">
        <f t="shared" si="73"/>
        <v>Child</v>
      </c>
    </row>
    <row r="4730" spans="1:9" x14ac:dyDescent="0.35">
      <c r="A4730" s="1">
        <v>44802</v>
      </c>
      <c r="B4730" t="s">
        <v>4762</v>
      </c>
      <c r="C4730">
        <v>83</v>
      </c>
      <c r="D4730" t="s">
        <v>9</v>
      </c>
      <c r="E4730" t="s">
        <v>33</v>
      </c>
      <c r="F4730" t="s">
        <v>16</v>
      </c>
      <c r="G4730" t="s">
        <v>37</v>
      </c>
      <c r="H4730" s="2">
        <v>3162.36</v>
      </c>
      <c r="I4730" t="str">
        <f t="shared" si="73"/>
        <v>Senior Age</v>
      </c>
    </row>
    <row r="4731" spans="1:9" x14ac:dyDescent="0.35">
      <c r="A4731" s="1">
        <v>45101</v>
      </c>
      <c r="B4731" t="s">
        <v>4763</v>
      </c>
      <c r="C4731">
        <v>16</v>
      </c>
      <c r="D4731" t="s">
        <v>14</v>
      </c>
      <c r="E4731" t="s">
        <v>25</v>
      </c>
      <c r="F4731" t="s">
        <v>30</v>
      </c>
      <c r="G4731" t="s">
        <v>12</v>
      </c>
      <c r="H4731" s="2">
        <v>4450.72</v>
      </c>
      <c r="I4731" t="str">
        <f t="shared" si="73"/>
        <v>Child</v>
      </c>
    </row>
    <row r="4732" spans="1:9" x14ac:dyDescent="0.35">
      <c r="A4732" s="1">
        <v>45204</v>
      </c>
      <c r="B4732" t="s">
        <v>4764</v>
      </c>
      <c r="C4732">
        <v>87</v>
      </c>
      <c r="D4732" t="s">
        <v>9</v>
      </c>
      <c r="E4732" t="s">
        <v>35</v>
      </c>
      <c r="F4732" t="s">
        <v>30</v>
      </c>
      <c r="G4732" t="s">
        <v>28</v>
      </c>
      <c r="H4732" s="2">
        <v>4719.03</v>
      </c>
      <c r="I4732" t="str">
        <f t="shared" si="73"/>
        <v>Senior Age</v>
      </c>
    </row>
    <row r="4733" spans="1:9" x14ac:dyDescent="0.35">
      <c r="A4733" s="1">
        <v>44702</v>
      </c>
      <c r="B4733" t="s">
        <v>4765</v>
      </c>
      <c r="C4733">
        <v>38</v>
      </c>
      <c r="D4733" t="s">
        <v>21</v>
      </c>
      <c r="E4733" t="s">
        <v>15</v>
      </c>
      <c r="F4733" t="s">
        <v>16</v>
      </c>
      <c r="G4733" t="s">
        <v>28</v>
      </c>
      <c r="H4733" s="2">
        <v>2606.9299999999998</v>
      </c>
      <c r="I4733" t="str">
        <f t="shared" si="73"/>
        <v>Young Adult</v>
      </c>
    </row>
    <row r="4734" spans="1:9" x14ac:dyDescent="0.35">
      <c r="A4734" s="1">
        <v>44646</v>
      </c>
      <c r="B4734" t="s">
        <v>4766</v>
      </c>
      <c r="C4734">
        <v>93</v>
      </c>
      <c r="D4734" t="s">
        <v>21</v>
      </c>
      <c r="E4734" t="s">
        <v>27</v>
      </c>
      <c r="F4734" t="s">
        <v>16</v>
      </c>
      <c r="G4734" t="s">
        <v>37</v>
      </c>
      <c r="H4734" s="2">
        <v>589.6</v>
      </c>
      <c r="I4734" t="str">
        <f t="shared" si="73"/>
        <v>Senior Age</v>
      </c>
    </row>
    <row r="4735" spans="1:9" x14ac:dyDescent="0.35">
      <c r="A4735" s="1">
        <v>44878</v>
      </c>
      <c r="B4735" t="s">
        <v>4767</v>
      </c>
      <c r="C4735">
        <v>37</v>
      </c>
      <c r="D4735" t="s">
        <v>9</v>
      </c>
      <c r="E4735" t="s">
        <v>25</v>
      </c>
      <c r="F4735" t="s">
        <v>11</v>
      </c>
      <c r="G4735" t="s">
        <v>40</v>
      </c>
      <c r="H4735" s="2">
        <v>3769.74</v>
      </c>
      <c r="I4735" t="str">
        <f t="shared" si="73"/>
        <v>Young Adult</v>
      </c>
    </row>
    <row r="4736" spans="1:9" x14ac:dyDescent="0.35">
      <c r="A4736" s="1">
        <v>45023</v>
      </c>
      <c r="B4736" t="s">
        <v>4768</v>
      </c>
      <c r="C4736">
        <v>40</v>
      </c>
      <c r="D4736" t="s">
        <v>21</v>
      </c>
      <c r="E4736" t="s">
        <v>15</v>
      </c>
      <c r="F4736" t="s">
        <v>11</v>
      </c>
      <c r="G4736" t="s">
        <v>17</v>
      </c>
      <c r="H4736" s="2">
        <v>1089.29</v>
      </c>
      <c r="I4736" t="str">
        <f t="shared" si="73"/>
        <v>Middle age</v>
      </c>
    </row>
    <row r="4737" spans="1:9" x14ac:dyDescent="0.35">
      <c r="A4737" s="1">
        <v>45118</v>
      </c>
      <c r="B4737" t="s">
        <v>4769</v>
      </c>
      <c r="C4737">
        <v>14</v>
      </c>
      <c r="D4737" t="s">
        <v>14</v>
      </c>
      <c r="E4737" t="s">
        <v>19</v>
      </c>
      <c r="F4737" t="s">
        <v>23</v>
      </c>
      <c r="G4737" t="s">
        <v>17</v>
      </c>
      <c r="H4737" s="2">
        <v>106.54</v>
      </c>
      <c r="I4737" t="str">
        <f t="shared" si="73"/>
        <v>Child</v>
      </c>
    </row>
    <row r="4738" spans="1:9" x14ac:dyDescent="0.35">
      <c r="A4738" s="1">
        <v>44997</v>
      </c>
      <c r="B4738" t="s">
        <v>4770</v>
      </c>
      <c r="C4738">
        <v>65</v>
      </c>
      <c r="D4738" t="s">
        <v>9</v>
      </c>
      <c r="E4738" t="s">
        <v>10</v>
      </c>
      <c r="F4738" t="s">
        <v>30</v>
      </c>
      <c r="G4738" t="s">
        <v>28</v>
      </c>
      <c r="H4738" s="2">
        <v>2827.44</v>
      </c>
      <c r="I4738" t="str">
        <f t="shared" ref="I4738:I4801" si="74">IF(C4738&lt;=17,"Child",IF(C4738&lt;=39, "Young Adult", IF(C4738&lt;=59, "Middle age", "Senior Age")))</f>
        <v>Senior Age</v>
      </c>
    </row>
    <row r="4739" spans="1:9" x14ac:dyDescent="0.35">
      <c r="A4739" s="1">
        <v>45192</v>
      </c>
      <c r="B4739" t="s">
        <v>4771</v>
      </c>
      <c r="C4739">
        <v>66</v>
      </c>
      <c r="D4739" t="s">
        <v>9</v>
      </c>
      <c r="E4739" t="s">
        <v>33</v>
      </c>
      <c r="F4739" t="s">
        <v>23</v>
      </c>
      <c r="G4739" t="s">
        <v>12</v>
      </c>
      <c r="H4739" s="2">
        <v>3172.68</v>
      </c>
      <c r="I4739" t="str">
        <f t="shared" si="74"/>
        <v>Senior Age</v>
      </c>
    </row>
    <row r="4740" spans="1:9" x14ac:dyDescent="0.35">
      <c r="A4740" s="1">
        <v>44756</v>
      </c>
      <c r="B4740" t="s">
        <v>4772</v>
      </c>
      <c r="C4740">
        <v>19</v>
      </c>
      <c r="D4740" t="s">
        <v>14</v>
      </c>
      <c r="E4740" t="s">
        <v>10</v>
      </c>
      <c r="F4740" t="s">
        <v>11</v>
      </c>
      <c r="G4740" t="s">
        <v>12</v>
      </c>
      <c r="H4740" s="2">
        <v>1658.07</v>
      </c>
      <c r="I4740" t="str">
        <f t="shared" si="74"/>
        <v>Young Adult</v>
      </c>
    </row>
    <row r="4741" spans="1:9" x14ac:dyDescent="0.35">
      <c r="A4741" s="1">
        <v>44811</v>
      </c>
      <c r="B4741" t="s">
        <v>4773</v>
      </c>
      <c r="C4741">
        <v>72</v>
      </c>
      <c r="D4741" t="s">
        <v>21</v>
      </c>
      <c r="E4741" t="s">
        <v>19</v>
      </c>
      <c r="F4741" t="s">
        <v>16</v>
      </c>
      <c r="G4741" t="s">
        <v>28</v>
      </c>
      <c r="H4741" s="2">
        <v>2245.2800000000002</v>
      </c>
      <c r="I4741" t="str">
        <f t="shared" si="74"/>
        <v>Senior Age</v>
      </c>
    </row>
    <row r="4742" spans="1:9" x14ac:dyDescent="0.35">
      <c r="A4742" s="1">
        <v>44805</v>
      </c>
      <c r="B4742" t="s">
        <v>4774</v>
      </c>
      <c r="C4742">
        <v>38</v>
      </c>
      <c r="D4742" t="s">
        <v>9</v>
      </c>
      <c r="E4742" t="s">
        <v>19</v>
      </c>
      <c r="F4742" t="s">
        <v>11</v>
      </c>
      <c r="G4742" t="s">
        <v>37</v>
      </c>
      <c r="H4742" s="2">
        <v>105.83</v>
      </c>
      <c r="I4742" t="str">
        <f t="shared" si="74"/>
        <v>Young Adult</v>
      </c>
    </row>
    <row r="4743" spans="1:9" x14ac:dyDescent="0.35">
      <c r="A4743" s="1">
        <v>45029</v>
      </c>
      <c r="B4743" t="s">
        <v>4775</v>
      </c>
      <c r="C4743">
        <v>47</v>
      </c>
      <c r="D4743" t="s">
        <v>9</v>
      </c>
      <c r="E4743" t="s">
        <v>22</v>
      </c>
      <c r="F4743" t="s">
        <v>30</v>
      </c>
      <c r="G4743" t="s">
        <v>17</v>
      </c>
      <c r="H4743" s="2">
        <v>4371.8100000000004</v>
      </c>
      <c r="I4743" t="str">
        <f t="shared" si="74"/>
        <v>Middle age</v>
      </c>
    </row>
    <row r="4744" spans="1:9" x14ac:dyDescent="0.35">
      <c r="A4744" s="1">
        <v>44991</v>
      </c>
      <c r="B4744" t="s">
        <v>4776</v>
      </c>
      <c r="C4744">
        <v>73</v>
      </c>
      <c r="D4744" t="s">
        <v>21</v>
      </c>
      <c r="E4744" t="s">
        <v>10</v>
      </c>
      <c r="F4744" t="s">
        <v>11</v>
      </c>
      <c r="G4744" t="s">
        <v>40</v>
      </c>
      <c r="H4744" s="2">
        <v>3895.6</v>
      </c>
      <c r="I4744" t="str">
        <f t="shared" si="74"/>
        <v>Senior Age</v>
      </c>
    </row>
    <row r="4745" spans="1:9" x14ac:dyDescent="0.35">
      <c r="A4745" s="1">
        <v>44691</v>
      </c>
      <c r="B4745" t="s">
        <v>4777</v>
      </c>
      <c r="C4745">
        <v>8</v>
      </c>
      <c r="D4745" t="s">
        <v>14</v>
      </c>
      <c r="E4745" t="s">
        <v>15</v>
      </c>
      <c r="F4745" t="s">
        <v>30</v>
      </c>
      <c r="G4745" t="s">
        <v>17</v>
      </c>
      <c r="H4745" s="2">
        <v>2833.08</v>
      </c>
      <c r="I4745" t="str">
        <f t="shared" si="74"/>
        <v>Child</v>
      </c>
    </row>
    <row r="4746" spans="1:9" x14ac:dyDescent="0.35">
      <c r="A4746" s="1">
        <v>44627</v>
      </c>
      <c r="B4746" t="s">
        <v>4778</v>
      </c>
      <c r="C4746">
        <v>0</v>
      </c>
      <c r="D4746" t="s">
        <v>14</v>
      </c>
      <c r="E4746" t="s">
        <v>19</v>
      </c>
      <c r="F4746" t="s">
        <v>23</v>
      </c>
      <c r="G4746" t="s">
        <v>40</v>
      </c>
      <c r="H4746" s="2">
        <v>2250.6</v>
      </c>
      <c r="I4746" t="str">
        <f t="shared" si="74"/>
        <v>Child</v>
      </c>
    </row>
    <row r="4747" spans="1:9" x14ac:dyDescent="0.35">
      <c r="A4747" s="1">
        <v>45209</v>
      </c>
      <c r="B4747" t="s">
        <v>4779</v>
      </c>
      <c r="C4747">
        <v>98</v>
      </c>
      <c r="D4747" t="s">
        <v>21</v>
      </c>
      <c r="E4747" t="s">
        <v>33</v>
      </c>
      <c r="F4747" t="s">
        <v>30</v>
      </c>
      <c r="G4747" t="s">
        <v>40</v>
      </c>
      <c r="H4747" s="2">
        <v>2145.64</v>
      </c>
      <c r="I4747" t="str">
        <f t="shared" si="74"/>
        <v>Senior Age</v>
      </c>
    </row>
    <row r="4748" spans="1:9" x14ac:dyDescent="0.35">
      <c r="A4748" s="1">
        <v>44929</v>
      </c>
      <c r="B4748" t="s">
        <v>4780</v>
      </c>
      <c r="C4748">
        <v>24</v>
      </c>
      <c r="D4748" t="s">
        <v>21</v>
      </c>
      <c r="E4748" t="s">
        <v>27</v>
      </c>
      <c r="F4748" t="s">
        <v>23</v>
      </c>
      <c r="G4748" t="s">
        <v>40</v>
      </c>
      <c r="H4748" s="2">
        <v>3505.33</v>
      </c>
      <c r="I4748" t="str">
        <f t="shared" si="74"/>
        <v>Young Adult</v>
      </c>
    </row>
    <row r="4749" spans="1:9" x14ac:dyDescent="0.35">
      <c r="A4749" s="1">
        <v>44755</v>
      </c>
      <c r="B4749" t="s">
        <v>4781</v>
      </c>
      <c r="C4749">
        <v>7</v>
      </c>
      <c r="D4749" t="s">
        <v>21</v>
      </c>
      <c r="E4749" t="s">
        <v>10</v>
      </c>
      <c r="F4749" t="s">
        <v>30</v>
      </c>
      <c r="G4749" t="s">
        <v>12</v>
      </c>
      <c r="H4749" s="2">
        <v>3389.27</v>
      </c>
      <c r="I4749" t="str">
        <f t="shared" si="74"/>
        <v>Child</v>
      </c>
    </row>
    <row r="4750" spans="1:9" x14ac:dyDescent="0.35">
      <c r="A4750" s="1">
        <v>44620</v>
      </c>
      <c r="B4750" t="s">
        <v>4782</v>
      </c>
      <c r="C4750">
        <v>59</v>
      </c>
      <c r="D4750" t="s">
        <v>14</v>
      </c>
      <c r="E4750" t="s">
        <v>15</v>
      </c>
      <c r="F4750" t="s">
        <v>30</v>
      </c>
      <c r="G4750" t="s">
        <v>17</v>
      </c>
      <c r="H4750" s="2">
        <v>4558.49</v>
      </c>
      <c r="I4750" t="str">
        <f t="shared" si="74"/>
        <v>Middle age</v>
      </c>
    </row>
    <row r="4751" spans="1:9" x14ac:dyDescent="0.35">
      <c r="A4751" s="1">
        <v>44611</v>
      </c>
      <c r="B4751" t="s">
        <v>4783</v>
      </c>
      <c r="C4751">
        <v>28</v>
      </c>
      <c r="D4751" t="s">
        <v>9</v>
      </c>
      <c r="E4751" t="s">
        <v>25</v>
      </c>
      <c r="F4751" t="s">
        <v>11</v>
      </c>
      <c r="G4751" t="s">
        <v>12</v>
      </c>
      <c r="H4751" s="2">
        <v>336.88</v>
      </c>
      <c r="I4751" t="str">
        <f t="shared" si="74"/>
        <v>Young Adult</v>
      </c>
    </row>
    <row r="4752" spans="1:9" x14ac:dyDescent="0.35">
      <c r="A4752" s="1">
        <v>45191</v>
      </c>
      <c r="B4752" t="s">
        <v>4784</v>
      </c>
      <c r="C4752">
        <v>7</v>
      </c>
      <c r="D4752" t="s">
        <v>14</v>
      </c>
      <c r="E4752" t="s">
        <v>25</v>
      </c>
      <c r="F4752" t="s">
        <v>16</v>
      </c>
      <c r="G4752" t="s">
        <v>17</v>
      </c>
      <c r="H4752" s="2">
        <v>2784.08</v>
      </c>
      <c r="I4752" t="str">
        <f t="shared" si="74"/>
        <v>Child</v>
      </c>
    </row>
    <row r="4753" spans="1:9" x14ac:dyDescent="0.35">
      <c r="A4753" s="1">
        <v>45216</v>
      </c>
      <c r="B4753" t="s">
        <v>4785</v>
      </c>
      <c r="C4753">
        <v>97</v>
      </c>
      <c r="D4753" t="s">
        <v>9</v>
      </c>
      <c r="E4753" t="s">
        <v>33</v>
      </c>
      <c r="F4753" t="s">
        <v>30</v>
      </c>
      <c r="G4753" t="s">
        <v>40</v>
      </c>
      <c r="H4753" s="2">
        <v>740.6</v>
      </c>
      <c r="I4753" t="str">
        <f t="shared" si="74"/>
        <v>Senior Age</v>
      </c>
    </row>
    <row r="4754" spans="1:9" x14ac:dyDescent="0.35">
      <c r="A4754" s="1">
        <v>45254</v>
      </c>
      <c r="B4754" t="s">
        <v>4786</v>
      </c>
      <c r="C4754">
        <v>95</v>
      </c>
      <c r="D4754" t="s">
        <v>9</v>
      </c>
      <c r="E4754" t="s">
        <v>25</v>
      </c>
      <c r="F4754" t="s">
        <v>16</v>
      </c>
      <c r="G4754" t="s">
        <v>40</v>
      </c>
      <c r="H4754" s="2">
        <v>2674.86</v>
      </c>
      <c r="I4754" t="str">
        <f t="shared" si="74"/>
        <v>Senior Age</v>
      </c>
    </row>
    <row r="4755" spans="1:9" x14ac:dyDescent="0.35">
      <c r="A4755" s="1">
        <v>44856</v>
      </c>
      <c r="B4755" t="s">
        <v>4787</v>
      </c>
      <c r="C4755">
        <v>25</v>
      </c>
      <c r="D4755" t="s">
        <v>14</v>
      </c>
      <c r="E4755" t="s">
        <v>35</v>
      </c>
      <c r="F4755" t="s">
        <v>23</v>
      </c>
      <c r="G4755" t="s">
        <v>37</v>
      </c>
      <c r="H4755" s="2">
        <v>44.52</v>
      </c>
      <c r="I4755" t="str">
        <f t="shared" si="74"/>
        <v>Young Adult</v>
      </c>
    </row>
    <row r="4756" spans="1:9" x14ac:dyDescent="0.35">
      <c r="A4756" s="1">
        <v>44799</v>
      </c>
      <c r="B4756" t="s">
        <v>4788</v>
      </c>
      <c r="C4756">
        <v>72</v>
      </c>
      <c r="D4756" t="s">
        <v>9</v>
      </c>
      <c r="E4756" t="s">
        <v>15</v>
      </c>
      <c r="F4756" t="s">
        <v>23</v>
      </c>
      <c r="G4756" t="s">
        <v>12</v>
      </c>
      <c r="H4756" s="2">
        <v>4831.2299999999996</v>
      </c>
      <c r="I4756" t="str">
        <f t="shared" si="74"/>
        <v>Senior Age</v>
      </c>
    </row>
    <row r="4757" spans="1:9" x14ac:dyDescent="0.35">
      <c r="A4757" s="1">
        <v>45104</v>
      </c>
      <c r="B4757" t="s">
        <v>4789</v>
      </c>
      <c r="C4757">
        <v>19</v>
      </c>
      <c r="D4757" t="s">
        <v>9</v>
      </c>
      <c r="E4757" t="s">
        <v>35</v>
      </c>
      <c r="F4757" t="s">
        <v>30</v>
      </c>
      <c r="G4757" t="s">
        <v>37</v>
      </c>
      <c r="H4757" s="2">
        <v>4181.3</v>
      </c>
      <c r="I4757" t="str">
        <f t="shared" si="74"/>
        <v>Young Adult</v>
      </c>
    </row>
    <row r="4758" spans="1:9" x14ac:dyDescent="0.35">
      <c r="A4758" s="1">
        <v>44637</v>
      </c>
      <c r="B4758" t="s">
        <v>4790</v>
      </c>
      <c r="C4758">
        <v>15</v>
      </c>
      <c r="D4758" t="s">
        <v>21</v>
      </c>
      <c r="E4758" t="s">
        <v>35</v>
      </c>
      <c r="F4758" t="s">
        <v>16</v>
      </c>
      <c r="G4758" t="s">
        <v>40</v>
      </c>
      <c r="H4758" s="2">
        <v>2308.2199999999998</v>
      </c>
      <c r="I4758" t="str">
        <f t="shared" si="74"/>
        <v>Child</v>
      </c>
    </row>
    <row r="4759" spans="1:9" x14ac:dyDescent="0.35">
      <c r="A4759" s="1">
        <v>45042</v>
      </c>
      <c r="B4759" t="s">
        <v>4791</v>
      </c>
      <c r="C4759">
        <v>38</v>
      </c>
      <c r="D4759" t="s">
        <v>14</v>
      </c>
      <c r="E4759" t="s">
        <v>19</v>
      </c>
      <c r="F4759" t="s">
        <v>16</v>
      </c>
      <c r="G4759" t="s">
        <v>37</v>
      </c>
      <c r="H4759" s="2">
        <v>693.66</v>
      </c>
      <c r="I4759" t="str">
        <f t="shared" si="74"/>
        <v>Young Adult</v>
      </c>
    </row>
    <row r="4760" spans="1:9" x14ac:dyDescent="0.35">
      <c r="A4760" s="1">
        <v>45004</v>
      </c>
      <c r="B4760" t="s">
        <v>4792</v>
      </c>
      <c r="C4760">
        <v>65</v>
      </c>
      <c r="D4760" t="s">
        <v>9</v>
      </c>
      <c r="E4760" t="s">
        <v>33</v>
      </c>
      <c r="F4760" t="s">
        <v>16</v>
      </c>
      <c r="G4760" t="s">
        <v>17</v>
      </c>
      <c r="H4760" s="2">
        <v>1659.83</v>
      </c>
      <c r="I4760" t="str">
        <f t="shared" si="74"/>
        <v>Senior Age</v>
      </c>
    </row>
    <row r="4761" spans="1:9" x14ac:dyDescent="0.35">
      <c r="A4761" s="1">
        <v>44877</v>
      </c>
      <c r="B4761" t="s">
        <v>4793</v>
      </c>
      <c r="C4761">
        <v>44</v>
      </c>
      <c r="D4761" t="s">
        <v>9</v>
      </c>
      <c r="E4761" t="s">
        <v>10</v>
      </c>
      <c r="F4761" t="s">
        <v>23</v>
      </c>
      <c r="G4761" t="s">
        <v>40</v>
      </c>
      <c r="H4761" s="2">
        <v>2075.8000000000002</v>
      </c>
      <c r="I4761" t="str">
        <f t="shared" si="74"/>
        <v>Middle age</v>
      </c>
    </row>
    <row r="4762" spans="1:9" x14ac:dyDescent="0.35">
      <c r="A4762" s="1">
        <v>44870</v>
      </c>
      <c r="B4762" t="s">
        <v>4794</v>
      </c>
      <c r="C4762">
        <v>74</v>
      </c>
      <c r="D4762" t="s">
        <v>21</v>
      </c>
      <c r="E4762" t="s">
        <v>15</v>
      </c>
      <c r="F4762" t="s">
        <v>30</v>
      </c>
      <c r="G4762" t="s">
        <v>37</v>
      </c>
      <c r="H4762" s="2">
        <v>3228.8</v>
      </c>
      <c r="I4762" t="str">
        <f t="shared" si="74"/>
        <v>Senior Age</v>
      </c>
    </row>
    <row r="4763" spans="1:9" x14ac:dyDescent="0.35">
      <c r="A4763" s="1">
        <v>45237</v>
      </c>
      <c r="B4763" t="s">
        <v>4795</v>
      </c>
      <c r="C4763">
        <v>78</v>
      </c>
      <c r="D4763" t="s">
        <v>9</v>
      </c>
      <c r="E4763" t="s">
        <v>33</v>
      </c>
      <c r="F4763" t="s">
        <v>23</v>
      </c>
      <c r="G4763" t="s">
        <v>40</v>
      </c>
      <c r="H4763" s="2">
        <v>3728.42</v>
      </c>
      <c r="I4763" t="str">
        <f t="shared" si="74"/>
        <v>Senior Age</v>
      </c>
    </row>
    <row r="4764" spans="1:9" x14ac:dyDescent="0.35">
      <c r="A4764" s="1">
        <v>44789</v>
      </c>
      <c r="B4764" t="s">
        <v>4796</v>
      </c>
      <c r="C4764">
        <v>36</v>
      </c>
      <c r="D4764" t="s">
        <v>14</v>
      </c>
      <c r="E4764" t="s">
        <v>33</v>
      </c>
      <c r="F4764" t="s">
        <v>16</v>
      </c>
      <c r="G4764" t="s">
        <v>12</v>
      </c>
      <c r="H4764" s="2">
        <v>3830.65</v>
      </c>
      <c r="I4764" t="str">
        <f t="shared" si="74"/>
        <v>Young Adult</v>
      </c>
    </row>
    <row r="4765" spans="1:9" x14ac:dyDescent="0.35">
      <c r="A4765" s="1">
        <v>45146</v>
      </c>
      <c r="B4765" t="s">
        <v>4797</v>
      </c>
      <c r="C4765">
        <v>64</v>
      </c>
      <c r="D4765" t="s">
        <v>14</v>
      </c>
      <c r="E4765" t="s">
        <v>22</v>
      </c>
      <c r="F4765" t="s">
        <v>16</v>
      </c>
      <c r="G4765" t="s">
        <v>12</v>
      </c>
      <c r="H4765" s="2">
        <v>1828.35</v>
      </c>
      <c r="I4765" t="str">
        <f t="shared" si="74"/>
        <v>Senior Age</v>
      </c>
    </row>
    <row r="4766" spans="1:9" x14ac:dyDescent="0.35">
      <c r="A4766" s="1">
        <v>45069</v>
      </c>
      <c r="B4766" t="s">
        <v>4798</v>
      </c>
      <c r="C4766">
        <v>19</v>
      </c>
      <c r="D4766" t="s">
        <v>9</v>
      </c>
      <c r="E4766" t="s">
        <v>25</v>
      </c>
      <c r="F4766" t="s">
        <v>23</v>
      </c>
      <c r="G4766" t="s">
        <v>37</v>
      </c>
      <c r="H4766" s="2">
        <v>934.96</v>
      </c>
      <c r="I4766" t="str">
        <f t="shared" si="74"/>
        <v>Young Adult</v>
      </c>
    </row>
    <row r="4767" spans="1:9" x14ac:dyDescent="0.35">
      <c r="A4767" s="1">
        <v>45007</v>
      </c>
      <c r="B4767" t="s">
        <v>4799</v>
      </c>
      <c r="C4767">
        <v>75</v>
      </c>
      <c r="D4767" t="s">
        <v>14</v>
      </c>
      <c r="E4767" t="s">
        <v>25</v>
      </c>
      <c r="F4767" t="s">
        <v>30</v>
      </c>
      <c r="G4767" t="s">
        <v>17</v>
      </c>
      <c r="H4767" s="2">
        <v>2988.89</v>
      </c>
      <c r="I4767" t="str">
        <f t="shared" si="74"/>
        <v>Senior Age</v>
      </c>
    </row>
    <row r="4768" spans="1:9" x14ac:dyDescent="0.35">
      <c r="A4768" s="1">
        <v>45181</v>
      </c>
      <c r="B4768" t="s">
        <v>4800</v>
      </c>
      <c r="C4768">
        <v>80</v>
      </c>
      <c r="D4768" t="s">
        <v>14</v>
      </c>
      <c r="E4768" t="s">
        <v>19</v>
      </c>
      <c r="F4768" t="s">
        <v>16</v>
      </c>
      <c r="G4768" t="s">
        <v>28</v>
      </c>
      <c r="H4768" s="2">
        <v>4183.6400000000003</v>
      </c>
      <c r="I4768" t="str">
        <f t="shared" si="74"/>
        <v>Senior Age</v>
      </c>
    </row>
    <row r="4769" spans="1:9" x14ac:dyDescent="0.35">
      <c r="A4769" s="1">
        <v>44610</v>
      </c>
      <c r="B4769" t="s">
        <v>4801</v>
      </c>
      <c r="C4769">
        <v>86</v>
      </c>
      <c r="D4769" t="s">
        <v>21</v>
      </c>
      <c r="E4769" t="s">
        <v>33</v>
      </c>
      <c r="F4769" t="s">
        <v>23</v>
      </c>
      <c r="G4769" t="s">
        <v>37</v>
      </c>
      <c r="H4769" s="2">
        <v>1315.64</v>
      </c>
      <c r="I4769" t="str">
        <f t="shared" si="74"/>
        <v>Senior Age</v>
      </c>
    </row>
    <row r="4770" spans="1:9" x14ac:dyDescent="0.35">
      <c r="A4770" s="1">
        <v>44677</v>
      </c>
      <c r="B4770" t="s">
        <v>4802</v>
      </c>
      <c r="C4770">
        <v>27</v>
      </c>
      <c r="D4770" t="s">
        <v>9</v>
      </c>
      <c r="E4770" t="s">
        <v>25</v>
      </c>
      <c r="F4770" t="s">
        <v>30</v>
      </c>
      <c r="G4770" t="s">
        <v>40</v>
      </c>
      <c r="H4770" s="2">
        <v>2137.04</v>
      </c>
      <c r="I4770" t="str">
        <f t="shared" si="74"/>
        <v>Young Adult</v>
      </c>
    </row>
    <row r="4771" spans="1:9" x14ac:dyDescent="0.35">
      <c r="A4771" s="1">
        <v>45180</v>
      </c>
      <c r="B4771" t="s">
        <v>4803</v>
      </c>
      <c r="C4771">
        <v>77</v>
      </c>
      <c r="D4771" t="s">
        <v>14</v>
      </c>
      <c r="E4771" t="s">
        <v>35</v>
      </c>
      <c r="F4771" t="s">
        <v>11</v>
      </c>
      <c r="G4771" t="s">
        <v>12</v>
      </c>
      <c r="H4771" s="2">
        <v>4202.07</v>
      </c>
      <c r="I4771" t="str">
        <f t="shared" si="74"/>
        <v>Senior Age</v>
      </c>
    </row>
    <row r="4772" spans="1:9" x14ac:dyDescent="0.35">
      <c r="A4772" s="1">
        <v>44751</v>
      </c>
      <c r="B4772" t="s">
        <v>4804</v>
      </c>
      <c r="C4772">
        <v>36</v>
      </c>
      <c r="D4772" t="s">
        <v>14</v>
      </c>
      <c r="E4772" t="s">
        <v>25</v>
      </c>
      <c r="F4772" t="s">
        <v>11</v>
      </c>
      <c r="G4772" t="s">
        <v>37</v>
      </c>
      <c r="H4772" s="2">
        <v>4666.45</v>
      </c>
      <c r="I4772" t="str">
        <f t="shared" si="74"/>
        <v>Young Adult</v>
      </c>
    </row>
    <row r="4773" spans="1:9" x14ac:dyDescent="0.35">
      <c r="A4773" s="1">
        <v>44825</v>
      </c>
      <c r="B4773" t="s">
        <v>4805</v>
      </c>
      <c r="C4773">
        <v>67</v>
      </c>
      <c r="D4773" t="s">
        <v>21</v>
      </c>
      <c r="E4773" t="s">
        <v>15</v>
      </c>
      <c r="F4773" t="s">
        <v>16</v>
      </c>
      <c r="G4773" t="s">
        <v>37</v>
      </c>
      <c r="H4773" s="2">
        <v>2507.8000000000002</v>
      </c>
      <c r="I4773" t="str">
        <f t="shared" si="74"/>
        <v>Senior Age</v>
      </c>
    </row>
    <row r="4774" spans="1:9" x14ac:dyDescent="0.35">
      <c r="A4774" s="1">
        <v>44679</v>
      </c>
      <c r="B4774" t="s">
        <v>4806</v>
      </c>
      <c r="C4774">
        <v>73</v>
      </c>
      <c r="D4774" t="s">
        <v>14</v>
      </c>
      <c r="E4774" t="s">
        <v>25</v>
      </c>
      <c r="F4774" t="s">
        <v>11</v>
      </c>
      <c r="G4774" t="s">
        <v>40</v>
      </c>
      <c r="H4774" s="2">
        <v>427.69</v>
      </c>
      <c r="I4774" t="str">
        <f t="shared" si="74"/>
        <v>Senior Age</v>
      </c>
    </row>
    <row r="4775" spans="1:9" x14ac:dyDescent="0.35">
      <c r="A4775" s="1">
        <v>44857</v>
      </c>
      <c r="B4775" t="s">
        <v>4807</v>
      </c>
      <c r="C4775">
        <v>10</v>
      </c>
      <c r="D4775" t="s">
        <v>9</v>
      </c>
      <c r="E4775" t="s">
        <v>33</v>
      </c>
      <c r="F4775" t="s">
        <v>11</v>
      </c>
      <c r="G4775" t="s">
        <v>40</v>
      </c>
      <c r="H4775" s="2">
        <v>2751.36</v>
      </c>
      <c r="I4775" t="str">
        <f t="shared" si="74"/>
        <v>Child</v>
      </c>
    </row>
    <row r="4776" spans="1:9" x14ac:dyDescent="0.35">
      <c r="A4776" s="1">
        <v>44919</v>
      </c>
      <c r="B4776" t="s">
        <v>4808</v>
      </c>
      <c r="C4776">
        <v>98</v>
      </c>
      <c r="D4776" t="s">
        <v>21</v>
      </c>
      <c r="E4776" t="s">
        <v>35</v>
      </c>
      <c r="F4776" t="s">
        <v>23</v>
      </c>
      <c r="G4776" t="s">
        <v>40</v>
      </c>
      <c r="H4776" s="2">
        <v>1877.23</v>
      </c>
      <c r="I4776" t="str">
        <f t="shared" si="74"/>
        <v>Senior Age</v>
      </c>
    </row>
    <row r="4777" spans="1:9" x14ac:dyDescent="0.35">
      <c r="A4777" s="1">
        <v>45028</v>
      </c>
      <c r="B4777" t="s">
        <v>4809</v>
      </c>
      <c r="C4777">
        <v>46</v>
      </c>
      <c r="D4777" t="s">
        <v>21</v>
      </c>
      <c r="E4777" t="s">
        <v>25</v>
      </c>
      <c r="F4777" t="s">
        <v>23</v>
      </c>
      <c r="G4777" t="s">
        <v>28</v>
      </c>
      <c r="H4777" s="2">
        <v>2140</v>
      </c>
      <c r="I4777" t="str">
        <f t="shared" si="74"/>
        <v>Middle age</v>
      </c>
    </row>
    <row r="4778" spans="1:9" x14ac:dyDescent="0.35">
      <c r="A4778" s="1">
        <v>44921</v>
      </c>
      <c r="B4778" t="s">
        <v>4810</v>
      </c>
      <c r="C4778">
        <v>37</v>
      </c>
      <c r="D4778" t="s">
        <v>9</v>
      </c>
      <c r="E4778" t="s">
        <v>35</v>
      </c>
      <c r="F4778" t="s">
        <v>30</v>
      </c>
      <c r="G4778" t="s">
        <v>67</v>
      </c>
      <c r="H4778" s="2">
        <v>1937.55</v>
      </c>
      <c r="I4778" t="str">
        <f t="shared" si="74"/>
        <v>Young Adult</v>
      </c>
    </row>
    <row r="4779" spans="1:9" x14ac:dyDescent="0.35">
      <c r="A4779" s="1">
        <v>44779</v>
      </c>
      <c r="B4779" t="s">
        <v>4811</v>
      </c>
      <c r="C4779">
        <v>1</v>
      </c>
      <c r="D4779" t="s">
        <v>14</v>
      </c>
      <c r="E4779" t="s">
        <v>25</v>
      </c>
      <c r="F4779" t="s">
        <v>30</v>
      </c>
      <c r="G4779" t="s">
        <v>40</v>
      </c>
      <c r="H4779" s="2">
        <v>2618.4699999999998</v>
      </c>
      <c r="I4779" t="str">
        <f t="shared" si="74"/>
        <v>Child</v>
      </c>
    </row>
    <row r="4780" spans="1:9" x14ac:dyDescent="0.35">
      <c r="A4780" s="1">
        <v>45252</v>
      </c>
      <c r="B4780" t="s">
        <v>4812</v>
      </c>
      <c r="C4780">
        <v>59</v>
      </c>
      <c r="D4780" t="s">
        <v>14</v>
      </c>
      <c r="E4780" t="s">
        <v>27</v>
      </c>
      <c r="F4780" t="s">
        <v>23</v>
      </c>
      <c r="G4780" t="s">
        <v>37</v>
      </c>
      <c r="H4780" s="2">
        <v>3552.19</v>
      </c>
      <c r="I4780" t="str">
        <f t="shared" si="74"/>
        <v>Middle age</v>
      </c>
    </row>
    <row r="4781" spans="1:9" x14ac:dyDescent="0.35">
      <c r="A4781" s="1">
        <v>44600</v>
      </c>
      <c r="B4781" t="s">
        <v>4813</v>
      </c>
      <c r="C4781">
        <v>50</v>
      </c>
      <c r="D4781" t="s">
        <v>9</v>
      </c>
      <c r="E4781" t="s">
        <v>10</v>
      </c>
      <c r="F4781" t="s">
        <v>30</v>
      </c>
      <c r="G4781" t="s">
        <v>12</v>
      </c>
      <c r="H4781" s="2">
        <v>2252.3000000000002</v>
      </c>
      <c r="I4781" t="str">
        <f t="shared" si="74"/>
        <v>Middle age</v>
      </c>
    </row>
    <row r="4782" spans="1:9" x14ac:dyDescent="0.35">
      <c r="A4782" s="1">
        <v>44778</v>
      </c>
      <c r="B4782" t="s">
        <v>4814</v>
      </c>
      <c r="C4782">
        <v>77</v>
      </c>
      <c r="D4782" t="s">
        <v>21</v>
      </c>
      <c r="E4782" t="s">
        <v>15</v>
      </c>
      <c r="F4782" t="s">
        <v>11</v>
      </c>
      <c r="G4782" t="s">
        <v>28</v>
      </c>
      <c r="H4782" s="2">
        <v>4898.32</v>
      </c>
      <c r="I4782" t="str">
        <f t="shared" si="74"/>
        <v>Senior Age</v>
      </c>
    </row>
    <row r="4783" spans="1:9" x14ac:dyDescent="0.35">
      <c r="A4783" s="1">
        <v>45136</v>
      </c>
      <c r="B4783" t="s">
        <v>4815</v>
      </c>
      <c r="C4783">
        <v>28</v>
      </c>
      <c r="D4783" t="s">
        <v>14</v>
      </c>
      <c r="E4783" t="s">
        <v>25</v>
      </c>
      <c r="F4783" t="s">
        <v>23</v>
      </c>
      <c r="G4783" t="s">
        <v>17</v>
      </c>
      <c r="H4783" s="2">
        <v>2842.39</v>
      </c>
      <c r="I4783" t="str">
        <f t="shared" si="74"/>
        <v>Young Adult</v>
      </c>
    </row>
    <row r="4784" spans="1:9" x14ac:dyDescent="0.35">
      <c r="A4784" s="1">
        <v>44660</v>
      </c>
      <c r="B4784" t="s">
        <v>4816</v>
      </c>
      <c r="C4784">
        <v>5</v>
      </c>
      <c r="D4784" t="s">
        <v>21</v>
      </c>
      <c r="E4784" t="s">
        <v>25</v>
      </c>
      <c r="F4784" t="s">
        <v>23</v>
      </c>
      <c r="G4784" t="s">
        <v>28</v>
      </c>
      <c r="H4784" s="2">
        <v>2520.12</v>
      </c>
      <c r="I4784" t="str">
        <f t="shared" si="74"/>
        <v>Child</v>
      </c>
    </row>
    <row r="4785" spans="1:9" x14ac:dyDescent="0.35">
      <c r="A4785" s="1">
        <v>45241</v>
      </c>
      <c r="B4785" t="s">
        <v>4817</v>
      </c>
      <c r="C4785">
        <v>38</v>
      </c>
      <c r="D4785" t="s">
        <v>14</v>
      </c>
      <c r="E4785" t="s">
        <v>35</v>
      </c>
      <c r="F4785" t="s">
        <v>23</v>
      </c>
      <c r="G4785" t="s">
        <v>37</v>
      </c>
      <c r="H4785" s="2">
        <v>4983.24</v>
      </c>
      <c r="I4785" t="str">
        <f t="shared" si="74"/>
        <v>Young Adult</v>
      </c>
    </row>
    <row r="4786" spans="1:9" x14ac:dyDescent="0.35">
      <c r="A4786" s="1">
        <v>44943</v>
      </c>
      <c r="B4786" t="s">
        <v>4818</v>
      </c>
      <c r="C4786">
        <v>42</v>
      </c>
      <c r="D4786" t="s">
        <v>14</v>
      </c>
      <c r="E4786" t="s">
        <v>33</v>
      </c>
      <c r="F4786" t="s">
        <v>16</v>
      </c>
      <c r="G4786" t="s">
        <v>40</v>
      </c>
      <c r="H4786" s="2">
        <v>343.1</v>
      </c>
      <c r="I4786" t="str">
        <f t="shared" si="74"/>
        <v>Middle age</v>
      </c>
    </row>
    <row r="4787" spans="1:9" x14ac:dyDescent="0.35">
      <c r="A4787" s="1">
        <v>45217</v>
      </c>
      <c r="B4787" t="s">
        <v>4819</v>
      </c>
      <c r="C4787">
        <v>78</v>
      </c>
      <c r="D4787" t="s">
        <v>21</v>
      </c>
      <c r="E4787" t="s">
        <v>15</v>
      </c>
      <c r="F4787" t="s">
        <v>30</v>
      </c>
      <c r="G4787" t="s">
        <v>28</v>
      </c>
      <c r="H4787" s="2">
        <v>3944.54</v>
      </c>
      <c r="I4787" t="str">
        <f t="shared" si="74"/>
        <v>Senior Age</v>
      </c>
    </row>
    <row r="4788" spans="1:9" x14ac:dyDescent="0.35">
      <c r="A4788" s="1">
        <v>44843</v>
      </c>
      <c r="B4788" t="s">
        <v>4820</v>
      </c>
      <c r="C4788">
        <v>15</v>
      </c>
      <c r="D4788" t="s">
        <v>9</v>
      </c>
      <c r="E4788" t="s">
        <v>19</v>
      </c>
      <c r="F4788" t="s">
        <v>23</v>
      </c>
      <c r="G4788" t="s">
        <v>37</v>
      </c>
      <c r="H4788" s="2">
        <v>223.15</v>
      </c>
      <c r="I4788" t="str">
        <f t="shared" si="74"/>
        <v>Child</v>
      </c>
    </row>
    <row r="4789" spans="1:9" x14ac:dyDescent="0.35">
      <c r="A4789" s="1">
        <v>44800</v>
      </c>
      <c r="B4789" t="s">
        <v>4821</v>
      </c>
      <c r="C4789">
        <v>26</v>
      </c>
      <c r="D4789" t="s">
        <v>14</v>
      </c>
      <c r="E4789" t="s">
        <v>15</v>
      </c>
      <c r="F4789" t="s">
        <v>16</v>
      </c>
      <c r="G4789" t="s">
        <v>12</v>
      </c>
      <c r="H4789" s="2">
        <v>3439.75</v>
      </c>
      <c r="I4789" t="str">
        <f t="shared" si="74"/>
        <v>Young Adult</v>
      </c>
    </row>
    <row r="4790" spans="1:9" x14ac:dyDescent="0.35">
      <c r="A4790" s="1">
        <v>44940</v>
      </c>
      <c r="B4790" t="s">
        <v>4822</v>
      </c>
      <c r="C4790">
        <v>29</v>
      </c>
      <c r="D4790" t="s">
        <v>9</v>
      </c>
      <c r="E4790" t="s">
        <v>35</v>
      </c>
      <c r="F4790" t="s">
        <v>16</v>
      </c>
      <c r="G4790" t="s">
        <v>40</v>
      </c>
      <c r="H4790" s="2">
        <v>2948.06</v>
      </c>
      <c r="I4790" t="str">
        <f t="shared" si="74"/>
        <v>Young Adult</v>
      </c>
    </row>
    <row r="4791" spans="1:9" x14ac:dyDescent="0.35">
      <c r="A4791" s="1">
        <v>44753</v>
      </c>
      <c r="B4791" t="s">
        <v>4823</v>
      </c>
      <c r="C4791">
        <v>14</v>
      </c>
      <c r="D4791" t="s">
        <v>21</v>
      </c>
      <c r="E4791" t="s">
        <v>25</v>
      </c>
      <c r="F4791" t="s">
        <v>11</v>
      </c>
      <c r="G4791" t="s">
        <v>28</v>
      </c>
      <c r="H4791" s="2">
        <v>2813.91</v>
      </c>
      <c r="I4791" t="str">
        <f t="shared" si="74"/>
        <v>Child</v>
      </c>
    </row>
    <row r="4792" spans="1:9" x14ac:dyDescent="0.35">
      <c r="A4792" s="1">
        <v>44683</v>
      </c>
      <c r="B4792" t="s">
        <v>4824</v>
      </c>
      <c r="C4792">
        <v>88</v>
      </c>
      <c r="D4792" t="s">
        <v>21</v>
      </c>
      <c r="E4792" t="s">
        <v>27</v>
      </c>
      <c r="F4792" t="s">
        <v>16</v>
      </c>
      <c r="G4792" t="s">
        <v>37</v>
      </c>
      <c r="H4792" s="2">
        <v>4053.72</v>
      </c>
      <c r="I4792" t="str">
        <f t="shared" si="74"/>
        <v>Senior Age</v>
      </c>
    </row>
    <row r="4793" spans="1:9" x14ac:dyDescent="0.35">
      <c r="A4793" s="1">
        <v>44635</v>
      </c>
      <c r="B4793" t="s">
        <v>4825</v>
      </c>
      <c r="C4793">
        <v>36</v>
      </c>
      <c r="D4793" t="s">
        <v>14</v>
      </c>
      <c r="E4793" t="s">
        <v>33</v>
      </c>
      <c r="F4793" t="s">
        <v>11</v>
      </c>
      <c r="G4793" t="s">
        <v>12</v>
      </c>
      <c r="H4793" s="2">
        <v>607.47</v>
      </c>
      <c r="I4793" t="str">
        <f t="shared" si="74"/>
        <v>Young Adult</v>
      </c>
    </row>
    <row r="4794" spans="1:9" x14ac:dyDescent="0.35">
      <c r="A4794" s="1">
        <v>44566</v>
      </c>
      <c r="B4794" t="s">
        <v>4826</v>
      </c>
      <c r="C4794">
        <v>29</v>
      </c>
      <c r="D4794" t="s">
        <v>21</v>
      </c>
      <c r="E4794" t="s">
        <v>10</v>
      </c>
      <c r="F4794" t="s">
        <v>30</v>
      </c>
      <c r="G4794" t="s">
        <v>37</v>
      </c>
      <c r="H4794" s="2">
        <v>2450.58</v>
      </c>
      <c r="I4794" t="str">
        <f t="shared" si="74"/>
        <v>Young Adult</v>
      </c>
    </row>
    <row r="4795" spans="1:9" x14ac:dyDescent="0.35">
      <c r="A4795" s="1">
        <v>45009</v>
      </c>
      <c r="B4795" t="s">
        <v>4827</v>
      </c>
      <c r="C4795">
        <v>62</v>
      </c>
      <c r="D4795" t="s">
        <v>9</v>
      </c>
      <c r="E4795" t="s">
        <v>15</v>
      </c>
      <c r="F4795" t="s">
        <v>11</v>
      </c>
      <c r="G4795" t="s">
        <v>40</v>
      </c>
      <c r="H4795" s="2">
        <v>205.85</v>
      </c>
      <c r="I4795" t="str">
        <f t="shared" si="74"/>
        <v>Senior Age</v>
      </c>
    </row>
    <row r="4796" spans="1:9" x14ac:dyDescent="0.35">
      <c r="A4796" s="1">
        <v>44632</v>
      </c>
      <c r="B4796" t="s">
        <v>4828</v>
      </c>
      <c r="C4796">
        <v>35</v>
      </c>
      <c r="D4796" t="s">
        <v>21</v>
      </c>
      <c r="E4796" t="s">
        <v>15</v>
      </c>
      <c r="F4796" t="s">
        <v>11</v>
      </c>
      <c r="G4796" t="s">
        <v>37</v>
      </c>
      <c r="H4796" s="2">
        <v>4762.8</v>
      </c>
      <c r="I4796" t="str">
        <f t="shared" si="74"/>
        <v>Young Adult</v>
      </c>
    </row>
    <row r="4797" spans="1:9" x14ac:dyDescent="0.35">
      <c r="A4797" s="1">
        <v>44868</v>
      </c>
      <c r="B4797" t="s">
        <v>4829</v>
      </c>
      <c r="C4797">
        <v>82</v>
      </c>
      <c r="D4797" t="s">
        <v>14</v>
      </c>
      <c r="E4797" t="s">
        <v>10</v>
      </c>
      <c r="F4797" t="s">
        <v>30</v>
      </c>
      <c r="G4797" t="s">
        <v>67</v>
      </c>
      <c r="H4797" s="2">
        <v>3919.24</v>
      </c>
      <c r="I4797" t="str">
        <f t="shared" si="74"/>
        <v>Senior Age</v>
      </c>
    </row>
    <row r="4798" spans="1:9" x14ac:dyDescent="0.35">
      <c r="A4798" s="1">
        <v>44848</v>
      </c>
      <c r="B4798" t="s">
        <v>4830</v>
      </c>
      <c r="C4798">
        <v>95</v>
      </c>
      <c r="D4798" t="s">
        <v>9</v>
      </c>
      <c r="E4798" t="s">
        <v>15</v>
      </c>
      <c r="F4798" t="s">
        <v>16</v>
      </c>
      <c r="G4798" t="s">
        <v>37</v>
      </c>
      <c r="H4798" s="2">
        <v>4322.59</v>
      </c>
      <c r="I4798" t="str">
        <f t="shared" si="74"/>
        <v>Senior Age</v>
      </c>
    </row>
    <row r="4799" spans="1:9" x14ac:dyDescent="0.35">
      <c r="A4799" s="1">
        <v>45119</v>
      </c>
      <c r="B4799" t="s">
        <v>4831</v>
      </c>
      <c r="C4799">
        <v>53</v>
      </c>
      <c r="D4799" t="s">
        <v>21</v>
      </c>
      <c r="E4799" t="s">
        <v>19</v>
      </c>
      <c r="F4799" t="s">
        <v>11</v>
      </c>
      <c r="G4799" t="s">
        <v>12</v>
      </c>
      <c r="H4799" s="2">
        <v>3284.34</v>
      </c>
      <c r="I4799" t="str">
        <f t="shared" si="74"/>
        <v>Middle age</v>
      </c>
    </row>
    <row r="4800" spans="1:9" x14ac:dyDescent="0.35">
      <c r="A4800" s="1">
        <v>44873</v>
      </c>
      <c r="B4800" t="s">
        <v>4832</v>
      </c>
      <c r="C4800">
        <v>35</v>
      </c>
      <c r="D4800" t="s">
        <v>21</v>
      </c>
      <c r="E4800" t="s">
        <v>25</v>
      </c>
      <c r="F4800" t="s">
        <v>30</v>
      </c>
      <c r="G4800" t="s">
        <v>17</v>
      </c>
      <c r="H4800" s="2">
        <v>592.92999999999995</v>
      </c>
      <c r="I4800" t="str">
        <f t="shared" si="74"/>
        <v>Young Adult</v>
      </c>
    </row>
    <row r="4801" spans="1:9" x14ac:dyDescent="0.35">
      <c r="A4801" s="1">
        <v>45286</v>
      </c>
      <c r="B4801" t="s">
        <v>4833</v>
      </c>
      <c r="C4801">
        <v>84</v>
      </c>
      <c r="D4801" t="s">
        <v>14</v>
      </c>
      <c r="E4801" t="s">
        <v>33</v>
      </c>
      <c r="F4801" t="s">
        <v>11</v>
      </c>
      <c r="G4801" t="s">
        <v>40</v>
      </c>
      <c r="H4801" s="2">
        <v>2582.81</v>
      </c>
      <c r="I4801" t="str">
        <f t="shared" si="74"/>
        <v>Senior Age</v>
      </c>
    </row>
    <row r="4802" spans="1:9" x14ac:dyDescent="0.35">
      <c r="A4802" s="1">
        <v>44850</v>
      </c>
      <c r="B4802" t="s">
        <v>4834</v>
      </c>
      <c r="C4802">
        <v>89</v>
      </c>
      <c r="D4802" t="s">
        <v>21</v>
      </c>
      <c r="E4802" t="s">
        <v>15</v>
      </c>
      <c r="F4802" t="s">
        <v>16</v>
      </c>
      <c r="G4802" t="s">
        <v>37</v>
      </c>
      <c r="H4802" s="2">
        <v>4295.75</v>
      </c>
      <c r="I4802" t="str">
        <f t="shared" ref="I4802:I4865" si="75">IF(C4802&lt;=17,"Child",IF(C4802&lt;=39, "Young Adult", IF(C4802&lt;=59, "Middle age", "Senior Age")))</f>
        <v>Senior Age</v>
      </c>
    </row>
    <row r="4803" spans="1:9" x14ac:dyDescent="0.35">
      <c r="A4803" s="1">
        <v>44618</v>
      </c>
      <c r="B4803" t="s">
        <v>4835</v>
      </c>
      <c r="C4803">
        <v>1</v>
      </c>
      <c r="D4803" t="s">
        <v>14</v>
      </c>
      <c r="E4803" t="s">
        <v>10</v>
      </c>
      <c r="F4803" t="s">
        <v>23</v>
      </c>
      <c r="G4803" t="s">
        <v>17</v>
      </c>
      <c r="H4803" s="2">
        <v>3135.58</v>
      </c>
      <c r="I4803" t="str">
        <f t="shared" si="75"/>
        <v>Child</v>
      </c>
    </row>
    <row r="4804" spans="1:9" x14ac:dyDescent="0.35">
      <c r="A4804" s="1">
        <v>44688</v>
      </c>
      <c r="B4804" t="s">
        <v>4836</v>
      </c>
      <c r="C4804">
        <v>79</v>
      </c>
      <c r="D4804" t="s">
        <v>21</v>
      </c>
      <c r="E4804" t="s">
        <v>22</v>
      </c>
      <c r="F4804" t="s">
        <v>16</v>
      </c>
      <c r="G4804" t="s">
        <v>37</v>
      </c>
      <c r="H4804" s="2">
        <v>3164.99</v>
      </c>
      <c r="I4804" t="str">
        <f t="shared" si="75"/>
        <v>Senior Age</v>
      </c>
    </row>
    <row r="4805" spans="1:9" x14ac:dyDescent="0.35">
      <c r="A4805" s="1">
        <v>45248</v>
      </c>
      <c r="B4805" t="s">
        <v>4837</v>
      </c>
      <c r="C4805">
        <v>97</v>
      </c>
      <c r="D4805" t="s">
        <v>9</v>
      </c>
      <c r="E4805" t="s">
        <v>22</v>
      </c>
      <c r="F4805" t="s">
        <v>30</v>
      </c>
      <c r="G4805" t="s">
        <v>40</v>
      </c>
      <c r="H4805" s="2">
        <v>1168.8499999999999</v>
      </c>
      <c r="I4805" t="str">
        <f t="shared" si="75"/>
        <v>Senior Age</v>
      </c>
    </row>
    <row r="4806" spans="1:9" x14ac:dyDescent="0.35">
      <c r="A4806" s="1">
        <v>44628</v>
      </c>
      <c r="B4806" t="s">
        <v>4838</v>
      </c>
      <c r="C4806">
        <v>78</v>
      </c>
      <c r="D4806" t="s">
        <v>14</v>
      </c>
      <c r="E4806" t="s">
        <v>33</v>
      </c>
      <c r="F4806" t="s">
        <v>11</v>
      </c>
      <c r="G4806" t="s">
        <v>37</v>
      </c>
      <c r="H4806" s="2">
        <v>3843.16</v>
      </c>
      <c r="I4806" t="str">
        <f t="shared" si="75"/>
        <v>Senior Age</v>
      </c>
    </row>
    <row r="4807" spans="1:9" x14ac:dyDescent="0.35">
      <c r="A4807" s="1">
        <v>44749</v>
      </c>
      <c r="B4807" t="s">
        <v>4839</v>
      </c>
      <c r="C4807">
        <v>8</v>
      </c>
      <c r="D4807" t="s">
        <v>9</v>
      </c>
      <c r="E4807" t="s">
        <v>19</v>
      </c>
      <c r="F4807" t="s">
        <v>30</v>
      </c>
      <c r="G4807" t="s">
        <v>28</v>
      </c>
      <c r="H4807" s="2">
        <v>3949.67</v>
      </c>
      <c r="I4807" t="str">
        <f t="shared" si="75"/>
        <v>Child</v>
      </c>
    </row>
    <row r="4808" spans="1:9" x14ac:dyDescent="0.35">
      <c r="A4808" s="1">
        <v>44708</v>
      </c>
      <c r="B4808" t="s">
        <v>4840</v>
      </c>
      <c r="C4808">
        <v>0</v>
      </c>
      <c r="D4808" t="s">
        <v>9</v>
      </c>
      <c r="E4808" t="s">
        <v>35</v>
      </c>
      <c r="F4808" t="s">
        <v>23</v>
      </c>
      <c r="G4808" t="s">
        <v>37</v>
      </c>
      <c r="H4808" s="2">
        <v>3895.91</v>
      </c>
      <c r="I4808" t="str">
        <f t="shared" si="75"/>
        <v>Child</v>
      </c>
    </row>
    <row r="4809" spans="1:9" x14ac:dyDescent="0.35">
      <c r="A4809" s="1">
        <v>45144</v>
      </c>
      <c r="B4809" t="s">
        <v>4841</v>
      </c>
      <c r="C4809">
        <v>47</v>
      </c>
      <c r="D4809" t="s">
        <v>21</v>
      </c>
      <c r="E4809" t="s">
        <v>22</v>
      </c>
      <c r="F4809" t="s">
        <v>23</v>
      </c>
      <c r="G4809" t="s">
        <v>12</v>
      </c>
      <c r="H4809" s="2">
        <v>1898.95</v>
      </c>
      <c r="I4809" t="str">
        <f t="shared" si="75"/>
        <v>Middle age</v>
      </c>
    </row>
    <row r="4810" spans="1:9" x14ac:dyDescent="0.35">
      <c r="A4810" s="1">
        <v>44808</v>
      </c>
      <c r="B4810" t="s">
        <v>4842</v>
      </c>
      <c r="C4810">
        <v>73</v>
      </c>
      <c r="D4810" t="s">
        <v>21</v>
      </c>
      <c r="E4810" t="s">
        <v>19</v>
      </c>
      <c r="F4810" t="s">
        <v>30</v>
      </c>
      <c r="G4810" t="s">
        <v>37</v>
      </c>
      <c r="H4810" s="2">
        <v>3241.72</v>
      </c>
      <c r="I4810" t="str">
        <f t="shared" si="75"/>
        <v>Senior Age</v>
      </c>
    </row>
    <row r="4811" spans="1:9" x14ac:dyDescent="0.35">
      <c r="A4811" s="1">
        <v>44581</v>
      </c>
      <c r="B4811" t="s">
        <v>4843</v>
      </c>
      <c r="C4811">
        <v>59</v>
      </c>
      <c r="D4811" t="s">
        <v>14</v>
      </c>
      <c r="E4811" t="s">
        <v>35</v>
      </c>
      <c r="F4811" t="s">
        <v>16</v>
      </c>
      <c r="G4811" t="s">
        <v>17</v>
      </c>
      <c r="H4811" s="2">
        <v>3967.76</v>
      </c>
      <c r="I4811" t="str">
        <f t="shared" si="75"/>
        <v>Middle age</v>
      </c>
    </row>
    <row r="4812" spans="1:9" x14ac:dyDescent="0.35">
      <c r="A4812" s="1">
        <v>45122</v>
      </c>
      <c r="B4812" t="s">
        <v>4844</v>
      </c>
      <c r="C4812">
        <v>17</v>
      </c>
      <c r="D4812" t="s">
        <v>14</v>
      </c>
      <c r="E4812" t="s">
        <v>15</v>
      </c>
      <c r="F4812" t="s">
        <v>16</v>
      </c>
      <c r="G4812" t="s">
        <v>37</v>
      </c>
      <c r="H4812" s="2">
        <v>4358.1899999999996</v>
      </c>
      <c r="I4812" t="str">
        <f t="shared" si="75"/>
        <v>Child</v>
      </c>
    </row>
    <row r="4813" spans="1:9" x14ac:dyDescent="0.35">
      <c r="A4813" s="1">
        <v>44883</v>
      </c>
      <c r="B4813" t="s">
        <v>4845</v>
      </c>
      <c r="C4813">
        <v>62</v>
      </c>
      <c r="D4813" t="s">
        <v>14</v>
      </c>
      <c r="E4813" t="s">
        <v>22</v>
      </c>
      <c r="F4813" t="s">
        <v>11</v>
      </c>
      <c r="G4813" t="s">
        <v>28</v>
      </c>
      <c r="H4813" s="2">
        <v>1976.49</v>
      </c>
      <c r="I4813" t="str">
        <f t="shared" si="75"/>
        <v>Senior Age</v>
      </c>
    </row>
    <row r="4814" spans="1:9" x14ac:dyDescent="0.35">
      <c r="A4814" s="1">
        <v>45100</v>
      </c>
      <c r="B4814" t="s">
        <v>4846</v>
      </c>
      <c r="C4814">
        <v>13</v>
      </c>
      <c r="D4814" t="s">
        <v>14</v>
      </c>
      <c r="E4814" t="s">
        <v>15</v>
      </c>
      <c r="F4814" t="s">
        <v>16</v>
      </c>
      <c r="G4814" t="s">
        <v>40</v>
      </c>
      <c r="H4814" s="2">
        <v>2197.6799999999998</v>
      </c>
      <c r="I4814" t="str">
        <f t="shared" si="75"/>
        <v>Child</v>
      </c>
    </row>
    <row r="4815" spans="1:9" x14ac:dyDescent="0.35">
      <c r="A4815" s="1">
        <v>44581</v>
      </c>
      <c r="B4815" t="s">
        <v>4847</v>
      </c>
      <c r="C4815">
        <v>69</v>
      </c>
      <c r="D4815" t="s">
        <v>14</v>
      </c>
      <c r="E4815" t="s">
        <v>15</v>
      </c>
      <c r="F4815" t="s">
        <v>11</v>
      </c>
      <c r="G4815" t="s">
        <v>37</v>
      </c>
      <c r="H4815" s="2">
        <v>1508.95</v>
      </c>
      <c r="I4815" t="str">
        <f t="shared" si="75"/>
        <v>Senior Age</v>
      </c>
    </row>
    <row r="4816" spans="1:9" x14ac:dyDescent="0.35">
      <c r="A4816" s="1">
        <v>44791</v>
      </c>
      <c r="B4816" t="s">
        <v>4848</v>
      </c>
      <c r="C4816">
        <v>49</v>
      </c>
      <c r="D4816" t="s">
        <v>21</v>
      </c>
      <c r="E4816" t="s">
        <v>35</v>
      </c>
      <c r="F4816" t="s">
        <v>30</v>
      </c>
      <c r="G4816" t="s">
        <v>17</v>
      </c>
      <c r="H4816" s="2">
        <v>3186.11</v>
      </c>
      <c r="I4816" t="str">
        <f t="shared" si="75"/>
        <v>Middle age</v>
      </c>
    </row>
    <row r="4817" spans="1:9" x14ac:dyDescent="0.35">
      <c r="A4817" s="1">
        <v>45167</v>
      </c>
      <c r="B4817" t="s">
        <v>4849</v>
      </c>
      <c r="C4817">
        <v>2</v>
      </c>
      <c r="D4817" t="s">
        <v>9</v>
      </c>
      <c r="E4817" t="s">
        <v>25</v>
      </c>
      <c r="F4817" t="s">
        <v>23</v>
      </c>
      <c r="G4817" t="s">
        <v>40</v>
      </c>
      <c r="H4817" s="2">
        <v>2252.0100000000002</v>
      </c>
      <c r="I4817" t="str">
        <f t="shared" si="75"/>
        <v>Child</v>
      </c>
    </row>
    <row r="4818" spans="1:9" x14ac:dyDescent="0.35">
      <c r="A4818" s="1">
        <v>44812</v>
      </c>
      <c r="B4818" t="s">
        <v>4850</v>
      </c>
      <c r="C4818">
        <v>17</v>
      </c>
      <c r="D4818" t="s">
        <v>21</v>
      </c>
      <c r="E4818" t="s">
        <v>19</v>
      </c>
      <c r="F4818" t="s">
        <v>30</v>
      </c>
      <c r="G4818" t="s">
        <v>40</v>
      </c>
      <c r="H4818" s="2">
        <v>45.25</v>
      </c>
      <c r="I4818" t="str">
        <f t="shared" si="75"/>
        <v>Child</v>
      </c>
    </row>
    <row r="4819" spans="1:9" x14ac:dyDescent="0.35">
      <c r="A4819" s="1">
        <v>44590</v>
      </c>
      <c r="B4819" t="s">
        <v>4851</v>
      </c>
      <c r="C4819">
        <v>35</v>
      </c>
      <c r="D4819" t="s">
        <v>14</v>
      </c>
      <c r="E4819" t="s">
        <v>22</v>
      </c>
      <c r="F4819" t="s">
        <v>23</v>
      </c>
      <c r="G4819" t="s">
        <v>12</v>
      </c>
      <c r="H4819" s="2">
        <v>2777.88</v>
      </c>
      <c r="I4819" t="str">
        <f t="shared" si="75"/>
        <v>Young Adult</v>
      </c>
    </row>
    <row r="4820" spans="1:9" x14ac:dyDescent="0.35">
      <c r="A4820" s="1">
        <v>44596</v>
      </c>
      <c r="B4820" t="s">
        <v>4852</v>
      </c>
      <c r="C4820">
        <v>11</v>
      </c>
      <c r="D4820" t="s">
        <v>14</v>
      </c>
      <c r="E4820" t="s">
        <v>35</v>
      </c>
      <c r="F4820" t="s">
        <v>23</v>
      </c>
      <c r="G4820" t="s">
        <v>40</v>
      </c>
      <c r="H4820" s="2">
        <v>4829.96</v>
      </c>
      <c r="I4820" t="str">
        <f t="shared" si="75"/>
        <v>Child</v>
      </c>
    </row>
    <row r="4821" spans="1:9" x14ac:dyDescent="0.35">
      <c r="A4821" s="1">
        <v>44899</v>
      </c>
      <c r="B4821" t="s">
        <v>4853</v>
      </c>
      <c r="C4821">
        <v>44</v>
      </c>
      <c r="D4821" t="s">
        <v>21</v>
      </c>
      <c r="E4821" t="s">
        <v>22</v>
      </c>
      <c r="F4821" t="s">
        <v>16</v>
      </c>
      <c r="G4821" t="s">
        <v>28</v>
      </c>
      <c r="H4821" s="2">
        <v>2590.6</v>
      </c>
      <c r="I4821" t="str">
        <f t="shared" si="75"/>
        <v>Middle age</v>
      </c>
    </row>
    <row r="4822" spans="1:9" x14ac:dyDescent="0.35">
      <c r="A4822" s="1">
        <v>45001</v>
      </c>
      <c r="B4822" t="s">
        <v>4854</v>
      </c>
      <c r="C4822">
        <v>8</v>
      </c>
      <c r="D4822" t="s">
        <v>9</v>
      </c>
      <c r="E4822" t="s">
        <v>25</v>
      </c>
      <c r="F4822" t="s">
        <v>16</v>
      </c>
      <c r="G4822" t="s">
        <v>37</v>
      </c>
      <c r="H4822" s="2">
        <v>1104.8900000000001</v>
      </c>
      <c r="I4822" t="str">
        <f t="shared" si="75"/>
        <v>Child</v>
      </c>
    </row>
    <row r="4823" spans="1:9" x14ac:dyDescent="0.35">
      <c r="A4823" s="1">
        <v>45099</v>
      </c>
      <c r="B4823" t="s">
        <v>4855</v>
      </c>
      <c r="C4823">
        <v>89</v>
      </c>
      <c r="D4823" t="s">
        <v>9</v>
      </c>
      <c r="E4823" t="s">
        <v>27</v>
      </c>
      <c r="F4823" t="s">
        <v>16</v>
      </c>
      <c r="G4823" t="s">
        <v>37</v>
      </c>
      <c r="H4823" s="2">
        <v>4542.34</v>
      </c>
      <c r="I4823" t="str">
        <f t="shared" si="75"/>
        <v>Senior Age</v>
      </c>
    </row>
    <row r="4824" spans="1:9" x14ac:dyDescent="0.35">
      <c r="A4824" s="1">
        <v>44867</v>
      </c>
      <c r="B4824" t="s">
        <v>4856</v>
      </c>
      <c r="C4824">
        <v>12</v>
      </c>
      <c r="D4824" t="s">
        <v>14</v>
      </c>
      <c r="E4824" t="s">
        <v>19</v>
      </c>
      <c r="F4824" t="s">
        <v>30</v>
      </c>
      <c r="G4824" t="s">
        <v>17</v>
      </c>
      <c r="H4824" s="2">
        <v>2496.2600000000002</v>
      </c>
      <c r="I4824" t="str">
        <f t="shared" si="75"/>
        <v>Child</v>
      </c>
    </row>
    <row r="4825" spans="1:9" x14ac:dyDescent="0.35">
      <c r="A4825" s="1">
        <v>45110</v>
      </c>
      <c r="B4825" t="s">
        <v>4857</v>
      </c>
      <c r="C4825">
        <v>50</v>
      </c>
      <c r="D4825" t="s">
        <v>21</v>
      </c>
      <c r="E4825" t="s">
        <v>35</v>
      </c>
      <c r="F4825" t="s">
        <v>30</v>
      </c>
      <c r="G4825" t="s">
        <v>37</v>
      </c>
      <c r="H4825" s="2">
        <v>4201.5</v>
      </c>
      <c r="I4825" t="str">
        <f t="shared" si="75"/>
        <v>Middle age</v>
      </c>
    </row>
    <row r="4826" spans="1:9" x14ac:dyDescent="0.35">
      <c r="A4826" s="1">
        <v>44580</v>
      </c>
      <c r="B4826" t="s">
        <v>4858</v>
      </c>
      <c r="C4826">
        <v>89</v>
      </c>
      <c r="D4826" t="s">
        <v>14</v>
      </c>
      <c r="E4826" t="s">
        <v>22</v>
      </c>
      <c r="F4826" t="s">
        <v>16</v>
      </c>
      <c r="G4826" t="s">
        <v>17</v>
      </c>
      <c r="H4826" s="2">
        <v>569.55999999999995</v>
      </c>
      <c r="I4826" t="str">
        <f t="shared" si="75"/>
        <v>Senior Age</v>
      </c>
    </row>
    <row r="4827" spans="1:9" x14ac:dyDescent="0.35">
      <c r="A4827" s="1">
        <v>44839</v>
      </c>
      <c r="B4827" t="s">
        <v>4859</v>
      </c>
      <c r="C4827">
        <v>85</v>
      </c>
      <c r="D4827" t="s">
        <v>14</v>
      </c>
      <c r="E4827" t="s">
        <v>27</v>
      </c>
      <c r="F4827" t="s">
        <v>11</v>
      </c>
      <c r="G4827" t="s">
        <v>40</v>
      </c>
      <c r="H4827" s="2">
        <v>4812.99</v>
      </c>
      <c r="I4827" t="str">
        <f t="shared" si="75"/>
        <v>Senior Age</v>
      </c>
    </row>
    <row r="4828" spans="1:9" x14ac:dyDescent="0.35">
      <c r="A4828" s="1">
        <v>44724</v>
      </c>
      <c r="B4828" t="s">
        <v>4860</v>
      </c>
      <c r="C4828">
        <v>88</v>
      </c>
      <c r="D4828" t="s">
        <v>9</v>
      </c>
      <c r="E4828" t="s">
        <v>35</v>
      </c>
      <c r="F4828" t="s">
        <v>30</v>
      </c>
      <c r="G4828" t="s">
        <v>12</v>
      </c>
      <c r="H4828" s="2">
        <v>2618.79</v>
      </c>
      <c r="I4828" t="str">
        <f t="shared" si="75"/>
        <v>Senior Age</v>
      </c>
    </row>
    <row r="4829" spans="1:9" x14ac:dyDescent="0.35">
      <c r="A4829" s="1">
        <v>44719</v>
      </c>
      <c r="B4829" t="s">
        <v>4861</v>
      </c>
      <c r="C4829">
        <v>97</v>
      </c>
      <c r="D4829" t="s">
        <v>9</v>
      </c>
      <c r="E4829" t="s">
        <v>35</v>
      </c>
      <c r="F4829" t="s">
        <v>30</v>
      </c>
      <c r="G4829" t="s">
        <v>28</v>
      </c>
      <c r="H4829" s="2">
        <v>2756.25</v>
      </c>
      <c r="I4829" t="str">
        <f t="shared" si="75"/>
        <v>Senior Age</v>
      </c>
    </row>
    <row r="4830" spans="1:9" x14ac:dyDescent="0.35">
      <c r="A4830" s="1">
        <v>44962</v>
      </c>
      <c r="B4830" t="s">
        <v>4862</v>
      </c>
      <c r="C4830">
        <v>68</v>
      </c>
      <c r="D4830" t="s">
        <v>21</v>
      </c>
      <c r="E4830" t="s">
        <v>25</v>
      </c>
      <c r="F4830" t="s">
        <v>11</v>
      </c>
      <c r="G4830" t="s">
        <v>12</v>
      </c>
      <c r="H4830" s="2">
        <v>3342.99</v>
      </c>
      <c r="I4830" t="str">
        <f t="shared" si="75"/>
        <v>Senior Age</v>
      </c>
    </row>
    <row r="4831" spans="1:9" x14ac:dyDescent="0.35">
      <c r="A4831" s="1">
        <v>45014</v>
      </c>
      <c r="B4831" t="s">
        <v>4863</v>
      </c>
      <c r="C4831">
        <v>49</v>
      </c>
      <c r="D4831" t="s">
        <v>9</v>
      </c>
      <c r="E4831" t="s">
        <v>19</v>
      </c>
      <c r="F4831" t="s">
        <v>30</v>
      </c>
      <c r="G4831" t="s">
        <v>17</v>
      </c>
      <c r="H4831" s="2">
        <v>3605.89</v>
      </c>
      <c r="I4831" t="str">
        <f t="shared" si="75"/>
        <v>Middle age</v>
      </c>
    </row>
    <row r="4832" spans="1:9" x14ac:dyDescent="0.35">
      <c r="A4832" s="1">
        <v>44977</v>
      </c>
      <c r="B4832" t="s">
        <v>4864</v>
      </c>
      <c r="C4832">
        <v>37</v>
      </c>
      <c r="D4832" t="s">
        <v>14</v>
      </c>
      <c r="E4832" t="s">
        <v>15</v>
      </c>
      <c r="F4832" t="s">
        <v>30</v>
      </c>
      <c r="G4832" t="s">
        <v>12</v>
      </c>
      <c r="H4832" s="2">
        <v>614.80999999999995</v>
      </c>
      <c r="I4832" t="str">
        <f t="shared" si="75"/>
        <v>Young Adult</v>
      </c>
    </row>
    <row r="4833" spans="1:9" x14ac:dyDescent="0.35">
      <c r="A4833" s="1">
        <v>45087</v>
      </c>
      <c r="B4833" t="s">
        <v>4865</v>
      </c>
      <c r="C4833">
        <v>68</v>
      </c>
      <c r="D4833" t="s">
        <v>14</v>
      </c>
      <c r="E4833" t="s">
        <v>22</v>
      </c>
      <c r="F4833" t="s">
        <v>30</v>
      </c>
      <c r="G4833" t="s">
        <v>12</v>
      </c>
      <c r="H4833" s="2">
        <v>591.47</v>
      </c>
      <c r="I4833" t="str">
        <f t="shared" si="75"/>
        <v>Senior Age</v>
      </c>
    </row>
    <row r="4834" spans="1:9" x14ac:dyDescent="0.35">
      <c r="A4834" s="1">
        <v>44906</v>
      </c>
      <c r="B4834" t="s">
        <v>4866</v>
      </c>
      <c r="C4834">
        <v>75</v>
      </c>
      <c r="D4834" t="s">
        <v>14</v>
      </c>
      <c r="E4834" t="s">
        <v>35</v>
      </c>
      <c r="F4834" t="s">
        <v>23</v>
      </c>
      <c r="G4834" t="s">
        <v>17</v>
      </c>
      <c r="H4834" s="2">
        <v>4487.63</v>
      </c>
      <c r="I4834" t="str">
        <f t="shared" si="75"/>
        <v>Senior Age</v>
      </c>
    </row>
    <row r="4835" spans="1:9" x14ac:dyDescent="0.35">
      <c r="A4835" s="1">
        <v>44660</v>
      </c>
      <c r="B4835" t="s">
        <v>4867</v>
      </c>
      <c r="C4835">
        <v>17</v>
      </c>
      <c r="D4835" t="s">
        <v>9</v>
      </c>
      <c r="E4835" t="s">
        <v>10</v>
      </c>
      <c r="F4835" t="s">
        <v>30</v>
      </c>
      <c r="G4835" t="s">
        <v>12</v>
      </c>
      <c r="H4835" s="2">
        <v>1104.06</v>
      </c>
      <c r="I4835" t="str">
        <f t="shared" si="75"/>
        <v>Child</v>
      </c>
    </row>
    <row r="4836" spans="1:9" x14ac:dyDescent="0.35">
      <c r="A4836" s="1">
        <v>44612</v>
      </c>
      <c r="B4836" t="s">
        <v>4868</v>
      </c>
      <c r="C4836">
        <v>61</v>
      </c>
      <c r="D4836" t="s">
        <v>21</v>
      </c>
      <c r="E4836" t="s">
        <v>25</v>
      </c>
      <c r="F4836" t="s">
        <v>16</v>
      </c>
      <c r="G4836" t="s">
        <v>37</v>
      </c>
      <c r="H4836" s="2">
        <v>129.06</v>
      </c>
      <c r="I4836" t="str">
        <f t="shared" si="75"/>
        <v>Senior Age</v>
      </c>
    </row>
    <row r="4837" spans="1:9" x14ac:dyDescent="0.35">
      <c r="A4837" s="1">
        <v>45235</v>
      </c>
      <c r="B4837" t="s">
        <v>4869</v>
      </c>
      <c r="C4837">
        <v>11</v>
      </c>
      <c r="D4837" t="s">
        <v>9</v>
      </c>
      <c r="E4837" t="s">
        <v>22</v>
      </c>
      <c r="F4837" t="s">
        <v>30</v>
      </c>
      <c r="G4837" t="s">
        <v>40</v>
      </c>
      <c r="H4837" s="2">
        <v>4504.8999999999996</v>
      </c>
      <c r="I4837" t="str">
        <f t="shared" si="75"/>
        <v>Child</v>
      </c>
    </row>
    <row r="4838" spans="1:9" x14ac:dyDescent="0.35">
      <c r="A4838" s="1">
        <v>44765</v>
      </c>
      <c r="B4838" t="s">
        <v>4870</v>
      </c>
      <c r="C4838">
        <v>38</v>
      </c>
      <c r="D4838" t="s">
        <v>21</v>
      </c>
      <c r="E4838" t="s">
        <v>35</v>
      </c>
      <c r="F4838" t="s">
        <v>30</v>
      </c>
      <c r="G4838" t="s">
        <v>37</v>
      </c>
      <c r="H4838" s="2">
        <v>4289.0200000000004</v>
      </c>
      <c r="I4838" t="str">
        <f t="shared" si="75"/>
        <v>Young Adult</v>
      </c>
    </row>
    <row r="4839" spans="1:9" x14ac:dyDescent="0.35">
      <c r="A4839" s="1">
        <v>45100</v>
      </c>
      <c r="B4839" t="s">
        <v>4871</v>
      </c>
      <c r="C4839">
        <v>52</v>
      </c>
      <c r="D4839" t="s">
        <v>21</v>
      </c>
      <c r="E4839" t="s">
        <v>22</v>
      </c>
      <c r="F4839" t="s">
        <v>16</v>
      </c>
      <c r="G4839" t="s">
        <v>12</v>
      </c>
      <c r="H4839" s="2">
        <v>1238.6199999999999</v>
      </c>
      <c r="I4839" t="str">
        <f t="shared" si="75"/>
        <v>Middle age</v>
      </c>
    </row>
    <row r="4840" spans="1:9" x14ac:dyDescent="0.35">
      <c r="A4840" s="1">
        <v>44757</v>
      </c>
      <c r="B4840" t="s">
        <v>4872</v>
      </c>
      <c r="C4840">
        <v>5</v>
      </c>
      <c r="D4840" t="s">
        <v>9</v>
      </c>
      <c r="E4840" t="s">
        <v>27</v>
      </c>
      <c r="F4840" t="s">
        <v>30</v>
      </c>
      <c r="G4840" t="s">
        <v>40</v>
      </c>
      <c r="H4840" s="2">
        <v>3118</v>
      </c>
      <c r="I4840" t="str">
        <f t="shared" si="75"/>
        <v>Child</v>
      </c>
    </row>
    <row r="4841" spans="1:9" x14ac:dyDescent="0.35">
      <c r="A4841" s="1">
        <v>44932</v>
      </c>
      <c r="B4841" t="s">
        <v>4873</v>
      </c>
      <c r="C4841">
        <v>59</v>
      </c>
      <c r="D4841" t="s">
        <v>9</v>
      </c>
      <c r="E4841" t="s">
        <v>35</v>
      </c>
      <c r="F4841" t="s">
        <v>23</v>
      </c>
      <c r="G4841" t="s">
        <v>37</v>
      </c>
      <c r="H4841" s="2">
        <v>751</v>
      </c>
      <c r="I4841" t="str">
        <f t="shared" si="75"/>
        <v>Middle age</v>
      </c>
    </row>
    <row r="4842" spans="1:9" x14ac:dyDescent="0.35">
      <c r="A4842" s="1">
        <v>44821</v>
      </c>
      <c r="B4842" t="s">
        <v>4874</v>
      </c>
      <c r="C4842">
        <v>35</v>
      </c>
      <c r="D4842" t="s">
        <v>21</v>
      </c>
      <c r="E4842" t="s">
        <v>10</v>
      </c>
      <c r="F4842" t="s">
        <v>11</v>
      </c>
      <c r="G4842" t="s">
        <v>37</v>
      </c>
      <c r="H4842" s="2">
        <v>1251.46</v>
      </c>
      <c r="I4842" t="str">
        <f t="shared" si="75"/>
        <v>Young Adult</v>
      </c>
    </row>
    <row r="4843" spans="1:9" x14ac:dyDescent="0.35">
      <c r="A4843" s="1">
        <v>45094</v>
      </c>
      <c r="B4843" t="s">
        <v>4875</v>
      </c>
      <c r="C4843">
        <v>30</v>
      </c>
      <c r="D4843" t="s">
        <v>21</v>
      </c>
      <c r="E4843" t="s">
        <v>19</v>
      </c>
      <c r="F4843" t="s">
        <v>16</v>
      </c>
      <c r="G4843" t="s">
        <v>28</v>
      </c>
      <c r="H4843" s="2">
        <v>2649.54</v>
      </c>
      <c r="I4843" t="str">
        <f t="shared" si="75"/>
        <v>Young Adult</v>
      </c>
    </row>
    <row r="4844" spans="1:9" x14ac:dyDescent="0.35">
      <c r="A4844" s="1">
        <v>45238</v>
      </c>
      <c r="B4844" t="s">
        <v>4876</v>
      </c>
      <c r="C4844">
        <v>22</v>
      </c>
      <c r="D4844" t="s">
        <v>21</v>
      </c>
      <c r="E4844" t="s">
        <v>10</v>
      </c>
      <c r="F4844" t="s">
        <v>30</v>
      </c>
      <c r="G4844" t="s">
        <v>12</v>
      </c>
      <c r="H4844" s="2">
        <v>1307.98</v>
      </c>
      <c r="I4844" t="str">
        <f t="shared" si="75"/>
        <v>Young Adult</v>
      </c>
    </row>
    <row r="4845" spans="1:9" x14ac:dyDescent="0.35">
      <c r="A4845" s="1">
        <v>45156</v>
      </c>
      <c r="B4845" t="s">
        <v>4877</v>
      </c>
      <c r="C4845">
        <v>46</v>
      </c>
      <c r="D4845" t="s">
        <v>14</v>
      </c>
      <c r="E4845" t="s">
        <v>15</v>
      </c>
      <c r="F4845" t="s">
        <v>23</v>
      </c>
      <c r="G4845" t="s">
        <v>40</v>
      </c>
      <c r="H4845" s="2">
        <v>4305.01</v>
      </c>
      <c r="I4845" t="str">
        <f t="shared" si="75"/>
        <v>Middle age</v>
      </c>
    </row>
    <row r="4846" spans="1:9" x14ac:dyDescent="0.35">
      <c r="A4846" s="1">
        <v>44649</v>
      </c>
      <c r="B4846" t="s">
        <v>4878</v>
      </c>
      <c r="C4846">
        <v>48</v>
      </c>
      <c r="D4846" t="s">
        <v>9</v>
      </c>
      <c r="E4846" t="s">
        <v>25</v>
      </c>
      <c r="F4846" t="s">
        <v>30</v>
      </c>
      <c r="G4846" t="s">
        <v>17</v>
      </c>
      <c r="H4846" s="2">
        <v>4822.29</v>
      </c>
      <c r="I4846" t="str">
        <f t="shared" si="75"/>
        <v>Middle age</v>
      </c>
    </row>
    <row r="4847" spans="1:9" x14ac:dyDescent="0.35">
      <c r="A4847" s="1">
        <v>45261</v>
      </c>
      <c r="B4847" t="s">
        <v>4879</v>
      </c>
      <c r="C4847">
        <v>82</v>
      </c>
      <c r="D4847" t="s">
        <v>21</v>
      </c>
      <c r="E4847" t="s">
        <v>27</v>
      </c>
      <c r="F4847" t="s">
        <v>30</v>
      </c>
      <c r="G4847" t="s">
        <v>17</v>
      </c>
      <c r="H4847" s="2">
        <v>1757.94</v>
      </c>
      <c r="I4847" t="str">
        <f t="shared" si="75"/>
        <v>Senior Age</v>
      </c>
    </row>
    <row r="4848" spans="1:9" x14ac:dyDescent="0.35">
      <c r="A4848" s="1">
        <v>45141</v>
      </c>
      <c r="B4848" t="s">
        <v>4880</v>
      </c>
      <c r="C4848">
        <v>59</v>
      </c>
      <c r="D4848" t="s">
        <v>21</v>
      </c>
      <c r="E4848" t="s">
        <v>25</v>
      </c>
      <c r="F4848" t="s">
        <v>30</v>
      </c>
      <c r="G4848" t="s">
        <v>28</v>
      </c>
      <c r="H4848" s="2">
        <v>4202.76</v>
      </c>
      <c r="I4848" t="str">
        <f t="shared" si="75"/>
        <v>Middle age</v>
      </c>
    </row>
    <row r="4849" spans="1:9" x14ac:dyDescent="0.35">
      <c r="A4849" s="1">
        <v>44712</v>
      </c>
      <c r="B4849" t="s">
        <v>4881</v>
      </c>
      <c r="C4849">
        <v>66</v>
      </c>
      <c r="D4849" t="s">
        <v>21</v>
      </c>
      <c r="E4849" t="s">
        <v>22</v>
      </c>
      <c r="F4849" t="s">
        <v>30</v>
      </c>
      <c r="G4849" t="s">
        <v>12</v>
      </c>
      <c r="H4849" s="2">
        <v>1726.31</v>
      </c>
      <c r="I4849" t="str">
        <f t="shared" si="75"/>
        <v>Senior Age</v>
      </c>
    </row>
    <row r="4850" spans="1:9" x14ac:dyDescent="0.35">
      <c r="A4850" s="1">
        <v>45213</v>
      </c>
      <c r="B4850" t="s">
        <v>4882</v>
      </c>
      <c r="C4850">
        <v>45</v>
      </c>
      <c r="D4850" t="s">
        <v>14</v>
      </c>
      <c r="E4850" t="s">
        <v>22</v>
      </c>
      <c r="F4850" t="s">
        <v>16</v>
      </c>
      <c r="G4850" t="s">
        <v>40</v>
      </c>
      <c r="H4850" s="2">
        <v>82.86</v>
      </c>
      <c r="I4850" t="str">
        <f t="shared" si="75"/>
        <v>Middle age</v>
      </c>
    </row>
    <row r="4851" spans="1:9" x14ac:dyDescent="0.35">
      <c r="A4851" s="1">
        <v>45106</v>
      </c>
      <c r="B4851" t="s">
        <v>4883</v>
      </c>
      <c r="C4851">
        <v>79</v>
      </c>
      <c r="D4851" t="s">
        <v>14</v>
      </c>
      <c r="E4851" t="s">
        <v>33</v>
      </c>
      <c r="F4851" t="s">
        <v>11</v>
      </c>
      <c r="G4851" t="s">
        <v>40</v>
      </c>
      <c r="H4851" s="2">
        <v>2756.08</v>
      </c>
      <c r="I4851" t="str">
        <f t="shared" si="75"/>
        <v>Senior Age</v>
      </c>
    </row>
    <row r="4852" spans="1:9" x14ac:dyDescent="0.35">
      <c r="A4852" s="1">
        <v>45073</v>
      </c>
      <c r="B4852" t="s">
        <v>4884</v>
      </c>
      <c r="C4852">
        <v>75</v>
      </c>
      <c r="D4852" t="s">
        <v>9</v>
      </c>
      <c r="E4852" t="s">
        <v>35</v>
      </c>
      <c r="F4852" t="s">
        <v>23</v>
      </c>
      <c r="G4852" t="s">
        <v>17</v>
      </c>
      <c r="H4852" s="2">
        <v>1947.42</v>
      </c>
      <c r="I4852" t="str">
        <f t="shared" si="75"/>
        <v>Senior Age</v>
      </c>
    </row>
    <row r="4853" spans="1:9" x14ac:dyDescent="0.35">
      <c r="A4853" s="1">
        <v>45001</v>
      </c>
      <c r="B4853" t="s">
        <v>4885</v>
      </c>
      <c r="C4853">
        <v>27</v>
      </c>
      <c r="D4853" t="s">
        <v>9</v>
      </c>
      <c r="E4853" t="s">
        <v>25</v>
      </c>
      <c r="F4853" t="s">
        <v>23</v>
      </c>
      <c r="G4853" t="s">
        <v>12</v>
      </c>
      <c r="H4853" s="2">
        <v>3500.82</v>
      </c>
      <c r="I4853" t="str">
        <f t="shared" si="75"/>
        <v>Young Adult</v>
      </c>
    </row>
    <row r="4854" spans="1:9" x14ac:dyDescent="0.35">
      <c r="A4854" s="1">
        <v>45242</v>
      </c>
      <c r="B4854" t="s">
        <v>4886</v>
      </c>
      <c r="C4854">
        <v>44</v>
      </c>
      <c r="D4854" t="s">
        <v>21</v>
      </c>
      <c r="E4854" t="s">
        <v>19</v>
      </c>
      <c r="F4854" t="s">
        <v>23</v>
      </c>
      <c r="G4854" t="s">
        <v>12</v>
      </c>
      <c r="H4854" s="2">
        <v>1972.4</v>
      </c>
      <c r="I4854" t="str">
        <f t="shared" si="75"/>
        <v>Middle age</v>
      </c>
    </row>
    <row r="4855" spans="1:9" x14ac:dyDescent="0.35">
      <c r="A4855" s="1">
        <v>45074</v>
      </c>
      <c r="B4855" t="s">
        <v>4887</v>
      </c>
      <c r="C4855">
        <v>96</v>
      </c>
      <c r="D4855" t="s">
        <v>9</v>
      </c>
      <c r="E4855" t="s">
        <v>15</v>
      </c>
      <c r="F4855" t="s">
        <v>23</v>
      </c>
      <c r="G4855" t="s">
        <v>37</v>
      </c>
      <c r="H4855" s="2">
        <v>1712.11</v>
      </c>
      <c r="I4855" t="str">
        <f t="shared" si="75"/>
        <v>Senior Age</v>
      </c>
    </row>
    <row r="4856" spans="1:9" x14ac:dyDescent="0.35">
      <c r="A4856" s="1">
        <v>45227</v>
      </c>
      <c r="B4856" t="s">
        <v>4888</v>
      </c>
      <c r="C4856">
        <v>32</v>
      </c>
      <c r="D4856" t="s">
        <v>9</v>
      </c>
      <c r="E4856" t="s">
        <v>27</v>
      </c>
      <c r="F4856" t="s">
        <v>23</v>
      </c>
      <c r="G4856" t="s">
        <v>28</v>
      </c>
      <c r="H4856" s="2">
        <v>238.51</v>
      </c>
      <c r="I4856" t="str">
        <f t="shared" si="75"/>
        <v>Young Adult</v>
      </c>
    </row>
    <row r="4857" spans="1:9" x14ac:dyDescent="0.35">
      <c r="A4857" s="1">
        <v>44836</v>
      </c>
      <c r="B4857" t="s">
        <v>4889</v>
      </c>
      <c r="C4857">
        <v>74</v>
      </c>
      <c r="D4857" t="s">
        <v>9</v>
      </c>
      <c r="E4857" t="s">
        <v>25</v>
      </c>
      <c r="F4857" t="s">
        <v>23</v>
      </c>
      <c r="G4857" t="s">
        <v>28</v>
      </c>
      <c r="H4857" s="2">
        <v>3642.08</v>
      </c>
      <c r="I4857" t="str">
        <f t="shared" si="75"/>
        <v>Senior Age</v>
      </c>
    </row>
    <row r="4858" spans="1:9" x14ac:dyDescent="0.35">
      <c r="A4858" s="1">
        <v>44827</v>
      </c>
      <c r="B4858" t="s">
        <v>4890</v>
      </c>
      <c r="C4858">
        <v>90</v>
      </c>
      <c r="D4858" t="s">
        <v>21</v>
      </c>
      <c r="E4858" t="s">
        <v>15</v>
      </c>
      <c r="F4858" t="s">
        <v>23</v>
      </c>
      <c r="G4858" t="s">
        <v>28</v>
      </c>
      <c r="H4858" s="2">
        <v>858.86</v>
      </c>
      <c r="I4858" t="str">
        <f t="shared" si="75"/>
        <v>Senior Age</v>
      </c>
    </row>
    <row r="4859" spans="1:9" x14ac:dyDescent="0.35">
      <c r="A4859" s="1">
        <v>44823</v>
      </c>
      <c r="B4859" t="s">
        <v>4891</v>
      </c>
      <c r="C4859">
        <v>46</v>
      </c>
      <c r="D4859" t="s">
        <v>21</v>
      </c>
      <c r="E4859" t="s">
        <v>25</v>
      </c>
      <c r="F4859" t="s">
        <v>23</v>
      </c>
      <c r="G4859" t="s">
        <v>12</v>
      </c>
      <c r="H4859" s="2">
        <v>1559.67</v>
      </c>
      <c r="I4859" t="str">
        <f t="shared" si="75"/>
        <v>Middle age</v>
      </c>
    </row>
    <row r="4860" spans="1:9" x14ac:dyDescent="0.35">
      <c r="A4860" s="1">
        <v>45057</v>
      </c>
      <c r="B4860" t="s">
        <v>4892</v>
      </c>
      <c r="C4860">
        <v>95</v>
      </c>
      <c r="D4860" t="s">
        <v>21</v>
      </c>
      <c r="E4860" t="s">
        <v>25</v>
      </c>
      <c r="F4860" t="s">
        <v>16</v>
      </c>
      <c r="G4860" t="s">
        <v>40</v>
      </c>
      <c r="H4860" s="2">
        <v>455.81</v>
      </c>
      <c r="I4860" t="str">
        <f t="shared" si="75"/>
        <v>Senior Age</v>
      </c>
    </row>
    <row r="4861" spans="1:9" x14ac:dyDescent="0.35">
      <c r="A4861" s="1">
        <v>44641</v>
      </c>
      <c r="B4861" t="s">
        <v>4893</v>
      </c>
      <c r="C4861">
        <v>58</v>
      </c>
      <c r="D4861" t="s">
        <v>9</v>
      </c>
      <c r="E4861" t="s">
        <v>10</v>
      </c>
      <c r="F4861" t="s">
        <v>11</v>
      </c>
      <c r="G4861" t="s">
        <v>17</v>
      </c>
      <c r="H4861" s="2">
        <v>890.37</v>
      </c>
      <c r="I4861" t="str">
        <f t="shared" si="75"/>
        <v>Middle age</v>
      </c>
    </row>
    <row r="4862" spans="1:9" x14ac:dyDescent="0.35">
      <c r="A4862" s="1">
        <v>44655</v>
      </c>
      <c r="B4862" t="s">
        <v>4894</v>
      </c>
      <c r="C4862">
        <v>19</v>
      </c>
      <c r="D4862" t="s">
        <v>21</v>
      </c>
      <c r="E4862" t="s">
        <v>15</v>
      </c>
      <c r="F4862" t="s">
        <v>23</v>
      </c>
      <c r="G4862" t="s">
        <v>37</v>
      </c>
      <c r="H4862" s="2">
        <v>2237.98</v>
      </c>
      <c r="I4862" t="str">
        <f t="shared" si="75"/>
        <v>Young Adult</v>
      </c>
    </row>
    <row r="4863" spans="1:9" x14ac:dyDescent="0.35">
      <c r="A4863" s="1">
        <v>44657</v>
      </c>
      <c r="B4863" t="s">
        <v>4895</v>
      </c>
      <c r="C4863">
        <v>45</v>
      </c>
      <c r="D4863" t="s">
        <v>9</v>
      </c>
      <c r="E4863" t="s">
        <v>10</v>
      </c>
      <c r="F4863" t="s">
        <v>23</v>
      </c>
      <c r="G4863" t="s">
        <v>37</v>
      </c>
      <c r="H4863" s="2">
        <v>473.03</v>
      </c>
      <c r="I4863" t="str">
        <f t="shared" si="75"/>
        <v>Middle age</v>
      </c>
    </row>
    <row r="4864" spans="1:9" x14ac:dyDescent="0.35">
      <c r="A4864" s="1">
        <v>44894</v>
      </c>
      <c r="B4864" t="s">
        <v>4896</v>
      </c>
      <c r="C4864">
        <v>69</v>
      </c>
      <c r="D4864" t="s">
        <v>21</v>
      </c>
      <c r="E4864" t="s">
        <v>15</v>
      </c>
      <c r="F4864" t="s">
        <v>23</v>
      </c>
      <c r="G4864" t="s">
        <v>12</v>
      </c>
      <c r="H4864" s="2">
        <v>2666.93</v>
      </c>
      <c r="I4864" t="str">
        <f t="shared" si="75"/>
        <v>Senior Age</v>
      </c>
    </row>
    <row r="4865" spans="1:9" x14ac:dyDescent="0.35">
      <c r="A4865" s="1">
        <v>44632</v>
      </c>
      <c r="B4865" t="s">
        <v>4897</v>
      </c>
      <c r="C4865">
        <v>77</v>
      </c>
      <c r="D4865" t="s">
        <v>9</v>
      </c>
      <c r="E4865" t="s">
        <v>35</v>
      </c>
      <c r="F4865" t="s">
        <v>11</v>
      </c>
      <c r="G4865" t="s">
        <v>17</v>
      </c>
      <c r="H4865" s="2">
        <v>4947.6400000000003</v>
      </c>
      <c r="I4865" t="str">
        <f t="shared" si="75"/>
        <v>Senior Age</v>
      </c>
    </row>
    <row r="4866" spans="1:9" x14ac:dyDescent="0.35">
      <c r="A4866" s="1">
        <v>45147</v>
      </c>
      <c r="B4866" t="s">
        <v>4898</v>
      </c>
      <c r="C4866">
        <v>33</v>
      </c>
      <c r="D4866" t="s">
        <v>9</v>
      </c>
      <c r="E4866" t="s">
        <v>25</v>
      </c>
      <c r="F4866" t="s">
        <v>30</v>
      </c>
      <c r="G4866" t="s">
        <v>37</v>
      </c>
      <c r="H4866" s="2">
        <v>2286.79</v>
      </c>
      <c r="I4866" t="str">
        <f t="shared" ref="I4866:I4929" si="76">IF(C4866&lt;=17,"Child",IF(C4866&lt;=39, "Young Adult", IF(C4866&lt;=59, "Middle age", "Senior Age")))</f>
        <v>Young Adult</v>
      </c>
    </row>
    <row r="4867" spans="1:9" x14ac:dyDescent="0.35">
      <c r="A4867" s="1">
        <v>44649</v>
      </c>
      <c r="B4867" t="s">
        <v>4899</v>
      </c>
      <c r="C4867">
        <v>1</v>
      </c>
      <c r="D4867" t="s">
        <v>14</v>
      </c>
      <c r="E4867" t="s">
        <v>10</v>
      </c>
      <c r="F4867" t="s">
        <v>11</v>
      </c>
      <c r="G4867" t="s">
        <v>37</v>
      </c>
      <c r="H4867" s="2">
        <v>894.2</v>
      </c>
      <c r="I4867" t="str">
        <f t="shared" si="76"/>
        <v>Child</v>
      </c>
    </row>
    <row r="4868" spans="1:9" x14ac:dyDescent="0.35">
      <c r="A4868" s="1">
        <v>44917</v>
      </c>
      <c r="B4868" t="s">
        <v>4900</v>
      </c>
      <c r="C4868">
        <v>40</v>
      </c>
      <c r="D4868" t="s">
        <v>9</v>
      </c>
      <c r="E4868" t="s">
        <v>10</v>
      </c>
      <c r="F4868" t="s">
        <v>11</v>
      </c>
      <c r="G4868" t="s">
        <v>17</v>
      </c>
      <c r="H4868" s="2">
        <v>1654.74</v>
      </c>
      <c r="I4868" t="str">
        <f t="shared" si="76"/>
        <v>Middle age</v>
      </c>
    </row>
    <row r="4869" spans="1:9" x14ac:dyDescent="0.35">
      <c r="A4869" s="1">
        <v>44801</v>
      </c>
      <c r="B4869" t="s">
        <v>4901</v>
      </c>
      <c r="C4869">
        <v>28</v>
      </c>
      <c r="D4869" t="s">
        <v>21</v>
      </c>
      <c r="E4869" t="s">
        <v>35</v>
      </c>
      <c r="F4869" t="s">
        <v>11</v>
      </c>
      <c r="G4869" t="s">
        <v>17</v>
      </c>
      <c r="H4869" s="2">
        <v>676.64</v>
      </c>
      <c r="I4869" t="str">
        <f t="shared" si="76"/>
        <v>Young Adult</v>
      </c>
    </row>
    <row r="4870" spans="1:9" x14ac:dyDescent="0.35">
      <c r="A4870" s="1">
        <v>45289</v>
      </c>
      <c r="B4870" t="s">
        <v>4902</v>
      </c>
      <c r="C4870">
        <v>67</v>
      </c>
      <c r="D4870" t="s">
        <v>9</v>
      </c>
      <c r="E4870" t="s">
        <v>27</v>
      </c>
      <c r="F4870" t="s">
        <v>30</v>
      </c>
      <c r="G4870" t="s">
        <v>37</v>
      </c>
      <c r="H4870" s="2">
        <v>4961.82</v>
      </c>
      <c r="I4870" t="str">
        <f t="shared" si="76"/>
        <v>Senior Age</v>
      </c>
    </row>
    <row r="4871" spans="1:9" x14ac:dyDescent="0.35">
      <c r="A4871" s="1">
        <v>45118</v>
      </c>
      <c r="B4871" t="s">
        <v>4903</v>
      </c>
      <c r="C4871">
        <v>88</v>
      </c>
      <c r="D4871" t="s">
        <v>21</v>
      </c>
      <c r="E4871" t="s">
        <v>35</v>
      </c>
      <c r="F4871" t="s">
        <v>23</v>
      </c>
      <c r="G4871" t="s">
        <v>12</v>
      </c>
      <c r="H4871" s="2">
        <v>1560.54</v>
      </c>
      <c r="I4871" t="str">
        <f t="shared" si="76"/>
        <v>Senior Age</v>
      </c>
    </row>
    <row r="4872" spans="1:9" x14ac:dyDescent="0.35">
      <c r="A4872" s="1">
        <v>44727</v>
      </c>
      <c r="B4872" t="s">
        <v>4904</v>
      </c>
      <c r="C4872">
        <v>27</v>
      </c>
      <c r="D4872" t="s">
        <v>14</v>
      </c>
      <c r="E4872" t="s">
        <v>19</v>
      </c>
      <c r="F4872" t="s">
        <v>16</v>
      </c>
      <c r="G4872" t="s">
        <v>12</v>
      </c>
      <c r="H4872" s="2">
        <v>3507.68</v>
      </c>
      <c r="I4872" t="str">
        <f t="shared" si="76"/>
        <v>Young Adult</v>
      </c>
    </row>
    <row r="4873" spans="1:9" x14ac:dyDescent="0.35">
      <c r="A4873" s="1">
        <v>45190</v>
      </c>
      <c r="B4873" t="s">
        <v>4905</v>
      </c>
      <c r="C4873">
        <v>46</v>
      </c>
      <c r="D4873" t="s">
        <v>14</v>
      </c>
      <c r="E4873" t="s">
        <v>22</v>
      </c>
      <c r="F4873" t="s">
        <v>23</v>
      </c>
      <c r="G4873" t="s">
        <v>28</v>
      </c>
      <c r="H4873" s="2">
        <v>4183.67</v>
      </c>
      <c r="I4873" t="str">
        <f t="shared" si="76"/>
        <v>Middle age</v>
      </c>
    </row>
    <row r="4874" spans="1:9" x14ac:dyDescent="0.35">
      <c r="A4874" s="1">
        <v>44565</v>
      </c>
      <c r="B4874" t="s">
        <v>4906</v>
      </c>
      <c r="C4874">
        <v>18</v>
      </c>
      <c r="D4874" t="s">
        <v>14</v>
      </c>
      <c r="E4874" t="s">
        <v>15</v>
      </c>
      <c r="F4874" t="s">
        <v>30</v>
      </c>
      <c r="G4874" t="s">
        <v>17</v>
      </c>
      <c r="H4874" s="2">
        <v>4885.3999999999996</v>
      </c>
      <c r="I4874" t="str">
        <f t="shared" si="76"/>
        <v>Young Adult</v>
      </c>
    </row>
    <row r="4875" spans="1:9" x14ac:dyDescent="0.35">
      <c r="A4875" s="1">
        <v>45240</v>
      </c>
      <c r="B4875" t="s">
        <v>4907</v>
      </c>
      <c r="C4875">
        <v>24</v>
      </c>
      <c r="D4875" t="s">
        <v>9</v>
      </c>
      <c r="E4875" t="s">
        <v>25</v>
      </c>
      <c r="F4875" t="s">
        <v>30</v>
      </c>
      <c r="G4875" t="s">
        <v>37</v>
      </c>
      <c r="H4875" s="2">
        <v>168.38</v>
      </c>
      <c r="I4875" t="str">
        <f t="shared" si="76"/>
        <v>Young Adult</v>
      </c>
    </row>
    <row r="4876" spans="1:9" x14ac:dyDescent="0.35">
      <c r="A4876" s="1">
        <v>44942</v>
      </c>
      <c r="B4876" t="s">
        <v>4908</v>
      </c>
      <c r="C4876">
        <v>51</v>
      </c>
      <c r="D4876" t="s">
        <v>14</v>
      </c>
      <c r="E4876" t="s">
        <v>10</v>
      </c>
      <c r="F4876" t="s">
        <v>16</v>
      </c>
      <c r="G4876" t="s">
        <v>40</v>
      </c>
      <c r="H4876" s="2">
        <v>3995.85</v>
      </c>
      <c r="I4876" t="str">
        <f t="shared" si="76"/>
        <v>Middle age</v>
      </c>
    </row>
    <row r="4877" spans="1:9" x14ac:dyDescent="0.35">
      <c r="A4877" s="1">
        <v>45004</v>
      </c>
      <c r="B4877" t="s">
        <v>4909</v>
      </c>
      <c r="C4877">
        <v>10</v>
      </c>
      <c r="D4877" t="s">
        <v>9</v>
      </c>
      <c r="E4877" t="s">
        <v>15</v>
      </c>
      <c r="F4877" t="s">
        <v>16</v>
      </c>
      <c r="G4877" t="s">
        <v>37</v>
      </c>
      <c r="H4877" s="2">
        <v>698.05</v>
      </c>
      <c r="I4877" t="str">
        <f t="shared" si="76"/>
        <v>Child</v>
      </c>
    </row>
    <row r="4878" spans="1:9" x14ac:dyDescent="0.35">
      <c r="A4878" s="1">
        <v>44984</v>
      </c>
      <c r="B4878" t="s">
        <v>4910</v>
      </c>
      <c r="C4878">
        <v>9</v>
      </c>
      <c r="D4878" t="s">
        <v>14</v>
      </c>
      <c r="E4878" t="s">
        <v>33</v>
      </c>
      <c r="F4878" t="s">
        <v>23</v>
      </c>
      <c r="G4878" t="s">
        <v>17</v>
      </c>
      <c r="H4878" s="2">
        <v>4111.3100000000004</v>
      </c>
      <c r="I4878" t="str">
        <f t="shared" si="76"/>
        <v>Child</v>
      </c>
    </row>
    <row r="4879" spans="1:9" x14ac:dyDescent="0.35">
      <c r="A4879" s="1">
        <v>44778</v>
      </c>
      <c r="B4879" t="s">
        <v>4911</v>
      </c>
      <c r="C4879">
        <v>23</v>
      </c>
      <c r="D4879" t="s">
        <v>21</v>
      </c>
      <c r="E4879" t="s">
        <v>10</v>
      </c>
      <c r="F4879" t="s">
        <v>23</v>
      </c>
      <c r="G4879" t="s">
        <v>37</v>
      </c>
      <c r="H4879" s="2">
        <v>535.25</v>
      </c>
      <c r="I4879" t="str">
        <f t="shared" si="76"/>
        <v>Young Adult</v>
      </c>
    </row>
    <row r="4880" spans="1:9" x14ac:dyDescent="0.35">
      <c r="A4880" s="1">
        <v>44946</v>
      </c>
      <c r="B4880" t="s">
        <v>4912</v>
      </c>
      <c r="C4880">
        <v>51</v>
      </c>
      <c r="D4880" t="s">
        <v>9</v>
      </c>
      <c r="E4880" t="s">
        <v>33</v>
      </c>
      <c r="F4880" t="s">
        <v>30</v>
      </c>
      <c r="G4880" t="s">
        <v>17</v>
      </c>
      <c r="H4880" s="2">
        <v>4803.76</v>
      </c>
      <c r="I4880" t="str">
        <f t="shared" si="76"/>
        <v>Middle age</v>
      </c>
    </row>
    <row r="4881" spans="1:9" x14ac:dyDescent="0.35">
      <c r="A4881" s="1">
        <v>45184</v>
      </c>
      <c r="B4881" t="s">
        <v>4913</v>
      </c>
      <c r="C4881">
        <v>38</v>
      </c>
      <c r="D4881" t="s">
        <v>9</v>
      </c>
      <c r="E4881" t="s">
        <v>27</v>
      </c>
      <c r="F4881" t="s">
        <v>23</v>
      </c>
      <c r="G4881" t="s">
        <v>40</v>
      </c>
      <c r="H4881" s="2">
        <v>3803.54</v>
      </c>
      <c r="I4881" t="str">
        <f t="shared" si="76"/>
        <v>Young Adult</v>
      </c>
    </row>
    <row r="4882" spans="1:9" x14ac:dyDescent="0.35">
      <c r="A4882" s="1">
        <v>45212</v>
      </c>
      <c r="B4882" t="s">
        <v>4914</v>
      </c>
      <c r="C4882">
        <v>11</v>
      </c>
      <c r="D4882" t="s">
        <v>21</v>
      </c>
      <c r="E4882" t="s">
        <v>19</v>
      </c>
      <c r="F4882" t="s">
        <v>30</v>
      </c>
      <c r="G4882" t="s">
        <v>12</v>
      </c>
      <c r="H4882" s="2">
        <v>2155.33</v>
      </c>
      <c r="I4882" t="str">
        <f t="shared" si="76"/>
        <v>Child</v>
      </c>
    </row>
    <row r="4883" spans="1:9" x14ac:dyDescent="0.35">
      <c r="A4883" s="1">
        <v>45059</v>
      </c>
      <c r="B4883" t="s">
        <v>4915</v>
      </c>
      <c r="C4883">
        <v>73</v>
      </c>
      <c r="D4883" t="s">
        <v>14</v>
      </c>
      <c r="E4883" t="s">
        <v>35</v>
      </c>
      <c r="F4883" t="s">
        <v>30</v>
      </c>
      <c r="G4883" t="s">
        <v>17</v>
      </c>
      <c r="H4883" s="2">
        <v>3361.81</v>
      </c>
      <c r="I4883" t="str">
        <f t="shared" si="76"/>
        <v>Senior Age</v>
      </c>
    </row>
    <row r="4884" spans="1:9" x14ac:dyDescent="0.35">
      <c r="A4884" s="1">
        <v>45196</v>
      </c>
      <c r="B4884" t="s">
        <v>4916</v>
      </c>
      <c r="C4884">
        <v>14</v>
      </c>
      <c r="D4884" t="s">
        <v>9</v>
      </c>
      <c r="E4884" t="s">
        <v>19</v>
      </c>
      <c r="F4884" t="s">
        <v>11</v>
      </c>
      <c r="G4884" t="s">
        <v>17</v>
      </c>
      <c r="H4884" s="2">
        <v>2283.69</v>
      </c>
      <c r="I4884" t="str">
        <f t="shared" si="76"/>
        <v>Child</v>
      </c>
    </row>
    <row r="4885" spans="1:9" x14ac:dyDescent="0.35">
      <c r="A4885" s="1">
        <v>45268</v>
      </c>
      <c r="B4885" t="s">
        <v>4917</v>
      </c>
      <c r="C4885">
        <v>16</v>
      </c>
      <c r="D4885" t="s">
        <v>21</v>
      </c>
      <c r="E4885" t="s">
        <v>35</v>
      </c>
      <c r="F4885" t="s">
        <v>23</v>
      </c>
      <c r="G4885" t="s">
        <v>17</v>
      </c>
      <c r="H4885" s="2">
        <v>3686.02</v>
      </c>
      <c r="I4885" t="str">
        <f t="shared" si="76"/>
        <v>Child</v>
      </c>
    </row>
    <row r="4886" spans="1:9" x14ac:dyDescent="0.35">
      <c r="A4886" s="1">
        <v>44813</v>
      </c>
      <c r="B4886" t="s">
        <v>4918</v>
      </c>
      <c r="C4886">
        <v>80</v>
      </c>
      <c r="D4886" t="s">
        <v>9</v>
      </c>
      <c r="E4886" t="s">
        <v>25</v>
      </c>
      <c r="F4886" t="s">
        <v>16</v>
      </c>
      <c r="G4886" t="s">
        <v>37</v>
      </c>
      <c r="H4886" s="2">
        <v>3746.93</v>
      </c>
      <c r="I4886" t="str">
        <f t="shared" si="76"/>
        <v>Senior Age</v>
      </c>
    </row>
    <row r="4887" spans="1:9" x14ac:dyDescent="0.35">
      <c r="A4887" s="1">
        <v>45279</v>
      </c>
      <c r="B4887" t="s">
        <v>4919</v>
      </c>
      <c r="C4887">
        <v>36</v>
      </c>
      <c r="D4887" t="s">
        <v>9</v>
      </c>
      <c r="E4887" t="s">
        <v>33</v>
      </c>
      <c r="F4887" t="s">
        <v>23</v>
      </c>
      <c r="G4887" t="s">
        <v>12</v>
      </c>
      <c r="H4887" s="2">
        <v>2418.61</v>
      </c>
      <c r="I4887" t="str">
        <f t="shared" si="76"/>
        <v>Young Adult</v>
      </c>
    </row>
    <row r="4888" spans="1:9" x14ac:dyDescent="0.35">
      <c r="A4888" s="1">
        <v>44735</v>
      </c>
      <c r="B4888" t="s">
        <v>4920</v>
      </c>
      <c r="C4888">
        <v>90</v>
      </c>
      <c r="D4888" t="s">
        <v>21</v>
      </c>
      <c r="E4888" t="s">
        <v>15</v>
      </c>
      <c r="F4888" t="s">
        <v>30</v>
      </c>
      <c r="G4888" t="s">
        <v>40</v>
      </c>
      <c r="H4888" s="2">
        <v>2107.88</v>
      </c>
      <c r="I4888" t="str">
        <f t="shared" si="76"/>
        <v>Senior Age</v>
      </c>
    </row>
    <row r="4889" spans="1:9" x14ac:dyDescent="0.35">
      <c r="A4889" s="1">
        <v>44801</v>
      </c>
      <c r="B4889" t="s">
        <v>4921</v>
      </c>
      <c r="C4889">
        <v>71</v>
      </c>
      <c r="D4889" t="s">
        <v>21</v>
      </c>
      <c r="E4889" t="s">
        <v>25</v>
      </c>
      <c r="F4889" t="s">
        <v>30</v>
      </c>
      <c r="G4889" t="s">
        <v>28</v>
      </c>
      <c r="H4889" s="2">
        <v>556.54</v>
      </c>
      <c r="I4889" t="str">
        <f t="shared" si="76"/>
        <v>Senior Age</v>
      </c>
    </row>
    <row r="4890" spans="1:9" x14ac:dyDescent="0.35">
      <c r="A4890" s="1">
        <v>45114</v>
      </c>
      <c r="B4890" t="s">
        <v>4922</v>
      </c>
      <c r="C4890">
        <v>99</v>
      </c>
      <c r="D4890" t="s">
        <v>9</v>
      </c>
      <c r="E4890" t="s">
        <v>10</v>
      </c>
      <c r="F4890" t="s">
        <v>30</v>
      </c>
      <c r="G4890" t="s">
        <v>40</v>
      </c>
      <c r="H4890" s="2">
        <v>3392.94</v>
      </c>
      <c r="I4890" t="str">
        <f t="shared" si="76"/>
        <v>Senior Age</v>
      </c>
    </row>
    <row r="4891" spans="1:9" x14ac:dyDescent="0.35">
      <c r="A4891" s="1">
        <v>44982</v>
      </c>
      <c r="B4891" t="s">
        <v>4923</v>
      </c>
      <c r="C4891">
        <v>18</v>
      </c>
      <c r="D4891" t="s">
        <v>9</v>
      </c>
      <c r="E4891" t="s">
        <v>22</v>
      </c>
      <c r="F4891" t="s">
        <v>11</v>
      </c>
      <c r="G4891" t="s">
        <v>12</v>
      </c>
      <c r="H4891" s="2">
        <v>2665.88</v>
      </c>
      <c r="I4891" t="str">
        <f t="shared" si="76"/>
        <v>Young Adult</v>
      </c>
    </row>
    <row r="4892" spans="1:9" x14ac:dyDescent="0.35">
      <c r="A4892" s="1">
        <v>44941</v>
      </c>
      <c r="B4892" t="s">
        <v>4924</v>
      </c>
      <c r="C4892">
        <v>88</v>
      </c>
      <c r="D4892" t="s">
        <v>14</v>
      </c>
      <c r="E4892" t="s">
        <v>33</v>
      </c>
      <c r="F4892" t="s">
        <v>16</v>
      </c>
      <c r="G4892" t="s">
        <v>28</v>
      </c>
      <c r="H4892" s="2">
        <v>328.94</v>
      </c>
      <c r="I4892" t="str">
        <f t="shared" si="76"/>
        <v>Senior Age</v>
      </c>
    </row>
    <row r="4893" spans="1:9" x14ac:dyDescent="0.35">
      <c r="A4893" s="1">
        <v>44817</v>
      </c>
      <c r="B4893" t="s">
        <v>4925</v>
      </c>
      <c r="C4893">
        <v>24</v>
      </c>
      <c r="D4893" t="s">
        <v>9</v>
      </c>
      <c r="E4893" t="s">
        <v>33</v>
      </c>
      <c r="F4893" t="s">
        <v>11</v>
      </c>
      <c r="G4893" t="s">
        <v>17</v>
      </c>
      <c r="H4893" s="2">
        <v>93.05</v>
      </c>
      <c r="I4893" t="str">
        <f t="shared" si="76"/>
        <v>Young Adult</v>
      </c>
    </row>
    <row r="4894" spans="1:9" x14ac:dyDescent="0.35">
      <c r="A4894" s="1">
        <v>44934</v>
      </c>
      <c r="B4894" t="s">
        <v>4926</v>
      </c>
      <c r="C4894">
        <v>9</v>
      </c>
      <c r="D4894" t="s">
        <v>14</v>
      </c>
      <c r="E4894" t="s">
        <v>22</v>
      </c>
      <c r="F4894" t="s">
        <v>23</v>
      </c>
      <c r="G4894" t="s">
        <v>17</v>
      </c>
      <c r="H4894" s="2">
        <v>3777.85</v>
      </c>
      <c r="I4894" t="str">
        <f t="shared" si="76"/>
        <v>Child</v>
      </c>
    </row>
    <row r="4895" spans="1:9" x14ac:dyDescent="0.35">
      <c r="A4895" s="1">
        <v>44873</v>
      </c>
      <c r="B4895" t="s">
        <v>4927</v>
      </c>
      <c r="C4895">
        <v>84</v>
      </c>
      <c r="D4895" t="s">
        <v>9</v>
      </c>
      <c r="E4895" t="s">
        <v>19</v>
      </c>
      <c r="F4895" t="s">
        <v>30</v>
      </c>
      <c r="G4895" t="s">
        <v>17</v>
      </c>
      <c r="H4895" s="2">
        <v>3864.04</v>
      </c>
      <c r="I4895" t="str">
        <f t="shared" si="76"/>
        <v>Senior Age</v>
      </c>
    </row>
    <row r="4896" spans="1:9" x14ac:dyDescent="0.35">
      <c r="A4896" s="1">
        <v>44574</v>
      </c>
      <c r="B4896" t="s">
        <v>4928</v>
      </c>
      <c r="C4896">
        <v>10</v>
      </c>
      <c r="D4896" t="s">
        <v>14</v>
      </c>
      <c r="E4896" t="s">
        <v>22</v>
      </c>
      <c r="F4896" t="s">
        <v>16</v>
      </c>
      <c r="G4896" t="s">
        <v>12</v>
      </c>
      <c r="H4896" s="2">
        <v>3857.77</v>
      </c>
      <c r="I4896" t="str">
        <f t="shared" si="76"/>
        <v>Child</v>
      </c>
    </row>
    <row r="4897" spans="1:9" x14ac:dyDescent="0.35">
      <c r="A4897" s="1">
        <v>44791</v>
      </c>
      <c r="B4897" t="s">
        <v>4929</v>
      </c>
      <c r="C4897">
        <v>27</v>
      </c>
      <c r="D4897" t="s">
        <v>9</v>
      </c>
      <c r="E4897" t="s">
        <v>25</v>
      </c>
      <c r="F4897" t="s">
        <v>11</v>
      </c>
      <c r="G4897" t="s">
        <v>40</v>
      </c>
      <c r="H4897" s="2">
        <v>2928.21</v>
      </c>
      <c r="I4897" t="str">
        <f t="shared" si="76"/>
        <v>Young Adult</v>
      </c>
    </row>
    <row r="4898" spans="1:9" x14ac:dyDescent="0.35">
      <c r="A4898" s="1">
        <v>44783</v>
      </c>
      <c r="B4898" t="s">
        <v>4930</v>
      </c>
      <c r="C4898">
        <v>47</v>
      </c>
      <c r="D4898" t="s">
        <v>9</v>
      </c>
      <c r="E4898" t="s">
        <v>19</v>
      </c>
      <c r="F4898" t="s">
        <v>30</v>
      </c>
      <c r="G4898" t="s">
        <v>17</v>
      </c>
      <c r="H4898" s="2">
        <v>2977.83</v>
      </c>
      <c r="I4898" t="str">
        <f t="shared" si="76"/>
        <v>Middle age</v>
      </c>
    </row>
    <row r="4899" spans="1:9" x14ac:dyDescent="0.35">
      <c r="A4899" s="1">
        <v>44821</v>
      </c>
      <c r="B4899" t="s">
        <v>4931</v>
      </c>
      <c r="C4899">
        <v>30</v>
      </c>
      <c r="D4899" t="s">
        <v>21</v>
      </c>
      <c r="E4899" t="s">
        <v>10</v>
      </c>
      <c r="F4899" t="s">
        <v>11</v>
      </c>
      <c r="G4899" t="s">
        <v>67</v>
      </c>
      <c r="H4899" s="2">
        <v>425.62</v>
      </c>
      <c r="I4899" t="str">
        <f t="shared" si="76"/>
        <v>Young Adult</v>
      </c>
    </row>
    <row r="4900" spans="1:9" x14ac:dyDescent="0.35">
      <c r="A4900" s="1">
        <v>45055</v>
      </c>
      <c r="B4900" t="s">
        <v>4932</v>
      </c>
      <c r="C4900">
        <v>89</v>
      </c>
      <c r="D4900" t="s">
        <v>21</v>
      </c>
      <c r="E4900" t="s">
        <v>10</v>
      </c>
      <c r="F4900" t="s">
        <v>23</v>
      </c>
      <c r="G4900" t="s">
        <v>37</v>
      </c>
      <c r="H4900" s="2">
        <v>1803.49</v>
      </c>
      <c r="I4900" t="str">
        <f t="shared" si="76"/>
        <v>Senior Age</v>
      </c>
    </row>
    <row r="4901" spans="1:9" x14ac:dyDescent="0.35">
      <c r="A4901" s="1">
        <v>44597</v>
      </c>
      <c r="B4901" t="s">
        <v>4933</v>
      </c>
      <c r="C4901">
        <v>57</v>
      </c>
      <c r="D4901" t="s">
        <v>9</v>
      </c>
      <c r="E4901" t="s">
        <v>22</v>
      </c>
      <c r="F4901" t="s">
        <v>16</v>
      </c>
      <c r="G4901" t="s">
        <v>12</v>
      </c>
      <c r="H4901" s="2">
        <v>3699.55</v>
      </c>
      <c r="I4901" t="str">
        <f t="shared" si="76"/>
        <v>Middle age</v>
      </c>
    </row>
    <row r="4902" spans="1:9" x14ac:dyDescent="0.35">
      <c r="A4902" s="1">
        <v>44686</v>
      </c>
      <c r="B4902" t="s">
        <v>4934</v>
      </c>
      <c r="C4902">
        <v>97</v>
      </c>
      <c r="D4902" t="s">
        <v>14</v>
      </c>
      <c r="E4902" t="s">
        <v>22</v>
      </c>
      <c r="F4902" t="s">
        <v>30</v>
      </c>
      <c r="G4902" t="s">
        <v>12</v>
      </c>
      <c r="H4902" s="2">
        <v>3596.21</v>
      </c>
      <c r="I4902" t="str">
        <f t="shared" si="76"/>
        <v>Senior Age</v>
      </c>
    </row>
    <row r="4903" spans="1:9" x14ac:dyDescent="0.35">
      <c r="A4903" s="1">
        <v>44907</v>
      </c>
      <c r="B4903" t="s">
        <v>4935</v>
      </c>
      <c r="C4903">
        <v>43</v>
      </c>
      <c r="D4903" t="s">
        <v>14</v>
      </c>
      <c r="E4903" t="s">
        <v>33</v>
      </c>
      <c r="F4903" t="s">
        <v>11</v>
      </c>
      <c r="G4903" t="s">
        <v>17</v>
      </c>
      <c r="H4903" s="2">
        <v>3378.26</v>
      </c>
      <c r="I4903" t="str">
        <f t="shared" si="76"/>
        <v>Middle age</v>
      </c>
    </row>
    <row r="4904" spans="1:9" x14ac:dyDescent="0.35">
      <c r="A4904" s="1">
        <v>44753</v>
      </c>
      <c r="B4904" t="s">
        <v>4936</v>
      </c>
      <c r="C4904">
        <v>74</v>
      </c>
      <c r="D4904" t="s">
        <v>21</v>
      </c>
      <c r="E4904" t="s">
        <v>25</v>
      </c>
      <c r="F4904" t="s">
        <v>16</v>
      </c>
      <c r="G4904" t="s">
        <v>12</v>
      </c>
      <c r="H4904" s="2">
        <v>1820.44</v>
      </c>
      <c r="I4904" t="str">
        <f t="shared" si="76"/>
        <v>Senior Age</v>
      </c>
    </row>
    <row r="4905" spans="1:9" x14ac:dyDescent="0.35">
      <c r="A4905" s="1">
        <v>45072</v>
      </c>
      <c r="B4905" t="s">
        <v>4937</v>
      </c>
      <c r="C4905">
        <v>95</v>
      </c>
      <c r="D4905" t="s">
        <v>21</v>
      </c>
      <c r="E4905" t="s">
        <v>25</v>
      </c>
      <c r="F4905" t="s">
        <v>30</v>
      </c>
      <c r="G4905" t="s">
        <v>37</v>
      </c>
      <c r="H4905" s="2">
        <v>2880.31</v>
      </c>
      <c r="I4905" t="str">
        <f t="shared" si="76"/>
        <v>Senior Age</v>
      </c>
    </row>
    <row r="4906" spans="1:9" x14ac:dyDescent="0.35">
      <c r="A4906" s="1">
        <v>44791</v>
      </c>
      <c r="B4906" t="s">
        <v>4938</v>
      </c>
      <c r="C4906">
        <v>18</v>
      </c>
      <c r="D4906" t="s">
        <v>9</v>
      </c>
      <c r="E4906" t="s">
        <v>19</v>
      </c>
      <c r="F4906" t="s">
        <v>16</v>
      </c>
      <c r="G4906" t="s">
        <v>17</v>
      </c>
      <c r="H4906" s="2">
        <v>3171.26</v>
      </c>
      <c r="I4906" t="str">
        <f t="shared" si="76"/>
        <v>Young Adult</v>
      </c>
    </row>
    <row r="4907" spans="1:9" x14ac:dyDescent="0.35">
      <c r="A4907" s="1">
        <v>45289</v>
      </c>
      <c r="B4907" t="s">
        <v>4939</v>
      </c>
      <c r="C4907">
        <v>95</v>
      </c>
      <c r="D4907" t="s">
        <v>14</v>
      </c>
      <c r="E4907" t="s">
        <v>22</v>
      </c>
      <c r="F4907" t="s">
        <v>16</v>
      </c>
      <c r="G4907" t="s">
        <v>12</v>
      </c>
      <c r="H4907" s="2">
        <v>4512.3500000000004</v>
      </c>
      <c r="I4907" t="str">
        <f t="shared" si="76"/>
        <v>Senior Age</v>
      </c>
    </row>
    <row r="4908" spans="1:9" x14ac:dyDescent="0.35">
      <c r="A4908" s="1">
        <v>45057</v>
      </c>
      <c r="B4908" t="s">
        <v>4940</v>
      </c>
      <c r="C4908">
        <v>21</v>
      </c>
      <c r="D4908" t="s">
        <v>14</v>
      </c>
      <c r="E4908" t="s">
        <v>15</v>
      </c>
      <c r="F4908" t="s">
        <v>11</v>
      </c>
      <c r="G4908" t="s">
        <v>37</v>
      </c>
      <c r="H4908" s="2">
        <v>2251.14</v>
      </c>
      <c r="I4908" t="str">
        <f t="shared" si="76"/>
        <v>Young Adult</v>
      </c>
    </row>
    <row r="4909" spans="1:9" x14ac:dyDescent="0.35">
      <c r="A4909" s="1">
        <v>44764</v>
      </c>
      <c r="B4909" t="s">
        <v>4941</v>
      </c>
      <c r="C4909">
        <v>79</v>
      </c>
      <c r="D4909" t="s">
        <v>9</v>
      </c>
      <c r="E4909" t="s">
        <v>15</v>
      </c>
      <c r="F4909" t="s">
        <v>30</v>
      </c>
      <c r="G4909" t="s">
        <v>37</v>
      </c>
      <c r="H4909" s="2">
        <v>4129</v>
      </c>
      <c r="I4909" t="str">
        <f t="shared" si="76"/>
        <v>Senior Age</v>
      </c>
    </row>
    <row r="4910" spans="1:9" x14ac:dyDescent="0.35">
      <c r="A4910" s="1">
        <v>44618</v>
      </c>
      <c r="B4910" t="s">
        <v>4942</v>
      </c>
      <c r="C4910">
        <v>12</v>
      </c>
      <c r="D4910" t="s">
        <v>9</v>
      </c>
      <c r="E4910" t="s">
        <v>10</v>
      </c>
      <c r="F4910" t="s">
        <v>30</v>
      </c>
      <c r="G4910" t="s">
        <v>17</v>
      </c>
      <c r="H4910" s="2">
        <v>1182.43</v>
      </c>
      <c r="I4910" t="str">
        <f t="shared" si="76"/>
        <v>Child</v>
      </c>
    </row>
    <row r="4911" spans="1:9" x14ac:dyDescent="0.35">
      <c r="A4911" s="1">
        <v>44729</v>
      </c>
      <c r="B4911" t="s">
        <v>4943</v>
      </c>
      <c r="C4911">
        <v>72</v>
      </c>
      <c r="D4911" t="s">
        <v>14</v>
      </c>
      <c r="E4911" t="s">
        <v>25</v>
      </c>
      <c r="F4911" t="s">
        <v>30</v>
      </c>
      <c r="G4911" t="s">
        <v>37</v>
      </c>
      <c r="H4911" s="2">
        <v>3845.24</v>
      </c>
      <c r="I4911" t="str">
        <f t="shared" si="76"/>
        <v>Senior Age</v>
      </c>
    </row>
    <row r="4912" spans="1:9" x14ac:dyDescent="0.35">
      <c r="A4912" s="1">
        <v>45057</v>
      </c>
      <c r="B4912" t="s">
        <v>4944</v>
      </c>
      <c r="C4912">
        <v>74</v>
      </c>
      <c r="D4912" t="s">
        <v>14</v>
      </c>
      <c r="E4912" t="s">
        <v>33</v>
      </c>
      <c r="F4912" t="s">
        <v>23</v>
      </c>
      <c r="G4912" t="s">
        <v>17</v>
      </c>
      <c r="H4912" s="2">
        <v>4543.5200000000004</v>
      </c>
      <c r="I4912" t="str">
        <f t="shared" si="76"/>
        <v>Senior Age</v>
      </c>
    </row>
    <row r="4913" spans="1:9" x14ac:dyDescent="0.35">
      <c r="A4913" s="1">
        <v>44904</v>
      </c>
      <c r="B4913" t="s">
        <v>4945</v>
      </c>
      <c r="C4913">
        <v>9</v>
      </c>
      <c r="D4913" t="s">
        <v>21</v>
      </c>
      <c r="E4913" t="s">
        <v>33</v>
      </c>
      <c r="F4913" t="s">
        <v>30</v>
      </c>
      <c r="G4913" t="s">
        <v>40</v>
      </c>
      <c r="H4913" s="2">
        <v>978.14</v>
      </c>
      <c r="I4913" t="str">
        <f t="shared" si="76"/>
        <v>Child</v>
      </c>
    </row>
    <row r="4914" spans="1:9" x14ac:dyDescent="0.35">
      <c r="A4914" s="1">
        <v>45149</v>
      </c>
      <c r="B4914" t="s">
        <v>4946</v>
      </c>
      <c r="C4914">
        <v>91</v>
      </c>
      <c r="D4914" t="s">
        <v>9</v>
      </c>
      <c r="E4914" t="s">
        <v>25</v>
      </c>
      <c r="F4914" t="s">
        <v>11</v>
      </c>
      <c r="G4914" t="s">
        <v>12</v>
      </c>
      <c r="H4914" s="2">
        <v>4523.01</v>
      </c>
      <c r="I4914" t="str">
        <f t="shared" si="76"/>
        <v>Senior Age</v>
      </c>
    </row>
    <row r="4915" spans="1:9" x14ac:dyDescent="0.35">
      <c r="A4915" s="1">
        <v>44848</v>
      </c>
      <c r="B4915" t="s">
        <v>4947</v>
      </c>
      <c r="C4915">
        <v>23</v>
      </c>
      <c r="D4915" t="s">
        <v>14</v>
      </c>
      <c r="E4915" t="s">
        <v>35</v>
      </c>
      <c r="F4915" t="s">
        <v>11</v>
      </c>
      <c r="G4915" t="s">
        <v>37</v>
      </c>
      <c r="H4915" s="2">
        <v>3651.51</v>
      </c>
      <c r="I4915" t="str">
        <f t="shared" si="76"/>
        <v>Young Adult</v>
      </c>
    </row>
    <row r="4916" spans="1:9" x14ac:dyDescent="0.35">
      <c r="A4916" s="1">
        <v>44629</v>
      </c>
      <c r="B4916" t="s">
        <v>4948</v>
      </c>
      <c r="C4916">
        <v>72</v>
      </c>
      <c r="D4916" t="s">
        <v>14</v>
      </c>
      <c r="E4916" t="s">
        <v>25</v>
      </c>
      <c r="F4916" t="s">
        <v>30</v>
      </c>
      <c r="G4916" t="s">
        <v>12</v>
      </c>
      <c r="H4916" s="2">
        <v>2608.0100000000002</v>
      </c>
      <c r="I4916" t="str">
        <f t="shared" si="76"/>
        <v>Senior Age</v>
      </c>
    </row>
    <row r="4917" spans="1:9" x14ac:dyDescent="0.35">
      <c r="A4917" s="1">
        <v>44574</v>
      </c>
      <c r="B4917" t="s">
        <v>4949</v>
      </c>
      <c r="C4917">
        <v>67</v>
      </c>
      <c r="D4917" t="s">
        <v>14</v>
      </c>
      <c r="E4917" t="s">
        <v>22</v>
      </c>
      <c r="F4917" t="s">
        <v>11</v>
      </c>
      <c r="G4917" t="s">
        <v>17</v>
      </c>
      <c r="H4917" s="2">
        <v>4870.5200000000004</v>
      </c>
      <c r="I4917" t="str">
        <f t="shared" si="76"/>
        <v>Senior Age</v>
      </c>
    </row>
    <row r="4918" spans="1:9" x14ac:dyDescent="0.35">
      <c r="A4918" s="1">
        <v>44829</v>
      </c>
      <c r="B4918" t="s">
        <v>4950</v>
      </c>
      <c r="C4918">
        <v>74</v>
      </c>
      <c r="D4918" t="s">
        <v>21</v>
      </c>
      <c r="E4918" t="s">
        <v>19</v>
      </c>
      <c r="F4918" t="s">
        <v>16</v>
      </c>
      <c r="G4918" t="s">
        <v>40</v>
      </c>
      <c r="H4918" s="2">
        <v>3513.97</v>
      </c>
      <c r="I4918" t="str">
        <f t="shared" si="76"/>
        <v>Senior Age</v>
      </c>
    </row>
    <row r="4919" spans="1:9" x14ac:dyDescent="0.35">
      <c r="A4919" s="1">
        <v>45187</v>
      </c>
      <c r="B4919" t="s">
        <v>4951</v>
      </c>
      <c r="C4919">
        <v>42</v>
      </c>
      <c r="D4919" t="s">
        <v>14</v>
      </c>
      <c r="E4919" t="s">
        <v>10</v>
      </c>
      <c r="F4919" t="s">
        <v>11</v>
      </c>
      <c r="G4919" t="s">
        <v>40</v>
      </c>
      <c r="H4919" s="2">
        <v>3416.75</v>
      </c>
      <c r="I4919" t="str">
        <f t="shared" si="76"/>
        <v>Middle age</v>
      </c>
    </row>
    <row r="4920" spans="1:9" x14ac:dyDescent="0.35">
      <c r="A4920" s="1">
        <v>44638</v>
      </c>
      <c r="B4920" t="s">
        <v>4952</v>
      </c>
      <c r="C4920">
        <v>19</v>
      </c>
      <c r="D4920" t="s">
        <v>21</v>
      </c>
      <c r="E4920" t="s">
        <v>10</v>
      </c>
      <c r="F4920" t="s">
        <v>11</v>
      </c>
      <c r="G4920" t="s">
        <v>28</v>
      </c>
      <c r="H4920" s="2">
        <v>2168.2199999999998</v>
      </c>
      <c r="I4920" t="str">
        <f t="shared" si="76"/>
        <v>Young Adult</v>
      </c>
    </row>
    <row r="4921" spans="1:9" x14ac:dyDescent="0.35">
      <c r="A4921" s="1">
        <v>45283</v>
      </c>
      <c r="B4921" t="s">
        <v>4953</v>
      </c>
      <c r="C4921">
        <v>9</v>
      </c>
      <c r="D4921" t="s">
        <v>14</v>
      </c>
      <c r="E4921" t="s">
        <v>33</v>
      </c>
      <c r="F4921" t="s">
        <v>16</v>
      </c>
      <c r="G4921" t="s">
        <v>67</v>
      </c>
      <c r="H4921" s="2">
        <v>3282.61</v>
      </c>
      <c r="I4921" t="str">
        <f t="shared" si="76"/>
        <v>Child</v>
      </c>
    </row>
    <row r="4922" spans="1:9" x14ac:dyDescent="0.35">
      <c r="A4922" s="1">
        <v>44994</v>
      </c>
      <c r="B4922" t="s">
        <v>4954</v>
      </c>
      <c r="C4922">
        <v>29</v>
      </c>
      <c r="D4922" t="s">
        <v>21</v>
      </c>
      <c r="E4922" t="s">
        <v>22</v>
      </c>
      <c r="F4922" t="s">
        <v>16</v>
      </c>
      <c r="G4922" t="s">
        <v>28</v>
      </c>
      <c r="H4922" s="2">
        <v>3513.7</v>
      </c>
      <c r="I4922" t="str">
        <f t="shared" si="76"/>
        <v>Young Adult</v>
      </c>
    </row>
    <row r="4923" spans="1:9" x14ac:dyDescent="0.35">
      <c r="A4923" s="1">
        <v>45154</v>
      </c>
      <c r="B4923" t="s">
        <v>4955</v>
      </c>
      <c r="C4923">
        <v>82</v>
      </c>
      <c r="D4923" t="s">
        <v>14</v>
      </c>
      <c r="E4923" t="s">
        <v>33</v>
      </c>
      <c r="F4923" t="s">
        <v>16</v>
      </c>
      <c r="G4923" t="s">
        <v>17</v>
      </c>
      <c r="H4923" s="2">
        <v>1721.57</v>
      </c>
      <c r="I4923" t="str">
        <f t="shared" si="76"/>
        <v>Senior Age</v>
      </c>
    </row>
    <row r="4924" spans="1:9" x14ac:dyDescent="0.35">
      <c r="A4924" s="1">
        <v>45013</v>
      </c>
      <c r="B4924" t="s">
        <v>4956</v>
      </c>
      <c r="C4924">
        <v>10</v>
      </c>
      <c r="D4924" t="s">
        <v>9</v>
      </c>
      <c r="E4924" t="s">
        <v>33</v>
      </c>
      <c r="F4924" t="s">
        <v>30</v>
      </c>
      <c r="G4924" t="s">
        <v>17</v>
      </c>
      <c r="H4924" s="2">
        <v>1043.6600000000001</v>
      </c>
      <c r="I4924" t="str">
        <f t="shared" si="76"/>
        <v>Child</v>
      </c>
    </row>
    <row r="4925" spans="1:9" x14ac:dyDescent="0.35">
      <c r="A4925" s="1">
        <v>45067</v>
      </c>
      <c r="B4925" t="s">
        <v>4957</v>
      </c>
      <c r="C4925">
        <v>59</v>
      </c>
      <c r="D4925" t="s">
        <v>14</v>
      </c>
      <c r="E4925" t="s">
        <v>10</v>
      </c>
      <c r="F4925" t="s">
        <v>11</v>
      </c>
      <c r="G4925" t="s">
        <v>67</v>
      </c>
      <c r="H4925" s="2">
        <v>1349.16</v>
      </c>
      <c r="I4925" t="str">
        <f t="shared" si="76"/>
        <v>Middle age</v>
      </c>
    </row>
    <row r="4926" spans="1:9" x14ac:dyDescent="0.35">
      <c r="A4926" s="1">
        <v>45250</v>
      </c>
      <c r="B4926" t="s">
        <v>4958</v>
      </c>
      <c r="C4926">
        <v>35</v>
      </c>
      <c r="D4926" t="s">
        <v>14</v>
      </c>
      <c r="E4926" t="s">
        <v>10</v>
      </c>
      <c r="F4926" t="s">
        <v>11</v>
      </c>
      <c r="G4926" t="s">
        <v>12</v>
      </c>
      <c r="H4926" s="2">
        <v>859.35</v>
      </c>
      <c r="I4926" t="str">
        <f t="shared" si="76"/>
        <v>Young Adult</v>
      </c>
    </row>
    <row r="4927" spans="1:9" x14ac:dyDescent="0.35">
      <c r="A4927" s="1">
        <v>44562</v>
      </c>
      <c r="B4927" t="s">
        <v>4959</v>
      </c>
      <c r="C4927">
        <v>64</v>
      </c>
      <c r="D4927" t="s">
        <v>14</v>
      </c>
      <c r="E4927" t="s">
        <v>15</v>
      </c>
      <c r="F4927" t="s">
        <v>23</v>
      </c>
      <c r="G4927" t="s">
        <v>40</v>
      </c>
      <c r="H4927" s="2">
        <v>3587.99</v>
      </c>
      <c r="I4927" t="str">
        <f t="shared" si="76"/>
        <v>Senior Age</v>
      </c>
    </row>
    <row r="4928" spans="1:9" x14ac:dyDescent="0.35">
      <c r="A4928" s="1">
        <v>45217</v>
      </c>
      <c r="B4928" t="s">
        <v>4960</v>
      </c>
      <c r="C4928">
        <v>16</v>
      </c>
      <c r="D4928" t="s">
        <v>9</v>
      </c>
      <c r="E4928" t="s">
        <v>19</v>
      </c>
      <c r="F4928" t="s">
        <v>23</v>
      </c>
      <c r="G4928" t="s">
        <v>12</v>
      </c>
      <c r="H4928" s="2">
        <v>3311.69</v>
      </c>
      <c r="I4928" t="str">
        <f t="shared" si="76"/>
        <v>Child</v>
      </c>
    </row>
    <row r="4929" spans="1:9" x14ac:dyDescent="0.35">
      <c r="A4929" s="1">
        <v>45105</v>
      </c>
      <c r="B4929" t="s">
        <v>4961</v>
      </c>
      <c r="C4929">
        <v>6</v>
      </c>
      <c r="D4929" t="s">
        <v>14</v>
      </c>
      <c r="E4929" t="s">
        <v>19</v>
      </c>
      <c r="F4929" t="s">
        <v>11</v>
      </c>
      <c r="G4929" t="s">
        <v>17</v>
      </c>
      <c r="H4929" s="2">
        <v>3258.82</v>
      </c>
      <c r="I4929" t="str">
        <f t="shared" si="76"/>
        <v>Child</v>
      </c>
    </row>
    <row r="4930" spans="1:9" x14ac:dyDescent="0.35">
      <c r="A4930" s="1">
        <v>44852</v>
      </c>
      <c r="B4930" t="s">
        <v>4962</v>
      </c>
      <c r="C4930">
        <v>45</v>
      </c>
      <c r="D4930" t="s">
        <v>21</v>
      </c>
      <c r="E4930" t="s">
        <v>10</v>
      </c>
      <c r="F4930" t="s">
        <v>11</v>
      </c>
      <c r="G4930" t="s">
        <v>12</v>
      </c>
      <c r="H4930" s="2">
        <v>2007.7</v>
      </c>
      <c r="I4930" t="str">
        <f t="shared" ref="I4930:I4993" si="77">IF(C4930&lt;=17,"Child",IF(C4930&lt;=39, "Young Adult", IF(C4930&lt;=59, "Middle age", "Senior Age")))</f>
        <v>Middle age</v>
      </c>
    </row>
    <row r="4931" spans="1:9" x14ac:dyDescent="0.35">
      <c r="A4931" s="1">
        <v>44711</v>
      </c>
      <c r="B4931" t="s">
        <v>4963</v>
      </c>
      <c r="C4931">
        <v>4</v>
      </c>
      <c r="D4931" t="s">
        <v>14</v>
      </c>
      <c r="E4931" t="s">
        <v>33</v>
      </c>
      <c r="F4931" t="s">
        <v>16</v>
      </c>
      <c r="G4931" t="s">
        <v>28</v>
      </c>
      <c r="H4931" s="2">
        <v>2028.74</v>
      </c>
      <c r="I4931" t="str">
        <f t="shared" si="77"/>
        <v>Child</v>
      </c>
    </row>
    <row r="4932" spans="1:9" x14ac:dyDescent="0.35">
      <c r="A4932" s="1">
        <v>44929</v>
      </c>
      <c r="B4932" t="s">
        <v>4964</v>
      </c>
      <c r="C4932">
        <v>78</v>
      </c>
      <c r="D4932" t="s">
        <v>9</v>
      </c>
      <c r="E4932" t="s">
        <v>22</v>
      </c>
      <c r="F4932" t="s">
        <v>11</v>
      </c>
      <c r="G4932" t="s">
        <v>28</v>
      </c>
      <c r="H4932" s="2">
        <v>4983.76</v>
      </c>
      <c r="I4932" t="str">
        <f t="shared" si="77"/>
        <v>Senior Age</v>
      </c>
    </row>
    <row r="4933" spans="1:9" x14ac:dyDescent="0.35">
      <c r="A4933" s="1">
        <v>44570</v>
      </c>
      <c r="B4933" t="s">
        <v>4965</v>
      </c>
      <c r="C4933">
        <v>57</v>
      </c>
      <c r="D4933" t="s">
        <v>9</v>
      </c>
      <c r="E4933" t="s">
        <v>22</v>
      </c>
      <c r="F4933" t="s">
        <v>16</v>
      </c>
      <c r="G4933" t="s">
        <v>17</v>
      </c>
      <c r="H4933" s="2">
        <v>2790.7</v>
      </c>
      <c r="I4933" t="str">
        <f t="shared" si="77"/>
        <v>Middle age</v>
      </c>
    </row>
    <row r="4934" spans="1:9" x14ac:dyDescent="0.35">
      <c r="A4934" s="1">
        <v>45144</v>
      </c>
      <c r="B4934" t="s">
        <v>4966</v>
      </c>
      <c r="C4934">
        <v>65</v>
      </c>
      <c r="D4934" t="s">
        <v>21</v>
      </c>
      <c r="E4934" t="s">
        <v>33</v>
      </c>
      <c r="F4934" t="s">
        <v>30</v>
      </c>
      <c r="G4934" t="s">
        <v>67</v>
      </c>
      <c r="H4934" s="2">
        <v>4787.6099999999997</v>
      </c>
      <c r="I4934" t="str">
        <f t="shared" si="77"/>
        <v>Senior Age</v>
      </c>
    </row>
    <row r="4935" spans="1:9" x14ac:dyDescent="0.35">
      <c r="A4935" s="1">
        <v>44686</v>
      </c>
      <c r="B4935" t="s">
        <v>4967</v>
      </c>
      <c r="C4935">
        <v>82</v>
      </c>
      <c r="D4935" t="s">
        <v>9</v>
      </c>
      <c r="E4935" t="s">
        <v>25</v>
      </c>
      <c r="F4935" t="s">
        <v>30</v>
      </c>
      <c r="G4935" t="s">
        <v>17</v>
      </c>
      <c r="H4935" s="2">
        <v>1836.29</v>
      </c>
      <c r="I4935" t="str">
        <f t="shared" si="77"/>
        <v>Senior Age</v>
      </c>
    </row>
    <row r="4936" spans="1:9" x14ac:dyDescent="0.35">
      <c r="A4936" s="1">
        <v>44891</v>
      </c>
      <c r="B4936" t="s">
        <v>4968</v>
      </c>
      <c r="C4936">
        <v>13</v>
      </c>
      <c r="D4936" t="s">
        <v>21</v>
      </c>
      <c r="E4936" t="s">
        <v>19</v>
      </c>
      <c r="F4936" t="s">
        <v>16</v>
      </c>
      <c r="G4936" t="s">
        <v>37</v>
      </c>
      <c r="H4936" s="2">
        <v>2606.34</v>
      </c>
      <c r="I4936" t="str">
        <f t="shared" si="77"/>
        <v>Child</v>
      </c>
    </row>
    <row r="4937" spans="1:9" x14ac:dyDescent="0.35">
      <c r="A4937" s="1">
        <v>44865</v>
      </c>
      <c r="B4937" t="s">
        <v>4969</v>
      </c>
      <c r="C4937">
        <v>0</v>
      </c>
      <c r="D4937" t="s">
        <v>21</v>
      </c>
      <c r="E4937" t="s">
        <v>19</v>
      </c>
      <c r="F4937" t="s">
        <v>11</v>
      </c>
      <c r="G4937" t="s">
        <v>37</v>
      </c>
      <c r="H4937" s="2">
        <v>354.84</v>
      </c>
      <c r="I4937" t="str">
        <f t="shared" si="77"/>
        <v>Child</v>
      </c>
    </row>
    <row r="4938" spans="1:9" x14ac:dyDescent="0.35">
      <c r="A4938" s="1">
        <v>44576</v>
      </c>
      <c r="B4938" t="s">
        <v>4970</v>
      </c>
      <c r="C4938">
        <v>53</v>
      </c>
      <c r="D4938" t="s">
        <v>9</v>
      </c>
      <c r="E4938" t="s">
        <v>25</v>
      </c>
      <c r="F4938" t="s">
        <v>11</v>
      </c>
      <c r="G4938" t="s">
        <v>28</v>
      </c>
      <c r="H4938" s="2">
        <v>336.04</v>
      </c>
      <c r="I4938" t="str">
        <f t="shared" si="77"/>
        <v>Middle age</v>
      </c>
    </row>
    <row r="4939" spans="1:9" x14ac:dyDescent="0.35">
      <c r="A4939" s="1">
        <v>44934</v>
      </c>
      <c r="B4939" t="s">
        <v>4971</v>
      </c>
      <c r="C4939">
        <v>27</v>
      </c>
      <c r="D4939" t="s">
        <v>21</v>
      </c>
      <c r="E4939" t="s">
        <v>35</v>
      </c>
      <c r="F4939" t="s">
        <v>30</v>
      </c>
      <c r="G4939" t="s">
        <v>28</v>
      </c>
      <c r="H4939" s="2">
        <v>2221.5100000000002</v>
      </c>
      <c r="I4939" t="str">
        <f t="shared" si="77"/>
        <v>Young Adult</v>
      </c>
    </row>
    <row r="4940" spans="1:9" x14ac:dyDescent="0.35">
      <c r="A4940" s="1">
        <v>44740</v>
      </c>
      <c r="B4940" t="s">
        <v>4972</v>
      </c>
      <c r="C4940">
        <v>99</v>
      </c>
      <c r="D4940" t="s">
        <v>9</v>
      </c>
      <c r="E4940" t="s">
        <v>25</v>
      </c>
      <c r="F4940" t="s">
        <v>30</v>
      </c>
      <c r="G4940" t="s">
        <v>40</v>
      </c>
      <c r="H4940" s="2">
        <v>367.72</v>
      </c>
      <c r="I4940" t="str">
        <f t="shared" si="77"/>
        <v>Senior Age</v>
      </c>
    </row>
    <row r="4941" spans="1:9" x14ac:dyDescent="0.35">
      <c r="A4941" s="1">
        <v>44710</v>
      </c>
      <c r="B4941" t="s">
        <v>4973</v>
      </c>
      <c r="C4941">
        <v>8</v>
      </c>
      <c r="D4941" t="s">
        <v>21</v>
      </c>
      <c r="E4941" t="s">
        <v>25</v>
      </c>
      <c r="F4941" t="s">
        <v>11</v>
      </c>
      <c r="G4941" t="s">
        <v>40</v>
      </c>
      <c r="H4941" s="2">
        <v>2136.16</v>
      </c>
      <c r="I4941" t="str">
        <f t="shared" si="77"/>
        <v>Child</v>
      </c>
    </row>
    <row r="4942" spans="1:9" x14ac:dyDescent="0.35">
      <c r="A4942" s="1">
        <v>44828</v>
      </c>
      <c r="B4942" t="s">
        <v>4974</v>
      </c>
      <c r="C4942">
        <v>38</v>
      </c>
      <c r="D4942" t="s">
        <v>9</v>
      </c>
      <c r="E4942" t="s">
        <v>10</v>
      </c>
      <c r="F4942" t="s">
        <v>23</v>
      </c>
      <c r="G4942" t="s">
        <v>12</v>
      </c>
      <c r="H4942" s="2">
        <v>3576.56</v>
      </c>
      <c r="I4942" t="str">
        <f t="shared" si="77"/>
        <v>Young Adult</v>
      </c>
    </row>
    <row r="4943" spans="1:9" x14ac:dyDescent="0.35">
      <c r="A4943" s="1">
        <v>44940</v>
      </c>
      <c r="B4943" t="s">
        <v>4975</v>
      </c>
      <c r="C4943">
        <v>28</v>
      </c>
      <c r="D4943" t="s">
        <v>14</v>
      </c>
      <c r="E4943" t="s">
        <v>27</v>
      </c>
      <c r="F4943" t="s">
        <v>11</v>
      </c>
      <c r="G4943" t="s">
        <v>12</v>
      </c>
      <c r="H4943" s="2">
        <v>451.44</v>
      </c>
      <c r="I4943" t="str">
        <f t="shared" si="77"/>
        <v>Young Adult</v>
      </c>
    </row>
    <row r="4944" spans="1:9" x14ac:dyDescent="0.35">
      <c r="A4944" s="1">
        <v>44774</v>
      </c>
      <c r="B4944" t="s">
        <v>4976</v>
      </c>
      <c r="C4944">
        <v>71</v>
      </c>
      <c r="D4944" t="s">
        <v>21</v>
      </c>
      <c r="E4944" t="s">
        <v>19</v>
      </c>
      <c r="F4944" t="s">
        <v>30</v>
      </c>
      <c r="G4944" t="s">
        <v>12</v>
      </c>
      <c r="H4944" s="2">
        <v>4066.74</v>
      </c>
      <c r="I4944" t="str">
        <f t="shared" si="77"/>
        <v>Senior Age</v>
      </c>
    </row>
    <row r="4945" spans="1:9" x14ac:dyDescent="0.35">
      <c r="A4945" s="1">
        <v>44575</v>
      </c>
      <c r="B4945" t="s">
        <v>4977</v>
      </c>
      <c r="C4945">
        <v>44</v>
      </c>
      <c r="D4945" t="s">
        <v>14</v>
      </c>
      <c r="E4945" t="s">
        <v>15</v>
      </c>
      <c r="F4945" t="s">
        <v>16</v>
      </c>
      <c r="G4945" t="s">
        <v>40</v>
      </c>
      <c r="H4945" s="2">
        <v>1983.92</v>
      </c>
      <c r="I4945" t="str">
        <f t="shared" si="77"/>
        <v>Middle age</v>
      </c>
    </row>
    <row r="4946" spans="1:9" x14ac:dyDescent="0.35">
      <c r="A4946" s="1">
        <v>44933</v>
      </c>
      <c r="B4946" t="s">
        <v>4978</v>
      </c>
      <c r="C4946">
        <v>68</v>
      </c>
      <c r="D4946" t="s">
        <v>9</v>
      </c>
      <c r="E4946" t="s">
        <v>25</v>
      </c>
      <c r="F4946" t="s">
        <v>23</v>
      </c>
      <c r="G4946" t="s">
        <v>40</v>
      </c>
      <c r="H4946" s="2">
        <v>2024.25</v>
      </c>
      <c r="I4946" t="str">
        <f t="shared" si="77"/>
        <v>Senior Age</v>
      </c>
    </row>
    <row r="4947" spans="1:9" x14ac:dyDescent="0.35">
      <c r="A4947" s="1">
        <v>44925</v>
      </c>
      <c r="B4947" t="s">
        <v>4979</v>
      </c>
      <c r="C4947">
        <v>63</v>
      </c>
      <c r="D4947" t="s">
        <v>21</v>
      </c>
      <c r="E4947" t="s">
        <v>15</v>
      </c>
      <c r="F4947" t="s">
        <v>30</v>
      </c>
      <c r="G4947" t="s">
        <v>40</v>
      </c>
      <c r="H4947" s="2">
        <v>4022.97</v>
      </c>
      <c r="I4947" t="str">
        <f t="shared" si="77"/>
        <v>Senior Age</v>
      </c>
    </row>
    <row r="4948" spans="1:9" x14ac:dyDescent="0.35">
      <c r="A4948" s="1">
        <v>44575</v>
      </c>
      <c r="B4948" t="s">
        <v>4980</v>
      </c>
      <c r="C4948">
        <v>43</v>
      </c>
      <c r="D4948" t="s">
        <v>14</v>
      </c>
      <c r="E4948" t="s">
        <v>33</v>
      </c>
      <c r="F4948" t="s">
        <v>23</v>
      </c>
      <c r="G4948" t="s">
        <v>17</v>
      </c>
      <c r="H4948" s="2">
        <v>2117.8000000000002</v>
      </c>
      <c r="I4948" t="str">
        <f t="shared" si="77"/>
        <v>Middle age</v>
      </c>
    </row>
    <row r="4949" spans="1:9" x14ac:dyDescent="0.35">
      <c r="A4949" s="1">
        <v>44945</v>
      </c>
      <c r="B4949" t="s">
        <v>4981</v>
      </c>
      <c r="C4949">
        <v>86</v>
      </c>
      <c r="D4949" t="s">
        <v>21</v>
      </c>
      <c r="E4949" t="s">
        <v>19</v>
      </c>
      <c r="F4949" t="s">
        <v>23</v>
      </c>
      <c r="G4949" t="s">
        <v>28</v>
      </c>
      <c r="H4949" s="2">
        <v>2437.56</v>
      </c>
      <c r="I4949" t="str">
        <f t="shared" si="77"/>
        <v>Senior Age</v>
      </c>
    </row>
    <row r="4950" spans="1:9" x14ac:dyDescent="0.35">
      <c r="A4950" s="1">
        <v>44626</v>
      </c>
      <c r="B4950" t="s">
        <v>4982</v>
      </c>
      <c r="C4950">
        <v>17</v>
      </c>
      <c r="D4950" t="s">
        <v>14</v>
      </c>
      <c r="E4950" t="s">
        <v>15</v>
      </c>
      <c r="F4950" t="s">
        <v>16</v>
      </c>
      <c r="G4950" t="s">
        <v>17</v>
      </c>
      <c r="H4950" s="2">
        <v>4767.28</v>
      </c>
      <c r="I4950" t="str">
        <f t="shared" si="77"/>
        <v>Child</v>
      </c>
    </row>
    <row r="4951" spans="1:9" x14ac:dyDescent="0.35">
      <c r="A4951" s="1">
        <v>44961</v>
      </c>
      <c r="B4951" t="s">
        <v>4983</v>
      </c>
      <c r="C4951">
        <v>7</v>
      </c>
      <c r="D4951" t="s">
        <v>21</v>
      </c>
      <c r="E4951" t="s">
        <v>33</v>
      </c>
      <c r="F4951" t="s">
        <v>11</v>
      </c>
      <c r="G4951" t="s">
        <v>37</v>
      </c>
      <c r="H4951" s="2">
        <v>1138.45</v>
      </c>
      <c r="I4951" t="str">
        <f t="shared" si="77"/>
        <v>Child</v>
      </c>
    </row>
    <row r="4952" spans="1:9" x14ac:dyDescent="0.35">
      <c r="A4952" s="1">
        <v>45075</v>
      </c>
      <c r="B4952" t="s">
        <v>4984</v>
      </c>
      <c r="C4952">
        <v>91</v>
      </c>
      <c r="D4952" t="s">
        <v>21</v>
      </c>
      <c r="E4952" t="s">
        <v>22</v>
      </c>
      <c r="F4952" t="s">
        <v>11</v>
      </c>
      <c r="G4952" t="s">
        <v>67</v>
      </c>
      <c r="H4952" s="2">
        <v>2468.17</v>
      </c>
      <c r="I4952" t="str">
        <f t="shared" si="77"/>
        <v>Senior Age</v>
      </c>
    </row>
    <row r="4953" spans="1:9" x14ac:dyDescent="0.35">
      <c r="A4953" s="1">
        <v>45046</v>
      </c>
      <c r="B4953" t="s">
        <v>4985</v>
      </c>
      <c r="C4953">
        <v>57</v>
      </c>
      <c r="D4953" t="s">
        <v>21</v>
      </c>
      <c r="E4953" t="s">
        <v>22</v>
      </c>
      <c r="F4953" t="s">
        <v>11</v>
      </c>
      <c r="G4953" t="s">
        <v>28</v>
      </c>
      <c r="H4953" s="2">
        <v>4175.99</v>
      </c>
      <c r="I4953" t="str">
        <f t="shared" si="77"/>
        <v>Middle age</v>
      </c>
    </row>
    <row r="4954" spans="1:9" x14ac:dyDescent="0.35">
      <c r="A4954" s="1">
        <v>44677</v>
      </c>
      <c r="B4954" t="s">
        <v>4986</v>
      </c>
      <c r="C4954">
        <v>93</v>
      </c>
      <c r="D4954" t="s">
        <v>14</v>
      </c>
      <c r="E4954" t="s">
        <v>33</v>
      </c>
      <c r="F4954" t="s">
        <v>16</v>
      </c>
      <c r="G4954" t="s">
        <v>40</v>
      </c>
      <c r="H4954" s="2">
        <v>1349.59</v>
      </c>
      <c r="I4954" t="str">
        <f t="shared" si="77"/>
        <v>Senior Age</v>
      </c>
    </row>
    <row r="4955" spans="1:9" x14ac:dyDescent="0.35">
      <c r="A4955" s="1">
        <v>44790</v>
      </c>
      <c r="B4955" t="s">
        <v>4987</v>
      </c>
      <c r="C4955">
        <v>61</v>
      </c>
      <c r="D4955" t="s">
        <v>14</v>
      </c>
      <c r="E4955" t="s">
        <v>35</v>
      </c>
      <c r="F4955" t="s">
        <v>11</v>
      </c>
      <c r="G4955" t="s">
        <v>37</v>
      </c>
      <c r="H4955" s="2">
        <v>4968.22</v>
      </c>
      <c r="I4955" t="str">
        <f t="shared" si="77"/>
        <v>Senior Age</v>
      </c>
    </row>
    <row r="4956" spans="1:9" x14ac:dyDescent="0.35">
      <c r="A4956" s="1">
        <v>44849</v>
      </c>
      <c r="B4956" t="s">
        <v>4988</v>
      </c>
      <c r="C4956">
        <v>93</v>
      </c>
      <c r="D4956" t="s">
        <v>14</v>
      </c>
      <c r="E4956" t="s">
        <v>19</v>
      </c>
      <c r="F4956" t="s">
        <v>23</v>
      </c>
      <c r="G4956" t="s">
        <v>37</v>
      </c>
      <c r="H4956" s="2">
        <v>4826.63</v>
      </c>
      <c r="I4956" t="str">
        <f t="shared" si="77"/>
        <v>Senior Age</v>
      </c>
    </row>
    <row r="4957" spans="1:9" x14ac:dyDescent="0.35">
      <c r="A4957" s="1">
        <v>44853</v>
      </c>
      <c r="B4957" t="s">
        <v>4989</v>
      </c>
      <c r="C4957">
        <v>51</v>
      </c>
      <c r="D4957" t="s">
        <v>14</v>
      </c>
      <c r="E4957" t="s">
        <v>35</v>
      </c>
      <c r="F4957" t="s">
        <v>11</v>
      </c>
      <c r="G4957" t="s">
        <v>40</v>
      </c>
      <c r="H4957" s="2">
        <v>711.7</v>
      </c>
      <c r="I4957" t="str">
        <f t="shared" si="77"/>
        <v>Middle age</v>
      </c>
    </row>
    <row r="4958" spans="1:9" x14ac:dyDescent="0.35">
      <c r="A4958" s="1">
        <v>44739</v>
      </c>
      <c r="B4958" t="s">
        <v>4990</v>
      </c>
      <c r="C4958">
        <v>53</v>
      </c>
      <c r="D4958" t="s">
        <v>9</v>
      </c>
      <c r="E4958" t="s">
        <v>27</v>
      </c>
      <c r="F4958" t="s">
        <v>16</v>
      </c>
      <c r="G4958" t="s">
        <v>17</v>
      </c>
      <c r="H4958" s="2">
        <v>4862.45</v>
      </c>
      <c r="I4958" t="str">
        <f t="shared" si="77"/>
        <v>Middle age</v>
      </c>
    </row>
    <row r="4959" spans="1:9" x14ac:dyDescent="0.35">
      <c r="A4959" s="1">
        <v>44915</v>
      </c>
      <c r="B4959" t="s">
        <v>4991</v>
      </c>
      <c r="C4959">
        <v>95</v>
      </c>
      <c r="D4959" t="s">
        <v>21</v>
      </c>
      <c r="E4959" t="s">
        <v>35</v>
      </c>
      <c r="F4959" t="s">
        <v>11</v>
      </c>
      <c r="G4959" t="s">
        <v>40</v>
      </c>
      <c r="H4959" s="2">
        <v>3474.98</v>
      </c>
      <c r="I4959" t="str">
        <f t="shared" si="77"/>
        <v>Senior Age</v>
      </c>
    </row>
    <row r="4960" spans="1:9" x14ac:dyDescent="0.35">
      <c r="A4960" s="1">
        <v>44611</v>
      </c>
      <c r="B4960" t="s">
        <v>4992</v>
      </c>
      <c r="C4960">
        <v>91</v>
      </c>
      <c r="D4960" t="s">
        <v>9</v>
      </c>
      <c r="E4960" t="s">
        <v>35</v>
      </c>
      <c r="F4960" t="s">
        <v>30</v>
      </c>
      <c r="G4960" t="s">
        <v>40</v>
      </c>
      <c r="H4960" s="2">
        <v>1371.67</v>
      </c>
      <c r="I4960" t="str">
        <f t="shared" si="77"/>
        <v>Senior Age</v>
      </c>
    </row>
    <row r="4961" spans="1:9" x14ac:dyDescent="0.35">
      <c r="A4961" s="1">
        <v>45128</v>
      </c>
      <c r="B4961" t="s">
        <v>4993</v>
      </c>
      <c r="C4961">
        <v>52</v>
      </c>
      <c r="D4961" t="s">
        <v>14</v>
      </c>
      <c r="E4961" t="s">
        <v>27</v>
      </c>
      <c r="F4961" t="s">
        <v>16</v>
      </c>
      <c r="G4961" t="s">
        <v>17</v>
      </c>
      <c r="H4961" s="2">
        <v>3023.65</v>
      </c>
      <c r="I4961" t="str">
        <f t="shared" si="77"/>
        <v>Middle age</v>
      </c>
    </row>
    <row r="4962" spans="1:9" x14ac:dyDescent="0.35">
      <c r="A4962" s="1">
        <v>44574</v>
      </c>
      <c r="B4962" t="s">
        <v>4994</v>
      </c>
      <c r="C4962">
        <v>93</v>
      </c>
      <c r="D4962" t="s">
        <v>14</v>
      </c>
      <c r="E4962" t="s">
        <v>15</v>
      </c>
      <c r="F4962" t="s">
        <v>16</v>
      </c>
      <c r="G4962" t="s">
        <v>12</v>
      </c>
      <c r="H4962" s="2">
        <v>2785.19</v>
      </c>
      <c r="I4962" t="str">
        <f t="shared" si="77"/>
        <v>Senior Age</v>
      </c>
    </row>
    <row r="4963" spans="1:9" x14ac:dyDescent="0.35">
      <c r="A4963" s="1">
        <v>44794</v>
      </c>
      <c r="B4963" t="s">
        <v>4995</v>
      </c>
      <c r="C4963">
        <v>87</v>
      </c>
      <c r="D4963" t="s">
        <v>9</v>
      </c>
      <c r="E4963" t="s">
        <v>15</v>
      </c>
      <c r="F4963" t="s">
        <v>11</v>
      </c>
      <c r="G4963" t="s">
        <v>28</v>
      </c>
      <c r="H4963" s="2">
        <v>2653.47</v>
      </c>
      <c r="I4963" t="str">
        <f t="shared" si="77"/>
        <v>Senior Age</v>
      </c>
    </row>
    <row r="4964" spans="1:9" x14ac:dyDescent="0.35">
      <c r="A4964" s="1">
        <v>44996</v>
      </c>
      <c r="B4964" t="s">
        <v>4996</v>
      </c>
      <c r="C4964">
        <v>94</v>
      </c>
      <c r="D4964" t="s">
        <v>14</v>
      </c>
      <c r="E4964" t="s">
        <v>15</v>
      </c>
      <c r="F4964" t="s">
        <v>16</v>
      </c>
      <c r="G4964" t="s">
        <v>17</v>
      </c>
      <c r="H4964" s="2">
        <v>2460.59</v>
      </c>
      <c r="I4964" t="str">
        <f t="shared" si="77"/>
        <v>Senior Age</v>
      </c>
    </row>
    <row r="4965" spans="1:9" x14ac:dyDescent="0.35">
      <c r="A4965" s="1">
        <v>45271</v>
      </c>
      <c r="B4965" t="s">
        <v>4997</v>
      </c>
      <c r="C4965">
        <v>80</v>
      </c>
      <c r="D4965" t="s">
        <v>21</v>
      </c>
      <c r="E4965" t="s">
        <v>25</v>
      </c>
      <c r="F4965" t="s">
        <v>30</v>
      </c>
      <c r="G4965" t="s">
        <v>17</v>
      </c>
      <c r="H4965" s="2">
        <v>981.09</v>
      </c>
      <c r="I4965" t="str">
        <f t="shared" si="77"/>
        <v>Senior Age</v>
      </c>
    </row>
    <row r="4966" spans="1:9" x14ac:dyDescent="0.35">
      <c r="A4966" s="1">
        <v>44951</v>
      </c>
      <c r="B4966" t="s">
        <v>4998</v>
      </c>
      <c r="C4966">
        <v>36</v>
      </c>
      <c r="D4966" t="s">
        <v>21</v>
      </c>
      <c r="E4966" t="s">
        <v>10</v>
      </c>
      <c r="F4966" t="s">
        <v>11</v>
      </c>
      <c r="G4966" t="s">
        <v>37</v>
      </c>
      <c r="H4966" s="2">
        <v>2062.86</v>
      </c>
      <c r="I4966" t="str">
        <f t="shared" si="77"/>
        <v>Young Adult</v>
      </c>
    </row>
    <row r="4967" spans="1:9" x14ac:dyDescent="0.35">
      <c r="A4967" s="1">
        <v>44696</v>
      </c>
      <c r="B4967" t="s">
        <v>4999</v>
      </c>
      <c r="C4967">
        <v>76</v>
      </c>
      <c r="D4967" t="s">
        <v>21</v>
      </c>
      <c r="E4967" t="s">
        <v>22</v>
      </c>
      <c r="F4967" t="s">
        <v>11</v>
      </c>
      <c r="G4967" t="s">
        <v>17</v>
      </c>
      <c r="H4967" s="2">
        <v>4707.54</v>
      </c>
      <c r="I4967" t="str">
        <f t="shared" si="77"/>
        <v>Senior Age</v>
      </c>
    </row>
    <row r="4968" spans="1:9" x14ac:dyDescent="0.35">
      <c r="A4968" s="1">
        <v>45081</v>
      </c>
      <c r="B4968" t="s">
        <v>5000</v>
      </c>
      <c r="C4968">
        <v>17</v>
      </c>
      <c r="D4968" t="s">
        <v>14</v>
      </c>
      <c r="E4968" t="s">
        <v>15</v>
      </c>
      <c r="F4968" t="s">
        <v>16</v>
      </c>
      <c r="G4968" t="s">
        <v>40</v>
      </c>
      <c r="H4968" s="2">
        <v>4424.96</v>
      </c>
      <c r="I4968" t="str">
        <f t="shared" si="77"/>
        <v>Child</v>
      </c>
    </row>
    <row r="4969" spans="1:9" x14ac:dyDescent="0.35">
      <c r="A4969" s="1">
        <v>44802</v>
      </c>
      <c r="B4969" t="s">
        <v>5001</v>
      </c>
      <c r="C4969">
        <v>14</v>
      </c>
      <c r="D4969" t="s">
        <v>14</v>
      </c>
      <c r="E4969" t="s">
        <v>35</v>
      </c>
      <c r="F4969" t="s">
        <v>11</v>
      </c>
      <c r="G4969" t="s">
        <v>40</v>
      </c>
      <c r="H4969" s="2">
        <v>3069.35</v>
      </c>
      <c r="I4969" t="str">
        <f t="shared" si="77"/>
        <v>Child</v>
      </c>
    </row>
    <row r="4970" spans="1:9" x14ac:dyDescent="0.35">
      <c r="A4970" s="1">
        <v>44881</v>
      </c>
      <c r="B4970" t="s">
        <v>5002</v>
      </c>
      <c r="C4970">
        <v>50</v>
      </c>
      <c r="D4970" t="s">
        <v>14</v>
      </c>
      <c r="E4970" t="s">
        <v>15</v>
      </c>
      <c r="F4970" t="s">
        <v>11</v>
      </c>
      <c r="G4970" t="s">
        <v>37</v>
      </c>
      <c r="H4970" s="2">
        <v>2282.0300000000002</v>
      </c>
      <c r="I4970" t="str">
        <f t="shared" si="77"/>
        <v>Middle age</v>
      </c>
    </row>
    <row r="4971" spans="1:9" x14ac:dyDescent="0.35">
      <c r="A4971" s="1">
        <v>45211</v>
      </c>
      <c r="B4971" t="s">
        <v>5003</v>
      </c>
      <c r="C4971">
        <v>7</v>
      </c>
      <c r="D4971" t="s">
        <v>21</v>
      </c>
      <c r="E4971" t="s">
        <v>35</v>
      </c>
      <c r="F4971" t="s">
        <v>30</v>
      </c>
      <c r="G4971" t="s">
        <v>40</v>
      </c>
      <c r="H4971" s="2">
        <v>2121.5300000000002</v>
      </c>
      <c r="I4971" t="str">
        <f t="shared" si="77"/>
        <v>Child</v>
      </c>
    </row>
    <row r="4972" spans="1:9" x14ac:dyDescent="0.35">
      <c r="A4972" s="1">
        <v>44849</v>
      </c>
      <c r="B4972" t="s">
        <v>5004</v>
      </c>
      <c r="C4972">
        <v>69</v>
      </c>
      <c r="D4972" t="s">
        <v>9</v>
      </c>
      <c r="E4972" t="s">
        <v>22</v>
      </c>
      <c r="F4972" t="s">
        <v>23</v>
      </c>
      <c r="G4972" t="s">
        <v>12</v>
      </c>
      <c r="H4972" s="2">
        <v>3979.46</v>
      </c>
      <c r="I4972" t="str">
        <f t="shared" si="77"/>
        <v>Senior Age</v>
      </c>
    </row>
    <row r="4973" spans="1:9" x14ac:dyDescent="0.35">
      <c r="A4973" s="1">
        <v>45215</v>
      </c>
      <c r="B4973" t="s">
        <v>5005</v>
      </c>
      <c r="C4973">
        <v>7</v>
      </c>
      <c r="D4973" t="s">
        <v>21</v>
      </c>
      <c r="E4973" t="s">
        <v>10</v>
      </c>
      <c r="F4973" t="s">
        <v>30</v>
      </c>
      <c r="G4973" t="s">
        <v>37</v>
      </c>
      <c r="H4973" s="2">
        <v>1607.79</v>
      </c>
      <c r="I4973" t="str">
        <f t="shared" si="77"/>
        <v>Child</v>
      </c>
    </row>
    <row r="4974" spans="1:9" x14ac:dyDescent="0.35">
      <c r="A4974" s="1">
        <v>44641</v>
      </c>
      <c r="B4974" t="s">
        <v>5006</v>
      </c>
      <c r="C4974">
        <v>39</v>
      </c>
      <c r="D4974" t="s">
        <v>14</v>
      </c>
      <c r="E4974" t="s">
        <v>10</v>
      </c>
      <c r="F4974" t="s">
        <v>23</v>
      </c>
      <c r="G4974" t="s">
        <v>12</v>
      </c>
      <c r="H4974" s="2">
        <v>1451.74</v>
      </c>
      <c r="I4974" t="str">
        <f t="shared" si="77"/>
        <v>Young Adult</v>
      </c>
    </row>
    <row r="4975" spans="1:9" x14ac:dyDescent="0.35">
      <c r="A4975" s="1">
        <v>45046</v>
      </c>
      <c r="B4975" t="s">
        <v>5007</v>
      </c>
      <c r="C4975">
        <v>13</v>
      </c>
      <c r="D4975" t="s">
        <v>9</v>
      </c>
      <c r="E4975" t="s">
        <v>19</v>
      </c>
      <c r="F4975" t="s">
        <v>23</v>
      </c>
      <c r="G4975" t="s">
        <v>17</v>
      </c>
      <c r="H4975" s="2">
        <v>3387.6</v>
      </c>
      <c r="I4975" t="str">
        <f t="shared" si="77"/>
        <v>Child</v>
      </c>
    </row>
    <row r="4976" spans="1:9" x14ac:dyDescent="0.35">
      <c r="A4976" s="1">
        <v>44711</v>
      </c>
      <c r="B4976" t="s">
        <v>5008</v>
      </c>
      <c r="C4976">
        <v>94</v>
      </c>
      <c r="D4976" t="s">
        <v>14</v>
      </c>
      <c r="E4976" t="s">
        <v>15</v>
      </c>
      <c r="F4976" t="s">
        <v>23</v>
      </c>
      <c r="G4976" t="s">
        <v>28</v>
      </c>
      <c r="H4976" s="2">
        <v>784.39</v>
      </c>
      <c r="I4976" t="str">
        <f t="shared" si="77"/>
        <v>Senior Age</v>
      </c>
    </row>
    <row r="4977" spans="1:9" x14ac:dyDescent="0.35">
      <c r="A4977" s="1">
        <v>44745</v>
      </c>
      <c r="B4977" t="s">
        <v>5009</v>
      </c>
      <c r="C4977">
        <v>14</v>
      </c>
      <c r="D4977" t="s">
        <v>21</v>
      </c>
      <c r="E4977" t="s">
        <v>19</v>
      </c>
      <c r="F4977" t="s">
        <v>23</v>
      </c>
      <c r="G4977" t="s">
        <v>37</v>
      </c>
      <c r="H4977" s="2">
        <v>1462.36</v>
      </c>
      <c r="I4977" t="str">
        <f t="shared" si="77"/>
        <v>Child</v>
      </c>
    </row>
    <row r="4978" spans="1:9" x14ac:dyDescent="0.35">
      <c r="A4978" s="1">
        <v>44813</v>
      </c>
      <c r="B4978" t="s">
        <v>5010</v>
      </c>
      <c r="C4978">
        <v>49</v>
      </c>
      <c r="D4978" t="s">
        <v>9</v>
      </c>
      <c r="E4978" t="s">
        <v>19</v>
      </c>
      <c r="F4978" t="s">
        <v>16</v>
      </c>
      <c r="G4978" t="s">
        <v>28</v>
      </c>
      <c r="H4978" s="2">
        <v>2005.36</v>
      </c>
      <c r="I4978" t="str">
        <f t="shared" si="77"/>
        <v>Middle age</v>
      </c>
    </row>
    <row r="4979" spans="1:9" x14ac:dyDescent="0.35">
      <c r="A4979" s="1">
        <v>45212</v>
      </c>
      <c r="B4979" t="s">
        <v>5011</v>
      </c>
      <c r="C4979">
        <v>44</v>
      </c>
      <c r="D4979" t="s">
        <v>9</v>
      </c>
      <c r="E4979" t="s">
        <v>19</v>
      </c>
      <c r="F4979" t="s">
        <v>30</v>
      </c>
      <c r="G4979" t="s">
        <v>12</v>
      </c>
      <c r="H4979" s="2">
        <v>1045.78</v>
      </c>
      <c r="I4979" t="str">
        <f t="shared" si="77"/>
        <v>Middle age</v>
      </c>
    </row>
    <row r="4980" spans="1:9" x14ac:dyDescent="0.35">
      <c r="A4980" s="1">
        <v>44663</v>
      </c>
      <c r="B4980" t="s">
        <v>5012</v>
      </c>
      <c r="C4980">
        <v>92</v>
      </c>
      <c r="D4980" t="s">
        <v>9</v>
      </c>
      <c r="E4980" t="s">
        <v>25</v>
      </c>
      <c r="F4980" t="s">
        <v>16</v>
      </c>
      <c r="G4980" t="s">
        <v>28</v>
      </c>
      <c r="H4980" s="2">
        <v>2505.4499999999998</v>
      </c>
      <c r="I4980" t="str">
        <f t="shared" si="77"/>
        <v>Senior Age</v>
      </c>
    </row>
    <row r="4981" spans="1:9" x14ac:dyDescent="0.35">
      <c r="A4981" s="1">
        <v>45048</v>
      </c>
      <c r="B4981" t="s">
        <v>5013</v>
      </c>
      <c r="C4981">
        <v>56</v>
      </c>
      <c r="D4981" t="s">
        <v>21</v>
      </c>
      <c r="E4981" t="s">
        <v>10</v>
      </c>
      <c r="F4981" t="s">
        <v>11</v>
      </c>
      <c r="G4981" t="s">
        <v>37</v>
      </c>
      <c r="H4981" s="2">
        <v>4292.05</v>
      </c>
      <c r="I4981" t="str">
        <f t="shared" si="77"/>
        <v>Middle age</v>
      </c>
    </row>
    <row r="4982" spans="1:9" x14ac:dyDescent="0.35">
      <c r="A4982" s="1">
        <v>45272</v>
      </c>
      <c r="B4982" t="s">
        <v>5014</v>
      </c>
      <c r="C4982">
        <v>32</v>
      </c>
      <c r="D4982" t="s">
        <v>14</v>
      </c>
      <c r="E4982" t="s">
        <v>10</v>
      </c>
      <c r="F4982" t="s">
        <v>30</v>
      </c>
      <c r="G4982" t="s">
        <v>12</v>
      </c>
      <c r="H4982" s="2">
        <v>4361.5600000000004</v>
      </c>
      <c r="I4982" t="str">
        <f t="shared" si="77"/>
        <v>Young Adult</v>
      </c>
    </row>
    <row r="4983" spans="1:9" x14ac:dyDescent="0.35">
      <c r="A4983" s="1">
        <v>45004</v>
      </c>
      <c r="B4983" t="s">
        <v>5015</v>
      </c>
      <c r="C4983">
        <v>32</v>
      </c>
      <c r="D4983" t="s">
        <v>9</v>
      </c>
      <c r="E4983" t="s">
        <v>15</v>
      </c>
      <c r="F4983" t="s">
        <v>16</v>
      </c>
      <c r="G4983" t="s">
        <v>28</v>
      </c>
      <c r="H4983" s="2">
        <v>1547.13</v>
      </c>
      <c r="I4983" t="str">
        <f t="shared" si="77"/>
        <v>Young Adult</v>
      </c>
    </row>
    <row r="4984" spans="1:9" x14ac:dyDescent="0.35">
      <c r="A4984" s="1">
        <v>45162</v>
      </c>
      <c r="B4984" t="s">
        <v>5016</v>
      </c>
      <c r="C4984">
        <v>35</v>
      </c>
      <c r="D4984" t="s">
        <v>14</v>
      </c>
      <c r="E4984" t="s">
        <v>35</v>
      </c>
      <c r="F4984" t="s">
        <v>23</v>
      </c>
      <c r="G4984" t="s">
        <v>40</v>
      </c>
      <c r="H4984" s="2">
        <v>712.55</v>
      </c>
      <c r="I4984" t="str">
        <f t="shared" si="77"/>
        <v>Young Adult</v>
      </c>
    </row>
    <row r="4985" spans="1:9" x14ac:dyDescent="0.35">
      <c r="A4985" s="1">
        <v>44871</v>
      </c>
      <c r="B4985" t="s">
        <v>5017</v>
      </c>
      <c r="C4985">
        <v>50</v>
      </c>
      <c r="D4985" t="s">
        <v>9</v>
      </c>
      <c r="E4985" t="s">
        <v>19</v>
      </c>
      <c r="F4985" t="s">
        <v>11</v>
      </c>
      <c r="G4985" t="s">
        <v>17</v>
      </c>
      <c r="H4985" s="2">
        <v>3403.82</v>
      </c>
      <c r="I4985" t="str">
        <f t="shared" si="77"/>
        <v>Middle age</v>
      </c>
    </row>
    <row r="4986" spans="1:9" x14ac:dyDescent="0.35">
      <c r="A4986" s="1">
        <v>45107</v>
      </c>
      <c r="B4986" t="s">
        <v>5018</v>
      </c>
      <c r="C4986">
        <v>2</v>
      </c>
      <c r="D4986" t="s">
        <v>9</v>
      </c>
      <c r="E4986" t="s">
        <v>25</v>
      </c>
      <c r="F4986" t="s">
        <v>11</v>
      </c>
      <c r="G4986" t="s">
        <v>28</v>
      </c>
      <c r="H4986" s="2">
        <v>4465.3900000000003</v>
      </c>
      <c r="I4986" t="str">
        <f t="shared" si="77"/>
        <v>Child</v>
      </c>
    </row>
    <row r="4987" spans="1:9" x14ac:dyDescent="0.35">
      <c r="A4987" s="1">
        <v>44868</v>
      </c>
      <c r="B4987" t="s">
        <v>5019</v>
      </c>
      <c r="C4987">
        <v>25</v>
      </c>
      <c r="D4987" t="s">
        <v>14</v>
      </c>
      <c r="E4987" t="s">
        <v>15</v>
      </c>
      <c r="F4987" t="s">
        <v>23</v>
      </c>
      <c r="G4987" t="s">
        <v>37</v>
      </c>
      <c r="H4987" s="2">
        <v>564.95000000000005</v>
      </c>
      <c r="I4987" t="str">
        <f t="shared" si="77"/>
        <v>Young Adult</v>
      </c>
    </row>
    <row r="4988" spans="1:9" x14ac:dyDescent="0.35">
      <c r="A4988" s="1">
        <v>45007</v>
      </c>
      <c r="B4988" t="s">
        <v>5020</v>
      </c>
      <c r="C4988">
        <v>59</v>
      </c>
      <c r="D4988" t="s">
        <v>9</v>
      </c>
      <c r="E4988" t="s">
        <v>19</v>
      </c>
      <c r="F4988" t="s">
        <v>16</v>
      </c>
      <c r="G4988" t="s">
        <v>28</v>
      </c>
      <c r="H4988" s="2">
        <v>4585.2700000000004</v>
      </c>
      <c r="I4988" t="str">
        <f t="shared" si="77"/>
        <v>Middle age</v>
      </c>
    </row>
    <row r="4989" spans="1:9" x14ac:dyDescent="0.35">
      <c r="A4989" s="1">
        <v>45071</v>
      </c>
      <c r="B4989" t="s">
        <v>5021</v>
      </c>
      <c r="C4989">
        <v>7</v>
      </c>
      <c r="D4989" t="s">
        <v>14</v>
      </c>
      <c r="E4989" t="s">
        <v>10</v>
      </c>
      <c r="F4989" t="s">
        <v>30</v>
      </c>
      <c r="G4989" t="s">
        <v>37</v>
      </c>
      <c r="H4989" s="2">
        <v>4153.8599999999997</v>
      </c>
      <c r="I4989" t="str">
        <f t="shared" si="77"/>
        <v>Child</v>
      </c>
    </row>
    <row r="4990" spans="1:9" x14ac:dyDescent="0.35">
      <c r="A4990" s="1">
        <v>45044</v>
      </c>
      <c r="B4990" t="s">
        <v>5022</v>
      </c>
      <c r="C4990">
        <v>4</v>
      </c>
      <c r="D4990" t="s">
        <v>21</v>
      </c>
      <c r="E4990" t="s">
        <v>25</v>
      </c>
      <c r="F4990" t="s">
        <v>11</v>
      </c>
      <c r="G4990" t="s">
        <v>12</v>
      </c>
      <c r="H4990" s="2">
        <v>4419.16</v>
      </c>
      <c r="I4990" t="str">
        <f t="shared" si="77"/>
        <v>Child</v>
      </c>
    </row>
    <row r="4991" spans="1:9" x14ac:dyDescent="0.35">
      <c r="A4991" s="1">
        <v>44908</v>
      </c>
      <c r="B4991" t="s">
        <v>5023</v>
      </c>
      <c r="C4991">
        <v>19</v>
      </c>
      <c r="D4991" t="s">
        <v>9</v>
      </c>
      <c r="E4991" t="s">
        <v>25</v>
      </c>
      <c r="F4991" t="s">
        <v>30</v>
      </c>
      <c r="G4991" t="s">
        <v>40</v>
      </c>
      <c r="H4991" s="2">
        <v>4354.51</v>
      </c>
      <c r="I4991" t="str">
        <f t="shared" si="77"/>
        <v>Young Adult</v>
      </c>
    </row>
    <row r="4992" spans="1:9" x14ac:dyDescent="0.35">
      <c r="A4992" s="1">
        <v>45268</v>
      </c>
      <c r="B4992" t="s">
        <v>5024</v>
      </c>
      <c r="C4992">
        <v>11</v>
      </c>
      <c r="D4992" t="s">
        <v>14</v>
      </c>
      <c r="E4992" t="s">
        <v>27</v>
      </c>
      <c r="F4992" t="s">
        <v>11</v>
      </c>
      <c r="G4992" t="s">
        <v>17</v>
      </c>
      <c r="H4992" s="2">
        <v>4333.47</v>
      </c>
      <c r="I4992" t="str">
        <f t="shared" si="77"/>
        <v>Child</v>
      </c>
    </row>
    <row r="4993" spans="1:9" x14ac:dyDescent="0.35">
      <c r="A4993" s="1">
        <v>45140</v>
      </c>
      <c r="B4993" t="s">
        <v>5025</v>
      </c>
      <c r="C4993">
        <v>97</v>
      </c>
      <c r="D4993" t="s">
        <v>21</v>
      </c>
      <c r="E4993" t="s">
        <v>35</v>
      </c>
      <c r="F4993" t="s">
        <v>11</v>
      </c>
      <c r="G4993" t="s">
        <v>28</v>
      </c>
      <c r="H4993" s="2">
        <v>4639.3900000000003</v>
      </c>
      <c r="I4993" t="str">
        <f t="shared" si="77"/>
        <v>Senior Age</v>
      </c>
    </row>
    <row r="4994" spans="1:9" x14ac:dyDescent="0.35">
      <c r="A4994" s="1">
        <v>44585</v>
      </c>
      <c r="B4994" t="s">
        <v>5026</v>
      </c>
      <c r="C4994">
        <v>8</v>
      </c>
      <c r="D4994" t="s">
        <v>14</v>
      </c>
      <c r="E4994" t="s">
        <v>33</v>
      </c>
      <c r="F4994" t="s">
        <v>11</v>
      </c>
      <c r="G4994" t="s">
        <v>40</v>
      </c>
      <c r="H4994" s="2">
        <v>4062.19</v>
      </c>
      <c r="I4994" t="str">
        <f t="shared" ref="I4994:I5001" si="78">IF(C4994&lt;=17,"Child",IF(C4994&lt;=39, "Young Adult", IF(C4994&lt;=59, "Middle age", "Senior Age")))</f>
        <v>Child</v>
      </c>
    </row>
    <row r="4995" spans="1:9" x14ac:dyDescent="0.35">
      <c r="A4995" s="1">
        <v>44653</v>
      </c>
      <c r="B4995" t="s">
        <v>5027</v>
      </c>
      <c r="C4995">
        <v>67</v>
      </c>
      <c r="D4995" t="s">
        <v>9</v>
      </c>
      <c r="E4995" t="s">
        <v>35</v>
      </c>
      <c r="F4995" t="s">
        <v>23</v>
      </c>
      <c r="G4995" t="s">
        <v>17</v>
      </c>
      <c r="H4995" s="2">
        <v>2069.06</v>
      </c>
      <c r="I4995" t="str">
        <f t="shared" si="78"/>
        <v>Senior Age</v>
      </c>
    </row>
    <row r="4996" spans="1:9" x14ac:dyDescent="0.35">
      <c r="A4996" s="1">
        <v>44868</v>
      </c>
      <c r="B4996" t="s">
        <v>5028</v>
      </c>
      <c r="C4996">
        <v>46</v>
      </c>
      <c r="D4996" t="s">
        <v>14</v>
      </c>
      <c r="E4996" t="s">
        <v>15</v>
      </c>
      <c r="F4996" t="s">
        <v>16</v>
      </c>
      <c r="G4996" t="s">
        <v>17</v>
      </c>
      <c r="H4996" s="2">
        <v>2734.91</v>
      </c>
      <c r="I4996" t="str">
        <f t="shared" si="78"/>
        <v>Middle age</v>
      </c>
    </row>
    <row r="4997" spans="1:9" x14ac:dyDescent="0.35">
      <c r="A4997" s="1">
        <v>44782</v>
      </c>
      <c r="B4997" t="s">
        <v>5029</v>
      </c>
      <c r="C4997">
        <v>49</v>
      </c>
      <c r="D4997" t="s">
        <v>14</v>
      </c>
      <c r="E4997" t="s">
        <v>35</v>
      </c>
      <c r="F4997" t="s">
        <v>16</v>
      </c>
      <c r="G4997" t="s">
        <v>28</v>
      </c>
      <c r="H4997" s="2">
        <v>2652.31</v>
      </c>
      <c r="I4997" t="str">
        <f t="shared" si="78"/>
        <v>Middle age</v>
      </c>
    </row>
    <row r="4998" spans="1:9" x14ac:dyDescent="0.35">
      <c r="A4998" s="1">
        <v>44923</v>
      </c>
      <c r="B4998" t="s">
        <v>5030</v>
      </c>
      <c r="C4998">
        <v>92</v>
      </c>
      <c r="D4998" t="s">
        <v>21</v>
      </c>
      <c r="E4998" t="s">
        <v>15</v>
      </c>
      <c r="F4998" t="s">
        <v>30</v>
      </c>
      <c r="G4998" t="s">
        <v>37</v>
      </c>
      <c r="H4998" s="2">
        <v>3491.43</v>
      </c>
      <c r="I4998" t="str">
        <f t="shared" si="78"/>
        <v>Senior Age</v>
      </c>
    </row>
    <row r="4999" spans="1:9" x14ac:dyDescent="0.35">
      <c r="A4999" s="1">
        <v>45098</v>
      </c>
      <c r="B4999" t="s">
        <v>5031</v>
      </c>
      <c r="C4999">
        <v>45</v>
      </c>
      <c r="D4999" t="s">
        <v>21</v>
      </c>
      <c r="E4999" t="s">
        <v>10</v>
      </c>
      <c r="F4999" t="s">
        <v>23</v>
      </c>
      <c r="G4999" t="s">
        <v>12</v>
      </c>
      <c r="H4999" s="2">
        <v>3123.94</v>
      </c>
      <c r="I4999" t="str">
        <f t="shared" si="78"/>
        <v>Middle age</v>
      </c>
    </row>
    <row r="5000" spans="1:9" x14ac:dyDescent="0.35">
      <c r="A5000" s="1">
        <v>45171</v>
      </c>
      <c r="B5000" t="s">
        <v>5032</v>
      </c>
      <c r="C5000">
        <v>48</v>
      </c>
      <c r="D5000" t="s">
        <v>21</v>
      </c>
      <c r="E5000" t="s">
        <v>15</v>
      </c>
      <c r="F5000" t="s">
        <v>23</v>
      </c>
      <c r="G5000" t="s">
        <v>37</v>
      </c>
      <c r="H5000" s="2">
        <v>1127.01</v>
      </c>
      <c r="I5000" t="str">
        <f t="shared" si="78"/>
        <v>Middle age</v>
      </c>
    </row>
    <row r="5001" spans="1:9" x14ac:dyDescent="0.35">
      <c r="A5001" s="1">
        <v>44751</v>
      </c>
      <c r="B5001" t="s">
        <v>5033</v>
      </c>
      <c r="C5001">
        <v>17</v>
      </c>
      <c r="D5001" t="s">
        <v>9</v>
      </c>
      <c r="E5001" t="s">
        <v>19</v>
      </c>
      <c r="F5001" t="s">
        <v>23</v>
      </c>
      <c r="G5001" t="s">
        <v>40</v>
      </c>
      <c r="H5001" s="2">
        <v>3112.16</v>
      </c>
      <c r="I5001" t="str">
        <f t="shared" si="78"/>
        <v>Child</v>
      </c>
    </row>
  </sheetData>
  <conditionalFormatting sqref="C2:C5001">
    <cfRule type="cellIs" dxfId="18" priority="3" operator="greaterThan">
      <formula>60</formula>
    </cfRule>
    <cfRule type="cellIs" dxfId="17" priority="4" operator="greaterThan">
      <formula>60</formula>
    </cfRule>
  </conditionalFormatting>
  <conditionalFormatting sqref="H2:H5001">
    <cfRule type="cellIs" dxfId="16" priority="1" operator="greaterThan">
      <formula>3000</formula>
    </cfRule>
    <cfRule type="cellIs" dxfId="15" priority="2" operator="greaterThan">
      <formula>6000</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A009-6701-479F-9C3F-7E18FC1ED312}">
  <sheetPr codeName="Sheet3"/>
  <dimension ref="A1:T5001"/>
  <sheetViews>
    <sheetView workbookViewId="0">
      <selection activeCell="W8" sqref="W8"/>
    </sheetView>
  </sheetViews>
  <sheetFormatPr defaultColWidth="11.75" defaultRowHeight="17.25" x14ac:dyDescent="0.35"/>
  <cols>
    <col min="5" max="5" width="11.875" customWidth="1"/>
    <col min="6" max="6" width="12.375" customWidth="1"/>
    <col min="7" max="7" width="15.75" customWidth="1"/>
    <col min="10" max="10" width="12.375" customWidth="1"/>
    <col min="11" max="11" width="15.5" customWidth="1"/>
    <col min="12" max="12" width="14.375" customWidth="1"/>
    <col min="13" max="13" width="12.375" customWidth="1"/>
    <col min="14" max="14" width="16.25" customWidth="1"/>
    <col min="17" max="17" width="14" customWidth="1"/>
    <col min="18" max="18" width="12.375" customWidth="1"/>
    <col min="19" max="19" width="12.5" customWidth="1"/>
    <col min="20" max="20" width="15.25" customWidth="1"/>
  </cols>
  <sheetData>
    <row r="1" spans="1:20" x14ac:dyDescent="0.35">
      <c r="A1" s="3" t="s">
        <v>0</v>
      </c>
      <c r="B1" s="3" t="s">
        <v>1</v>
      </c>
      <c r="C1" s="3" t="s">
        <v>2</v>
      </c>
      <c r="D1" s="3" t="s">
        <v>3</v>
      </c>
      <c r="E1" s="3" t="s">
        <v>4</v>
      </c>
      <c r="F1" s="3" t="s">
        <v>5</v>
      </c>
      <c r="G1" s="3" t="s">
        <v>5040</v>
      </c>
      <c r="H1" s="3" t="s">
        <v>6</v>
      </c>
      <c r="I1" s="3" t="s">
        <v>7</v>
      </c>
      <c r="J1" s="3" t="s">
        <v>5034</v>
      </c>
      <c r="K1" s="3" t="s">
        <v>5046</v>
      </c>
      <c r="L1" s="3" t="s">
        <v>5043</v>
      </c>
      <c r="M1" s="3" t="s">
        <v>5044</v>
      </c>
      <c r="N1" s="3" t="s">
        <v>5045</v>
      </c>
      <c r="O1" s="3" t="s">
        <v>5048</v>
      </c>
      <c r="P1" s="3" t="s">
        <v>5049</v>
      </c>
      <c r="Q1" s="3" t="s">
        <v>5050</v>
      </c>
      <c r="R1" s="3" t="s">
        <v>5035</v>
      </c>
      <c r="S1" s="17" t="s">
        <v>5036</v>
      </c>
      <c r="T1" s="17"/>
    </row>
    <row r="2" spans="1:20" x14ac:dyDescent="0.35">
      <c r="A2" s="1">
        <v>44903</v>
      </c>
      <c r="B2" t="s">
        <v>8</v>
      </c>
      <c r="C2">
        <v>58</v>
      </c>
      <c r="D2" t="s">
        <v>9</v>
      </c>
      <c r="E2" t="s">
        <v>10</v>
      </c>
      <c r="F2" t="s">
        <v>11</v>
      </c>
      <c r="G2" s="6">
        <f>VLOOKUP(F2,S$11:$T$15, 2, FALSE)</f>
        <v>2503.6022787783868</v>
      </c>
      <c r="H2" t="s">
        <v>12</v>
      </c>
      <c r="I2" s="2">
        <v>2804.9</v>
      </c>
      <c r="J2" t="str">
        <f>IF(C2&lt;=17,"0-17",IF(C2&lt;=39, "18-39", IF(C2&lt;=59, "40-59", "&gt;59")))</f>
        <v>40-59</v>
      </c>
      <c r="K2" s="2">
        <f t="shared" ref="K2:K65" si="0">I2*1.1</f>
        <v>3085.3900000000003</v>
      </c>
      <c r="L2" s="2">
        <f>ROUND(K2, 0)</f>
        <v>3085</v>
      </c>
      <c r="M2" s="2">
        <f>ROUNDUP(K2, 0)</f>
        <v>3086</v>
      </c>
      <c r="N2" s="2">
        <f>ROUNDDOWN(K2,0)</f>
        <v>3085</v>
      </c>
      <c r="O2">
        <f t="shared" ref="O2:O65" si="1">YEAR(A2)</f>
        <v>2022</v>
      </c>
      <c r="P2" t="str">
        <f t="shared" ref="P2:P65" si="2">TEXT(A2, "MMM")</f>
        <v>Dec</v>
      </c>
      <c r="Q2" t="str">
        <f t="shared" ref="Q2:Q65" si="3">TEXT(A2, "MMM-YYYY")</f>
        <v>Dec-2022</v>
      </c>
      <c r="R2" s="2" t="str">
        <f>IF(C2&gt;=18, "ADULTS", "CHILDREN")</f>
        <v>ADULTS</v>
      </c>
      <c r="S2" s="7" t="s">
        <v>5052</v>
      </c>
      <c r="T2" s="8">
        <f>AVERAGE(I2:I25001)</f>
        <v>2488.1581879999935</v>
      </c>
    </row>
    <row r="3" spans="1:20" x14ac:dyDescent="0.35">
      <c r="A3" s="1">
        <v>44929</v>
      </c>
      <c r="B3" t="s">
        <v>13</v>
      </c>
      <c r="C3">
        <v>19</v>
      </c>
      <c r="D3" t="s">
        <v>14</v>
      </c>
      <c r="E3" t="s">
        <v>15</v>
      </c>
      <c r="F3" t="s">
        <v>16</v>
      </c>
      <c r="G3" s="6">
        <f>VLOOKUP(F3,S$11:$T$15, 2, FALSE)</f>
        <v>2509.1716796874998</v>
      </c>
      <c r="H3" t="s">
        <v>17</v>
      </c>
      <c r="I3" s="2">
        <v>3421.18</v>
      </c>
      <c r="J3" t="str">
        <f t="shared" ref="J3:J66" si="4">IF(C3&lt;=17,"0-17",IF(C3&lt;=39, "18-39", IF(C3&lt;=59, "40-59", "&gt;59")))</f>
        <v>18-39</v>
      </c>
      <c r="K3" s="2">
        <f t="shared" si="0"/>
        <v>3763.2980000000002</v>
      </c>
      <c r="L3" s="2">
        <f t="shared" ref="L3:L66" si="5">ROUND(K3, 0)</f>
        <v>3763</v>
      </c>
      <c r="M3" s="2">
        <f t="shared" ref="M3:M66" si="6">ROUNDUP(K3, 0)</f>
        <v>3764</v>
      </c>
      <c r="N3" s="2">
        <f t="shared" ref="N3:N66" si="7">ROUNDDOWN(K3,0)</f>
        <v>3763</v>
      </c>
      <c r="O3">
        <f t="shared" si="1"/>
        <v>2023</v>
      </c>
      <c r="P3" t="str">
        <f t="shared" si="2"/>
        <v>Jan</v>
      </c>
      <c r="Q3" t="str">
        <f t="shared" si="3"/>
        <v>Jan-2023</v>
      </c>
      <c r="R3" s="2" t="str">
        <f t="shared" ref="R3:R66" si="8">IF(C3&gt;=18, "ADULTS", "CHILDREN")</f>
        <v>ADULTS</v>
      </c>
      <c r="S3" s="7" t="s">
        <v>5037</v>
      </c>
      <c r="T3" s="8">
        <f>MAX(I2:I5001)</f>
        <v>4998.47</v>
      </c>
    </row>
    <row r="4" spans="1:20" x14ac:dyDescent="0.35">
      <c r="A4" s="1">
        <v>44660</v>
      </c>
      <c r="B4" t="s">
        <v>18</v>
      </c>
      <c r="C4">
        <v>69</v>
      </c>
      <c r="D4" t="s">
        <v>9</v>
      </c>
      <c r="E4" t="s">
        <v>19</v>
      </c>
      <c r="F4" t="s">
        <v>16</v>
      </c>
      <c r="G4" s="6">
        <f>VLOOKUP(F4,S$11:$T$15, 2, FALSE)</f>
        <v>2509.1716796874998</v>
      </c>
      <c r="H4" t="s">
        <v>12</v>
      </c>
      <c r="I4" s="2">
        <v>3388.38</v>
      </c>
      <c r="J4" t="str">
        <f t="shared" si="4"/>
        <v>&gt;59</v>
      </c>
      <c r="K4" s="2">
        <f t="shared" si="0"/>
        <v>3727.2180000000003</v>
      </c>
      <c r="L4" s="2">
        <f t="shared" si="5"/>
        <v>3727</v>
      </c>
      <c r="M4" s="2">
        <f t="shared" si="6"/>
        <v>3728</v>
      </c>
      <c r="N4" s="2">
        <f t="shared" si="7"/>
        <v>3727</v>
      </c>
      <c r="O4">
        <f t="shared" si="1"/>
        <v>2022</v>
      </c>
      <c r="P4" t="str">
        <f t="shared" si="2"/>
        <v>Apr</v>
      </c>
      <c r="Q4" t="str">
        <f t="shared" si="3"/>
        <v>Apr-2022</v>
      </c>
      <c r="R4" s="2" t="str">
        <f t="shared" si="8"/>
        <v>ADULTS</v>
      </c>
      <c r="S4" s="7" t="s">
        <v>5038</v>
      </c>
      <c r="T4" s="8">
        <f>MIN(I2:I5001)</f>
        <v>20.23</v>
      </c>
    </row>
    <row r="5" spans="1:20" x14ac:dyDescent="0.35">
      <c r="A5" s="1">
        <v>45018</v>
      </c>
      <c r="B5" t="s">
        <v>20</v>
      </c>
      <c r="C5">
        <v>50</v>
      </c>
      <c r="D5" t="s">
        <v>21</v>
      </c>
      <c r="E5" t="s">
        <v>22</v>
      </c>
      <c r="F5" t="s">
        <v>23</v>
      </c>
      <c r="G5" s="6">
        <f>VLOOKUP(F5,S$11:$T$15, 2, FALSE)</f>
        <v>2440.2966694490819</v>
      </c>
      <c r="H5" t="s">
        <v>12</v>
      </c>
      <c r="I5" s="2">
        <v>748.7</v>
      </c>
      <c r="J5" t="str">
        <f t="shared" si="4"/>
        <v>40-59</v>
      </c>
      <c r="K5" s="2">
        <f t="shared" si="0"/>
        <v>823.57000000000016</v>
      </c>
      <c r="L5" s="2">
        <f t="shared" si="5"/>
        <v>824</v>
      </c>
      <c r="M5" s="2">
        <f t="shared" si="6"/>
        <v>824</v>
      </c>
      <c r="N5" s="2">
        <f t="shared" si="7"/>
        <v>823</v>
      </c>
      <c r="O5">
        <f t="shared" si="1"/>
        <v>2023</v>
      </c>
      <c r="P5" t="str">
        <f t="shared" si="2"/>
        <v>Apr</v>
      </c>
      <c r="Q5" t="str">
        <f t="shared" si="3"/>
        <v>Apr-2023</v>
      </c>
      <c r="R5" s="2" t="str">
        <f t="shared" si="8"/>
        <v>ADULTS</v>
      </c>
      <c r="S5" s="7" t="s">
        <v>5039</v>
      </c>
      <c r="T5" s="7">
        <f>COUNTIF(E2:E5001,"Diabetes")</f>
        <v>643</v>
      </c>
    </row>
    <row r="6" spans="1:20" x14ac:dyDescent="0.35">
      <c r="A6" s="1">
        <v>45258</v>
      </c>
      <c r="B6" t="s">
        <v>24</v>
      </c>
      <c r="C6">
        <v>61</v>
      </c>
      <c r="D6" t="s">
        <v>21</v>
      </c>
      <c r="E6" t="s">
        <v>25</v>
      </c>
      <c r="F6" t="s">
        <v>23</v>
      </c>
      <c r="G6" s="6">
        <f>VLOOKUP(F6,S$11:$T$15, 2, FALSE)</f>
        <v>2440.2966694490819</v>
      </c>
      <c r="H6" t="s">
        <v>17</v>
      </c>
      <c r="I6" s="2">
        <v>2817.94</v>
      </c>
      <c r="J6" t="str">
        <f t="shared" si="4"/>
        <v>&gt;59</v>
      </c>
      <c r="K6" s="2">
        <f t="shared" si="0"/>
        <v>3099.7340000000004</v>
      </c>
      <c r="L6" s="2">
        <f t="shared" si="5"/>
        <v>3100</v>
      </c>
      <c r="M6" s="2">
        <f t="shared" si="6"/>
        <v>3100</v>
      </c>
      <c r="N6" s="2">
        <f t="shared" si="7"/>
        <v>3099</v>
      </c>
      <c r="O6">
        <f t="shared" si="1"/>
        <v>2023</v>
      </c>
      <c r="P6" t="str">
        <f t="shared" si="2"/>
        <v>Nov</v>
      </c>
      <c r="Q6" t="str">
        <f t="shared" si="3"/>
        <v>Nov-2023</v>
      </c>
      <c r="R6" s="2" t="str">
        <f t="shared" si="8"/>
        <v>ADULTS</v>
      </c>
    </row>
    <row r="7" spans="1:20" x14ac:dyDescent="0.35">
      <c r="A7" s="1">
        <v>45083</v>
      </c>
      <c r="B7" t="s">
        <v>26</v>
      </c>
      <c r="C7">
        <v>34</v>
      </c>
      <c r="D7" t="s">
        <v>9</v>
      </c>
      <c r="E7" t="s">
        <v>27</v>
      </c>
      <c r="F7" t="s">
        <v>16</v>
      </c>
      <c r="G7" s="6">
        <f>VLOOKUP(F7,S$11:$T$15, 2, FALSE)</f>
        <v>2509.1716796874998</v>
      </c>
      <c r="H7" t="s">
        <v>28</v>
      </c>
      <c r="I7" s="2">
        <v>4719.84</v>
      </c>
      <c r="J7" t="str">
        <f t="shared" si="4"/>
        <v>18-39</v>
      </c>
      <c r="K7" s="2">
        <f t="shared" si="0"/>
        <v>5191.8240000000005</v>
      </c>
      <c r="L7" s="2">
        <f t="shared" si="5"/>
        <v>5192</v>
      </c>
      <c r="M7" s="2">
        <f t="shared" si="6"/>
        <v>5192</v>
      </c>
      <c r="N7" s="2">
        <f t="shared" si="7"/>
        <v>5191</v>
      </c>
      <c r="O7">
        <f t="shared" si="1"/>
        <v>2023</v>
      </c>
      <c r="P7" t="str">
        <f t="shared" si="2"/>
        <v>Jun</v>
      </c>
      <c r="Q7" t="str">
        <f t="shared" si="3"/>
        <v>Jun-2023</v>
      </c>
      <c r="R7" s="2" t="str">
        <f t="shared" si="8"/>
        <v>ADULTS</v>
      </c>
    </row>
    <row r="8" spans="1:20" x14ac:dyDescent="0.35">
      <c r="A8" s="1">
        <v>44988</v>
      </c>
      <c r="B8" t="s">
        <v>29</v>
      </c>
      <c r="C8">
        <v>20</v>
      </c>
      <c r="D8" t="s">
        <v>21</v>
      </c>
      <c r="E8" t="s">
        <v>15</v>
      </c>
      <c r="F8" t="s">
        <v>30</v>
      </c>
      <c r="G8" s="6">
        <f>VLOOKUP(F8,S$11:$T$15, 2, FALSE)</f>
        <v>2496.7676064257025</v>
      </c>
      <c r="H8" t="s">
        <v>12</v>
      </c>
      <c r="I8" s="2">
        <v>1079.46</v>
      </c>
      <c r="J8" t="str">
        <f t="shared" si="4"/>
        <v>18-39</v>
      </c>
      <c r="K8" s="2">
        <f t="shared" si="0"/>
        <v>1187.4060000000002</v>
      </c>
      <c r="L8" s="2">
        <f t="shared" si="5"/>
        <v>1187</v>
      </c>
      <c r="M8" s="2">
        <f t="shared" si="6"/>
        <v>1188</v>
      </c>
      <c r="N8" s="2">
        <f t="shared" si="7"/>
        <v>1187</v>
      </c>
      <c r="O8">
        <f t="shared" si="1"/>
        <v>2023</v>
      </c>
      <c r="P8" t="str">
        <f t="shared" si="2"/>
        <v>Mar</v>
      </c>
      <c r="Q8" t="str">
        <f t="shared" si="3"/>
        <v>Mar-2023</v>
      </c>
      <c r="R8" s="2" t="str">
        <f t="shared" si="8"/>
        <v>ADULTS</v>
      </c>
    </row>
    <row r="9" spans="1:20" x14ac:dyDescent="0.35">
      <c r="A9" s="1">
        <v>44824</v>
      </c>
      <c r="B9" t="s">
        <v>31</v>
      </c>
      <c r="C9">
        <v>68</v>
      </c>
      <c r="D9" t="s">
        <v>14</v>
      </c>
      <c r="E9" t="s">
        <v>19</v>
      </c>
      <c r="F9" t="s">
        <v>23</v>
      </c>
      <c r="G9" s="6">
        <f>VLOOKUP(F9,S$11:$T$15, 2, FALSE)</f>
        <v>2440.2966694490819</v>
      </c>
      <c r="H9" t="s">
        <v>28</v>
      </c>
      <c r="I9" s="2">
        <v>2462.11</v>
      </c>
      <c r="J9" t="str">
        <f t="shared" si="4"/>
        <v>&gt;59</v>
      </c>
      <c r="K9" s="2">
        <f t="shared" si="0"/>
        <v>2708.3210000000004</v>
      </c>
      <c r="L9" s="2">
        <f t="shared" si="5"/>
        <v>2708</v>
      </c>
      <c r="M9" s="2">
        <f t="shared" si="6"/>
        <v>2709</v>
      </c>
      <c r="N9" s="2">
        <f t="shared" si="7"/>
        <v>2708</v>
      </c>
      <c r="O9">
        <f t="shared" si="1"/>
        <v>2022</v>
      </c>
      <c r="P9" t="str">
        <f t="shared" si="2"/>
        <v>Sep</v>
      </c>
      <c r="Q9" t="str">
        <f t="shared" si="3"/>
        <v>Sep-2022</v>
      </c>
      <c r="R9" s="2" t="str">
        <f t="shared" si="8"/>
        <v>ADULTS</v>
      </c>
      <c r="S9" s="18" t="s">
        <v>5047</v>
      </c>
      <c r="T9" s="18"/>
    </row>
    <row r="10" spans="1:20" x14ac:dyDescent="0.35">
      <c r="A10" s="1">
        <v>44669</v>
      </c>
      <c r="B10" t="s">
        <v>32</v>
      </c>
      <c r="C10">
        <v>51</v>
      </c>
      <c r="D10" t="s">
        <v>14</v>
      </c>
      <c r="E10" t="s">
        <v>33</v>
      </c>
      <c r="F10" t="s">
        <v>16</v>
      </c>
      <c r="G10" s="6">
        <f>VLOOKUP(F10,S$11:$T$15, 2, FALSE)</f>
        <v>2509.1716796874998</v>
      </c>
      <c r="H10" t="s">
        <v>12</v>
      </c>
      <c r="I10" s="2">
        <v>3013.89</v>
      </c>
      <c r="J10" t="str">
        <f t="shared" si="4"/>
        <v>40-59</v>
      </c>
      <c r="K10" s="2">
        <f t="shared" si="0"/>
        <v>3315.279</v>
      </c>
      <c r="L10" s="2">
        <f t="shared" si="5"/>
        <v>3315</v>
      </c>
      <c r="M10" s="2">
        <f t="shared" si="6"/>
        <v>3316</v>
      </c>
      <c r="N10" s="2">
        <f t="shared" si="7"/>
        <v>3315</v>
      </c>
      <c r="O10">
        <f t="shared" si="1"/>
        <v>2022</v>
      </c>
      <c r="P10" t="str">
        <f t="shared" si="2"/>
        <v>Apr</v>
      </c>
      <c r="Q10" t="str">
        <f t="shared" si="3"/>
        <v>Apr-2022</v>
      </c>
      <c r="R10" s="2" t="str">
        <f t="shared" si="8"/>
        <v>ADULTS</v>
      </c>
      <c r="S10" s="4" t="s">
        <v>5</v>
      </c>
      <c r="T10" t="s">
        <v>5042</v>
      </c>
    </row>
    <row r="11" spans="1:20" x14ac:dyDescent="0.35">
      <c r="A11" s="1">
        <v>45169</v>
      </c>
      <c r="B11" t="s">
        <v>34</v>
      </c>
      <c r="C11">
        <v>31</v>
      </c>
      <c r="D11" t="s">
        <v>21</v>
      </c>
      <c r="E11" t="s">
        <v>35</v>
      </c>
      <c r="F11" t="s">
        <v>23</v>
      </c>
      <c r="G11" s="6">
        <f>VLOOKUP(F11,S$11:$T$15, 2, FALSE)</f>
        <v>2440.2966694490819</v>
      </c>
      <c r="H11" t="s">
        <v>12</v>
      </c>
      <c r="I11" s="2">
        <v>2025.12</v>
      </c>
      <c r="J11" t="str">
        <f t="shared" si="4"/>
        <v>18-39</v>
      </c>
      <c r="K11" s="2">
        <f t="shared" si="0"/>
        <v>2227.6320000000001</v>
      </c>
      <c r="L11" s="2">
        <f t="shared" si="5"/>
        <v>2228</v>
      </c>
      <c r="M11" s="2">
        <f t="shared" si="6"/>
        <v>2228</v>
      </c>
      <c r="N11" s="2">
        <f t="shared" si="7"/>
        <v>2227</v>
      </c>
      <c r="O11">
        <f t="shared" si="1"/>
        <v>2023</v>
      </c>
      <c r="P11" t="str">
        <f t="shared" si="2"/>
        <v>Aug</v>
      </c>
      <c r="Q11" t="str">
        <f t="shared" si="3"/>
        <v>Aug-2023</v>
      </c>
      <c r="R11" s="2" t="str">
        <f t="shared" si="8"/>
        <v>ADULTS</v>
      </c>
      <c r="S11" t="s">
        <v>30</v>
      </c>
      <c r="T11" s="5">
        <v>2496.7676064257025</v>
      </c>
    </row>
    <row r="12" spans="1:20" x14ac:dyDescent="0.35">
      <c r="A12" s="1">
        <v>44894</v>
      </c>
      <c r="B12" t="s">
        <v>36</v>
      </c>
      <c r="C12">
        <v>15</v>
      </c>
      <c r="D12" t="s">
        <v>14</v>
      </c>
      <c r="E12" t="s">
        <v>19</v>
      </c>
      <c r="F12" t="s">
        <v>30</v>
      </c>
      <c r="G12" s="6">
        <f>VLOOKUP(F12,S$11:$T$15, 2, FALSE)</f>
        <v>2496.7676064257025</v>
      </c>
      <c r="H12" t="s">
        <v>37</v>
      </c>
      <c r="I12" s="2">
        <v>1727.97</v>
      </c>
      <c r="J12" t="str">
        <f t="shared" si="4"/>
        <v>0-17</v>
      </c>
      <c r="K12" s="2">
        <f t="shared" si="0"/>
        <v>1900.7670000000003</v>
      </c>
      <c r="L12" s="2">
        <f t="shared" si="5"/>
        <v>1901</v>
      </c>
      <c r="M12" s="2">
        <f t="shared" si="6"/>
        <v>1901</v>
      </c>
      <c r="N12" s="2">
        <f t="shared" si="7"/>
        <v>1900</v>
      </c>
      <c r="O12">
        <f t="shared" si="1"/>
        <v>2022</v>
      </c>
      <c r="P12" t="str">
        <f t="shared" si="2"/>
        <v>Nov</v>
      </c>
      <c r="Q12" t="str">
        <f t="shared" si="3"/>
        <v>Nov-2022</v>
      </c>
      <c r="R12" s="2" t="str">
        <f t="shared" si="8"/>
        <v>CHILDREN</v>
      </c>
      <c r="S12" t="s">
        <v>23</v>
      </c>
      <c r="T12" s="5">
        <v>2440.2966694490819</v>
      </c>
    </row>
    <row r="13" spans="1:20" x14ac:dyDescent="0.35">
      <c r="A13" s="1">
        <v>45115</v>
      </c>
      <c r="B13" t="s">
        <v>38</v>
      </c>
      <c r="C13">
        <v>9</v>
      </c>
      <c r="D13" t="s">
        <v>14</v>
      </c>
      <c r="E13" t="s">
        <v>19</v>
      </c>
      <c r="F13" t="s">
        <v>16</v>
      </c>
      <c r="G13" s="6">
        <f>VLOOKUP(F13,S$11:$T$15, 2, FALSE)</f>
        <v>2509.1716796874998</v>
      </c>
      <c r="H13" t="s">
        <v>37</v>
      </c>
      <c r="I13" s="2">
        <v>925.55</v>
      </c>
      <c r="J13" t="str">
        <f t="shared" si="4"/>
        <v>0-17</v>
      </c>
      <c r="K13" s="2">
        <f t="shared" si="0"/>
        <v>1018.105</v>
      </c>
      <c r="L13" s="2">
        <f t="shared" si="5"/>
        <v>1018</v>
      </c>
      <c r="M13" s="2">
        <f t="shared" si="6"/>
        <v>1019</v>
      </c>
      <c r="N13" s="2">
        <f t="shared" si="7"/>
        <v>1018</v>
      </c>
      <c r="O13">
        <f t="shared" si="1"/>
        <v>2023</v>
      </c>
      <c r="P13" t="str">
        <f t="shared" si="2"/>
        <v>Jul</v>
      </c>
      <c r="Q13" t="str">
        <f t="shared" si="3"/>
        <v>Jul-2023</v>
      </c>
      <c r="R13" s="2" t="str">
        <f t="shared" si="8"/>
        <v>CHILDREN</v>
      </c>
      <c r="S13" t="s">
        <v>16</v>
      </c>
      <c r="T13" s="5">
        <v>2509.1716796874998</v>
      </c>
    </row>
    <row r="14" spans="1:20" x14ac:dyDescent="0.35">
      <c r="A14" s="1">
        <v>44781</v>
      </c>
      <c r="B14" t="s">
        <v>39</v>
      </c>
      <c r="C14">
        <v>9</v>
      </c>
      <c r="D14" t="s">
        <v>21</v>
      </c>
      <c r="E14" t="s">
        <v>35</v>
      </c>
      <c r="F14" t="s">
        <v>16</v>
      </c>
      <c r="G14" s="6">
        <f>VLOOKUP(F14,S$11:$T$15, 2, FALSE)</f>
        <v>2509.1716796874998</v>
      </c>
      <c r="H14" t="s">
        <v>40</v>
      </c>
      <c r="I14" s="2">
        <v>3776.48</v>
      </c>
      <c r="J14" t="str">
        <f t="shared" si="4"/>
        <v>0-17</v>
      </c>
      <c r="K14" s="2">
        <f t="shared" si="0"/>
        <v>4154.1280000000006</v>
      </c>
      <c r="L14" s="2">
        <f t="shared" si="5"/>
        <v>4154</v>
      </c>
      <c r="M14" s="2">
        <f t="shared" si="6"/>
        <v>4155</v>
      </c>
      <c r="N14" s="2">
        <f t="shared" si="7"/>
        <v>4154</v>
      </c>
      <c r="O14">
        <f t="shared" si="1"/>
        <v>2022</v>
      </c>
      <c r="P14" t="str">
        <f t="shared" si="2"/>
        <v>Aug</v>
      </c>
      <c r="Q14" t="str">
        <f t="shared" si="3"/>
        <v>Aug-2022</v>
      </c>
      <c r="R14" s="2" t="str">
        <f t="shared" si="8"/>
        <v>CHILDREN</v>
      </c>
      <c r="S14" t="s">
        <v>11</v>
      </c>
      <c r="T14" s="5">
        <v>2503.6022787783868</v>
      </c>
    </row>
    <row r="15" spans="1:20" x14ac:dyDescent="0.35">
      <c r="A15" s="1">
        <v>45235</v>
      </c>
      <c r="B15" t="s">
        <v>41</v>
      </c>
      <c r="C15">
        <v>49</v>
      </c>
      <c r="D15" t="s">
        <v>14</v>
      </c>
      <c r="E15" t="s">
        <v>15</v>
      </c>
      <c r="F15" t="s">
        <v>23</v>
      </c>
      <c r="G15" s="6">
        <f>VLOOKUP(F15,S$11:$T$15, 2, FALSE)</f>
        <v>2440.2966694490819</v>
      </c>
      <c r="H15" t="s">
        <v>37</v>
      </c>
      <c r="I15" s="2">
        <v>1174.75</v>
      </c>
      <c r="J15" t="str">
        <f t="shared" si="4"/>
        <v>40-59</v>
      </c>
      <c r="K15" s="2">
        <f t="shared" si="0"/>
        <v>1292.2250000000001</v>
      </c>
      <c r="L15" s="2">
        <f t="shared" si="5"/>
        <v>1292</v>
      </c>
      <c r="M15" s="2">
        <f t="shared" si="6"/>
        <v>1293</v>
      </c>
      <c r="N15" s="2">
        <f t="shared" si="7"/>
        <v>1292</v>
      </c>
      <c r="O15">
        <f t="shared" si="1"/>
        <v>2023</v>
      </c>
      <c r="P15" t="str">
        <f t="shared" si="2"/>
        <v>Nov</v>
      </c>
      <c r="Q15" t="str">
        <f t="shared" si="3"/>
        <v>Nov-2023</v>
      </c>
      <c r="R15" s="2" t="str">
        <f t="shared" si="8"/>
        <v>ADULTS</v>
      </c>
      <c r="S15" t="s">
        <v>5041</v>
      </c>
      <c r="T15" s="5">
        <v>2488.1581879999999</v>
      </c>
    </row>
    <row r="16" spans="1:20" x14ac:dyDescent="0.35">
      <c r="A16" s="1">
        <v>45190</v>
      </c>
      <c r="B16" t="s">
        <v>42</v>
      </c>
      <c r="C16">
        <v>23</v>
      </c>
      <c r="D16" t="s">
        <v>14</v>
      </c>
      <c r="E16" t="s">
        <v>15</v>
      </c>
      <c r="F16" t="s">
        <v>30</v>
      </c>
      <c r="G16" s="6">
        <f>VLOOKUP(F16,S$11:$T$15, 2, FALSE)</f>
        <v>2496.7676064257025</v>
      </c>
      <c r="H16" t="s">
        <v>17</v>
      </c>
      <c r="I16" s="2">
        <v>1495.06</v>
      </c>
      <c r="J16" t="str">
        <f t="shared" si="4"/>
        <v>18-39</v>
      </c>
      <c r="K16" s="2">
        <f t="shared" si="0"/>
        <v>1644.566</v>
      </c>
      <c r="L16" s="2">
        <f t="shared" si="5"/>
        <v>1645</v>
      </c>
      <c r="M16" s="2">
        <f t="shared" si="6"/>
        <v>1645</v>
      </c>
      <c r="N16" s="2">
        <f t="shared" si="7"/>
        <v>1644</v>
      </c>
      <c r="O16">
        <f t="shared" si="1"/>
        <v>2023</v>
      </c>
      <c r="P16" t="str">
        <f t="shared" si="2"/>
        <v>Sep</v>
      </c>
      <c r="Q16" t="str">
        <f t="shared" si="3"/>
        <v>Sep-2023</v>
      </c>
      <c r="R16" s="2" t="str">
        <f t="shared" si="8"/>
        <v>ADULTS</v>
      </c>
    </row>
    <row r="17" spans="1:18" x14ac:dyDescent="0.35">
      <c r="A17" s="1">
        <v>45093</v>
      </c>
      <c r="B17" t="s">
        <v>43</v>
      </c>
      <c r="C17">
        <v>21</v>
      </c>
      <c r="D17" t="s">
        <v>9</v>
      </c>
      <c r="E17" t="s">
        <v>22</v>
      </c>
      <c r="F17" t="s">
        <v>11</v>
      </c>
      <c r="G17" s="6">
        <f>VLOOKUP(F17,S$11:$T$15, 2, FALSE)</f>
        <v>2503.6022787783868</v>
      </c>
      <c r="H17" t="s">
        <v>40</v>
      </c>
      <c r="I17" s="2">
        <v>3689.63</v>
      </c>
      <c r="J17" t="str">
        <f t="shared" si="4"/>
        <v>18-39</v>
      </c>
      <c r="K17" s="2">
        <f t="shared" si="0"/>
        <v>4058.5930000000003</v>
      </c>
      <c r="L17" s="2">
        <f t="shared" si="5"/>
        <v>4059</v>
      </c>
      <c r="M17" s="2">
        <f t="shared" si="6"/>
        <v>4059</v>
      </c>
      <c r="N17" s="2">
        <f t="shared" si="7"/>
        <v>4058</v>
      </c>
      <c r="O17">
        <f t="shared" si="1"/>
        <v>2023</v>
      </c>
      <c r="P17" t="str">
        <f t="shared" si="2"/>
        <v>Jun</v>
      </c>
      <c r="Q17" t="str">
        <f t="shared" si="3"/>
        <v>Jun-2023</v>
      </c>
      <c r="R17" s="2" t="str">
        <f t="shared" si="8"/>
        <v>ADULTS</v>
      </c>
    </row>
    <row r="18" spans="1:18" x14ac:dyDescent="0.35">
      <c r="A18" s="1">
        <v>45278</v>
      </c>
      <c r="B18" t="s">
        <v>44</v>
      </c>
      <c r="C18">
        <v>17</v>
      </c>
      <c r="D18" t="s">
        <v>9</v>
      </c>
      <c r="E18" t="s">
        <v>33</v>
      </c>
      <c r="F18" t="s">
        <v>30</v>
      </c>
      <c r="G18" s="6">
        <f>VLOOKUP(F18,S$11:$T$15, 2, FALSE)</f>
        <v>2496.7676064257025</v>
      </c>
      <c r="H18" t="s">
        <v>12</v>
      </c>
      <c r="I18" s="2">
        <v>3663.43</v>
      </c>
      <c r="J18" t="str">
        <f t="shared" si="4"/>
        <v>0-17</v>
      </c>
      <c r="K18" s="2">
        <f t="shared" si="0"/>
        <v>4029.7730000000001</v>
      </c>
      <c r="L18" s="2">
        <f t="shared" si="5"/>
        <v>4030</v>
      </c>
      <c r="M18" s="2">
        <f t="shared" si="6"/>
        <v>4030</v>
      </c>
      <c r="N18" s="2">
        <f t="shared" si="7"/>
        <v>4029</v>
      </c>
      <c r="O18">
        <f t="shared" si="1"/>
        <v>2023</v>
      </c>
      <c r="P18" t="str">
        <f t="shared" si="2"/>
        <v>Dec</v>
      </c>
      <c r="Q18" t="str">
        <f t="shared" si="3"/>
        <v>Dec-2023</v>
      </c>
      <c r="R18" s="2" t="str">
        <f t="shared" si="8"/>
        <v>CHILDREN</v>
      </c>
    </row>
    <row r="19" spans="1:18" x14ac:dyDescent="0.35">
      <c r="A19" s="1">
        <v>44646</v>
      </c>
      <c r="B19" t="s">
        <v>45</v>
      </c>
      <c r="C19">
        <v>25</v>
      </c>
      <c r="D19" t="s">
        <v>14</v>
      </c>
      <c r="E19" t="s">
        <v>33</v>
      </c>
      <c r="F19" t="s">
        <v>30</v>
      </c>
      <c r="G19" s="6">
        <f>VLOOKUP(F19,S$11:$T$15, 2, FALSE)</f>
        <v>2496.7676064257025</v>
      </c>
      <c r="H19" t="s">
        <v>17</v>
      </c>
      <c r="I19" s="2">
        <v>3218.47</v>
      </c>
      <c r="J19" t="str">
        <f t="shared" si="4"/>
        <v>18-39</v>
      </c>
      <c r="K19" s="2">
        <f t="shared" si="0"/>
        <v>3540.317</v>
      </c>
      <c r="L19" s="2">
        <f t="shared" si="5"/>
        <v>3540</v>
      </c>
      <c r="M19" s="2">
        <f t="shared" si="6"/>
        <v>3541</v>
      </c>
      <c r="N19" s="2">
        <f t="shared" si="7"/>
        <v>3540</v>
      </c>
      <c r="O19">
        <f t="shared" si="1"/>
        <v>2022</v>
      </c>
      <c r="P19" t="str">
        <f t="shared" si="2"/>
        <v>Mar</v>
      </c>
      <c r="Q19" t="str">
        <f t="shared" si="3"/>
        <v>Mar-2022</v>
      </c>
      <c r="R19" s="2" t="str">
        <f t="shared" si="8"/>
        <v>ADULTS</v>
      </c>
    </row>
    <row r="20" spans="1:18" x14ac:dyDescent="0.35">
      <c r="A20" s="1">
        <v>44966</v>
      </c>
      <c r="B20" t="s">
        <v>46</v>
      </c>
      <c r="C20">
        <v>18</v>
      </c>
      <c r="D20" t="s">
        <v>21</v>
      </c>
      <c r="E20" t="s">
        <v>33</v>
      </c>
      <c r="F20" t="s">
        <v>30</v>
      </c>
      <c r="G20" s="6">
        <f>VLOOKUP(F20,S$11:$T$15, 2, FALSE)</f>
        <v>2496.7676064257025</v>
      </c>
      <c r="H20" t="s">
        <v>12</v>
      </c>
      <c r="I20" s="2">
        <v>2984.95</v>
      </c>
      <c r="J20" t="str">
        <f t="shared" si="4"/>
        <v>18-39</v>
      </c>
      <c r="K20" s="2">
        <f t="shared" si="0"/>
        <v>3283.4450000000002</v>
      </c>
      <c r="L20" s="2">
        <f t="shared" si="5"/>
        <v>3283</v>
      </c>
      <c r="M20" s="2">
        <f t="shared" si="6"/>
        <v>3284</v>
      </c>
      <c r="N20" s="2">
        <f t="shared" si="7"/>
        <v>3283</v>
      </c>
      <c r="O20">
        <f t="shared" si="1"/>
        <v>2023</v>
      </c>
      <c r="P20" t="str">
        <f t="shared" si="2"/>
        <v>Feb</v>
      </c>
      <c r="Q20" t="str">
        <f t="shared" si="3"/>
        <v>Feb-2023</v>
      </c>
      <c r="R20" s="2" t="str">
        <f t="shared" si="8"/>
        <v>ADULTS</v>
      </c>
    </row>
    <row r="21" spans="1:18" x14ac:dyDescent="0.35">
      <c r="A21" s="1">
        <v>44665</v>
      </c>
      <c r="B21" t="s">
        <v>47</v>
      </c>
      <c r="C21">
        <v>35</v>
      </c>
      <c r="D21" t="s">
        <v>21</v>
      </c>
      <c r="E21" t="s">
        <v>22</v>
      </c>
      <c r="F21" t="s">
        <v>23</v>
      </c>
      <c r="G21" s="6">
        <f>VLOOKUP(F21,S$11:$T$15, 2, FALSE)</f>
        <v>2440.2966694490819</v>
      </c>
      <c r="H21" t="s">
        <v>12</v>
      </c>
      <c r="I21" s="2">
        <v>4236.83</v>
      </c>
      <c r="J21" t="str">
        <f t="shared" si="4"/>
        <v>18-39</v>
      </c>
      <c r="K21" s="2">
        <f t="shared" si="0"/>
        <v>4660.5129999999999</v>
      </c>
      <c r="L21" s="2">
        <f t="shared" si="5"/>
        <v>4661</v>
      </c>
      <c r="M21" s="2">
        <f t="shared" si="6"/>
        <v>4661</v>
      </c>
      <c r="N21" s="2">
        <f t="shared" si="7"/>
        <v>4660</v>
      </c>
      <c r="O21">
        <f t="shared" si="1"/>
        <v>2022</v>
      </c>
      <c r="P21" t="str">
        <f t="shared" si="2"/>
        <v>Apr</v>
      </c>
      <c r="Q21" t="str">
        <f t="shared" si="3"/>
        <v>Apr-2022</v>
      </c>
      <c r="R21" s="2" t="str">
        <f t="shared" si="8"/>
        <v>ADULTS</v>
      </c>
    </row>
    <row r="22" spans="1:18" x14ac:dyDescent="0.35">
      <c r="A22" s="1">
        <v>44961</v>
      </c>
      <c r="B22" t="s">
        <v>48</v>
      </c>
      <c r="C22">
        <v>63</v>
      </c>
      <c r="D22" t="s">
        <v>9</v>
      </c>
      <c r="E22" t="s">
        <v>10</v>
      </c>
      <c r="F22" t="s">
        <v>23</v>
      </c>
      <c r="G22" s="6">
        <f>VLOOKUP(F22,S$11:$T$15, 2, FALSE)</f>
        <v>2440.2966694490819</v>
      </c>
      <c r="H22" t="s">
        <v>17</v>
      </c>
      <c r="I22" s="2">
        <v>581.22</v>
      </c>
      <c r="J22" t="str">
        <f t="shared" si="4"/>
        <v>&gt;59</v>
      </c>
      <c r="K22" s="2">
        <f t="shared" si="0"/>
        <v>639.3420000000001</v>
      </c>
      <c r="L22" s="2">
        <f t="shared" si="5"/>
        <v>639</v>
      </c>
      <c r="M22" s="2">
        <f t="shared" si="6"/>
        <v>640</v>
      </c>
      <c r="N22" s="2">
        <f t="shared" si="7"/>
        <v>639</v>
      </c>
      <c r="O22">
        <f t="shared" si="1"/>
        <v>2023</v>
      </c>
      <c r="P22" t="str">
        <f t="shared" si="2"/>
        <v>Feb</v>
      </c>
      <c r="Q22" t="str">
        <f t="shared" si="3"/>
        <v>Feb-2023</v>
      </c>
      <c r="R22" s="2" t="str">
        <f t="shared" si="8"/>
        <v>ADULTS</v>
      </c>
    </row>
    <row r="23" spans="1:18" x14ac:dyDescent="0.35">
      <c r="A23" s="1">
        <v>44922</v>
      </c>
      <c r="B23" t="s">
        <v>49</v>
      </c>
      <c r="C23">
        <v>44</v>
      </c>
      <c r="D23" t="s">
        <v>21</v>
      </c>
      <c r="E23" t="s">
        <v>33</v>
      </c>
      <c r="F23" t="s">
        <v>30</v>
      </c>
      <c r="G23" s="6">
        <f>VLOOKUP(F23,S$11:$T$15, 2, FALSE)</f>
        <v>2496.7676064257025</v>
      </c>
      <c r="H23" t="s">
        <v>28</v>
      </c>
      <c r="I23" s="2">
        <v>4277.79</v>
      </c>
      <c r="J23" t="str">
        <f t="shared" si="4"/>
        <v>40-59</v>
      </c>
      <c r="K23" s="2">
        <f t="shared" si="0"/>
        <v>4705.5690000000004</v>
      </c>
      <c r="L23" s="2">
        <f t="shared" si="5"/>
        <v>4706</v>
      </c>
      <c r="M23" s="2">
        <f t="shared" si="6"/>
        <v>4706</v>
      </c>
      <c r="N23" s="2">
        <f t="shared" si="7"/>
        <v>4705</v>
      </c>
      <c r="O23">
        <f t="shared" si="1"/>
        <v>2022</v>
      </c>
      <c r="P23" t="str">
        <f t="shared" si="2"/>
        <v>Dec</v>
      </c>
      <c r="Q23" t="str">
        <f t="shared" si="3"/>
        <v>Dec-2022</v>
      </c>
      <c r="R23" s="2" t="str">
        <f t="shared" si="8"/>
        <v>ADULTS</v>
      </c>
    </row>
    <row r="24" spans="1:18" x14ac:dyDescent="0.35">
      <c r="A24" s="1">
        <v>44725</v>
      </c>
      <c r="B24" t="s">
        <v>50</v>
      </c>
      <c r="C24">
        <v>52</v>
      </c>
      <c r="D24" t="s">
        <v>9</v>
      </c>
      <c r="E24" t="s">
        <v>22</v>
      </c>
      <c r="F24" t="s">
        <v>16</v>
      </c>
      <c r="G24" s="6">
        <f>VLOOKUP(F24,S$11:$T$15, 2, FALSE)</f>
        <v>2509.1716796874998</v>
      </c>
      <c r="H24" t="s">
        <v>40</v>
      </c>
      <c r="I24" s="2">
        <v>630.16999999999996</v>
      </c>
      <c r="J24" t="str">
        <f t="shared" si="4"/>
        <v>40-59</v>
      </c>
      <c r="K24" s="2">
        <f t="shared" si="0"/>
        <v>693.18700000000001</v>
      </c>
      <c r="L24" s="2">
        <f t="shared" si="5"/>
        <v>693</v>
      </c>
      <c r="M24" s="2">
        <f t="shared" si="6"/>
        <v>694</v>
      </c>
      <c r="N24" s="2">
        <f t="shared" si="7"/>
        <v>693</v>
      </c>
      <c r="O24">
        <f t="shared" si="1"/>
        <v>2022</v>
      </c>
      <c r="P24" t="str">
        <f t="shared" si="2"/>
        <v>Jun</v>
      </c>
      <c r="Q24" t="str">
        <f t="shared" si="3"/>
        <v>Jun-2022</v>
      </c>
      <c r="R24" s="2" t="str">
        <f t="shared" si="8"/>
        <v>ADULTS</v>
      </c>
    </row>
    <row r="25" spans="1:18" x14ac:dyDescent="0.35">
      <c r="A25" s="1">
        <v>45173</v>
      </c>
      <c r="B25" t="s">
        <v>51</v>
      </c>
      <c r="C25">
        <v>33</v>
      </c>
      <c r="D25" t="s">
        <v>21</v>
      </c>
      <c r="E25" t="s">
        <v>10</v>
      </c>
      <c r="F25" t="s">
        <v>30</v>
      </c>
      <c r="G25" s="6">
        <f>VLOOKUP(F25,S$11:$T$15, 2, FALSE)</f>
        <v>2496.7676064257025</v>
      </c>
      <c r="H25" t="s">
        <v>40</v>
      </c>
      <c r="I25" s="2">
        <v>1755.98</v>
      </c>
      <c r="J25" t="str">
        <f t="shared" si="4"/>
        <v>18-39</v>
      </c>
      <c r="K25" s="2">
        <f t="shared" si="0"/>
        <v>1931.5780000000002</v>
      </c>
      <c r="L25" s="2">
        <f t="shared" si="5"/>
        <v>1932</v>
      </c>
      <c r="M25" s="2">
        <f t="shared" si="6"/>
        <v>1932</v>
      </c>
      <c r="N25" s="2">
        <f t="shared" si="7"/>
        <v>1931</v>
      </c>
      <c r="O25">
        <f t="shared" si="1"/>
        <v>2023</v>
      </c>
      <c r="P25" t="str">
        <f t="shared" si="2"/>
        <v>Sep</v>
      </c>
      <c r="Q25" t="str">
        <f t="shared" si="3"/>
        <v>Sep-2023</v>
      </c>
      <c r="R25" s="2" t="str">
        <f t="shared" si="8"/>
        <v>ADULTS</v>
      </c>
    </row>
    <row r="26" spans="1:18" x14ac:dyDescent="0.35">
      <c r="A26" s="1">
        <v>44968</v>
      </c>
      <c r="B26" t="s">
        <v>52</v>
      </c>
      <c r="C26">
        <v>79</v>
      </c>
      <c r="D26" t="s">
        <v>14</v>
      </c>
      <c r="E26" t="s">
        <v>33</v>
      </c>
      <c r="F26" t="s">
        <v>11</v>
      </c>
      <c r="G26" s="6">
        <f>VLOOKUP(F26,S$11:$T$15, 2, FALSE)</f>
        <v>2503.6022787783868</v>
      </c>
      <c r="H26" t="s">
        <v>40</v>
      </c>
      <c r="I26" s="2">
        <v>2287.6799999999998</v>
      </c>
      <c r="J26" t="str">
        <f t="shared" si="4"/>
        <v>&gt;59</v>
      </c>
      <c r="K26" s="2">
        <f t="shared" si="0"/>
        <v>2516.4479999999999</v>
      </c>
      <c r="L26" s="2">
        <f t="shared" si="5"/>
        <v>2516</v>
      </c>
      <c r="M26" s="2">
        <f t="shared" si="6"/>
        <v>2517</v>
      </c>
      <c r="N26" s="2">
        <f t="shared" si="7"/>
        <v>2516</v>
      </c>
      <c r="O26">
        <f t="shared" si="1"/>
        <v>2023</v>
      </c>
      <c r="P26" t="str">
        <f t="shared" si="2"/>
        <v>Feb</v>
      </c>
      <c r="Q26" t="str">
        <f t="shared" si="3"/>
        <v>Feb-2023</v>
      </c>
      <c r="R26" s="2" t="str">
        <f t="shared" si="8"/>
        <v>ADULTS</v>
      </c>
    </row>
    <row r="27" spans="1:18" x14ac:dyDescent="0.35">
      <c r="A27" s="1">
        <v>44827</v>
      </c>
      <c r="B27" t="s">
        <v>53</v>
      </c>
      <c r="C27">
        <v>26</v>
      </c>
      <c r="D27" t="s">
        <v>21</v>
      </c>
      <c r="E27" t="s">
        <v>35</v>
      </c>
      <c r="F27" t="s">
        <v>30</v>
      </c>
      <c r="G27" s="6">
        <f>VLOOKUP(F27,S$11:$T$15, 2, FALSE)</f>
        <v>2496.7676064257025</v>
      </c>
      <c r="H27" t="s">
        <v>40</v>
      </c>
      <c r="I27" s="2">
        <v>2025.75</v>
      </c>
      <c r="J27" t="str">
        <f t="shared" si="4"/>
        <v>18-39</v>
      </c>
      <c r="K27" s="2">
        <f t="shared" si="0"/>
        <v>2228.3250000000003</v>
      </c>
      <c r="L27" s="2">
        <f t="shared" si="5"/>
        <v>2228</v>
      </c>
      <c r="M27" s="2">
        <f t="shared" si="6"/>
        <v>2229</v>
      </c>
      <c r="N27" s="2">
        <f t="shared" si="7"/>
        <v>2228</v>
      </c>
      <c r="O27">
        <f t="shared" si="1"/>
        <v>2022</v>
      </c>
      <c r="P27" t="str">
        <f t="shared" si="2"/>
        <v>Sep</v>
      </c>
      <c r="Q27" t="str">
        <f t="shared" si="3"/>
        <v>Sep-2022</v>
      </c>
      <c r="R27" s="2" t="str">
        <f t="shared" si="8"/>
        <v>ADULTS</v>
      </c>
    </row>
    <row r="28" spans="1:18" x14ac:dyDescent="0.35">
      <c r="A28" s="1">
        <v>44909</v>
      </c>
      <c r="B28" t="s">
        <v>54</v>
      </c>
      <c r="C28">
        <v>99</v>
      </c>
      <c r="D28" t="s">
        <v>9</v>
      </c>
      <c r="E28" t="s">
        <v>35</v>
      </c>
      <c r="F28" t="s">
        <v>16</v>
      </c>
      <c r="G28" s="6">
        <f>VLOOKUP(F28,S$11:$T$15, 2, FALSE)</f>
        <v>2509.1716796874998</v>
      </c>
      <c r="H28" t="s">
        <v>40</v>
      </c>
      <c r="I28" s="2">
        <v>3416.38</v>
      </c>
      <c r="J28" t="str">
        <f t="shared" si="4"/>
        <v>&gt;59</v>
      </c>
      <c r="K28" s="2">
        <f t="shared" si="0"/>
        <v>3758.0180000000005</v>
      </c>
      <c r="L28" s="2">
        <f t="shared" si="5"/>
        <v>3758</v>
      </c>
      <c r="M28" s="2">
        <f t="shared" si="6"/>
        <v>3759</v>
      </c>
      <c r="N28" s="2">
        <f t="shared" si="7"/>
        <v>3758</v>
      </c>
      <c r="O28">
        <f t="shared" si="1"/>
        <v>2022</v>
      </c>
      <c r="P28" t="str">
        <f t="shared" si="2"/>
        <v>Dec</v>
      </c>
      <c r="Q28" t="str">
        <f t="shared" si="3"/>
        <v>Dec-2022</v>
      </c>
      <c r="R28" s="2" t="str">
        <f t="shared" si="8"/>
        <v>ADULTS</v>
      </c>
    </row>
    <row r="29" spans="1:18" x14ac:dyDescent="0.35">
      <c r="A29" s="1">
        <v>45132</v>
      </c>
      <c r="B29" t="s">
        <v>55</v>
      </c>
      <c r="C29">
        <v>53</v>
      </c>
      <c r="D29" t="s">
        <v>14</v>
      </c>
      <c r="E29" t="s">
        <v>10</v>
      </c>
      <c r="F29" t="s">
        <v>30</v>
      </c>
      <c r="G29" s="6">
        <f>VLOOKUP(F29,S$11:$T$15, 2, FALSE)</f>
        <v>2496.7676064257025</v>
      </c>
      <c r="H29" t="s">
        <v>28</v>
      </c>
      <c r="I29" s="2">
        <v>4149.75</v>
      </c>
      <c r="J29" t="str">
        <f t="shared" si="4"/>
        <v>40-59</v>
      </c>
      <c r="K29" s="2">
        <f t="shared" si="0"/>
        <v>4564.7250000000004</v>
      </c>
      <c r="L29" s="2">
        <f t="shared" si="5"/>
        <v>4565</v>
      </c>
      <c r="M29" s="2">
        <f t="shared" si="6"/>
        <v>4565</v>
      </c>
      <c r="N29" s="2">
        <f t="shared" si="7"/>
        <v>4564</v>
      </c>
      <c r="O29">
        <f t="shared" si="1"/>
        <v>2023</v>
      </c>
      <c r="P29" t="str">
        <f t="shared" si="2"/>
        <v>Jul</v>
      </c>
      <c r="Q29" t="str">
        <f t="shared" si="3"/>
        <v>Jul-2023</v>
      </c>
      <c r="R29" s="2" t="str">
        <f t="shared" si="8"/>
        <v>ADULTS</v>
      </c>
    </row>
    <row r="30" spans="1:18" x14ac:dyDescent="0.35">
      <c r="A30" s="1">
        <v>44771</v>
      </c>
      <c r="B30" t="s">
        <v>56</v>
      </c>
      <c r="C30">
        <v>54</v>
      </c>
      <c r="D30" t="s">
        <v>21</v>
      </c>
      <c r="E30" t="s">
        <v>15</v>
      </c>
      <c r="F30" t="s">
        <v>23</v>
      </c>
      <c r="G30" s="6">
        <f>VLOOKUP(F30,S$11:$T$15, 2, FALSE)</f>
        <v>2440.2966694490819</v>
      </c>
      <c r="H30" t="s">
        <v>17</v>
      </c>
      <c r="I30" s="2">
        <v>3123.31</v>
      </c>
      <c r="J30" t="str">
        <f t="shared" si="4"/>
        <v>40-59</v>
      </c>
      <c r="K30" s="2">
        <f t="shared" si="0"/>
        <v>3435.6410000000001</v>
      </c>
      <c r="L30" s="2">
        <f t="shared" si="5"/>
        <v>3436</v>
      </c>
      <c r="M30" s="2">
        <f t="shared" si="6"/>
        <v>3436</v>
      </c>
      <c r="N30" s="2">
        <f t="shared" si="7"/>
        <v>3435</v>
      </c>
      <c r="O30">
        <f t="shared" si="1"/>
        <v>2022</v>
      </c>
      <c r="P30" t="str">
        <f t="shared" si="2"/>
        <v>Jul</v>
      </c>
      <c r="Q30" t="str">
        <f t="shared" si="3"/>
        <v>Jul-2022</v>
      </c>
      <c r="R30" s="2" t="str">
        <f t="shared" si="8"/>
        <v>ADULTS</v>
      </c>
    </row>
    <row r="31" spans="1:18" x14ac:dyDescent="0.35">
      <c r="A31" s="1">
        <v>44586</v>
      </c>
      <c r="B31" t="s">
        <v>57</v>
      </c>
      <c r="C31">
        <v>34</v>
      </c>
      <c r="D31" t="s">
        <v>21</v>
      </c>
      <c r="E31" t="s">
        <v>25</v>
      </c>
      <c r="F31" t="s">
        <v>30</v>
      </c>
      <c r="G31" s="6">
        <f>VLOOKUP(F31,S$11:$T$15, 2, FALSE)</f>
        <v>2496.7676064257025</v>
      </c>
      <c r="H31" t="s">
        <v>12</v>
      </c>
      <c r="I31" s="2">
        <v>2471.39</v>
      </c>
      <c r="J31" t="str">
        <f t="shared" si="4"/>
        <v>18-39</v>
      </c>
      <c r="K31" s="2">
        <f t="shared" si="0"/>
        <v>2718.529</v>
      </c>
      <c r="L31" s="2">
        <f t="shared" si="5"/>
        <v>2719</v>
      </c>
      <c r="M31" s="2">
        <f t="shared" si="6"/>
        <v>2719</v>
      </c>
      <c r="N31" s="2">
        <f t="shared" si="7"/>
        <v>2718</v>
      </c>
      <c r="O31">
        <f t="shared" si="1"/>
        <v>2022</v>
      </c>
      <c r="P31" t="str">
        <f t="shared" si="2"/>
        <v>Jan</v>
      </c>
      <c r="Q31" t="str">
        <f t="shared" si="3"/>
        <v>Jan-2022</v>
      </c>
      <c r="R31" s="2" t="str">
        <f t="shared" si="8"/>
        <v>ADULTS</v>
      </c>
    </row>
    <row r="32" spans="1:18" x14ac:dyDescent="0.35">
      <c r="A32" s="1">
        <v>45041</v>
      </c>
      <c r="B32" t="s">
        <v>58</v>
      </c>
      <c r="C32">
        <v>29</v>
      </c>
      <c r="D32" t="s">
        <v>9</v>
      </c>
      <c r="E32" t="s">
        <v>25</v>
      </c>
      <c r="F32" t="s">
        <v>16</v>
      </c>
      <c r="G32" s="6">
        <f>VLOOKUP(F32,S$11:$T$15, 2, FALSE)</f>
        <v>2509.1716796874998</v>
      </c>
      <c r="H32" t="s">
        <v>17</v>
      </c>
      <c r="I32" s="2">
        <v>2124.15</v>
      </c>
      <c r="J32" t="str">
        <f t="shared" si="4"/>
        <v>18-39</v>
      </c>
      <c r="K32" s="2">
        <f t="shared" si="0"/>
        <v>2336.5650000000005</v>
      </c>
      <c r="L32" s="2">
        <f t="shared" si="5"/>
        <v>2337</v>
      </c>
      <c r="M32" s="2">
        <f t="shared" si="6"/>
        <v>2337</v>
      </c>
      <c r="N32" s="2">
        <f t="shared" si="7"/>
        <v>2336</v>
      </c>
      <c r="O32">
        <f t="shared" si="1"/>
        <v>2023</v>
      </c>
      <c r="P32" t="str">
        <f t="shared" si="2"/>
        <v>Apr</v>
      </c>
      <c r="Q32" t="str">
        <f t="shared" si="3"/>
        <v>Apr-2023</v>
      </c>
      <c r="R32" s="2" t="str">
        <f t="shared" si="8"/>
        <v>ADULTS</v>
      </c>
    </row>
    <row r="33" spans="1:18" x14ac:dyDescent="0.35">
      <c r="A33" s="1">
        <v>45272</v>
      </c>
      <c r="B33" t="s">
        <v>59</v>
      </c>
      <c r="C33">
        <v>39</v>
      </c>
      <c r="D33" t="s">
        <v>9</v>
      </c>
      <c r="E33" t="s">
        <v>10</v>
      </c>
      <c r="F33" t="s">
        <v>23</v>
      </c>
      <c r="G33" s="6">
        <f>VLOOKUP(F33,S$11:$T$15, 2, FALSE)</f>
        <v>2440.2966694490819</v>
      </c>
      <c r="H33" t="s">
        <v>28</v>
      </c>
      <c r="I33" s="2">
        <v>1312.71</v>
      </c>
      <c r="J33" t="str">
        <f t="shared" si="4"/>
        <v>18-39</v>
      </c>
      <c r="K33" s="2">
        <f t="shared" si="0"/>
        <v>1443.9810000000002</v>
      </c>
      <c r="L33" s="2">
        <f t="shared" si="5"/>
        <v>1444</v>
      </c>
      <c r="M33" s="2">
        <f t="shared" si="6"/>
        <v>1444</v>
      </c>
      <c r="N33" s="2">
        <f t="shared" si="7"/>
        <v>1443</v>
      </c>
      <c r="O33">
        <f t="shared" si="1"/>
        <v>2023</v>
      </c>
      <c r="P33" t="str">
        <f t="shared" si="2"/>
        <v>Dec</v>
      </c>
      <c r="Q33" t="str">
        <f t="shared" si="3"/>
        <v>Dec-2023</v>
      </c>
      <c r="R33" s="2" t="str">
        <f t="shared" si="8"/>
        <v>ADULTS</v>
      </c>
    </row>
    <row r="34" spans="1:18" x14ac:dyDescent="0.35">
      <c r="A34" s="1">
        <v>45242</v>
      </c>
      <c r="B34" t="s">
        <v>60</v>
      </c>
      <c r="C34">
        <v>39</v>
      </c>
      <c r="D34" t="s">
        <v>21</v>
      </c>
      <c r="E34" t="s">
        <v>35</v>
      </c>
      <c r="F34" t="s">
        <v>30</v>
      </c>
      <c r="G34" s="6">
        <f>VLOOKUP(F34,S$11:$T$15, 2, FALSE)</f>
        <v>2496.7676064257025</v>
      </c>
      <c r="H34" t="s">
        <v>17</v>
      </c>
      <c r="I34" s="2">
        <v>4686.8599999999997</v>
      </c>
      <c r="J34" t="str">
        <f t="shared" si="4"/>
        <v>18-39</v>
      </c>
      <c r="K34" s="2">
        <f t="shared" si="0"/>
        <v>5155.5460000000003</v>
      </c>
      <c r="L34" s="2">
        <f t="shared" si="5"/>
        <v>5156</v>
      </c>
      <c r="M34" s="2">
        <f t="shared" si="6"/>
        <v>5156</v>
      </c>
      <c r="N34" s="2">
        <f t="shared" si="7"/>
        <v>5155</v>
      </c>
      <c r="O34">
        <f t="shared" si="1"/>
        <v>2023</v>
      </c>
      <c r="P34" t="str">
        <f t="shared" si="2"/>
        <v>Nov</v>
      </c>
      <c r="Q34" t="str">
        <f t="shared" si="3"/>
        <v>Nov-2023</v>
      </c>
      <c r="R34" s="2" t="str">
        <f t="shared" si="8"/>
        <v>ADULTS</v>
      </c>
    </row>
    <row r="35" spans="1:18" x14ac:dyDescent="0.35">
      <c r="A35" s="1">
        <v>44720</v>
      </c>
      <c r="B35" t="s">
        <v>61</v>
      </c>
      <c r="C35">
        <v>37</v>
      </c>
      <c r="D35" t="s">
        <v>9</v>
      </c>
      <c r="E35" t="s">
        <v>25</v>
      </c>
      <c r="F35" t="s">
        <v>30</v>
      </c>
      <c r="G35" s="6">
        <f>VLOOKUP(F35,S$11:$T$15, 2, FALSE)</f>
        <v>2496.7676064257025</v>
      </c>
      <c r="H35" t="s">
        <v>37</v>
      </c>
      <c r="I35" s="2">
        <v>3811.95</v>
      </c>
      <c r="J35" t="str">
        <f t="shared" si="4"/>
        <v>18-39</v>
      </c>
      <c r="K35" s="2">
        <f t="shared" si="0"/>
        <v>4193.1450000000004</v>
      </c>
      <c r="L35" s="2">
        <f t="shared" si="5"/>
        <v>4193</v>
      </c>
      <c r="M35" s="2">
        <f t="shared" si="6"/>
        <v>4194</v>
      </c>
      <c r="N35" s="2">
        <f t="shared" si="7"/>
        <v>4193</v>
      </c>
      <c r="O35">
        <f t="shared" si="1"/>
        <v>2022</v>
      </c>
      <c r="P35" t="str">
        <f t="shared" si="2"/>
        <v>Jun</v>
      </c>
      <c r="Q35" t="str">
        <f t="shared" si="3"/>
        <v>Jun-2022</v>
      </c>
      <c r="R35" s="2" t="str">
        <f t="shared" si="8"/>
        <v>ADULTS</v>
      </c>
    </row>
    <row r="36" spans="1:18" x14ac:dyDescent="0.35">
      <c r="A36" s="1">
        <v>44875</v>
      </c>
      <c r="B36" t="s">
        <v>62</v>
      </c>
      <c r="C36">
        <v>23</v>
      </c>
      <c r="D36" t="s">
        <v>9</v>
      </c>
      <c r="E36" t="s">
        <v>35</v>
      </c>
      <c r="F36" t="s">
        <v>16</v>
      </c>
      <c r="G36" s="6">
        <f>VLOOKUP(F36,S$11:$T$15, 2, FALSE)</f>
        <v>2509.1716796874998</v>
      </c>
      <c r="H36" t="s">
        <v>40</v>
      </c>
      <c r="I36" s="2">
        <v>1104.21</v>
      </c>
      <c r="J36" t="str">
        <f t="shared" si="4"/>
        <v>18-39</v>
      </c>
      <c r="K36" s="2">
        <f t="shared" si="0"/>
        <v>1214.6310000000001</v>
      </c>
      <c r="L36" s="2">
        <f t="shared" si="5"/>
        <v>1215</v>
      </c>
      <c r="M36" s="2">
        <f t="shared" si="6"/>
        <v>1215</v>
      </c>
      <c r="N36" s="2">
        <f t="shared" si="7"/>
        <v>1214</v>
      </c>
      <c r="O36">
        <f t="shared" si="1"/>
        <v>2022</v>
      </c>
      <c r="P36" t="str">
        <f t="shared" si="2"/>
        <v>Nov</v>
      </c>
      <c r="Q36" t="str">
        <f t="shared" si="3"/>
        <v>Nov-2022</v>
      </c>
      <c r="R36" s="2" t="str">
        <f t="shared" si="8"/>
        <v>ADULTS</v>
      </c>
    </row>
    <row r="37" spans="1:18" x14ac:dyDescent="0.35">
      <c r="A37" s="1">
        <v>44602</v>
      </c>
      <c r="B37" t="s">
        <v>63</v>
      </c>
      <c r="C37">
        <v>50</v>
      </c>
      <c r="D37" t="s">
        <v>21</v>
      </c>
      <c r="E37" t="s">
        <v>19</v>
      </c>
      <c r="F37" t="s">
        <v>11</v>
      </c>
      <c r="G37" s="6">
        <f>VLOOKUP(F37,S$11:$T$15, 2, FALSE)</f>
        <v>2503.6022787783868</v>
      </c>
      <c r="H37" t="s">
        <v>17</v>
      </c>
      <c r="I37" s="2">
        <v>2400.5700000000002</v>
      </c>
      <c r="J37" t="str">
        <f t="shared" si="4"/>
        <v>40-59</v>
      </c>
      <c r="K37" s="2">
        <f t="shared" si="0"/>
        <v>2640.6270000000004</v>
      </c>
      <c r="L37" s="2">
        <f t="shared" si="5"/>
        <v>2641</v>
      </c>
      <c r="M37" s="2">
        <f t="shared" si="6"/>
        <v>2641</v>
      </c>
      <c r="N37" s="2">
        <f t="shared" si="7"/>
        <v>2640</v>
      </c>
      <c r="O37">
        <f t="shared" si="1"/>
        <v>2022</v>
      </c>
      <c r="P37" t="str">
        <f t="shared" si="2"/>
        <v>Feb</v>
      </c>
      <c r="Q37" t="str">
        <f t="shared" si="3"/>
        <v>Feb-2022</v>
      </c>
      <c r="R37" s="2" t="str">
        <f t="shared" si="8"/>
        <v>ADULTS</v>
      </c>
    </row>
    <row r="38" spans="1:18" x14ac:dyDescent="0.35">
      <c r="A38" s="1">
        <v>44750</v>
      </c>
      <c r="B38" t="s">
        <v>64</v>
      </c>
      <c r="C38">
        <v>27</v>
      </c>
      <c r="D38" t="s">
        <v>21</v>
      </c>
      <c r="E38" t="s">
        <v>35</v>
      </c>
      <c r="F38" t="s">
        <v>11</v>
      </c>
      <c r="G38" s="6">
        <f>VLOOKUP(F38,S$11:$T$15, 2, FALSE)</f>
        <v>2503.6022787783868</v>
      </c>
      <c r="H38" t="s">
        <v>40</v>
      </c>
      <c r="I38" s="2">
        <v>1913.22</v>
      </c>
      <c r="J38" t="str">
        <f t="shared" si="4"/>
        <v>18-39</v>
      </c>
      <c r="K38" s="2">
        <f t="shared" si="0"/>
        <v>2104.5420000000004</v>
      </c>
      <c r="L38" s="2">
        <f t="shared" si="5"/>
        <v>2105</v>
      </c>
      <c r="M38" s="2">
        <f t="shared" si="6"/>
        <v>2105</v>
      </c>
      <c r="N38" s="2">
        <f t="shared" si="7"/>
        <v>2104</v>
      </c>
      <c r="O38">
        <f t="shared" si="1"/>
        <v>2022</v>
      </c>
      <c r="P38" t="str">
        <f t="shared" si="2"/>
        <v>Jul</v>
      </c>
      <c r="Q38" t="str">
        <f t="shared" si="3"/>
        <v>Jul-2022</v>
      </c>
      <c r="R38" s="2" t="str">
        <f t="shared" si="8"/>
        <v>ADULTS</v>
      </c>
    </row>
    <row r="39" spans="1:18" x14ac:dyDescent="0.35">
      <c r="A39" s="1">
        <v>45030</v>
      </c>
      <c r="B39" t="s">
        <v>65</v>
      </c>
      <c r="C39">
        <v>35</v>
      </c>
      <c r="D39" t="s">
        <v>21</v>
      </c>
      <c r="E39" t="s">
        <v>19</v>
      </c>
      <c r="F39" t="s">
        <v>16</v>
      </c>
      <c r="G39" s="6">
        <f>VLOOKUP(F39,S$11:$T$15, 2, FALSE)</f>
        <v>2509.1716796874998</v>
      </c>
      <c r="H39" t="s">
        <v>37</v>
      </c>
      <c r="I39" s="2">
        <v>4275.91</v>
      </c>
      <c r="J39" t="str">
        <f t="shared" si="4"/>
        <v>18-39</v>
      </c>
      <c r="K39" s="2">
        <f t="shared" si="0"/>
        <v>4703.5010000000002</v>
      </c>
      <c r="L39" s="2">
        <f t="shared" si="5"/>
        <v>4704</v>
      </c>
      <c r="M39" s="2">
        <f t="shared" si="6"/>
        <v>4704</v>
      </c>
      <c r="N39" s="2">
        <f t="shared" si="7"/>
        <v>4703</v>
      </c>
      <c r="O39">
        <f t="shared" si="1"/>
        <v>2023</v>
      </c>
      <c r="P39" t="str">
        <f t="shared" si="2"/>
        <v>Apr</v>
      </c>
      <c r="Q39" t="str">
        <f t="shared" si="3"/>
        <v>Apr-2023</v>
      </c>
      <c r="R39" s="2" t="str">
        <f t="shared" si="8"/>
        <v>ADULTS</v>
      </c>
    </row>
    <row r="40" spans="1:18" x14ac:dyDescent="0.35">
      <c r="A40" s="1">
        <v>44910</v>
      </c>
      <c r="B40" t="s">
        <v>66</v>
      </c>
      <c r="C40">
        <v>30</v>
      </c>
      <c r="D40" t="s">
        <v>9</v>
      </c>
      <c r="E40" t="s">
        <v>15</v>
      </c>
      <c r="F40" t="s">
        <v>11</v>
      </c>
      <c r="G40" s="6">
        <f>VLOOKUP(F40,S$11:$T$15, 2, FALSE)</f>
        <v>2503.6022787783868</v>
      </c>
      <c r="H40" t="s">
        <v>67</v>
      </c>
      <c r="I40" s="2">
        <v>2345.2199999999998</v>
      </c>
      <c r="J40" t="str">
        <f t="shared" si="4"/>
        <v>18-39</v>
      </c>
      <c r="K40" s="2">
        <f t="shared" si="0"/>
        <v>2579.7420000000002</v>
      </c>
      <c r="L40" s="2">
        <f t="shared" si="5"/>
        <v>2580</v>
      </c>
      <c r="M40" s="2">
        <f t="shared" si="6"/>
        <v>2580</v>
      </c>
      <c r="N40" s="2">
        <f t="shared" si="7"/>
        <v>2579</v>
      </c>
      <c r="O40">
        <f t="shared" si="1"/>
        <v>2022</v>
      </c>
      <c r="P40" t="str">
        <f t="shared" si="2"/>
        <v>Dec</v>
      </c>
      <c r="Q40" t="str">
        <f t="shared" si="3"/>
        <v>Dec-2022</v>
      </c>
      <c r="R40" s="2" t="str">
        <f t="shared" si="8"/>
        <v>ADULTS</v>
      </c>
    </row>
    <row r="41" spans="1:18" x14ac:dyDescent="0.35">
      <c r="A41" s="1">
        <v>44626</v>
      </c>
      <c r="B41" t="s">
        <v>68</v>
      </c>
      <c r="C41">
        <v>75</v>
      </c>
      <c r="D41" t="s">
        <v>14</v>
      </c>
      <c r="E41" t="s">
        <v>33</v>
      </c>
      <c r="F41" t="s">
        <v>23</v>
      </c>
      <c r="G41" s="6">
        <f>VLOOKUP(F41,S$11:$T$15, 2, FALSE)</f>
        <v>2440.2966694490819</v>
      </c>
      <c r="H41" t="s">
        <v>17</v>
      </c>
      <c r="I41" s="2">
        <v>1922.07</v>
      </c>
      <c r="J41" t="str">
        <f t="shared" si="4"/>
        <v>&gt;59</v>
      </c>
      <c r="K41" s="2">
        <f t="shared" si="0"/>
        <v>2114.277</v>
      </c>
      <c r="L41" s="2">
        <f t="shared" si="5"/>
        <v>2114</v>
      </c>
      <c r="M41" s="2">
        <f t="shared" si="6"/>
        <v>2115</v>
      </c>
      <c r="N41" s="2">
        <f t="shared" si="7"/>
        <v>2114</v>
      </c>
      <c r="O41">
        <f t="shared" si="1"/>
        <v>2022</v>
      </c>
      <c r="P41" t="str">
        <f t="shared" si="2"/>
        <v>Mar</v>
      </c>
      <c r="Q41" t="str">
        <f t="shared" si="3"/>
        <v>Mar-2022</v>
      </c>
      <c r="R41" s="2" t="str">
        <f t="shared" si="8"/>
        <v>ADULTS</v>
      </c>
    </row>
    <row r="42" spans="1:18" x14ac:dyDescent="0.35">
      <c r="A42" s="1">
        <v>45008</v>
      </c>
      <c r="B42" t="s">
        <v>69</v>
      </c>
      <c r="C42">
        <v>68</v>
      </c>
      <c r="D42" t="s">
        <v>21</v>
      </c>
      <c r="E42" t="s">
        <v>33</v>
      </c>
      <c r="F42" t="s">
        <v>11</v>
      </c>
      <c r="G42" s="6">
        <f>VLOOKUP(F42,S$11:$T$15, 2, FALSE)</f>
        <v>2503.6022787783868</v>
      </c>
      <c r="H42" t="s">
        <v>17</v>
      </c>
      <c r="I42" s="2">
        <v>1384.54</v>
      </c>
      <c r="J42" t="str">
        <f t="shared" si="4"/>
        <v>&gt;59</v>
      </c>
      <c r="K42" s="2">
        <f t="shared" si="0"/>
        <v>1522.9940000000001</v>
      </c>
      <c r="L42" s="2">
        <f t="shared" si="5"/>
        <v>1523</v>
      </c>
      <c r="M42" s="2">
        <f t="shared" si="6"/>
        <v>1523</v>
      </c>
      <c r="N42" s="2">
        <f t="shared" si="7"/>
        <v>1522</v>
      </c>
      <c r="O42">
        <f t="shared" si="1"/>
        <v>2023</v>
      </c>
      <c r="P42" t="str">
        <f t="shared" si="2"/>
        <v>Mar</v>
      </c>
      <c r="Q42" t="str">
        <f t="shared" si="3"/>
        <v>Mar-2023</v>
      </c>
      <c r="R42" s="2" t="str">
        <f t="shared" si="8"/>
        <v>ADULTS</v>
      </c>
    </row>
    <row r="43" spans="1:18" x14ac:dyDescent="0.35">
      <c r="A43" s="1">
        <v>44650</v>
      </c>
      <c r="B43" t="s">
        <v>70</v>
      </c>
      <c r="C43">
        <v>84</v>
      </c>
      <c r="D43" t="s">
        <v>9</v>
      </c>
      <c r="E43" t="s">
        <v>35</v>
      </c>
      <c r="F43" t="s">
        <v>16</v>
      </c>
      <c r="G43" s="6">
        <f>VLOOKUP(F43,S$11:$T$15, 2, FALSE)</f>
        <v>2509.1716796874998</v>
      </c>
      <c r="H43" t="s">
        <v>40</v>
      </c>
      <c r="I43" s="2">
        <v>4460.76</v>
      </c>
      <c r="J43" t="str">
        <f t="shared" si="4"/>
        <v>&gt;59</v>
      </c>
      <c r="K43" s="2">
        <f t="shared" si="0"/>
        <v>4906.8360000000002</v>
      </c>
      <c r="L43" s="2">
        <f t="shared" si="5"/>
        <v>4907</v>
      </c>
      <c r="M43" s="2">
        <f t="shared" si="6"/>
        <v>4907</v>
      </c>
      <c r="N43" s="2">
        <f t="shared" si="7"/>
        <v>4906</v>
      </c>
      <c r="O43">
        <f t="shared" si="1"/>
        <v>2022</v>
      </c>
      <c r="P43" t="str">
        <f t="shared" si="2"/>
        <v>Mar</v>
      </c>
      <c r="Q43" t="str">
        <f t="shared" si="3"/>
        <v>Mar-2022</v>
      </c>
      <c r="R43" s="2" t="str">
        <f t="shared" si="8"/>
        <v>ADULTS</v>
      </c>
    </row>
    <row r="44" spans="1:18" x14ac:dyDescent="0.35">
      <c r="A44" s="1">
        <v>44838</v>
      </c>
      <c r="B44" t="s">
        <v>71</v>
      </c>
      <c r="C44">
        <v>22</v>
      </c>
      <c r="D44" t="s">
        <v>14</v>
      </c>
      <c r="E44" t="s">
        <v>19</v>
      </c>
      <c r="F44" t="s">
        <v>16</v>
      </c>
      <c r="G44" s="6">
        <f>VLOOKUP(F44,S$11:$T$15, 2, FALSE)</f>
        <v>2509.1716796874998</v>
      </c>
      <c r="H44" t="s">
        <v>17</v>
      </c>
      <c r="I44" s="2">
        <v>3847.99</v>
      </c>
      <c r="J44" t="str">
        <f t="shared" si="4"/>
        <v>18-39</v>
      </c>
      <c r="K44" s="2">
        <f t="shared" si="0"/>
        <v>4232.7889999999998</v>
      </c>
      <c r="L44" s="2">
        <f t="shared" si="5"/>
        <v>4233</v>
      </c>
      <c r="M44" s="2">
        <f t="shared" si="6"/>
        <v>4233</v>
      </c>
      <c r="N44" s="2">
        <f t="shared" si="7"/>
        <v>4232</v>
      </c>
      <c r="O44">
        <f t="shared" si="1"/>
        <v>2022</v>
      </c>
      <c r="P44" t="str">
        <f t="shared" si="2"/>
        <v>Oct</v>
      </c>
      <c r="Q44" t="str">
        <f t="shared" si="3"/>
        <v>Oct-2022</v>
      </c>
      <c r="R44" s="2" t="str">
        <f t="shared" si="8"/>
        <v>ADULTS</v>
      </c>
    </row>
    <row r="45" spans="1:18" x14ac:dyDescent="0.35">
      <c r="A45" s="1">
        <v>44851</v>
      </c>
      <c r="B45" t="s">
        <v>72</v>
      </c>
      <c r="C45">
        <v>17</v>
      </c>
      <c r="D45" t="s">
        <v>9</v>
      </c>
      <c r="E45" t="s">
        <v>25</v>
      </c>
      <c r="F45" t="s">
        <v>30</v>
      </c>
      <c r="G45" s="6">
        <f>VLOOKUP(F45,S$11:$T$15, 2, FALSE)</f>
        <v>2496.7676064257025</v>
      </c>
      <c r="H45" t="s">
        <v>28</v>
      </c>
      <c r="I45" s="2">
        <v>1386.6</v>
      </c>
      <c r="J45" t="str">
        <f t="shared" si="4"/>
        <v>0-17</v>
      </c>
      <c r="K45" s="2">
        <f t="shared" si="0"/>
        <v>1525.26</v>
      </c>
      <c r="L45" s="2">
        <f t="shared" si="5"/>
        <v>1525</v>
      </c>
      <c r="M45" s="2">
        <f t="shared" si="6"/>
        <v>1526</v>
      </c>
      <c r="N45" s="2">
        <f t="shared" si="7"/>
        <v>1525</v>
      </c>
      <c r="O45">
        <f t="shared" si="1"/>
        <v>2022</v>
      </c>
      <c r="P45" t="str">
        <f t="shared" si="2"/>
        <v>Oct</v>
      </c>
      <c r="Q45" t="str">
        <f t="shared" si="3"/>
        <v>Oct-2022</v>
      </c>
      <c r="R45" s="2" t="str">
        <f t="shared" si="8"/>
        <v>CHILDREN</v>
      </c>
    </row>
    <row r="46" spans="1:18" x14ac:dyDescent="0.35">
      <c r="A46" s="1">
        <v>45002</v>
      </c>
      <c r="B46" t="s">
        <v>73</v>
      </c>
      <c r="C46">
        <v>51</v>
      </c>
      <c r="D46" t="s">
        <v>14</v>
      </c>
      <c r="E46" t="s">
        <v>10</v>
      </c>
      <c r="F46" t="s">
        <v>30</v>
      </c>
      <c r="G46" s="6">
        <f>VLOOKUP(F46,S$11:$T$15, 2, FALSE)</f>
        <v>2496.7676064257025</v>
      </c>
      <c r="H46" t="s">
        <v>40</v>
      </c>
      <c r="I46" s="2">
        <v>2355.88</v>
      </c>
      <c r="J46" t="str">
        <f t="shared" si="4"/>
        <v>40-59</v>
      </c>
      <c r="K46" s="2">
        <f t="shared" si="0"/>
        <v>2591.4680000000003</v>
      </c>
      <c r="L46" s="2">
        <f t="shared" si="5"/>
        <v>2591</v>
      </c>
      <c r="M46" s="2">
        <f t="shared" si="6"/>
        <v>2592</v>
      </c>
      <c r="N46" s="2">
        <f t="shared" si="7"/>
        <v>2591</v>
      </c>
      <c r="O46">
        <f t="shared" si="1"/>
        <v>2023</v>
      </c>
      <c r="P46" t="str">
        <f t="shared" si="2"/>
        <v>Mar</v>
      </c>
      <c r="Q46" t="str">
        <f t="shared" si="3"/>
        <v>Mar-2023</v>
      </c>
      <c r="R46" s="2" t="str">
        <f t="shared" si="8"/>
        <v>ADULTS</v>
      </c>
    </row>
    <row r="47" spans="1:18" x14ac:dyDescent="0.35">
      <c r="A47" s="1">
        <v>45218</v>
      </c>
      <c r="B47" t="s">
        <v>74</v>
      </c>
      <c r="C47">
        <v>92</v>
      </c>
      <c r="D47" t="s">
        <v>21</v>
      </c>
      <c r="E47" t="s">
        <v>25</v>
      </c>
      <c r="F47" t="s">
        <v>30</v>
      </c>
      <c r="G47" s="6">
        <f>VLOOKUP(F47,S$11:$T$15, 2, FALSE)</f>
        <v>2496.7676064257025</v>
      </c>
      <c r="H47" t="s">
        <v>12</v>
      </c>
      <c r="I47" s="2">
        <v>4608.54</v>
      </c>
      <c r="J47" t="str">
        <f t="shared" si="4"/>
        <v>&gt;59</v>
      </c>
      <c r="K47" s="2">
        <f t="shared" si="0"/>
        <v>5069.3940000000002</v>
      </c>
      <c r="L47" s="2">
        <f t="shared" si="5"/>
        <v>5069</v>
      </c>
      <c r="M47" s="2">
        <f t="shared" si="6"/>
        <v>5070</v>
      </c>
      <c r="N47" s="2">
        <f t="shared" si="7"/>
        <v>5069</v>
      </c>
      <c r="O47">
        <f t="shared" si="1"/>
        <v>2023</v>
      </c>
      <c r="P47" t="str">
        <f t="shared" si="2"/>
        <v>Oct</v>
      </c>
      <c r="Q47" t="str">
        <f t="shared" si="3"/>
        <v>Oct-2023</v>
      </c>
      <c r="R47" s="2" t="str">
        <f t="shared" si="8"/>
        <v>ADULTS</v>
      </c>
    </row>
    <row r="48" spans="1:18" x14ac:dyDescent="0.35">
      <c r="A48" s="1">
        <v>44613</v>
      </c>
      <c r="B48" t="s">
        <v>75</v>
      </c>
      <c r="C48">
        <v>97</v>
      </c>
      <c r="D48" t="s">
        <v>9</v>
      </c>
      <c r="E48" t="s">
        <v>22</v>
      </c>
      <c r="F48" t="s">
        <v>16</v>
      </c>
      <c r="G48" s="6">
        <f>VLOOKUP(F48,S$11:$T$15, 2, FALSE)</f>
        <v>2509.1716796874998</v>
      </c>
      <c r="H48" t="s">
        <v>17</v>
      </c>
      <c r="I48" s="2">
        <v>4363.71</v>
      </c>
      <c r="J48" t="str">
        <f t="shared" si="4"/>
        <v>&gt;59</v>
      </c>
      <c r="K48" s="2">
        <f t="shared" si="0"/>
        <v>4800.0810000000001</v>
      </c>
      <c r="L48" s="2">
        <f t="shared" si="5"/>
        <v>4800</v>
      </c>
      <c r="M48" s="2">
        <f t="shared" si="6"/>
        <v>4801</v>
      </c>
      <c r="N48" s="2">
        <f t="shared" si="7"/>
        <v>4800</v>
      </c>
      <c r="O48">
        <f t="shared" si="1"/>
        <v>2022</v>
      </c>
      <c r="P48" t="str">
        <f t="shared" si="2"/>
        <v>Feb</v>
      </c>
      <c r="Q48" t="str">
        <f t="shared" si="3"/>
        <v>Feb-2022</v>
      </c>
      <c r="R48" s="2" t="str">
        <f t="shared" si="8"/>
        <v>ADULTS</v>
      </c>
    </row>
    <row r="49" spans="1:18" x14ac:dyDescent="0.35">
      <c r="A49" s="1">
        <v>45067</v>
      </c>
      <c r="B49" t="s">
        <v>76</v>
      </c>
      <c r="C49">
        <v>86</v>
      </c>
      <c r="D49" t="s">
        <v>14</v>
      </c>
      <c r="E49" t="s">
        <v>15</v>
      </c>
      <c r="F49" t="s">
        <v>11</v>
      </c>
      <c r="G49" s="6">
        <f>VLOOKUP(F49,S$11:$T$15, 2, FALSE)</f>
        <v>2503.6022787783868</v>
      </c>
      <c r="H49" t="s">
        <v>37</v>
      </c>
      <c r="I49" s="2">
        <v>1606.08</v>
      </c>
      <c r="J49" t="str">
        <f t="shared" si="4"/>
        <v>&gt;59</v>
      </c>
      <c r="K49" s="2">
        <f t="shared" si="0"/>
        <v>1766.6880000000001</v>
      </c>
      <c r="L49" s="2">
        <f t="shared" si="5"/>
        <v>1767</v>
      </c>
      <c r="M49" s="2">
        <f t="shared" si="6"/>
        <v>1767</v>
      </c>
      <c r="N49" s="2">
        <f t="shared" si="7"/>
        <v>1766</v>
      </c>
      <c r="O49">
        <f t="shared" si="1"/>
        <v>2023</v>
      </c>
      <c r="P49" t="str">
        <f t="shared" si="2"/>
        <v>May</v>
      </c>
      <c r="Q49" t="str">
        <f t="shared" si="3"/>
        <v>May-2023</v>
      </c>
      <c r="R49" s="2" t="str">
        <f t="shared" si="8"/>
        <v>ADULTS</v>
      </c>
    </row>
    <row r="50" spans="1:18" x14ac:dyDescent="0.35">
      <c r="A50" s="1">
        <v>44679</v>
      </c>
      <c r="B50" t="s">
        <v>77</v>
      </c>
      <c r="C50">
        <v>81</v>
      </c>
      <c r="D50" t="s">
        <v>14</v>
      </c>
      <c r="E50" t="s">
        <v>25</v>
      </c>
      <c r="F50" t="s">
        <v>30</v>
      </c>
      <c r="G50" s="6">
        <f>VLOOKUP(F50,S$11:$T$15, 2, FALSE)</f>
        <v>2496.7676064257025</v>
      </c>
      <c r="H50" t="s">
        <v>28</v>
      </c>
      <c r="I50" s="2">
        <v>3139.33</v>
      </c>
      <c r="J50" t="str">
        <f t="shared" si="4"/>
        <v>&gt;59</v>
      </c>
      <c r="K50" s="2">
        <f t="shared" si="0"/>
        <v>3453.2630000000004</v>
      </c>
      <c r="L50" s="2">
        <f t="shared" si="5"/>
        <v>3453</v>
      </c>
      <c r="M50" s="2">
        <f t="shared" si="6"/>
        <v>3454</v>
      </c>
      <c r="N50" s="2">
        <f t="shared" si="7"/>
        <v>3453</v>
      </c>
      <c r="O50">
        <f t="shared" si="1"/>
        <v>2022</v>
      </c>
      <c r="P50" t="str">
        <f t="shared" si="2"/>
        <v>Apr</v>
      </c>
      <c r="Q50" t="str">
        <f t="shared" si="3"/>
        <v>Apr-2022</v>
      </c>
      <c r="R50" s="2" t="str">
        <f t="shared" si="8"/>
        <v>ADULTS</v>
      </c>
    </row>
    <row r="51" spans="1:18" x14ac:dyDescent="0.35">
      <c r="A51" s="1">
        <v>45231</v>
      </c>
      <c r="B51" t="s">
        <v>78</v>
      </c>
      <c r="C51">
        <v>36</v>
      </c>
      <c r="D51" t="s">
        <v>14</v>
      </c>
      <c r="E51" t="s">
        <v>33</v>
      </c>
      <c r="F51" t="s">
        <v>16</v>
      </c>
      <c r="G51" s="6">
        <f>VLOOKUP(F51,S$11:$T$15, 2, FALSE)</f>
        <v>2509.1716796874998</v>
      </c>
      <c r="H51" t="s">
        <v>28</v>
      </c>
      <c r="I51" s="2">
        <v>1196.44</v>
      </c>
      <c r="J51" t="str">
        <f t="shared" si="4"/>
        <v>18-39</v>
      </c>
      <c r="K51" s="2">
        <f t="shared" si="0"/>
        <v>1316.0840000000001</v>
      </c>
      <c r="L51" s="2">
        <f t="shared" si="5"/>
        <v>1316</v>
      </c>
      <c r="M51" s="2">
        <f t="shared" si="6"/>
        <v>1317</v>
      </c>
      <c r="N51" s="2">
        <f t="shared" si="7"/>
        <v>1316</v>
      </c>
      <c r="O51">
        <f t="shared" si="1"/>
        <v>2023</v>
      </c>
      <c r="P51" t="str">
        <f t="shared" si="2"/>
        <v>Nov</v>
      </c>
      <c r="Q51" t="str">
        <f t="shared" si="3"/>
        <v>Nov-2023</v>
      </c>
      <c r="R51" s="2" t="str">
        <f t="shared" si="8"/>
        <v>ADULTS</v>
      </c>
    </row>
    <row r="52" spans="1:18" x14ac:dyDescent="0.35">
      <c r="A52" s="1">
        <v>44562</v>
      </c>
      <c r="B52" t="s">
        <v>79</v>
      </c>
      <c r="C52">
        <v>64</v>
      </c>
      <c r="D52" t="s">
        <v>21</v>
      </c>
      <c r="E52" t="s">
        <v>22</v>
      </c>
      <c r="F52" t="s">
        <v>11</v>
      </c>
      <c r="G52" s="6">
        <f>VLOOKUP(F52,S$11:$T$15, 2, FALSE)</f>
        <v>2503.6022787783868</v>
      </c>
      <c r="H52" t="s">
        <v>40</v>
      </c>
      <c r="I52" s="2">
        <v>3456.39</v>
      </c>
      <c r="J52" t="str">
        <f t="shared" si="4"/>
        <v>&gt;59</v>
      </c>
      <c r="K52" s="2">
        <f t="shared" si="0"/>
        <v>3802.029</v>
      </c>
      <c r="L52" s="2">
        <f t="shared" si="5"/>
        <v>3802</v>
      </c>
      <c r="M52" s="2">
        <f t="shared" si="6"/>
        <v>3803</v>
      </c>
      <c r="N52" s="2">
        <f t="shared" si="7"/>
        <v>3802</v>
      </c>
      <c r="O52">
        <f t="shared" si="1"/>
        <v>2022</v>
      </c>
      <c r="P52" t="str">
        <f t="shared" si="2"/>
        <v>Jan</v>
      </c>
      <c r="Q52" t="str">
        <f t="shared" si="3"/>
        <v>Jan-2022</v>
      </c>
      <c r="R52" s="2" t="str">
        <f t="shared" si="8"/>
        <v>ADULTS</v>
      </c>
    </row>
    <row r="53" spans="1:18" x14ac:dyDescent="0.35">
      <c r="A53" s="1">
        <v>45259</v>
      </c>
      <c r="B53" t="s">
        <v>80</v>
      </c>
      <c r="C53">
        <v>78</v>
      </c>
      <c r="D53" t="s">
        <v>14</v>
      </c>
      <c r="E53" t="s">
        <v>35</v>
      </c>
      <c r="F53" t="s">
        <v>11</v>
      </c>
      <c r="G53" s="6">
        <f>VLOOKUP(F53,S$11:$T$15, 2, FALSE)</f>
        <v>2503.6022787783868</v>
      </c>
      <c r="H53" t="s">
        <v>12</v>
      </c>
      <c r="I53" s="2">
        <v>3601.76</v>
      </c>
      <c r="J53" t="str">
        <f t="shared" si="4"/>
        <v>&gt;59</v>
      </c>
      <c r="K53" s="2">
        <f t="shared" si="0"/>
        <v>3961.9360000000006</v>
      </c>
      <c r="L53" s="2">
        <f t="shared" si="5"/>
        <v>3962</v>
      </c>
      <c r="M53" s="2">
        <f t="shared" si="6"/>
        <v>3962</v>
      </c>
      <c r="N53" s="2">
        <f t="shared" si="7"/>
        <v>3961</v>
      </c>
      <c r="O53">
        <f t="shared" si="1"/>
        <v>2023</v>
      </c>
      <c r="P53" t="str">
        <f t="shared" si="2"/>
        <v>Nov</v>
      </c>
      <c r="Q53" t="str">
        <f t="shared" si="3"/>
        <v>Nov-2023</v>
      </c>
      <c r="R53" s="2" t="str">
        <f t="shared" si="8"/>
        <v>ADULTS</v>
      </c>
    </row>
    <row r="54" spans="1:18" x14ac:dyDescent="0.35">
      <c r="A54" s="1">
        <v>44816</v>
      </c>
      <c r="B54" t="s">
        <v>81</v>
      </c>
      <c r="C54">
        <v>12</v>
      </c>
      <c r="D54" t="s">
        <v>9</v>
      </c>
      <c r="E54" t="s">
        <v>19</v>
      </c>
      <c r="F54" t="s">
        <v>16</v>
      </c>
      <c r="G54" s="6">
        <f>VLOOKUP(F54,S$11:$T$15, 2, FALSE)</f>
        <v>2509.1716796874998</v>
      </c>
      <c r="H54" t="s">
        <v>12</v>
      </c>
      <c r="I54" s="2">
        <v>4508.42</v>
      </c>
      <c r="J54" t="str">
        <f t="shared" si="4"/>
        <v>0-17</v>
      </c>
      <c r="K54" s="2">
        <f t="shared" si="0"/>
        <v>4959.2620000000006</v>
      </c>
      <c r="L54" s="2">
        <f t="shared" si="5"/>
        <v>4959</v>
      </c>
      <c r="M54" s="2">
        <f t="shared" si="6"/>
        <v>4960</v>
      </c>
      <c r="N54" s="2">
        <f t="shared" si="7"/>
        <v>4959</v>
      </c>
      <c r="O54">
        <f t="shared" si="1"/>
        <v>2022</v>
      </c>
      <c r="P54" t="str">
        <f t="shared" si="2"/>
        <v>Sep</v>
      </c>
      <c r="Q54" t="str">
        <f t="shared" si="3"/>
        <v>Sep-2022</v>
      </c>
      <c r="R54" s="2" t="str">
        <f t="shared" si="8"/>
        <v>CHILDREN</v>
      </c>
    </row>
    <row r="55" spans="1:18" x14ac:dyDescent="0.35">
      <c r="A55" s="1">
        <v>44897</v>
      </c>
      <c r="B55" t="s">
        <v>82</v>
      </c>
      <c r="C55">
        <v>41</v>
      </c>
      <c r="D55" t="s">
        <v>14</v>
      </c>
      <c r="E55" t="s">
        <v>25</v>
      </c>
      <c r="F55" t="s">
        <v>23</v>
      </c>
      <c r="G55" s="6">
        <f>VLOOKUP(F55,S$11:$T$15, 2, FALSE)</f>
        <v>2440.2966694490819</v>
      </c>
      <c r="H55" t="s">
        <v>12</v>
      </c>
      <c r="I55" s="2">
        <v>743.75</v>
      </c>
      <c r="J55" t="str">
        <f t="shared" si="4"/>
        <v>40-59</v>
      </c>
      <c r="K55" s="2">
        <f t="shared" si="0"/>
        <v>818.12500000000011</v>
      </c>
      <c r="L55" s="2">
        <f t="shared" si="5"/>
        <v>818</v>
      </c>
      <c r="M55" s="2">
        <f t="shared" si="6"/>
        <v>819</v>
      </c>
      <c r="N55" s="2">
        <f t="shared" si="7"/>
        <v>818</v>
      </c>
      <c r="O55">
        <f t="shared" si="1"/>
        <v>2022</v>
      </c>
      <c r="P55" t="str">
        <f t="shared" si="2"/>
        <v>Dec</v>
      </c>
      <c r="Q55" t="str">
        <f t="shared" si="3"/>
        <v>Dec-2022</v>
      </c>
      <c r="R55" s="2" t="str">
        <f t="shared" si="8"/>
        <v>ADULTS</v>
      </c>
    </row>
    <row r="56" spans="1:18" x14ac:dyDescent="0.35">
      <c r="A56" s="1">
        <v>44908</v>
      </c>
      <c r="B56" t="s">
        <v>83</v>
      </c>
      <c r="C56">
        <v>79</v>
      </c>
      <c r="D56" t="s">
        <v>21</v>
      </c>
      <c r="E56" t="s">
        <v>25</v>
      </c>
      <c r="F56" t="s">
        <v>23</v>
      </c>
      <c r="G56" s="6">
        <f>VLOOKUP(F56,S$11:$T$15, 2, FALSE)</f>
        <v>2440.2966694490819</v>
      </c>
      <c r="H56" t="s">
        <v>17</v>
      </c>
      <c r="I56" s="2">
        <v>789.14</v>
      </c>
      <c r="J56" t="str">
        <f t="shared" si="4"/>
        <v>&gt;59</v>
      </c>
      <c r="K56" s="2">
        <f t="shared" si="0"/>
        <v>868.05400000000009</v>
      </c>
      <c r="L56" s="2">
        <f t="shared" si="5"/>
        <v>868</v>
      </c>
      <c r="M56" s="2">
        <f t="shared" si="6"/>
        <v>869</v>
      </c>
      <c r="N56" s="2">
        <f t="shared" si="7"/>
        <v>868</v>
      </c>
      <c r="O56">
        <f t="shared" si="1"/>
        <v>2022</v>
      </c>
      <c r="P56" t="str">
        <f t="shared" si="2"/>
        <v>Dec</v>
      </c>
      <c r="Q56" t="str">
        <f t="shared" si="3"/>
        <v>Dec-2022</v>
      </c>
      <c r="R56" s="2" t="str">
        <f t="shared" si="8"/>
        <v>ADULTS</v>
      </c>
    </row>
    <row r="57" spans="1:18" x14ac:dyDescent="0.35">
      <c r="A57" s="1">
        <v>44630</v>
      </c>
      <c r="B57" t="s">
        <v>84</v>
      </c>
      <c r="C57">
        <v>61</v>
      </c>
      <c r="D57" t="s">
        <v>21</v>
      </c>
      <c r="E57" t="s">
        <v>10</v>
      </c>
      <c r="F57" t="s">
        <v>16</v>
      </c>
      <c r="G57" s="6">
        <f>VLOOKUP(F57,S$11:$T$15, 2, FALSE)</f>
        <v>2509.1716796874998</v>
      </c>
      <c r="H57" t="s">
        <v>37</v>
      </c>
      <c r="I57" s="2">
        <v>3232.17</v>
      </c>
      <c r="J57" t="str">
        <f t="shared" si="4"/>
        <v>&gt;59</v>
      </c>
      <c r="K57" s="2">
        <f t="shared" si="0"/>
        <v>3555.3870000000002</v>
      </c>
      <c r="L57" s="2">
        <f t="shared" si="5"/>
        <v>3555</v>
      </c>
      <c r="M57" s="2">
        <f t="shared" si="6"/>
        <v>3556</v>
      </c>
      <c r="N57" s="2">
        <f t="shared" si="7"/>
        <v>3555</v>
      </c>
      <c r="O57">
        <f t="shared" si="1"/>
        <v>2022</v>
      </c>
      <c r="P57" t="str">
        <f t="shared" si="2"/>
        <v>Mar</v>
      </c>
      <c r="Q57" t="str">
        <f t="shared" si="3"/>
        <v>Mar-2022</v>
      </c>
      <c r="R57" s="2" t="str">
        <f t="shared" si="8"/>
        <v>ADULTS</v>
      </c>
    </row>
    <row r="58" spans="1:18" x14ac:dyDescent="0.35">
      <c r="A58" s="1">
        <v>44910</v>
      </c>
      <c r="B58" t="s">
        <v>85</v>
      </c>
      <c r="C58">
        <v>94</v>
      </c>
      <c r="D58" t="s">
        <v>21</v>
      </c>
      <c r="E58" t="s">
        <v>15</v>
      </c>
      <c r="F58" t="s">
        <v>30</v>
      </c>
      <c r="G58" s="6">
        <f>VLOOKUP(F58,S$11:$T$15, 2, FALSE)</f>
        <v>2496.7676064257025</v>
      </c>
      <c r="H58" t="s">
        <v>12</v>
      </c>
      <c r="I58" s="2">
        <v>1523.53</v>
      </c>
      <c r="J58" t="str">
        <f t="shared" si="4"/>
        <v>&gt;59</v>
      </c>
      <c r="K58" s="2">
        <f t="shared" si="0"/>
        <v>1675.883</v>
      </c>
      <c r="L58" s="2">
        <f t="shared" si="5"/>
        <v>1676</v>
      </c>
      <c r="M58" s="2">
        <f t="shared" si="6"/>
        <v>1676</v>
      </c>
      <c r="N58" s="2">
        <f t="shared" si="7"/>
        <v>1675</v>
      </c>
      <c r="O58">
        <f t="shared" si="1"/>
        <v>2022</v>
      </c>
      <c r="P58" t="str">
        <f t="shared" si="2"/>
        <v>Dec</v>
      </c>
      <c r="Q58" t="str">
        <f t="shared" si="3"/>
        <v>Dec-2022</v>
      </c>
      <c r="R58" s="2" t="str">
        <f t="shared" si="8"/>
        <v>ADULTS</v>
      </c>
    </row>
    <row r="59" spans="1:18" x14ac:dyDescent="0.35">
      <c r="A59" s="1">
        <v>44765</v>
      </c>
      <c r="B59" t="s">
        <v>86</v>
      </c>
      <c r="C59">
        <v>10</v>
      </c>
      <c r="D59" t="s">
        <v>14</v>
      </c>
      <c r="E59" t="s">
        <v>15</v>
      </c>
      <c r="F59" t="s">
        <v>30</v>
      </c>
      <c r="G59" s="6">
        <f>VLOOKUP(F59,S$11:$T$15, 2, FALSE)</f>
        <v>2496.7676064257025</v>
      </c>
      <c r="H59" t="s">
        <v>12</v>
      </c>
      <c r="I59" s="2">
        <v>4638.34</v>
      </c>
      <c r="J59" t="str">
        <f t="shared" si="4"/>
        <v>0-17</v>
      </c>
      <c r="K59" s="2">
        <f t="shared" si="0"/>
        <v>5102.1740000000009</v>
      </c>
      <c r="L59" s="2">
        <f t="shared" si="5"/>
        <v>5102</v>
      </c>
      <c r="M59" s="2">
        <f t="shared" si="6"/>
        <v>5103</v>
      </c>
      <c r="N59" s="2">
        <f t="shared" si="7"/>
        <v>5102</v>
      </c>
      <c r="O59">
        <f t="shared" si="1"/>
        <v>2022</v>
      </c>
      <c r="P59" t="str">
        <f t="shared" si="2"/>
        <v>Jul</v>
      </c>
      <c r="Q59" t="str">
        <f t="shared" si="3"/>
        <v>Jul-2022</v>
      </c>
      <c r="R59" s="2" t="str">
        <f t="shared" si="8"/>
        <v>CHILDREN</v>
      </c>
    </row>
    <row r="60" spans="1:18" x14ac:dyDescent="0.35">
      <c r="A60" s="1">
        <v>45029</v>
      </c>
      <c r="B60" t="s">
        <v>87</v>
      </c>
      <c r="C60">
        <v>30</v>
      </c>
      <c r="D60" t="s">
        <v>9</v>
      </c>
      <c r="E60" t="s">
        <v>19</v>
      </c>
      <c r="F60" t="s">
        <v>16</v>
      </c>
      <c r="G60" s="6">
        <f>VLOOKUP(F60,S$11:$T$15, 2, FALSE)</f>
        <v>2509.1716796874998</v>
      </c>
      <c r="H60" t="s">
        <v>40</v>
      </c>
      <c r="I60" s="2">
        <v>1328.79</v>
      </c>
      <c r="J60" t="str">
        <f t="shared" si="4"/>
        <v>18-39</v>
      </c>
      <c r="K60" s="2">
        <f t="shared" si="0"/>
        <v>1461.6690000000001</v>
      </c>
      <c r="L60" s="2">
        <f t="shared" si="5"/>
        <v>1462</v>
      </c>
      <c r="M60" s="2">
        <f t="shared" si="6"/>
        <v>1462</v>
      </c>
      <c r="N60" s="2">
        <f t="shared" si="7"/>
        <v>1461</v>
      </c>
      <c r="O60">
        <f t="shared" si="1"/>
        <v>2023</v>
      </c>
      <c r="P60" t="str">
        <f t="shared" si="2"/>
        <v>Apr</v>
      </c>
      <c r="Q60" t="str">
        <f t="shared" si="3"/>
        <v>Apr-2023</v>
      </c>
      <c r="R60" s="2" t="str">
        <f t="shared" si="8"/>
        <v>ADULTS</v>
      </c>
    </row>
    <row r="61" spans="1:18" x14ac:dyDescent="0.35">
      <c r="A61" s="1">
        <v>44619</v>
      </c>
      <c r="B61" t="s">
        <v>88</v>
      </c>
      <c r="C61">
        <v>93</v>
      </c>
      <c r="D61" t="s">
        <v>9</v>
      </c>
      <c r="E61" t="s">
        <v>33</v>
      </c>
      <c r="F61" t="s">
        <v>30</v>
      </c>
      <c r="G61" s="6">
        <f>VLOOKUP(F61,S$11:$T$15, 2, FALSE)</f>
        <v>2496.7676064257025</v>
      </c>
      <c r="H61" t="s">
        <v>40</v>
      </c>
      <c r="I61" s="2">
        <v>3925.3</v>
      </c>
      <c r="J61" t="str">
        <f t="shared" si="4"/>
        <v>&gt;59</v>
      </c>
      <c r="K61" s="2">
        <f t="shared" si="0"/>
        <v>4317.8300000000008</v>
      </c>
      <c r="L61" s="2">
        <f t="shared" si="5"/>
        <v>4318</v>
      </c>
      <c r="M61" s="2">
        <f t="shared" si="6"/>
        <v>4318</v>
      </c>
      <c r="N61" s="2">
        <f t="shared" si="7"/>
        <v>4317</v>
      </c>
      <c r="O61">
        <f t="shared" si="1"/>
        <v>2022</v>
      </c>
      <c r="P61" t="str">
        <f t="shared" si="2"/>
        <v>Feb</v>
      </c>
      <c r="Q61" t="str">
        <f t="shared" si="3"/>
        <v>Feb-2022</v>
      </c>
      <c r="R61" s="2" t="str">
        <f t="shared" si="8"/>
        <v>ADULTS</v>
      </c>
    </row>
    <row r="62" spans="1:18" x14ac:dyDescent="0.35">
      <c r="A62" s="1">
        <v>44945</v>
      </c>
      <c r="B62" t="s">
        <v>89</v>
      </c>
      <c r="C62">
        <v>1</v>
      </c>
      <c r="D62" t="s">
        <v>14</v>
      </c>
      <c r="E62" t="s">
        <v>25</v>
      </c>
      <c r="F62" t="s">
        <v>23</v>
      </c>
      <c r="G62" s="6">
        <f>VLOOKUP(F62,S$11:$T$15, 2, FALSE)</f>
        <v>2440.2966694490819</v>
      </c>
      <c r="H62" t="s">
        <v>40</v>
      </c>
      <c r="I62" s="2">
        <v>282.02</v>
      </c>
      <c r="J62" t="str">
        <f t="shared" si="4"/>
        <v>0-17</v>
      </c>
      <c r="K62" s="2">
        <f t="shared" si="0"/>
        <v>310.22199999999998</v>
      </c>
      <c r="L62" s="2">
        <f t="shared" si="5"/>
        <v>310</v>
      </c>
      <c r="M62" s="2">
        <f t="shared" si="6"/>
        <v>311</v>
      </c>
      <c r="N62" s="2">
        <f t="shared" si="7"/>
        <v>310</v>
      </c>
      <c r="O62">
        <f t="shared" si="1"/>
        <v>2023</v>
      </c>
      <c r="P62" t="str">
        <f t="shared" si="2"/>
        <v>Jan</v>
      </c>
      <c r="Q62" t="str">
        <f t="shared" si="3"/>
        <v>Jan-2023</v>
      </c>
      <c r="R62" s="2" t="str">
        <f t="shared" si="8"/>
        <v>CHILDREN</v>
      </c>
    </row>
    <row r="63" spans="1:18" x14ac:dyDescent="0.35">
      <c r="A63" s="1">
        <v>44596</v>
      </c>
      <c r="B63" t="s">
        <v>90</v>
      </c>
      <c r="C63">
        <v>2</v>
      </c>
      <c r="D63" t="s">
        <v>21</v>
      </c>
      <c r="E63" t="s">
        <v>35</v>
      </c>
      <c r="F63" t="s">
        <v>16</v>
      </c>
      <c r="G63" s="6">
        <f>VLOOKUP(F63,S$11:$T$15, 2, FALSE)</f>
        <v>2509.1716796874998</v>
      </c>
      <c r="H63" t="s">
        <v>12</v>
      </c>
      <c r="I63" s="2">
        <v>3144.82</v>
      </c>
      <c r="J63" t="str">
        <f t="shared" si="4"/>
        <v>0-17</v>
      </c>
      <c r="K63" s="2">
        <f t="shared" si="0"/>
        <v>3459.3020000000006</v>
      </c>
      <c r="L63" s="2">
        <f t="shared" si="5"/>
        <v>3459</v>
      </c>
      <c r="M63" s="2">
        <f t="shared" si="6"/>
        <v>3460</v>
      </c>
      <c r="N63" s="2">
        <f t="shared" si="7"/>
        <v>3459</v>
      </c>
      <c r="O63">
        <f t="shared" si="1"/>
        <v>2022</v>
      </c>
      <c r="P63" t="str">
        <f t="shared" si="2"/>
        <v>Feb</v>
      </c>
      <c r="Q63" t="str">
        <f t="shared" si="3"/>
        <v>Feb-2022</v>
      </c>
      <c r="R63" s="2" t="str">
        <f t="shared" si="8"/>
        <v>CHILDREN</v>
      </c>
    </row>
    <row r="64" spans="1:18" x14ac:dyDescent="0.35">
      <c r="A64" s="1">
        <v>45255</v>
      </c>
      <c r="B64" t="s">
        <v>91</v>
      </c>
      <c r="C64">
        <v>76</v>
      </c>
      <c r="D64" t="s">
        <v>21</v>
      </c>
      <c r="E64" t="s">
        <v>15</v>
      </c>
      <c r="F64" t="s">
        <v>11</v>
      </c>
      <c r="G64" s="6">
        <f>VLOOKUP(F64,S$11:$T$15, 2, FALSE)</f>
        <v>2503.6022787783868</v>
      </c>
      <c r="H64" t="s">
        <v>12</v>
      </c>
      <c r="I64" s="2">
        <v>581.16</v>
      </c>
      <c r="J64" t="str">
        <f t="shared" si="4"/>
        <v>&gt;59</v>
      </c>
      <c r="K64" s="2">
        <f t="shared" si="0"/>
        <v>639.27600000000007</v>
      </c>
      <c r="L64" s="2">
        <f t="shared" si="5"/>
        <v>639</v>
      </c>
      <c r="M64" s="2">
        <f t="shared" si="6"/>
        <v>640</v>
      </c>
      <c r="N64" s="2">
        <f t="shared" si="7"/>
        <v>639</v>
      </c>
      <c r="O64">
        <f t="shared" si="1"/>
        <v>2023</v>
      </c>
      <c r="P64" t="str">
        <f t="shared" si="2"/>
        <v>Nov</v>
      </c>
      <c r="Q64" t="str">
        <f t="shared" si="3"/>
        <v>Nov-2023</v>
      </c>
      <c r="R64" s="2" t="str">
        <f t="shared" si="8"/>
        <v>ADULTS</v>
      </c>
    </row>
    <row r="65" spans="1:18" x14ac:dyDescent="0.35">
      <c r="A65" s="1">
        <v>45088</v>
      </c>
      <c r="B65" t="s">
        <v>92</v>
      </c>
      <c r="C65">
        <v>44</v>
      </c>
      <c r="D65" t="s">
        <v>14</v>
      </c>
      <c r="E65" t="s">
        <v>25</v>
      </c>
      <c r="F65" t="s">
        <v>16</v>
      </c>
      <c r="G65" s="6">
        <f>VLOOKUP(F65,S$11:$T$15, 2, FALSE)</f>
        <v>2509.1716796874998</v>
      </c>
      <c r="H65" t="s">
        <v>12</v>
      </c>
      <c r="I65" s="2">
        <v>3792.32</v>
      </c>
      <c r="J65" t="str">
        <f t="shared" si="4"/>
        <v>40-59</v>
      </c>
      <c r="K65" s="2">
        <f t="shared" si="0"/>
        <v>4171.5520000000006</v>
      </c>
      <c r="L65" s="2">
        <f t="shared" si="5"/>
        <v>4172</v>
      </c>
      <c r="M65" s="2">
        <f t="shared" si="6"/>
        <v>4172</v>
      </c>
      <c r="N65" s="2">
        <f t="shared" si="7"/>
        <v>4171</v>
      </c>
      <c r="O65">
        <f t="shared" si="1"/>
        <v>2023</v>
      </c>
      <c r="P65" t="str">
        <f t="shared" si="2"/>
        <v>Jun</v>
      </c>
      <c r="Q65" t="str">
        <f t="shared" si="3"/>
        <v>Jun-2023</v>
      </c>
      <c r="R65" s="2" t="str">
        <f t="shared" si="8"/>
        <v>ADULTS</v>
      </c>
    </row>
    <row r="66" spans="1:18" x14ac:dyDescent="0.35">
      <c r="A66" s="1">
        <v>45043</v>
      </c>
      <c r="B66" t="s">
        <v>93</v>
      </c>
      <c r="C66">
        <v>74</v>
      </c>
      <c r="D66" t="s">
        <v>9</v>
      </c>
      <c r="E66" t="s">
        <v>22</v>
      </c>
      <c r="F66" t="s">
        <v>11</v>
      </c>
      <c r="G66" s="6">
        <f>VLOOKUP(F66,S$11:$T$15, 2, FALSE)</f>
        <v>2503.6022787783868</v>
      </c>
      <c r="H66" t="s">
        <v>28</v>
      </c>
      <c r="I66" s="2">
        <v>528.99</v>
      </c>
      <c r="J66" t="str">
        <f t="shared" si="4"/>
        <v>&gt;59</v>
      </c>
      <c r="K66" s="2">
        <f t="shared" ref="K66:K129" si="9">I66*1.1</f>
        <v>581.88900000000001</v>
      </c>
      <c r="L66" s="2">
        <f t="shared" si="5"/>
        <v>582</v>
      </c>
      <c r="M66" s="2">
        <f t="shared" si="6"/>
        <v>582</v>
      </c>
      <c r="N66" s="2">
        <f t="shared" si="7"/>
        <v>581</v>
      </c>
      <c r="O66">
        <f t="shared" ref="O66:O129" si="10">YEAR(A66)</f>
        <v>2023</v>
      </c>
      <c r="P66" t="str">
        <f t="shared" ref="P66:P129" si="11">TEXT(A66, "MMM")</f>
        <v>Apr</v>
      </c>
      <c r="Q66" t="str">
        <f t="shared" ref="Q66:Q129" si="12">TEXT(A66, "MMM-YYYY")</f>
        <v>Apr-2023</v>
      </c>
      <c r="R66" s="2" t="str">
        <f t="shared" si="8"/>
        <v>ADULTS</v>
      </c>
    </row>
    <row r="67" spans="1:18" x14ac:dyDescent="0.35">
      <c r="A67" s="1">
        <v>44669</v>
      </c>
      <c r="B67" t="s">
        <v>94</v>
      </c>
      <c r="C67">
        <v>72</v>
      </c>
      <c r="D67" t="s">
        <v>21</v>
      </c>
      <c r="E67" t="s">
        <v>15</v>
      </c>
      <c r="F67" t="s">
        <v>16</v>
      </c>
      <c r="G67" s="6">
        <f>VLOOKUP(F67,S$11:$T$15, 2, FALSE)</f>
        <v>2509.1716796874998</v>
      </c>
      <c r="H67" t="s">
        <v>28</v>
      </c>
      <c r="I67" s="2">
        <v>2799.39</v>
      </c>
      <c r="J67" t="str">
        <f t="shared" ref="J67:J130" si="13">IF(C67&lt;=17,"0-17",IF(C67&lt;=39, "18-39", IF(C67&lt;=59, "40-59", "&gt;59")))</f>
        <v>&gt;59</v>
      </c>
      <c r="K67" s="2">
        <f t="shared" si="9"/>
        <v>3079.3290000000002</v>
      </c>
      <c r="L67" s="2">
        <f t="shared" ref="L67:L130" si="14">ROUND(K67, 0)</f>
        <v>3079</v>
      </c>
      <c r="M67" s="2">
        <f t="shared" ref="M67:M130" si="15">ROUNDUP(K67, 0)</f>
        <v>3080</v>
      </c>
      <c r="N67" s="2">
        <f t="shared" ref="N67:N130" si="16">ROUNDDOWN(K67,0)</f>
        <v>3079</v>
      </c>
      <c r="O67">
        <f t="shared" si="10"/>
        <v>2022</v>
      </c>
      <c r="P67" t="str">
        <f t="shared" si="11"/>
        <v>Apr</v>
      </c>
      <c r="Q67" t="str">
        <f t="shared" si="12"/>
        <v>Apr-2022</v>
      </c>
      <c r="R67" s="2" t="str">
        <f t="shared" ref="R67:R130" si="17">IF(C67&gt;=18, "ADULTS", "CHILDREN")</f>
        <v>ADULTS</v>
      </c>
    </row>
    <row r="68" spans="1:18" x14ac:dyDescent="0.35">
      <c r="A68" s="1">
        <v>44778</v>
      </c>
      <c r="B68" t="s">
        <v>95</v>
      </c>
      <c r="C68">
        <v>90</v>
      </c>
      <c r="D68" t="s">
        <v>21</v>
      </c>
      <c r="E68" t="s">
        <v>33</v>
      </c>
      <c r="F68" t="s">
        <v>16</v>
      </c>
      <c r="G68" s="6">
        <f>VLOOKUP(F68,S$11:$T$15, 2, FALSE)</f>
        <v>2509.1716796874998</v>
      </c>
      <c r="H68" t="s">
        <v>28</v>
      </c>
      <c r="I68" s="2">
        <v>1222.8499999999999</v>
      </c>
      <c r="J68" t="str">
        <f t="shared" si="13"/>
        <v>&gt;59</v>
      </c>
      <c r="K68" s="2">
        <f t="shared" si="9"/>
        <v>1345.135</v>
      </c>
      <c r="L68" s="2">
        <f t="shared" si="14"/>
        <v>1345</v>
      </c>
      <c r="M68" s="2">
        <f t="shared" si="15"/>
        <v>1346</v>
      </c>
      <c r="N68" s="2">
        <f t="shared" si="16"/>
        <v>1345</v>
      </c>
      <c r="O68">
        <f t="shared" si="10"/>
        <v>2022</v>
      </c>
      <c r="P68" t="str">
        <f t="shared" si="11"/>
        <v>Aug</v>
      </c>
      <c r="Q68" t="str">
        <f t="shared" si="12"/>
        <v>Aug-2022</v>
      </c>
      <c r="R68" s="2" t="str">
        <f t="shared" si="17"/>
        <v>ADULTS</v>
      </c>
    </row>
    <row r="69" spans="1:18" x14ac:dyDescent="0.35">
      <c r="A69" s="1">
        <v>44666</v>
      </c>
      <c r="B69" t="s">
        <v>96</v>
      </c>
      <c r="C69">
        <v>53</v>
      </c>
      <c r="D69" t="s">
        <v>14</v>
      </c>
      <c r="E69" t="s">
        <v>33</v>
      </c>
      <c r="F69" t="s">
        <v>11</v>
      </c>
      <c r="G69" s="6">
        <f>VLOOKUP(F69,S$11:$T$15, 2, FALSE)</f>
        <v>2503.6022787783868</v>
      </c>
      <c r="H69" t="s">
        <v>37</v>
      </c>
      <c r="I69" s="2">
        <v>498.84</v>
      </c>
      <c r="J69" t="str">
        <f t="shared" si="13"/>
        <v>40-59</v>
      </c>
      <c r="K69" s="2">
        <f t="shared" si="9"/>
        <v>548.72400000000005</v>
      </c>
      <c r="L69" s="2">
        <f t="shared" si="14"/>
        <v>549</v>
      </c>
      <c r="M69" s="2">
        <f t="shared" si="15"/>
        <v>549</v>
      </c>
      <c r="N69" s="2">
        <f t="shared" si="16"/>
        <v>548</v>
      </c>
      <c r="O69">
        <f t="shared" si="10"/>
        <v>2022</v>
      </c>
      <c r="P69" t="str">
        <f t="shared" si="11"/>
        <v>Apr</v>
      </c>
      <c r="Q69" t="str">
        <f t="shared" si="12"/>
        <v>Apr-2022</v>
      </c>
      <c r="R69" s="2" t="str">
        <f t="shared" si="17"/>
        <v>ADULTS</v>
      </c>
    </row>
    <row r="70" spans="1:18" x14ac:dyDescent="0.35">
      <c r="A70" s="1">
        <v>44796</v>
      </c>
      <c r="B70" t="s">
        <v>97</v>
      </c>
      <c r="C70">
        <v>24</v>
      </c>
      <c r="D70" t="s">
        <v>21</v>
      </c>
      <c r="E70" t="s">
        <v>27</v>
      </c>
      <c r="F70" t="s">
        <v>30</v>
      </c>
      <c r="G70" s="6">
        <f>VLOOKUP(F70,S$11:$T$15, 2, FALSE)</f>
        <v>2496.7676064257025</v>
      </c>
      <c r="H70" t="s">
        <v>37</v>
      </c>
      <c r="I70" s="2">
        <v>2610.5</v>
      </c>
      <c r="J70" t="str">
        <f t="shared" si="13"/>
        <v>18-39</v>
      </c>
      <c r="K70" s="2">
        <f t="shared" si="9"/>
        <v>2871.55</v>
      </c>
      <c r="L70" s="2">
        <f t="shared" si="14"/>
        <v>2872</v>
      </c>
      <c r="M70" s="2">
        <f t="shared" si="15"/>
        <v>2872</v>
      </c>
      <c r="N70" s="2">
        <f t="shared" si="16"/>
        <v>2871</v>
      </c>
      <c r="O70">
        <f t="shared" si="10"/>
        <v>2022</v>
      </c>
      <c r="P70" t="str">
        <f t="shared" si="11"/>
        <v>Aug</v>
      </c>
      <c r="Q70" t="str">
        <f t="shared" si="12"/>
        <v>Aug-2022</v>
      </c>
      <c r="R70" s="2" t="str">
        <f t="shared" si="17"/>
        <v>ADULTS</v>
      </c>
    </row>
    <row r="71" spans="1:18" x14ac:dyDescent="0.35">
      <c r="A71" s="1">
        <v>44715</v>
      </c>
      <c r="B71" t="s">
        <v>98</v>
      </c>
      <c r="C71">
        <v>82</v>
      </c>
      <c r="D71" t="s">
        <v>14</v>
      </c>
      <c r="E71" t="s">
        <v>35</v>
      </c>
      <c r="F71" t="s">
        <v>11</v>
      </c>
      <c r="G71" s="6">
        <f>VLOOKUP(F71,S$11:$T$15, 2, FALSE)</f>
        <v>2503.6022787783868</v>
      </c>
      <c r="H71" t="s">
        <v>37</v>
      </c>
      <c r="I71" s="2">
        <v>4041.36</v>
      </c>
      <c r="J71" t="str">
        <f t="shared" si="13"/>
        <v>&gt;59</v>
      </c>
      <c r="K71" s="2">
        <f t="shared" si="9"/>
        <v>4445.4960000000001</v>
      </c>
      <c r="L71" s="2">
        <f t="shared" si="14"/>
        <v>4445</v>
      </c>
      <c r="M71" s="2">
        <f t="shared" si="15"/>
        <v>4446</v>
      </c>
      <c r="N71" s="2">
        <f t="shared" si="16"/>
        <v>4445</v>
      </c>
      <c r="O71">
        <f t="shared" si="10"/>
        <v>2022</v>
      </c>
      <c r="P71" t="str">
        <f t="shared" si="11"/>
        <v>Jun</v>
      </c>
      <c r="Q71" t="str">
        <f t="shared" si="12"/>
        <v>Jun-2022</v>
      </c>
      <c r="R71" s="2" t="str">
        <f t="shared" si="17"/>
        <v>ADULTS</v>
      </c>
    </row>
    <row r="72" spans="1:18" x14ac:dyDescent="0.35">
      <c r="A72" s="1">
        <v>44656</v>
      </c>
      <c r="B72" t="s">
        <v>99</v>
      </c>
      <c r="C72">
        <v>14</v>
      </c>
      <c r="D72" t="s">
        <v>14</v>
      </c>
      <c r="E72" t="s">
        <v>19</v>
      </c>
      <c r="F72" t="s">
        <v>30</v>
      </c>
      <c r="G72" s="6">
        <f>VLOOKUP(F72,S$11:$T$15, 2, FALSE)</f>
        <v>2496.7676064257025</v>
      </c>
      <c r="H72" t="s">
        <v>28</v>
      </c>
      <c r="I72" s="2">
        <v>365.2</v>
      </c>
      <c r="J72" t="str">
        <f t="shared" si="13"/>
        <v>0-17</v>
      </c>
      <c r="K72" s="2">
        <f t="shared" si="9"/>
        <v>401.72</v>
      </c>
      <c r="L72" s="2">
        <f t="shared" si="14"/>
        <v>402</v>
      </c>
      <c r="M72" s="2">
        <f t="shared" si="15"/>
        <v>402</v>
      </c>
      <c r="N72" s="2">
        <f t="shared" si="16"/>
        <v>401</v>
      </c>
      <c r="O72">
        <f t="shared" si="10"/>
        <v>2022</v>
      </c>
      <c r="P72" t="str">
        <f t="shared" si="11"/>
        <v>Apr</v>
      </c>
      <c r="Q72" t="str">
        <f t="shared" si="12"/>
        <v>Apr-2022</v>
      </c>
      <c r="R72" s="2" t="str">
        <f t="shared" si="17"/>
        <v>CHILDREN</v>
      </c>
    </row>
    <row r="73" spans="1:18" x14ac:dyDescent="0.35">
      <c r="A73" s="1">
        <v>44895</v>
      </c>
      <c r="B73" t="s">
        <v>100</v>
      </c>
      <c r="C73">
        <v>92</v>
      </c>
      <c r="D73" t="s">
        <v>21</v>
      </c>
      <c r="E73" t="s">
        <v>35</v>
      </c>
      <c r="F73" t="s">
        <v>16</v>
      </c>
      <c r="G73" s="6">
        <f>VLOOKUP(F73,S$11:$T$15, 2, FALSE)</f>
        <v>2509.1716796874998</v>
      </c>
      <c r="H73" t="s">
        <v>40</v>
      </c>
      <c r="I73" s="2">
        <v>1518.26</v>
      </c>
      <c r="J73" t="str">
        <f t="shared" si="13"/>
        <v>&gt;59</v>
      </c>
      <c r="K73" s="2">
        <f t="shared" si="9"/>
        <v>1670.086</v>
      </c>
      <c r="L73" s="2">
        <f t="shared" si="14"/>
        <v>1670</v>
      </c>
      <c r="M73" s="2">
        <f t="shared" si="15"/>
        <v>1671</v>
      </c>
      <c r="N73" s="2">
        <f t="shared" si="16"/>
        <v>1670</v>
      </c>
      <c r="O73">
        <f t="shared" si="10"/>
        <v>2022</v>
      </c>
      <c r="P73" t="str">
        <f t="shared" si="11"/>
        <v>Nov</v>
      </c>
      <c r="Q73" t="str">
        <f t="shared" si="12"/>
        <v>Nov-2022</v>
      </c>
      <c r="R73" s="2" t="str">
        <f t="shared" si="17"/>
        <v>ADULTS</v>
      </c>
    </row>
    <row r="74" spans="1:18" x14ac:dyDescent="0.35">
      <c r="A74" s="1">
        <v>45087</v>
      </c>
      <c r="B74" t="s">
        <v>101</v>
      </c>
      <c r="C74">
        <v>86</v>
      </c>
      <c r="D74" t="s">
        <v>21</v>
      </c>
      <c r="E74" t="s">
        <v>22</v>
      </c>
      <c r="F74" t="s">
        <v>16</v>
      </c>
      <c r="G74" s="6">
        <f>VLOOKUP(F74,S$11:$T$15, 2, FALSE)</f>
        <v>2509.1716796874998</v>
      </c>
      <c r="H74" t="s">
        <v>12</v>
      </c>
      <c r="I74" s="2">
        <v>587.27</v>
      </c>
      <c r="J74" t="str">
        <f t="shared" si="13"/>
        <v>&gt;59</v>
      </c>
      <c r="K74" s="2">
        <f t="shared" si="9"/>
        <v>645.99700000000007</v>
      </c>
      <c r="L74" s="2">
        <f t="shared" si="14"/>
        <v>646</v>
      </c>
      <c r="M74" s="2">
        <f t="shared" si="15"/>
        <v>646</v>
      </c>
      <c r="N74" s="2">
        <f t="shared" si="16"/>
        <v>645</v>
      </c>
      <c r="O74">
        <f t="shared" si="10"/>
        <v>2023</v>
      </c>
      <c r="P74" t="str">
        <f t="shared" si="11"/>
        <v>Jun</v>
      </c>
      <c r="Q74" t="str">
        <f t="shared" si="12"/>
        <v>Jun-2023</v>
      </c>
      <c r="R74" s="2" t="str">
        <f t="shared" si="17"/>
        <v>ADULTS</v>
      </c>
    </row>
    <row r="75" spans="1:18" x14ac:dyDescent="0.35">
      <c r="A75" s="1">
        <v>44656</v>
      </c>
      <c r="B75" t="s">
        <v>102</v>
      </c>
      <c r="C75">
        <v>77</v>
      </c>
      <c r="D75" t="s">
        <v>14</v>
      </c>
      <c r="E75" t="s">
        <v>10</v>
      </c>
      <c r="F75" t="s">
        <v>16</v>
      </c>
      <c r="G75" s="6">
        <f>VLOOKUP(F75,S$11:$T$15, 2, FALSE)</f>
        <v>2509.1716796874998</v>
      </c>
      <c r="H75" t="s">
        <v>28</v>
      </c>
      <c r="I75" s="2">
        <v>918.96</v>
      </c>
      <c r="J75" t="str">
        <f t="shared" si="13"/>
        <v>&gt;59</v>
      </c>
      <c r="K75" s="2">
        <f t="shared" si="9"/>
        <v>1010.8560000000001</v>
      </c>
      <c r="L75" s="2">
        <f t="shared" si="14"/>
        <v>1011</v>
      </c>
      <c r="M75" s="2">
        <f t="shared" si="15"/>
        <v>1011</v>
      </c>
      <c r="N75" s="2">
        <f t="shared" si="16"/>
        <v>1010</v>
      </c>
      <c r="O75">
        <f t="shared" si="10"/>
        <v>2022</v>
      </c>
      <c r="P75" t="str">
        <f t="shared" si="11"/>
        <v>Apr</v>
      </c>
      <c r="Q75" t="str">
        <f t="shared" si="12"/>
        <v>Apr-2022</v>
      </c>
      <c r="R75" s="2" t="str">
        <f t="shared" si="17"/>
        <v>ADULTS</v>
      </c>
    </row>
    <row r="76" spans="1:18" x14ac:dyDescent="0.35">
      <c r="A76" s="1">
        <v>44896</v>
      </c>
      <c r="B76" t="s">
        <v>103</v>
      </c>
      <c r="C76">
        <v>26</v>
      </c>
      <c r="D76" t="s">
        <v>14</v>
      </c>
      <c r="E76" t="s">
        <v>10</v>
      </c>
      <c r="F76" t="s">
        <v>11</v>
      </c>
      <c r="G76" s="6">
        <f>VLOOKUP(F76,S$11:$T$15, 2, FALSE)</f>
        <v>2503.6022787783868</v>
      </c>
      <c r="H76" t="s">
        <v>37</v>
      </c>
      <c r="I76" s="2">
        <v>4861.8999999999996</v>
      </c>
      <c r="J76" t="str">
        <f t="shared" si="13"/>
        <v>18-39</v>
      </c>
      <c r="K76" s="2">
        <f t="shared" si="9"/>
        <v>5348.09</v>
      </c>
      <c r="L76" s="2">
        <f t="shared" si="14"/>
        <v>5348</v>
      </c>
      <c r="M76" s="2">
        <f t="shared" si="15"/>
        <v>5349</v>
      </c>
      <c r="N76" s="2">
        <f t="shared" si="16"/>
        <v>5348</v>
      </c>
      <c r="O76">
        <f t="shared" si="10"/>
        <v>2022</v>
      </c>
      <c r="P76" t="str">
        <f t="shared" si="11"/>
        <v>Dec</v>
      </c>
      <c r="Q76" t="str">
        <f t="shared" si="12"/>
        <v>Dec-2022</v>
      </c>
      <c r="R76" s="2" t="str">
        <f t="shared" si="17"/>
        <v>ADULTS</v>
      </c>
    </row>
    <row r="77" spans="1:18" x14ac:dyDescent="0.35">
      <c r="A77" s="1">
        <v>44617</v>
      </c>
      <c r="B77" t="s">
        <v>104</v>
      </c>
      <c r="C77">
        <v>21</v>
      </c>
      <c r="D77" t="s">
        <v>9</v>
      </c>
      <c r="E77" t="s">
        <v>35</v>
      </c>
      <c r="F77" t="s">
        <v>30</v>
      </c>
      <c r="G77" s="6">
        <f>VLOOKUP(F77,S$11:$T$15, 2, FALSE)</f>
        <v>2496.7676064257025</v>
      </c>
      <c r="H77" t="s">
        <v>40</v>
      </c>
      <c r="I77" s="2">
        <v>1118.98</v>
      </c>
      <c r="J77" t="str">
        <f t="shared" si="13"/>
        <v>18-39</v>
      </c>
      <c r="K77" s="2">
        <f t="shared" si="9"/>
        <v>1230.8780000000002</v>
      </c>
      <c r="L77" s="2">
        <f t="shared" si="14"/>
        <v>1231</v>
      </c>
      <c r="M77" s="2">
        <f t="shared" si="15"/>
        <v>1231</v>
      </c>
      <c r="N77" s="2">
        <f t="shared" si="16"/>
        <v>1230</v>
      </c>
      <c r="O77">
        <f t="shared" si="10"/>
        <v>2022</v>
      </c>
      <c r="P77" t="str">
        <f t="shared" si="11"/>
        <v>Feb</v>
      </c>
      <c r="Q77" t="str">
        <f t="shared" si="12"/>
        <v>Feb-2022</v>
      </c>
      <c r="R77" s="2" t="str">
        <f t="shared" si="17"/>
        <v>ADULTS</v>
      </c>
    </row>
    <row r="78" spans="1:18" x14ac:dyDescent="0.35">
      <c r="A78" s="1">
        <v>45056</v>
      </c>
      <c r="B78" t="s">
        <v>105</v>
      </c>
      <c r="C78">
        <v>50</v>
      </c>
      <c r="D78" t="s">
        <v>14</v>
      </c>
      <c r="E78" t="s">
        <v>22</v>
      </c>
      <c r="F78" t="s">
        <v>11</v>
      </c>
      <c r="G78" s="6">
        <f>VLOOKUP(F78,S$11:$T$15, 2, FALSE)</f>
        <v>2503.6022787783868</v>
      </c>
      <c r="H78" t="s">
        <v>17</v>
      </c>
      <c r="I78" s="2">
        <v>2886.8</v>
      </c>
      <c r="J78" t="str">
        <f t="shared" si="13"/>
        <v>40-59</v>
      </c>
      <c r="K78" s="2">
        <f t="shared" si="9"/>
        <v>3175.4800000000005</v>
      </c>
      <c r="L78" s="2">
        <f t="shared" si="14"/>
        <v>3175</v>
      </c>
      <c r="M78" s="2">
        <f t="shared" si="15"/>
        <v>3176</v>
      </c>
      <c r="N78" s="2">
        <f t="shared" si="16"/>
        <v>3175</v>
      </c>
      <c r="O78">
        <f t="shared" si="10"/>
        <v>2023</v>
      </c>
      <c r="P78" t="str">
        <f t="shared" si="11"/>
        <v>May</v>
      </c>
      <c r="Q78" t="str">
        <f t="shared" si="12"/>
        <v>May-2023</v>
      </c>
      <c r="R78" s="2" t="str">
        <f t="shared" si="17"/>
        <v>ADULTS</v>
      </c>
    </row>
    <row r="79" spans="1:18" x14ac:dyDescent="0.35">
      <c r="A79" s="1">
        <v>45222</v>
      </c>
      <c r="B79" t="s">
        <v>106</v>
      </c>
      <c r="C79">
        <v>83</v>
      </c>
      <c r="D79" t="s">
        <v>21</v>
      </c>
      <c r="E79" t="s">
        <v>33</v>
      </c>
      <c r="F79" t="s">
        <v>11</v>
      </c>
      <c r="G79" s="6">
        <f>VLOOKUP(F79,S$11:$T$15, 2, FALSE)</f>
        <v>2503.6022787783868</v>
      </c>
      <c r="H79" t="s">
        <v>12</v>
      </c>
      <c r="I79" s="2">
        <v>890.35</v>
      </c>
      <c r="J79" t="str">
        <f t="shared" si="13"/>
        <v>&gt;59</v>
      </c>
      <c r="K79" s="2">
        <f t="shared" si="9"/>
        <v>979.3850000000001</v>
      </c>
      <c r="L79" s="2">
        <f t="shared" si="14"/>
        <v>979</v>
      </c>
      <c r="M79" s="2">
        <f t="shared" si="15"/>
        <v>980</v>
      </c>
      <c r="N79" s="2">
        <f t="shared" si="16"/>
        <v>979</v>
      </c>
      <c r="O79">
        <f t="shared" si="10"/>
        <v>2023</v>
      </c>
      <c r="P79" t="str">
        <f t="shared" si="11"/>
        <v>Oct</v>
      </c>
      <c r="Q79" t="str">
        <f t="shared" si="12"/>
        <v>Oct-2023</v>
      </c>
      <c r="R79" s="2" t="str">
        <f t="shared" si="17"/>
        <v>ADULTS</v>
      </c>
    </row>
    <row r="80" spans="1:18" x14ac:dyDescent="0.35">
      <c r="A80" s="1">
        <v>45153</v>
      </c>
      <c r="B80" t="s">
        <v>107</v>
      </c>
      <c r="C80">
        <v>70</v>
      </c>
      <c r="D80" t="s">
        <v>9</v>
      </c>
      <c r="E80" t="s">
        <v>35</v>
      </c>
      <c r="F80" t="s">
        <v>11</v>
      </c>
      <c r="G80" s="6">
        <f>VLOOKUP(F80,S$11:$T$15, 2, FALSE)</f>
        <v>2503.6022787783868</v>
      </c>
      <c r="H80" t="s">
        <v>12</v>
      </c>
      <c r="I80" s="2">
        <v>785.38</v>
      </c>
      <c r="J80" t="str">
        <f t="shared" si="13"/>
        <v>&gt;59</v>
      </c>
      <c r="K80" s="2">
        <f t="shared" si="9"/>
        <v>863.91800000000012</v>
      </c>
      <c r="L80" s="2">
        <f t="shared" si="14"/>
        <v>864</v>
      </c>
      <c r="M80" s="2">
        <f t="shared" si="15"/>
        <v>864</v>
      </c>
      <c r="N80" s="2">
        <f t="shared" si="16"/>
        <v>863</v>
      </c>
      <c r="O80">
        <f t="shared" si="10"/>
        <v>2023</v>
      </c>
      <c r="P80" t="str">
        <f t="shared" si="11"/>
        <v>Aug</v>
      </c>
      <c r="Q80" t="str">
        <f t="shared" si="12"/>
        <v>Aug-2023</v>
      </c>
      <c r="R80" s="2" t="str">
        <f t="shared" si="17"/>
        <v>ADULTS</v>
      </c>
    </row>
    <row r="81" spans="1:18" x14ac:dyDescent="0.35">
      <c r="A81" s="1">
        <v>44731</v>
      </c>
      <c r="B81" t="s">
        <v>108</v>
      </c>
      <c r="C81">
        <v>88</v>
      </c>
      <c r="D81" t="s">
        <v>9</v>
      </c>
      <c r="E81" t="s">
        <v>10</v>
      </c>
      <c r="F81" t="s">
        <v>16</v>
      </c>
      <c r="G81" s="6">
        <f>VLOOKUP(F81,S$11:$T$15, 2, FALSE)</f>
        <v>2509.1716796874998</v>
      </c>
      <c r="H81" t="s">
        <v>40</v>
      </c>
      <c r="I81" s="2">
        <v>947.01</v>
      </c>
      <c r="J81" t="str">
        <f t="shared" si="13"/>
        <v>&gt;59</v>
      </c>
      <c r="K81" s="2">
        <f t="shared" si="9"/>
        <v>1041.711</v>
      </c>
      <c r="L81" s="2">
        <f t="shared" si="14"/>
        <v>1042</v>
      </c>
      <c r="M81" s="2">
        <f t="shared" si="15"/>
        <v>1042</v>
      </c>
      <c r="N81" s="2">
        <f t="shared" si="16"/>
        <v>1041</v>
      </c>
      <c r="O81">
        <f t="shared" si="10"/>
        <v>2022</v>
      </c>
      <c r="P81" t="str">
        <f t="shared" si="11"/>
        <v>Jun</v>
      </c>
      <c r="Q81" t="str">
        <f t="shared" si="12"/>
        <v>Jun-2022</v>
      </c>
      <c r="R81" s="2" t="str">
        <f t="shared" si="17"/>
        <v>ADULTS</v>
      </c>
    </row>
    <row r="82" spans="1:18" x14ac:dyDescent="0.35">
      <c r="A82" s="1">
        <v>45037</v>
      </c>
      <c r="B82" t="s">
        <v>109</v>
      </c>
      <c r="C82">
        <v>7</v>
      </c>
      <c r="D82" t="s">
        <v>14</v>
      </c>
      <c r="E82" t="s">
        <v>10</v>
      </c>
      <c r="F82" t="s">
        <v>23</v>
      </c>
      <c r="G82" s="6">
        <f>VLOOKUP(F82,S$11:$T$15, 2, FALSE)</f>
        <v>2440.2966694490819</v>
      </c>
      <c r="H82" t="s">
        <v>37</v>
      </c>
      <c r="I82" s="2">
        <v>480</v>
      </c>
      <c r="J82" t="str">
        <f t="shared" si="13"/>
        <v>0-17</v>
      </c>
      <c r="K82" s="2">
        <f t="shared" si="9"/>
        <v>528</v>
      </c>
      <c r="L82" s="2">
        <f t="shared" si="14"/>
        <v>528</v>
      </c>
      <c r="M82" s="2">
        <f t="shared" si="15"/>
        <v>528</v>
      </c>
      <c r="N82" s="2">
        <f t="shared" si="16"/>
        <v>528</v>
      </c>
      <c r="O82">
        <f t="shared" si="10"/>
        <v>2023</v>
      </c>
      <c r="P82" t="str">
        <f t="shared" si="11"/>
        <v>Apr</v>
      </c>
      <c r="Q82" t="str">
        <f t="shared" si="12"/>
        <v>Apr-2023</v>
      </c>
      <c r="R82" s="2" t="str">
        <f t="shared" si="17"/>
        <v>CHILDREN</v>
      </c>
    </row>
    <row r="83" spans="1:18" x14ac:dyDescent="0.35">
      <c r="A83" s="1">
        <v>45048</v>
      </c>
      <c r="B83" t="s">
        <v>110</v>
      </c>
      <c r="C83">
        <v>39</v>
      </c>
      <c r="D83" t="s">
        <v>9</v>
      </c>
      <c r="E83" t="s">
        <v>22</v>
      </c>
      <c r="F83" t="s">
        <v>23</v>
      </c>
      <c r="G83" s="6">
        <f>VLOOKUP(F83,S$11:$T$15, 2, FALSE)</f>
        <v>2440.2966694490819</v>
      </c>
      <c r="H83" t="s">
        <v>37</v>
      </c>
      <c r="I83" s="2">
        <v>551.36</v>
      </c>
      <c r="J83" t="str">
        <f t="shared" si="13"/>
        <v>18-39</v>
      </c>
      <c r="K83" s="2">
        <f t="shared" si="9"/>
        <v>606.49600000000009</v>
      </c>
      <c r="L83" s="2">
        <f t="shared" si="14"/>
        <v>606</v>
      </c>
      <c r="M83" s="2">
        <f t="shared" si="15"/>
        <v>607</v>
      </c>
      <c r="N83" s="2">
        <f t="shared" si="16"/>
        <v>606</v>
      </c>
      <c r="O83">
        <f t="shared" si="10"/>
        <v>2023</v>
      </c>
      <c r="P83" t="str">
        <f t="shared" si="11"/>
        <v>May</v>
      </c>
      <c r="Q83" t="str">
        <f t="shared" si="12"/>
        <v>May-2023</v>
      </c>
      <c r="R83" s="2" t="str">
        <f t="shared" si="17"/>
        <v>ADULTS</v>
      </c>
    </row>
    <row r="84" spans="1:18" x14ac:dyDescent="0.35">
      <c r="A84" s="1">
        <v>45262</v>
      </c>
      <c r="B84" t="s">
        <v>111</v>
      </c>
      <c r="C84">
        <v>57</v>
      </c>
      <c r="D84" t="s">
        <v>21</v>
      </c>
      <c r="E84" t="s">
        <v>33</v>
      </c>
      <c r="F84" t="s">
        <v>30</v>
      </c>
      <c r="G84" s="6">
        <f>VLOOKUP(F84,S$11:$T$15, 2, FALSE)</f>
        <v>2496.7676064257025</v>
      </c>
      <c r="H84" t="s">
        <v>40</v>
      </c>
      <c r="I84" s="2">
        <v>3621.04</v>
      </c>
      <c r="J84" t="str">
        <f t="shared" si="13"/>
        <v>40-59</v>
      </c>
      <c r="K84" s="2">
        <f t="shared" si="9"/>
        <v>3983.1440000000002</v>
      </c>
      <c r="L84" s="2">
        <f t="shared" si="14"/>
        <v>3983</v>
      </c>
      <c r="M84" s="2">
        <f t="shared" si="15"/>
        <v>3984</v>
      </c>
      <c r="N84" s="2">
        <f t="shared" si="16"/>
        <v>3983</v>
      </c>
      <c r="O84">
        <f t="shared" si="10"/>
        <v>2023</v>
      </c>
      <c r="P84" t="str">
        <f t="shared" si="11"/>
        <v>Dec</v>
      </c>
      <c r="Q84" t="str">
        <f t="shared" si="12"/>
        <v>Dec-2023</v>
      </c>
      <c r="R84" s="2" t="str">
        <f t="shared" si="17"/>
        <v>ADULTS</v>
      </c>
    </row>
    <row r="85" spans="1:18" x14ac:dyDescent="0.35">
      <c r="A85" s="1">
        <v>44953</v>
      </c>
      <c r="B85" t="s">
        <v>112</v>
      </c>
      <c r="C85">
        <v>29</v>
      </c>
      <c r="D85" t="s">
        <v>21</v>
      </c>
      <c r="E85" t="s">
        <v>15</v>
      </c>
      <c r="F85" t="s">
        <v>30</v>
      </c>
      <c r="G85" s="6">
        <f>VLOOKUP(F85,S$11:$T$15, 2, FALSE)</f>
        <v>2496.7676064257025</v>
      </c>
      <c r="H85" t="s">
        <v>12</v>
      </c>
      <c r="I85" s="2">
        <v>2747.05</v>
      </c>
      <c r="J85" t="str">
        <f t="shared" si="13"/>
        <v>18-39</v>
      </c>
      <c r="K85" s="2">
        <f t="shared" si="9"/>
        <v>3021.7550000000006</v>
      </c>
      <c r="L85" s="2">
        <f t="shared" si="14"/>
        <v>3022</v>
      </c>
      <c r="M85" s="2">
        <f t="shared" si="15"/>
        <v>3022</v>
      </c>
      <c r="N85" s="2">
        <f t="shared" si="16"/>
        <v>3021</v>
      </c>
      <c r="O85">
        <f t="shared" si="10"/>
        <v>2023</v>
      </c>
      <c r="P85" t="str">
        <f t="shared" si="11"/>
        <v>Jan</v>
      </c>
      <c r="Q85" t="str">
        <f t="shared" si="12"/>
        <v>Jan-2023</v>
      </c>
      <c r="R85" s="2" t="str">
        <f t="shared" si="17"/>
        <v>ADULTS</v>
      </c>
    </row>
    <row r="86" spans="1:18" x14ac:dyDescent="0.35">
      <c r="A86" s="1">
        <v>45192</v>
      </c>
      <c r="B86" t="s">
        <v>113</v>
      </c>
      <c r="C86">
        <v>83</v>
      </c>
      <c r="D86" t="s">
        <v>14</v>
      </c>
      <c r="E86" t="s">
        <v>33</v>
      </c>
      <c r="F86" t="s">
        <v>11</v>
      </c>
      <c r="G86" s="6">
        <f>VLOOKUP(F86,S$11:$T$15, 2, FALSE)</f>
        <v>2503.6022787783868</v>
      </c>
      <c r="H86" t="s">
        <v>37</v>
      </c>
      <c r="I86" s="2">
        <v>1699.52</v>
      </c>
      <c r="J86" t="str">
        <f t="shared" si="13"/>
        <v>&gt;59</v>
      </c>
      <c r="K86" s="2">
        <f t="shared" si="9"/>
        <v>1869.4720000000002</v>
      </c>
      <c r="L86" s="2">
        <f t="shared" si="14"/>
        <v>1869</v>
      </c>
      <c r="M86" s="2">
        <f t="shared" si="15"/>
        <v>1870</v>
      </c>
      <c r="N86" s="2">
        <f t="shared" si="16"/>
        <v>1869</v>
      </c>
      <c r="O86">
        <f t="shared" si="10"/>
        <v>2023</v>
      </c>
      <c r="P86" t="str">
        <f t="shared" si="11"/>
        <v>Sep</v>
      </c>
      <c r="Q86" t="str">
        <f t="shared" si="12"/>
        <v>Sep-2023</v>
      </c>
      <c r="R86" s="2" t="str">
        <f t="shared" si="17"/>
        <v>ADULTS</v>
      </c>
    </row>
    <row r="87" spans="1:18" x14ac:dyDescent="0.35">
      <c r="A87" s="1">
        <v>44695</v>
      </c>
      <c r="B87" t="s">
        <v>114</v>
      </c>
      <c r="C87">
        <v>31</v>
      </c>
      <c r="D87" t="s">
        <v>21</v>
      </c>
      <c r="E87" t="s">
        <v>15</v>
      </c>
      <c r="F87" t="s">
        <v>23</v>
      </c>
      <c r="G87" s="6">
        <f>VLOOKUP(F87,S$11:$T$15, 2, FALSE)</f>
        <v>2440.2966694490819</v>
      </c>
      <c r="H87" t="s">
        <v>40</v>
      </c>
      <c r="I87" s="2">
        <v>4076.08</v>
      </c>
      <c r="J87" t="str">
        <f t="shared" si="13"/>
        <v>18-39</v>
      </c>
      <c r="K87" s="2">
        <f t="shared" si="9"/>
        <v>4483.6880000000001</v>
      </c>
      <c r="L87" s="2">
        <f t="shared" si="14"/>
        <v>4484</v>
      </c>
      <c r="M87" s="2">
        <f t="shared" si="15"/>
        <v>4484</v>
      </c>
      <c r="N87" s="2">
        <f t="shared" si="16"/>
        <v>4483</v>
      </c>
      <c r="O87">
        <f t="shared" si="10"/>
        <v>2022</v>
      </c>
      <c r="P87" t="str">
        <f t="shared" si="11"/>
        <v>May</v>
      </c>
      <c r="Q87" t="str">
        <f t="shared" si="12"/>
        <v>May-2022</v>
      </c>
      <c r="R87" s="2" t="str">
        <f t="shared" si="17"/>
        <v>ADULTS</v>
      </c>
    </row>
    <row r="88" spans="1:18" x14ac:dyDescent="0.35">
      <c r="A88" s="1">
        <v>45129</v>
      </c>
      <c r="B88" t="s">
        <v>115</v>
      </c>
      <c r="C88">
        <v>59</v>
      </c>
      <c r="D88" t="s">
        <v>9</v>
      </c>
      <c r="E88" t="s">
        <v>25</v>
      </c>
      <c r="F88" t="s">
        <v>11</v>
      </c>
      <c r="G88" s="6">
        <f>VLOOKUP(F88,S$11:$T$15, 2, FALSE)</f>
        <v>2503.6022787783868</v>
      </c>
      <c r="H88" t="s">
        <v>28</v>
      </c>
      <c r="I88" s="2">
        <v>625.19000000000005</v>
      </c>
      <c r="J88" t="str">
        <f t="shared" si="13"/>
        <v>40-59</v>
      </c>
      <c r="K88" s="2">
        <f t="shared" si="9"/>
        <v>687.70900000000006</v>
      </c>
      <c r="L88" s="2">
        <f t="shared" si="14"/>
        <v>688</v>
      </c>
      <c r="M88" s="2">
        <f t="shared" si="15"/>
        <v>688</v>
      </c>
      <c r="N88" s="2">
        <f t="shared" si="16"/>
        <v>687</v>
      </c>
      <c r="O88">
        <f t="shared" si="10"/>
        <v>2023</v>
      </c>
      <c r="P88" t="str">
        <f t="shared" si="11"/>
        <v>Jul</v>
      </c>
      <c r="Q88" t="str">
        <f t="shared" si="12"/>
        <v>Jul-2023</v>
      </c>
      <c r="R88" s="2" t="str">
        <f t="shared" si="17"/>
        <v>ADULTS</v>
      </c>
    </row>
    <row r="89" spans="1:18" x14ac:dyDescent="0.35">
      <c r="A89" s="1">
        <v>45028</v>
      </c>
      <c r="B89" t="s">
        <v>116</v>
      </c>
      <c r="C89">
        <v>63</v>
      </c>
      <c r="D89" t="s">
        <v>14</v>
      </c>
      <c r="E89" t="s">
        <v>25</v>
      </c>
      <c r="F89" t="s">
        <v>30</v>
      </c>
      <c r="G89" s="6">
        <f>VLOOKUP(F89,S$11:$T$15, 2, FALSE)</f>
        <v>2496.7676064257025</v>
      </c>
      <c r="H89" t="s">
        <v>12</v>
      </c>
      <c r="I89" s="2">
        <v>4048.03</v>
      </c>
      <c r="J89" t="str">
        <f t="shared" si="13"/>
        <v>&gt;59</v>
      </c>
      <c r="K89" s="2">
        <f t="shared" si="9"/>
        <v>4452.8330000000005</v>
      </c>
      <c r="L89" s="2">
        <f t="shared" si="14"/>
        <v>4453</v>
      </c>
      <c r="M89" s="2">
        <f t="shared" si="15"/>
        <v>4453</v>
      </c>
      <c r="N89" s="2">
        <f t="shared" si="16"/>
        <v>4452</v>
      </c>
      <c r="O89">
        <f t="shared" si="10"/>
        <v>2023</v>
      </c>
      <c r="P89" t="str">
        <f t="shared" si="11"/>
        <v>Apr</v>
      </c>
      <c r="Q89" t="str">
        <f t="shared" si="12"/>
        <v>Apr-2023</v>
      </c>
      <c r="R89" s="2" t="str">
        <f t="shared" si="17"/>
        <v>ADULTS</v>
      </c>
    </row>
    <row r="90" spans="1:18" x14ac:dyDescent="0.35">
      <c r="A90" s="1">
        <v>45260</v>
      </c>
      <c r="B90" t="s">
        <v>117</v>
      </c>
      <c r="C90">
        <v>71</v>
      </c>
      <c r="D90" t="s">
        <v>14</v>
      </c>
      <c r="E90" t="s">
        <v>33</v>
      </c>
      <c r="F90" t="s">
        <v>23</v>
      </c>
      <c r="G90" s="6">
        <f>VLOOKUP(F90,S$11:$T$15, 2, FALSE)</f>
        <v>2440.2966694490819</v>
      </c>
      <c r="H90" t="s">
        <v>40</v>
      </c>
      <c r="I90" s="2">
        <v>1975.74</v>
      </c>
      <c r="J90" t="str">
        <f t="shared" si="13"/>
        <v>&gt;59</v>
      </c>
      <c r="K90" s="2">
        <f t="shared" si="9"/>
        <v>2173.3140000000003</v>
      </c>
      <c r="L90" s="2">
        <f t="shared" si="14"/>
        <v>2173</v>
      </c>
      <c r="M90" s="2">
        <f t="shared" si="15"/>
        <v>2174</v>
      </c>
      <c r="N90" s="2">
        <f t="shared" si="16"/>
        <v>2173</v>
      </c>
      <c r="O90">
        <f t="shared" si="10"/>
        <v>2023</v>
      </c>
      <c r="P90" t="str">
        <f t="shared" si="11"/>
        <v>Nov</v>
      </c>
      <c r="Q90" t="str">
        <f t="shared" si="12"/>
        <v>Nov-2023</v>
      </c>
      <c r="R90" s="2" t="str">
        <f t="shared" si="17"/>
        <v>ADULTS</v>
      </c>
    </row>
    <row r="91" spans="1:18" x14ac:dyDescent="0.35">
      <c r="A91" s="1">
        <v>44633</v>
      </c>
      <c r="B91" t="s">
        <v>118</v>
      </c>
      <c r="C91">
        <v>92</v>
      </c>
      <c r="D91" t="s">
        <v>14</v>
      </c>
      <c r="E91" t="s">
        <v>15</v>
      </c>
      <c r="F91" t="s">
        <v>23</v>
      </c>
      <c r="G91" s="6">
        <f>VLOOKUP(F91,S$11:$T$15, 2, FALSE)</f>
        <v>2440.2966694490819</v>
      </c>
      <c r="H91" t="s">
        <v>17</v>
      </c>
      <c r="I91" s="2">
        <v>1286.1400000000001</v>
      </c>
      <c r="J91" t="str">
        <f t="shared" si="13"/>
        <v>&gt;59</v>
      </c>
      <c r="K91" s="2">
        <f t="shared" si="9"/>
        <v>1414.7540000000001</v>
      </c>
      <c r="L91" s="2">
        <f t="shared" si="14"/>
        <v>1415</v>
      </c>
      <c r="M91" s="2">
        <f t="shared" si="15"/>
        <v>1415</v>
      </c>
      <c r="N91" s="2">
        <f t="shared" si="16"/>
        <v>1414</v>
      </c>
      <c r="O91">
        <f t="shared" si="10"/>
        <v>2022</v>
      </c>
      <c r="P91" t="str">
        <f t="shared" si="11"/>
        <v>Mar</v>
      </c>
      <c r="Q91" t="str">
        <f t="shared" si="12"/>
        <v>Mar-2022</v>
      </c>
      <c r="R91" s="2" t="str">
        <f t="shared" si="17"/>
        <v>ADULTS</v>
      </c>
    </row>
    <row r="92" spans="1:18" x14ac:dyDescent="0.35">
      <c r="A92" s="1">
        <v>44778</v>
      </c>
      <c r="B92" t="s">
        <v>119</v>
      </c>
      <c r="C92">
        <v>67</v>
      </c>
      <c r="D92" t="s">
        <v>9</v>
      </c>
      <c r="E92" t="s">
        <v>22</v>
      </c>
      <c r="F92" t="s">
        <v>16</v>
      </c>
      <c r="G92" s="6">
        <f>VLOOKUP(F92,S$11:$T$15, 2, FALSE)</f>
        <v>2509.1716796874998</v>
      </c>
      <c r="H92" t="s">
        <v>12</v>
      </c>
      <c r="I92" s="2">
        <v>788.2</v>
      </c>
      <c r="J92" t="str">
        <f t="shared" si="13"/>
        <v>&gt;59</v>
      </c>
      <c r="K92" s="2">
        <f t="shared" si="9"/>
        <v>867.0200000000001</v>
      </c>
      <c r="L92" s="2">
        <f t="shared" si="14"/>
        <v>867</v>
      </c>
      <c r="M92" s="2">
        <f t="shared" si="15"/>
        <v>868</v>
      </c>
      <c r="N92" s="2">
        <f t="shared" si="16"/>
        <v>867</v>
      </c>
      <c r="O92">
        <f t="shared" si="10"/>
        <v>2022</v>
      </c>
      <c r="P92" t="str">
        <f t="shared" si="11"/>
        <v>Aug</v>
      </c>
      <c r="Q92" t="str">
        <f t="shared" si="12"/>
        <v>Aug-2022</v>
      </c>
      <c r="R92" s="2" t="str">
        <f t="shared" si="17"/>
        <v>ADULTS</v>
      </c>
    </row>
    <row r="93" spans="1:18" x14ac:dyDescent="0.35">
      <c r="A93" s="1">
        <v>44589</v>
      </c>
      <c r="B93" t="s">
        <v>120</v>
      </c>
      <c r="C93">
        <v>21</v>
      </c>
      <c r="D93" t="s">
        <v>9</v>
      </c>
      <c r="E93" t="s">
        <v>10</v>
      </c>
      <c r="F93" t="s">
        <v>23</v>
      </c>
      <c r="G93" s="6">
        <f>VLOOKUP(F93,S$11:$T$15, 2, FALSE)</f>
        <v>2440.2966694490819</v>
      </c>
      <c r="H93" t="s">
        <v>17</v>
      </c>
      <c r="I93" s="2">
        <v>716.39</v>
      </c>
      <c r="J93" t="str">
        <f t="shared" si="13"/>
        <v>18-39</v>
      </c>
      <c r="K93" s="2">
        <f t="shared" si="9"/>
        <v>788.029</v>
      </c>
      <c r="L93" s="2">
        <f t="shared" si="14"/>
        <v>788</v>
      </c>
      <c r="M93" s="2">
        <f t="shared" si="15"/>
        <v>789</v>
      </c>
      <c r="N93" s="2">
        <f t="shared" si="16"/>
        <v>788</v>
      </c>
      <c r="O93">
        <f t="shared" si="10"/>
        <v>2022</v>
      </c>
      <c r="P93" t="str">
        <f t="shared" si="11"/>
        <v>Jan</v>
      </c>
      <c r="Q93" t="str">
        <f t="shared" si="12"/>
        <v>Jan-2022</v>
      </c>
      <c r="R93" s="2" t="str">
        <f t="shared" si="17"/>
        <v>ADULTS</v>
      </c>
    </row>
    <row r="94" spans="1:18" x14ac:dyDescent="0.35">
      <c r="A94" s="1">
        <v>44645</v>
      </c>
      <c r="B94" t="s">
        <v>121</v>
      </c>
      <c r="C94">
        <v>15</v>
      </c>
      <c r="D94" t="s">
        <v>9</v>
      </c>
      <c r="E94" t="s">
        <v>19</v>
      </c>
      <c r="F94" t="s">
        <v>23</v>
      </c>
      <c r="G94" s="6">
        <f>VLOOKUP(F94,S$11:$T$15, 2, FALSE)</f>
        <v>2440.2966694490819</v>
      </c>
      <c r="H94" t="s">
        <v>17</v>
      </c>
      <c r="I94" s="2">
        <v>1995</v>
      </c>
      <c r="J94" t="str">
        <f t="shared" si="13"/>
        <v>0-17</v>
      </c>
      <c r="K94" s="2">
        <f t="shared" si="9"/>
        <v>2194.5</v>
      </c>
      <c r="L94" s="2">
        <f t="shared" si="14"/>
        <v>2195</v>
      </c>
      <c r="M94" s="2">
        <f t="shared" si="15"/>
        <v>2195</v>
      </c>
      <c r="N94" s="2">
        <f t="shared" si="16"/>
        <v>2194</v>
      </c>
      <c r="O94">
        <f t="shared" si="10"/>
        <v>2022</v>
      </c>
      <c r="P94" t="str">
        <f t="shared" si="11"/>
        <v>Mar</v>
      </c>
      <c r="Q94" t="str">
        <f t="shared" si="12"/>
        <v>Mar-2022</v>
      </c>
      <c r="R94" s="2" t="str">
        <f t="shared" si="17"/>
        <v>CHILDREN</v>
      </c>
    </row>
    <row r="95" spans="1:18" x14ac:dyDescent="0.35">
      <c r="A95" s="1">
        <v>44747</v>
      </c>
      <c r="B95" t="s">
        <v>122</v>
      </c>
      <c r="C95">
        <v>79</v>
      </c>
      <c r="D95" t="s">
        <v>14</v>
      </c>
      <c r="E95" t="s">
        <v>15</v>
      </c>
      <c r="F95" t="s">
        <v>16</v>
      </c>
      <c r="G95" s="6">
        <f>VLOOKUP(F95,S$11:$T$15, 2, FALSE)</f>
        <v>2509.1716796874998</v>
      </c>
      <c r="H95" t="s">
        <v>28</v>
      </c>
      <c r="I95" s="2">
        <v>258</v>
      </c>
      <c r="J95" t="str">
        <f t="shared" si="13"/>
        <v>&gt;59</v>
      </c>
      <c r="K95" s="2">
        <f t="shared" si="9"/>
        <v>283.8</v>
      </c>
      <c r="L95" s="2">
        <f t="shared" si="14"/>
        <v>284</v>
      </c>
      <c r="M95" s="2">
        <f t="shared" si="15"/>
        <v>284</v>
      </c>
      <c r="N95" s="2">
        <f t="shared" si="16"/>
        <v>283</v>
      </c>
      <c r="O95">
        <f t="shared" si="10"/>
        <v>2022</v>
      </c>
      <c r="P95" t="str">
        <f t="shared" si="11"/>
        <v>Jul</v>
      </c>
      <c r="Q95" t="str">
        <f t="shared" si="12"/>
        <v>Jul-2022</v>
      </c>
      <c r="R95" s="2" t="str">
        <f t="shared" si="17"/>
        <v>ADULTS</v>
      </c>
    </row>
    <row r="96" spans="1:18" x14ac:dyDescent="0.35">
      <c r="A96" s="1">
        <v>44803</v>
      </c>
      <c r="B96" t="s">
        <v>123</v>
      </c>
      <c r="C96">
        <v>42</v>
      </c>
      <c r="D96" t="s">
        <v>9</v>
      </c>
      <c r="E96" t="s">
        <v>22</v>
      </c>
      <c r="F96" t="s">
        <v>11</v>
      </c>
      <c r="G96" s="6">
        <f>VLOOKUP(F96,S$11:$T$15, 2, FALSE)</f>
        <v>2503.6022787783868</v>
      </c>
      <c r="H96" t="s">
        <v>28</v>
      </c>
      <c r="I96" s="2">
        <v>2190.85</v>
      </c>
      <c r="J96" t="str">
        <f t="shared" si="13"/>
        <v>40-59</v>
      </c>
      <c r="K96" s="2">
        <f t="shared" si="9"/>
        <v>2409.9349999999999</v>
      </c>
      <c r="L96" s="2">
        <f t="shared" si="14"/>
        <v>2410</v>
      </c>
      <c r="M96" s="2">
        <f t="shared" si="15"/>
        <v>2410</v>
      </c>
      <c r="N96" s="2">
        <f t="shared" si="16"/>
        <v>2409</v>
      </c>
      <c r="O96">
        <f t="shared" si="10"/>
        <v>2022</v>
      </c>
      <c r="P96" t="str">
        <f t="shared" si="11"/>
        <v>Aug</v>
      </c>
      <c r="Q96" t="str">
        <f t="shared" si="12"/>
        <v>Aug-2022</v>
      </c>
      <c r="R96" s="2" t="str">
        <f t="shared" si="17"/>
        <v>ADULTS</v>
      </c>
    </row>
    <row r="97" spans="1:18" x14ac:dyDescent="0.35">
      <c r="A97" s="1">
        <v>44688</v>
      </c>
      <c r="B97" t="s">
        <v>124</v>
      </c>
      <c r="C97">
        <v>94</v>
      </c>
      <c r="D97" t="s">
        <v>9</v>
      </c>
      <c r="E97" t="s">
        <v>33</v>
      </c>
      <c r="F97" t="s">
        <v>16</v>
      </c>
      <c r="G97" s="6">
        <f>VLOOKUP(F97,S$11:$T$15, 2, FALSE)</f>
        <v>2509.1716796874998</v>
      </c>
      <c r="H97" t="s">
        <v>37</v>
      </c>
      <c r="I97" s="2">
        <v>397.3</v>
      </c>
      <c r="J97" t="str">
        <f t="shared" si="13"/>
        <v>&gt;59</v>
      </c>
      <c r="K97" s="2">
        <f t="shared" si="9"/>
        <v>437.03000000000003</v>
      </c>
      <c r="L97" s="2">
        <f t="shared" si="14"/>
        <v>437</v>
      </c>
      <c r="M97" s="2">
        <f t="shared" si="15"/>
        <v>438</v>
      </c>
      <c r="N97" s="2">
        <f t="shared" si="16"/>
        <v>437</v>
      </c>
      <c r="O97">
        <f t="shared" si="10"/>
        <v>2022</v>
      </c>
      <c r="P97" t="str">
        <f t="shared" si="11"/>
        <v>May</v>
      </c>
      <c r="Q97" t="str">
        <f t="shared" si="12"/>
        <v>May-2022</v>
      </c>
      <c r="R97" s="2" t="str">
        <f t="shared" si="17"/>
        <v>ADULTS</v>
      </c>
    </row>
    <row r="98" spans="1:18" x14ac:dyDescent="0.35">
      <c r="A98" s="1">
        <v>44847</v>
      </c>
      <c r="B98" t="s">
        <v>125</v>
      </c>
      <c r="C98">
        <v>58</v>
      </c>
      <c r="D98" t="s">
        <v>14</v>
      </c>
      <c r="E98" t="s">
        <v>27</v>
      </c>
      <c r="F98" t="s">
        <v>23</v>
      </c>
      <c r="G98" s="6">
        <f>VLOOKUP(F98,S$11:$T$15, 2, FALSE)</f>
        <v>2440.2966694490819</v>
      </c>
      <c r="H98" t="s">
        <v>28</v>
      </c>
      <c r="I98" s="2">
        <v>4815.78</v>
      </c>
      <c r="J98" t="str">
        <f t="shared" si="13"/>
        <v>40-59</v>
      </c>
      <c r="K98" s="2">
        <f t="shared" si="9"/>
        <v>5297.3580000000002</v>
      </c>
      <c r="L98" s="2">
        <f t="shared" si="14"/>
        <v>5297</v>
      </c>
      <c r="M98" s="2">
        <f t="shared" si="15"/>
        <v>5298</v>
      </c>
      <c r="N98" s="2">
        <f t="shared" si="16"/>
        <v>5297</v>
      </c>
      <c r="O98">
        <f t="shared" si="10"/>
        <v>2022</v>
      </c>
      <c r="P98" t="str">
        <f t="shared" si="11"/>
        <v>Oct</v>
      </c>
      <c r="Q98" t="str">
        <f t="shared" si="12"/>
        <v>Oct-2022</v>
      </c>
      <c r="R98" s="2" t="str">
        <f t="shared" si="17"/>
        <v>ADULTS</v>
      </c>
    </row>
    <row r="99" spans="1:18" x14ac:dyDescent="0.35">
      <c r="A99" s="1">
        <v>44951</v>
      </c>
      <c r="B99" t="s">
        <v>126</v>
      </c>
      <c r="C99">
        <v>52</v>
      </c>
      <c r="D99" t="s">
        <v>14</v>
      </c>
      <c r="E99" t="s">
        <v>15</v>
      </c>
      <c r="F99" t="s">
        <v>16</v>
      </c>
      <c r="G99" s="6">
        <f>VLOOKUP(F99,S$11:$T$15, 2, FALSE)</f>
        <v>2509.1716796874998</v>
      </c>
      <c r="H99" t="s">
        <v>40</v>
      </c>
      <c r="I99" s="2">
        <v>4949.17</v>
      </c>
      <c r="J99" t="str">
        <f t="shared" si="13"/>
        <v>40-59</v>
      </c>
      <c r="K99" s="2">
        <f t="shared" si="9"/>
        <v>5444.0870000000004</v>
      </c>
      <c r="L99" s="2">
        <f t="shared" si="14"/>
        <v>5444</v>
      </c>
      <c r="M99" s="2">
        <f t="shared" si="15"/>
        <v>5445</v>
      </c>
      <c r="N99" s="2">
        <f t="shared" si="16"/>
        <v>5444</v>
      </c>
      <c r="O99">
        <f t="shared" si="10"/>
        <v>2023</v>
      </c>
      <c r="P99" t="str">
        <f t="shared" si="11"/>
        <v>Jan</v>
      </c>
      <c r="Q99" t="str">
        <f t="shared" si="12"/>
        <v>Jan-2023</v>
      </c>
      <c r="R99" s="2" t="str">
        <f t="shared" si="17"/>
        <v>ADULTS</v>
      </c>
    </row>
    <row r="100" spans="1:18" x14ac:dyDescent="0.35">
      <c r="A100" s="1">
        <v>44914</v>
      </c>
      <c r="B100" t="s">
        <v>127</v>
      </c>
      <c r="C100">
        <v>97</v>
      </c>
      <c r="D100" t="s">
        <v>14</v>
      </c>
      <c r="E100" t="s">
        <v>22</v>
      </c>
      <c r="F100" t="s">
        <v>30</v>
      </c>
      <c r="G100" s="6">
        <f>VLOOKUP(F100,S$11:$T$15, 2, FALSE)</f>
        <v>2496.7676064257025</v>
      </c>
      <c r="H100" t="s">
        <v>40</v>
      </c>
      <c r="I100" s="2">
        <v>1211.92</v>
      </c>
      <c r="J100" t="str">
        <f t="shared" si="13"/>
        <v>&gt;59</v>
      </c>
      <c r="K100" s="2">
        <f t="shared" si="9"/>
        <v>1333.1120000000001</v>
      </c>
      <c r="L100" s="2">
        <f t="shared" si="14"/>
        <v>1333</v>
      </c>
      <c r="M100" s="2">
        <f t="shared" si="15"/>
        <v>1334</v>
      </c>
      <c r="N100" s="2">
        <f t="shared" si="16"/>
        <v>1333</v>
      </c>
      <c r="O100">
        <f t="shared" si="10"/>
        <v>2022</v>
      </c>
      <c r="P100" t="str">
        <f t="shared" si="11"/>
        <v>Dec</v>
      </c>
      <c r="Q100" t="str">
        <f t="shared" si="12"/>
        <v>Dec-2022</v>
      </c>
      <c r="R100" s="2" t="str">
        <f t="shared" si="17"/>
        <v>ADULTS</v>
      </c>
    </row>
    <row r="101" spans="1:18" x14ac:dyDescent="0.35">
      <c r="A101" s="1">
        <v>44776</v>
      </c>
      <c r="B101" t="s">
        <v>128</v>
      </c>
      <c r="C101">
        <v>72</v>
      </c>
      <c r="D101" t="s">
        <v>14</v>
      </c>
      <c r="E101" t="s">
        <v>35</v>
      </c>
      <c r="F101" t="s">
        <v>11</v>
      </c>
      <c r="G101" s="6">
        <f>VLOOKUP(F101,S$11:$T$15, 2, FALSE)</f>
        <v>2503.6022787783868</v>
      </c>
      <c r="H101" t="s">
        <v>40</v>
      </c>
      <c r="I101" s="2">
        <v>1090.5999999999999</v>
      </c>
      <c r="J101" t="str">
        <f t="shared" si="13"/>
        <v>&gt;59</v>
      </c>
      <c r="K101" s="2">
        <f t="shared" si="9"/>
        <v>1199.6600000000001</v>
      </c>
      <c r="L101" s="2">
        <f t="shared" si="14"/>
        <v>1200</v>
      </c>
      <c r="M101" s="2">
        <f t="shared" si="15"/>
        <v>1200</v>
      </c>
      <c r="N101" s="2">
        <f t="shared" si="16"/>
        <v>1199</v>
      </c>
      <c r="O101">
        <f t="shared" si="10"/>
        <v>2022</v>
      </c>
      <c r="P101" t="str">
        <f t="shared" si="11"/>
        <v>Aug</v>
      </c>
      <c r="Q101" t="str">
        <f t="shared" si="12"/>
        <v>Aug-2022</v>
      </c>
      <c r="R101" s="2" t="str">
        <f t="shared" si="17"/>
        <v>ADULTS</v>
      </c>
    </row>
    <row r="102" spans="1:18" x14ac:dyDescent="0.35">
      <c r="A102" s="1">
        <v>45207</v>
      </c>
      <c r="B102" t="s">
        <v>129</v>
      </c>
      <c r="C102">
        <v>55</v>
      </c>
      <c r="D102" t="s">
        <v>9</v>
      </c>
      <c r="E102" t="s">
        <v>22</v>
      </c>
      <c r="F102" t="s">
        <v>30</v>
      </c>
      <c r="G102" s="6">
        <f>VLOOKUP(F102,S$11:$T$15, 2, FALSE)</f>
        <v>2496.7676064257025</v>
      </c>
      <c r="H102" t="s">
        <v>12</v>
      </c>
      <c r="I102" s="2">
        <v>1220.83</v>
      </c>
      <c r="J102" t="str">
        <f t="shared" si="13"/>
        <v>40-59</v>
      </c>
      <c r="K102" s="2">
        <f t="shared" si="9"/>
        <v>1342.913</v>
      </c>
      <c r="L102" s="2">
        <f t="shared" si="14"/>
        <v>1343</v>
      </c>
      <c r="M102" s="2">
        <f t="shared" si="15"/>
        <v>1343</v>
      </c>
      <c r="N102" s="2">
        <f t="shared" si="16"/>
        <v>1342</v>
      </c>
      <c r="O102">
        <f t="shared" si="10"/>
        <v>2023</v>
      </c>
      <c r="P102" t="str">
        <f t="shared" si="11"/>
        <v>Oct</v>
      </c>
      <c r="Q102" t="str">
        <f t="shared" si="12"/>
        <v>Oct-2023</v>
      </c>
      <c r="R102" s="2" t="str">
        <f t="shared" si="17"/>
        <v>ADULTS</v>
      </c>
    </row>
    <row r="103" spans="1:18" x14ac:dyDescent="0.35">
      <c r="A103" s="1">
        <v>45124</v>
      </c>
      <c r="B103" t="s">
        <v>130</v>
      </c>
      <c r="C103">
        <v>25</v>
      </c>
      <c r="D103" t="s">
        <v>21</v>
      </c>
      <c r="E103" t="s">
        <v>15</v>
      </c>
      <c r="F103" t="s">
        <v>16</v>
      </c>
      <c r="G103" s="6">
        <f>VLOOKUP(F103,S$11:$T$15, 2, FALSE)</f>
        <v>2509.1716796874998</v>
      </c>
      <c r="H103" t="s">
        <v>40</v>
      </c>
      <c r="I103" s="2">
        <v>3086.13</v>
      </c>
      <c r="J103" t="str">
        <f t="shared" si="13"/>
        <v>18-39</v>
      </c>
      <c r="K103" s="2">
        <f t="shared" si="9"/>
        <v>3394.7430000000004</v>
      </c>
      <c r="L103" s="2">
        <f t="shared" si="14"/>
        <v>3395</v>
      </c>
      <c r="M103" s="2">
        <f t="shared" si="15"/>
        <v>3395</v>
      </c>
      <c r="N103" s="2">
        <f t="shared" si="16"/>
        <v>3394</v>
      </c>
      <c r="O103">
        <f t="shared" si="10"/>
        <v>2023</v>
      </c>
      <c r="P103" t="str">
        <f t="shared" si="11"/>
        <v>Jul</v>
      </c>
      <c r="Q103" t="str">
        <f t="shared" si="12"/>
        <v>Jul-2023</v>
      </c>
      <c r="R103" s="2" t="str">
        <f t="shared" si="17"/>
        <v>ADULTS</v>
      </c>
    </row>
    <row r="104" spans="1:18" x14ac:dyDescent="0.35">
      <c r="A104" s="1">
        <v>44707</v>
      </c>
      <c r="B104" t="s">
        <v>131</v>
      </c>
      <c r="C104">
        <v>92</v>
      </c>
      <c r="D104" t="s">
        <v>21</v>
      </c>
      <c r="E104" t="s">
        <v>33</v>
      </c>
      <c r="F104" t="s">
        <v>11</v>
      </c>
      <c r="G104" s="6">
        <f>VLOOKUP(F104,S$11:$T$15, 2, FALSE)</f>
        <v>2503.6022787783868</v>
      </c>
      <c r="H104" t="s">
        <v>28</v>
      </c>
      <c r="I104" s="2">
        <v>4283.2700000000004</v>
      </c>
      <c r="J104" t="str">
        <f t="shared" si="13"/>
        <v>&gt;59</v>
      </c>
      <c r="K104" s="2">
        <f t="shared" si="9"/>
        <v>4711.5970000000007</v>
      </c>
      <c r="L104" s="2">
        <f t="shared" si="14"/>
        <v>4712</v>
      </c>
      <c r="M104" s="2">
        <f t="shared" si="15"/>
        <v>4712</v>
      </c>
      <c r="N104" s="2">
        <f t="shared" si="16"/>
        <v>4711</v>
      </c>
      <c r="O104">
        <f t="shared" si="10"/>
        <v>2022</v>
      </c>
      <c r="P104" t="str">
        <f t="shared" si="11"/>
        <v>May</v>
      </c>
      <c r="Q104" t="str">
        <f t="shared" si="12"/>
        <v>May-2022</v>
      </c>
      <c r="R104" s="2" t="str">
        <f t="shared" si="17"/>
        <v>ADULTS</v>
      </c>
    </row>
    <row r="105" spans="1:18" x14ac:dyDescent="0.35">
      <c r="A105" s="1">
        <v>44728</v>
      </c>
      <c r="B105" t="s">
        <v>132</v>
      </c>
      <c r="C105">
        <v>71</v>
      </c>
      <c r="D105" t="s">
        <v>21</v>
      </c>
      <c r="E105" t="s">
        <v>19</v>
      </c>
      <c r="F105" t="s">
        <v>23</v>
      </c>
      <c r="G105" s="6">
        <f>VLOOKUP(F105,S$11:$T$15, 2, FALSE)</f>
        <v>2440.2966694490819</v>
      </c>
      <c r="H105" t="s">
        <v>37</v>
      </c>
      <c r="I105" s="2">
        <v>2965.25</v>
      </c>
      <c r="J105" t="str">
        <f t="shared" si="13"/>
        <v>&gt;59</v>
      </c>
      <c r="K105" s="2">
        <f t="shared" si="9"/>
        <v>3261.7750000000001</v>
      </c>
      <c r="L105" s="2">
        <f t="shared" si="14"/>
        <v>3262</v>
      </c>
      <c r="M105" s="2">
        <f t="shared" si="15"/>
        <v>3262</v>
      </c>
      <c r="N105" s="2">
        <f t="shared" si="16"/>
        <v>3261</v>
      </c>
      <c r="O105">
        <f t="shared" si="10"/>
        <v>2022</v>
      </c>
      <c r="P105" t="str">
        <f t="shared" si="11"/>
        <v>Jun</v>
      </c>
      <c r="Q105" t="str">
        <f t="shared" si="12"/>
        <v>Jun-2022</v>
      </c>
      <c r="R105" s="2" t="str">
        <f t="shared" si="17"/>
        <v>ADULTS</v>
      </c>
    </row>
    <row r="106" spans="1:18" x14ac:dyDescent="0.35">
      <c r="A106" s="1">
        <v>45114</v>
      </c>
      <c r="B106" t="s">
        <v>133</v>
      </c>
      <c r="C106">
        <v>72</v>
      </c>
      <c r="D106" t="s">
        <v>9</v>
      </c>
      <c r="E106" t="s">
        <v>27</v>
      </c>
      <c r="F106" t="s">
        <v>16</v>
      </c>
      <c r="G106" s="6">
        <f>VLOOKUP(F106,S$11:$T$15, 2, FALSE)</f>
        <v>2509.1716796874998</v>
      </c>
      <c r="H106" t="s">
        <v>28</v>
      </c>
      <c r="I106" s="2">
        <v>1412.48</v>
      </c>
      <c r="J106" t="str">
        <f t="shared" si="13"/>
        <v>&gt;59</v>
      </c>
      <c r="K106" s="2">
        <f t="shared" si="9"/>
        <v>1553.7280000000001</v>
      </c>
      <c r="L106" s="2">
        <f t="shared" si="14"/>
        <v>1554</v>
      </c>
      <c r="M106" s="2">
        <f t="shared" si="15"/>
        <v>1554</v>
      </c>
      <c r="N106" s="2">
        <f t="shared" si="16"/>
        <v>1553</v>
      </c>
      <c r="O106">
        <f t="shared" si="10"/>
        <v>2023</v>
      </c>
      <c r="P106" t="str">
        <f t="shared" si="11"/>
        <v>Jul</v>
      </c>
      <c r="Q106" t="str">
        <f t="shared" si="12"/>
        <v>Jul-2023</v>
      </c>
      <c r="R106" s="2" t="str">
        <f t="shared" si="17"/>
        <v>ADULTS</v>
      </c>
    </row>
    <row r="107" spans="1:18" x14ac:dyDescent="0.35">
      <c r="A107" s="1">
        <v>44894</v>
      </c>
      <c r="B107" t="s">
        <v>134</v>
      </c>
      <c r="C107">
        <v>98</v>
      </c>
      <c r="D107" t="s">
        <v>21</v>
      </c>
      <c r="E107" t="s">
        <v>27</v>
      </c>
      <c r="F107" t="s">
        <v>16</v>
      </c>
      <c r="G107" s="6">
        <f>VLOOKUP(F107,S$11:$T$15, 2, FALSE)</f>
        <v>2509.1716796874998</v>
      </c>
      <c r="H107" t="s">
        <v>37</v>
      </c>
      <c r="I107" s="2">
        <v>4759.17</v>
      </c>
      <c r="J107" t="str">
        <f t="shared" si="13"/>
        <v>&gt;59</v>
      </c>
      <c r="K107" s="2">
        <f t="shared" si="9"/>
        <v>5235.0870000000004</v>
      </c>
      <c r="L107" s="2">
        <f t="shared" si="14"/>
        <v>5235</v>
      </c>
      <c r="M107" s="2">
        <f t="shared" si="15"/>
        <v>5236</v>
      </c>
      <c r="N107" s="2">
        <f t="shared" si="16"/>
        <v>5235</v>
      </c>
      <c r="O107">
        <f t="shared" si="10"/>
        <v>2022</v>
      </c>
      <c r="P107" t="str">
        <f t="shared" si="11"/>
        <v>Nov</v>
      </c>
      <c r="Q107" t="str">
        <f t="shared" si="12"/>
        <v>Nov-2022</v>
      </c>
      <c r="R107" s="2" t="str">
        <f t="shared" si="17"/>
        <v>ADULTS</v>
      </c>
    </row>
    <row r="108" spans="1:18" x14ac:dyDescent="0.35">
      <c r="A108" s="1">
        <v>45286</v>
      </c>
      <c r="B108" t="s">
        <v>135</v>
      </c>
      <c r="C108">
        <v>42</v>
      </c>
      <c r="D108" t="s">
        <v>9</v>
      </c>
      <c r="E108" t="s">
        <v>15</v>
      </c>
      <c r="F108" t="s">
        <v>23</v>
      </c>
      <c r="G108" s="6">
        <f>VLOOKUP(F108,S$11:$T$15, 2, FALSE)</f>
        <v>2440.2966694490819</v>
      </c>
      <c r="H108" t="s">
        <v>40</v>
      </c>
      <c r="I108" s="2">
        <v>31.96</v>
      </c>
      <c r="J108" t="str">
        <f t="shared" si="13"/>
        <v>40-59</v>
      </c>
      <c r="K108" s="2">
        <f t="shared" si="9"/>
        <v>35.156000000000006</v>
      </c>
      <c r="L108" s="2">
        <f t="shared" si="14"/>
        <v>35</v>
      </c>
      <c r="M108" s="2">
        <f t="shared" si="15"/>
        <v>36</v>
      </c>
      <c r="N108" s="2">
        <f t="shared" si="16"/>
        <v>35</v>
      </c>
      <c r="O108">
        <f t="shared" si="10"/>
        <v>2023</v>
      </c>
      <c r="P108" t="str">
        <f t="shared" si="11"/>
        <v>Dec</v>
      </c>
      <c r="Q108" t="str">
        <f t="shared" si="12"/>
        <v>Dec-2023</v>
      </c>
      <c r="R108" s="2" t="str">
        <f t="shared" si="17"/>
        <v>ADULTS</v>
      </c>
    </row>
    <row r="109" spans="1:18" x14ac:dyDescent="0.35">
      <c r="A109" s="1">
        <v>45060</v>
      </c>
      <c r="B109" t="s">
        <v>136</v>
      </c>
      <c r="C109">
        <v>57</v>
      </c>
      <c r="D109" t="s">
        <v>14</v>
      </c>
      <c r="E109" t="s">
        <v>22</v>
      </c>
      <c r="F109" t="s">
        <v>23</v>
      </c>
      <c r="G109" s="6">
        <f>VLOOKUP(F109,S$11:$T$15, 2, FALSE)</f>
        <v>2440.2966694490819</v>
      </c>
      <c r="H109" t="s">
        <v>28</v>
      </c>
      <c r="I109" s="2">
        <v>2696.78</v>
      </c>
      <c r="J109" t="str">
        <f t="shared" si="13"/>
        <v>40-59</v>
      </c>
      <c r="K109" s="2">
        <f t="shared" si="9"/>
        <v>2966.4580000000005</v>
      </c>
      <c r="L109" s="2">
        <f t="shared" si="14"/>
        <v>2966</v>
      </c>
      <c r="M109" s="2">
        <f t="shared" si="15"/>
        <v>2967</v>
      </c>
      <c r="N109" s="2">
        <f t="shared" si="16"/>
        <v>2966</v>
      </c>
      <c r="O109">
        <f t="shared" si="10"/>
        <v>2023</v>
      </c>
      <c r="P109" t="str">
        <f t="shared" si="11"/>
        <v>May</v>
      </c>
      <c r="Q109" t="str">
        <f t="shared" si="12"/>
        <v>May-2023</v>
      </c>
      <c r="R109" s="2" t="str">
        <f t="shared" si="17"/>
        <v>ADULTS</v>
      </c>
    </row>
    <row r="110" spans="1:18" x14ac:dyDescent="0.35">
      <c r="A110" s="1">
        <v>45167</v>
      </c>
      <c r="B110" t="s">
        <v>137</v>
      </c>
      <c r="C110">
        <v>13</v>
      </c>
      <c r="D110" t="s">
        <v>14</v>
      </c>
      <c r="E110" t="s">
        <v>19</v>
      </c>
      <c r="F110" t="s">
        <v>16</v>
      </c>
      <c r="G110" s="6">
        <f>VLOOKUP(F110,S$11:$T$15, 2, FALSE)</f>
        <v>2509.1716796874998</v>
      </c>
      <c r="H110" t="s">
        <v>12</v>
      </c>
      <c r="I110" s="2">
        <v>3553.92</v>
      </c>
      <c r="J110" t="str">
        <f t="shared" si="13"/>
        <v>0-17</v>
      </c>
      <c r="K110" s="2">
        <f t="shared" si="9"/>
        <v>3909.3120000000004</v>
      </c>
      <c r="L110" s="2">
        <f t="shared" si="14"/>
        <v>3909</v>
      </c>
      <c r="M110" s="2">
        <f t="shared" si="15"/>
        <v>3910</v>
      </c>
      <c r="N110" s="2">
        <f t="shared" si="16"/>
        <v>3909</v>
      </c>
      <c r="O110">
        <f t="shared" si="10"/>
        <v>2023</v>
      </c>
      <c r="P110" t="str">
        <f t="shared" si="11"/>
        <v>Aug</v>
      </c>
      <c r="Q110" t="str">
        <f t="shared" si="12"/>
        <v>Aug-2023</v>
      </c>
      <c r="R110" s="2" t="str">
        <f t="shared" si="17"/>
        <v>CHILDREN</v>
      </c>
    </row>
    <row r="111" spans="1:18" x14ac:dyDescent="0.35">
      <c r="A111" s="1">
        <v>44722</v>
      </c>
      <c r="B111" t="s">
        <v>138</v>
      </c>
      <c r="C111">
        <v>69</v>
      </c>
      <c r="D111" t="s">
        <v>9</v>
      </c>
      <c r="E111" t="s">
        <v>22</v>
      </c>
      <c r="F111" t="s">
        <v>30</v>
      </c>
      <c r="G111" s="6">
        <f>VLOOKUP(F111,S$11:$T$15, 2, FALSE)</f>
        <v>2496.7676064257025</v>
      </c>
      <c r="H111" t="s">
        <v>28</v>
      </c>
      <c r="I111" s="2">
        <v>1103.3599999999999</v>
      </c>
      <c r="J111" t="str">
        <f t="shared" si="13"/>
        <v>&gt;59</v>
      </c>
      <c r="K111" s="2">
        <f t="shared" si="9"/>
        <v>1213.6959999999999</v>
      </c>
      <c r="L111" s="2">
        <f t="shared" si="14"/>
        <v>1214</v>
      </c>
      <c r="M111" s="2">
        <f t="shared" si="15"/>
        <v>1214</v>
      </c>
      <c r="N111" s="2">
        <f t="shared" si="16"/>
        <v>1213</v>
      </c>
      <c r="O111">
        <f t="shared" si="10"/>
        <v>2022</v>
      </c>
      <c r="P111" t="str">
        <f t="shared" si="11"/>
        <v>Jun</v>
      </c>
      <c r="Q111" t="str">
        <f t="shared" si="12"/>
        <v>Jun-2022</v>
      </c>
      <c r="R111" s="2" t="str">
        <f t="shared" si="17"/>
        <v>ADULTS</v>
      </c>
    </row>
    <row r="112" spans="1:18" x14ac:dyDescent="0.35">
      <c r="A112" s="1">
        <v>44864</v>
      </c>
      <c r="B112" t="s">
        <v>139</v>
      </c>
      <c r="C112">
        <v>29</v>
      </c>
      <c r="D112" t="s">
        <v>14</v>
      </c>
      <c r="E112" t="s">
        <v>35</v>
      </c>
      <c r="F112" t="s">
        <v>11</v>
      </c>
      <c r="G112" s="6">
        <f>VLOOKUP(F112,S$11:$T$15, 2, FALSE)</f>
        <v>2503.6022787783868</v>
      </c>
      <c r="H112" t="s">
        <v>28</v>
      </c>
      <c r="I112" s="2">
        <v>4848.1899999999996</v>
      </c>
      <c r="J112" t="str">
        <f t="shared" si="13"/>
        <v>18-39</v>
      </c>
      <c r="K112" s="2">
        <f t="shared" si="9"/>
        <v>5333.009</v>
      </c>
      <c r="L112" s="2">
        <f t="shared" si="14"/>
        <v>5333</v>
      </c>
      <c r="M112" s="2">
        <f t="shared" si="15"/>
        <v>5334</v>
      </c>
      <c r="N112" s="2">
        <f t="shared" si="16"/>
        <v>5333</v>
      </c>
      <c r="O112">
        <f t="shared" si="10"/>
        <v>2022</v>
      </c>
      <c r="P112" t="str">
        <f t="shared" si="11"/>
        <v>Oct</v>
      </c>
      <c r="Q112" t="str">
        <f t="shared" si="12"/>
        <v>Oct-2022</v>
      </c>
      <c r="R112" s="2" t="str">
        <f t="shared" si="17"/>
        <v>ADULTS</v>
      </c>
    </row>
    <row r="113" spans="1:18" x14ac:dyDescent="0.35">
      <c r="A113" s="1">
        <v>44877</v>
      </c>
      <c r="B113" t="s">
        <v>140</v>
      </c>
      <c r="C113">
        <v>33</v>
      </c>
      <c r="D113" t="s">
        <v>9</v>
      </c>
      <c r="E113" t="s">
        <v>35</v>
      </c>
      <c r="F113" t="s">
        <v>23</v>
      </c>
      <c r="G113" s="6">
        <f>VLOOKUP(F113,S$11:$T$15, 2, FALSE)</f>
        <v>2440.2966694490819</v>
      </c>
      <c r="H113" t="s">
        <v>17</v>
      </c>
      <c r="I113" s="2">
        <v>1149.99</v>
      </c>
      <c r="J113" t="str">
        <f t="shared" si="13"/>
        <v>18-39</v>
      </c>
      <c r="K113" s="2">
        <f t="shared" si="9"/>
        <v>1264.989</v>
      </c>
      <c r="L113" s="2">
        <f t="shared" si="14"/>
        <v>1265</v>
      </c>
      <c r="M113" s="2">
        <f t="shared" si="15"/>
        <v>1265</v>
      </c>
      <c r="N113" s="2">
        <f t="shared" si="16"/>
        <v>1264</v>
      </c>
      <c r="O113">
        <f t="shared" si="10"/>
        <v>2022</v>
      </c>
      <c r="P113" t="str">
        <f t="shared" si="11"/>
        <v>Nov</v>
      </c>
      <c r="Q113" t="str">
        <f t="shared" si="12"/>
        <v>Nov-2022</v>
      </c>
      <c r="R113" s="2" t="str">
        <f t="shared" si="17"/>
        <v>ADULTS</v>
      </c>
    </row>
    <row r="114" spans="1:18" x14ac:dyDescent="0.35">
      <c r="A114" s="1">
        <v>45280</v>
      </c>
      <c r="B114" t="s">
        <v>141</v>
      </c>
      <c r="C114">
        <v>37</v>
      </c>
      <c r="D114" t="s">
        <v>14</v>
      </c>
      <c r="E114" t="s">
        <v>10</v>
      </c>
      <c r="F114" t="s">
        <v>16</v>
      </c>
      <c r="G114" s="6">
        <f>VLOOKUP(F114,S$11:$T$15, 2, FALSE)</f>
        <v>2509.1716796874998</v>
      </c>
      <c r="H114" t="s">
        <v>37</v>
      </c>
      <c r="I114" s="2">
        <v>291.72000000000003</v>
      </c>
      <c r="J114" t="str">
        <f t="shared" si="13"/>
        <v>18-39</v>
      </c>
      <c r="K114" s="2">
        <f t="shared" si="9"/>
        <v>320.89200000000005</v>
      </c>
      <c r="L114" s="2">
        <f t="shared" si="14"/>
        <v>321</v>
      </c>
      <c r="M114" s="2">
        <f t="shared" si="15"/>
        <v>321</v>
      </c>
      <c r="N114" s="2">
        <f t="shared" si="16"/>
        <v>320</v>
      </c>
      <c r="O114">
        <f t="shared" si="10"/>
        <v>2023</v>
      </c>
      <c r="P114" t="str">
        <f t="shared" si="11"/>
        <v>Dec</v>
      </c>
      <c r="Q114" t="str">
        <f t="shared" si="12"/>
        <v>Dec-2023</v>
      </c>
      <c r="R114" s="2" t="str">
        <f t="shared" si="17"/>
        <v>ADULTS</v>
      </c>
    </row>
    <row r="115" spans="1:18" x14ac:dyDescent="0.35">
      <c r="A115" s="1">
        <v>44644</v>
      </c>
      <c r="B115" t="s">
        <v>142</v>
      </c>
      <c r="C115">
        <v>35</v>
      </c>
      <c r="D115" t="s">
        <v>14</v>
      </c>
      <c r="E115" t="s">
        <v>19</v>
      </c>
      <c r="F115" t="s">
        <v>23</v>
      </c>
      <c r="G115" s="6">
        <f>VLOOKUP(F115,S$11:$T$15, 2, FALSE)</f>
        <v>2440.2966694490819</v>
      </c>
      <c r="H115" t="s">
        <v>17</v>
      </c>
      <c r="I115" s="2">
        <v>4977.8999999999996</v>
      </c>
      <c r="J115" t="str">
        <f t="shared" si="13"/>
        <v>18-39</v>
      </c>
      <c r="K115" s="2">
        <f t="shared" si="9"/>
        <v>5475.69</v>
      </c>
      <c r="L115" s="2">
        <f t="shared" si="14"/>
        <v>5476</v>
      </c>
      <c r="M115" s="2">
        <f t="shared" si="15"/>
        <v>5476</v>
      </c>
      <c r="N115" s="2">
        <f t="shared" si="16"/>
        <v>5475</v>
      </c>
      <c r="O115">
        <f t="shared" si="10"/>
        <v>2022</v>
      </c>
      <c r="P115" t="str">
        <f t="shared" si="11"/>
        <v>Mar</v>
      </c>
      <c r="Q115" t="str">
        <f t="shared" si="12"/>
        <v>Mar-2022</v>
      </c>
      <c r="R115" s="2" t="str">
        <f t="shared" si="17"/>
        <v>ADULTS</v>
      </c>
    </row>
    <row r="116" spans="1:18" x14ac:dyDescent="0.35">
      <c r="A116" s="1">
        <v>44725</v>
      </c>
      <c r="B116" t="s">
        <v>143</v>
      </c>
      <c r="C116">
        <v>11</v>
      </c>
      <c r="D116" t="s">
        <v>9</v>
      </c>
      <c r="E116" t="s">
        <v>33</v>
      </c>
      <c r="F116" t="s">
        <v>23</v>
      </c>
      <c r="G116" s="6">
        <f>VLOOKUP(F116,S$11:$T$15, 2, FALSE)</f>
        <v>2440.2966694490819</v>
      </c>
      <c r="H116" t="s">
        <v>17</v>
      </c>
      <c r="I116" s="2">
        <v>3262.88</v>
      </c>
      <c r="J116" t="str">
        <f t="shared" si="13"/>
        <v>0-17</v>
      </c>
      <c r="K116" s="2">
        <f t="shared" si="9"/>
        <v>3589.1680000000006</v>
      </c>
      <c r="L116" s="2">
        <f t="shared" si="14"/>
        <v>3589</v>
      </c>
      <c r="M116" s="2">
        <f t="shared" si="15"/>
        <v>3590</v>
      </c>
      <c r="N116" s="2">
        <f t="shared" si="16"/>
        <v>3589</v>
      </c>
      <c r="O116">
        <f t="shared" si="10"/>
        <v>2022</v>
      </c>
      <c r="P116" t="str">
        <f t="shared" si="11"/>
        <v>Jun</v>
      </c>
      <c r="Q116" t="str">
        <f t="shared" si="12"/>
        <v>Jun-2022</v>
      </c>
      <c r="R116" s="2" t="str">
        <f t="shared" si="17"/>
        <v>CHILDREN</v>
      </c>
    </row>
    <row r="117" spans="1:18" x14ac:dyDescent="0.35">
      <c r="A117" s="1">
        <v>44811</v>
      </c>
      <c r="B117" t="s">
        <v>144</v>
      </c>
      <c r="C117">
        <v>90</v>
      </c>
      <c r="D117" t="s">
        <v>21</v>
      </c>
      <c r="E117" t="s">
        <v>25</v>
      </c>
      <c r="F117" t="s">
        <v>11</v>
      </c>
      <c r="G117" s="6">
        <f>VLOOKUP(F117,S$11:$T$15, 2, FALSE)</f>
        <v>2503.6022787783868</v>
      </c>
      <c r="H117" t="s">
        <v>37</v>
      </c>
      <c r="I117" s="2">
        <v>1809.01</v>
      </c>
      <c r="J117" t="str">
        <f t="shared" si="13"/>
        <v>&gt;59</v>
      </c>
      <c r="K117" s="2">
        <f t="shared" si="9"/>
        <v>1989.9110000000001</v>
      </c>
      <c r="L117" s="2">
        <f t="shared" si="14"/>
        <v>1990</v>
      </c>
      <c r="M117" s="2">
        <f t="shared" si="15"/>
        <v>1990</v>
      </c>
      <c r="N117" s="2">
        <f t="shared" si="16"/>
        <v>1989</v>
      </c>
      <c r="O117">
        <f t="shared" si="10"/>
        <v>2022</v>
      </c>
      <c r="P117" t="str">
        <f t="shared" si="11"/>
        <v>Sep</v>
      </c>
      <c r="Q117" t="str">
        <f t="shared" si="12"/>
        <v>Sep-2022</v>
      </c>
      <c r="R117" s="2" t="str">
        <f t="shared" si="17"/>
        <v>ADULTS</v>
      </c>
    </row>
    <row r="118" spans="1:18" x14ac:dyDescent="0.35">
      <c r="A118" s="1">
        <v>44762</v>
      </c>
      <c r="B118" t="s">
        <v>145</v>
      </c>
      <c r="C118">
        <v>73</v>
      </c>
      <c r="D118" t="s">
        <v>14</v>
      </c>
      <c r="E118" t="s">
        <v>10</v>
      </c>
      <c r="F118" t="s">
        <v>30</v>
      </c>
      <c r="G118" s="6">
        <f>VLOOKUP(F118,S$11:$T$15, 2, FALSE)</f>
        <v>2496.7676064257025</v>
      </c>
      <c r="H118" t="s">
        <v>40</v>
      </c>
      <c r="I118" s="2">
        <v>4220.88</v>
      </c>
      <c r="J118" t="str">
        <f t="shared" si="13"/>
        <v>&gt;59</v>
      </c>
      <c r="K118" s="2">
        <f t="shared" si="9"/>
        <v>4642.9680000000008</v>
      </c>
      <c r="L118" s="2">
        <f t="shared" si="14"/>
        <v>4643</v>
      </c>
      <c r="M118" s="2">
        <f t="shared" si="15"/>
        <v>4643</v>
      </c>
      <c r="N118" s="2">
        <f t="shared" si="16"/>
        <v>4642</v>
      </c>
      <c r="O118">
        <f t="shared" si="10"/>
        <v>2022</v>
      </c>
      <c r="P118" t="str">
        <f t="shared" si="11"/>
        <v>Jul</v>
      </c>
      <c r="Q118" t="str">
        <f t="shared" si="12"/>
        <v>Jul-2022</v>
      </c>
      <c r="R118" s="2" t="str">
        <f t="shared" si="17"/>
        <v>ADULTS</v>
      </c>
    </row>
    <row r="119" spans="1:18" x14ac:dyDescent="0.35">
      <c r="A119" s="1">
        <v>45131</v>
      </c>
      <c r="B119" t="s">
        <v>146</v>
      </c>
      <c r="C119">
        <v>36</v>
      </c>
      <c r="D119" t="s">
        <v>9</v>
      </c>
      <c r="E119" t="s">
        <v>15</v>
      </c>
      <c r="F119" t="s">
        <v>11</v>
      </c>
      <c r="G119" s="6">
        <f>VLOOKUP(F119,S$11:$T$15, 2, FALSE)</f>
        <v>2503.6022787783868</v>
      </c>
      <c r="H119" t="s">
        <v>12</v>
      </c>
      <c r="I119" s="2">
        <v>2476.2600000000002</v>
      </c>
      <c r="J119" t="str">
        <f t="shared" si="13"/>
        <v>18-39</v>
      </c>
      <c r="K119" s="2">
        <f t="shared" si="9"/>
        <v>2723.8860000000004</v>
      </c>
      <c r="L119" s="2">
        <f t="shared" si="14"/>
        <v>2724</v>
      </c>
      <c r="M119" s="2">
        <f t="shared" si="15"/>
        <v>2724</v>
      </c>
      <c r="N119" s="2">
        <f t="shared" si="16"/>
        <v>2723</v>
      </c>
      <c r="O119">
        <f t="shared" si="10"/>
        <v>2023</v>
      </c>
      <c r="P119" t="str">
        <f t="shared" si="11"/>
        <v>Jul</v>
      </c>
      <c r="Q119" t="str">
        <f t="shared" si="12"/>
        <v>Jul-2023</v>
      </c>
      <c r="R119" s="2" t="str">
        <f t="shared" si="17"/>
        <v>ADULTS</v>
      </c>
    </row>
    <row r="120" spans="1:18" x14ac:dyDescent="0.35">
      <c r="A120" s="1">
        <v>44770</v>
      </c>
      <c r="B120" t="s">
        <v>147</v>
      </c>
      <c r="C120">
        <v>2</v>
      </c>
      <c r="D120" t="s">
        <v>21</v>
      </c>
      <c r="E120" t="s">
        <v>15</v>
      </c>
      <c r="F120" t="s">
        <v>11</v>
      </c>
      <c r="G120" s="6">
        <f>VLOOKUP(F120,S$11:$T$15, 2, FALSE)</f>
        <v>2503.6022787783868</v>
      </c>
      <c r="H120" t="s">
        <v>28</v>
      </c>
      <c r="I120" s="2">
        <v>4804.88</v>
      </c>
      <c r="J120" t="str">
        <f t="shared" si="13"/>
        <v>0-17</v>
      </c>
      <c r="K120" s="2">
        <f t="shared" si="9"/>
        <v>5285.3680000000004</v>
      </c>
      <c r="L120" s="2">
        <f t="shared" si="14"/>
        <v>5285</v>
      </c>
      <c r="M120" s="2">
        <f t="shared" si="15"/>
        <v>5286</v>
      </c>
      <c r="N120" s="2">
        <f t="shared" si="16"/>
        <v>5285</v>
      </c>
      <c r="O120">
        <f t="shared" si="10"/>
        <v>2022</v>
      </c>
      <c r="P120" t="str">
        <f t="shared" si="11"/>
        <v>Jul</v>
      </c>
      <c r="Q120" t="str">
        <f t="shared" si="12"/>
        <v>Jul-2022</v>
      </c>
      <c r="R120" s="2" t="str">
        <f t="shared" si="17"/>
        <v>CHILDREN</v>
      </c>
    </row>
    <row r="121" spans="1:18" x14ac:dyDescent="0.35">
      <c r="A121" s="1">
        <v>44922</v>
      </c>
      <c r="B121" t="s">
        <v>148</v>
      </c>
      <c r="C121">
        <v>69</v>
      </c>
      <c r="D121" t="s">
        <v>21</v>
      </c>
      <c r="E121" t="s">
        <v>33</v>
      </c>
      <c r="F121" t="s">
        <v>11</v>
      </c>
      <c r="G121" s="6">
        <f>VLOOKUP(F121,S$11:$T$15, 2, FALSE)</f>
        <v>2503.6022787783868</v>
      </c>
      <c r="H121" t="s">
        <v>12</v>
      </c>
      <c r="I121" s="2">
        <v>2921.46</v>
      </c>
      <c r="J121" t="str">
        <f t="shared" si="13"/>
        <v>&gt;59</v>
      </c>
      <c r="K121" s="2">
        <f t="shared" si="9"/>
        <v>3213.6060000000002</v>
      </c>
      <c r="L121" s="2">
        <f t="shared" si="14"/>
        <v>3214</v>
      </c>
      <c r="M121" s="2">
        <f t="shared" si="15"/>
        <v>3214</v>
      </c>
      <c r="N121" s="2">
        <f t="shared" si="16"/>
        <v>3213</v>
      </c>
      <c r="O121">
        <f t="shared" si="10"/>
        <v>2022</v>
      </c>
      <c r="P121" t="str">
        <f t="shared" si="11"/>
        <v>Dec</v>
      </c>
      <c r="Q121" t="str">
        <f t="shared" si="12"/>
        <v>Dec-2022</v>
      </c>
      <c r="R121" s="2" t="str">
        <f t="shared" si="17"/>
        <v>ADULTS</v>
      </c>
    </row>
    <row r="122" spans="1:18" x14ac:dyDescent="0.35">
      <c r="A122" s="1">
        <v>45271</v>
      </c>
      <c r="B122" t="s">
        <v>149</v>
      </c>
      <c r="C122">
        <v>73</v>
      </c>
      <c r="D122" t="s">
        <v>14</v>
      </c>
      <c r="E122" t="s">
        <v>35</v>
      </c>
      <c r="F122" t="s">
        <v>30</v>
      </c>
      <c r="G122" s="6">
        <f>VLOOKUP(F122,S$11:$T$15, 2, FALSE)</f>
        <v>2496.7676064257025</v>
      </c>
      <c r="H122" t="s">
        <v>40</v>
      </c>
      <c r="I122" s="2">
        <v>3482.96</v>
      </c>
      <c r="J122" t="str">
        <f t="shared" si="13"/>
        <v>&gt;59</v>
      </c>
      <c r="K122" s="2">
        <f t="shared" si="9"/>
        <v>3831.2560000000003</v>
      </c>
      <c r="L122" s="2">
        <f t="shared" si="14"/>
        <v>3831</v>
      </c>
      <c r="M122" s="2">
        <f t="shared" si="15"/>
        <v>3832</v>
      </c>
      <c r="N122" s="2">
        <f t="shared" si="16"/>
        <v>3831</v>
      </c>
      <c r="O122">
        <f t="shared" si="10"/>
        <v>2023</v>
      </c>
      <c r="P122" t="str">
        <f t="shared" si="11"/>
        <v>Dec</v>
      </c>
      <c r="Q122" t="str">
        <f t="shared" si="12"/>
        <v>Dec-2023</v>
      </c>
      <c r="R122" s="2" t="str">
        <f t="shared" si="17"/>
        <v>ADULTS</v>
      </c>
    </row>
    <row r="123" spans="1:18" x14ac:dyDescent="0.35">
      <c r="A123" s="1">
        <v>44850</v>
      </c>
      <c r="B123" t="s">
        <v>150</v>
      </c>
      <c r="C123">
        <v>3</v>
      </c>
      <c r="D123" t="s">
        <v>14</v>
      </c>
      <c r="E123" t="s">
        <v>10</v>
      </c>
      <c r="F123" t="s">
        <v>23</v>
      </c>
      <c r="G123" s="6">
        <f>VLOOKUP(F123,S$11:$T$15, 2, FALSE)</f>
        <v>2440.2966694490819</v>
      </c>
      <c r="H123" t="s">
        <v>37</v>
      </c>
      <c r="I123" s="2">
        <v>4780.51</v>
      </c>
      <c r="J123" t="str">
        <f t="shared" si="13"/>
        <v>0-17</v>
      </c>
      <c r="K123" s="2">
        <f t="shared" si="9"/>
        <v>5258.5610000000006</v>
      </c>
      <c r="L123" s="2">
        <f t="shared" si="14"/>
        <v>5259</v>
      </c>
      <c r="M123" s="2">
        <f t="shared" si="15"/>
        <v>5259</v>
      </c>
      <c r="N123" s="2">
        <f t="shared" si="16"/>
        <v>5258</v>
      </c>
      <c r="O123">
        <f t="shared" si="10"/>
        <v>2022</v>
      </c>
      <c r="P123" t="str">
        <f t="shared" si="11"/>
        <v>Oct</v>
      </c>
      <c r="Q123" t="str">
        <f t="shared" si="12"/>
        <v>Oct-2022</v>
      </c>
      <c r="R123" s="2" t="str">
        <f t="shared" si="17"/>
        <v>CHILDREN</v>
      </c>
    </row>
    <row r="124" spans="1:18" x14ac:dyDescent="0.35">
      <c r="A124" s="1">
        <v>45243</v>
      </c>
      <c r="B124" t="s">
        <v>151</v>
      </c>
      <c r="C124">
        <v>21</v>
      </c>
      <c r="D124" t="s">
        <v>9</v>
      </c>
      <c r="E124" t="s">
        <v>25</v>
      </c>
      <c r="F124" t="s">
        <v>30</v>
      </c>
      <c r="G124" s="6">
        <f>VLOOKUP(F124,S$11:$T$15, 2, FALSE)</f>
        <v>2496.7676064257025</v>
      </c>
      <c r="H124" t="s">
        <v>12</v>
      </c>
      <c r="I124" s="2">
        <v>1714.69</v>
      </c>
      <c r="J124" t="str">
        <f t="shared" si="13"/>
        <v>18-39</v>
      </c>
      <c r="K124" s="2">
        <f t="shared" si="9"/>
        <v>1886.1590000000001</v>
      </c>
      <c r="L124" s="2">
        <f t="shared" si="14"/>
        <v>1886</v>
      </c>
      <c r="M124" s="2">
        <f t="shared" si="15"/>
        <v>1887</v>
      </c>
      <c r="N124" s="2">
        <f t="shared" si="16"/>
        <v>1886</v>
      </c>
      <c r="O124">
        <f t="shared" si="10"/>
        <v>2023</v>
      </c>
      <c r="P124" t="str">
        <f t="shared" si="11"/>
        <v>Nov</v>
      </c>
      <c r="Q124" t="str">
        <f t="shared" si="12"/>
        <v>Nov-2023</v>
      </c>
      <c r="R124" s="2" t="str">
        <f t="shared" si="17"/>
        <v>ADULTS</v>
      </c>
    </row>
    <row r="125" spans="1:18" x14ac:dyDescent="0.35">
      <c r="A125" s="1">
        <v>44719</v>
      </c>
      <c r="B125" t="s">
        <v>152</v>
      </c>
      <c r="C125">
        <v>81</v>
      </c>
      <c r="D125" t="s">
        <v>9</v>
      </c>
      <c r="E125" t="s">
        <v>15</v>
      </c>
      <c r="F125" t="s">
        <v>11</v>
      </c>
      <c r="G125" s="6">
        <f>VLOOKUP(F125,S$11:$T$15, 2, FALSE)</f>
        <v>2503.6022787783868</v>
      </c>
      <c r="H125" t="s">
        <v>67</v>
      </c>
      <c r="I125" s="2">
        <v>1857.29</v>
      </c>
      <c r="J125" t="str">
        <f t="shared" si="13"/>
        <v>&gt;59</v>
      </c>
      <c r="K125" s="2">
        <f t="shared" si="9"/>
        <v>2043.0190000000002</v>
      </c>
      <c r="L125" s="2">
        <f t="shared" si="14"/>
        <v>2043</v>
      </c>
      <c r="M125" s="2">
        <f t="shared" si="15"/>
        <v>2044</v>
      </c>
      <c r="N125" s="2">
        <f t="shared" si="16"/>
        <v>2043</v>
      </c>
      <c r="O125">
        <f t="shared" si="10"/>
        <v>2022</v>
      </c>
      <c r="P125" t="str">
        <f t="shared" si="11"/>
        <v>Jun</v>
      </c>
      <c r="Q125" t="str">
        <f t="shared" si="12"/>
        <v>Jun-2022</v>
      </c>
      <c r="R125" s="2" t="str">
        <f t="shared" si="17"/>
        <v>ADULTS</v>
      </c>
    </row>
    <row r="126" spans="1:18" x14ac:dyDescent="0.35">
      <c r="A126" s="1">
        <v>44588</v>
      </c>
      <c r="B126" t="s">
        <v>153</v>
      </c>
      <c r="C126">
        <v>86</v>
      </c>
      <c r="D126" t="s">
        <v>9</v>
      </c>
      <c r="E126" t="s">
        <v>22</v>
      </c>
      <c r="F126" t="s">
        <v>16</v>
      </c>
      <c r="G126" s="6">
        <f>VLOOKUP(F126,S$11:$T$15, 2, FALSE)</f>
        <v>2509.1716796874998</v>
      </c>
      <c r="H126" t="s">
        <v>12</v>
      </c>
      <c r="I126" s="2">
        <v>1952.14</v>
      </c>
      <c r="J126" t="str">
        <f t="shared" si="13"/>
        <v>&gt;59</v>
      </c>
      <c r="K126" s="2">
        <f t="shared" si="9"/>
        <v>2147.3540000000003</v>
      </c>
      <c r="L126" s="2">
        <f t="shared" si="14"/>
        <v>2147</v>
      </c>
      <c r="M126" s="2">
        <f t="shared" si="15"/>
        <v>2148</v>
      </c>
      <c r="N126" s="2">
        <f t="shared" si="16"/>
        <v>2147</v>
      </c>
      <c r="O126">
        <f t="shared" si="10"/>
        <v>2022</v>
      </c>
      <c r="P126" t="str">
        <f t="shared" si="11"/>
        <v>Jan</v>
      </c>
      <c r="Q126" t="str">
        <f t="shared" si="12"/>
        <v>Jan-2022</v>
      </c>
      <c r="R126" s="2" t="str">
        <f t="shared" si="17"/>
        <v>ADULTS</v>
      </c>
    </row>
    <row r="127" spans="1:18" x14ac:dyDescent="0.35">
      <c r="A127" s="1">
        <v>44642</v>
      </c>
      <c r="B127" t="s">
        <v>154</v>
      </c>
      <c r="C127">
        <v>96</v>
      </c>
      <c r="D127" t="s">
        <v>21</v>
      </c>
      <c r="E127" t="s">
        <v>35</v>
      </c>
      <c r="F127" t="s">
        <v>11</v>
      </c>
      <c r="G127" s="6">
        <f>VLOOKUP(F127,S$11:$T$15, 2, FALSE)</f>
        <v>2503.6022787783868</v>
      </c>
      <c r="H127" t="s">
        <v>40</v>
      </c>
      <c r="I127" s="2">
        <v>1601.65</v>
      </c>
      <c r="J127" t="str">
        <f t="shared" si="13"/>
        <v>&gt;59</v>
      </c>
      <c r="K127" s="2">
        <f t="shared" si="9"/>
        <v>1761.8150000000003</v>
      </c>
      <c r="L127" s="2">
        <f t="shared" si="14"/>
        <v>1762</v>
      </c>
      <c r="M127" s="2">
        <f t="shared" si="15"/>
        <v>1762</v>
      </c>
      <c r="N127" s="2">
        <f t="shared" si="16"/>
        <v>1761</v>
      </c>
      <c r="O127">
        <f t="shared" si="10"/>
        <v>2022</v>
      </c>
      <c r="P127" t="str">
        <f t="shared" si="11"/>
        <v>Mar</v>
      </c>
      <c r="Q127" t="str">
        <f t="shared" si="12"/>
        <v>Mar-2022</v>
      </c>
      <c r="R127" s="2" t="str">
        <f t="shared" si="17"/>
        <v>ADULTS</v>
      </c>
    </row>
    <row r="128" spans="1:18" x14ac:dyDescent="0.35">
      <c r="A128" s="1">
        <v>44751</v>
      </c>
      <c r="B128" t="s">
        <v>155</v>
      </c>
      <c r="C128">
        <v>88</v>
      </c>
      <c r="D128" t="s">
        <v>14</v>
      </c>
      <c r="E128" t="s">
        <v>10</v>
      </c>
      <c r="F128" t="s">
        <v>30</v>
      </c>
      <c r="G128" s="6">
        <f>VLOOKUP(F128,S$11:$T$15, 2, FALSE)</f>
        <v>2496.7676064257025</v>
      </c>
      <c r="H128" t="s">
        <v>40</v>
      </c>
      <c r="I128" s="2">
        <v>2315.3000000000002</v>
      </c>
      <c r="J128" t="str">
        <f t="shared" si="13"/>
        <v>&gt;59</v>
      </c>
      <c r="K128" s="2">
        <f t="shared" si="9"/>
        <v>2546.8300000000004</v>
      </c>
      <c r="L128" s="2">
        <f t="shared" si="14"/>
        <v>2547</v>
      </c>
      <c r="M128" s="2">
        <f t="shared" si="15"/>
        <v>2547</v>
      </c>
      <c r="N128" s="2">
        <f t="shared" si="16"/>
        <v>2546</v>
      </c>
      <c r="O128">
        <f t="shared" si="10"/>
        <v>2022</v>
      </c>
      <c r="P128" t="str">
        <f t="shared" si="11"/>
        <v>Jul</v>
      </c>
      <c r="Q128" t="str">
        <f t="shared" si="12"/>
        <v>Jul-2022</v>
      </c>
      <c r="R128" s="2" t="str">
        <f t="shared" si="17"/>
        <v>ADULTS</v>
      </c>
    </row>
    <row r="129" spans="1:18" x14ac:dyDescent="0.35">
      <c r="A129" s="1">
        <v>44571</v>
      </c>
      <c r="B129" t="s">
        <v>156</v>
      </c>
      <c r="C129">
        <v>10</v>
      </c>
      <c r="D129" t="s">
        <v>9</v>
      </c>
      <c r="E129" t="s">
        <v>19</v>
      </c>
      <c r="F129" t="s">
        <v>16</v>
      </c>
      <c r="G129" s="6">
        <f>VLOOKUP(F129,S$11:$T$15, 2, FALSE)</f>
        <v>2509.1716796874998</v>
      </c>
      <c r="H129" t="s">
        <v>40</v>
      </c>
      <c r="I129" s="2">
        <v>868.35</v>
      </c>
      <c r="J129" t="str">
        <f t="shared" si="13"/>
        <v>0-17</v>
      </c>
      <c r="K129" s="2">
        <f t="shared" si="9"/>
        <v>955.18500000000006</v>
      </c>
      <c r="L129" s="2">
        <f t="shared" si="14"/>
        <v>955</v>
      </c>
      <c r="M129" s="2">
        <f t="shared" si="15"/>
        <v>956</v>
      </c>
      <c r="N129" s="2">
        <f t="shared" si="16"/>
        <v>955</v>
      </c>
      <c r="O129">
        <f t="shared" si="10"/>
        <v>2022</v>
      </c>
      <c r="P129" t="str">
        <f t="shared" si="11"/>
        <v>Jan</v>
      </c>
      <c r="Q129" t="str">
        <f t="shared" si="12"/>
        <v>Jan-2022</v>
      </c>
      <c r="R129" s="2" t="str">
        <f t="shared" si="17"/>
        <v>CHILDREN</v>
      </c>
    </row>
    <row r="130" spans="1:18" x14ac:dyDescent="0.35">
      <c r="A130" s="1">
        <v>44783</v>
      </c>
      <c r="B130" t="s">
        <v>157</v>
      </c>
      <c r="C130">
        <v>68</v>
      </c>
      <c r="D130" t="s">
        <v>14</v>
      </c>
      <c r="E130" t="s">
        <v>15</v>
      </c>
      <c r="F130" t="s">
        <v>16</v>
      </c>
      <c r="G130" s="6">
        <f>VLOOKUP(F130,S$11:$T$15, 2, FALSE)</f>
        <v>2509.1716796874998</v>
      </c>
      <c r="H130" t="s">
        <v>37</v>
      </c>
      <c r="I130" s="2">
        <v>3738.75</v>
      </c>
      <c r="J130" t="str">
        <f t="shared" si="13"/>
        <v>&gt;59</v>
      </c>
      <c r="K130" s="2">
        <f t="shared" ref="K130:K193" si="18">I130*1.1</f>
        <v>4112.625</v>
      </c>
      <c r="L130" s="2">
        <f t="shared" si="14"/>
        <v>4113</v>
      </c>
      <c r="M130" s="2">
        <f t="shared" si="15"/>
        <v>4113</v>
      </c>
      <c r="N130" s="2">
        <f t="shared" si="16"/>
        <v>4112</v>
      </c>
      <c r="O130">
        <f t="shared" ref="O130:O193" si="19">YEAR(A130)</f>
        <v>2022</v>
      </c>
      <c r="P130" t="str">
        <f t="shared" ref="P130:P193" si="20">TEXT(A130, "MMM")</f>
        <v>Aug</v>
      </c>
      <c r="Q130" t="str">
        <f t="shared" ref="Q130:Q193" si="21">TEXT(A130, "MMM-YYYY")</f>
        <v>Aug-2022</v>
      </c>
      <c r="R130" s="2" t="str">
        <f t="shared" si="17"/>
        <v>ADULTS</v>
      </c>
    </row>
    <row r="131" spans="1:18" x14ac:dyDescent="0.35">
      <c r="A131" s="1">
        <v>44792</v>
      </c>
      <c r="B131" t="s">
        <v>158</v>
      </c>
      <c r="C131">
        <v>93</v>
      </c>
      <c r="D131" t="s">
        <v>21</v>
      </c>
      <c r="E131" t="s">
        <v>15</v>
      </c>
      <c r="F131" t="s">
        <v>11</v>
      </c>
      <c r="G131" s="6">
        <f>VLOOKUP(F131,S$11:$T$15, 2, FALSE)</f>
        <v>2503.6022787783868</v>
      </c>
      <c r="H131" t="s">
        <v>28</v>
      </c>
      <c r="I131" s="2">
        <v>4178.67</v>
      </c>
      <c r="J131" t="str">
        <f t="shared" ref="J131:J194" si="22">IF(C131&lt;=17,"0-17",IF(C131&lt;=39, "18-39", IF(C131&lt;=59, "40-59", "&gt;59")))</f>
        <v>&gt;59</v>
      </c>
      <c r="K131" s="2">
        <f t="shared" si="18"/>
        <v>4596.5370000000003</v>
      </c>
      <c r="L131" s="2">
        <f t="shared" ref="L131:L194" si="23">ROUND(K131, 0)</f>
        <v>4597</v>
      </c>
      <c r="M131" s="2">
        <f t="shared" ref="M131:M194" si="24">ROUNDUP(K131, 0)</f>
        <v>4597</v>
      </c>
      <c r="N131" s="2">
        <f t="shared" ref="N131:N194" si="25">ROUNDDOWN(K131,0)</f>
        <v>4596</v>
      </c>
      <c r="O131">
        <f t="shared" si="19"/>
        <v>2022</v>
      </c>
      <c r="P131" t="str">
        <f t="shared" si="20"/>
        <v>Aug</v>
      </c>
      <c r="Q131" t="str">
        <f t="shared" si="21"/>
        <v>Aug-2022</v>
      </c>
      <c r="R131" s="2" t="str">
        <f t="shared" ref="R131:R194" si="26">IF(C131&gt;=18, "ADULTS", "CHILDREN")</f>
        <v>ADULTS</v>
      </c>
    </row>
    <row r="132" spans="1:18" x14ac:dyDescent="0.35">
      <c r="A132" s="1">
        <v>44658</v>
      </c>
      <c r="B132" t="s">
        <v>159</v>
      </c>
      <c r="C132">
        <v>28</v>
      </c>
      <c r="D132" t="s">
        <v>21</v>
      </c>
      <c r="E132" t="s">
        <v>10</v>
      </c>
      <c r="F132" t="s">
        <v>16</v>
      </c>
      <c r="G132" s="6">
        <f>VLOOKUP(F132,S$11:$T$15, 2, FALSE)</f>
        <v>2509.1716796874998</v>
      </c>
      <c r="H132" t="s">
        <v>12</v>
      </c>
      <c r="I132" s="2">
        <v>415.93</v>
      </c>
      <c r="J132" t="str">
        <f t="shared" si="22"/>
        <v>18-39</v>
      </c>
      <c r="K132" s="2">
        <f t="shared" si="18"/>
        <v>457.52300000000002</v>
      </c>
      <c r="L132" s="2">
        <f t="shared" si="23"/>
        <v>458</v>
      </c>
      <c r="M132" s="2">
        <f t="shared" si="24"/>
        <v>458</v>
      </c>
      <c r="N132" s="2">
        <f t="shared" si="25"/>
        <v>457</v>
      </c>
      <c r="O132">
        <f t="shared" si="19"/>
        <v>2022</v>
      </c>
      <c r="P132" t="str">
        <f t="shared" si="20"/>
        <v>Apr</v>
      </c>
      <c r="Q132" t="str">
        <f t="shared" si="21"/>
        <v>Apr-2022</v>
      </c>
      <c r="R132" s="2" t="str">
        <f t="shared" si="26"/>
        <v>ADULTS</v>
      </c>
    </row>
    <row r="133" spans="1:18" x14ac:dyDescent="0.35">
      <c r="A133" s="1">
        <v>45109</v>
      </c>
      <c r="B133" t="s">
        <v>160</v>
      </c>
      <c r="C133">
        <v>57</v>
      </c>
      <c r="D133" t="s">
        <v>9</v>
      </c>
      <c r="E133" t="s">
        <v>15</v>
      </c>
      <c r="F133" t="s">
        <v>16</v>
      </c>
      <c r="G133" s="6">
        <f>VLOOKUP(F133,S$11:$T$15, 2, FALSE)</f>
        <v>2509.1716796874998</v>
      </c>
      <c r="H133" t="s">
        <v>12</v>
      </c>
      <c r="I133" s="2">
        <v>1316.4</v>
      </c>
      <c r="J133" t="str">
        <f t="shared" si="22"/>
        <v>40-59</v>
      </c>
      <c r="K133" s="2">
        <f t="shared" si="18"/>
        <v>1448.0400000000002</v>
      </c>
      <c r="L133" s="2">
        <f t="shared" si="23"/>
        <v>1448</v>
      </c>
      <c r="M133" s="2">
        <f t="shared" si="24"/>
        <v>1449</v>
      </c>
      <c r="N133" s="2">
        <f t="shared" si="25"/>
        <v>1448</v>
      </c>
      <c r="O133">
        <f t="shared" si="19"/>
        <v>2023</v>
      </c>
      <c r="P133" t="str">
        <f t="shared" si="20"/>
        <v>Jul</v>
      </c>
      <c r="Q133" t="str">
        <f t="shared" si="21"/>
        <v>Jul-2023</v>
      </c>
      <c r="R133" s="2" t="str">
        <f t="shared" si="26"/>
        <v>ADULTS</v>
      </c>
    </row>
    <row r="134" spans="1:18" x14ac:dyDescent="0.35">
      <c r="A134" s="1">
        <v>45283</v>
      </c>
      <c r="B134" t="s">
        <v>161</v>
      </c>
      <c r="C134">
        <v>51</v>
      </c>
      <c r="D134" t="s">
        <v>21</v>
      </c>
      <c r="E134" t="s">
        <v>22</v>
      </c>
      <c r="F134" t="s">
        <v>11</v>
      </c>
      <c r="G134" s="6">
        <f>VLOOKUP(F134,S$11:$T$15, 2, FALSE)</f>
        <v>2503.6022787783868</v>
      </c>
      <c r="H134" t="s">
        <v>40</v>
      </c>
      <c r="I134" s="2">
        <v>1257.78</v>
      </c>
      <c r="J134" t="str">
        <f t="shared" si="22"/>
        <v>40-59</v>
      </c>
      <c r="K134" s="2">
        <f t="shared" si="18"/>
        <v>1383.558</v>
      </c>
      <c r="L134" s="2">
        <f t="shared" si="23"/>
        <v>1384</v>
      </c>
      <c r="M134" s="2">
        <f t="shared" si="24"/>
        <v>1384</v>
      </c>
      <c r="N134" s="2">
        <f t="shared" si="25"/>
        <v>1383</v>
      </c>
      <c r="O134">
        <f t="shared" si="19"/>
        <v>2023</v>
      </c>
      <c r="P134" t="str">
        <f t="shared" si="20"/>
        <v>Dec</v>
      </c>
      <c r="Q134" t="str">
        <f t="shared" si="21"/>
        <v>Dec-2023</v>
      </c>
      <c r="R134" s="2" t="str">
        <f t="shared" si="26"/>
        <v>ADULTS</v>
      </c>
    </row>
    <row r="135" spans="1:18" x14ac:dyDescent="0.35">
      <c r="A135" s="1">
        <v>44665</v>
      </c>
      <c r="B135" t="s">
        <v>162</v>
      </c>
      <c r="C135">
        <v>35</v>
      </c>
      <c r="D135" t="s">
        <v>9</v>
      </c>
      <c r="E135" t="s">
        <v>22</v>
      </c>
      <c r="F135" t="s">
        <v>23</v>
      </c>
      <c r="G135" s="6">
        <f>VLOOKUP(F135,S$11:$T$15, 2, FALSE)</f>
        <v>2440.2966694490819</v>
      </c>
      <c r="H135" t="s">
        <v>28</v>
      </c>
      <c r="I135" s="2">
        <v>1087.78</v>
      </c>
      <c r="J135" t="str">
        <f t="shared" si="22"/>
        <v>18-39</v>
      </c>
      <c r="K135" s="2">
        <f t="shared" si="18"/>
        <v>1196.558</v>
      </c>
      <c r="L135" s="2">
        <f t="shared" si="23"/>
        <v>1197</v>
      </c>
      <c r="M135" s="2">
        <f t="shared" si="24"/>
        <v>1197</v>
      </c>
      <c r="N135" s="2">
        <f t="shared" si="25"/>
        <v>1196</v>
      </c>
      <c r="O135">
        <f t="shared" si="19"/>
        <v>2022</v>
      </c>
      <c r="P135" t="str">
        <f t="shared" si="20"/>
        <v>Apr</v>
      </c>
      <c r="Q135" t="str">
        <f t="shared" si="21"/>
        <v>Apr-2022</v>
      </c>
      <c r="R135" s="2" t="str">
        <f t="shared" si="26"/>
        <v>ADULTS</v>
      </c>
    </row>
    <row r="136" spans="1:18" x14ac:dyDescent="0.35">
      <c r="A136" s="1">
        <v>45068</v>
      </c>
      <c r="B136" t="s">
        <v>163</v>
      </c>
      <c r="C136">
        <v>38</v>
      </c>
      <c r="D136" t="s">
        <v>14</v>
      </c>
      <c r="E136" t="s">
        <v>19</v>
      </c>
      <c r="F136" t="s">
        <v>23</v>
      </c>
      <c r="G136" s="6">
        <f>VLOOKUP(F136,S$11:$T$15, 2, FALSE)</f>
        <v>2440.2966694490819</v>
      </c>
      <c r="H136" t="s">
        <v>40</v>
      </c>
      <c r="I136" s="2">
        <v>1970.19</v>
      </c>
      <c r="J136" t="str">
        <f t="shared" si="22"/>
        <v>18-39</v>
      </c>
      <c r="K136" s="2">
        <f t="shared" si="18"/>
        <v>2167.2090000000003</v>
      </c>
      <c r="L136" s="2">
        <f t="shared" si="23"/>
        <v>2167</v>
      </c>
      <c r="M136" s="2">
        <f t="shared" si="24"/>
        <v>2168</v>
      </c>
      <c r="N136" s="2">
        <f t="shared" si="25"/>
        <v>2167</v>
      </c>
      <c r="O136">
        <f t="shared" si="19"/>
        <v>2023</v>
      </c>
      <c r="P136" t="str">
        <f t="shared" si="20"/>
        <v>May</v>
      </c>
      <c r="Q136" t="str">
        <f t="shared" si="21"/>
        <v>May-2023</v>
      </c>
      <c r="R136" s="2" t="str">
        <f t="shared" si="26"/>
        <v>ADULTS</v>
      </c>
    </row>
    <row r="137" spans="1:18" x14ac:dyDescent="0.35">
      <c r="A137" s="1">
        <v>44884</v>
      </c>
      <c r="B137" t="s">
        <v>164</v>
      </c>
      <c r="C137">
        <v>53</v>
      </c>
      <c r="D137" t="s">
        <v>14</v>
      </c>
      <c r="E137" t="s">
        <v>19</v>
      </c>
      <c r="F137" t="s">
        <v>16</v>
      </c>
      <c r="G137" s="6">
        <f>VLOOKUP(F137,S$11:$T$15, 2, FALSE)</f>
        <v>2509.1716796874998</v>
      </c>
      <c r="H137" t="s">
        <v>40</v>
      </c>
      <c r="I137" s="2">
        <v>4839.68</v>
      </c>
      <c r="J137" t="str">
        <f t="shared" si="22"/>
        <v>40-59</v>
      </c>
      <c r="K137" s="2">
        <f t="shared" si="18"/>
        <v>5323.648000000001</v>
      </c>
      <c r="L137" s="2">
        <f t="shared" si="23"/>
        <v>5324</v>
      </c>
      <c r="M137" s="2">
        <f t="shared" si="24"/>
        <v>5324</v>
      </c>
      <c r="N137" s="2">
        <f t="shared" si="25"/>
        <v>5323</v>
      </c>
      <c r="O137">
        <f t="shared" si="19"/>
        <v>2022</v>
      </c>
      <c r="P137" t="str">
        <f t="shared" si="20"/>
        <v>Nov</v>
      </c>
      <c r="Q137" t="str">
        <f t="shared" si="21"/>
        <v>Nov-2022</v>
      </c>
      <c r="R137" s="2" t="str">
        <f t="shared" si="26"/>
        <v>ADULTS</v>
      </c>
    </row>
    <row r="138" spans="1:18" x14ac:dyDescent="0.35">
      <c r="A138" s="1">
        <v>44594</v>
      </c>
      <c r="B138" t="s">
        <v>165</v>
      </c>
      <c r="C138">
        <v>62</v>
      </c>
      <c r="D138" t="s">
        <v>9</v>
      </c>
      <c r="E138" t="s">
        <v>15</v>
      </c>
      <c r="F138" t="s">
        <v>16</v>
      </c>
      <c r="G138" s="6">
        <f>VLOOKUP(F138,S$11:$T$15, 2, FALSE)</f>
        <v>2509.1716796874998</v>
      </c>
      <c r="H138" t="s">
        <v>40</v>
      </c>
      <c r="I138" s="2">
        <v>1488.06</v>
      </c>
      <c r="J138" t="str">
        <f t="shared" si="22"/>
        <v>&gt;59</v>
      </c>
      <c r="K138" s="2">
        <f t="shared" si="18"/>
        <v>1636.866</v>
      </c>
      <c r="L138" s="2">
        <f t="shared" si="23"/>
        <v>1637</v>
      </c>
      <c r="M138" s="2">
        <f t="shared" si="24"/>
        <v>1637</v>
      </c>
      <c r="N138" s="2">
        <f t="shared" si="25"/>
        <v>1636</v>
      </c>
      <c r="O138">
        <f t="shared" si="19"/>
        <v>2022</v>
      </c>
      <c r="P138" t="str">
        <f t="shared" si="20"/>
        <v>Feb</v>
      </c>
      <c r="Q138" t="str">
        <f t="shared" si="21"/>
        <v>Feb-2022</v>
      </c>
      <c r="R138" s="2" t="str">
        <f t="shared" si="26"/>
        <v>ADULTS</v>
      </c>
    </row>
    <row r="139" spans="1:18" x14ac:dyDescent="0.35">
      <c r="A139" s="1">
        <v>45036</v>
      </c>
      <c r="B139" t="s">
        <v>166</v>
      </c>
      <c r="C139">
        <v>66</v>
      </c>
      <c r="D139" t="s">
        <v>14</v>
      </c>
      <c r="E139" t="s">
        <v>15</v>
      </c>
      <c r="F139" t="s">
        <v>11</v>
      </c>
      <c r="G139" s="6">
        <f>VLOOKUP(F139,S$11:$T$15, 2, FALSE)</f>
        <v>2503.6022787783868</v>
      </c>
      <c r="H139" t="s">
        <v>37</v>
      </c>
      <c r="I139" s="2">
        <v>3467.09</v>
      </c>
      <c r="J139" t="str">
        <f t="shared" si="22"/>
        <v>&gt;59</v>
      </c>
      <c r="K139" s="2">
        <f t="shared" si="18"/>
        <v>3813.7990000000004</v>
      </c>
      <c r="L139" s="2">
        <f t="shared" si="23"/>
        <v>3814</v>
      </c>
      <c r="M139" s="2">
        <f t="shared" si="24"/>
        <v>3814</v>
      </c>
      <c r="N139" s="2">
        <f t="shared" si="25"/>
        <v>3813</v>
      </c>
      <c r="O139">
        <f t="shared" si="19"/>
        <v>2023</v>
      </c>
      <c r="P139" t="str">
        <f t="shared" si="20"/>
        <v>Apr</v>
      </c>
      <c r="Q139" t="str">
        <f t="shared" si="21"/>
        <v>Apr-2023</v>
      </c>
      <c r="R139" s="2" t="str">
        <f t="shared" si="26"/>
        <v>ADULTS</v>
      </c>
    </row>
    <row r="140" spans="1:18" x14ac:dyDescent="0.35">
      <c r="A140" s="1">
        <v>45148</v>
      </c>
      <c r="B140" t="s">
        <v>167</v>
      </c>
      <c r="C140">
        <v>24</v>
      </c>
      <c r="D140" t="s">
        <v>9</v>
      </c>
      <c r="E140" t="s">
        <v>15</v>
      </c>
      <c r="F140" t="s">
        <v>11</v>
      </c>
      <c r="G140" s="6">
        <f>VLOOKUP(F140,S$11:$T$15, 2, FALSE)</f>
        <v>2503.6022787783868</v>
      </c>
      <c r="H140" t="s">
        <v>17</v>
      </c>
      <c r="I140" s="2">
        <v>2202.29</v>
      </c>
      <c r="J140" t="str">
        <f t="shared" si="22"/>
        <v>18-39</v>
      </c>
      <c r="K140" s="2">
        <f t="shared" si="18"/>
        <v>2422.5190000000002</v>
      </c>
      <c r="L140" s="2">
        <f t="shared" si="23"/>
        <v>2423</v>
      </c>
      <c r="M140" s="2">
        <f t="shared" si="24"/>
        <v>2423</v>
      </c>
      <c r="N140" s="2">
        <f t="shared" si="25"/>
        <v>2422</v>
      </c>
      <c r="O140">
        <f t="shared" si="19"/>
        <v>2023</v>
      </c>
      <c r="P140" t="str">
        <f t="shared" si="20"/>
        <v>Aug</v>
      </c>
      <c r="Q140" t="str">
        <f t="shared" si="21"/>
        <v>Aug-2023</v>
      </c>
      <c r="R140" s="2" t="str">
        <f t="shared" si="26"/>
        <v>ADULTS</v>
      </c>
    </row>
    <row r="141" spans="1:18" x14ac:dyDescent="0.35">
      <c r="A141" s="1">
        <v>44694</v>
      </c>
      <c r="B141" t="s">
        <v>168</v>
      </c>
      <c r="C141">
        <v>68</v>
      </c>
      <c r="D141" t="s">
        <v>14</v>
      </c>
      <c r="E141" t="s">
        <v>27</v>
      </c>
      <c r="F141" t="s">
        <v>23</v>
      </c>
      <c r="G141" s="6">
        <f>VLOOKUP(F141,S$11:$T$15, 2, FALSE)</f>
        <v>2440.2966694490819</v>
      </c>
      <c r="H141" t="s">
        <v>12</v>
      </c>
      <c r="I141" s="2">
        <v>1371.45</v>
      </c>
      <c r="J141" t="str">
        <f t="shared" si="22"/>
        <v>&gt;59</v>
      </c>
      <c r="K141" s="2">
        <f t="shared" si="18"/>
        <v>1508.5950000000003</v>
      </c>
      <c r="L141" s="2">
        <f t="shared" si="23"/>
        <v>1509</v>
      </c>
      <c r="M141" s="2">
        <f t="shared" si="24"/>
        <v>1509</v>
      </c>
      <c r="N141" s="2">
        <f t="shared" si="25"/>
        <v>1508</v>
      </c>
      <c r="O141">
        <f t="shared" si="19"/>
        <v>2022</v>
      </c>
      <c r="P141" t="str">
        <f t="shared" si="20"/>
        <v>May</v>
      </c>
      <c r="Q141" t="str">
        <f t="shared" si="21"/>
        <v>May-2022</v>
      </c>
      <c r="R141" s="2" t="str">
        <f t="shared" si="26"/>
        <v>ADULTS</v>
      </c>
    </row>
    <row r="142" spans="1:18" x14ac:dyDescent="0.35">
      <c r="A142" s="1">
        <v>44991</v>
      </c>
      <c r="B142" t="s">
        <v>169</v>
      </c>
      <c r="C142">
        <v>71</v>
      </c>
      <c r="D142" t="s">
        <v>14</v>
      </c>
      <c r="E142" t="s">
        <v>33</v>
      </c>
      <c r="F142" t="s">
        <v>16</v>
      </c>
      <c r="G142" s="6">
        <f>VLOOKUP(F142,S$11:$T$15, 2, FALSE)</f>
        <v>2509.1716796874998</v>
      </c>
      <c r="H142" t="s">
        <v>17</v>
      </c>
      <c r="I142" s="2">
        <v>682.39</v>
      </c>
      <c r="J142" t="str">
        <f t="shared" si="22"/>
        <v>&gt;59</v>
      </c>
      <c r="K142" s="2">
        <f t="shared" si="18"/>
        <v>750.62900000000002</v>
      </c>
      <c r="L142" s="2">
        <f t="shared" si="23"/>
        <v>751</v>
      </c>
      <c r="M142" s="2">
        <f t="shared" si="24"/>
        <v>751</v>
      </c>
      <c r="N142" s="2">
        <f t="shared" si="25"/>
        <v>750</v>
      </c>
      <c r="O142">
        <f t="shared" si="19"/>
        <v>2023</v>
      </c>
      <c r="P142" t="str">
        <f t="shared" si="20"/>
        <v>Mar</v>
      </c>
      <c r="Q142" t="str">
        <f t="shared" si="21"/>
        <v>Mar-2023</v>
      </c>
      <c r="R142" s="2" t="str">
        <f t="shared" si="26"/>
        <v>ADULTS</v>
      </c>
    </row>
    <row r="143" spans="1:18" x14ac:dyDescent="0.35">
      <c r="A143" s="1">
        <v>45218</v>
      </c>
      <c r="B143" t="s">
        <v>170</v>
      </c>
      <c r="C143">
        <v>45</v>
      </c>
      <c r="D143" t="s">
        <v>14</v>
      </c>
      <c r="E143" t="s">
        <v>22</v>
      </c>
      <c r="F143" t="s">
        <v>30</v>
      </c>
      <c r="G143" s="6">
        <f>VLOOKUP(F143,S$11:$T$15, 2, FALSE)</f>
        <v>2496.7676064257025</v>
      </c>
      <c r="H143" t="s">
        <v>17</v>
      </c>
      <c r="I143" s="2">
        <v>3819.84</v>
      </c>
      <c r="J143" t="str">
        <f t="shared" si="22"/>
        <v>40-59</v>
      </c>
      <c r="K143" s="2">
        <f t="shared" si="18"/>
        <v>4201.8240000000005</v>
      </c>
      <c r="L143" s="2">
        <f t="shared" si="23"/>
        <v>4202</v>
      </c>
      <c r="M143" s="2">
        <f t="shared" si="24"/>
        <v>4202</v>
      </c>
      <c r="N143" s="2">
        <f t="shared" si="25"/>
        <v>4201</v>
      </c>
      <c r="O143">
        <f t="shared" si="19"/>
        <v>2023</v>
      </c>
      <c r="P143" t="str">
        <f t="shared" si="20"/>
        <v>Oct</v>
      </c>
      <c r="Q143" t="str">
        <f t="shared" si="21"/>
        <v>Oct-2023</v>
      </c>
      <c r="R143" s="2" t="str">
        <f t="shared" si="26"/>
        <v>ADULTS</v>
      </c>
    </row>
    <row r="144" spans="1:18" x14ac:dyDescent="0.35">
      <c r="A144" s="1">
        <v>45124</v>
      </c>
      <c r="B144" t="s">
        <v>171</v>
      </c>
      <c r="C144">
        <v>21</v>
      </c>
      <c r="D144" t="s">
        <v>21</v>
      </c>
      <c r="E144" t="s">
        <v>19</v>
      </c>
      <c r="F144" t="s">
        <v>23</v>
      </c>
      <c r="G144" s="6">
        <f>VLOOKUP(F144,S$11:$T$15, 2, FALSE)</f>
        <v>2440.2966694490819</v>
      </c>
      <c r="H144" t="s">
        <v>17</v>
      </c>
      <c r="I144" s="2">
        <v>346.66</v>
      </c>
      <c r="J144" t="str">
        <f t="shared" si="22"/>
        <v>18-39</v>
      </c>
      <c r="K144" s="2">
        <f t="shared" si="18"/>
        <v>381.32600000000008</v>
      </c>
      <c r="L144" s="2">
        <f t="shared" si="23"/>
        <v>381</v>
      </c>
      <c r="M144" s="2">
        <f t="shared" si="24"/>
        <v>382</v>
      </c>
      <c r="N144" s="2">
        <f t="shared" si="25"/>
        <v>381</v>
      </c>
      <c r="O144">
        <f t="shared" si="19"/>
        <v>2023</v>
      </c>
      <c r="P144" t="str">
        <f t="shared" si="20"/>
        <v>Jul</v>
      </c>
      <c r="Q144" t="str">
        <f t="shared" si="21"/>
        <v>Jul-2023</v>
      </c>
      <c r="R144" s="2" t="str">
        <f t="shared" si="26"/>
        <v>ADULTS</v>
      </c>
    </row>
    <row r="145" spans="1:18" x14ac:dyDescent="0.35">
      <c r="A145" s="1">
        <v>45162</v>
      </c>
      <c r="B145" t="s">
        <v>172</v>
      </c>
      <c r="C145">
        <v>31</v>
      </c>
      <c r="D145" t="s">
        <v>9</v>
      </c>
      <c r="E145" t="s">
        <v>35</v>
      </c>
      <c r="F145" t="s">
        <v>11</v>
      </c>
      <c r="G145" s="6">
        <f>VLOOKUP(F145,S$11:$T$15, 2, FALSE)</f>
        <v>2503.6022787783868</v>
      </c>
      <c r="H145" t="s">
        <v>28</v>
      </c>
      <c r="I145" s="2">
        <v>3064.48</v>
      </c>
      <c r="J145" t="str">
        <f t="shared" si="22"/>
        <v>18-39</v>
      </c>
      <c r="K145" s="2">
        <f t="shared" si="18"/>
        <v>3370.9280000000003</v>
      </c>
      <c r="L145" s="2">
        <f t="shared" si="23"/>
        <v>3371</v>
      </c>
      <c r="M145" s="2">
        <f t="shared" si="24"/>
        <v>3371</v>
      </c>
      <c r="N145" s="2">
        <f t="shared" si="25"/>
        <v>3370</v>
      </c>
      <c r="O145">
        <f t="shared" si="19"/>
        <v>2023</v>
      </c>
      <c r="P145" t="str">
        <f t="shared" si="20"/>
        <v>Aug</v>
      </c>
      <c r="Q145" t="str">
        <f t="shared" si="21"/>
        <v>Aug-2023</v>
      </c>
      <c r="R145" s="2" t="str">
        <f t="shared" si="26"/>
        <v>ADULTS</v>
      </c>
    </row>
    <row r="146" spans="1:18" x14ac:dyDescent="0.35">
      <c r="A146" s="1">
        <v>44778</v>
      </c>
      <c r="B146" t="s">
        <v>173</v>
      </c>
      <c r="C146">
        <v>39</v>
      </c>
      <c r="D146" t="s">
        <v>14</v>
      </c>
      <c r="E146" t="s">
        <v>27</v>
      </c>
      <c r="F146" t="s">
        <v>23</v>
      </c>
      <c r="G146" s="6">
        <f>VLOOKUP(F146,S$11:$T$15, 2, FALSE)</f>
        <v>2440.2966694490819</v>
      </c>
      <c r="H146" t="s">
        <v>28</v>
      </c>
      <c r="I146" s="2">
        <v>1868.6</v>
      </c>
      <c r="J146" t="str">
        <f t="shared" si="22"/>
        <v>18-39</v>
      </c>
      <c r="K146" s="2">
        <f t="shared" si="18"/>
        <v>2055.46</v>
      </c>
      <c r="L146" s="2">
        <f t="shared" si="23"/>
        <v>2055</v>
      </c>
      <c r="M146" s="2">
        <f t="shared" si="24"/>
        <v>2056</v>
      </c>
      <c r="N146" s="2">
        <f t="shared" si="25"/>
        <v>2055</v>
      </c>
      <c r="O146">
        <f t="shared" si="19"/>
        <v>2022</v>
      </c>
      <c r="P146" t="str">
        <f t="shared" si="20"/>
        <v>Aug</v>
      </c>
      <c r="Q146" t="str">
        <f t="shared" si="21"/>
        <v>Aug-2022</v>
      </c>
      <c r="R146" s="2" t="str">
        <f t="shared" si="26"/>
        <v>ADULTS</v>
      </c>
    </row>
    <row r="147" spans="1:18" x14ac:dyDescent="0.35">
      <c r="A147" s="1">
        <v>44994</v>
      </c>
      <c r="B147" t="s">
        <v>174</v>
      </c>
      <c r="C147">
        <v>5</v>
      </c>
      <c r="D147" t="s">
        <v>14</v>
      </c>
      <c r="E147" t="s">
        <v>33</v>
      </c>
      <c r="F147" t="s">
        <v>11</v>
      </c>
      <c r="G147" s="6">
        <f>VLOOKUP(F147,S$11:$T$15, 2, FALSE)</f>
        <v>2503.6022787783868</v>
      </c>
      <c r="H147" t="s">
        <v>17</v>
      </c>
      <c r="I147" s="2">
        <v>4659.74</v>
      </c>
      <c r="J147" t="str">
        <f t="shared" si="22"/>
        <v>0-17</v>
      </c>
      <c r="K147" s="2">
        <f t="shared" si="18"/>
        <v>5125.7139999999999</v>
      </c>
      <c r="L147" s="2">
        <f t="shared" si="23"/>
        <v>5126</v>
      </c>
      <c r="M147" s="2">
        <f t="shared" si="24"/>
        <v>5126</v>
      </c>
      <c r="N147" s="2">
        <f t="shared" si="25"/>
        <v>5125</v>
      </c>
      <c r="O147">
        <f t="shared" si="19"/>
        <v>2023</v>
      </c>
      <c r="P147" t="str">
        <f t="shared" si="20"/>
        <v>Mar</v>
      </c>
      <c r="Q147" t="str">
        <f t="shared" si="21"/>
        <v>Mar-2023</v>
      </c>
      <c r="R147" s="2" t="str">
        <f t="shared" si="26"/>
        <v>CHILDREN</v>
      </c>
    </row>
    <row r="148" spans="1:18" x14ac:dyDescent="0.35">
      <c r="A148" s="1">
        <v>44815</v>
      </c>
      <c r="B148" t="s">
        <v>175</v>
      </c>
      <c r="C148">
        <v>41</v>
      </c>
      <c r="D148" t="s">
        <v>14</v>
      </c>
      <c r="E148" t="s">
        <v>15</v>
      </c>
      <c r="F148" t="s">
        <v>30</v>
      </c>
      <c r="G148" s="6">
        <f>VLOOKUP(F148,S$11:$T$15, 2, FALSE)</f>
        <v>2496.7676064257025</v>
      </c>
      <c r="H148" t="s">
        <v>17</v>
      </c>
      <c r="I148" s="2">
        <v>2332.39</v>
      </c>
      <c r="J148" t="str">
        <f t="shared" si="22"/>
        <v>40-59</v>
      </c>
      <c r="K148" s="2">
        <f t="shared" si="18"/>
        <v>2565.6289999999999</v>
      </c>
      <c r="L148" s="2">
        <f t="shared" si="23"/>
        <v>2566</v>
      </c>
      <c r="M148" s="2">
        <f t="shared" si="24"/>
        <v>2566</v>
      </c>
      <c r="N148" s="2">
        <f t="shared" si="25"/>
        <v>2565</v>
      </c>
      <c r="O148">
        <f t="shared" si="19"/>
        <v>2022</v>
      </c>
      <c r="P148" t="str">
        <f t="shared" si="20"/>
        <v>Sep</v>
      </c>
      <c r="Q148" t="str">
        <f t="shared" si="21"/>
        <v>Sep-2022</v>
      </c>
      <c r="R148" s="2" t="str">
        <f t="shared" si="26"/>
        <v>ADULTS</v>
      </c>
    </row>
    <row r="149" spans="1:18" x14ac:dyDescent="0.35">
      <c r="A149" s="1">
        <v>45126</v>
      </c>
      <c r="B149" t="s">
        <v>176</v>
      </c>
      <c r="C149">
        <v>34</v>
      </c>
      <c r="D149" t="s">
        <v>14</v>
      </c>
      <c r="E149" t="s">
        <v>25</v>
      </c>
      <c r="F149" t="s">
        <v>23</v>
      </c>
      <c r="G149" s="6">
        <f>VLOOKUP(F149,S$11:$T$15, 2, FALSE)</f>
        <v>2440.2966694490819</v>
      </c>
      <c r="H149" t="s">
        <v>28</v>
      </c>
      <c r="I149" s="2">
        <v>3109.55</v>
      </c>
      <c r="J149" t="str">
        <f t="shared" si="22"/>
        <v>18-39</v>
      </c>
      <c r="K149" s="2">
        <f t="shared" si="18"/>
        <v>3420.5050000000006</v>
      </c>
      <c r="L149" s="2">
        <f t="shared" si="23"/>
        <v>3421</v>
      </c>
      <c r="M149" s="2">
        <f t="shared" si="24"/>
        <v>3421</v>
      </c>
      <c r="N149" s="2">
        <f t="shared" si="25"/>
        <v>3420</v>
      </c>
      <c r="O149">
        <f t="shared" si="19"/>
        <v>2023</v>
      </c>
      <c r="P149" t="str">
        <f t="shared" si="20"/>
        <v>Jul</v>
      </c>
      <c r="Q149" t="str">
        <f t="shared" si="21"/>
        <v>Jul-2023</v>
      </c>
      <c r="R149" s="2" t="str">
        <f t="shared" si="26"/>
        <v>ADULTS</v>
      </c>
    </row>
    <row r="150" spans="1:18" x14ac:dyDescent="0.35">
      <c r="A150" s="1">
        <v>44681</v>
      </c>
      <c r="B150" t="s">
        <v>177</v>
      </c>
      <c r="C150">
        <v>93</v>
      </c>
      <c r="D150" t="s">
        <v>9</v>
      </c>
      <c r="E150" t="s">
        <v>15</v>
      </c>
      <c r="F150" t="s">
        <v>16</v>
      </c>
      <c r="G150" s="6">
        <f>VLOOKUP(F150,S$11:$T$15, 2, FALSE)</f>
        <v>2509.1716796874998</v>
      </c>
      <c r="H150" t="s">
        <v>28</v>
      </c>
      <c r="I150" s="2">
        <v>147.78</v>
      </c>
      <c r="J150" t="str">
        <f t="shared" si="22"/>
        <v>&gt;59</v>
      </c>
      <c r="K150" s="2">
        <f t="shared" si="18"/>
        <v>162.55800000000002</v>
      </c>
      <c r="L150" s="2">
        <f t="shared" si="23"/>
        <v>163</v>
      </c>
      <c r="M150" s="2">
        <f t="shared" si="24"/>
        <v>163</v>
      </c>
      <c r="N150" s="2">
        <f t="shared" si="25"/>
        <v>162</v>
      </c>
      <c r="O150">
        <f t="shared" si="19"/>
        <v>2022</v>
      </c>
      <c r="P150" t="str">
        <f t="shared" si="20"/>
        <v>Apr</v>
      </c>
      <c r="Q150" t="str">
        <f t="shared" si="21"/>
        <v>Apr-2022</v>
      </c>
      <c r="R150" s="2" t="str">
        <f t="shared" si="26"/>
        <v>ADULTS</v>
      </c>
    </row>
    <row r="151" spans="1:18" x14ac:dyDescent="0.35">
      <c r="A151" s="1">
        <v>45084</v>
      </c>
      <c r="B151" t="s">
        <v>178</v>
      </c>
      <c r="C151">
        <v>61</v>
      </c>
      <c r="D151" t="s">
        <v>14</v>
      </c>
      <c r="E151" t="s">
        <v>19</v>
      </c>
      <c r="F151" t="s">
        <v>11</v>
      </c>
      <c r="G151" s="6">
        <f>VLOOKUP(F151,S$11:$T$15, 2, FALSE)</f>
        <v>2503.6022787783868</v>
      </c>
      <c r="H151" t="s">
        <v>40</v>
      </c>
      <c r="I151" s="2">
        <v>3103.88</v>
      </c>
      <c r="J151" t="str">
        <f t="shared" si="22"/>
        <v>&gt;59</v>
      </c>
      <c r="K151" s="2">
        <f t="shared" si="18"/>
        <v>3414.2680000000005</v>
      </c>
      <c r="L151" s="2">
        <f t="shared" si="23"/>
        <v>3414</v>
      </c>
      <c r="M151" s="2">
        <f t="shared" si="24"/>
        <v>3415</v>
      </c>
      <c r="N151" s="2">
        <f t="shared" si="25"/>
        <v>3414</v>
      </c>
      <c r="O151">
        <f t="shared" si="19"/>
        <v>2023</v>
      </c>
      <c r="P151" t="str">
        <f t="shared" si="20"/>
        <v>Jun</v>
      </c>
      <c r="Q151" t="str">
        <f t="shared" si="21"/>
        <v>Jun-2023</v>
      </c>
      <c r="R151" s="2" t="str">
        <f t="shared" si="26"/>
        <v>ADULTS</v>
      </c>
    </row>
    <row r="152" spans="1:18" x14ac:dyDescent="0.35">
      <c r="A152" s="1">
        <v>44845</v>
      </c>
      <c r="B152" t="s">
        <v>179</v>
      </c>
      <c r="C152">
        <v>4</v>
      </c>
      <c r="D152" t="s">
        <v>21</v>
      </c>
      <c r="E152" t="s">
        <v>15</v>
      </c>
      <c r="F152" t="s">
        <v>16</v>
      </c>
      <c r="G152" s="6">
        <f>VLOOKUP(F152,S$11:$T$15, 2, FALSE)</f>
        <v>2509.1716796874998</v>
      </c>
      <c r="H152" t="s">
        <v>28</v>
      </c>
      <c r="I152" s="2">
        <v>1988.76</v>
      </c>
      <c r="J152" t="str">
        <f t="shared" si="22"/>
        <v>0-17</v>
      </c>
      <c r="K152" s="2">
        <f t="shared" si="18"/>
        <v>2187.636</v>
      </c>
      <c r="L152" s="2">
        <f t="shared" si="23"/>
        <v>2188</v>
      </c>
      <c r="M152" s="2">
        <f t="shared" si="24"/>
        <v>2188</v>
      </c>
      <c r="N152" s="2">
        <f t="shared" si="25"/>
        <v>2187</v>
      </c>
      <c r="O152">
        <f t="shared" si="19"/>
        <v>2022</v>
      </c>
      <c r="P152" t="str">
        <f t="shared" si="20"/>
        <v>Oct</v>
      </c>
      <c r="Q152" t="str">
        <f t="shared" si="21"/>
        <v>Oct-2022</v>
      </c>
      <c r="R152" s="2" t="str">
        <f t="shared" si="26"/>
        <v>CHILDREN</v>
      </c>
    </row>
    <row r="153" spans="1:18" x14ac:dyDescent="0.35">
      <c r="A153" s="1">
        <v>44779</v>
      </c>
      <c r="B153" t="s">
        <v>180</v>
      </c>
      <c r="C153">
        <v>30</v>
      </c>
      <c r="D153" t="s">
        <v>14</v>
      </c>
      <c r="E153" t="s">
        <v>25</v>
      </c>
      <c r="F153" t="s">
        <v>30</v>
      </c>
      <c r="G153" s="6">
        <f>VLOOKUP(F153,S$11:$T$15, 2, FALSE)</f>
        <v>2496.7676064257025</v>
      </c>
      <c r="H153" t="s">
        <v>28</v>
      </c>
      <c r="I153" s="2">
        <v>1834.07</v>
      </c>
      <c r="J153" t="str">
        <f t="shared" si="22"/>
        <v>18-39</v>
      </c>
      <c r="K153" s="2">
        <f t="shared" si="18"/>
        <v>2017.4770000000001</v>
      </c>
      <c r="L153" s="2">
        <f t="shared" si="23"/>
        <v>2017</v>
      </c>
      <c r="M153" s="2">
        <f t="shared" si="24"/>
        <v>2018</v>
      </c>
      <c r="N153" s="2">
        <f t="shared" si="25"/>
        <v>2017</v>
      </c>
      <c r="O153">
        <f t="shared" si="19"/>
        <v>2022</v>
      </c>
      <c r="P153" t="str">
        <f t="shared" si="20"/>
        <v>Aug</v>
      </c>
      <c r="Q153" t="str">
        <f t="shared" si="21"/>
        <v>Aug-2022</v>
      </c>
      <c r="R153" s="2" t="str">
        <f t="shared" si="26"/>
        <v>ADULTS</v>
      </c>
    </row>
    <row r="154" spans="1:18" x14ac:dyDescent="0.35">
      <c r="A154" s="1">
        <v>44745</v>
      </c>
      <c r="B154" t="s">
        <v>181</v>
      </c>
      <c r="C154">
        <v>70</v>
      </c>
      <c r="D154" t="s">
        <v>14</v>
      </c>
      <c r="E154" t="s">
        <v>25</v>
      </c>
      <c r="F154" t="s">
        <v>30</v>
      </c>
      <c r="G154" s="6">
        <f>VLOOKUP(F154,S$11:$T$15, 2, FALSE)</f>
        <v>2496.7676064257025</v>
      </c>
      <c r="H154" t="s">
        <v>17</v>
      </c>
      <c r="I154" s="2">
        <v>4069.34</v>
      </c>
      <c r="J154" t="str">
        <f t="shared" si="22"/>
        <v>&gt;59</v>
      </c>
      <c r="K154" s="2">
        <f t="shared" si="18"/>
        <v>4476.2740000000003</v>
      </c>
      <c r="L154" s="2">
        <f t="shared" si="23"/>
        <v>4476</v>
      </c>
      <c r="M154" s="2">
        <f t="shared" si="24"/>
        <v>4477</v>
      </c>
      <c r="N154" s="2">
        <f t="shared" si="25"/>
        <v>4476</v>
      </c>
      <c r="O154">
        <f t="shared" si="19"/>
        <v>2022</v>
      </c>
      <c r="P154" t="str">
        <f t="shared" si="20"/>
        <v>Jul</v>
      </c>
      <c r="Q154" t="str">
        <f t="shared" si="21"/>
        <v>Jul-2022</v>
      </c>
      <c r="R154" s="2" t="str">
        <f t="shared" si="26"/>
        <v>ADULTS</v>
      </c>
    </row>
    <row r="155" spans="1:18" x14ac:dyDescent="0.35">
      <c r="A155" s="1">
        <v>44774</v>
      </c>
      <c r="B155" t="s">
        <v>182</v>
      </c>
      <c r="C155">
        <v>64</v>
      </c>
      <c r="D155" t="s">
        <v>21</v>
      </c>
      <c r="E155" t="s">
        <v>19</v>
      </c>
      <c r="F155" t="s">
        <v>23</v>
      </c>
      <c r="G155" s="6">
        <f>VLOOKUP(F155,S$11:$T$15, 2, FALSE)</f>
        <v>2440.2966694490819</v>
      </c>
      <c r="H155" t="s">
        <v>12</v>
      </c>
      <c r="I155" s="2">
        <v>1104.54</v>
      </c>
      <c r="J155" t="str">
        <f t="shared" si="22"/>
        <v>&gt;59</v>
      </c>
      <c r="K155" s="2">
        <f t="shared" si="18"/>
        <v>1214.9940000000001</v>
      </c>
      <c r="L155" s="2">
        <f t="shared" si="23"/>
        <v>1215</v>
      </c>
      <c r="M155" s="2">
        <f t="shared" si="24"/>
        <v>1215</v>
      </c>
      <c r="N155" s="2">
        <f t="shared" si="25"/>
        <v>1214</v>
      </c>
      <c r="O155">
        <f t="shared" si="19"/>
        <v>2022</v>
      </c>
      <c r="P155" t="str">
        <f t="shared" si="20"/>
        <v>Aug</v>
      </c>
      <c r="Q155" t="str">
        <f t="shared" si="21"/>
        <v>Aug-2022</v>
      </c>
      <c r="R155" s="2" t="str">
        <f t="shared" si="26"/>
        <v>ADULTS</v>
      </c>
    </row>
    <row r="156" spans="1:18" x14ac:dyDescent="0.35">
      <c r="A156" s="1">
        <v>45013</v>
      </c>
      <c r="B156" t="s">
        <v>183</v>
      </c>
      <c r="C156">
        <v>71</v>
      </c>
      <c r="D156" t="s">
        <v>21</v>
      </c>
      <c r="E156" t="s">
        <v>25</v>
      </c>
      <c r="F156" t="s">
        <v>16</v>
      </c>
      <c r="G156" s="6">
        <f>VLOOKUP(F156,S$11:$T$15, 2, FALSE)</f>
        <v>2509.1716796874998</v>
      </c>
      <c r="H156" t="s">
        <v>12</v>
      </c>
      <c r="I156" s="2">
        <v>1118.45</v>
      </c>
      <c r="J156" t="str">
        <f t="shared" si="22"/>
        <v>&gt;59</v>
      </c>
      <c r="K156" s="2">
        <f t="shared" si="18"/>
        <v>1230.2950000000001</v>
      </c>
      <c r="L156" s="2">
        <f t="shared" si="23"/>
        <v>1230</v>
      </c>
      <c r="M156" s="2">
        <f t="shared" si="24"/>
        <v>1231</v>
      </c>
      <c r="N156" s="2">
        <f t="shared" si="25"/>
        <v>1230</v>
      </c>
      <c r="O156">
        <f t="shared" si="19"/>
        <v>2023</v>
      </c>
      <c r="P156" t="str">
        <f t="shared" si="20"/>
        <v>Mar</v>
      </c>
      <c r="Q156" t="str">
        <f t="shared" si="21"/>
        <v>Mar-2023</v>
      </c>
      <c r="R156" s="2" t="str">
        <f t="shared" si="26"/>
        <v>ADULTS</v>
      </c>
    </row>
    <row r="157" spans="1:18" x14ac:dyDescent="0.35">
      <c r="A157" s="1">
        <v>44977</v>
      </c>
      <c r="B157" t="s">
        <v>184</v>
      </c>
      <c r="C157">
        <v>63</v>
      </c>
      <c r="D157" t="s">
        <v>9</v>
      </c>
      <c r="E157" t="s">
        <v>33</v>
      </c>
      <c r="F157" t="s">
        <v>16</v>
      </c>
      <c r="G157" s="6">
        <f>VLOOKUP(F157,S$11:$T$15, 2, FALSE)</f>
        <v>2509.1716796874998</v>
      </c>
      <c r="H157" t="s">
        <v>40</v>
      </c>
      <c r="I157" s="2">
        <v>4015.16</v>
      </c>
      <c r="J157" t="str">
        <f t="shared" si="22"/>
        <v>&gt;59</v>
      </c>
      <c r="K157" s="2">
        <f t="shared" si="18"/>
        <v>4416.6760000000004</v>
      </c>
      <c r="L157" s="2">
        <f t="shared" si="23"/>
        <v>4417</v>
      </c>
      <c r="M157" s="2">
        <f t="shared" si="24"/>
        <v>4417</v>
      </c>
      <c r="N157" s="2">
        <f t="shared" si="25"/>
        <v>4416</v>
      </c>
      <c r="O157">
        <f t="shared" si="19"/>
        <v>2023</v>
      </c>
      <c r="P157" t="str">
        <f t="shared" si="20"/>
        <v>Feb</v>
      </c>
      <c r="Q157" t="str">
        <f t="shared" si="21"/>
        <v>Feb-2023</v>
      </c>
      <c r="R157" s="2" t="str">
        <f t="shared" si="26"/>
        <v>ADULTS</v>
      </c>
    </row>
    <row r="158" spans="1:18" x14ac:dyDescent="0.35">
      <c r="A158" s="1">
        <v>45039</v>
      </c>
      <c r="B158" t="s">
        <v>185</v>
      </c>
      <c r="C158">
        <v>81</v>
      </c>
      <c r="D158" t="s">
        <v>9</v>
      </c>
      <c r="E158" t="s">
        <v>35</v>
      </c>
      <c r="F158" t="s">
        <v>11</v>
      </c>
      <c r="G158" s="6">
        <f>VLOOKUP(F158,S$11:$T$15, 2, FALSE)</f>
        <v>2503.6022787783868</v>
      </c>
      <c r="H158" t="s">
        <v>28</v>
      </c>
      <c r="I158" s="2">
        <v>56.45</v>
      </c>
      <c r="J158" t="str">
        <f t="shared" si="22"/>
        <v>&gt;59</v>
      </c>
      <c r="K158" s="2">
        <f t="shared" si="18"/>
        <v>62.095000000000006</v>
      </c>
      <c r="L158" s="2">
        <f t="shared" si="23"/>
        <v>62</v>
      </c>
      <c r="M158" s="2">
        <f t="shared" si="24"/>
        <v>63</v>
      </c>
      <c r="N158" s="2">
        <f t="shared" si="25"/>
        <v>62</v>
      </c>
      <c r="O158">
        <f t="shared" si="19"/>
        <v>2023</v>
      </c>
      <c r="P158" t="str">
        <f t="shared" si="20"/>
        <v>Apr</v>
      </c>
      <c r="Q158" t="str">
        <f t="shared" si="21"/>
        <v>Apr-2023</v>
      </c>
      <c r="R158" s="2" t="str">
        <f t="shared" si="26"/>
        <v>ADULTS</v>
      </c>
    </row>
    <row r="159" spans="1:18" x14ac:dyDescent="0.35">
      <c r="A159" s="1">
        <v>45138</v>
      </c>
      <c r="B159" t="s">
        <v>186</v>
      </c>
      <c r="C159">
        <v>76</v>
      </c>
      <c r="D159" t="s">
        <v>9</v>
      </c>
      <c r="E159" t="s">
        <v>10</v>
      </c>
      <c r="F159" t="s">
        <v>30</v>
      </c>
      <c r="G159" s="6">
        <f>VLOOKUP(F159,S$11:$T$15, 2, FALSE)</f>
        <v>2496.7676064257025</v>
      </c>
      <c r="H159" t="s">
        <v>12</v>
      </c>
      <c r="I159" s="2">
        <v>3887.5</v>
      </c>
      <c r="J159" t="str">
        <f t="shared" si="22"/>
        <v>&gt;59</v>
      </c>
      <c r="K159" s="2">
        <f t="shared" si="18"/>
        <v>4276.25</v>
      </c>
      <c r="L159" s="2">
        <f t="shared" si="23"/>
        <v>4276</v>
      </c>
      <c r="M159" s="2">
        <f t="shared" si="24"/>
        <v>4277</v>
      </c>
      <c r="N159" s="2">
        <f t="shared" si="25"/>
        <v>4276</v>
      </c>
      <c r="O159">
        <f t="shared" si="19"/>
        <v>2023</v>
      </c>
      <c r="P159" t="str">
        <f t="shared" si="20"/>
        <v>Jul</v>
      </c>
      <c r="Q159" t="str">
        <f t="shared" si="21"/>
        <v>Jul-2023</v>
      </c>
      <c r="R159" s="2" t="str">
        <f t="shared" si="26"/>
        <v>ADULTS</v>
      </c>
    </row>
    <row r="160" spans="1:18" x14ac:dyDescent="0.35">
      <c r="A160" s="1">
        <v>44847</v>
      </c>
      <c r="B160" t="s">
        <v>187</v>
      </c>
      <c r="C160">
        <v>94</v>
      </c>
      <c r="D160" t="s">
        <v>9</v>
      </c>
      <c r="E160" t="s">
        <v>22</v>
      </c>
      <c r="F160" t="s">
        <v>23</v>
      </c>
      <c r="G160" s="6">
        <f>VLOOKUP(F160,S$11:$T$15, 2, FALSE)</f>
        <v>2440.2966694490819</v>
      </c>
      <c r="H160" t="s">
        <v>40</v>
      </c>
      <c r="I160" s="2">
        <v>922.98</v>
      </c>
      <c r="J160" t="str">
        <f t="shared" si="22"/>
        <v>&gt;59</v>
      </c>
      <c r="K160" s="2">
        <f t="shared" si="18"/>
        <v>1015.2780000000001</v>
      </c>
      <c r="L160" s="2">
        <f t="shared" si="23"/>
        <v>1015</v>
      </c>
      <c r="M160" s="2">
        <f t="shared" si="24"/>
        <v>1016</v>
      </c>
      <c r="N160" s="2">
        <f t="shared" si="25"/>
        <v>1015</v>
      </c>
      <c r="O160">
        <f t="shared" si="19"/>
        <v>2022</v>
      </c>
      <c r="P160" t="str">
        <f t="shared" si="20"/>
        <v>Oct</v>
      </c>
      <c r="Q160" t="str">
        <f t="shared" si="21"/>
        <v>Oct-2022</v>
      </c>
      <c r="R160" s="2" t="str">
        <f t="shared" si="26"/>
        <v>ADULTS</v>
      </c>
    </row>
    <row r="161" spans="1:18" x14ac:dyDescent="0.35">
      <c r="A161" s="1">
        <v>44933</v>
      </c>
      <c r="B161" t="s">
        <v>188</v>
      </c>
      <c r="C161">
        <v>0</v>
      </c>
      <c r="D161" t="s">
        <v>21</v>
      </c>
      <c r="E161" t="s">
        <v>19</v>
      </c>
      <c r="F161" t="s">
        <v>30</v>
      </c>
      <c r="G161" s="6">
        <f>VLOOKUP(F161,S$11:$T$15, 2, FALSE)</f>
        <v>2496.7676064257025</v>
      </c>
      <c r="H161" t="s">
        <v>28</v>
      </c>
      <c r="I161" s="2">
        <v>4944.5</v>
      </c>
      <c r="J161" t="str">
        <f t="shared" si="22"/>
        <v>0-17</v>
      </c>
      <c r="K161" s="2">
        <f t="shared" si="18"/>
        <v>5438.9500000000007</v>
      </c>
      <c r="L161" s="2">
        <f t="shared" si="23"/>
        <v>5439</v>
      </c>
      <c r="M161" s="2">
        <f t="shared" si="24"/>
        <v>5439</v>
      </c>
      <c r="N161" s="2">
        <f t="shared" si="25"/>
        <v>5438</v>
      </c>
      <c r="O161">
        <f t="shared" si="19"/>
        <v>2023</v>
      </c>
      <c r="P161" t="str">
        <f t="shared" si="20"/>
        <v>Jan</v>
      </c>
      <c r="Q161" t="str">
        <f t="shared" si="21"/>
        <v>Jan-2023</v>
      </c>
      <c r="R161" s="2" t="str">
        <f t="shared" si="26"/>
        <v>CHILDREN</v>
      </c>
    </row>
    <row r="162" spans="1:18" x14ac:dyDescent="0.35">
      <c r="A162" s="1">
        <v>44840</v>
      </c>
      <c r="B162" t="s">
        <v>189</v>
      </c>
      <c r="C162">
        <v>17</v>
      </c>
      <c r="D162" t="s">
        <v>14</v>
      </c>
      <c r="E162" t="s">
        <v>22</v>
      </c>
      <c r="F162" t="s">
        <v>11</v>
      </c>
      <c r="G162" s="6">
        <f>VLOOKUP(F162,S$11:$T$15, 2, FALSE)</f>
        <v>2503.6022787783868</v>
      </c>
      <c r="H162" t="s">
        <v>37</v>
      </c>
      <c r="I162" s="2">
        <v>1379.22</v>
      </c>
      <c r="J162" t="str">
        <f t="shared" si="22"/>
        <v>0-17</v>
      </c>
      <c r="K162" s="2">
        <f t="shared" si="18"/>
        <v>1517.1420000000001</v>
      </c>
      <c r="L162" s="2">
        <f t="shared" si="23"/>
        <v>1517</v>
      </c>
      <c r="M162" s="2">
        <f t="shared" si="24"/>
        <v>1518</v>
      </c>
      <c r="N162" s="2">
        <f t="shared" si="25"/>
        <v>1517</v>
      </c>
      <c r="O162">
        <f t="shared" si="19"/>
        <v>2022</v>
      </c>
      <c r="P162" t="str">
        <f t="shared" si="20"/>
        <v>Oct</v>
      </c>
      <c r="Q162" t="str">
        <f t="shared" si="21"/>
        <v>Oct-2022</v>
      </c>
      <c r="R162" s="2" t="str">
        <f t="shared" si="26"/>
        <v>CHILDREN</v>
      </c>
    </row>
    <row r="163" spans="1:18" x14ac:dyDescent="0.35">
      <c r="A163" s="1">
        <v>44801</v>
      </c>
      <c r="B163" t="s">
        <v>190</v>
      </c>
      <c r="C163">
        <v>99</v>
      </c>
      <c r="D163" t="s">
        <v>9</v>
      </c>
      <c r="E163" t="s">
        <v>22</v>
      </c>
      <c r="F163" t="s">
        <v>30</v>
      </c>
      <c r="G163" s="6">
        <f>VLOOKUP(F163,S$11:$T$15, 2, FALSE)</f>
        <v>2496.7676064257025</v>
      </c>
      <c r="H163" t="s">
        <v>28</v>
      </c>
      <c r="I163" s="2">
        <v>3154.07</v>
      </c>
      <c r="J163" t="str">
        <f t="shared" si="22"/>
        <v>&gt;59</v>
      </c>
      <c r="K163" s="2">
        <f t="shared" si="18"/>
        <v>3469.4770000000003</v>
      </c>
      <c r="L163" s="2">
        <f t="shared" si="23"/>
        <v>3469</v>
      </c>
      <c r="M163" s="2">
        <f t="shared" si="24"/>
        <v>3470</v>
      </c>
      <c r="N163" s="2">
        <f t="shared" si="25"/>
        <v>3469</v>
      </c>
      <c r="O163">
        <f t="shared" si="19"/>
        <v>2022</v>
      </c>
      <c r="P163" t="str">
        <f t="shared" si="20"/>
        <v>Aug</v>
      </c>
      <c r="Q163" t="str">
        <f t="shared" si="21"/>
        <v>Aug-2022</v>
      </c>
      <c r="R163" s="2" t="str">
        <f t="shared" si="26"/>
        <v>ADULTS</v>
      </c>
    </row>
    <row r="164" spans="1:18" x14ac:dyDescent="0.35">
      <c r="A164" s="1">
        <v>44738</v>
      </c>
      <c r="B164" t="s">
        <v>191</v>
      </c>
      <c r="C164">
        <v>13</v>
      </c>
      <c r="D164" t="s">
        <v>21</v>
      </c>
      <c r="E164" t="s">
        <v>10</v>
      </c>
      <c r="F164" t="s">
        <v>11</v>
      </c>
      <c r="G164" s="6">
        <f>VLOOKUP(F164,S$11:$T$15, 2, FALSE)</f>
        <v>2503.6022787783868</v>
      </c>
      <c r="H164" t="s">
        <v>12</v>
      </c>
      <c r="I164" s="2">
        <v>4141.7</v>
      </c>
      <c r="J164" t="str">
        <f t="shared" si="22"/>
        <v>0-17</v>
      </c>
      <c r="K164" s="2">
        <f t="shared" si="18"/>
        <v>4555.87</v>
      </c>
      <c r="L164" s="2">
        <f t="shared" si="23"/>
        <v>4556</v>
      </c>
      <c r="M164" s="2">
        <f t="shared" si="24"/>
        <v>4556</v>
      </c>
      <c r="N164" s="2">
        <f t="shared" si="25"/>
        <v>4555</v>
      </c>
      <c r="O164">
        <f t="shared" si="19"/>
        <v>2022</v>
      </c>
      <c r="P164" t="str">
        <f t="shared" si="20"/>
        <v>Jun</v>
      </c>
      <c r="Q164" t="str">
        <f t="shared" si="21"/>
        <v>Jun-2022</v>
      </c>
      <c r="R164" s="2" t="str">
        <f t="shared" si="26"/>
        <v>CHILDREN</v>
      </c>
    </row>
    <row r="165" spans="1:18" x14ac:dyDescent="0.35">
      <c r="A165" s="1">
        <v>44854</v>
      </c>
      <c r="B165" t="s">
        <v>192</v>
      </c>
      <c r="C165">
        <v>31</v>
      </c>
      <c r="D165" t="s">
        <v>14</v>
      </c>
      <c r="E165" t="s">
        <v>35</v>
      </c>
      <c r="F165" t="s">
        <v>23</v>
      </c>
      <c r="G165" s="6">
        <f>VLOOKUP(F165,S$11:$T$15, 2, FALSE)</f>
        <v>2440.2966694490819</v>
      </c>
      <c r="H165" t="s">
        <v>67</v>
      </c>
      <c r="I165" s="2">
        <v>1863.48</v>
      </c>
      <c r="J165" t="str">
        <f t="shared" si="22"/>
        <v>18-39</v>
      </c>
      <c r="K165" s="2">
        <f t="shared" si="18"/>
        <v>2049.828</v>
      </c>
      <c r="L165" s="2">
        <f t="shared" si="23"/>
        <v>2050</v>
      </c>
      <c r="M165" s="2">
        <f t="shared" si="24"/>
        <v>2050</v>
      </c>
      <c r="N165" s="2">
        <f t="shared" si="25"/>
        <v>2049</v>
      </c>
      <c r="O165">
        <f t="shared" si="19"/>
        <v>2022</v>
      </c>
      <c r="P165" t="str">
        <f t="shared" si="20"/>
        <v>Oct</v>
      </c>
      <c r="Q165" t="str">
        <f t="shared" si="21"/>
        <v>Oct-2022</v>
      </c>
      <c r="R165" s="2" t="str">
        <f t="shared" si="26"/>
        <v>ADULTS</v>
      </c>
    </row>
    <row r="166" spans="1:18" x14ac:dyDescent="0.35">
      <c r="A166" s="1">
        <v>45214</v>
      </c>
      <c r="B166" t="s">
        <v>193</v>
      </c>
      <c r="C166">
        <v>89</v>
      </c>
      <c r="D166" t="s">
        <v>21</v>
      </c>
      <c r="E166" t="s">
        <v>19</v>
      </c>
      <c r="F166" t="s">
        <v>30</v>
      </c>
      <c r="G166" s="6">
        <f>VLOOKUP(F166,S$11:$T$15, 2, FALSE)</f>
        <v>2496.7676064257025</v>
      </c>
      <c r="H166" t="s">
        <v>37</v>
      </c>
      <c r="I166" s="2">
        <v>1379</v>
      </c>
      <c r="J166" t="str">
        <f t="shared" si="22"/>
        <v>&gt;59</v>
      </c>
      <c r="K166" s="2">
        <f t="shared" si="18"/>
        <v>1516.9</v>
      </c>
      <c r="L166" s="2">
        <f t="shared" si="23"/>
        <v>1517</v>
      </c>
      <c r="M166" s="2">
        <f t="shared" si="24"/>
        <v>1517</v>
      </c>
      <c r="N166" s="2">
        <f t="shared" si="25"/>
        <v>1516</v>
      </c>
      <c r="O166">
        <f t="shared" si="19"/>
        <v>2023</v>
      </c>
      <c r="P166" t="str">
        <f t="shared" si="20"/>
        <v>Oct</v>
      </c>
      <c r="Q166" t="str">
        <f t="shared" si="21"/>
        <v>Oct-2023</v>
      </c>
      <c r="R166" s="2" t="str">
        <f t="shared" si="26"/>
        <v>ADULTS</v>
      </c>
    </row>
    <row r="167" spans="1:18" x14ac:dyDescent="0.35">
      <c r="A167" s="1">
        <v>44617</v>
      </c>
      <c r="B167" t="s">
        <v>194</v>
      </c>
      <c r="C167">
        <v>42</v>
      </c>
      <c r="D167" t="s">
        <v>21</v>
      </c>
      <c r="E167" t="s">
        <v>15</v>
      </c>
      <c r="F167" t="s">
        <v>23</v>
      </c>
      <c r="G167" s="6">
        <f>VLOOKUP(F167,S$11:$T$15, 2, FALSE)</f>
        <v>2440.2966694490819</v>
      </c>
      <c r="H167" t="s">
        <v>12</v>
      </c>
      <c r="I167" s="2">
        <v>1654.85</v>
      </c>
      <c r="J167" t="str">
        <f t="shared" si="22"/>
        <v>40-59</v>
      </c>
      <c r="K167" s="2">
        <f t="shared" si="18"/>
        <v>1820.335</v>
      </c>
      <c r="L167" s="2">
        <f t="shared" si="23"/>
        <v>1820</v>
      </c>
      <c r="M167" s="2">
        <f t="shared" si="24"/>
        <v>1821</v>
      </c>
      <c r="N167" s="2">
        <f t="shared" si="25"/>
        <v>1820</v>
      </c>
      <c r="O167">
        <f t="shared" si="19"/>
        <v>2022</v>
      </c>
      <c r="P167" t="str">
        <f t="shared" si="20"/>
        <v>Feb</v>
      </c>
      <c r="Q167" t="str">
        <f t="shared" si="21"/>
        <v>Feb-2022</v>
      </c>
      <c r="R167" s="2" t="str">
        <f t="shared" si="26"/>
        <v>ADULTS</v>
      </c>
    </row>
    <row r="168" spans="1:18" x14ac:dyDescent="0.35">
      <c r="A168" s="1">
        <v>44665</v>
      </c>
      <c r="B168" t="s">
        <v>195</v>
      </c>
      <c r="C168">
        <v>51</v>
      </c>
      <c r="D168" t="s">
        <v>14</v>
      </c>
      <c r="E168" t="s">
        <v>35</v>
      </c>
      <c r="F168" t="s">
        <v>11</v>
      </c>
      <c r="G168" s="6">
        <f>VLOOKUP(F168,S$11:$T$15, 2, FALSE)</f>
        <v>2503.6022787783868</v>
      </c>
      <c r="H168" t="s">
        <v>37</v>
      </c>
      <c r="I168" s="2">
        <v>2265.2199999999998</v>
      </c>
      <c r="J168" t="str">
        <f t="shared" si="22"/>
        <v>40-59</v>
      </c>
      <c r="K168" s="2">
        <f t="shared" si="18"/>
        <v>2491.7420000000002</v>
      </c>
      <c r="L168" s="2">
        <f t="shared" si="23"/>
        <v>2492</v>
      </c>
      <c r="M168" s="2">
        <f t="shared" si="24"/>
        <v>2492</v>
      </c>
      <c r="N168" s="2">
        <f t="shared" si="25"/>
        <v>2491</v>
      </c>
      <c r="O168">
        <f t="shared" si="19"/>
        <v>2022</v>
      </c>
      <c r="P168" t="str">
        <f t="shared" si="20"/>
        <v>Apr</v>
      </c>
      <c r="Q168" t="str">
        <f t="shared" si="21"/>
        <v>Apr-2022</v>
      </c>
      <c r="R168" s="2" t="str">
        <f t="shared" si="26"/>
        <v>ADULTS</v>
      </c>
    </row>
    <row r="169" spans="1:18" x14ac:dyDescent="0.35">
      <c r="A169" s="1">
        <v>44977</v>
      </c>
      <c r="B169" t="s">
        <v>196</v>
      </c>
      <c r="C169">
        <v>72</v>
      </c>
      <c r="D169" t="s">
        <v>14</v>
      </c>
      <c r="E169" t="s">
        <v>25</v>
      </c>
      <c r="F169" t="s">
        <v>16</v>
      </c>
      <c r="G169" s="6">
        <f>VLOOKUP(F169,S$11:$T$15, 2, FALSE)</f>
        <v>2509.1716796874998</v>
      </c>
      <c r="H169" t="s">
        <v>12</v>
      </c>
      <c r="I169" s="2">
        <v>3623.64</v>
      </c>
      <c r="J169" t="str">
        <f t="shared" si="22"/>
        <v>&gt;59</v>
      </c>
      <c r="K169" s="2">
        <f t="shared" si="18"/>
        <v>3986.0040000000004</v>
      </c>
      <c r="L169" s="2">
        <f t="shared" si="23"/>
        <v>3986</v>
      </c>
      <c r="M169" s="2">
        <f t="shared" si="24"/>
        <v>3987</v>
      </c>
      <c r="N169" s="2">
        <f t="shared" si="25"/>
        <v>3986</v>
      </c>
      <c r="O169">
        <f t="shared" si="19"/>
        <v>2023</v>
      </c>
      <c r="P169" t="str">
        <f t="shared" si="20"/>
        <v>Feb</v>
      </c>
      <c r="Q169" t="str">
        <f t="shared" si="21"/>
        <v>Feb-2023</v>
      </c>
      <c r="R169" s="2" t="str">
        <f t="shared" si="26"/>
        <v>ADULTS</v>
      </c>
    </row>
    <row r="170" spans="1:18" x14ac:dyDescent="0.35">
      <c r="A170" s="1">
        <v>44943</v>
      </c>
      <c r="B170" t="s">
        <v>197</v>
      </c>
      <c r="C170">
        <v>45</v>
      </c>
      <c r="D170" t="s">
        <v>9</v>
      </c>
      <c r="E170" t="s">
        <v>15</v>
      </c>
      <c r="F170" t="s">
        <v>23</v>
      </c>
      <c r="G170" s="6">
        <f>VLOOKUP(F170,S$11:$T$15, 2, FALSE)</f>
        <v>2440.2966694490819</v>
      </c>
      <c r="H170" t="s">
        <v>37</v>
      </c>
      <c r="I170" s="2">
        <v>4892.88</v>
      </c>
      <c r="J170" t="str">
        <f t="shared" si="22"/>
        <v>40-59</v>
      </c>
      <c r="K170" s="2">
        <f t="shared" si="18"/>
        <v>5382.1680000000006</v>
      </c>
      <c r="L170" s="2">
        <f t="shared" si="23"/>
        <v>5382</v>
      </c>
      <c r="M170" s="2">
        <f t="shared" si="24"/>
        <v>5383</v>
      </c>
      <c r="N170" s="2">
        <f t="shared" si="25"/>
        <v>5382</v>
      </c>
      <c r="O170">
        <f t="shared" si="19"/>
        <v>2023</v>
      </c>
      <c r="P170" t="str">
        <f t="shared" si="20"/>
        <v>Jan</v>
      </c>
      <c r="Q170" t="str">
        <f t="shared" si="21"/>
        <v>Jan-2023</v>
      </c>
      <c r="R170" s="2" t="str">
        <f t="shared" si="26"/>
        <v>ADULTS</v>
      </c>
    </row>
    <row r="171" spans="1:18" x14ac:dyDescent="0.35">
      <c r="A171" s="1">
        <v>44718</v>
      </c>
      <c r="B171" t="s">
        <v>198</v>
      </c>
      <c r="C171">
        <v>45</v>
      </c>
      <c r="D171" t="s">
        <v>14</v>
      </c>
      <c r="E171" t="s">
        <v>35</v>
      </c>
      <c r="F171" t="s">
        <v>23</v>
      </c>
      <c r="G171" s="6">
        <f>VLOOKUP(F171,S$11:$T$15, 2, FALSE)</f>
        <v>2440.2966694490819</v>
      </c>
      <c r="H171" t="s">
        <v>12</v>
      </c>
      <c r="I171" s="2">
        <v>1543.54</v>
      </c>
      <c r="J171" t="str">
        <f t="shared" si="22"/>
        <v>40-59</v>
      </c>
      <c r="K171" s="2">
        <f t="shared" si="18"/>
        <v>1697.894</v>
      </c>
      <c r="L171" s="2">
        <f t="shared" si="23"/>
        <v>1698</v>
      </c>
      <c r="M171" s="2">
        <f t="shared" si="24"/>
        <v>1698</v>
      </c>
      <c r="N171" s="2">
        <f t="shared" si="25"/>
        <v>1697</v>
      </c>
      <c r="O171">
        <f t="shared" si="19"/>
        <v>2022</v>
      </c>
      <c r="P171" t="str">
        <f t="shared" si="20"/>
        <v>Jun</v>
      </c>
      <c r="Q171" t="str">
        <f t="shared" si="21"/>
        <v>Jun-2022</v>
      </c>
      <c r="R171" s="2" t="str">
        <f t="shared" si="26"/>
        <v>ADULTS</v>
      </c>
    </row>
    <row r="172" spans="1:18" x14ac:dyDescent="0.35">
      <c r="A172" s="1">
        <v>44937</v>
      </c>
      <c r="B172" t="s">
        <v>199</v>
      </c>
      <c r="C172">
        <v>43</v>
      </c>
      <c r="D172" t="s">
        <v>14</v>
      </c>
      <c r="E172" t="s">
        <v>19</v>
      </c>
      <c r="F172" t="s">
        <v>30</v>
      </c>
      <c r="G172" s="6">
        <f>VLOOKUP(F172,S$11:$T$15, 2, FALSE)</f>
        <v>2496.7676064257025</v>
      </c>
      <c r="H172" t="s">
        <v>17</v>
      </c>
      <c r="I172" s="2">
        <v>4971.17</v>
      </c>
      <c r="J172" t="str">
        <f t="shared" si="22"/>
        <v>40-59</v>
      </c>
      <c r="K172" s="2">
        <f t="shared" si="18"/>
        <v>5468.2870000000003</v>
      </c>
      <c r="L172" s="2">
        <f t="shared" si="23"/>
        <v>5468</v>
      </c>
      <c r="M172" s="2">
        <f t="shared" si="24"/>
        <v>5469</v>
      </c>
      <c r="N172" s="2">
        <f t="shared" si="25"/>
        <v>5468</v>
      </c>
      <c r="O172">
        <f t="shared" si="19"/>
        <v>2023</v>
      </c>
      <c r="P172" t="str">
        <f t="shared" si="20"/>
        <v>Jan</v>
      </c>
      <c r="Q172" t="str">
        <f t="shared" si="21"/>
        <v>Jan-2023</v>
      </c>
      <c r="R172" s="2" t="str">
        <f t="shared" si="26"/>
        <v>ADULTS</v>
      </c>
    </row>
    <row r="173" spans="1:18" x14ac:dyDescent="0.35">
      <c r="A173" s="1">
        <v>45284</v>
      </c>
      <c r="B173" t="s">
        <v>200</v>
      </c>
      <c r="C173">
        <v>89</v>
      </c>
      <c r="D173" t="s">
        <v>14</v>
      </c>
      <c r="E173" t="s">
        <v>35</v>
      </c>
      <c r="F173" t="s">
        <v>30</v>
      </c>
      <c r="G173" s="6">
        <f>VLOOKUP(F173,S$11:$T$15, 2, FALSE)</f>
        <v>2496.7676064257025</v>
      </c>
      <c r="H173" t="s">
        <v>67</v>
      </c>
      <c r="I173" s="2">
        <v>2241.34</v>
      </c>
      <c r="J173" t="str">
        <f t="shared" si="22"/>
        <v>&gt;59</v>
      </c>
      <c r="K173" s="2">
        <f t="shared" si="18"/>
        <v>2465.4740000000002</v>
      </c>
      <c r="L173" s="2">
        <f t="shared" si="23"/>
        <v>2465</v>
      </c>
      <c r="M173" s="2">
        <f t="shared" si="24"/>
        <v>2466</v>
      </c>
      <c r="N173" s="2">
        <f t="shared" si="25"/>
        <v>2465</v>
      </c>
      <c r="O173">
        <f t="shared" si="19"/>
        <v>2023</v>
      </c>
      <c r="P173" t="str">
        <f t="shared" si="20"/>
        <v>Dec</v>
      </c>
      <c r="Q173" t="str">
        <f t="shared" si="21"/>
        <v>Dec-2023</v>
      </c>
      <c r="R173" s="2" t="str">
        <f t="shared" si="26"/>
        <v>ADULTS</v>
      </c>
    </row>
    <row r="174" spans="1:18" x14ac:dyDescent="0.35">
      <c r="A174" s="1">
        <v>45015</v>
      </c>
      <c r="B174" t="s">
        <v>201</v>
      </c>
      <c r="C174">
        <v>11</v>
      </c>
      <c r="D174" t="s">
        <v>14</v>
      </c>
      <c r="E174" t="s">
        <v>15</v>
      </c>
      <c r="F174" t="s">
        <v>30</v>
      </c>
      <c r="G174" s="6">
        <f>VLOOKUP(F174,S$11:$T$15, 2, FALSE)</f>
        <v>2496.7676064257025</v>
      </c>
      <c r="H174" t="s">
        <v>37</v>
      </c>
      <c r="I174" s="2">
        <v>4906.13</v>
      </c>
      <c r="J174" t="str">
        <f t="shared" si="22"/>
        <v>0-17</v>
      </c>
      <c r="K174" s="2">
        <f t="shared" si="18"/>
        <v>5396.7430000000004</v>
      </c>
      <c r="L174" s="2">
        <f t="shared" si="23"/>
        <v>5397</v>
      </c>
      <c r="M174" s="2">
        <f t="shared" si="24"/>
        <v>5397</v>
      </c>
      <c r="N174" s="2">
        <f t="shared" si="25"/>
        <v>5396</v>
      </c>
      <c r="O174">
        <f t="shared" si="19"/>
        <v>2023</v>
      </c>
      <c r="P174" t="str">
        <f t="shared" si="20"/>
        <v>Mar</v>
      </c>
      <c r="Q174" t="str">
        <f t="shared" si="21"/>
        <v>Mar-2023</v>
      </c>
      <c r="R174" s="2" t="str">
        <f t="shared" si="26"/>
        <v>CHILDREN</v>
      </c>
    </row>
    <row r="175" spans="1:18" x14ac:dyDescent="0.35">
      <c r="A175" s="1">
        <v>44921</v>
      </c>
      <c r="B175" t="s">
        <v>202</v>
      </c>
      <c r="C175">
        <v>87</v>
      </c>
      <c r="D175" t="s">
        <v>14</v>
      </c>
      <c r="E175" t="s">
        <v>10</v>
      </c>
      <c r="F175" t="s">
        <v>30</v>
      </c>
      <c r="G175" s="6">
        <f>VLOOKUP(F175,S$11:$T$15, 2, FALSE)</f>
        <v>2496.7676064257025</v>
      </c>
      <c r="H175" t="s">
        <v>67</v>
      </c>
      <c r="I175" s="2">
        <v>1295.5899999999999</v>
      </c>
      <c r="J175" t="str">
        <f t="shared" si="22"/>
        <v>&gt;59</v>
      </c>
      <c r="K175" s="2">
        <f t="shared" si="18"/>
        <v>1425.1490000000001</v>
      </c>
      <c r="L175" s="2">
        <f t="shared" si="23"/>
        <v>1425</v>
      </c>
      <c r="M175" s="2">
        <f t="shared" si="24"/>
        <v>1426</v>
      </c>
      <c r="N175" s="2">
        <f t="shared" si="25"/>
        <v>1425</v>
      </c>
      <c r="O175">
        <f t="shared" si="19"/>
        <v>2022</v>
      </c>
      <c r="P175" t="str">
        <f t="shared" si="20"/>
        <v>Dec</v>
      </c>
      <c r="Q175" t="str">
        <f t="shared" si="21"/>
        <v>Dec-2022</v>
      </c>
      <c r="R175" s="2" t="str">
        <f t="shared" si="26"/>
        <v>ADULTS</v>
      </c>
    </row>
    <row r="176" spans="1:18" x14ac:dyDescent="0.35">
      <c r="A176" s="1">
        <v>45068</v>
      </c>
      <c r="B176" t="s">
        <v>203</v>
      </c>
      <c r="C176">
        <v>10</v>
      </c>
      <c r="D176" t="s">
        <v>21</v>
      </c>
      <c r="E176" t="s">
        <v>15</v>
      </c>
      <c r="F176" t="s">
        <v>16</v>
      </c>
      <c r="G176" s="6">
        <f>VLOOKUP(F176,S$11:$T$15, 2, FALSE)</f>
        <v>2509.1716796874998</v>
      </c>
      <c r="H176" t="s">
        <v>37</v>
      </c>
      <c r="I176" s="2">
        <v>250.59</v>
      </c>
      <c r="J176" t="str">
        <f t="shared" si="22"/>
        <v>0-17</v>
      </c>
      <c r="K176" s="2">
        <f t="shared" si="18"/>
        <v>275.649</v>
      </c>
      <c r="L176" s="2">
        <f t="shared" si="23"/>
        <v>276</v>
      </c>
      <c r="M176" s="2">
        <f t="shared" si="24"/>
        <v>276</v>
      </c>
      <c r="N176" s="2">
        <f t="shared" si="25"/>
        <v>275</v>
      </c>
      <c r="O176">
        <f t="shared" si="19"/>
        <v>2023</v>
      </c>
      <c r="P176" t="str">
        <f t="shared" si="20"/>
        <v>May</v>
      </c>
      <c r="Q176" t="str">
        <f t="shared" si="21"/>
        <v>May-2023</v>
      </c>
      <c r="R176" s="2" t="str">
        <f t="shared" si="26"/>
        <v>CHILDREN</v>
      </c>
    </row>
    <row r="177" spans="1:18" x14ac:dyDescent="0.35">
      <c r="A177" s="1">
        <v>44648</v>
      </c>
      <c r="B177" t="s">
        <v>204</v>
      </c>
      <c r="C177">
        <v>13</v>
      </c>
      <c r="D177" t="s">
        <v>14</v>
      </c>
      <c r="E177" t="s">
        <v>15</v>
      </c>
      <c r="F177" t="s">
        <v>30</v>
      </c>
      <c r="G177" s="6">
        <f>VLOOKUP(F177,S$11:$T$15, 2, FALSE)</f>
        <v>2496.7676064257025</v>
      </c>
      <c r="H177" t="s">
        <v>17</v>
      </c>
      <c r="I177" s="2">
        <v>2752</v>
      </c>
      <c r="J177" t="str">
        <f t="shared" si="22"/>
        <v>0-17</v>
      </c>
      <c r="K177" s="2">
        <f t="shared" si="18"/>
        <v>3027.2000000000003</v>
      </c>
      <c r="L177" s="2">
        <f t="shared" si="23"/>
        <v>3027</v>
      </c>
      <c r="M177" s="2">
        <f t="shared" si="24"/>
        <v>3028</v>
      </c>
      <c r="N177" s="2">
        <f t="shared" si="25"/>
        <v>3027</v>
      </c>
      <c r="O177">
        <f t="shared" si="19"/>
        <v>2022</v>
      </c>
      <c r="P177" t="str">
        <f t="shared" si="20"/>
        <v>Mar</v>
      </c>
      <c r="Q177" t="str">
        <f t="shared" si="21"/>
        <v>Mar-2022</v>
      </c>
      <c r="R177" s="2" t="str">
        <f t="shared" si="26"/>
        <v>CHILDREN</v>
      </c>
    </row>
    <row r="178" spans="1:18" x14ac:dyDescent="0.35">
      <c r="A178" s="1">
        <v>45050</v>
      </c>
      <c r="B178" t="s">
        <v>205</v>
      </c>
      <c r="C178">
        <v>32</v>
      </c>
      <c r="D178" t="s">
        <v>14</v>
      </c>
      <c r="E178" t="s">
        <v>22</v>
      </c>
      <c r="F178" t="s">
        <v>16</v>
      </c>
      <c r="G178" s="6">
        <f>VLOOKUP(F178,S$11:$T$15, 2, FALSE)</f>
        <v>2509.1716796874998</v>
      </c>
      <c r="H178" t="s">
        <v>37</v>
      </c>
      <c r="I178" s="2">
        <v>1839.59</v>
      </c>
      <c r="J178" t="str">
        <f t="shared" si="22"/>
        <v>18-39</v>
      </c>
      <c r="K178" s="2">
        <f t="shared" si="18"/>
        <v>2023.549</v>
      </c>
      <c r="L178" s="2">
        <f t="shared" si="23"/>
        <v>2024</v>
      </c>
      <c r="M178" s="2">
        <f t="shared" si="24"/>
        <v>2024</v>
      </c>
      <c r="N178" s="2">
        <f t="shared" si="25"/>
        <v>2023</v>
      </c>
      <c r="O178">
        <f t="shared" si="19"/>
        <v>2023</v>
      </c>
      <c r="P178" t="str">
        <f t="shared" si="20"/>
        <v>May</v>
      </c>
      <c r="Q178" t="str">
        <f t="shared" si="21"/>
        <v>May-2023</v>
      </c>
      <c r="R178" s="2" t="str">
        <f t="shared" si="26"/>
        <v>ADULTS</v>
      </c>
    </row>
    <row r="179" spans="1:18" x14ac:dyDescent="0.35">
      <c r="A179" s="1">
        <v>45268</v>
      </c>
      <c r="B179" t="s">
        <v>206</v>
      </c>
      <c r="C179">
        <v>72</v>
      </c>
      <c r="D179" t="s">
        <v>14</v>
      </c>
      <c r="E179" t="s">
        <v>25</v>
      </c>
      <c r="F179" t="s">
        <v>30</v>
      </c>
      <c r="G179" s="6">
        <f>VLOOKUP(F179,S$11:$T$15, 2, FALSE)</f>
        <v>2496.7676064257025</v>
      </c>
      <c r="H179" t="s">
        <v>28</v>
      </c>
      <c r="I179" s="2">
        <v>104.66</v>
      </c>
      <c r="J179" t="str">
        <f t="shared" si="22"/>
        <v>&gt;59</v>
      </c>
      <c r="K179" s="2">
        <f t="shared" si="18"/>
        <v>115.126</v>
      </c>
      <c r="L179" s="2">
        <f t="shared" si="23"/>
        <v>115</v>
      </c>
      <c r="M179" s="2">
        <f t="shared" si="24"/>
        <v>116</v>
      </c>
      <c r="N179" s="2">
        <f t="shared" si="25"/>
        <v>115</v>
      </c>
      <c r="O179">
        <f t="shared" si="19"/>
        <v>2023</v>
      </c>
      <c r="P179" t="str">
        <f t="shared" si="20"/>
        <v>Dec</v>
      </c>
      <c r="Q179" t="str">
        <f t="shared" si="21"/>
        <v>Dec-2023</v>
      </c>
      <c r="R179" s="2" t="str">
        <f t="shared" si="26"/>
        <v>ADULTS</v>
      </c>
    </row>
    <row r="180" spans="1:18" x14ac:dyDescent="0.35">
      <c r="A180" s="1">
        <v>44858</v>
      </c>
      <c r="B180" t="s">
        <v>207</v>
      </c>
      <c r="C180">
        <v>66</v>
      </c>
      <c r="D180" t="s">
        <v>14</v>
      </c>
      <c r="E180" t="s">
        <v>10</v>
      </c>
      <c r="F180" t="s">
        <v>16</v>
      </c>
      <c r="G180" s="6">
        <f>VLOOKUP(F180,S$11:$T$15, 2, FALSE)</f>
        <v>2509.1716796874998</v>
      </c>
      <c r="H180" t="s">
        <v>12</v>
      </c>
      <c r="I180" s="2">
        <v>3366.46</v>
      </c>
      <c r="J180" t="str">
        <f t="shared" si="22"/>
        <v>&gt;59</v>
      </c>
      <c r="K180" s="2">
        <f t="shared" si="18"/>
        <v>3703.1060000000002</v>
      </c>
      <c r="L180" s="2">
        <f t="shared" si="23"/>
        <v>3703</v>
      </c>
      <c r="M180" s="2">
        <f t="shared" si="24"/>
        <v>3704</v>
      </c>
      <c r="N180" s="2">
        <f t="shared" si="25"/>
        <v>3703</v>
      </c>
      <c r="O180">
        <f t="shared" si="19"/>
        <v>2022</v>
      </c>
      <c r="P180" t="str">
        <f t="shared" si="20"/>
        <v>Oct</v>
      </c>
      <c r="Q180" t="str">
        <f t="shared" si="21"/>
        <v>Oct-2022</v>
      </c>
      <c r="R180" s="2" t="str">
        <f t="shared" si="26"/>
        <v>ADULTS</v>
      </c>
    </row>
    <row r="181" spans="1:18" x14ac:dyDescent="0.35">
      <c r="A181" s="1">
        <v>45076</v>
      </c>
      <c r="B181" t="s">
        <v>208</v>
      </c>
      <c r="C181">
        <v>72</v>
      </c>
      <c r="D181" t="s">
        <v>21</v>
      </c>
      <c r="E181" t="s">
        <v>33</v>
      </c>
      <c r="F181" t="s">
        <v>11</v>
      </c>
      <c r="G181" s="6">
        <f>VLOOKUP(F181,S$11:$T$15, 2, FALSE)</f>
        <v>2503.6022787783868</v>
      </c>
      <c r="H181" t="s">
        <v>28</v>
      </c>
      <c r="I181" s="2">
        <v>149.16999999999999</v>
      </c>
      <c r="J181" t="str">
        <f t="shared" si="22"/>
        <v>&gt;59</v>
      </c>
      <c r="K181" s="2">
        <f t="shared" si="18"/>
        <v>164.08699999999999</v>
      </c>
      <c r="L181" s="2">
        <f t="shared" si="23"/>
        <v>164</v>
      </c>
      <c r="M181" s="2">
        <f t="shared" si="24"/>
        <v>165</v>
      </c>
      <c r="N181" s="2">
        <f t="shared" si="25"/>
        <v>164</v>
      </c>
      <c r="O181">
        <f t="shared" si="19"/>
        <v>2023</v>
      </c>
      <c r="P181" t="str">
        <f t="shared" si="20"/>
        <v>May</v>
      </c>
      <c r="Q181" t="str">
        <f t="shared" si="21"/>
        <v>May-2023</v>
      </c>
      <c r="R181" s="2" t="str">
        <f t="shared" si="26"/>
        <v>ADULTS</v>
      </c>
    </row>
    <row r="182" spans="1:18" x14ac:dyDescent="0.35">
      <c r="A182" s="1">
        <v>44817</v>
      </c>
      <c r="B182" t="s">
        <v>209</v>
      </c>
      <c r="C182">
        <v>25</v>
      </c>
      <c r="D182" t="s">
        <v>21</v>
      </c>
      <c r="E182" t="s">
        <v>10</v>
      </c>
      <c r="F182" t="s">
        <v>30</v>
      </c>
      <c r="G182" s="6">
        <f>VLOOKUP(F182,S$11:$T$15, 2, FALSE)</f>
        <v>2496.7676064257025</v>
      </c>
      <c r="H182" t="s">
        <v>37</v>
      </c>
      <c r="I182" s="2">
        <v>2791.53</v>
      </c>
      <c r="J182" t="str">
        <f t="shared" si="22"/>
        <v>18-39</v>
      </c>
      <c r="K182" s="2">
        <f t="shared" si="18"/>
        <v>3070.6830000000004</v>
      </c>
      <c r="L182" s="2">
        <f t="shared" si="23"/>
        <v>3071</v>
      </c>
      <c r="M182" s="2">
        <f t="shared" si="24"/>
        <v>3071</v>
      </c>
      <c r="N182" s="2">
        <f t="shared" si="25"/>
        <v>3070</v>
      </c>
      <c r="O182">
        <f t="shared" si="19"/>
        <v>2022</v>
      </c>
      <c r="P182" t="str">
        <f t="shared" si="20"/>
        <v>Sep</v>
      </c>
      <c r="Q182" t="str">
        <f t="shared" si="21"/>
        <v>Sep-2022</v>
      </c>
      <c r="R182" s="2" t="str">
        <f t="shared" si="26"/>
        <v>ADULTS</v>
      </c>
    </row>
    <row r="183" spans="1:18" x14ac:dyDescent="0.35">
      <c r="A183" s="1">
        <v>44607</v>
      </c>
      <c r="B183" t="s">
        <v>210</v>
      </c>
      <c r="C183">
        <v>61</v>
      </c>
      <c r="D183" t="s">
        <v>14</v>
      </c>
      <c r="E183" t="s">
        <v>19</v>
      </c>
      <c r="F183" t="s">
        <v>16</v>
      </c>
      <c r="G183" s="6">
        <f>VLOOKUP(F183,S$11:$T$15, 2, FALSE)</f>
        <v>2509.1716796874998</v>
      </c>
      <c r="H183" t="s">
        <v>17</v>
      </c>
      <c r="I183" s="2">
        <v>1685.14</v>
      </c>
      <c r="J183" t="str">
        <f t="shared" si="22"/>
        <v>&gt;59</v>
      </c>
      <c r="K183" s="2">
        <f t="shared" si="18"/>
        <v>1853.6540000000002</v>
      </c>
      <c r="L183" s="2">
        <f t="shared" si="23"/>
        <v>1854</v>
      </c>
      <c r="M183" s="2">
        <f t="shared" si="24"/>
        <v>1854</v>
      </c>
      <c r="N183" s="2">
        <f t="shared" si="25"/>
        <v>1853</v>
      </c>
      <c r="O183">
        <f t="shared" si="19"/>
        <v>2022</v>
      </c>
      <c r="P183" t="str">
        <f t="shared" si="20"/>
        <v>Feb</v>
      </c>
      <c r="Q183" t="str">
        <f t="shared" si="21"/>
        <v>Feb-2022</v>
      </c>
      <c r="R183" s="2" t="str">
        <f t="shared" si="26"/>
        <v>ADULTS</v>
      </c>
    </row>
    <row r="184" spans="1:18" x14ac:dyDescent="0.35">
      <c r="A184" s="1">
        <v>45045</v>
      </c>
      <c r="B184" t="s">
        <v>211</v>
      </c>
      <c r="C184">
        <v>38</v>
      </c>
      <c r="D184" t="s">
        <v>14</v>
      </c>
      <c r="E184" t="s">
        <v>35</v>
      </c>
      <c r="F184" t="s">
        <v>16</v>
      </c>
      <c r="G184" s="6">
        <f>VLOOKUP(F184,S$11:$T$15, 2, FALSE)</f>
        <v>2509.1716796874998</v>
      </c>
      <c r="H184" t="s">
        <v>40</v>
      </c>
      <c r="I184" s="2">
        <v>3065.74</v>
      </c>
      <c r="J184" t="str">
        <f t="shared" si="22"/>
        <v>18-39</v>
      </c>
      <c r="K184" s="2">
        <f t="shared" si="18"/>
        <v>3372.3139999999999</v>
      </c>
      <c r="L184" s="2">
        <f t="shared" si="23"/>
        <v>3372</v>
      </c>
      <c r="M184" s="2">
        <f t="shared" si="24"/>
        <v>3373</v>
      </c>
      <c r="N184" s="2">
        <f t="shared" si="25"/>
        <v>3372</v>
      </c>
      <c r="O184">
        <f t="shared" si="19"/>
        <v>2023</v>
      </c>
      <c r="P184" t="str">
        <f t="shared" si="20"/>
        <v>Apr</v>
      </c>
      <c r="Q184" t="str">
        <f t="shared" si="21"/>
        <v>Apr-2023</v>
      </c>
      <c r="R184" s="2" t="str">
        <f t="shared" si="26"/>
        <v>ADULTS</v>
      </c>
    </row>
    <row r="185" spans="1:18" x14ac:dyDescent="0.35">
      <c r="A185" s="1">
        <v>44906</v>
      </c>
      <c r="B185" t="s">
        <v>212</v>
      </c>
      <c r="C185">
        <v>3</v>
      </c>
      <c r="D185" t="s">
        <v>21</v>
      </c>
      <c r="E185" t="s">
        <v>15</v>
      </c>
      <c r="F185" t="s">
        <v>16</v>
      </c>
      <c r="G185" s="6">
        <f>VLOOKUP(F185,S$11:$T$15, 2, FALSE)</f>
        <v>2509.1716796874998</v>
      </c>
      <c r="H185" t="s">
        <v>40</v>
      </c>
      <c r="I185" s="2">
        <v>2988.69</v>
      </c>
      <c r="J185" t="str">
        <f t="shared" si="22"/>
        <v>0-17</v>
      </c>
      <c r="K185" s="2">
        <f t="shared" si="18"/>
        <v>3287.5590000000002</v>
      </c>
      <c r="L185" s="2">
        <f t="shared" si="23"/>
        <v>3288</v>
      </c>
      <c r="M185" s="2">
        <f t="shared" si="24"/>
        <v>3288</v>
      </c>
      <c r="N185" s="2">
        <f t="shared" si="25"/>
        <v>3287</v>
      </c>
      <c r="O185">
        <f t="shared" si="19"/>
        <v>2022</v>
      </c>
      <c r="P185" t="str">
        <f t="shared" si="20"/>
        <v>Dec</v>
      </c>
      <c r="Q185" t="str">
        <f t="shared" si="21"/>
        <v>Dec-2022</v>
      </c>
      <c r="R185" s="2" t="str">
        <f t="shared" si="26"/>
        <v>CHILDREN</v>
      </c>
    </row>
    <row r="186" spans="1:18" x14ac:dyDescent="0.35">
      <c r="A186" s="1">
        <v>44993</v>
      </c>
      <c r="B186" t="s">
        <v>213</v>
      </c>
      <c r="C186">
        <v>40</v>
      </c>
      <c r="D186" t="s">
        <v>21</v>
      </c>
      <c r="E186" t="s">
        <v>25</v>
      </c>
      <c r="F186" t="s">
        <v>11</v>
      </c>
      <c r="G186" s="6">
        <f>VLOOKUP(F186,S$11:$T$15, 2, FALSE)</f>
        <v>2503.6022787783868</v>
      </c>
      <c r="H186" t="s">
        <v>17</v>
      </c>
      <c r="I186" s="2">
        <v>426.76</v>
      </c>
      <c r="J186" t="str">
        <f t="shared" si="22"/>
        <v>40-59</v>
      </c>
      <c r="K186" s="2">
        <f t="shared" si="18"/>
        <v>469.43600000000004</v>
      </c>
      <c r="L186" s="2">
        <f t="shared" si="23"/>
        <v>469</v>
      </c>
      <c r="M186" s="2">
        <f t="shared" si="24"/>
        <v>470</v>
      </c>
      <c r="N186" s="2">
        <f t="shared" si="25"/>
        <v>469</v>
      </c>
      <c r="O186">
        <f t="shared" si="19"/>
        <v>2023</v>
      </c>
      <c r="P186" t="str">
        <f t="shared" si="20"/>
        <v>Mar</v>
      </c>
      <c r="Q186" t="str">
        <f t="shared" si="21"/>
        <v>Mar-2023</v>
      </c>
      <c r="R186" s="2" t="str">
        <f t="shared" si="26"/>
        <v>ADULTS</v>
      </c>
    </row>
    <row r="187" spans="1:18" x14ac:dyDescent="0.35">
      <c r="A187" s="1">
        <v>44750</v>
      </c>
      <c r="B187" t="s">
        <v>214</v>
      </c>
      <c r="C187">
        <v>65</v>
      </c>
      <c r="D187" t="s">
        <v>21</v>
      </c>
      <c r="E187" t="s">
        <v>10</v>
      </c>
      <c r="F187" t="s">
        <v>16</v>
      </c>
      <c r="G187" s="6">
        <f>VLOOKUP(F187,S$11:$T$15, 2, FALSE)</f>
        <v>2509.1716796874998</v>
      </c>
      <c r="H187" t="s">
        <v>37</v>
      </c>
      <c r="I187" s="2">
        <v>4548.9799999999996</v>
      </c>
      <c r="J187" t="str">
        <f t="shared" si="22"/>
        <v>&gt;59</v>
      </c>
      <c r="K187" s="2">
        <f t="shared" si="18"/>
        <v>5003.8779999999997</v>
      </c>
      <c r="L187" s="2">
        <f t="shared" si="23"/>
        <v>5004</v>
      </c>
      <c r="M187" s="2">
        <f t="shared" si="24"/>
        <v>5004</v>
      </c>
      <c r="N187" s="2">
        <f t="shared" si="25"/>
        <v>5003</v>
      </c>
      <c r="O187">
        <f t="shared" si="19"/>
        <v>2022</v>
      </c>
      <c r="P187" t="str">
        <f t="shared" si="20"/>
        <v>Jul</v>
      </c>
      <c r="Q187" t="str">
        <f t="shared" si="21"/>
        <v>Jul-2022</v>
      </c>
      <c r="R187" s="2" t="str">
        <f t="shared" si="26"/>
        <v>ADULTS</v>
      </c>
    </row>
    <row r="188" spans="1:18" x14ac:dyDescent="0.35">
      <c r="A188" s="1">
        <v>45160</v>
      </c>
      <c r="B188" t="s">
        <v>215</v>
      </c>
      <c r="C188">
        <v>36</v>
      </c>
      <c r="D188" t="s">
        <v>21</v>
      </c>
      <c r="E188" t="s">
        <v>22</v>
      </c>
      <c r="F188" t="s">
        <v>11</v>
      </c>
      <c r="G188" s="6">
        <f>VLOOKUP(F188,S$11:$T$15, 2, FALSE)</f>
        <v>2503.6022787783868</v>
      </c>
      <c r="H188" t="s">
        <v>17</v>
      </c>
      <c r="I188" s="2">
        <v>2618.13</v>
      </c>
      <c r="J188" t="str">
        <f t="shared" si="22"/>
        <v>18-39</v>
      </c>
      <c r="K188" s="2">
        <f t="shared" si="18"/>
        <v>2879.9430000000002</v>
      </c>
      <c r="L188" s="2">
        <f t="shared" si="23"/>
        <v>2880</v>
      </c>
      <c r="M188" s="2">
        <f t="shared" si="24"/>
        <v>2880</v>
      </c>
      <c r="N188" s="2">
        <f t="shared" si="25"/>
        <v>2879</v>
      </c>
      <c r="O188">
        <f t="shared" si="19"/>
        <v>2023</v>
      </c>
      <c r="P188" t="str">
        <f t="shared" si="20"/>
        <v>Aug</v>
      </c>
      <c r="Q188" t="str">
        <f t="shared" si="21"/>
        <v>Aug-2023</v>
      </c>
      <c r="R188" s="2" t="str">
        <f t="shared" si="26"/>
        <v>ADULTS</v>
      </c>
    </row>
    <row r="189" spans="1:18" x14ac:dyDescent="0.35">
      <c r="A189" s="1">
        <v>44911</v>
      </c>
      <c r="B189" t="s">
        <v>216</v>
      </c>
      <c r="C189">
        <v>57</v>
      </c>
      <c r="D189" t="s">
        <v>14</v>
      </c>
      <c r="E189" t="s">
        <v>10</v>
      </c>
      <c r="F189" t="s">
        <v>30</v>
      </c>
      <c r="G189" s="6">
        <f>VLOOKUP(F189,S$11:$T$15, 2, FALSE)</f>
        <v>2496.7676064257025</v>
      </c>
      <c r="H189" t="s">
        <v>40</v>
      </c>
      <c r="I189" s="2">
        <v>185.99</v>
      </c>
      <c r="J189" t="str">
        <f t="shared" si="22"/>
        <v>40-59</v>
      </c>
      <c r="K189" s="2">
        <f t="shared" si="18"/>
        <v>204.58900000000003</v>
      </c>
      <c r="L189" s="2">
        <f t="shared" si="23"/>
        <v>205</v>
      </c>
      <c r="M189" s="2">
        <f t="shared" si="24"/>
        <v>205</v>
      </c>
      <c r="N189" s="2">
        <f t="shared" si="25"/>
        <v>204</v>
      </c>
      <c r="O189">
        <f t="shared" si="19"/>
        <v>2022</v>
      </c>
      <c r="P189" t="str">
        <f t="shared" si="20"/>
        <v>Dec</v>
      </c>
      <c r="Q189" t="str">
        <f t="shared" si="21"/>
        <v>Dec-2022</v>
      </c>
      <c r="R189" s="2" t="str">
        <f t="shared" si="26"/>
        <v>ADULTS</v>
      </c>
    </row>
    <row r="190" spans="1:18" x14ac:dyDescent="0.35">
      <c r="A190" s="1">
        <v>45249</v>
      </c>
      <c r="B190" t="s">
        <v>217</v>
      </c>
      <c r="C190">
        <v>7</v>
      </c>
      <c r="D190" t="s">
        <v>9</v>
      </c>
      <c r="E190" t="s">
        <v>22</v>
      </c>
      <c r="F190" t="s">
        <v>30</v>
      </c>
      <c r="G190" s="6">
        <f>VLOOKUP(F190,S$11:$T$15, 2, FALSE)</f>
        <v>2496.7676064257025</v>
      </c>
      <c r="H190" t="s">
        <v>17</v>
      </c>
      <c r="I190" s="2">
        <v>4331.88</v>
      </c>
      <c r="J190" t="str">
        <f t="shared" si="22"/>
        <v>0-17</v>
      </c>
      <c r="K190" s="2">
        <f t="shared" si="18"/>
        <v>4765.0680000000002</v>
      </c>
      <c r="L190" s="2">
        <f t="shared" si="23"/>
        <v>4765</v>
      </c>
      <c r="M190" s="2">
        <f t="shared" si="24"/>
        <v>4766</v>
      </c>
      <c r="N190" s="2">
        <f t="shared" si="25"/>
        <v>4765</v>
      </c>
      <c r="O190">
        <f t="shared" si="19"/>
        <v>2023</v>
      </c>
      <c r="P190" t="str">
        <f t="shared" si="20"/>
        <v>Nov</v>
      </c>
      <c r="Q190" t="str">
        <f t="shared" si="21"/>
        <v>Nov-2023</v>
      </c>
      <c r="R190" s="2" t="str">
        <f t="shared" si="26"/>
        <v>CHILDREN</v>
      </c>
    </row>
    <row r="191" spans="1:18" x14ac:dyDescent="0.35">
      <c r="A191" s="1">
        <v>44780</v>
      </c>
      <c r="B191" t="s">
        <v>218</v>
      </c>
      <c r="C191">
        <v>56</v>
      </c>
      <c r="D191" t="s">
        <v>14</v>
      </c>
      <c r="E191" t="s">
        <v>15</v>
      </c>
      <c r="F191" t="s">
        <v>11</v>
      </c>
      <c r="G191" s="6">
        <f>VLOOKUP(F191,S$11:$T$15, 2, FALSE)</f>
        <v>2503.6022787783868</v>
      </c>
      <c r="H191" t="s">
        <v>40</v>
      </c>
      <c r="I191" s="2">
        <v>1008.69</v>
      </c>
      <c r="J191" t="str">
        <f t="shared" si="22"/>
        <v>40-59</v>
      </c>
      <c r="K191" s="2">
        <f t="shared" si="18"/>
        <v>1109.5590000000002</v>
      </c>
      <c r="L191" s="2">
        <f t="shared" si="23"/>
        <v>1110</v>
      </c>
      <c r="M191" s="2">
        <f t="shared" si="24"/>
        <v>1110</v>
      </c>
      <c r="N191" s="2">
        <f t="shared" si="25"/>
        <v>1109</v>
      </c>
      <c r="O191">
        <f t="shared" si="19"/>
        <v>2022</v>
      </c>
      <c r="P191" t="str">
        <f t="shared" si="20"/>
        <v>Aug</v>
      </c>
      <c r="Q191" t="str">
        <f t="shared" si="21"/>
        <v>Aug-2022</v>
      </c>
      <c r="R191" s="2" t="str">
        <f t="shared" si="26"/>
        <v>ADULTS</v>
      </c>
    </row>
    <row r="192" spans="1:18" x14ac:dyDescent="0.35">
      <c r="A192" s="1">
        <v>45255</v>
      </c>
      <c r="B192" t="s">
        <v>219</v>
      </c>
      <c r="C192">
        <v>81</v>
      </c>
      <c r="D192" t="s">
        <v>14</v>
      </c>
      <c r="E192" t="s">
        <v>22</v>
      </c>
      <c r="F192" t="s">
        <v>30</v>
      </c>
      <c r="G192" s="6">
        <f>VLOOKUP(F192,S$11:$T$15, 2, FALSE)</f>
        <v>2496.7676064257025</v>
      </c>
      <c r="H192" t="s">
        <v>17</v>
      </c>
      <c r="I192" s="2">
        <v>2338.41</v>
      </c>
      <c r="J192" t="str">
        <f t="shared" si="22"/>
        <v>&gt;59</v>
      </c>
      <c r="K192" s="2">
        <f t="shared" si="18"/>
        <v>2572.2510000000002</v>
      </c>
      <c r="L192" s="2">
        <f t="shared" si="23"/>
        <v>2572</v>
      </c>
      <c r="M192" s="2">
        <f t="shared" si="24"/>
        <v>2573</v>
      </c>
      <c r="N192" s="2">
        <f t="shared" si="25"/>
        <v>2572</v>
      </c>
      <c r="O192">
        <f t="shared" si="19"/>
        <v>2023</v>
      </c>
      <c r="P192" t="str">
        <f t="shared" si="20"/>
        <v>Nov</v>
      </c>
      <c r="Q192" t="str">
        <f t="shared" si="21"/>
        <v>Nov-2023</v>
      </c>
      <c r="R192" s="2" t="str">
        <f t="shared" si="26"/>
        <v>ADULTS</v>
      </c>
    </row>
    <row r="193" spans="1:18" x14ac:dyDescent="0.35">
      <c r="A193" s="1">
        <v>44782</v>
      </c>
      <c r="B193" t="s">
        <v>220</v>
      </c>
      <c r="C193">
        <v>12</v>
      </c>
      <c r="D193" t="s">
        <v>9</v>
      </c>
      <c r="E193" t="s">
        <v>22</v>
      </c>
      <c r="F193" t="s">
        <v>16</v>
      </c>
      <c r="G193" s="6">
        <f>VLOOKUP(F193,S$11:$T$15, 2, FALSE)</f>
        <v>2509.1716796874998</v>
      </c>
      <c r="H193" t="s">
        <v>28</v>
      </c>
      <c r="I193" s="2">
        <v>385.69</v>
      </c>
      <c r="J193" t="str">
        <f t="shared" si="22"/>
        <v>0-17</v>
      </c>
      <c r="K193" s="2">
        <f t="shared" si="18"/>
        <v>424.25900000000001</v>
      </c>
      <c r="L193" s="2">
        <f t="shared" si="23"/>
        <v>424</v>
      </c>
      <c r="M193" s="2">
        <f t="shared" si="24"/>
        <v>425</v>
      </c>
      <c r="N193" s="2">
        <f t="shared" si="25"/>
        <v>424</v>
      </c>
      <c r="O193">
        <f t="shared" si="19"/>
        <v>2022</v>
      </c>
      <c r="P193" t="str">
        <f t="shared" si="20"/>
        <v>Aug</v>
      </c>
      <c r="Q193" t="str">
        <f t="shared" si="21"/>
        <v>Aug-2022</v>
      </c>
      <c r="R193" s="2" t="str">
        <f t="shared" si="26"/>
        <v>CHILDREN</v>
      </c>
    </row>
    <row r="194" spans="1:18" x14ac:dyDescent="0.35">
      <c r="A194" s="1">
        <v>45106</v>
      </c>
      <c r="B194" t="s">
        <v>221</v>
      </c>
      <c r="C194">
        <v>73</v>
      </c>
      <c r="D194" t="s">
        <v>21</v>
      </c>
      <c r="E194" t="s">
        <v>22</v>
      </c>
      <c r="F194" t="s">
        <v>23</v>
      </c>
      <c r="G194" s="6">
        <f>VLOOKUP(F194,S$11:$T$15, 2, FALSE)</f>
        <v>2440.2966694490819</v>
      </c>
      <c r="H194" t="s">
        <v>17</v>
      </c>
      <c r="I194" s="2">
        <v>2501.7600000000002</v>
      </c>
      <c r="J194" t="str">
        <f t="shared" si="22"/>
        <v>&gt;59</v>
      </c>
      <c r="K194" s="2">
        <f t="shared" ref="K194:K257" si="27">I194*1.1</f>
        <v>2751.9360000000006</v>
      </c>
      <c r="L194" s="2">
        <f t="shared" si="23"/>
        <v>2752</v>
      </c>
      <c r="M194" s="2">
        <f t="shared" si="24"/>
        <v>2752</v>
      </c>
      <c r="N194" s="2">
        <f t="shared" si="25"/>
        <v>2751</v>
      </c>
      <c r="O194">
        <f t="shared" ref="O194:O257" si="28">YEAR(A194)</f>
        <v>2023</v>
      </c>
      <c r="P194" t="str">
        <f t="shared" ref="P194:P257" si="29">TEXT(A194, "MMM")</f>
        <v>Jun</v>
      </c>
      <c r="Q194" t="str">
        <f t="shared" ref="Q194:Q257" si="30">TEXT(A194, "MMM-YYYY")</f>
        <v>Jun-2023</v>
      </c>
      <c r="R194" s="2" t="str">
        <f t="shared" si="26"/>
        <v>ADULTS</v>
      </c>
    </row>
    <row r="195" spans="1:18" x14ac:dyDescent="0.35">
      <c r="A195" s="1">
        <v>44621</v>
      </c>
      <c r="B195" t="s">
        <v>222</v>
      </c>
      <c r="C195">
        <v>55</v>
      </c>
      <c r="D195" t="s">
        <v>14</v>
      </c>
      <c r="E195" t="s">
        <v>19</v>
      </c>
      <c r="F195" t="s">
        <v>23</v>
      </c>
      <c r="G195" s="6">
        <f>VLOOKUP(F195,S$11:$T$15, 2, FALSE)</f>
        <v>2440.2966694490819</v>
      </c>
      <c r="H195" t="s">
        <v>12</v>
      </c>
      <c r="I195" s="2">
        <v>718.99</v>
      </c>
      <c r="J195" t="str">
        <f t="shared" ref="J195:J258" si="31">IF(C195&lt;=17,"0-17",IF(C195&lt;=39, "18-39", IF(C195&lt;=59, "40-59", "&gt;59")))</f>
        <v>40-59</v>
      </c>
      <c r="K195" s="2">
        <f t="shared" si="27"/>
        <v>790.88900000000012</v>
      </c>
      <c r="L195" s="2">
        <f t="shared" ref="L195:L258" si="32">ROUND(K195, 0)</f>
        <v>791</v>
      </c>
      <c r="M195" s="2">
        <f t="shared" ref="M195:M258" si="33">ROUNDUP(K195, 0)</f>
        <v>791</v>
      </c>
      <c r="N195" s="2">
        <f t="shared" ref="N195:N258" si="34">ROUNDDOWN(K195,0)</f>
        <v>790</v>
      </c>
      <c r="O195">
        <f t="shared" si="28"/>
        <v>2022</v>
      </c>
      <c r="P195" t="str">
        <f t="shared" si="29"/>
        <v>Mar</v>
      </c>
      <c r="Q195" t="str">
        <f t="shared" si="30"/>
        <v>Mar-2022</v>
      </c>
      <c r="R195" s="2" t="str">
        <f t="shared" ref="R195:R258" si="35">IF(C195&gt;=18, "ADULTS", "CHILDREN")</f>
        <v>ADULTS</v>
      </c>
    </row>
    <row r="196" spans="1:18" x14ac:dyDescent="0.35">
      <c r="A196" s="1">
        <v>44743</v>
      </c>
      <c r="B196" t="s">
        <v>223</v>
      </c>
      <c r="C196">
        <v>59</v>
      </c>
      <c r="D196" t="s">
        <v>9</v>
      </c>
      <c r="E196" t="s">
        <v>22</v>
      </c>
      <c r="F196" t="s">
        <v>30</v>
      </c>
      <c r="G196" s="6">
        <f>VLOOKUP(F196,S$11:$T$15, 2, FALSE)</f>
        <v>2496.7676064257025</v>
      </c>
      <c r="H196" t="s">
        <v>28</v>
      </c>
      <c r="I196" s="2">
        <v>410.25</v>
      </c>
      <c r="J196" t="str">
        <f t="shared" si="31"/>
        <v>40-59</v>
      </c>
      <c r="K196" s="2">
        <f t="shared" si="27"/>
        <v>451.27500000000003</v>
      </c>
      <c r="L196" s="2">
        <f t="shared" si="32"/>
        <v>451</v>
      </c>
      <c r="M196" s="2">
        <f t="shared" si="33"/>
        <v>452</v>
      </c>
      <c r="N196" s="2">
        <f t="shared" si="34"/>
        <v>451</v>
      </c>
      <c r="O196">
        <f t="shared" si="28"/>
        <v>2022</v>
      </c>
      <c r="P196" t="str">
        <f t="shared" si="29"/>
        <v>Jul</v>
      </c>
      <c r="Q196" t="str">
        <f t="shared" si="30"/>
        <v>Jul-2022</v>
      </c>
      <c r="R196" s="2" t="str">
        <f t="shared" si="35"/>
        <v>ADULTS</v>
      </c>
    </row>
    <row r="197" spans="1:18" x14ac:dyDescent="0.35">
      <c r="A197" s="1">
        <v>45212</v>
      </c>
      <c r="B197" t="s">
        <v>224</v>
      </c>
      <c r="C197">
        <v>91</v>
      </c>
      <c r="D197" t="s">
        <v>9</v>
      </c>
      <c r="E197" t="s">
        <v>22</v>
      </c>
      <c r="F197" t="s">
        <v>16</v>
      </c>
      <c r="G197" s="6">
        <f>VLOOKUP(F197,S$11:$T$15, 2, FALSE)</f>
        <v>2509.1716796874998</v>
      </c>
      <c r="H197" t="s">
        <v>40</v>
      </c>
      <c r="I197" s="2">
        <v>4721.43</v>
      </c>
      <c r="J197" t="str">
        <f t="shared" si="31"/>
        <v>&gt;59</v>
      </c>
      <c r="K197" s="2">
        <f t="shared" si="27"/>
        <v>5193.5730000000003</v>
      </c>
      <c r="L197" s="2">
        <f t="shared" si="32"/>
        <v>5194</v>
      </c>
      <c r="M197" s="2">
        <f t="shared" si="33"/>
        <v>5194</v>
      </c>
      <c r="N197" s="2">
        <f t="shared" si="34"/>
        <v>5193</v>
      </c>
      <c r="O197">
        <f t="shared" si="28"/>
        <v>2023</v>
      </c>
      <c r="P197" t="str">
        <f t="shared" si="29"/>
        <v>Oct</v>
      </c>
      <c r="Q197" t="str">
        <f t="shared" si="30"/>
        <v>Oct-2023</v>
      </c>
      <c r="R197" s="2" t="str">
        <f t="shared" si="35"/>
        <v>ADULTS</v>
      </c>
    </row>
    <row r="198" spans="1:18" x14ac:dyDescent="0.35">
      <c r="A198" s="1">
        <v>45123</v>
      </c>
      <c r="B198" t="s">
        <v>225</v>
      </c>
      <c r="C198">
        <v>78</v>
      </c>
      <c r="D198" t="s">
        <v>14</v>
      </c>
      <c r="E198" t="s">
        <v>22</v>
      </c>
      <c r="F198" t="s">
        <v>23</v>
      </c>
      <c r="G198" s="6">
        <f>VLOOKUP(F198,S$11:$T$15, 2, FALSE)</f>
        <v>2440.2966694490819</v>
      </c>
      <c r="H198" t="s">
        <v>40</v>
      </c>
      <c r="I198" s="2">
        <v>2518.31</v>
      </c>
      <c r="J198" t="str">
        <f t="shared" si="31"/>
        <v>&gt;59</v>
      </c>
      <c r="K198" s="2">
        <f t="shared" si="27"/>
        <v>2770.1410000000001</v>
      </c>
      <c r="L198" s="2">
        <f t="shared" si="32"/>
        <v>2770</v>
      </c>
      <c r="M198" s="2">
        <f t="shared" si="33"/>
        <v>2771</v>
      </c>
      <c r="N198" s="2">
        <f t="shared" si="34"/>
        <v>2770</v>
      </c>
      <c r="O198">
        <f t="shared" si="28"/>
        <v>2023</v>
      </c>
      <c r="P198" t="str">
        <f t="shared" si="29"/>
        <v>Jul</v>
      </c>
      <c r="Q198" t="str">
        <f t="shared" si="30"/>
        <v>Jul-2023</v>
      </c>
      <c r="R198" s="2" t="str">
        <f t="shared" si="35"/>
        <v>ADULTS</v>
      </c>
    </row>
    <row r="199" spans="1:18" x14ac:dyDescent="0.35">
      <c r="A199" s="1">
        <v>44775</v>
      </c>
      <c r="B199" t="s">
        <v>226</v>
      </c>
      <c r="C199">
        <v>75</v>
      </c>
      <c r="D199" t="s">
        <v>21</v>
      </c>
      <c r="E199" t="s">
        <v>10</v>
      </c>
      <c r="F199" t="s">
        <v>16</v>
      </c>
      <c r="G199" s="6">
        <f>VLOOKUP(F199,S$11:$T$15, 2, FALSE)</f>
        <v>2509.1716796874998</v>
      </c>
      <c r="H199" t="s">
        <v>40</v>
      </c>
      <c r="I199" s="2">
        <v>3907.71</v>
      </c>
      <c r="J199" t="str">
        <f t="shared" si="31"/>
        <v>&gt;59</v>
      </c>
      <c r="K199" s="2">
        <f t="shared" si="27"/>
        <v>4298.4810000000007</v>
      </c>
      <c r="L199" s="2">
        <f t="shared" si="32"/>
        <v>4298</v>
      </c>
      <c r="M199" s="2">
        <f t="shared" si="33"/>
        <v>4299</v>
      </c>
      <c r="N199" s="2">
        <f t="shared" si="34"/>
        <v>4298</v>
      </c>
      <c r="O199">
        <f t="shared" si="28"/>
        <v>2022</v>
      </c>
      <c r="P199" t="str">
        <f t="shared" si="29"/>
        <v>Aug</v>
      </c>
      <c r="Q199" t="str">
        <f t="shared" si="30"/>
        <v>Aug-2022</v>
      </c>
      <c r="R199" s="2" t="str">
        <f t="shared" si="35"/>
        <v>ADULTS</v>
      </c>
    </row>
    <row r="200" spans="1:18" x14ac:dyDescent="0.35">
      <c r="A200" s="1">
        <v>45104</v>
      </c>
      <c r="B200" t="s">
        <v>227</v>
      </c>
      <c r="C200">
        <v>47</v>
      </c>
      <c r="D200" t="s">
        <v>21</v>
      </c>
      <c r="E200" t="s">
        <v>35</v>
      </c>
      <c r="F200" t="s">
        <v>30</v>
      </c>
      <c r="G200" s="6">
        <f>VLOOKUP(F200,S$11:$T$15, 2, FALSE)</f>
        <v>2496.7676064257025</v>
      </c>
      <c r="H200" t="s">
        <v>40</v>
      </c>
      <c r="I200" s="2">
        <v>1219.46</v>
      </c>
      <c r="J200" t="str">
        <f t="shared" si="31"/>
        <v>40-59</v>
      </c>
      <c r="K200" s="2">
        <f t="shared" si="27"/>
        <v>1341.4060000000002</v>
      </c>
      <c r="L200" s="2">
        <f t="shared" si="32"/>
        <v>1341</v>
      </c>
      <c r="M200" s="2">
        <f t="shared" si="33"/>
        <v>1342</v>
      </c>
      <c r="N200" s="2">
        <f t="shared" si="34"/>
        <v>1341</v>
      </c>
      <c r="O200">
        <f t="shared" si="28"/>
        <v>2023</v>
      </c>
      <c r="P200" t="str">
        <f t="shared" si="29"/>
        <v>Jun</v>
      </c>
      <c r="Q200" t="str">
        <f t="shared" si="30"/>
        <v>Jun-2023</v>
      </c>
      <c r="R200" s="2" t="str">
        <f t="shared" si="35"/>
        <v>ADULTS</v>
      </c>
    </row>
    <row r="201" spans="1:18" x14ac:dyDescent="0.35">
      <c r="A201" s="1">
        <v>44856</v>
      </c>
      <c r="B201" t="s">
        <v>228</v>
      </c>
      <c r="C201">
        <v>0</v>
      </c>
      <c r="D201" t="s">
        <v>9</v>
      </c>
      <c r="E201" t="s">
        <v>15</v>
      </c>
      <c r="F201" t="s">
        <v>30</v>
      </c>
      <c r="G201" s="6">
        <f>VLOOKUP(F201,S$11:$T$15, 2, FALSE)</f>
        <v>2496.7676064257025</v>
      </c>
      <c r="H201" t="s">
        <v>37</v>
      </c>
      <c r="I201" s="2">
        <v>2569.38</v>
      </c>
      <c r="J201" t="str">
        <f t="shared" si="31"/>
        <v>0-17</v>
      </c>
      <c r="K201" s="2">
        <f t="shared" si="27"/>
        <v>2826.3180000000002</v>
      </c>
      <c r="L201" s="2">
        <f t="shared" si="32"/>
        <v>2826</v>
      </c>
      <c r="M201" s="2">
        <f t="shared" si="33"/>
        <v>2827</v>
      </c>
      <c r="N201" s="2">
        <f t="shared" si="34"/>
        <v>2826</v>
      </c>
      <c r="O201">
        <f t="shared" si="28"/>
        <v>2022</v>
      </c>
      <c r="P201" t="str">
        <f t="shared" si="29"/>
        <v>Oct</v>
      </c>
      <c r="Q201" t="str">
        <f t="shared" si="30"/>
        <v>Oct-2022</v>
      </c>
      <c r="R201" s="2" t="str">
        <f t="shared" si="35"/>
        <v>CHILDREN</v>
      </c>
    </row>
    <row r="202" spans="1:18" x14ac:dyDescent="0.35">
      <c r="A202" s="1">
        <v>45279</v>
      </c>
      <c r="B202" t="s">
        <v>229</v>
      </c>
      <c r="C202">
        <v>45</v>
      </c>
      <c r="D202" t="s">
        <v>9</v>
      </c>
      <c r="E202" t="s">
        <v>35</v>
      </c>
      <c r="F202" t="s">
        <v>30</v>
      </c>
      <c r="G202" s="6">
        <f>VLOOKUP(F202,S$11:$T$15, 2, FALSE)</f>
        <v>2496.7676064257025</v>
      </c>
      <c r="H202" t="s">
        <v>37</v>
      </c>
      <c r="I202" s="2">
        <v>76.75</v>
      </c>
      <c r="J202" t="str">
        <f t="shared" si="31"/>
        <v>40-59</v>
      </c>
      <c r="K202" s="2">
        <f t="shared" si="27"/>
        <v>84.425000000000011</v>
      </c>
      <c r="L202" s="2">
        <f t="shared" si="32"/>
        <v>84</v>
      </c>
      <c r="M202" s="2">
        <f t="shared" si="33"/>
        <v>85</v>
      </c>
      <c r="N202" s="2">
        <f t="shared" si="34"/>
        <v>84</v>
      </c>
      <c r="O202">
        <f t="shared" si="28"/>
        <v>2023</v>
      </c>
      <c r="P202" t="str">
        <f t="shared" si="29"/>
        <v>Dec</v>
      </c>
      <c r="Q202" t="str">
        <f t="shared" si="30"/>
        <v>Dec-2023</v>
      </c>
      <c r="R202" s="2" t="str">
        <f t="shared" si="35"/>
        <v>ADULTS</v>
      </c>
    </row>
    <row r="203" spans="1:18" x14ac:dyDescent="0.35">
      <c r="A203" s="1">
        <v>44620</v>
      </c>
      <c r="B203" t="s">
        <v>230</v>
      </c>
      <c r="C203">
        <v>39</v>
      </c>
      <c r="D203" t="s">
        <v>14</v>
      </c>
      <c r="E203" t="s">
        <v>22</v>
      </c>
      <c r="F203" t="s">
        <v>16</v>
      </c>
      <c r="G203" s="6">
        <f>VLOOKUP(F203,S$11:$T$15, 2, FALSE)</f>
        <v>2509.1716796874998</v>
      </c>
      <c r="H203" t="s">
        <v>28</v>
      </c>
      <c r="I203" s="2">
        <v>4741.07</v>
      </c>
      <c r="J203" t="str">
        <f t="shared" si="31"/>
        <v>18-39</v>
      </c>
      <c r="K203" s="2">
        <f t="shared" si="27"/>
        <v>5215.1769999999997</v>
      </c>
      <c r="L203" s="2">
        <f t="shared" si="32"/>
        <v>5215</v>
      </c>
      <c r="M203" s="2">
        <f t="shared" si="33"/>
        <v>5216</v>
      </c>
      <c r="N203" s="2">
        <f t="shared" si="34"/>
        <v>5215</v>
      </c>
      <c r="O203">
        <f t="shared" si="28"/>
        <v>2022</v>
      </c>
      <c r="P203" t="str">
        <f t="shared" si="29"/>
        <v>Feb</v>
      </c>
      <c r="Q203" t="str">
        <f t="shared" si="30"/>
        <v>Feb-2022</v>
      </c>
      <c r="R203" s="2" t="str">
        <f t="shared" si="35"/>
        <v>ADULTS</v>
      </c>
    </row>
    <row r="204" spans="1:18" x14ac:dyDescent="0.35">
      <c r="A204" s="1">
        <v>45019</v>
      </c>
      <c r="B204" t="s">
        <v>231</v>
      </c>
      <c r="C204">
        <v>89</v>
      </c>
      <c r="D204" t="s">
        <v>21</v>
      </c>
      <c r="E204" t="s">
        <v>10</v>
      </c>
      <c r="F204" t="s">
        <v>30</v>
      </c>
      <c r="G204" s="6">
        <f>VLOOKUP(F204,S$11:$T$15, 2, FALSE)</f>
        <v>2496.7676064257025</v>
      </c>
      <c r="H204" t="s">
        <v>12</v>
      </c>
      <c r="I204" s="2">
        <v>4744.74</v>
      </c>
      <c r="J204" t="str">
        <f t="shared" si="31"/>
        <v>&gt;59</v>
      </c>
      <c r="K204" s="2">
        <f t="shared" si="27"/>
        <v>5219.2139999999999</v>
      </c>
      <c r="L204" s="2">
        <f t="shared" si="32"/>
        <v>5219</v>
      </c>
      <c r="M204" s="2">
        <f t="shared" si="33"/>
        <v>5220</v>
      </c>
      <c r="N204" s="2">
        <f t="shared" si="34"/>
        <v>5219</v>
      </c>
      <c r="O204">
        <f t="shared" si="28"/>
        <v>2023</v>
      </c>
      <c r="P204" t="str">
        <f t="shared" si="29"/>
        <v>Apr</v>
      </c>
      <c r="Q204" t="str">
        <f t="shared" si="30"/>
        <v>Apr-2023</v>
      </c>
      <c r="R204" s="2" t="str">
        <f t="shared" si="35"/>
        <v>ADULTS</v>
      </c>
    </row>
    <row r="205" spans="1:18" x14ac:dyDescent="0.35">
      <c r="A205" s="1">
        <v>44925</v>
      </c>
      <c r="B205" t="s">
        <v>232</v>
      </c>
      <c r="C205">
        <v>49</v>
      </c>
      <c r="D205" t="s">
        <v>21</v>
      </c>
      <c r="E205" t="s">
        <v>25</v>
      </c>
      <c r="F205" t="s">
        <v>11</v>
      </c>
      <c r="G205" s="6">
        <f>VLOOKUP(F205,S$11:$T$15, 2, FALSE)</f>
        <v>2503.6022787783868</v>
      </c>
      <c r="H205" t="s">
        <v>37</v>
      </c>
      <c r="I205" s="2">
        <v>468.76</v>
      </c>
      <c r="J205" t="str">
        <f t="shared" si="31"/>
        <v>40-59</v>
      </c>
      <c r="K205" s="2">
        <f t="shared" si="27"/>
        <v>515.63600000000008</v>
      </c>
      <c r="L205" s="2">
        <f t="shared" si="32"/>
        <v>516</v>
      </c>
      <c r="M205" s="2">
        <f t="shared" si="33"/>
        <v>516</v>
      </c>
      <c r="N205" s="2">
        <f t="shared" si="34"/>
        <v>515</v>
      </c>
      <c r="O205">
        <f t="shared" si="28"/>
        <v>2022</v>
      </c>
      <c r="P205" t="str">
        <f t="shared" si="29"/>
        <v>Dec</v>
      </c>
      <c r="Q205" t="str">
        <f t="shared" si="30"/>
        <v>Dec-2022</v>
      </c>
      <c r="R205" s="2" t="str">
        <f t="shared" si="35"/>
        <v>ADULTS</v>
      </c>
    </row>
    <row r="206" spans="1:18" x14ac:dyDescent="0.35">
      <c r="A206" s="1">
        <v>44959</v>
      </c>
      <c r="B206" t="s">
        <v>233</v>
      </c>
      <c r="C206">
        <v>36</v>
      </c>
      <c r="D206" t="s">
        <v>21</v>
      </c>
      <c r="E206" t="s">
        <v>22</v>
      </c>
      <c r="F206" t="s">
        <v>11</v>
      </c>
      <c r="G206" s="6">
        <f>VLOOKUP(F206,S$11:$T$15, 2, FALSE)</f>
        <v>2503.6022787783868</v>
      </c>
      <c r="H206" t="s">
        <v>40</v>
      </c>
      <c r="I206" s="2">
        <v>2341.9</v>
      </c>
      <c r="J206" t="str">
        <f t="shared" si="31"/>
        <v>18-39</v>
      </c>
      <c r="K206" s="2">
        <f t="shared" si="27"/>
        <v>2576.09</v>
      </c>
      <c r="L206" s="2">
        <f t="shared" si="32"/>
        <v>2576</v>
      </c>
      <c r="M206" s="2">
        <f t="shared" si="33"/>
        <v>2577</v>
      </c>
      <c r="N206" s="2">
        <f t="shared" si="34"/>
        <v>2576</v>
      </c>
      <c r="O206">
        <f t="shared" si="28"/>
        <v>2023</v>
      </c>
      <c r="P206" t="str">
        <f t="shared" si="29"/>
        <v>Feb</v>
      </c>
      <c r="Q206" t="str">
        <f t="shared" si="30"/>
        <v>Feb-2023</v>
      </c>
      <c r="R206" s="2" t="str">
        <f t="shared" si="35"/>
        <v>ADULTS</v>
      </c>
    </row>
    <row r="207" spans="1:18" x14ac:dyDescent="0.35">
      <c r="A207" s="1">
        <v>44656</v>
      </c>
      <c r="B207" t="s">
        <v>234</v>
      </c>
      <c r="C207">
        <v>19</v>
      </c>
      <c r="D207" t="s">
        <v>21</v>
      </c>
      <c r="E207" t="s">
        <v>15</v>
      </c>
      <c r="F207" t="s">
        <v>30</v>
      </c>
      <c r="G207" s="6">
        <f>VLOOKUP(F207,S$11:$T$15, 2, FALSE)</f>
        <v>2496.7676064257025</v>
      </c>
      <c r="H207" t="s">
        <v>17</v>
      </c>
      <c r="I207" s="2">
        <v>1095.21</v>
      </c>
      <c r="J207" t="str">
        <f t="shared" si="31"/>
        <v>18-39</v>
      </c>
      <c r="K207" s="2">
        <f t="shared" si="27"/>
        <v>1204.7310000000002</v>
      </c>
      <c r="L207" s="2">
        <f t="shared" si="32"/>
        <v>1205</v>
      </c>
      <c r="M207" s="2">
        <f t="shared" si="33"/>
        <v>1205</v>
      </c>
      <c r="N207" s="2">
        <f t="shared" si="34"/>
        <v>1204</v>
      </c>
      <c r="O207">
        <f t="shared" si="28"/>
        <v>2022</v>
      </c>
      <c r="P207" t="str">
        <f t="shared" si="29"/>
        <v>Apr</v>
      </c>
      <c r="Q207" t="str">
        <f t="shared" si="30"/>
        <v>Apr-2022</v>
      </c>
      <c r="R207" s="2" t="str">
        <f t="shared" si="35"/>
        <v>ADULTS</v>
      </c>
    </row>
    <row r="208" spans="1:18" x14ac:dyDescent="0.35">
      <c r="A208" s="1">
        <v>45086</v>
      </c>
      <c r="B208" t="s">
        <v>235</v>
      </c>
      <c r="C208">
        <v>73</v>
      </c>
      <c r="D208" t="s">
        <v>9</v>
      </c>
      <c r="E208" t="s">
        <v>25</v>
      </c>
      <c r="F208" t="s">
        <v>16</v>
      </c>
      <c r="G208" s="6">
        <f>VLOOKUP(F208,S$11:$T$15, 2, FALSE)</f>
        <v>2509.1716796874998</v>
      </c>
      <c r="H208" t="s">
        <v>12</v>
      </c>
      <c r="I208" s="2">
        <v>858.83</v>
      </c>
      <c r="J208" t="str">
        <f t="shared" si="31"/>
        <v>&gt;59</v>
      </c>
      <c r="K208" s="2">
        <f t="shared" si="27"/>
        <v>944.71300000000008</v>
      </c>
      <c r="L208" s="2">
        <f t="shared" si="32"/>
        <v>945</v>
      </c>
      <c r="M208" s="2">
        <f t="shared" si="33"/>
        <v>945</v>
      </c>
      <c r="N208" s="2">
        <f t="shared" si="34"/>
        <v>944</v>
      </c>
      <c r="O208">
        <f t="shared" si="28"/>
        <v>2023</v>
      </c>
      <c r="P208" t="str">
        <f t="shared" si="29"/>
        <v>Jun</v>
      </c>
      <c r="Q208" t="str">
        <f t="shared" si="30"/>
        <v>Jun-2023</v>
      </c>
      <c r="R208" s="2" t="str">
        <f t="shared" si="35"/>
        <v>ADULTS</v>
      </c>
    </row>
    <row r="209" spans="1:18" x14ac:dyDescent="0.35">
      <c r="A209" s="1">
        <v>45194</v>
      </c>
      <c r="B209" t="s">
        <v>236</v>
      </c>
      <c r="C209">
        <v>99</v>
      </c>
      <c r="D209" t="s">
        <v>14</v>
      </c>
      <c r="E209" t="s">
        <v>35</v>
      </c>
      <c r="F209" t="s">
        <v>30</v>
      </c>
      <c r="G209" s="6">
        <f>VLOOKUP(F209,S$11:$T$15, 2, FALSE)</f>
        <v>2496.7676064257025</v>
      </c>
      <c r="H209" t="s">
        <v>17</v>
      </c>
      <c r="I209" s="2">
        <v>2178.62</v>
      </c>
      <c r="J209" t="str">
        <f t="shared" si="31"/>
        <v>&gt;59</v>
      </c>
      <c r="K209" s="2">
        <f t="shared" si="27"/>
        <v>2396.482</v>
      </c>
      <c r="L209" s="2">
        <f t="shared" si="32"/>
        <v>2396</v>
      </c>
      <c r="M209" s="2">
        <f t="shared" si="33"/>
        <v>2397</v>
      </c>
      <c r="N209" s="2">
        <f t="shared" si="34"/>
        <v>2396</v>
      </c>
      <c r="O209">
        <f t="shared" si="28"/>
        <v>2023</v>
      </c>
      <c r="P209" t="str">
        <f t="shared" si="29"/>
        <v>Sep</v>
      </c>
      <c r="Q209" t="str">
        <f t="shared" si="30"/>
        <v>Sep-2023</v>
      </c>
      <c r="R209" s="2" t="str">
        <f t="shared" si="35"/>
        <v>ADULTS</v>
      </c>
    </row>
    <row r="210" spans="1:18" x14ac:dyDescent="0.35">
      <c r="A210" s="1">
        <v>45010</v>
      </c>
      <c r="B210" t="s">
        <v>237</v>
      </c>
      <c r="C210">
        <v>18</v>
      </c>
      <c r="D210" t="s">
        <v>9</v>
      </c>
      <c r="E210" t="s">
        <v>19</v>
      </c>
      <c r="F210" t="s">
        <v>30</v>
      </c>
      <c r="G210" s="6">
        <f>VLOOKUP(F210,S$11:$T$15, 2, FALSE)</f>
        <v>2496.7676064257025</v>
      </c>
      <c r="H210" t="s">
        <v>37</v>
      </c>
      <c r="I210" s="2">
        <v>761.25</v>
      </c>
      <c r="J210" t="str">
        <f t="shared" si="31"/>
        <v>18-39</v>
      </c>
      <c r="K210" s="2">
        <f t="shared" si="27"/>
        <v>837.37500000000011</v>
      </c>
      <c r="L210" s="2">
        <f t="shared" si="32"/>
        <v>837</v>
      </c>
      <c r="M210" s="2">
        <f t="shared" si="33"/>
        <v>838</v>
      </c>
      <c r="N210" s="2">
        <f t="shared" si="34"/>
        <v>837</v>
      </c>
      <c r="O210">
        <f t="shared" si="28"/>
        <v>2023</v>
      </c>
      <c r="P210" t="str">
        <f t="shared" si="29"/>
        <v>Mar</v>
      </c>
      <c r="Q210" t="str">
        <f t="shared" si="30"/>
        <v>Mar-2023</v>
      </c>
      <c r="R210" s="2" t="str">
        <f t="shared" si="35"/>
        <v>ADULTS</v>
      </c>
    </row>
    <row r="211" spans="1:18" x14ac:dyDescent="0.35">
      <c r="A211" s="1">
        <v>44630</v>
      </c>
      <c r="B211" t="s">
        <v>238</v>
      </c>
      <c r="C211">
        <v>65</v>
      </c>
      <c r="D211" t="s">
        <v>9</v>
      </c>
      <c r="E211" t="s">
        <v>33</v>
      </c>
      <c r="F211" t="s">
        <v>11</v>
      </c>
      <c r="G211" s="6">
        <f>VLOOKUP(F211,S$11:$T$15, 2, FALSE)</f>
        <v>2503.6022787783868</v>
      </c>
      <c r="H211" t="s">
        <v>12</v>
      </c>
      <c r="I211" s="2">
        <v>1936.39</v>
      </c>
      <c r="J211" t="str">
        <f t="shared" si="31"/>
        <v>&gt;59</v>
      </c>
      <c r="K211" s="2">
        <f t="shared" si="27"/>
        <v>2130.0290000000005</v>
      </c>
      <c r="L211" s="2">
        <f t="shared" si="32"/>
        <v>2130</v>
      </c>
      <c r="M211" s="2">
        <f t="shared" si="33"/>
        <v>2131</v>
      </c>
      <c r="N211" s="2">
        <f t="shared" si="34"/>
        <v>2130</v>
      </c>
      <c r="O211">
        <f t="shared" si="28"/>
        <v>2022</v>
      </c>
      <c r="P211" t="str">
        <f t="shared" si="29"/>
        <v>Mar</v>
      </c>
      <c r="Q211" t="str">
        <f t="shared" si="30"/>
        <v>Mar-2022</v>
      </c>
      <c r="R211" s="2" t="str">
        <f t="shared" si="35"/>
        <v>ADULTS</v>
      </c>
    </row>
    <row r="212" spans="1:18" x14ac:dyDescent="0.35">
      <c r="A212" s="1">
        <v>44593</v>
      </c>
      <c r="B212" t="s">
        <v>239</v>
      </c>
      <c r="C212">
        <v>1</v>
      </c>
      <c r="D212" t="s">
        <v>21</v>
      </c>
      <c r="E212" t="s">
        <v>10</v>
      </c>
      <c r="F212" t="s">
        <v>30</v>
      </c>
      <c r="G212" s="6">
        <f>VLOOKUP(F212,S$11:$T$15, 2, FALSE)</f>
        <v>2496.7676064257025</v>
      </c>
      <c r="H212" t="s">
        <v>17</v>
      </c>
      <c r="I212" s="2">
        <v>1386.28</v>
      </c>
      <c r="J212" t="str">
        <f t="shared" si="31"/>
        <v>0-17</v>
      </c>
      <c r="K212" s="2">
        <f t="shared" si="27"/>
        <v>1524.9080000000001</v>
      </c>
      <c r="L212" s="2">
        <f t="shared" si="32"/>
        <v>1525</v>
      </c>
      <c r="M212" s="2">
        <f t="shared" si="33"/>
        <v>1525</v>
      </c>
      <c r="N212" s="2">
        <f t="shared" si="34"/>
        <v>1524</v>
      </c>
      <c r="O212">
        <f t="shared" si="28"/>
        <v>2022</v>
      </c>
      <c r="P212" t="str">
        <f t="shared" si="29"/>
        <v>Feb</v>
      </c>
      <c r="Q212" t="str">
        <f t="shared" si="30"/>
        <v>Feb-2022</v>
      </c>
      <c r="R212" s="2" t="str">
        <f t="shared" si="35"/>
        <v>CHILDREN</v>
      </c>
    </row>
    <row r="213" spans="1:18" x14ac:dyDescent="0.35">
      <c r="A213" s="1">
        <v>44642</v>
      </c>
      <c r="B213" t="s">
        <v>240</v>
      </c>
      <c r="C213">
        <v>21</v>
      </c>
      <c r="D213" t="s">
        <v>14</v>
      </c>
      <c r="E213" t="s">
        <v>27</v>
      </c>
      <c r="F213" t="s">
        <v>16</v>
      </c>
      <c r="G213" s="6">
        <f>VLOOKUP(F213,S$11:$T$15, 2, FALSE)</f>
        <v>2509.1716796874998</v>
      </c>
      <c r="H213" t="s">
        <v>17</v>
      </c>
      <c r="I213" s="2">
        <v>3714.63</v>
      </c>
      <c r="J213" t="str">
        <f t="shared" si="31"/>
        <v>18-39</v>
      </c>
      <c r="K213" s="2">
        <f t="shared" si="27"/>
        <v>4086.0930000000003</v>
      </c>
      <c r="L213" s="2">
        <f t="shared" si="32"/>
        <v>4086</v>
      </c>
      <c r="M213" s="2">
        <f t="shared" si="33"/>
        <v>4087</v>
      </c>
      <c r="N213" s="2">
        <f t="shared" si="34"/>
        <v>4086</v>
      </c>
      <c r="O213">
        <f t="shared" si="28"/>
        <v>2022</v>
      </c>
      <c r="P213" t="str">
        <f t="shared" si="29"/>
        <v>Mar</v>
      </c>
      <c r="Q213" t="str">
        <f t="shared" si="30"/>
        <v>Mar-2022</v>
      </c>
      <c r="R213" s="2" t="str">
        <f t="shared" si="35"/>
        <v>ADULTS</v>
      </c>
    </row>
    <row r="214" spans="1:18" x14ac:dyDescent="0.35">
      <c r="A214" s="1">
        <v>44797</v>
      </c>
      <c r="B214" t="s">
        <v>241</v>
      </c>
      <c r="C214">
        <v>98</v>
      </c>
      <c r="D214" t="s">
        <v>14</v>
      </c>
      <c r="E214" t="s">
        <v>35</v>
      </c>
      <c r="F214" t="s">
        <v>30</v>
      </c>
      <c r="G214" s="6">
        <f>VLOOKUP(F214,S$11:$T$15, 2, FALSE)</f>
        <v>2496.7676064257025</v>
      </c>
      <c r="H214" t="s">
        <v>40</v>
      </c>
      <c r="I214" s="2">
        <v>3620.57</v>
      </c>
      <c r="J214" t="str">
        <f t="shared" si="31"/>
        <v>&gt;59</v>
      </c>
      <c r="K214" s="2">
        <f t="shared" si="27"/>
        <v>3982.6270000000004</v>
      </c>
      <c r="L214" s="2">
        <f t="shared" si="32"/>
        <v>3983</v>
      </c>
      <c r="M214" s="2">
        <f t="shared" si="33"/>
        <v>3983</v>
      </c>
      <c r="N214" s="2">
        <f t="shared" si="34"/>
        <v>3982</v>
      </c>
      <c r="O214">
        <f t="shared" si="28"/>
        <v>2022</v>
      </c>
      <c r="P214" t="str">
        <f t="shared" si="29"/>
        <v>Aug</v>
      </c>
      <c r="Q214" t="str">
        <f t="shared" si="30"/>
        <v>Aug-2022</v>
      </c>
      <c r="R214" s="2" t="str">
        <f t="shared" si="35"/>
        <v>ADULTS</v>
      </c>
    </row>
    <row r="215" spans="1:18" x14ac:dyDescent="0.35">
      <c r="A215" s="1">
        <v>44724</v>
      </c>
      <c r="B215" t="s">
        <v>242</v>
      </c>
      <c r="C215">
        <v>58</v>
      </c>
      <c r="D215" t="s">
        <v>21</v>
      </c>
      <c r="E215" t="s">
        <v>25</v>
      </c>
      <c r="F215" t="s">
        <v>30</v>
      </c>
      <c r="G215" s="6">
        <f>VLOOKUP(F215,S$11:$T$15, 2, FALSE)</f>
        <v>2496.7676064257025</v>
      </c>
      <c r="H215" t="s">
        <v>12</v>
      </c>
      <c r="I215" s="2">
        <v>138.13</v>
      </c>
      <c r="J215" t="str">
        <f t="shared" si="31"/>
        <v>40-59</v>
      </c>
      <c r="K215" s="2">
        <f t="shared" si="27"/>
        <v>151.94300000000001</v>
      </c>
      <c r="L215" s="2">
        <f t="shared" si="32"/>
        <v>152</v>
      </c>
      <c r="M215" s="2">
        <f t="shared" si="33"/>
        <v>152</v>
      </c>
      <c r="N215" s="2">
        <f t="shared" si="34"/>
        <v>151</v>
      </c>
      <c r="O215">
        <f t="shared" si="28"/>
        <v>2022</v>
      </c>
      <c r="P215" t="str">
        <f t="shared" si="29"/>
        <v>Jun</v>
      </c>
      <c r="Q215" t="str">
        <f t="shared" si="30"/>
        <v>Jun-2022</v>
      </c>
      <c r="R215" s="2" t="str">
        <f t="shared" si="35"/>
        <v>ADULTS</v>
      </c>
    </row>
    <row r="216" spans="1:18" x14ac:dyDescent="0.35">
      <c r="A216" s="1">
        <v>45198</v>
      </c>
      <c r="B216" t="s">
        <v>243</v>
      </c>
      <c r="C216">
        <v>8</v>
      </c>
      <c r="D216" t="s">
        <v>21</v>
      </c>
      <c r="E216" t="s">
        <v>33</v>
      </c>
      <c r="F216" t="s">
        <v>16</v>
      </c>
      <c r="G216" s="6">
        <f>VLOOKUP(F216,S$11:$T$15, 2, FALSE)</f>
        <v>2509.1716796874998</v>
      </c>
      <c r="H216" t="s">
        <v>37</v>
      </c>
      <c r="I216" s="2">
        <v>4362.84</v>
      </c>
      <c r="J216" t="str">
        <f t="shared" si="31"/>
        <v>0-17</v>
      </c>
      <c r="K216" s="2">
        <f t="shared" si="27"/>
        <v>4799.1240000000007</v>
      </c>
      <c r="L216" s="2">
        <f t="shared" si="32"/>
        <v>4799</v>
      </c>
      <c r="M216" s="2">
        <f t="shared" si="33"/>
        <v>4800</v>
      </c>
      <c r="N216" s="2">
        <f t="shared" si="34"/>
        <v>4799</v>
      </c>
      <c r="O216">
        <f t="shared" si="28"/>
        <v>2023</v>
      </c>
      <c r="P216" t="str">
        <f t="shared" si="29"/>
        <v>Sep</v>
      </c>
      <c r="Q216" t="str">
        <f t="shared" si="30"/>
        <v>Sep-2023</v>
      </c>
      <c r="R216" s="2" t="str">
        <f t="shared" si="35"/>
        <v>CHILDREN</v>
      </c>
    </row>
    <row r="217" spans="1:18" x14ac:dyDescent="0.35">
      <c r="A217" s="1">
        <v>44579</v>
      </c>
      <c r="B217" t="s">
        <v>244</v>
      </c>
      <c r="C217">
        <v>57</v>
      </c>
      <c r="D217" t="s">
        <v>9</v>
      </c>
      <c r="E217" t="s">
        <v>22</v>
      </c>
      <c r="F217" t="s">
        <v>11</v>
      </c>
      <c r="G217" s="6">
        <f>VLOOKUP(F217,S$11:$T$15, 2, FALSE)</f>
        <v>2503.6022787783868</v>
      </c>
      <c r="H217" t="s">
        <v>37</v>
      </c>
      <c r="I217" s="2">
        <v>1299.4000000000001</v>
      </c>
      <c r="J217" t="str">
        <f t="shared" si="31"/>
        <v>40-59</v>
      </c>
      <c r="K217" s="2">
        <f t="shared" si="27"/>
        <v>1429.3400000000001</v>
      </c>
      <c r="L217" s="2">
        <f t="shared" si="32"/>
        <v>1429</v>
      </c>
      <c r="M217" s="2">
        <f t="shared" si="33"/>
        <v>1430</v>
      </c>
      <c r="N217" s="2">
        <f t="shared" si="34"/>
        <v>1429</v>
      </c>
      <c r="O217">
        <f t="shared" si="28"/>
        <v>2022</v>
      </c>
      <c r="P217" t="str">
        <f t="shared" si="29"/>
        <v>Jan</v>
      </c>
      <c r="Q217" t="str">
        <f t="shared" si="30"/>
        <v>Jan-2022</v>
      </c>
      <c r="R217" s="2" t="str">
        <f t="shared" si="35"/>
        <v>ADULTS</v>
      </c>
    </row>
    <row r="218" spans="1:18" x14ac:dyDescent="0.35">
      <c r="A218" s="1">
        <v>45009</v>
      </c>
      <c r="B218" t="s">
        <v>245</v>
      </c>
      <c r="C218">
        <v>44</v>
      </c>
      <c r="D218" t="s">
        <v>21</v>
      </c>
      <c r="E218" t="s">
        <v>25</v>
      </c>
      <c r="F218" t="s">
        <v>16</v>
      </c>
      <c r="G218" s="6">
        <f>VLOOKUP(F218,S$11:$T$15, 2, FALSE)</f>
        <v>2509.1716796874998</v>
      </c>
      <c r="H218" t="s">
        <v>28</v>
      </c>
      <c r="I218" s="2">
        <v>964.28</v>
      </c>
      <c r="J218" t="str">
        <f t="shared" si="31"/>
        <v>40-59</v>
      </c>
      <c r="K218" s="2">
        <f t="shared" si="27"/>
        <v>1060.7080000000001</v>
      </c>
      <c r="L218" s="2">
        <f t="shared" si="32"/>
        <v>1061</v>
      </c>
      <c r="M218" s="2">
        <f t="shared" si="33"/>
        <v>1061</v>
      </c>
      <c r="N218" s="2">
        <f t="shared" si="34"/>
        <v>1060</v>
      </c>
      <c r="O218">
        <f t="shared" si="28"/>
        <v>2023</v>
      </c>
      <c r="P218" t="str">
        <f t="shared" si="29"/>
        <v>Mar</v>
      </c>
      <c r="Q218" t="str">
        <f t="shared" si="30"/>
        <v>Mar-2023</v>
      </c>
      <c r="R218" s="2" t="str">
        <f t="shared" si="35"/>
        <v>ADULTS</v>
      </c>
    </row>
    <row r="219" spans="1:18" x14ac:dyDescent="0.35">
      <c r="A219" s="1">
        <v>44626</v>
      </c>
      <c r="B219" t="s">
        <v>246</v>
      </c>
      <c r="C219">
        <v>64</v>
      </c>
      <c r="D219" t="s">
        <v>14</v>
      </c>
      <c r="E219" t="s">
        <v>22</v>
      </c>
      <c r="F219" t="s">
        <v>11</v>
      </c>
      <c r="G219" s="6">
        <f>VLOOKUP(F219,S$11:$T$15, 2, FALSE)</f>
        <v>2503.6022787783868</v>
      </c>
      <c r="H219" t="s">
        <v>12</v>
      </c>
      <c r="I219" s="2">
        <v>4490.3900000000003</v>
      </c>
      <c r="J219" t="str">
        <f t="shared" si="31"/>
        <v>&gt;59</v>
      </c>
      <c r="K219" s="2">
        <f t="shared" si="27"/>
        <v>4939.429000000001</v>
      </c>
      <c r="L219" s="2">
        <f t="shared" si="32"/>
        <v>4939</v>
      </c>
      <c r="M219" s="2">
        <f t="shared" si="33"/>
        <v>4940</v>
      </c>
      <c r="N219" s="2">
        <f t="shared" si="34"/>
        <v>4939</v>
      </c>
      <c r="O219">
        <f t="shared" si="28"/>
        <v>2022</v>
      </c>
      <c r="P219" t="str">
        <f t="shared" si="29"/>
        <v>Mar</v>
      </c>
      <c r="Q219" t="str">
        <f t="shared" si="30"/>
        <v>Mar-2022</v>
      </c>
      <c r="R219" s="2" t="str">
        <f t="shared" si="35"/>
        <v>ADULTS</v>
      </c>
    </row>
    <row r="220" spans="1:18" x14ac:dyDescent="0.35">
      <c r="A220" s="1">
        <v>45109</v>
      </c>
      <c r="B220" t="s">
        <v>247</v>
      </c>
      <c r="C220">
        <v>25</v>
      </c>
      <c r="D220" t="s">
        <v>14</v>
      </c>
      <c r="E220" t="s">
        <v>15</v>
      </c>
      <c r="F220" t="s">
        <v>16</v>
      </c>
      <c r="G220" s="6">
        <f>VLOOKUP(F220,S$11:$T$15, 2, FALSE)</f>
        <v>2509.1716796874998</v>
      </c>
      <c r="H220" t="s">
        <v>40</v>
      </c>
      <c r="I220" s="2">
        <v>2688.07</v>
      </c>
      <c r="J220" t="str">
        <f t="shared" si="31"/>
        <v>18-39</v>
      </c>
      <c r="K220" s="2">
        <f t="shared" si="27"/>
        <v>2956.8770000000004</v>
      </c>
      <c r="L220" s="2">
        <f t="shared" si="32"/>
        <v>2957</v>
      </c>
      <c r="M220" s="2">
        <f t="shared" si="33"/>
        <v>2957</v>
      </c>
      <c r="N220" s="2">
        <f t="shared" si="34"/>
        <v>2956</v>
      </c>
      <c r="O220">
        <f t="shared" si="28"/>
        <v>2023</v>
      </c>
      <c r="P220" t="str">
        <f t="shared" si="29"/>
        <v>Jul</v>
      </c>
      <c r="Q220" t="str">
        <f t="shared" si="30"/>
        <v>Jul-2023</v>
      </c>
      <c r="R220" s="2" t="str">
        <f t="shared" si="35"/>
        <v>ADULTS</v>
      </c>
    </row>
    <row r="221" spans="1:18" x14ac:dyDescent="0.35">
      <c r="A221" s="1">
        <v>45200</v>
      </c>
      <c r="B221" t="s">
        <v>248</v>
      </c>
      <c r="C221">
        <v>53</v>
      </c>
      <c r="D221" t="s">
        <v>21</v>
      </c>
      <c r="E221" t="s">
        <v>19</v>
      </c>
      <c r="F221" t="s">
        <v>23</v>
      </c>
      <c r="G221" s="6">
        <f>VLOOKUP(F221,S$11:$T$15, 2, FALSE)</f>
        <v>2440.2966694490819</v>
      </c>
      <c r="H221" t="s">
        <v>28</v>
      </c>
      <c r="I221" s="2">
        <v>490.33</v>
      </c>
      <c r="J221" t="str">
        <f t="shared" si="31"/>
        <v>40-59</v>
      </c>
      <c r="K221" s="2">
        <f t="shared" si="27"/>
        <v>539.36300000000006</v>
      </c>
      <c r="L221" s="2">
        <f t="shared" si="32"/>
        <v>539</v>
      </c>
      <c r="M221" s="2">
        <f t="shared" si="33"/>
        <v>540</v>
      </c>
      <c r="N221" s="2">
        <f t="shared" si="34"/>
        <v>539</v>
      </c>
      <c r="O221">
        <f t="shared" si="28"/>
        <v>2023</v>
      </c>
      <c r="P221" t="str">
        <f t="shared" si="29"/>
        <v>Oct</v>
      </c>
      <c r="Q221" t="str">
        <f t="shared" si="30"/>
        <v>Oct-2023</v>
      </c>
      <c r="R221" s="2" t="str">
        <f t="shared" si="35"/>
        <v>ADULTS</v>
      </c>
    </row>
    <row r="222" spans="1:18" x14ac:dyDescent="0.35">
      <c r="A222" s="1">
        <v>45128</v>
      </c>
      <c r="B222" t="s">
        <v>249</v>
      </c>
      <c r="C222">
        <v>94</v>
      </c>
      <c r="D222" t="s">
        <v>14</v>
      </c>
      <c r="E222" t="s">
        <v>10</v>
      </c>
      <c r="F222" t="s">
        <v>30</v>
      </c>
      <c r="G222" s="6">
        <f>VLOOKUP(F222,S$11:$T$15, 2, FALSE)</f>
        <v>2496.7676064257025</v>
      </c>
      <c r="H222" t="s">
        <v>40</v>
      </c>
      <c r="I222" s="2">
        <v>449.1</v>
      </c>
      <c r="J222" t="str">
        <f t="shared" si="31"/>
        <v>&gt;59</v>
      </c>
      <c r="K222" s="2">
        <f t="shared" si="27"/>
        <v>494.01000000000005</v>
      </c>
      <c r="L222" s="2">
        <f t="shared" si="32"/>
        <v>494</v>
      </c>
      <c r="M222" s="2">
        <f t="shared" si="33"/>
        <v>495</v>
      </c>
      <c r="N222" s="2">
        <f t="shared" si="34"/>
        <v>494</v>
      </c>
      <c r="O222">
        <f t="shared" si="28"/>
        <v>2023</v>
      </c>
      <c r="P222" t="str">
        <f t="shared" si="29"/>
        <v>Jul</v>
      </c>
      <c r="Q222" t="str">
        <f t="shared" si="30"/>
        <v>Jul-2023</v>
      </c>
      <c r="R222" s="2" t="str">
        <f t="shared" si="35"/>
        <v>ADULTS</v>
      </c>
    </row>
    <row r="223" spans="1:18" x14ac:dyDescent="0.35">
      <c r="A223" s="1">
        <v>44961</v>
      </c>
      <c r="B223" t="s">
        <v>250</v>
      </c>
      <c r="C223">
        <v>34</v>
      </c>
      <c r="D223" t="s">
        <v>14</v>
      </c>
      <c r="E223" t="s">
        <v>35</v>
      </c>
      <c r="F223" t="s">
        <v>16</v>
      </c>
      <c r="G223" s="6">
        <f>VLOOKUP(F223,S$11:$T$15, 2, FALSE)</f>
        <v>2509.1716796874998</v>
      </c>
      <c r="H223" t="s">
        <v>37</v>
      </c>
      <c r="I223" s="2">
        <v>1208.8399999999999</v>
      </c>
      <c r="J223" t="str">
        <f t="shared" si="31"/>
        <v>18-39</v>
      </c>
      <c r="K223" s="2">
        <f t="shared" si="27"/>
        <v>1329.7239999999999</v>
      </c>
      <c r="L223" s="2">
        <f t="shared" si="32"/>
        <v>1330</v>
      </c>
      <c r="M223" s="2">
        <f t="shared" si="33"/>
        <v>1330</v>
      </c>
      <c r="N223" s="2">
        <f t="shared" si="34"/>
        <v>1329</v>
      </c>
      <c r="O223">
        <f t="shared" si="28"/>
        <v>2023</v>
      </c>
      <c r="P223" t="str">
        <f t="shared" si="29"/>
        <v>Feb</v>
      </c>
      <c r="Q223" t="str">
        <f t="shared" si="30"/>
        <v>Feb-2023</v>
      </c>
      <c r="R223" s="2" t="str">
        <f t="shared" si="35"/>
        <v>ADULTS</v>
      </c>
    </row>
    <row r="224" spans="1:18" x14ac:dyDescent="0.35">
      <c r="A224" s="1">
        <v>44916</v>
      </c>
      <c r="B224" t="s">
        <v>251</v>
      </c>
      <c r="C224">
        <v>49</v>
      </c>
      <c r="D224" t="s">
        <v>21</v>
      </c>
      <c r="E224" t="s">
        <v>19</v>
      </c>
      <c r="F224" t="s">
        <v>30</v>
      </c>
      <c r="G224" s="6">
        <f>VLOOKUP(F224,S$11:$T$15, 2, FALSE)</f>
        <v>2496.7676064257025</v>
      </c>
      <c r="H224" t="s">
        <v>40</v>
      </c>
      <c r="I224" s="2">
        <v>2116.96</v>
      </c>
      <c r="J224" t="str">
        <f t="shared" si="31"/>
        <v>40-59</v>
      </c>
      <c r="K224" s="2">
        <f t="shared" si="27"/>
        <v>2328.6560000000004</v>
      </c>
      <c r="L224" s="2">
        <f t="shared" si="32"/>
        <v>2329</v>
      </c>
      <c r="M224" s="2">
        <f t="shared" si="33"/>
        <v>2329</v>
      </c>
      <c r="N224" s="2">
        <f t="shared" si="34"/>
        <v>2328</v>
      </c>
      <c r="O224">
        <f t="shared" si="28"/>
        <v>2022</v>
      </c>
      <c r="P224" t="str">
        <f t="shared" si="29"/>
        <v>Dec</v>
      </c>
      <c r="Q224" t="str">
        <f t="shared" si="30"/>
        <v>Dec-2022</v>
      </c>
      <c r="R224" s="2" t="str">
        <f t="shared" si="35"/>
        <v>ADULTS</v>
      </c>
    </row>
    <row r="225" spans="1:18" x14ac:dyDescent="0.35">
      <c r="A225" s="1">
        <v>45141</v>
      </c>
      <c r="B225" t="s">
        <v>252</v>
      </c>
      <c r="C225">
        <v>7</v>
      </c>
      <c r="D225" t="s">
        <v>21</v>
      </c>
      <c r="E225" t="s">
        <v>27</v>
      </c>
      <c r="F225" t="s">
        <v>23</v>
      </c>
      <c r="G225" s="6">
        <f>VLOOKUP(F225,S$11:$T$15, 2, FALSE)</f>
        <v>2440.2966694490819</v>
      </c>
      <c r="H225" t="s">
        <v>67</v>
      </c>
      <c r="I225" s="2">
        <v>1196.5899999999999</v>
      </c>
      <c r="J225" t="str">
        <f t="shared" si="31"/>
        <v>0-17</v>
      </c>
      <c r="K225" s="2">
        <f t="shared" si="27"/>
        <v>1316.249</v>
      </c>
      <c r="L225" s="2">
        <f t="shared" si="32"/>
        <v>1316</v>
      </c>
      <c r="M225" s="2">
        <f t="shared" si="33"/>
        <v>1317</v>
      </c>
      <c r="N225" s="2">
        <f t="shared" si="34"/>
        <v>1316</v>
      </c>
      <c r="O225">
        <f t="shared" si="28"/>
        <v>2023</v>
      </c>
      <c r="P225" t="str">
        <f t="shared" si="29"/>
        <v>Aug</v>
      </c>
      <c r="Q225" t="str">
        <f t="shared" si="30"/>
        <v>Aug-2023</v>
      </c>
      <c r="R225" s="2" t="str">
        <f t="shared" si="35"/>
        <v>CHILDREN</v>
      </c>
    </row>
    <row r="226" spans="1:18" x14ac:dyDescent="0.35">
      <c r="A226" s="1">
        <v>44777</v>
      </c>
      <c r="B226" t="s">
        <v>253</v>
      </c>
      <c r="C226">
        <v>41</v>
      </c>
      <c r="D226" t="s">
        <v>21</v>
      </c>
      <c r="E226" t="s">
        <v>19</v>
      </c>
      <c r="F226" t="s">
        <v>30</v>
      </c>
      <c r="G226" s="6">
        <f>VLOOKUP(F226,S$11:$T$15, 2, FALSE)</f>
        <v>2496.7676064257025</v>
      </c>
      <c r="H226" t="s">
        <v>67</v>
      </c>
      <c r="I226" s="2">
        <v>4671.12</v>
      </c>
      <c r="J226" t="str">
        <f t="shared" si="31"/>
        <v>40-59</v>
      </c>
      <c r="K226" s="2">
        <f t="shared" si="27"/>
        <v>5138.232</v>
      </c>
      <c r="L226" s="2">
        <f t="shared" si="32"/>
        <v>5138</v>
      </c>
      <c r="M226" s="2">
        <f t="shared" si="33"/>
        <v>5139</v>
      </c>
      <c r="N226" s="2">
        <f t="shared" si="34"/>
        <v>5138</v>
      </c>
      <c r="O226">
        <f t="shared" si="28"/>
        <v>2022</v>
      </c>
      <c r="P226" t="str">
        <f t="shared" si="29"/>
        <v>Aug</v>
      </c>
      <c r="Q226" t="str">
        <f t="shared" si="30"/>
        <v>Aug-2022</v>
      </c>
      <c r="R226" s="2" t="str">
        <f t="shared" si="35"/>
        <v>ADULTS</v>
      </c>
    </row>
    <row r="227" spans="1:18" x14ac:dyDescent="0.35">
      <c r="A227" s="1">
        <v>44891</v>
      </c>
      <c r="B227" t="s">
        <v>254</v>
      </c>
      <c r="C227">
        <v>98</v>
      </c>
      <c r="D227" t="s">
        <v>21</v>
      </c>
      <c r="E227" t="s">
        <v>35</v>
      </c>
      <c r="F227" t="s">
        <v>30</v>
      </c>
      <c r="G227" s="6">
        <f>VLOOKUP(F227,S$11:$T$15, 2, FALSE)</f>
        <v>2496.7676064257025</v>
      </c>
      <c r="H227" t="s">
        <v>40</v>
      </c>
      <c r="I227" s="2">
        <v>1040.3699999999999</v>
      </c>
      <c r="J227" t="str">
        <f t="shared" si="31"/>
        <v>&gt;59</v>
      </c>
      <c r="K227" s="2">
        <f t="shared" si="27"/>
        <v>1144.4069999999999</v>
      </c>
      <c r="L227" s="2">
        <f t="shared" si="32"/>
        <v>1144</v>
      </c>
      <c r="M227" s="2">
        <f t="shared" si="33"/>
        <v>1145</v>
      </c>
      <c r="N227" s="2">
        <f t="shared" si="34"/>
        <v>1144</v>
      </c>
      <c r="O227">
        <f t="shared" si="28"/>
        <v>2022</v>
      </c>
      <c r="P227" t="str">
        <f t="shared" si="29"/>
        <v>Nov</v>
      </c>
      <c r="Q227" t="str">
        <f t="shared" si="30"/>
        <v>Nov-2022</v>
      </c>
      <c r="R227" s="2" t="str">
        <f t="shared" si="35"/>
        <v>ADULTS</v>
      </c>
    </row>
    <row r="228" spans="1:18" x14ac:dyDescent="0.35">
      <c r="A228" s="1">
        <v>45064</v>
      </c>
      <c r="B228" t="s">
        <v>255</v>
      </c>
      <c r="C228">
        <v>16</v>
      </c>
      <c r="D228" t="s">
        <v>9</v>
      </c>
      <c r="E228" t="s">
        <v>27</v>
      </c>
      <c r="F228" t="s">
        <v>23</v>
      </c>
      <c r="G228" s="6">
        <f>VLOOKUP(F228,S$11:$T$15, 2, FALSE)</f>
        <v>2440.2966694490819</v>
      </c>
      <c r="H228" t="s">
        <v>28</v>
      </c>
      <c r="I228" s="2">
        <v>1957.59</v>
      </c>
      <c r="J228" t="str">
        <f t="shared" si="31"/>
        <v>0-17</v>
      </c>
      <c r="K228" s="2">
        <f t="shared" si="27"/>
        <v>2153.3490000000002</v>
      </c>
      <c r="L228" s="2">
        <f t="shared" si="32"/>
        <v>2153</v>
      </c>
      <c r="M228" s="2">
        <f t="shared" si="33"/>
        <v>2154</v>
      </c>
      <c r="N228" s="2">
        <f t="shared" si="34"/>
        <v>2153</v>
      </c>
      <c r="O228">
        <f t="shared" si="28"/>
        <v>2023</v>
      </c>
      <c r="P228" t="str">
        <f t="shared" si="29"/>
        <v>May</v>
      </c>
      <c r="Q228" t="str">
        <f t="shared" si="30"/>
        <v>May-2023</v>
      </c>
      <c r="R228" s="2" t="str">
        <f t="shared" si="35"/>
        <v>CHILDREN</v>
      </c>
    </row>
    <row r="229" spans="1:18" x14ac:dyDescent="0.35">
      <c r="A229" s="1">
        <v>44768</v>
      </c>
      <c r="B229" t="s">
        <v>256</v>
      </c>
      <c r="C229">
        <v>60</v>
      </c>
      <c r="D229" t="s">
        <v>21</v>
      </c>
      <c r="E229" t="s">
        <v>33</v>
      </c>
      <c r="F229" t="s">
        <v>11</v>
      </c>
      <c r="G229" s="6">
        <f>VLOOKUP(F229,S$11:$T$15, 2, FALSE)</f>
        <v>2503.6022787783868</v>
      </c>
      <c r="H229" t="s">
        <v>28</v>
      </c>
      <c r="I229" s="2">
        <v>2707.15</v>
      </c>
      <c r="J229" t="str">
        <f t="shared" si="31"/>
        <v>&gt;59</v>
      </c>
      <c r="K229" s="2">
        <f t="shared" si="27"/>
        <v>2977.8650000000002</v>
      </c>
      <c r="L229" s="2">
        <f t="shared" si="32"/>
        <v>2978</v>
      </c>
      <c r="M229" s="2">
        <f t="shared" si="33"/>
        <v>2978</v>
      </c>
      <c r="N229" s="2">
        <f t="shared" si="34"/>
        <v>2977</v>
      </c>
      <c r="O229">
        <f t="shared" si="28"/>
        <v>2022</v>
      </c>
      <c r="P229" t="str">
        <f t="shared" si="29"/>
        <v>Jul</v>
      </c>
      <c r="Q229" t="str">
        <f t="shared" si="30"/>
        <v>Jul-2022</v>
      </c>
      <c r="R229" s="2" t="str">
        <f t="shared" si="35"/>
        <v>ADULTS</v>
      </c>
    </row>
    <row r="230" spans="1:18" x14ac:dyDescent="0.35">
      <c r="A230" s="1">
        <v>45251</v>
      </c>
      <c r="B230" t="s">
        <v>257</v>
      </c>
      <c r="C230">
        <v>93</v>
      </c>
      <c r="D230" t="s">
        <v>9</v>
      </c>
      <c r="E230" t="s">
        <v>15</v>
      </c>
      <c r="F230" t="s">
        <v>16</v>
      </c>
      <c r="G230" s="6">
        <f>VLOOKUP(F230,S$11:$T$15, 2, FALSE)</f>
        <v>2509.1716796874998</v>
      </c>
      <c r="H230" t="s">
        <v>17</v>
      </c>
      <c r="I230" s="2">
        <v>3594.56</v>
      </c>
      <c r="J230" t="str">
        <f t="shared" si="31"/>
        <v>&gt;59</v>
      </c>
      <c r="K230" s="2">
        <f t="shared" si="27"/>
        <v>3954.0160000000001</v>
      </c>
      <c r="L230" s="2">
        <f t="shared" si="32"/>
        <v>3954</v>
      </c>
      <c r="M230" s="2">
        <f t="shared" si="33"/>
        <v>3955</v>
      </c>
      <c r="N230" s="2">
        <f t="shared" si="34"/>
        <v>3954</v>
      </c>
      <c r="O230">
        <f t="shared" si="28"/>
        <v>2023</v>
      </c>
      <c r="P230" t="str">
        <f t="shared" si="29"/>
        <v>Nov</v>
      </c>
      <c r="Q230" t="str">
        <f t="shared" si="30"/>
        <v>Nov-2023</v>
      </c>
      <c r="R230" s="2" t="str">
        <f t="shared" si="35"/>
        <v>ADULTS</v>
      </c>
    </row>
    <row r="231" spans="1:18" x14ac:dyDescent="0.35">
      <c r="A231" s="1">
        <v>44699</v>
      </c>
      <c r="B231" t="s">
        <v>258</v>
      </c>
      <c r="C231">
        <v>91</v>
      </c>
      <c r="D231" t="s">
        <v>9</v>
      </c>
      <c r="E231" t="s">
        <v>33</v>
      </c>
      <c r="F231" t="s">
        <v>11</v>
      </c>
      <c r="G231" s="6">
        <f>VLOOKUP(F231,S$11:$T$15, 2, FALSE)</f>
        <v>2503.6022787783868</v>
      </c>
      <c r="H231" t="s">
        <v>17</v>
      </c>
      <c r="I231" s="2">
        <v>259.05</v>
      </c>
      <c r="J231" t="str">
        <f t="shared" si="31"/>
        <v>&gt;59</v>
      </c>
      <c r="K231" s="2">
        <f t="shared" si="27"/>
        <v>284.95500000000004</v>
      </c>
      <c r="L231" s="2">
        <f t="shared" si="32"/>
        <v>285</v>
      </c>
      <c r="M231" s="2">
        <f t="shared" si="33"/>
        <v>285</v>
      </c>
      <c r="N231" s="2">
        <f t="shared" si="34"/>
        <v>284</v>
      </c>
      <c r="O231">
        <f t="shared" si="28"/>
        <v>2022</v>
      </c>
      <c r="P231" t="str">
        <f t="shared" si="29"/>
        <v>May</v>
      </c>
      <c r="Q231" t="str">
        <f t="shared" si="30"/>
        <v>May-2022</v>
      </c>
      <c r="R231" s="2" t="str">
        <f t="shared" si="35"/>
        <v>ADULTS</v>
      </c>
    </row>
    <row r="232" spans="1:18" x14ac:dyDescent="0.35">
      <c r="A232" s="1">
        <v>44816</v>
      </c>
      <c r="B232" t="s">
        <v>259</v>
      </c>
      <c r="C232">
        <v>58</v>
      </c>
      <c r="D232" t="s">
        <v>14</v>
      </c>
      <c r="E232" t="s">
        <v>27</v>
      </c>
      <c r="F232" t="s">
        <v>11</v>
      </c>
      <c r="G232" s="6">
        <f>VLOOKUP(F232,S$11:$T$15, 2, FALSE)</f>
        <v>2503.6022787783868</v>
      </c>
      <c r="H232" t="s">
        <v>17</v>
      </c>
      <c r="I232" s="2">
        <v>1524.72</v>
      </c>
      <c r="J232" t="str">
        <f t="shared" si="31"/>
        <v>40-59</v>
      </c>
      <c r="K232" s="2">
        <f t="shared" si="27"/>
        <v>1677.1920000000002</v>
      </c>
      <c r="L232" s="2">
        <f t="shared" si="32"/>
        <v>1677</v>
      </c>
      <c r="M232" s="2">
        <f t="shared" si="33"/>
        <v>1678</v>
      </c>
      <c r="N232" s="2">
        <f t="shared" si="34"/>
        <v>1677</v>
      </c>
      <c r="O232">
        <f t="shared" si="28"/>
        <v>2022</v>
      </c>
      <c r="P232" t="str">
        <f t="shared" si="29"/>
        <v>Sep</v>
      </c>
      <c r="Q232" t="str">
        <f t="shared" si="30"/>
        <v>Sep-2022</v>
      </c>
      <c r="R232" s="2" t="str">
        <f t="shared" si="35"/>
        <v>ADULTS</v>
      </c>
    </row>
    <row r="233" spans="1:18" x14ac:dyDescent="0.35">
      <c r="A233" s="1">
        <v>44635</v>
      </c>
      <c r="B233" t="s">
        <v>260</v>
      </c>
      <c r="C233">
        <v>86</v>
      </c>
      <c r="D233" t="s">
        <v>14</v>
      </c>
      <c r="E233" t="s">
        <v>22</v>
      </c>
      <c r="F233" t="s">
        <v>30</v>
      </c>
      <c r="G233" s="6">
        <f>VLOOKUP(F233,S$11:$T$15, 2, FALSE)</f>
        <v>2496.7676064257025</v>
      </c>
      <c r="H233" t="s">
        <v>28</v>
      </c>
      <c r="I233" s="2">
        <v>2409.96</v>
      </c>
      <c r="J233" t="str">
        <f t="shared" si="31"/>
        <v>&gt;59</v>
      </c>
      <c r="K233" s="2">
        <f t="shared" si="27"/>
        <v>2650.9560000000001</v>
      </c>
      <c r="L233" s="2">
        <f t="shared" si="32"/>
        <v>2651</v>
      </c>
      <c r="M233" s="2">
        <f t="shared" si="33"/>
        <v>2651</v>
      </c>
      <c r="N233" s="2">
        <f t="shared" si="34"/>
        <v>2650</v>
      </c>
      <c r="O233">
        <f t="shared" si="28"/>
        <v>2022</v>
      </c>
      <c r="P233" t="str">
        <f t="shared" si="29"/>
        <v>Mar</v>
      </c>
      <c r="Q233" t="str">
        <f t="shared" si="30"/>
        <v>Mar-2022</v>
      </c>
      <c r="R233" s="2" t="str">
        <f t="shared" si="35"/>
        <v>ADULTS</v>
      </c>
    </row>
    <row r="234" spans="1:18" x14ac:dyDescent="0.35">
      <c r="A234" s="1">
        <v>45213</v>
      </c>
      <c r="B234" t="s">
        <v>261</v>
      </c>
      <c r="C234">
        <v>39</v>
      </c>
      <c r="D234" t="s">
        <v>14</v>
      </c>
      <c r="E234" t="s">
        <v>22</v>
      </c>
      <c r="F234" t="s">
        <v>16</v>
      </c>
      <c r="G234" s="6">
        <f>VLOOKUP(F234,S$11:$T$15, 2, FALSE)</f>
        <v>2509.1716796874998</v>
      </c>
      <c r="H234" t="s">
        <v>28</v>
      </c>
      <c r="I234" s="2">
        <v>1520.13</v>
      </c>
      <c r="J234" t="str">
        <f t="shared" si="31"/>
        <v>18-39</v>
      </c>
      <c r="K234" s="2">
        <f t="shared" si="27"/>
        <v>1672.1430000000003</v>
      </c>
      <c r="L234" s="2">
        <f t="shared" si="32"/>
        <v>1672</v>
      </c>
      <c r="M234" s="2">
        <f t="shared" si="33"/>
        <v>1673</v>
      </c>
      <c r="N234" s="2">
        <f t="shared" si="34"/>
        <v>1672</v>
      </c>
      <c r="O234">
        <f t="shared" si="28"/>
        <v>2023</v>
      </c>
      <c r="P234" t="str">
        <f t="shared" si="29"/>
        <v>Oct</v>
      </c>
      <c r="Q234" t="str">
        <f t="shared" si="30"/>
        <v>Oct-2023</v>
      </c>
      <c r="R234" s="2" t="str">
        <f t="shared" si="35"/>
        <v>ADULTS</v>
      </c>
    </row>
    <row r="235" spans="1:18" x14ac:dyDescent="0.35">
      <c r="A235" s="1">
        <v>44646</v>
      </c>
      <c r="B235" t="s">
        <v>262</v>
      </c>
      <c r="C235">
        <v>29</v>
      </c>
      <c r="D235" t="s">
        <v>14</v>
      </c>
      <c r="E235" t="s">
        <v>35</v>
      </c>
      <c r="F235" t="s">
        <v>16</v>
      </c>
      <c r="G235" s="6">
        <f>VLOOKUP(F235,S$11:$T$15, 2, FALSE)</f>
        <v>2509.1716796874998</v>
      </c>
      <c r="H235" t="s">
        <v>40</v>
      </c>
      <c r="I235" s="2">
        <v>1030.0899999999999</v>
      </c>
      <c r="J235" t="str">
        <f t="shared" si="31"/>
        <v>18-39</v>
      </c>
      <c r="K235" s="2">
        <f t="shared" si="27"/>
        <v>1133.0989999999999</v>
      </c>
      <c r="L235" s="2">
        <f t="shared" si="32"/>
        <v>1133</v>
      </c>
      <c r="M235" s="2">
        <f t="shared" si="33"/>
        <v>1134</v>
      </c>
      <c r="N235" s="2">
        <f t="shared" si="34"/>
        <v>1133</v>
      </c>
      <c r="O235">
        <f t="shared" si="28"/>
        <v>2022</v>
      </c>
      <c r="P235" t="str">
        <f t="shared" si="29"/>
        <v>Mar</v>
      </c>
      <c r="Q235" t="str">
        <f t="shared" si="30"/>
        <v>Mar-2022</v>
      </c>
      <c r="R235" s="2" t="str">
        <f t="shared" si="35"/>
        <v>ADULTS</v>
      </c>
    </row>
    <row r="236" spans="1:18" x14ac:dyDescent="0.35">
      <c r="A236" s="1">
        <v>44897</v>
      </c>
      <c r="B236" t="s">
        <v>263</v>
      </c>
      <c r="C236">
        <v>41</v>
      </c>
      <c r="D236" t="s">
        <v>14</v>
      </c>
      <c r="E236" t="s">
        <v>35</v>
      </c>
      <c r="F236" t="s">
        <v>30</v>
      </c>
      <c r="G236" s="6">
        <f>VLOOKUP(F236,S$11:$T$15, 2, FALSE)</f>
        <v>2496.7676064257025</v>
      </c>
      <c r="H236" t="s">
        <v>37</v>
      </c>
      <c r="I236" s="2">
        <v>3355.9</v>
      </c>
      <c r="J236" t="str">
        <f t="shared" si="31"/>
        <v>40-59</v>
      </c>
      <c r="K236" s="2">
        <f t="shared" si="27"/>
        <v>3691.4900000000002</v>
      </c>
      <c r="L236" s="2">
        <f t="shared" si="32"/>
        <v>3691</v>
      </c>
      <c r="M236" s="2">
        <f t="shared" si="33"/>
        <v>3692</v>
      </c>
      <c r="N236" s="2">
        <f t="shared" si="34"/>
        <v>3691</v>
      </c>
      <c r="O236">
        <f t="shared" si="28"/>
        <v>2022</v>
      </c>
      <c r="P236" t="str">
        <f t="shared" si="29"/>
        <v>Dec</v>
      </c>
      <c r="Q236" t="str">
        <f t="shared" si="30"/>
        <v>Dec-2022</v>
      </c>
      <c r="R236" s="2" t="str">
        <f t="shared" si="35"/>
        <v>ADULTS</v>
      </c>
    </row>
    <row r="237" spans="1:18" x14ac:dyDescent="0.35">
      <c r="A237" s="1">
        <v>45201</v>
      </c>
      <c r="B237" t="s">
        <v>264</v>
      </c>
      <c r="C237">
        <v>86</v>
      </c>
      <c r="D237" t="s">
        <v>9</v>
      </c>
      <c r="E237" t="s">
        <v>22</v>
      </c>
      <c r="F237" t="s">
        <v>16</v>
      </c>
      <c r="G237" s="6">
        <f>VLOOKUP(F237,S$11:$T$15, 2, FALSE)</f>
        <v>2509.1716796874998</v>
      </c>
      <c r="H237" t="s">
        <v>37</v>
      </c>
      <c r="I237" s="2">
        <v>2740.49</v>
      </c>
      <c r="J237" t="str">
        <f t="shared" si="31"/>
        <v>&gt;59</v>
      </c>
      <c r="K237" s="2">
        <f t="shared" si="27"/>
        <v>3014.5390000000002</v>
      </c>
      <c r="L237" s="2">
        <f t="shared" si="32"/>
        <v>3015</v>
      </c>
      <c r="M237" s="2">
        <f t="shared" si="33"/>
        <v>3015</v>
      </c>
      <c r="N237" s="2">
        <f t="shared" si="34"/>
        <v>3014</v>
      </c>
      <c r="O237">
        <f t="shared" si="28"/>
        <v>2023</v>
      </c>
      <c r="P237" t="str">
        <f t="shared" si="29"/>
        <v>Oct</v>
      </c>
      <c r="Q237" t="str">
        <f t="shared" si="30"/>
        <v>Oct-2023</v>
      </c>
      <c r="R237" s="2" t="str">
        <f t="shared" si="35"/>
        <v>ADULTS</v>
      </c>
    </row>
    <row r="238" spans="1:18" x14ac:dyDescent="0.35">
      <c r="A238" s="1">
        <v>45092</v>
      </c>
      <c r="B238" t="s">
        <v>265</v>
      </c>
      <c r="C238">
        <v>19</v>
      </c>
      <c r="D238" t="s">
        <v>14</v>
      </c>
      <c r="E238" t="s">
        <v>19</v>
      </c>
      <c r="F238" t="s">
        <v>11</v>
      </c>
      <c r="G238" s="6">
        <f>VLOOKUP(F238,S$11:$T$15, 2, FALSE)</f>
        <v>2503.6022787783868</v>
      </c>
      <c r="H238" t="s">
        <v>12</v>
      </c>
      <c r="I238" s="2">
        <v>735.2</v>
      </c>
      <c r="J238" t="str">
        <f t="shared" si="31"/>
        <v>18-39</v>
      </c>
      <c r="K238" s="2">
        <f t="shared" si="27"/>
        <v>808.72000000000014</v>
      </c>
      <c r="L238" s="2">
        <f t="shared" si="32"/>
        <v>809</v>
      </c>
      <c r="M238" s="2">
        <f t="shared" si="33"/>
        <v>809</v>
      </c>
      <c r="N238" s="2">
        <f t="shared" si="34"/>
        <v>808</v>
      </c>
      <c r="O238">
        <f t="shared" si="28"/>
        <v>2023</v>
      </c>
      <c r="P238" t="str">
        <f t="shared" si="29"/>
        <v>Jun</v>
      </c>
      <c r="Q238" t="str">
        <f t="shared" si="30"/>
        <v>Jun-2023</v>
      </c>
      <c r="R238" s="2" t="str">
        <f t="shared" si="35"/>
        <v>ADULTS</v>
      </c>
    </row>
    <row r="239" spans="1:18" x14ac:dyDescent="0.35">
      <c r="A239" s="1">
        <v>44981</v>
      </c>
      <c r="B239" t="s">
        <v>266</v>
      </c>
      <c r="C239">
        <v>54</v>
      </c>
      <c r="D239" t="s">
        <v>21</v>
      </c>
      <c r="E239" t="s">
        <v>15</v>
      </c>
      <c r="F239" t="s">
        <v>11</v>
      </c>
      <c r="G239" s="6">
        <f>VLOOKUP(F239,S$11:$T$15, 2, FALSE)</f>
        <v>2503.6022787783868</v>
      </c>
      <c r="H239" t="s">
        <v>28</v>
      </c>
      <c r="I239" s="2">
        <v>2246.29</v>
      </c>
      <c r="J239" t="str">
        <f t="shared" si="31"/>
        <v>40-59</v>
      </c>
      <c r="K239" s="2">
        <f t="shared" si="27"/>
        <v>2470.9190000000003</v>
      </c>
      <c r="L239" s="2">
        <f t="shared" si="32"/>
        <v>2471</v>
      </c>
      <c r="M239" s="2">
        <f t="shared" si="33"/>
        <v>2471</v>
      </c>
      <c r="N239" s="2">
        <f t="shared" si="34"/>
        <v>2470</v>
      </c>
      <c r="O239">
        <f t="shared" si="28"/>
        <v>2023</v>
      </c>
      <c r="P239" t="str">
        <f t="shared" si="29"/>
        <v>Feb</v>
      </c>
      <c r="Q239" t="str">
        <f t="shared" si="30"/>
        <v>Feb-2023</v>
      </c>
      <c r="R239" s="2" t="str">
        <f t="shared" si="35"/>
        <v>ADULTS</v>
      </c>
    </row>
    <row r="240" spans="1:18" x14ac:dyDescent="0.35">
      <c r="A240" s="1">
        <v>44814</v>
      </c>
      <c r="B240" t="s">
        <v>267</v>
      </c>
      <c r="C240">
        <v>77</v>
      </c>
      <c r="D240" t="s">
        <v>21</v>
      </c>
      <c r="E240" t="s">
        <v>25</v>
      </c>
      <c r="F240" t="s">
        <v>30</v>
      </c>
      <c r="G240" s="6">
        <f>VLOOKUP(F240,S$11:$T$15, 2, FALSE)</f>
        <v>2496.7676064257025</v>
      </c>
      <c r="H240" t="s">
        <v>28</v>
      </c>
      <c r="I240" s="2">
        <v>4541.84</v>
      </c>
      <c r="J240" t="str">
        <f t="shared" si="31"/>
        <v>&gt;59</v>
      </c>
      <c r="K240" s="2">
        <f t="shared" si="27"/>
        <v>4996.0240000000003</v>
      </c>
      <c r="L240" s="2">
        <f t="shared" si="32"/>
        <v>4996</v>
      </c>
      <c r="M240" s="2">
        <f t="shared" si="33"/>
        <v>4997</v>
      </c>
      <c r="N240" s="2">
        <f t="shared" si="34"/>
        <v>4996</v>
      </c>
      <c r="O240">
        <f t="shared" si="28"/>
        <v>2022</v>
      </c>
      <c r="P240" t="str">
        <f t="shared" si="29"/>
        <v>Sep</v>
      </c>
      <c r="Q240" t="str">
        <f t="shared" si="30"/>
        <v>Sep-2022</v>
      </c>
      <c r="R240" s="2" t="str">
        <f t="shared" si="35"/>
        <v>ADULTS</v>
      </c>
    </row>
    <row r="241" spans="1:18" x14ac:dyDescent="0.35">
      <c r="A241" s="1">
        <v>44680</v>
      </c>
      <c r="B241" t="s">
        <v>268</v>
      </c>
      <c r="C241">
        <v>67</v>
      </c>
      <c r="D241" t="s">
        <v>9</v>
      </c>
      <c r="E241" t="s">
        <v>25</v>
      </c>
      <c r="F241" t="s">
        <v>16</v>
      </c>
      <c r="G241" s="6">
        <f>VLOOKUP(F241,S$11:$T$15, 2, FALSE)</f>
        <v>2509.1716796874998</v>
      </c>
      <c r="H241" t="s">
        <v>12</v>
      </c>
      <c r="I241" s="2">
        <v>3387.18</v>
      </c>
      <c r="J241" t="str">
        <f t="shared" si="31"/>
        <v>&gt;59</v>
      </c>
      <c r="K241" s="2">
        <f t="shared" si="27"/>
        <v>3725.8980000000001</v>
      </c>
      <c r="L241" s="2">
        <f t="shared" si="32"/>
        <v>3726</v>
      </c>
      <c r="M241" s="2">
        <f t="shared" si="33"/>
        <v>3726</v>
      </c>
      <c r="N241" s="2">
        <f t="shared" si="34"/>
        <v>3725</v>
      </c>
      <c r="O241">
        <f t="shared" si="28"/>
        <v>2022</v>
      </c>
      <c r="P241" t="str">
        <f t="shared" si="29"/>
        <v>Apr</v>
      </c>
      <c r="Q241" t="str">
        <f t="shared" si="30"/>
        <v>Apr-2022</v>
      </c>
      <c r="R241" s="2" t="str">
        <f t="shared" si="35"/>
        <v>ADULTS</v>
      </c>
    </row>
    <row r="242" spans="1:18" x14ac:dyDescent="0.35">
      <c r="A242" s="1">
        <v>44823</v>
      </c>
      <c r="B242" t="s">
        <v>269</v>
      </c>
      <c r="C242">
        <v>90</v>
      </c>
      <c r="D242" t="s">
        <v>14</v>
      </c>
      <c r="E242" t="s">
        <v>22</v>
      </c>
      <c r="F242" t="s">
        <v>30</v>
      </c>
      <c r="G242" s="6">
        <f>VLOOKUP(F242,S$11:$T$15, 2, FALSE)</f>
        <v>2496.7676064257025</v>
      </c>
      <c r="H242" t="s">
        <v>40</v>
      </c>
      <c r="I242" s="2">
        <v>2156.1999999999998</v>
      </c>
      <c r="J242" t="str">
        <f t="shared" si="31"/>
        <v>&gt;59</v>
      </c>
      <c r="K242" s="2">
        <f t="shared" si="27"/>
        <v>2371.8200000000002</v>
      </c>
      <c r="L242" s="2">
        <f t="shared" si="32"/>
        <v>2372</v>
      </c>
      <c r="M242" s="2">
        <f t="shared" si="33"/>
        <v>2372</v>
      </c>
      <c r="N242" s="2">
        <f t="shared" si="34"/>
        <v>2371</v>
      </c>
      <c r="O242">
        <f t="shared" si="28"/>
        <v>2022</v>
      </c>
      <c r="P242" t="str">
        <f t="shared" si="29"/>
        <v>Sep</v>
      </c>
      <c r="Q242" t="str">
        <f t="shared" si="30"/>
        <v>Sep-2022</v>
      </c>
      <c r="R242" s="2" t="str">
        <f t="shared" si="35"/>
        <v>ADULTS</v>
      </c>
    </row>
    <row r="243" spans="1:18" x14ac:dyDescent="0.35">
      <c r="A243" s="1">
        <v>44885</v>
      </c>
      <c r="B243" t="s">
        <v>270</v>
      </c>
      <c r="C243">
        <v>75</v>
      </c>
      <c r="D243" t="s">
        <v>21</v>
      </c>
      <c r="E243" t="s">
        <v>10</v>
      </c>
      <c r="F243" t="s">
        <v>16</v>
      </c>
      <c r="G243" s="6">
        <f>VLOOKUP(F243,S$11:$T$15, 2, FALSE)</f>
        <v>2509.1716796874998</v>
      </c>
      <c r="H243" t="s">
        <v>37</v>
      </c>
      <c r="I243" s="2">
        <v>4931.1899999999996</v>
      </c>
      <c r="J243" t="str">
        <f t="shared" si="31"/>
        <v>&gt;59</v>
      </c>
      <c r="K243" s="2">
        <f t="shared" si="27"/>
        <v>5424.3090000000002</v>
      </c>
      <c r="L243" s="2">
        <f t="shared" si="32"/>
        <v>5424</v>
      </c>
      <c r="M243" s="2">
        <f t="shared" si="33"/>
        <v>5425</v>
      </c>
      <c r="N243" s="2">
        <f t="shared" si="34"/>
        <v>5424</v>
      </c>
      <c r="O243">
        <f t="shared" si="28"/>
        <v>2022</v>
      </c>
      <c r="P243" t="str">
        <f t="shared" si="29"/>
        <v>Nov</v>
      </c>
      <c r="Q243" t="str">
        <f t="shared" si="30"/>
        <v>Nov-2022</v>
      </c>
      <c r="R243" s="2" t="str">
        <f t="shared" si="35"/>
        <v>ADULTS</v>
      </c>
    </row>
    <row r="244" spans="1:18" x14ac:dyDescent="0.35">
      <c r="A244" s="1">
        <v>44878</v>
      </c>
      <c r="B244" t="s">
        <v>271</v>
      </c>
      <c r="C244">
        <v>60</v>
      </c>
      <c r="D244" t="s">
        <v>21</v>
      </c>
      <c r="E244" t="s">
        <v>19</v>
      </c>
      <c r="F244" t="s">
        <v>11</v>
      </c>
      <c r="G244" s="6">
        <f>VLOOKUP(F244,S$11:$T$15, 2, FALSE)</f>
        <v>2503.6022787783868</v>
      </c>
      <c r="H244" t="s">
        <v>28</v>
      </c>
      <c r="I244" s="2">
        <v>3537.31</v>
      </c>
      <c r="J244" t="str">
        <f t="shared" si="31"/>
        <v>&gt;59</v>
      </c>
      <c r="K244" s="2">
        <f t="shared" si="27"/>
        <v>3891.0410000000002</v>
      </c>
      <c r="L244" s="2">
        <f t="shared" si="32"/>
        <v>3891</v>
      </c>
      <c r="M244" s="2">
        <f t="shared" si="33"/>
        <v>3892</v>
      </c>
      <c r="N244" s="2">
        <f t="shared" si="34"/>
        <v>3891</v>
      </c>
      <c r="O244">
        <f t="shared" si="28"/>
        <v>2022</v>
      </c>
      <c r="P244" t="str">
        <f t="shared" si="29"/>
        <v>Nov</v>
      </c>
      <c r="Q244" t="str">
        <f t="shared" si="30"/>
        <v>Nov-2022</v>
      </c>
      <c r="R244" s="2" t="str">
        <f t="shared" si="35"/>
        <v>ADULTS</v>
      </c>
    </row>
    <row r="245" spans="1:18" x14ac:dyDescent="0.35">
      <c r="A245" s="1">
        <v>44591</v>
      </c>
      <c r="B245" t="s">
        <v>272</v>
      </c>
      <c r="C245">
        <v>63</v>
      </c>
      <c r="D245" t="s">
        <v>21</v>
      </c>
      <c r="E245" t="s">
        <v>15</v>
      </c>
      <c r="F245" t="s">
        <v>11</v>
      </c>
      <c r="G245" s="6">
        <f>VLOOKUP(F245,S$11:$T$15, 2, FALSE)</f>
        <v>2503.6022787783868</v>
      </c>
      <c r="H245" t="s">
        <v>40</v>
      </c>
      <c r="I245" s="2">
        <v>2448.11</v>
      </c>
      <c r="J245" t="str">
        <f t="shared" si="31"/>
        <v>&gt;59</v>
      </c>
      <c r="K245" s="2">
        <f t="shared" si="27"/>
        <v>2692.9210000000003</v>
      </c>
      <c r="L245" s="2">
        <f t="shared" si="32"/>
        <v>2693</v>
      </c>
      <c r="M245" s="2">
        <f t="shared" si="33"/>
        <v>2693</v>
      </c>
      <c r="N245" s="2">
        <f t="shared" si="34"/>
        <v>2692</v>
      </c>
      <c r="O245">
        <f t="shared" si="28"/>
        <v>2022</v>
      </c>
      <c r="P245" t="str">
        <f t="shared" si="29"/>
        <v>Jan</v>
      </c>
      <c r="Q245" t="str">
        <f t="shared" si="30"/>
        <v>Jan-2022</v>
      </c>
      <c r="R245" s="2" t="str">
        <f t="shared" si="35"/>
        <v>ADULTS</v>
      </c>
    </row>
    <row r="246" spans="1:18" x14ac:dyDescent="0.35">
      <c r="A246" s="1">
        <v>44787</v>
      </c>
      <c r="B246" t="s">
        <v>273</v>
      </c>
      <c r="C246">
        <v>84</v>
      </c>
      <c r="D246" t="s">
        <v>14</v>
      </c>
      <c r="E246" t="s">
        <v>22</v>
      </c>
      <c r="F246" t="s">
        <v>30</v>
      </c>
      <c r="G246" s="6">
        <f>VLOOKUP(F246,S$11:$T$15, 2, FALSE)</f>
        <v>2496.7676064257025</v>
      </c>
      <c r="H246" t="s">
        <v>17</v>
      </c>
      <c r="I246" s="2">
        <v>1937.43</v>
      </c>
      <c r="J246" t="str">
        <f t="shared" si="31"/>
        <v>&gt;59</v>
      </c>
      <c r="K246" s="2">
        <f t="shared" si="27"/>
        <v>2131.1730000000002</v>
      </c>
      <c r="L246" s="2">
        <f t="shared" si="32"/>
        <v>2131</v>
      </c>
      <c r="M246" s="2">
        <f t="shared" si="33"/>
        <v>2132</v>
      </c>
      <c r="N246" s="2">
        <f t="shared" si="34"/>
        <v>2131</v>
      </c>
      <c r="O246">
        <f t="shared" si="28"/>
        <v>2022</v>
      </c>
      <c r="P246" t="str">
        <f t="shared" si="29"/>
        <v>Aug</v>
      </c>
      <c r="Q246" t="str">
        <f t="shared" si="30"/>
        <v>Aug-2022</v>
      </c>
      <c r="R246" s="2" t="str">
        <f t="shared" si="35"/>
        <v>ADULTS</v>
      </c>
    </row>
    <row r="247" spans="1:18" x14ac:dyDescent="0.35">
      <c r="A247" s="1">
        <v>44584</v>
      </c>
      <c r="B247" t="s">
        <v>274</v>
      </c>
      <c r="C247">
        <v>64</v>
      </c>
      <c r="D247" t="s">
        <v>21</v>
      </c>
      <c r="E247" t="s">
        <v>25</v>
      </c>
      <c r="F247" t="s">
        <v>23</v>
      </c>
      <c r="G247" s="6">
        <f>VLOOKUP(F247,S$11:$T$15, 2, FALSE)</f>
        <v>2440.2966694490819</v>
      </c>
      <c r="H247" t="s">
        <v>17</v>
      </c>
      <c r="I247" s="2">
        <v>3516.65</v>
      </c>
      <c r="J247" t="str">
        <f t="shared" si="31"/>
        <v>&gt;59</v>
      </c>
      <c r="K247" s="2">
        <f t="shared" si="27"/>
        <v>3868.3150000000005</v>
      </c>
      <c r="L247" s="2">
        <f t="shared" si="32"/>
        <v>3868</v>
      </c>
      <c r="M247" s="2">
        <f t="shared" si="33"/>
        <v>3869</v>
      </c>
      <c r="N247" s="2">
        <f t="shared" si="34"/>
        <v>3868</v>
      </c>
      <c r="O247">
        <f t="shared" si="28"/>
        <v>2022</v>
      </c>
      <c r="P247" t="str">
        <f t="shared" si="29"/>
        <v>Jan</v>
      </c>
      <c r="Q247" t="str">
        <f t="shared" si="30"/>
        <v>Jan-2022</v>
      </c>
      <c r="R247" s="2" t="str">
        <f t="shared" si="35"/>
        <v>ADULTS</v>
      </c>
    </row>
    <row r="248" spans="1:18" x14ac:dyDescent="0.35">
      <c r="A248" s="1">
        <v>44851</v>
      </c>
      <c r="B248" t="s">
        <v>275</v>
      </c>
      <c r="C248">
        <v>0</v>
      </c>
      <c r="D248" t="s">
        <v>14</v>
      </c>
      <c r="E248" t="s">
        <v>33</v>
      </c>
      <c r="F248" t="s">
        <v>16</v>
      </c>
      <c r="G248" s="6">
        <f>VLOOKUP(F248,S$11:$T$15, 2, FALSE)</f>
        <v>2509.1716796874998</v>
      </c>
      <c r="H248" t="s">
        <v>17</v>
      </c>
      <c r="I248" s="2">
        <v>3819.71</v>
      </c>
      <c r="J248" t="str">
        <f t="shared" si="31"/>
        <v>0-17</v>
      </c>
      <c r="K248" s="2">
        <f t="shared" si="27"/>
        <v>4201.6810000000005</v>
      </c>
      <c r="L248" s="2">
        <f t="shared" si="32"/>
        <v>4202</v>
      </c>
      <c r="M248" s="2">
        <f t="shared" si="33"/>
        <v>4202</v>
      </c>
      <c r="N248" s="2">
        <f t="shared" si="34"/>
        <v>4201</v>
      </c>
      <c r="O248">
        <f t="shared" si="28"/>
        <v>2022</v>
      </c>
      <c r="P248" t="str">
        <f t="shared" si="29"/>
        <v>Oct</v>
      </c>
      <c r="Q248" t="str">
        <f t="shared" si="30"/>
        <v>Oct-2022</v>
      </c>
      <c r="R248" s="2" t="str">
        <f t="shared" si="35"/>
        <v>CHILDREN</v>
      </c>
    </row>
    <row r="249" spans="1:18" x14ac:dyDescent="0.35">
      <c r="A249" s="1">
        <v>44966</v>
      </c>
      <c r="B249" t="s">
        <v>276</v>
      </c>
      <c r="C249">
        <v>84</v>
      </c>
      <c r="D249" t="s">
        <v>21</v>
      </c>
      <c r="E249" t="s">
        <v>19</v>
      </c>
      <c r="F249" t="s">
        <v>30</v>
      </c>
      <c r="G249" s="6">
        <f>VLOOKUP(F249,S$11:$T$15, 2, FALSE)</f>
        <v>2496.7676064257025</v>
      </c>
      <c r="H249" t="s">
        <v>28</v>
      </c>
      <c r="I249" s="2">
        <v>4741.3999999999996</v>
      </c>
      <c r="J249" t="str">
        <f t="shared" si="31"/>
        <v>&gt;59</v>
      </c>
      <c r="K249" s="2">
        <f t="shared" si="27"/>
        <v>5215.54</v>
      </c>
      <c r="L249" s="2">
        <f t="shared" si="32"/>
        <v>5216</v>
      </c>
      <c r="M249" s="2">
        <f t="shared" si="33"/>
        <v>5216</v>
      </c>
      <c r="N249" s="2">
        <f t="shared" si="34"/>
        <v>5215</v>
      </c>
      <c r="O249">
        <f t="shared" si="28"/>
        <v>2023</v>
      </c>
      <c r="P249" t="str">
        <f t="shared" si="29"/>
        <v>Feb</v>
      </c>
      <c r="Q249" t="str">
        <f t="shared" si="30"/>
        <v>Feb-2023</v>
      </c>
      <c r="R249" s="2" t="str">
        <f t="shared" si="35"/>
        <v>ADULTS</v>
      </c>
    </row>
    <row r="250" spans="1:18" x14ac:dyDescent="0.35">
      <c r="A250" s="1">
        <v>44797</v>
      </c>
      <c r="B250" t="s">
        <v>277</v>
      </c>
      <c r="C250">
        <v>96</v>
      </c>
      <c r="D250" t="s">
        <v>21</v>
      </c>
      <c r="E250" t="s">
        <v>22</v>
      </c>
      <c r="F250" t="s">
        <v>23</v>
      </c>
      <c r="G250" s="6">
        <f>VLOOKUP(F250,S$11:$T$15, 2, FALSE)</f>
        <v>2440.2966694490819</v>
      </c>
      <c r="H250" t="s">
        <v>28</v>
      </c>
      <c r="I250" s="2">
        <v>1213.92</v>
      </c>
      <c r="J250" t="str">
        <f t="shared" si="31"/>
        <v>&gt;59</v>
      </c>
      <c r="K250" s="2">
        <f t="shared" si="27"/>
        <v>1335.3120000000001</v>
      </c>
      <c r="L250" s="2">
        <f t="shared" si="32"/>
        <v>1335</v>
      </c>
      <c r="M250" s="2">
        <f t="shared" si="33"/>
        <v>1336</v>
      </c>
      <c r="N250" s="2">
        <f t="shared" si="34"/>
        <v>1335</v>
      </c>
      <c r="O250">
        <f t="shared" si="28"/>
        <v>2022</v>
      </c>
      <c r="P250" t="str">
        <f t="shared" si="29"/>
        <v>Aug</v>
      </c>
      <c r="Q250" t="str">
        <f t="shared" si="30"/>
        <v>Aug-2022</v>
      </c>
      <c r="R250" s="2" t="str">
        <f t="shared" si="35"/>
        <v>ADULTS</v>
      </c>
    </row>
    <row r="251" spans="1:18" x14ac:dyDescent="0.35">
      <c r="A251" s="1">
        <v>44641</v>
      </c>
      <c r="B251" t="s">
        <v>278</v>
      </c>
      <c r="C251">
        <v>85</v>
      </c>
      <c r="D251" t="s">
        <v>14</v>
      </c>
      <c r="E251" t="s">
        <v>35</v>
      </c>
      <c r="F251" t="s">
        <v>30</v>
      </c>
      <c r="G251" s="6">
        <f>VLOOKUP(F251,S$11:$T$15, 2, FALSE)</f>
        <v>2496.7676064257025</v>
      </c>
      <c r="H251" t="s">
        <v>12</v>
      </c>
      <c r="I251" s="2">
        <v>2693.46</v>
      </c>
      <c r="J251" t="str">
        <f t="shared" si="31"/>
        <v>&gt;59</v>
      </c>
      <c r="K251" s="2">
        <f t="shared" si="27"/>
        <v>2962.8060000000005</v>
      </c>
      <c r="L251" s="2">
        <f t="shared" si="32"/>
        <v>2963</v>
      </c>
      <c r="M251" s="2">
        <f t="shared" si="33"/>
        <v>2963</v>
      </c>
      <c r="N251" s="2">
        <f t="shared" si="34"/>
        <v>2962</v>
      </c>
      <c r="O251">
        <f t="shared" si="28"/>
        <v>2022</v>
      </c>
      <c r="P251" t="str">
        <f t="shared" si="29"/>
        <v>Mar</v>
      </c>
      <c r="Q251" t="str">
        <f t="shared" si="30"/>
        <v>Mar-2022</v>
      </c>
      <c r="R251" s="2" t="str">
        <f t="shared" si="35"/>
        <v>ADULTS</v>
      </c>
    </row>
    <row r="252" spans="1:18" x14ac:dyDescent="0.35">
      <c r="A252" s="1">
        <v>45024</v>
      </c>
      <c r="B252" t="s">
        <v>279</v>
      </c>
      <c r="C252">
        <v>61</v>
      </c>
      <c r="D252" t="s">
        <v>21</v>
      </c>
      <c r="E252" t="s">
        <v>19</v>
      </c>
      <c r="F252" t="s">
        <v>16</v>
      </c>
      <c r="G252" s="6">
        <f>VLOOKUP(F252,S$11:$T$15, 2, FALSE)</f>
        <v>2509.1716796874998</v>
      </c>
      <c r="H252" t="s">
        <v>28</v>
      </c>
      <c r="I252" s="2">
        <v>3356.01</v>
      </c>
      <c r="J252" t="str">
        <f t="shared" si="31"/>
        <v>&gt;59</v>
      </c>
      <c r="K252" s="2">
        <f t="shared" si="27"/>
        <v>3691.6110000000003</v>
      </c>
      <c r="L252" s="2">
        <f t="shared" si="32"/>
        <v>3692</v>
      </c>
      <c r="M252" s="2">
        <f t="shared" si="33"/>
        <v>3692</v>
      </c>
      <c r="N252" s="2">
        <f t="shared" si="34"/>
        <v>3691</v>
      </c>
      <c r="O252">
        <f t="shared" si="28"/>
        <v>2023</v>
      </c>
      <c r="P252" t="str">
        <f t="shared" si="29"/>
        <v>Apr</v>
      </c>
      <c r="Q252" t="str">
        <f t="shared" si="30"/>
        <v>Apr-2023</v>
      </c>
      <c r="R252" s="2" t="str">
        <f t="shared" si="35"/>
        <v>ADULTS</v>
      </c>
    </row>
    <row r="253" spans="1:18" x14ac:dyDescent="0.35">
      <c r="A253" s="1">
        <v>44762</v>
      </c>
      <c r="B253" t="s">
        <v>280</v>
      </c>
      <c r="C253">
        <v>18</v>
      </c>
      <c r="D253" t="s">
        <v>9</v>
      </c>
      <c r="E253" t="s">
        <v>19</v>
      </c>
      <c r="F253" t="s">
        <v>30</v>
      </c>
      <c r="G253" s="6">
        <f>VLOOKUP(F253,S$11:$T$15, 2, FALSE)</f>
        <v>2496.7676064257025</v>
      </c>
      <c r="H253" t="s">
        <v>40</v>
      </c>
      <c r="I253" s="2">
        <v>568.28</v>
      </c>
      <c r="J253" t="str">
        <f t="shared" si="31"/>
        <v>18-39</v>
      </c>
      <c r="K253" s="2">
        <f t="shared" si="27"/>
        <v>625.10800000000006</v>
      </c>
      <c r="L253" s="2">
        <f t="shared" si="32"/>
        <v>625</v>
      </c>
      <c r="M253" s="2">
        <f t="shared" si="33"/>
        <v>626</v>
      </c>
      <c r="N253" s="2">
        <f t="shared" si="34"/>
        <v>625</v>
      </c>
      <c r="O253">
        <f t="shared" si="28"/>
        <v>2022</v>
      </c>
      <c r="P253" t="str">
        <f t="shared" si="29"/>
        <v>Jul</v>
      </c>
      <c r="Q253" t="str">
        <f t="shared" si="30"/>
        <v>Jul-2022</v>
      </c>
      <c r="R253" s="2" t="str">
        <f t="shared" si="35"/>
        <v>ADULTS</v>
      </c>
    </row>
    <row r="254" spans="1:18" x14ac:dyDescent="0.35">
      <c r="A254" s="1">
        <v>44804</v>
      </c>
      <c r="B254" t="s">
        <v>281</v>
      </c>
      <c r="C254">
        <v>67</v>
      </c>
      <c r="D254" t="s">
        <v>9</v>
      </c>
      <c r="E254" t="s">
        <v>19</v>
      </c>
      <c r="F254" t="s">
        <v>16</v>
      </c>
      <c r="G254" s="6">
        <f>VLOOKUP(F254,S$11:$T$15, 2, FALSE)</f>
        <v>2509.1716796874998</v>
      </c>
      <c r="H254" t="s">
        <v>37</v>
      </c>
      <c r="I254" s="2">
        <v>4679.24</v>
      </c>
      <c r="J254" t="str">
        <f t="shared" si="31"/>
        <v>&gt;59</v>
      </c>
      <c r="K254" s="2">
        <f t="shared" si="27"/>
        <v>5147.1639999999998</v>
      </c>
      <c r="L254" s="2">
        <f t="shared" si="32"/>
        <v>5147</v>
      </c>
      <c r="M254" s="2">
        <f t="shared" si="33"/>
        <v>5148</v>
      </c>
      <c r="N254" s="2">
        <f t="shared" si="34"/>
        <v>5147</v>
      </c>
      <c r="O254">
        <f t="shared" si="28"/>
        <v>2022</v>
      </c>
      <c r="P254" t="str">
        <f t="shared" si="29"/>
        <v>Aug</v>
      </c>
      <c r="Q254" t="str">
        <f t="shared" si="30"/>
        <v>Aug-2022</v>
      </c>
      <c r="R254" s="2" t="str">
        <f t="shared" si="35"/>
        <v>ADULTS</v>
      </c>
    </row>
    <row r="255" spans="1:18" x14ac:dyDescent="0.35">
      <c r="A255" s="1">
        <v>45253</v>
      </c>
      <c r="B255" t="s">
        <v>282</v>
      </c>
      <c r="C255">
        <v>78</v>
      </c>
      <c r="D255" t="s">
        <v>21</v>
      </c>
      <c r="E255" t="s">
        <v>33</v>
      </c>
      <c r="F255" t="s">
        <v>30</v>
      </c>
      <c r="G255" s="6">
        <f>VLOOKUP(F255,S$11:$T$15, 2, FALSE)</f>
        <v>2496.7676064257025</v>
      </c>
      <c r="H255" t="s">
        <v>12</v>
      </c>
      <c r="I255" s="2">
        <v>3294.67</v>
      </c>
      <c r="J255" t="str">
        <f t="shared" si="31"/>
        <v>&gt;59</v>
      </c>
      <c r="K255" s="2">
        <f t="shared" si="27"/>
        <v>3624.1370000000002</v>
      </c>
      <c r="L255" s="2">
        <f t="shared" si="32"/>
        <v>3624</v>
      </c>
      <c r="M255" s="2">
        <f t="shared" si="33"/>
        <v>3625</v>
      </c>
      <c r="N255" s="2">
        <f t="shared" si="34"/>
        <v>3624</v>
      </c>
      <c r="O255">
        <f t="shared" si="28"/>
        <v>2023</v>
      </c>
      <c r="P255" t="str">
        <f t="shared" si="29"/>
        <v>Nov</v>
      </c>
      <c r="Q255" t="str">
        <f t="shared" si="30"/>
        <v>Nov-2023</v>
      </c>
      <c r="R255" s="2" t="str">
        <f t="shared" si="35"/>
        <v>ADULTS</v>
      </c>
    </row>
    <row r="256" spans="1:18" x14ac:dyDescent="0.35">
      <c r="A256" s="1">
        <v>45031</v>
      </c>
      <c r="B256" t="s">
        <v>283</v>
      </c>
      <c r="C256">
        <v>36</v>
      </c>
      <c r="D256" t="s">
        <v>21</v>
      </c>
      <c r="E256" t="s">
        <v>25</v>
      </c>
      <c r="F256" t="s">
        <v>30</v>
      </c>
      <c r="G256" s="6">
        <f>VLOOKUP(F256,S$11:$T$15, 2, FALSE)</f>
        <v>2496.7676064257025</v>
      </c>
      <c r="H256" t="s">
        <v>17</v>
      </c>
      <c r="I256" s="2">
        <v>4556.1499999999996</v>
      </c>
      <c r="J256" t="str">
        <f t="shared" si="31"/>
        <v>18-39</v>
      </c>
      <c r="K256" s="2">
        <f t="shared" si="27"/>
        <v>5011.7650000000003</v>
      </c>
      <c r="L256" s="2">
        <f t="shared" si="32"/>
        <v>5012</v>
      </c>
      <c r="M256" s="2">
        <f t="shared" si="33"/>
        <v>5012</v>
      </c>
      <c r="N256" s="2">
        <f t="shared" si="34"/>
        <v>5011</v>
      </c>
      <c r="O256">
        <f t="shared" si="28"/>
        <v>2023</v>
      </c>
      <c r="P256" t="str">
        <f t="shared" si="29"/>
        <v>Apr</v>
      </c>
      <c r="Q256" t="str">
        <f t="shared" si="30"/>
        <v>Apr-2023</v>
      </c>
      <c r="R256" s="2" t="str">
        <f t="shared" si="35"/>
        <v>ADULTS</v>
      </c>
    </row>
    <row r="257" spans="1:18" x14ac:dyDescent="0.35">
      <c r="A257" s="1">
        <v>44820</v>
      </c>
      <c r="B257" t="s">
        <v>284</v>
      </c>
      <c r="C257">
        <v>11</v>
      </c>
      <c r="D257" t="s">
        <v>9</v>
      </c>
      <c r="E257" t="s">
        <v>35</v>
      </c>
      <c r="F257" t="s">
        <v>23</v>
      </c>
      <c r="G257" s="6">
        <f>VLOOKUP(F257,S$11:$T$15, 2, FALSE)</f>
        <v>2440.2966694490819</v>
      </c>
      <c r="H257" t="s">
        <v>28</v>
      </c>
      <c r="I257" s="2">
        <v>3526.41</v>
      </c>
      <c r="J257" t="str">
        <f t="shared" si="31"/>
        <v>0-17</v>
      </c>
      <c r="K257" s="2">
        <f t="shared" si="27"/>
        <v>3879.0509999999999</v>
      </c>
      <c r="L257" s="2">
        <f t="shared" si="32"/>
        <v>3879</v>
      </c>
      <c r="M257" s="2">
        <f t="shared" si="33"/>
        <v>3880</v>
      </c>
      <c r="N257" s="2">
        <f t="shared" si="34"/>
        <v>3879</v>
      </c>
      <c r="O257">
        <f t="shared" si="28"/>
        <v>2022</v>
      </c>
      <c r="P257" t="str">
        <f t="shared" si="29"/>
        <v>Sep</v>
      </c>
      <c r="Q257" t="str">
        <f t="shared" si="30"/>
        <v>Sep-2022</v>
      </c>
      <c r="R257" s="2" t="str">
        <f t="shared" si="35"/>
        <v>CHILDREN</v>
      </c>
    </row>
    <row r="258" spans="1:18" x14ac:dyDescent="0.35">
      <c r="A258" s="1">
        <v>44856</v>
      </c>
      <c r="B258" t="s">
        <v>285</v>
      </c>
      <c r="C258">
        <v>3</v>
      </c>
      <c r="D258" t="s">
        <v>14</v>
      </c>
      <c r="E258" t="s">
        <v>33</v>
      </c>
      <c r="F258" t="s">
        <v>11</v>
      </c>
      <c r="G258" s="6">
        <f>VLOOKUP(F258,S$11:$T$15, 2, FALSE)</f>
        <v>2503.6022787783868</v>
      </c>
      <c r="H258" t="s">
        <v>37</v>
      </c>
      <c r="I258" s="2">
        <v>3247.74</v>
      </c>
      <c r="J258" t="str">
        <f t="shared" si="31"/>
        <v>0-17</v>
      </c>
      <c r="K258" s="2">
        <f t="shared" ref="K258:K321" si="36">I258*1.1</f>
        <v>3572.5140000000001</v>
      </c>
      <c r="L258" s="2">
        <f t="shared" si="32"/>
        <v>3573</v>
      </c>
      <c r="M258" s="2">
        <f t="shared" si="33"/>
        <v>3573</v>
      </c>
      <c r="N258" s="2">
        <f t="shared" si="34"/>
        <v>3572</v>
      </c>
      <c r="O258">
        <f t="shared" ref="O258:O321" si="37">YEAR(A258)</f>
        <v>2022</v>
      </c>
      <c r="P258" t="str">
        <f t="shared" ref="P258:P321" si="38">TEXT(A258, "MMM")</f>
        <v>Oct</v>
      </c>
      <c r="Q258" t="str">
        <f t="shared" ref="Q258:Q321" si="39">TEXT(A258, "MMM-YYYY")</f>
        <v>Oct-2022</v>
      </c>
      <c r="R258" s="2" t="str">
        <f t="shared" si="35"/>
        <v>CHILDREN</v>
      </c>
    </row>
    <row r="259" spans="1:18" x14ac:dyDescent="0.35">
      <c r="A259" s="1">
        <v>44752</v>
      </c>
      <c r="B259" t="s">
        <v>286</v>
      </c>
      <c r="C259">
        <v>83</v>
      </c>
      <c r="D259" t="s">
        <v>9</v>
      </c>
      <c r="E259" t="s">
        <v>10</v>
      </c>
      <c r="F259" t="s">
        <v>30</v>
      </c>
      <c r="G259" s="6">
        <f>VLOOKUP(F259,S$11:$T$15, 2, FALSE)</f>
        <v>2496.7676064257025</v>
      </c>
      <c r="H259" t="s">
        <v>37</v>
      </c>
      <c r="I259" s="2">
        <v>2786.22</v>
      </c>
      <c r="J259" t="str">
        <f t="shared" ref="J259:J322" si="40">IF(C259&lt;=17,"0-17",IF(C259&lt;=39, "18-39", IF(C259&lt;=59, "40-59", "&gt;59")))</f>
        <v>&gt;59</v>
      </c>
      <c r="K259" s="2">
        <f t="shared" si="36"/>
        <v>3064.8420000000001</v>
      </c>
      <c r="L259" s="2">
        <f t="shared" ref="L259:L322" si="41">ROUND(K259, 0)</f>
        <v>3065</v>
      </c>
      <c r="M259" s="2">
        <f t="shared" ref="M259:M322" si="42">ROUNDUP(K259, 0)</f>
        <v>3065</v>
      </c>
      <c r="N259" s="2">
        <f t="shared" ref="N259:N322" si="43">ROUNDDOWN(K259,0)</f>
        <v>3064</v>
      </c>
      <c r="O259">
        <f t="shared" si="37"/>
        <v>2022</v>
      </c>
      <c r="P259" t="str">
        <f t="shared" si="38"/>
        <v>Jul</v>
      </c>
      <c r="Q259" t="str">
        <f t="shared" si="39"/>
        <v>Jul-2022</v>
      </c>
      <c r="R259" s="2" t="str">
        <f t="shared" ref="R259:R322" si="44">IF(C259&gt;=18, "ADULTS", "CHILDREN")</f>
        <v>ADULTS</v>
      </c>
    </row>
    <row r="260" spans="1:18" x14ac:dyDescent="0.35">
      <c r="A260" s="1">
        <v>45180</v>
      </c>
      <c r="B260" t="s">
        <v>287</v>
      </c>
      <c r="C260">
        <v>43</v>
      </c>
      <c r="D260" t="s">
        <v>14</v>
      </c>
      <c r="E260" t="s">
        <v>288</v>
      </c>
      <c r="F260" t="s">
        <v>23</v>
      </c>
      <c r="G260" s="6">
        <f>VLOOKUP(F260,S$11:$T$15, 2, FALSE)</f>
        <v>2440.2966694490819</v>
      </c>
      <c r="H260" t="s">
        <v>28</v>
      </c>
      <c r="I260" s="2">
        <v>3588.98</v>
      </c>
      <c r="J260" t="str">
        <f t="shared" si="40"/>
        <v>40-59</v>
      </c>
      <c r="K260" s="2">
        <f t="shared" si="36"/>
        <v>3947.8780000000002</v>
      </c>
      <c r="L260" s="2">
        <f t="shared" si="41"/>
        <v>3948</v>
      </c>
      <c r="M260" s="2">
        <f t="shared" si="42"/>
        <v>3948</v>
      </c>
      <c r="N260" s="2">
        <f t="shared" si="43"/>
        <v>3947</v>
      </c>
      <c r="O260">
        <f t="shared" si="37"/>
        <v>2023</v>
      </c>
      <c r="P260" t="str">
        <f t="shared" si="38"/>
        <v>Sep</v>
      </c>
      <c r="Q260" t="str">
        <f t="shared" si="39"/>
        <v>Sep-2023</v>
      </c>
      <c r="R260" s="2" t="str">
        <f t="shared" si="44"/>
        <v>ADULTS</v>
      </c>
    </row>
    <row r="261" spans="1:18" x14ac:dyDescent="0.35">
      <c r="A261" s="1">
        <v>45258</v>
      </c>
      <c r="B261" t="s">
        <v>289</v>
      </c>
      <c r="C261">
        <v>40</v>
      </c>
      <c r="D261" t="s">
        <v>21</v>
      </c>
      <c r="E261" t="s">
        <v>35</v>
      </c>
      <c r="F261" t="s">
        <v>16</v>
      </c>
      <c r="G261" s="6">
        <f>VLOOKUP(F261,S$11:$T$15, 2, FALSE)</f>
        <v>2509.1716796874998</v>
      </c>
      <c r="H261" t="s">
        <v>67</v>
      </c>
      <c r="I261" s="2">
        <v>551.1</v>
      </c>
      <c r="J261" t="str">
        <f t="shared" si="40"/>
        <v>40-59</v>
      </c>
      <c r="K261" s="2">
        <f t="shared" si="36"/>
        <v>606.21</v>
      </c>
      <c r="L261" s="2">
        <f t="shared" si="41"/>
        <v>606</v>
      </c>
      <c r="M261" s="2">
        <f t="shared" si="42"/>
        <v>607</v>
      </c>
      <c r="N261" s="2">
        <f t="shared" si="43"/>
        <v>606</v>
      </c>
      <c r="O261">
        <f t="shared" si="37"/>
        <v>2023</v>
      </c>
      <c r="P261" t="str">
        <f t="shared" si="38"/>
        <v>Nov</v>
      </c>
      <c r="Q261" t="str">
        <f t="shared" si="39"/>
        <v>Nov-2023</v>
      </c>
      <c r="R261" s="2" t="str">
        <f t="shared" si="44"/>
        <v>ADULTS</v>
      </c>
    </row>
    <row r="262" spans="1:18" x14ac:dyDescent="0.35">
      <c r="A262" s="1">
        <v>45058</v>
      </c>
      <c r="B262" t="s">
        <v>290</v>
      </c>
      <c r="C262">
        <v>58</v>
      </c>
      <c r="D262" t="s">
        <v>21</v>
      </c>
      <c r="E262" t="s">
        <v>27</v>
      </c>
      <c r="F262" t="s">
        <v>30</v>
      </c>
      <c r="G262" s="6">
        <f>VLOOKUP(F262,S$11:$T$15, 2, FALSE)</f>
        <v>2496.7676064257025</v>
      </c>
      <c r="H262" t="s">
        <v>40</v>
      </c>
      <c r="I262" s="2">
        <v>4780.29</v>
      </c>
      <c r="J262" t="str">
        <f t="shared" si="40"/>
        <v>40-59</v>
      </c>
      <c r="K262" s="2">
        <f t="shared" si="36"/>
        <v>5258.3190000000004</v>
      </c>
      <c r="L262" s="2">
        <f t="shared" si="41"/>
        <v>5258</v>
      </c>
      <c r="M262" s="2">
        <f t="shared" si="42"/>
        <v>5259</v>
      </c>
      <c r="N262" s="2">
        <f t="shared" si="43"/>
        <v>5258</v>
      </c>
      <c r="O262">
        <f t="shared" si="37"/>
        <v>2023</v>
      </c>
      <c r="P262" t="str">
        <f t="shared" si="38"/>
        <v>May</v>
      </c>
      <c r="Q262" t="str">
        <f t="shared" si="39"/>
        <v>May-2023</v>
      </c>
      <c r="R262" s="2" t="str">
        <f t="shared" si="44"/>
        <v>ADULTS</v>
      </c>
    </row>
    <row r="263" spans="1:18" x14ac:dyDescent="0.35">
      <c r="A263" s="1">
        <v>44772</v>
      </c>
      <c r="B263" t="s">
        <v>291</v>
      </c>
      <c r="C263">
        <v>54</v>
      </c>
      <c r="D263" t="s">
        <v>9</v>
      </c>
      <c r="E263" t="s">
        <v>22</v>
      </c>
      <c r="F263" t="s">
        <v>30</v>
      </c>
      <c r="G263" s="6">
        <f>VLOOKUP(F263,S$11:$T$15, 2, FALSE)</f>
        <v>2496.7676064257025</v>
      </c>
      <c r="H263" t="s">
        <v>28</v>
      </c>
      <c r="I263" s="2">
        <v>4783.5600000000004</v>
      </c>
      <c r="J263" t="str">
        <f t="shared" si="40"/>
        <v>40-59</v>
      </c>
      <c r="K263" s="2">
        <f t="shared" si="36"/>
        <v>5261.9160000000011</v>
      </c>
      <c r="L263" s="2">
        <f t="shared" si="41"/>
        <v>5262</v>
      </c>
      <c r="M263" s="2">
        <f t="shared" si="42"/>
        <v>5262</v>
      </c>
      <c r="N263" s="2">
        <f t="shared" si="43"/>
        <v>5261</v>
      </c>
      <c r="O263">
        <f t="shared" si="37"/>
        <v>2022</v>
      </c>
      <c r="P263" t="str">
        <f t="shared" si="38"/>
        <v>Jul</v>
      </c>
      <c r="Q263" t="str">
        <f t="shared" si="39"/>
        <v>Jul-2022</v>
      </c>
      <c r="R263" s="2" t="str">
        <f t="shared" si="44"/>
        <v>ADULTS</v>
      </c>
    </row>
    <row r="264" spans="1:18" x14ac:dyDescent="0.35">
      <c r="A264" s="1">
        <v>44872</v>
      </c>
      <c r="B264" t="s">
        <v>292</v>
      </c>
      <c r="C264">
        <v>62</v>
      </c>
      <c r="D264" t="s">
        <v>21</v>
      </c>
      <c r="E264" t="s">
        <v>10</v>
      </c>
      <c r="F264" t="s">
        <v>16</v>
      </c>
      <c r="G264" s="6">
        <f>VLOOKUP(F264,S$11:$T$15, 2, FALSE)</f>
        <v>2509.1716796874998</v>
      </c>
      <c r="H264" t="s">
        <v>17</v>
      </c>
      <c r="I264" s="2">
        <v>2207.38</v>
      </c>
      <c r="J264" t="str">
        <f t="shared" si="40"/>
        <v>&gt;59</v>
      </c>
      <c r="K264" s="2">
        <f t="shared" si="36"/>
        <v>2428.1180000000004</v>
      </c>
      <c r="L264" s="2">
        <f t="shared" si="41"/>
        <v>2428</v>
      </c>
      <c r="M264" s="2">
        <f t="shared" si="42"/>
        <v>2429</v>
      </c>
      <c r="N264" s="2">
        <f t="shared" si="43"/>
        <v>2428</v>
      </c>
      <c r="O264">
        <f t="shared" si="37"/>
        <v>2022</v>
      </c>
      <c r="P264" t="str">
        <f t="shared" si="38"/>
        <v>Nov</v>
      </c>
      <c r="Q264" t="str">
        <f t="shared" si="39"/>
        <v>Nov-2022</v>
      </c>
      <c r="R264" s="2" t="str">
        <f t="shared" si="44"/>
        <v>ADULTS</v>
      </c>
    </row>
    <row r="265" spans="1:18" x14ac:dyDescent="0.35">
      <c r="A265" s="1">
        <v>44985</v>
      </c>
      <c r="B265" t="s">
        <v>293</v>
      </c>
      <c r="C265">
        <v>7</v>
      </c>
      <c r="D265" t="s">
        <v>14</v>
      </c>
      <c r="E265" t="s">
        <v>19</v>
      </c>
      <c r="F265" t="s">
        <v>16</v>
      </c>
      <c r="G265" s="6">
        <f>VLOOKUP(F265,S$11:$T$15, 2, FALSE)</f>
        <v>2509.1716796874998</v>
      </c>
      <c r="H265" t="s">
        <v>67</v>
      </c>
      <c r="I265" s="2">
        <v>2978.61</v>
      </c>
      <c r="J265" t="str">
        <f t="shared" si="40"/>
        <v>0-17</v>
      </c>
      <c r="K265" s="2">
        <f t="shared" si="36"/>
        <v>3276.4710000000005</v>
      </c>
      <c r="L265" s="2">
        <f t="shared" si="41"/>
        <v>3276</v>
      </c>
      <c r="M265" s="2">
        <f t="shared" si="42"/>
        <v>3277</v>
      </c>
      <c r="N265" s="2">
        <f t="shared" si="43"/>
        <v>3276</v>
      </c>
      <c r="O265">
        <f t="shared" si="37"/>
        <v>2023</v>
      </c>
      <c r="P265" t="str">
        <f t="shared" si="38"/>
        <v>Feb</v>
      </c>
      <c r="Q265" t="str">
        <f t="shared" si="39"/>
        <v>Feb-2023</v>
      </c>
      <c r="R265" s="2" t="str">
        <f t="shared" si="44"/>
        <v>CHILDREN</v>
      </c>
    </row>
    <row r="266" spans="1:18" x14ac:dyDescent="0.35">
      <c r="A266" s="1">
        <v>45087</v>
      </c>
      <c r="B266" t="s">
        <v>294</v>
      </c>
      <c r="C266">
        <v>0</v>
      </c>
      <c r="D266" t="s">
        <v>9</v>
      </c>
      <c r="E266" t="s">
        <v>10</v>
      </c>
      <c r="F266" t="s">
        <v>30</v>
      </c>
      <c r="G266" s="6">
        <f>VLOOKUP(F266,S$11:$T$15, 2, FALSE)</f>
        <v>2496.7676064257025</v>
      </c>
      <c r="H266" t="s">
        <v>12</v>
      </c>
      <c r="I266" s="2">
        <v>115.17</v>
      </c>
      <c r="J266" t="str">
        <f t="shared" si="40"/>
        <v>0-17</v>
      </c>
      <c r="K266" s="2">
        <f t="shared" si="36"/>
        <v>126.68700000000001</v>
      </c>
      <c r="L266" s="2">
        <f t="shared" si="41"/>
        <v>127</v>
      </c>
      <c r="M266" s="2">
        <f t="shared" si="42"/>
        <v>127</v>
      </c>
      <c r="N266" s="2">
        <f t="shared" si="43"/>
        <v>126</v>
      </c>
      <c r="O266">
        <f t="shared" si="37"/>
        <v>2023</v>
      </c>
      <c r="P266" t="str">
        <f t="shared" si="38"/>
        <v>Jun</v>
      </c>
      <c r="Q266" t="str">
        <f t="shared" si="39"/>
        <v>Jun-2023</v>
      </c>
      <c r="R266" s="2" t="str">
        <f t="shared" si="44"/>
        <v>CHILDREN</v>
      </c>
    </row>
    <row r="267" spans="1:18" x14ac:dyDescent="0.35">
      <c r="A267" s="1">
        <v>44991</v>
      </c>
      <c r="B267" t="s">
        <v>295</v>
      </c>
      <c r="C267">
        <v>78</v>
      </c>
      <c r="D267" t="s">
        <v>9</v>
      </c>
      <c r="E267" t="s">
        <v>22</v>
      </c>
      <c r="F267" t="s">
        <v>11</v>
      </c>
      <c r="G267" s="6">
        <f>VLOOKUP(F267,S$11:$T$15, 2, FALSE)</f>
        <v>2503.6022787783868</v>
      </c>
      <c r="H267" t="s">
        <v>28</v>
      </c>
      <c r="I267" s="2">
        <v>4068.15</v>
      </c>
      <c r="J267" t="str">
        <f t="shared" si="40"/>
        <v>&gt;59</v>
      </c>
      <c r="K267" s="2">
        <f t="shared" si="36"/>
        <v>4474.9650000000001</v>
      </c>
      <c r="L267" s="2">
        <f t="shared" si="41"/>
        <v>4475</v>
      </c>
      <c r="M267" s="2">
        <f t="shared" si="42"/>
        <v>4475</v>
      </c>
      <c r="N267" s="2">
        <f t="shared" si="43"/>
        <v>4474</v>
      </c>
      <c r="O267">
        <f t="shared" si="37"/>
        <v>2023</v>
      </c>
      <c r="P267" t="str">
        <f t="shared" si="38"/>
        <v>Mar</v>
      </c>
      <c r="Q267" t="str">
        <f t="shared" si="39"/>
        <v>Mar-2023</v>
      </c>
      <c r="R267" s="2" t="str">
        <f t="shared" si="44"/>
        <v>ADULTS</v>
      </c>
    </row>
    <row r="268" spans="1:18" x14ac:dyDescent="0.35">
      <c r="A268" s="1">
        <v>44775</v>
      </c>
      <c r="B268" t="s">
        <v>296</v>
      </c>
      <c r="C268">
        <v>41</v>
      </c>
      <c r="D268" t="s">
        <v>21</v>
      </c>
      <c r="E268" t="s">
        <v>27</v>
      </c>
      <c r="F268" t="s">
        <v>23</v>
      </c>
      <c r="G268" s="6">
        <f>VLOOKUP(F268,S$11:$T$15, 2, FALSE)</f>
        <v>2440.2966694490819</v>
      </c>
      <c r="H268" t="s">
        <v>40</v>
      </c>
      <c r="I268" s="2">
        <v>2139.06</v>
      </c>
      <c r="J268" t="str">
        <f t="shared" si="40"/>
        <v>40-59</v>
      </c>
      <c r="K268" s="2">
        <f t="shared" si="36"/>
        <v>2352.9660000000003</v>
      </c>
      <c r="L268" s="2">
        <f t="shared" si="41"/>
        <v>2353</v>
      </c>
      <c r="M268" s="2">
        <f t="shared" si="42"/>
        <v>2353</v>
      </c>
      <c r="N268" s="2">
        <f t="shared" si="43"/>
        <v>2352</v>
      </c>
      <c r="O268">
        <f t="shared" si="37"/>
        <v>2022</v>
      </c>
      <c r="P268" t="str">
        <f t="shared" si="38"/>
        <v>Aug</v>
      </c>
      <c r="Q268" t="str">
        <f t="shared" si="39"/>
        <v>Aug-2022</v>
      </c>
      <c r="R268" s="2" t="str">
        <f t="shared" si="44"/>
        <v>ADULTS</v>
      </c>
    </row>
    <row r="269" spans="1:18" x14ac:dyDescent="0.35">
      <c r="A269" s="1">
        <v>44714</v>
      </c>
      <c r="B269" t="s">
        <v>297</v>
      </c>
      <c r="C269">
        <v>49</v>
      </c>
      <c r="D269" t="s">
        <v>14</v>
      </c>
      <c r="E269" t="s">
        <v>15</v>
      </c>
      <c r="F269" t="s">
        <v>30</v>
      </c>
      <c r="G269" s="6">
        <f>VLOOKUP(F269,S$11:$T$15, 2, FALSE)</f>
        <v>2496.7676064257025</v>
      </c>
      <c r="H269" t="s">
        <v>12</v>
      </c>
      <c r="I269" s="2">
        <v>2008.47</v>
      </c>
      <c r="J269" t="str">
        <f t="shared" si="40"/>
        <v>40-59</v>
      </c>
      <c r="K269" s="2">
        <f t="shared" si="36"/>
        <v>2209.317</v>
      </c>
      <c r="L269" s="2">
        <f t="shared" si="41"/>
        <v>2209</v>
      </c>
      <c r="M269" s="2">
        <f t="shared" si="42"/>
        <v>2210</v>
      </c>
      <c r="N269" s="2">
        <f t="shared" si="43"/>
        <v>2209</v>
      </c>
      <c r="O269">
        <f t="shared" si="37"/>
        <v>2022</v>
      </c>
      <c r="P269" t="str">
        <f t="shared" si="38"/>
        <v>Jun</v>
      </c>
      <c r="Q269" t="str">
        <f t="shared" si="39"/>
        <v>Jun-2022</v>
      </c>
      <c r="R269" s="2" t="str">
        <f t="shared" si="44"/>
        <v>ADULTS</v>
      </c>
    </row>
    <row r="270" spans="1:18" x14ac:dyDescent="0.35">
      <c r="A270" s="1">
        <v>45102</v>
      </c>
      <c r="B270" t="s">
        <v>298</v>
      </c>
      <c r="C270">
        <v>80</v>
      </c>
      <c r="D270" t="s">
        <v>21</v>
      </c>
      <c r="E270" t="s">
        <v>33</v>
      </c>
      <c r="F270" t="s">
        <v>30</v>
      </c>
      <c r="G270" s="6">
        <f>VLOOKUP(F270,S$11:$T$15, 2, FALSE)</f>
        <v>2496.7676064257025</v>
      </c>
      <c r="H270" t="s">
        <v>28</v>
      </c>
      <c r="I270" s="2">
        <v>4095.54</v>
      </c>
      <c r="J270" t="str">
        <f t="shared" si="40"/>
        <v>&gt;59</v>
      </c>
      <c r="K270" s="2">
        <f t="shared" si="36"/>
        <v>4505.0940000000001</v>
      </c>
      <c r="L270" s="2">
        <f t="shared" si="41"/>
        <v>4505</v>
      </c>
      <c r="M270" s="2">
        <f t="shared" si="42"/>
        <v>4506</v>
      </c>
      <c r="N270" s="2">
        <f t="shared" si="43"/>
        <v>4505</v>
      </c>
      <c r="O270">
        <f t="shared" si="37"/>
        <v>2023</v>
      </c>
      <c r="P270" t="str">
        <f t="shared" si="38"/>
        <v>Jun</v>
      </c>
      <c r="Q270" t="str">
        <f t="shared" si="39"/>
        <v>Jun-2023</v>
      </c>
      <c r="R270" s="2" t="str">
        <f t="shared" si="44"/>
        <v>ADULTS</v>
      </c>
    </row>
    <row r="271" spans="1:18" x14ac:dyDescent="0.35">
      <c r="A271" s="1">
        <v>44988</v>
      </c>
      <c r="B271" t="s">
        <v>299</v>
      </c>
      <c r="C271">
        <v>96</v>
      </c>
      <c r="D271" t="s">
        <v>14</v>
      </c>
      <c r="E271" t="s">
        <v>10</v>
      </c>
      <c r="F271" t="s">
        <v>16</v>
      </c>
      <c r="G271" s="6">
        <f>VLOOKUP(F271,S$11:$T$15, 2, FALSE)</f>
        <v>2509.1716796874998</v>
      </c>
      <c r="H271" t="s">
        <v>17</v>
      </c>
      <c r="I271" s="2">
        <v>2585.6799999999998</v>
      </c>
      <c r="J271" t="str">
        <f t="shared" si="40"/>
        <v>&gt;59</v>
      </c>
      <c r="K271" s="2">
        <f t="shared" si="36"/>
        <v>2844.248</v>
      </c>
      <c r="L271" s="2">
        <f t="shared" si="41"/>
        <v>2844</v>
      </c>
      <c r="M271" s="2">
        <f t="shared" si="42"/>
        <v>2845</v>
      </c>
      <c r="N271" s="2">
        <f t="shared" si="43"/>
        <v>2844</v>
      </c>
      <c r="O271">
        <f t="shared" si="37"/>
        <v>2023</v>
      </c>
      <c r="P271" t="str">
        <f t="shared" si="38"/>
        <v>Mar</v>
      </c>
      <c r="Q271" t="str">
        <f t="shared" si="39"/>
        <v>Mar-2023</v>
      </c>
      <c r="R271" s="2" t="str">
        <f t="shared" si="44"/>
        <v>ADULTS</v>
      </c>
    </row>
    <row r="272" spans="1:18" x14ac:dyDescent="0.35">
      <c r="A272" s="1">
        <v>44761</v>
      </c>
      <c r="B272" t="s">
        <v>300</v>
      </c>
      <c r="C272">
        <v>47</v>
      </c>
      <c r="D272" t="s">
        <v>14</v>
      </c>
      <c r="E272" t="s">
        <v>35</v>
      </c>
      <c r="F272" t="s">
        <v>30</v>
      </c>
      <c r="G272" s="6">
        <f>VLOOKUP(F272,S$11:$T$15, 2, FALSE)</f>
        <v>2496.7676064257025</v>
      </c>
      <c r="H272" t="s">
        <v>37</v>
      </c>
      <c r="I272" s="2">
        <v>1650.13</v>
      </c>
      <c r="J272" t="str">
        <f t="shared" si="40"/>
        <v>40-59</v>
      </c>
      <c r="K272" s="2">
        <f t="shared" si="36"/>
        <v>1815.1430000000003</v>
      </c>
      <c r="L272" s="2">
        <f t="shared" si="41"/>
        <v>1815</v>
      </c>
      <c r="M272" s="2">
        <f t="shared" si="42"/>
        <v>1816</v>
      </c>
      <c r="N272" s="2">
        <f t="shared" si="43"/>
        <v>1815</v>
      </c>
      <c r="O272">
        <f t="shared" si="37"/>
        <v>2022</v>
      </c>
      <c r="P272" t="str">
        <f t="shared" si="38"/>
        <v>Jul</v>
      </c>
      <c r="Q272" t="str">
        <f t="shared" si="39"/>
        <v>Jul-2022</v>
      </c>
      <c r="R272" s="2" t="str">
        <f t="shared" si="44"/>
        <v>ADULTS</v>
      </c>
    </row>
    <row r="273" spans="1:18" x14ac:dyDescent="0.35">
      <c r="A273" s="1">
        <v>45042</v>
      </c>
      <c r="B273" t="s">
        <v>301</v>
      </c>
      <c r="C273">
        <v>85</v>
      </c>
      <c r="D273" t="s">
        <v>14</v>
      </c>
      <c r="E273" t="s">
        <v>15</v>
      </c>
      <c r="F273" t="s">
        <v>23</v>
      </c>
      <c r="G273" s="6">
        <f>VLOOKUP(F273,S$11:$T$15, 2, FALSE)</f>
        <v>2440.2966694490819</v>
      </c>
      <c r="H273" t="s">
        <v>17</v>
      </c>
      <c r="I273" s="2">
        <v>1071.49</v>
      </c>
      <c r="J273" t="str">
        <f t="shared" si="40"/>
        <v>&gt;59</v>
      </c>
      <c r="K273" s="2">
        <f t="shared" si="36"/>
        <v>1178.6390000000001</v>
      </c>
      <c r="L273" s="2">
        <f t="shared" si="41"/>
        <v>1179</v>
      </c>
      <c r="M273" s="2">
        <f t="shared" si="42"/>
        <v>1179</v>
      </c>
      <c r="N273" s="2">
        <f t="shared" si="43"/>
        <v>1178</v>
      </c>
      <c r="O273">
        <f t="shared" si="37"/>
        <v>2023</v>
      </c>
      <c r="P273" t="str">
        <f t="shared" si="38"/>
        <v>Apr</v>
      </c>
      <c r="Q273" t="str">
        <f t="shared" si="39"/>
        <v>Apr-2023</v>
      </c>
      <c r="R273" s="2" t="str">
        <f t="shared" si="44"/>
        <v>ADULTS</v>
      </c>
    </row>
    <row r="274" spans="1:18" x14ac:dyDescent="0.35">
      <c r="A274" s="1">
        <v>45222</v>
      </c>
      <c r="B274" t="s">
        <v>302</v>
      </c>
      <c r="C274">
        <v>60</v>
      </c>
      <c r="D274" t="s">
        <v>21</v>
      </c>
      <c r="E274" t="s">
        <v>25</v>
      </c>
      <c r="F274" t="s">
        <v>23</v>
      </c>
      <c r="G274" s="6">
        <f>VLOOKUP(F274,S$11:$T$15, 2, FALSE)</f>
        <v>2440.2966694490819</v>
      </c>
      <c r="H274" t="s">
        <v>67</v>
      </c>
      <c r="I274" s="2">
        <v>3971.49</v>
      </c>
      <c r="J274" t="str">
        <f t="shared" si="40"/>
        <v>&gt;59</v>
      </c>
      <c r="K274" s="2">
        <f t="shared" si="36"/>
        <v>4368.6390000000001</v>
      </c>
      <c r="L274" s="2">
        <f t="shared" si="41"/>
        <v>4369</v>
      </c>
      <c r="M274" s="2">
        <f t="shared" si="42"/>
        <v>4369</v>
      </c>
      <c r="N274" s="2">
        <f t="shared" si="43"/>
        <v>4368</v>
      </c>
      <c r="O274">
        <f t="shared" si="37"/>
        <v>2023</v>
      </c>
      <c r="P274" t="str">
        <f t="shared" si="38"/>
        <v>Oct</v>
      </c>
      <c r="Q274" t="str">
        <f t="shared" si="39"/>
        <v>Oct-2023</v>
      </c>
      <c r="R274" s="2" t="str">
        <f t="shared" si="44"/>
        <v>ADULTS</v>
      </c>
    </row>
    <row r="275" spans="1:18" x14ac:dyDescent="0.35">
      <c r="A275" s="1">
        <v>45049</v>
      </c>
      <c r="B275" t="s">
        <v>303</v>
      </c>
      <c r="C275">
        <v>20</v>
      </c>
      <c r="D275" t="s">
        <v>9</v>
      </c>
      <c r="E275" t="s">
        <v>22</v>
      </c>
      <c r="F275" t="s">
        <v>30</v>
      </c>
      <c r="G275" s="6">
        <f>VLOOKUP(F275,S$11:$T$15, 2, FALSE)</f>
        <v>2496.7676064257025</v>
      </c>
      <c r="H275" t="s">
        <v>37</v>
      </c>
      <c r="I275" s="2">
        <v>723.74</v>
      </c>
      <c r="J275" t="str">
        <f t="shared" si="40"/>
        <v>18-39</v>
      </c>
      <c r="K275" s="2">
        <f t="shared" si="36"/>
        <v>796.11400000000003</v>
      </c>
      <c r="L275" s="2">
        <f t="shared" si="41"/>
        <v>796</v>
      </c>
      <c r="M275" s="2">
        <f t="shared" si="42"/>
        <v>797</v>
      </c>
      <c r="N275" s="2">
        <f t="shared" si="43"/>
        <v>796</v>
      </c>
      <c r="O275">
        <f t="shared" si="37"/>
        <v>2023</v>
      </c>
      <c r="P275" t="str">
        <f t="shared" si="38"/>
        <v>May</v>
      </c>
      <c r="Q275" t="str">
        <f t="shared" si="39"/>
        <v>May-2023</v>
      </c>
      <c r="R275" s="2" t="str">
        <f t="shared" si="44"/>
        <v>ADULTS</v>
      </c>
    </row>
    <row r="276" spans="1:18" x14ac:dyDescent="0.35">
      <c r="A276" s="1">
        <v>44948</v>
      </c>
      <c r="B276" t="s">
        <v>304</v>
      </c>
      <c r="C276">
        <v>27</v>
      </c>
      <c r="D276" t="s">
        <v>14</v>
      </c>
      <c r="E276" t="s">
        <v>22</v>
      </c>
      <c r="F276" t="s">
        <v>23</v>
      </c>
      <c r="G276" s="6">
        <f>VLOOKUP(F276,S$11:$T$15, 2, FALSE)</f>
        <v>2440.2966694490819</v>
      </c>
      <c r="H276" t="s">
        <v>17</v>
      </c>
      <c r="I276" s="2">
        <v>123.08</v>
      </c>
      <c r="J276" t="str">
        <f t="shared" si="40"/>
        <v>18-39</v>
      </c>
      <c r="K276" s="2">
        <f t="shared" si="36"/>
        <v>135.38800000000001</v>
      </c>
      <c r="L276" s="2">
        <f t="shared" si="41"/>
        <v>135</v>
      </c>
      <c r="M276" s="2">
        <f t="shared" si="42"/>
        <v>136</v>
      </c>
      <c r="N276" s="2">
        <f t="shared" si="43"/>
        <v>135</v>
      </c>
      <c r="O276">
        <f t="shared" si="37"/>
        <v>2023</v>
      </c>
      <c r="P276" t="str">
        <f t="shared" si="38"/>
        <v>Jan</v>
      </c>
      <c r="Q276" t="str">
        <f t="shared" si="39"/>
        <v>Jan-2023</v>
      </c>
      <c r="R276" s="2" t="str">
        <f t="shared" si="44"/>
        <v>ADULTS</v>
      </c>
    </row>
    <row r="277" spans="1:18" x14ac:dyDescent="0.35">
      <c r="A277" s="1">
        <v>44641</v>
      </c>
      <c r="B277" t="s">
        <v>305</v>
      </c>
      <c r="C277">
        <v>45</v>
      </c>
      <c r="D277" t="s">
        <v>21</v>
      </c>
      <c r="E277" t="s">
        <v>19</v>
      </c>
      <c r="F277" t="s">
        <v>11</v>
      </c>
      <c r="G277" s="6">
        <f>VLOOKUP(F277,S$11:$T$15, 2, FALSE)</f>
        <v>2503.6022787783868</v>
      </c>
      <c r="H277" t="s">
        <v>17</v>
      </c>
      <c r="I277" s="2">
        <v>4989.6499999999996</v>
      </c>
      <c r="J277" t="str">
        <f t="shared" si="40"/>
        <v>40-59</v>
      </c>
      <c r="K277" s="2">
        <f t="shared" si="36"/>
        <v>5488.6149999999998</v>
      </c>
      <c r="L277" s="2">
        <f t="shared" si="41"/>
        <v>5489</v>
      </c>
      <c r="M277" s="2">
        <f t="shared" si="42"/>
        <v>5489</v>
      </c>
      <c r="N277" s="2">
        <f t="shared" si="43"/>
        <v>5488</v>
      </c>
      <c r="O277">
        <f t="shared" si="37"/>
        <v>2022</v>
      </c>
      <c r="P277" t="str">
        <f t="shared" si="38"/>
        <v>Mar</v>
      </c>
      <c r="Q277" t="str">
        <f t="shared" si="39"/>
        <v>Mar-2022</v>
      </c>
      <c r="R277" s="2" t="str">
        <f t="shared" si="44"/>
        <v>ADULTS</v>
      </c>
    </row>
    <row r="278" spans="1:18" x14ac:dyDescent="0.35">
      <c r="A278" s="1">
        <v>44630</v>
      </c>
      <c r="B278" t="s">
        <v>306</v>
      </c>
      <c r="C278">
        <v>94</v>
      </c>
      <c r="D278" t="s">
        <v>14</v>
      </c>
      <c r="E278" t="s">
        <v>25</v>
      </c>
      <c r="F278" t="s">
        <v>11</v>
      </c>
      <c r="G278" s="6">
        <f>VLOOKUP(F278,S$11:$T$15, 2, FALSE)</f>
        <v>2503.6022787783868</v>
      </c>
      <c r="H278" t="s">
        <v>28</v>
      </c>
      <c r="I278" s="2">
        <v>3636.44</v>
      </c>
      <c r="J278" t="str">
        <f t="shared" si="40"/>
        <v>&gt;59</v>
      </c>
      <c r="K278" s="2">
        <f t="shared" si="36"/>
        <v>4000.0840000000003</v>
      </c>
      <c r="L278" s="2">
        <f t="shared" si="41"/>
        <v>4000</v>
      </c>
      <c r="M278" s="2">
        <f t="shared" si="42"/>
        <v>4001</v>
      </c>
      <c r="N278" s="2">
        <f t="shared" si="43"/>
        <v>4000</v>
      </c>
      <c r="O278">
        <f t="shared" si="37"/>
        <v>2022</v>
      </c>
      <c r="P278" t="str">
        <f t="shared" si="38"/>
        <v>Mar</v>
      </c>
      <c r="Q278" t="str">
        <f t="shared" si="39"/>
        <v>Mar-2022</v>
      </c>
      <c r="R278" s="2" t="str">
        <f t="shared" si="44"/>
        <v>ADULTS</v>
      </c>
    </row>
    <row r="279" spans="1:18" x14ac:dyDescent="0.35">
      <c r="A279" s="1">
        <v>44850</v>
      </c>
      <c r="B279" t="s">
        <v>307</v>
      </c>
      <c r="C279">
        <v>12</v>
      </c>
      <c r="D279" t="s">
        <v>21</v>
      </c>
      <c r="E279" t="s">
        <v>19</v>
      </c>
      <c r="F279" t="s">
        <v>23</v>
      </c>
      <c r="G279" s="6">
        <f>VLOOKUP(F279,S$11:$T$15, 2, FALSE)</f>
        <v>2440.2966694490819</v>
      </c>
      <c r="H279" t="s">
        <v>40</v>
      </c>
      <c r="I279" s="2">
        <v>4077.63</v>
      </c>
      <c r="J279" t="str">
        <f t="shared" si="40"/>
        <v>0-17</v>
      </c>
      <c r="K279" s="2">
        <f t="shared" si="36"/>
        <v>4485.393</v>
      </c>
      <c r="L279" s="2">
        <f t="shared" si="41"/>
        <v>4485</v>
      </c>
      <c r="M279" s="2">
        <f t="shared" si="42"/>
        <v>4486</v>
      </c>
      <c r="N279" s="2">
        <f t="shared" si="43"/>
        <v>4485</v>
      </c>
      <c r="O279">
        <f t="shared" si="37"/>
        <v>2022</v>
      </c>
      <c r="P279" t="str">
        <f t="shared" si="38"/>
        <v>Oct</v>
      </c>
      <c r="Q279" t="str">
        <f t="shared" si="39"/>
        <v>Oct-2022</v>
      </c>
      <c r="R279" s="2" t="str">
        <f t="shared" si="44"/>
        <v>CHILDREN</v>
      </c>
    </row>
    <row r="280" spans="1:18" x14ac:dyDescent="0.35">
      <c r="A280" s="1">
        <v>44582</v>
      </c>
      <c r="B280" t="s">
        <v>308</v>
      </c>
      <c r="C280">
        <v>81</v>
      </c>
      <c r="D280" t="s">
        <v>9</v>
      </c>
      <c r="E280" t="s">
        <v>33</v>
      </c>
      <c r="F280" t="s">
        <v>11</v>
      </c>
      <c r="G280" s="6">
        <f>VLOOKUP(F280,S$11:$T$15, 2, FALSE)</f>
        <v>2503.6022787783868</v>
      </c>
      <c r="H280" t="s">
        <v>12</v>
      </c>
      <c r="I280" s="2">
        <v>2495.3000000000002</v>
      </c>
      <c r="J280" t="str">
        <f t="shared" si="40"/>
        <v>&gt;59</v>
      </c>
      <c r="K280" s="2">
        <f t="shared" si="36"/>
        <v>2744.8300000000004</v>
      </c>
      <c r="L280" s="2">
        <f t="shared" si="41"/>
        <v>2745</v>
      </c>
      <c r="M280" s="2">
        <f t="shared" si="42"/>
        <v>2745</v>
      </c>
      <c r="N280" s="2">
        <f t="shared" si="43"/>
        <v>2744</v>
      </c>
      <c r="O280">
        <f t="shared" si="37"/>
        <v>2022</v>
      </c>
      <c r="P280" t="str">
        <f t="shared" si="38"/>
        <v>Jan</v>
      </c>
      <c r="Q280" t="str">
        <f t="shared" si="39"/>
        <v>Jan-2022</v>
      </c>
      <c r="R280" s="2" t="str">
        <f t="shared" si="44"/>
        <v>ADULTS</v>
      </c>
    </row>
    <row r="281" spans="1:18" x14ac:dyDescent="0.35">
      <c r="A281" s="1">
        <v>45126</v>
      </c>
      <c r="B281" t="s">
        <v>309</v>
      </c>
      <c r="C281">
        <v>47</v>
      </c>
      <c r="D281" t="s">
        <v>14</v>
      </c>
      <c r="E281" t="s">
        <v>35</v>
      </c>
      <c r="F281" t="s">
        <v>30</v>
      </c>
      <c r="G281" s="6">
        <f>VLOOKUP(F281,S$11:$T$15, 2, FALSE)</f>
        <v>2496.7676064257025</v>
      </c>
      <c r="H281" t="s">
        <v>40</v>
      </c>
      <c r="I281" s="2">
        <v>4607.72</v>
      </c>
      <c r="J281" t="str">
        <f t="shared" si="40"/>
        <v>40-59</v>
      </c>
      <c r="K281" s="2">
        <f t="shared" si="36"/>
        <v>5068.4920000000011</v>
      </c>
      <c r="L281" s="2">
        <f t="shared" si="41"/>
        <v>5068</v>
      </c>
      <c r="M281" s="2">
        <f t="shared" si="42"/>
        <v>5069</v>
      </c>
      <c r="N281" s="2">
        <f t="shared" si="43"/>
        <v>5068</v>
      </c>
      <c r="O281">
        <f t="shared" si="37"/>
        <v>2023</v>
      </c>
      <c r="P281" t="str">
        <f t="shared" si="38"/>
        <v>Jul</v>
      </c>
      <c r="Q281" t="str">
        <f t="shared" si="39"/>
        <v>Jul-2023</v>
      </c>
      <c r="R281" s="2" t="str">
        <f t="shared" si="44"/>
        <v>ADULTS</v>
      </c>
    </row>
    <row r="282" spans="1:18" x14ac:dyDescent="0.35">
      <c r="A282" s="1">
        <v>45114</v>
      </c>
      <c r="B282" t="s">
        <v>310</v>
      </c>
      <c r="C282">
        <v>67</v>
      </c>
      <c r="D282" t="s">
        <v>14</v>
      </c>
      <c r="E282" t="s">
        <v>22</v>
      </c>
      <c r="F282" t="s">
        <v>23</v>
      </c>
      <c r="G282" s="6">
        <f>VLOOKUP(F282,S$11:$T$15, 2, FALSE)</f>
        <v>2440.2966694490819</v>
      </c>
      <c r="H282" t="s">
        <v>12</v>
      </c>
      <c r="I282" s="2">
        <v>2218.17</v>
      </c>
      <c r="J282" t="str">
        <f t="shared" si="40"/>
        <v>&gt;59</v>
      </c>
      <c r="K282" s="2">
        <f t="shared" si="36"/>
        <v>2439.9870000000001</v>
      </c>
      <c r="L282" s="2">
        <f t="shared" si="41"/>
        <v>2440</v>
      </c>
      <c r="M282" s="2">
        <f t="shared" si="42"/>
        <v>2440</v>
      </c>
      <c r="N282" s="2">
        <f t="shared" si="43"/>
        <v>2439</v>
      </c>
      <c r="O282">
        <f t="shared" si="37"/>
        <v>2023</v>
      </c>
      <c r="P282" t="str">
        <f t="shared" si="38"/>
        <v>Jul</v>
      </c>
      <c r="Q282" t="str">
        <f t="shared" si="39"/>
        <v>Jul-2023</v>
      </c>
      <c r="R282" s="2" t="str">
        <f t="shared" si="44"/>
        <v>ADULTS</v>
      </c>
    </row>
    <row r="283" spans="1:18" x14ac:dyDescent="0.35">
      <c r="A283" s="1">
        <v>45244</v>
      </c>
      <c r="B283" t="s">
        <v>311</v>
      </c>
      <c r="C283">
        <v>17</v>
      </c>
      <c r="D283" t="s">
        <v>9</v>
      </c>
      <c r="E283" t="s">
        <v>25</v>
      </c>
      <c r="F283" t="s">
        <v>11</v>
      </c>
      <c r="G283" s="6">
        <f>VLOOKUP(F283,S$11:$T$15, 2, FALSE)</f>
        <v>2503.6022787783868</v>
      </c>
      <c r="H283" t="s">
        <v>28</v>
      </c>
      <c r="I283" s="2">
        <v>484.03</v>
      </c>
      <c r="J283" t="str">
        <f t="shared" si="40"/>
        <v>0-17</v>
      </c>
      <c r="K283" s="2">
        <f t="shared" si="36"/>
        <v>532.43299999999999</v>
      </c>
      <c r="L283" s="2">
        <f t="shared" si="41"/>
        <v>532</v>
      </c>
      <c r="M283" s="2">
        <f t="shared" si="42"/>
        <v>533</v>
      </c>
      <c r="N283" s="2">
        <f t="shared" si="43"/>
        <v>532</v>
      </c>
      <c r="O283">
        <f t="shared" si="37"/>
        <v>2023</v>
      </c>
      <c r="P283" t="str">
        <f t="shared" si="38"/>
        <v>Nov</v>
      </c>
      <c r="Q283" t="str">
        <f t="shared" si="39"/>
        <v>Nov-2023</v>
      </c>
      <c r="R283" s="2" t="str">
        <f t="shared" si="44"/>
        <v>CHILDREN</v>
      </c>
    </row>
    <row r="284" spans="1:18" x14ac:dyDescent="0.35">
      <c r="A284" s="1">
        <v>44938</v>
      </c>
      <c r="B284" t="s">
        <v>312</v>
      </c>
      <c r="C284">
        <v>85</v>
      </c>
      <c r="D284" t="s">
        <v>9</v>
      </c>
      <c r="E284" t="s">
        <v>25</v>
      </c>
      <c r="F284" t="s">
        <v>16</v>
      </c>
      <c r="G284" s="6">
        <f>VLOOKUP(F284,S$11:$T$15, 2, FALSE)</f>
        <v>2509.1716796874998</v>
      </c>
      <c r="H284" t="s">
        <v>17</v>
      </c>
      <c r="I284" s="2">
        <v>116.1</v>
      </c>
      <c r="J284" t="str">
        <f t="shared" si="40"/>
        <v>&gt;59</v>
      </c>
      <c r="K284" s="2">
        <f t="shared" si="36"/>
        <v>127.71000000000001</v>
      </c>
      <c r="L284" s="2">
        <f t="shared" si="41"/>
        <v>128</v>
      </c>
      <c r="M284" s="2">
        <f t="shared" si="42"/>
        <v>128</v>
      </c>
      <c r="N284" s="2">
        <f t="shared" si="43"/>
        <v>127</v>
      </c>
      <c r="O284">
        <f t="shared" si="37"/>
        <v>2023</v>
      </c>
      <c r="P284" t="str">
        <f t="shared" si="38"/>
        <v>Jan</v>
      </c>
      <c r="Q284" t="str">
        <f t="shared" si="39"/>
        <v>Jan-2023</v>
      </c>
      <c r="R284" s="2" t="str">
        <f t="shared" si="44"/>
        <v>ADULTS</v>
      </c>
    </row>
    <row r="285" spans="1:18" x14ac:dyDescent="0.35">
      <c r="A285" s="1">
        <v>44739</v>
      </c>
      <c r="B285" t="s">
        <v>313</v>
      </c>
      <c r="C285">
        <v>59</v>
      </c>
      <c r="D285" t="s">
        <v>14</v>
      </c>
      <c r="E285" t="s">
        <v>15</v>
      </c>
      <c r="F285" t="s">
        <v>16</v>
      </c>
      <c r="G285" s="6">
        <f>VLOOKUP(F285,S$11:$T$15, 2, FALSE)</f>
        <v>2509.1716796874998</v>
      </c>
      <c r="H285" t="s">
        <v>28</v>
      </c>
      <c r="I285" s="2">
        <v>1523.5</v>
      </c>
      <c r="J285" t="str">
        <f t="shared" si="40"/>
        <v>40-59</v>
      </c>
      <c r="K285" s="2">
        <f t="shared" si="36"/>
        <v>1675.8500000000001</v>
      </c>
      <c r="L285" s="2">
        <f t="shared" si="41"/>
        <v>1676</v>
      </c>
      <c r="M285" s="2">
        <f t="shared" si="42"/>
        <v>1676</v>
      </c>
      <c r="N285" s="2">
        <f t="shared" si="43"/>
        <v>1675</v>
      </c>
      <c r="O285">
        <f t="shared" si="37"/>
        <v>2022</v>
      </c>
      <c r="P285" t="str">
        <f t="shared" si="38"/>
        <v>Jun</v>
      </c>
      <c r="Q285" t="str">
        <f t="shared" si="39"/>
        <v>Jun-2022</v>
      </c>
      <c r="R285" s="2" t="str">
        <f t="shared" si="44"/>
        <v>ADULTS</v>
      </c>
    </row>
    <row r="286" spans="1:18" x14ac:dyDescent="0.35">
      <c r="A286" s="1">
        <v>44591</v>
      </c>
      <c r="B286" t="s">
        <v>314</v>
      </c>
      <c r="C286">
        <v>74</v>
      </c>
      <c r="D286" t="s">
        <v>14</v>
      </c>
      <c r="E286" t="s">
        <v>35</v>
      </c>
      <c r="F286" t="s">
        <v>30</v>
      </c>
      <c r="G286" s="6">
        <f>VLOOKUP(F286,S$11:$T$15, 2, FALSE)</f>
        <v>2496.7676064257025</v>
      </c>
      <c r="H286" t="s">
        <v>12</v>
      </c>
      <c r="I286" s="2">
        <v>90.34</v>
      </c>
      <c r="J286" t="str">
        <f t="shared" si="40"/>
        <v>&gt;59</v>
      </c>
      <c r="K286" s="2">
        <f t="shared" si="36"/>
        <v>99.374000000000009</v>
      </c>
      <c r="L286" s="2">
        <f t="shared" si="41"/>
        <v>99</v>
      </c>
      <c r="M286" s="2">
        <f t="shared" si="42"/>
        <v>100</v>
      </c>
      <c r="N286" s="2">
        <f t="shared" si="43"/>
        <v>99</v>
      </c>
      <c r="O286">
        <f t="shared" si="37"/>
        <v>2022</v>
      </c>
      <c r="P286" t="str">
        <f t="shared" si="38"/>
        <v>Jan</v>
      </c>
      <c r="Q286" t="str">
        <f t="shared" si="39"/>
        <v>Jan-2022</v>
      </c>
      <c r="R286" s="2" t="str">
        <f t="shared" si="44"/>
        <v>ADULTS</v>
      </c>
    </row>
    <row r="287" spans="1:18" x14ac:dyDescent="0.35">
      <c r="A287" s="1">
        <v>44661</v>
      </c>
      <c r="B287" t="s">
        <v>315</v>
      </c>
      <c r="C287">
        <v>62</v>
      </c>
      <c r="D287" t="s">
        <v>21</v>
      </c>
      <c r="E287" t="s">
        <v>25</v>
      </c>
      <c r="F287" t="s">
        <v>11</v>
      </c>
      <c r="G287" s="6">
        <f>VLOOKUP(F287,S$11:$T$15, 2, FALSE)</f>
        <v>2503.6022787783868</v>
      </c>
      <c r="H287" t="s">
        <v>28</v>
      </c>
      <c r="I287" s="2">
        <v>1747.45</v>
      </c>
      <c r="J287" t="str">
        <f t="shared" si="40"/>
        <v>&gt;59</v>
      </c>
      <c r="K287" s="2">
        <f t="shared" si="36"/>
        <v>1922.1950000000002</v>
      </c>
      <c r="L287" s="2">
        <f t="shared" si="41"/>
        <v>1922</v>
      </c>
      <c r="M287" s="2">
        <f t="shared" si="42"/>
        <v>1923</v>
      </c>
      <c r="N287" s="2">
        <f t="shared" si="43"/>
        <v>1922</v>
      </c>
      <c r="O287">
        <f t="shared" si="37"/>
        <v>2022</v>
      </c>
      <c r="P287" t="str">
        <f t="shared" si="38"/>
        <v>Apr</v>
      </c>
      <c r="Q287" t="str">
        <f t="shared" si="39"/>
        <v>Apr-2022</v>
      </c>
      <c r="R287" s="2" t="str">
        <f t="shared" si="44"/>
        <v>ADULTS</v>
      </c>
    </row>
    <row r="288" spans="1:18" x14ac:dyDescent="0.35">
      <c r="A288" s="1">
        <v>45259</v>
      </c>
      <c r="B288" t="s">
        <v>316</v>
      </c>
      <c r="C288">
        <v>33</v>
      </c>
      <c r="D288" t="s">
        <v>14</v>
      </c>
      <c r="E288" t="s">
        <v>22</v>
      </c>
      <c r="F288" t="s">
        <v>16</v>
      </c>
      <c r="G288" s="6">
        <f>VLOOKUP(F288,S$11:$T$15, 2, FALSE)</f>
        <v>2509.1716796874998</v>
      </c>
      <c r="H288" t="s">
        <v>40</v>
      </c>
      <c r="I288" s="2">
        <v>3433.54</v>
      </c>
      <c r="J288" t="str">
        <f t="shared" si="40"/>
        <v>18-39</v>
      </c>
      <c r="K288" s="2">
        <f t="shared" si="36"/>
        <v>3776.8940000000002</v>
      </c>
      <c r="L288" s="2">
        <f t="shared" si="41"/>
        <v>3777</v>
      </c>
      <c r="M288" s="2">
        <f t="shared" si="42"/>
        <v>3777</v>
      </c>
      <c r="N288" s="2">
        <f t="shared" si="43"/>
        <v>3776</v>
      </c>
      <c r="O288">
        <f t="shared" si="37"/>
        <v>2023</v>
      </c>
      <c r="P288" t="str">
        <f t="shared" si="38"/>
        <v>Nov</v>
      </c>
      <c r="Q288" t="str">
        <f t="shared" si="39"/>
        <v>Nov-2023</v>
      </c>
      <c r="R288" s="2" t="str">
        <f t="shared" si="44"/>
        <v>ADULTS</v>
      </c>
    </row>
    <row r="289" spans="1:18" x14ac:dyDescent="0.35">
      <c r="A289" s="1">
        <v>45289</v>
      </c>
      <c r="B289" t="s">
        <v>317</v>
      </c>
      <c r="C289">
        <v>55</v>
      </c>
      <c r="D289" t="s">
        <v>9</v>
      </c>
      <c r="E289" t="s">
        <v>15</v>
      </c>
      <c r="F289" t="s">
        <v>30</v>
      </c>
      <c r="G289" s="6">
        <f>VLOOKUP(F289,S$11:$T$15, 2, FALSE)</f>
        <v>2496.7676064257025</v>
      </c>
      <c r="H289" t="s">
        <v>12</v>
      </c>
      <c r="I289" s="2">
        <v>4403.34</v>
      </c>
      <c r="J289" t="str">
        <f t="shared" si="40"/>
        <v>40-59</v>
      </c>
      <c r="K289" s="2">
        <f t="shared" si="36"/>
        <v>4843.6740000000009</v>
      </c>
      <c r="L289" s="2">
        <f t="shared" si="41"/>
        <v>4844</v>
      </c>
      <c r="M289" s="2">
        <f t="shared" si="42"/>
        <v>4844</v>
      </c>
      <c r="N289" s="2">
        <f t="shared" si="43"/>
        <v>4843</v>
      </c>
      <c r="O289">
        <f t="shared" si="37"/>
        <v>2023</v>
      </c>
      <c r="P289" t="str">
        <f t="shared" si="38"/>
        <v>Dec</v>
      </c>
      <c r="Q289" t="str">
        <f t="shared" si="39"/>
        <v>Dec-2023</v>
      </c>
      <c r="R289" s="2" t="str">
        <f t="shared" si="44"/>
        <v>ADULTS</v>
      </c>
    </row>
    <row r="290" spans="1:18" x14ac:dyDescent="0.35">
      <c r="A290" s="1">
        <v>44999</v>
      </c>
      <c r="B290" t="s">
        <v>318</v>
      </c>
      <c r="C290">
        <v>90</v>
      </c>
      <c r="D290" t="s">
        <v>9</v>
      </c>
      <c r="E290" t="s">
        <v>10</v>
      </c>
      <c r="F290" t="s">
        <v>16</v>
      </c>
      <c r="G290" s="6">
        <f>VLOOKUP(F290,S$11:$T$15, 2, FALSE)</f>
        <v>2509.1716796874998</v>
      </c>
      <c r="H290" t="s">
        <v>17</v>
      </c>
      <c r="I290" s="2">
        <v>99.47</v>
      </c>
      <c r="J290" t="str">
        <f t="shared" si="40"/>
        <v>&gt;59</v>
      </c>
      <c r="K290" s="2">
        <f t="shared" si="36"/>
        <v>109.417</v>
      </c>
      <c r="L290" s="2">
        <f t="shared" si="41"/>
        <v>109</v>
      </c>
      <c r="M290" s="2">
        <f t="shared" si="42"/>
        <v>110</v>
      </c>
      <c r="N290" s="2">
        <f t="shared" si="43"/>
        <v>109</v>
      </c>
      <c r="O290">
        <f t="shared" si="37"/>
        <v>2023</v>
      </c>
      <c r="P290" t="str">
        <f t="shared" si="38"/>
        <v>Mar</v>
      </c>
      <c r="Q290" t="str">
        <f t="shared" si="39"/>
        <v>Mar-2023</v>
      </c>
      <c r="R290" s="2" t="str">
        <f t="shared" si="44"/>
        <v>ADULTS</v>
      </c>
    </row>
    <row r="291" spans="1:18" x14ac:dyDescent="0.35">
      <c r="A291" s="1">
        <v>45195</v>
      </c>
      <c r="B291" t="s">
        <v>319</v>
      </c>
      <c r="C291">
        <v>72</v>
      </c>
      <c r="D291" t="s">
        <v>21</v>
      </c>
      <c r="E291" t="s">
        <v>33</v>
      </c>
      <c r="F291" t="s">
        <v>16</v>
      </c>
      <c r="G291" s="6">
        <f>VLOOKUP(F291,S$11:$T$15, 2, FALSE)</f>
        <v>2509.1716796874998</v>
      </c>
      <c r="H291" t="s">
        <v>17</v>
      </c>
      <c r="I291" s="2">
        <v>4516.26</v>
      </c>
      <c r="J291" t="str">
        <f t="shared" si="40"/>
        <v>&gt;59</v>
      </c>
      <c r="K291" s="2">
        <f t="shared" si="36"/>
        <v>4967.8860000000004</v>
      </c>
      <c r="L291" s="2">
        <f t="shared" si="41"/>
        <v>4968</v>
      </c>
      <c r="M291" s="2">
        <f t="shared" si="42"/>
        <v>4968</v>
      </c>
      <c r="N291" s="2">
        <f t="shared" si="43"/>
        <v>4967</v>
      </c>
      <c r="O291">
        <f t="shared" si="37"/>
        <v>2023</v>
      </c>
      <c r="P291" t="str">
        <f t="shared" si="38"/>
        <v>Sep</v>
      </c>
      <c r="Q291" t="str">
        <f t="shared" si="39"/>
        <v>Sep-2023</v>
      </c>
      <c r="R291" s="2" t="str">
        <f t="shared" si="44"/>
        <v>ADULTS</v>
      </c>
    </row>
    <row r="292" spans="1:18" x14ac:dyDescent="0.35">
      <c r="A292" s="1">
        <v>44848</v>
      </c>
      <c r="B292" t="s">
        <v>320</v>
      </c>
      <c r="C292">
        <v>53</v>
      </c>
      <c r="D292" t="s">
        <v>14</v>
      </c>
      <c r="E292" t="s">
        <v>10</v>
      </c>
      <c r="F292" t="s">
        <v>16</v>
      </c>
      <c r="G292" s="6">
        <f>VLOOKUP(F292,S$11:$T$15, 2, FALSE)</f>
        <v>2509.1716796874998</v>
      </c>
      <c r="H292" t="s">
        <v>37</v>
      </c>
      <c r="I292" s="2">
        <v>4367.6899999999996</v>
      </c>
      <c r="J292" t="str">
        <f t="shared" si="40"/>
        <v>40-59</v>
      </c>
      <c r="K292" s="2">
        <f t="shared" si="36"/>
        <v>4804.4589999999998</v>
      </c>
      <c r="L292" s="2">
        <f t="shared" si="41"/>
        <v>4804</v>
      </c>
      <c r="M292" s="2">
        <f t="shared" si="42"/>
        <v>4805</v>
      </c>
      <c r="N292" s="2">
        <f t="shared" si="43"/>
        <v>4804</v>
      </c>
      <c r="O292">
        <f t="shared" si="37"/>
        <v>2022</v>
      </c>
      <c r="P292" t="str">
        <f t="shared" si="38"/>
        <v>Oct</v>
      </c>
      <c r="Q292" t="str">
        <f t="shared" si="39"/>
        <v>Oct-2022</v>
      </c>
      <c r="R292" s="2" t="str">
        <f t="shared" si="44"/>
        <v>ADULTS</v>
      </c>
    </row>
    <row r="293" spans="1:18" x14ac:dyDescent="0.35">
      <c r="A293" s="1">
        <v>45227</v>
      </c>
      <c r="B293" t="s">
        <v>321</v>
      </c>
      <c r="C293">
        <v>48</v>
      </c>
      <c r="D293" t="s">
        <v>14</v>
      </c>
      <c r="E293" t="s">
        <v>27</v>
      </c>
      <c r="F293" t="s">
        <v>30</v>
      </c>
      <c r="G293" s="6">
        <f>VLOOKUP(F293,S$11:$T$15, 2, FALSE)</f>
        <v>2496.7676064257025</v>
      </c>
      <c r="H293" t="s">
        <v>40</v>
      </c>
      <c r="I293" s="2">
        <v>1538.41</v>
      </c>
      <c r="J293" t="str">
        <f t="shared" si="40"/>
        <v>40-59</v>
      </c>
      <c r="K293" s="2">
        <f t="shared" si="36"/>
        <v>1692.2510000000002</v>
      </c>
      <c r="L293" s="2">
        <f t="shared" si="41"/>
        <v>1692</v>
      </c>
      <c r="M293" s="2">
        <f t="shared" si="42"/>
        <v>1693</v>
      </c>
      <c r="N293" s="2">
        <f t="shared" si="43"/>
        <v>1692</v>
      </c>
      <c r="O293">
        <f t="shared" si="37"/>
        <v>2023</v>
      </c>
      <c r="P293" t="str">
        <f t="shared" si="38"/>
        <v>Oct</v>
      </c>
      <c r="Q293" t="str">
        <f t="shared" si="39"/>
        <v>Oct-2023</v>
      </c>
      <c r="R293" s="2" t="str">
        <f t="shared" si="44"/>
        <v>ADULTS</v>
      </c>
    </row>
    <row r="294" spans="1:18" x14ac:dyDescent="0.35">
      <c r="A294" s="1">
        <v>45253</v>
      </c>
      <c r="B294" t="s">
        <v>322</v>
      </c>
      <c r="C294">
        <v>3</v>
      </c>
      <c r="D294" t="s">
        <v>9</v>
      </c>
      <c r="E294" t="s">
        <v>27</v>
      </c>
      <c r="F294" t="s">
        <v>30</v>
      </c>
      <c r="G294" s="6">
        <f>VLOOKUP(F294,S$11:$T$15, 2, FALSE)</f>
        <v>2496.7676064257025</v>
      </c>
      <c r="H294" t="s">
        <v>28</v>
      </c>
      <c r="I294" s="2">
        <v>3614.59</v>
      </c>
      <c r="J294" t="str">
        <f t="shared" si="40"/>
        <v>0-17</v>
      </c>
      <c r="K294" s="2">
        <f t="shared" si="36"/>
        <v>3976.0490000000004</v>
      </c>
      <c r="L294" s="2">
        <f t="shared" si="41"/>
        <v>3976</v>
      </c>
      <c r="M294" s="2">
        <f t="shared" si="42"/>
        <v>3977</v>
      </c>
      <c r="N294" s="2">
        <f t="shared" si="43"/>
        <v>3976</v>
      </c>
      <c r="O294">
        <f t="shared" si="37"/>
        <v>2023</v>
      </c>
      <c r="P294" t="str">
        <f t="shared" si="38"/>
        <v>Nov</v>
      </c>
      <c r="Q294" t="str">
        <f t="shared" si="39"/>
        <v>Nov-2023</v>
      </c>
      <c r="R294" s="2" t="str">
        <f t="shared" si="44"/>
        <v>CHILDREN</v>
      </c>
    </row>
    <row r="295" spans="1:18" x14ac:dyDescent="0.35">
      <c r="A295" s="1">
        <v>44602</v>
      </c>
      <c r="B295" t="s">
        <v>323</v>
      </c>
      <c r="C295">
        <v>77</v>
      </c>
      <c r="D295" t="s">
        <v>9</v>
      </c>
      <c r="E295" t="s">
        <v>19</v>
      </c>
      <c r="F295" t="s">
        <v>30</v>
      </c>
      <c r="G295" s="6">
        <f>VLOOKUP(F295,S$11:$T$15, 2, FALSE)</f>
        <v>2496.7676064257025</v>
      </c>
      <c r="H295" t="s">
        <v>37</v>
      </c>
      <c r="I295" s="2">
        <v>3467.68</v>
      </c>
      <c r="J295" t="str">
        <f t="shared" si="40"/>
        <v>&gt;59</v>
      </c>
      <c r="K295" s="2">
        <f t="shared" si="36"/>
        <v>3814.4480000000003</v>
      </c>
      <c r="L295" s="2">
        <f t="shared" si="41"/>
        <v>3814</v>
      </c>
      <c r="M295" s="2">
        <f t="shared" si="42"/>
        <v>3815</v>
      </c>
      <c r="N295" s="2">
        <f t="shared" si="43"/>
        <v>3814</v>
      </c>
      <c r="O295">
        <f t="shared" si="37"/>
        <v>2022</v>
      </c>
      <c r="P295" t="str">
        <f t="shared" si="38"/>
        <v>Feb</v>
      </c>
      <c r="Q295" t="str">
        <f t="shared" si="39"/>
        <v>Feb-2022</v>
      </c>
      <c r="R295" s="2" t="str">
        <f t="shared" si="44"/>
        <v>ADULTS</v>
      </c>
    </row>
    <row r="296" spans="1:18" x14ac:dyDescent="0.35">
      <c r="A296" s="1">
        <v>44828</v>
      </c>
      <c r="B296" t="s">
        <v>324</v>
      </c>
      <c r="C296">
        <v>44</v>
      </c>
      <c r="D296" t="s">
        <v>14</v>
      </c>
      <c r="E296" t="s">
        <v>10</v>
      </c>
      <c r="F296" t="s">
        <v>30</v>
      </c>
      <c r="G296" s="6">
        <f>VLOOKUP(F296,S$11:$T$15, 2, FALSE)</f>
        <v>2496.7676064257025</v>
      </c>
      <c r="H296" t="s">
        <v>17</v>
      </c>
      <c r="I296" s="2">
        <v>3809.31</v>
      </c>
      <c r="J296" t="str">
        <f t="shared" si="40"/>
        <v>40-59</v>
      </c>
      <c r="K296" s="2">
        <f t="shared" si="36"/>
        <v>4190.241</v>
      </c>
      <c r="L296" s="2">
        <f t="shared" si="41"/>
        <v>4190</v>
      </c>
      <c r="M296" s="2">
        <f t="shared" si="42"/>
        <v>4191</v>
      </c>
      <c r="N296" s="2">
        <f t="shared" si="43"/>
        <v>4190</v>
      </c>
      <c r="O296">
        <f t="shared" si="37"/>
        <v>2022</v>
      </c>
      <c r="P296" t="str">
        <f t="shared" si="38"/>
        <v>Sep</v>
      </c>
      <c r="Q296" t="str">
        <f t="shared" si="39"/>
        <v>Sep-2022</v>
      </c>
      <c r="R296" s="2" t="str">
        <f t="shared" si="44"/>
        <v>ADULTS</v>
      </c>
    </row>
    <row r="297" spans="1:18" x14ac:dyDescent="0.35">
      <c r="A297" s="1">
        <v>44654</v>
      </c>
      <c r="B297" t="s">
        <v>325</v>
      </c>
      <c r="C297">
        <v>26</v>
      </c>
      <c r="D297" t="s">
        <v>9</v>
      </c>
      <c r="E297" t="s">
        <v>10</v>
      </c>
      <c r="F297" t="s">
        <v>16</v>
      </c>
      <c r="G297" s="6">
        <f>VLOOKUP(F297,S$11:$T$15, 2, FALSE)</f>
        <v>2509.1716796874998</v>
      </c>
      <c r="H297" t="s">
        <v>12</v>
      </c>
      <c r="I297" s="2">
        <v>3925.51</v>
      </c>
      <c r="J297" t="str">
        <f t="shared" si="40"/>
        <v>18-39</v>
      </c>
      <c r="K297" s="2">
        <f t="shared" si="36"/>
        <v>4318.0610000000006</v>
      </c>
      <c r="L297" s="2">
        <f t="shared" si="41"/>
        <v>4318</v>
      </c>
      <c r="M297" s="2">
        <f t="shared" si="42"/>
        <v>4319</v>
      </c>
      <c r="N297" s="2">
        <f t="shared" si="43"/>
        <v>4318</v>
      </c>
      <c r="O297">
        <f t="shared" si="37"/>
        <v>2022</v>
      </c>
      <c r="P297" t="str">
        <f t="shared" si="38"/>
        <v>Apr</v>
      </c>
      <c r="Q297" t="str">
        <f t="shared" si="39"/>
        <v>Apr-2022</v>
      </c>
      <c r="R297" s="2" t="str">
        <f t="shared" si="44"/>
        <v>ADULTS</v>
      </c>
    </row>
    <row r="298" spans="1:18" x14ac:dyDescent="0.35">
      <c r="A298" s="1">
        <v>44813</v>
      </c>
      <c r="B298" t="s">
        <v>326</v>
      </c>
      <c r="C298">
        <v>62</v>
      </c>
      <c r="D298" t="s">
        <v>14</v>
      </c>
      <c r="E298" t="s">
        <v>33</v>
      </c>
      <c r="F298" t="s">
        <v>11</v>
      </c>
      <c r="G298" s="6">
        <f>VLOOKUP(F298,S$11:$T$15, 2, FALSE)</f>
        <v>2503.6022787783868</v>
      </c>
      <c r="H298" t="s">
        <v>40</v>
      </c>
      <c r="I298" s="2">
        <v>4764.66</v>
      </c>
      <c r="J298" t="str">
        <f t="shared" si="40"/>
        <v>&gt;59</v>
      </c>
      <c r="K298" s="2">
        <f t="shared" si="36"/>
        <v>5241.1260000000002</v>
      </c>
      <c r="L298" s="2">
        <f t="shared" si="41"/>
        <v>5241</v>
      </c>
      <c r="M298" s="2">
        <f t="shared" si="42"/>
        <v>5242</v>
      </c>
      <c r="N298" s="2">
        <f t="shared" si="43"/>
        <v>5241</v>
      </c>
      <c r="O298">
        <f t="shared" si="37"/>
        <v>2022</v>
      </c>
      <c r="P298" t="str">
        <f t="shared" si="38"/>
        <v>Sep</v>
      </c>
      <c r="Q298" t="str">
        <f t="shared" si="39"/>
        <v>Sep-2022</v>
      </c>
      <c r="R298" s="2" t="str">
        <f t="shared" si="44"/>
        <v>ADULTS</v>
      </c>
    </row>
    <row r="299" spans="1:18" x14ac:dyDescent="0.35">
      <c r="A299" s="1">
        <v>45250</v>
      </c>
      <c r="B299" t="s">
        <v>327</v>
      </c>
      <c r="C299">
        <v>48</v>
      </c>
      <c r="D299" t="s">
        <v>21</v>
      </c>
      <c r="E299" t="s">
        <v>33</v>
      </c>
      <c r="F299" t="s">
        <v>30</v>
      </c>
      <c r="G299" s="6">
        <f>VLOOKUP(F299,S$11:$T$15, 2, FALSE)</f>
        <v>2496.7676064257025</v>
      </c>
      <c r="H299" t="s">
        <v>40</v>
      </c>
      <c r="I299" s="2">
        <v>2846.99</v>
      </c>
      <c r="J299" t="str">
        <f t="shared" si="40"/>
        <v>40-59</v>
      </c>
      <c r="K299" s="2">
        <f t="shared" si="36"/>
        <v>3131.6889999999999</v>
      </c>
      <c r="L299" s="2">
        <f t="shared" si="41"/>
        <v>3132</v>
      </c>
      <c r="M299" s="2">
        <f t="shared" si="42"/>
        <v>3132</v>
      </c>
      <c r="N299" s="2">
        <f t="shared" si="43"/>
        <v>3131</v>
      </c>
      <c r="O299">
        <f t="shared" si="37"/>
        <v>2023</v>
      </c>
      <c r="P299" t="str">
        <f t="shared" si="38"/>
        <v>Nov</v>
      </c>
      <c r="Q299" t="str">
        <f t="shared" si="39"/>
        <v>Nov-2023</v>
      </c>
      <c r="R299" s="2" t="str">
        <f t="shared" si="44"/>
        <v>ADULTS</v>
      </c>
    </row>
    <row r="300" spans="1:18" x14ac:dyDescent="0.35">
      <c r="A300" s="1">
        <v>45047</v>
      </c>
      <c r="B300" t="s">
        <v>328</v>
      </c>
      <c r="C300">
        <v>40</v>
      </c>
      <c r="D300" t="s">
        <v>14</v>
      </c>
      <c r="E300" t="s">
        <v>35</v>
      </c>
      <c r="F300" t="s">
        <v>16</v>
      </c>
      <c r="G300" s="6">
        <f>VLOOKUP(F300,S$11:$T$15, 2, FALSE)</f>
        <v>2509.1716796874998</v>
      </c>
      <c r="H300" t="s">
        <v>37</v>
      </c>
      <c r="I300" s="2">
        <v>2286.15</v>
      </c>
      <c r="J300" t="str">
        <f t="shared" si="40"/>
        <v>40-59</v>
      </c>
      <c r="K300" s="2">
        <f t="shared" si="36"/>
        <v>2514.7650000000003</v>
      </c>
      <c r="L300" s="2">
        <f t="shared" si="41"/>
        <v>2515</v>
      </c>
      <c r="M300" s="2">
        <f t="shared" si="42"/>
        <v>2515</v>
      </c>
      <c r="N300" s="2">
        <f t="shared" si="43"/>
        <v>2514</v>
      </c>
      <c r="O300">
        <f t="shared" si="37"/>
        <v>2023</v>
      </c>
      <c r="P300" t="str">
        <f t="shared" si="38"/>
        <v>May</v>
      </c>
      <c r="Q300" t="str">
        <f t="shared" si="39"/>
        <v>May-2023</v>
      </c>
      <c r="R300" s="2" t="str">
        <f t="shared" si="44"/>
        <v>ADULTS</v>
      </c>
    </row>
    <row r="301" spans="1:18" x14ac:dyDescent="0.35">
      <c r="A301" s="1">
        <v>44665</v>
      </c>
      <c r="B301" t="s">
        <v>329</v>
      </c>
      <c r="C301">
        <v>17</v>
      </c>
      <c r="D301" t="s">
        <v>9</v>
      </c>
      <c r="E301" t="s">
        <v>19</v>
      </c>
      <c r="F301" t="s">
        <v>11</v>
      </c>
      <c r="G301" s="6">
        <f>VLOOKUP(F301,S$11:$T$15, 2, FALSE)</f>
        <v>2503.6022787783868</v>
      </c>
      <c r="H301" t="s">
        <v>40</v>
      </c>
      <c r="I301" s="2">
        <v>4785.46</v>
      </c>
      <c r="J301" t="str">
        <f t="shared" si="40"/>
        <v>0-17</v>
      </c>
      <c r="K301" s="2">
        <f t="shared" si="36"/>
        <v>5264.0060000000003</v>
      </c>
      <c r="L301" s="2">
        <f t="shared" si="41"/>
        <v>5264</v>
      </c>
      <c r="M301" s="2">
        <f t="shared" si="42"/>
        <v>5265</v>
      </c>
      <c r="N301" s="2">
        <f t="shared" si="43"/>
        <v>5264</v>
      </c>
      <c r="O301">
        <f t="shared" si="37"/>
        <v>2022</v>
      </c>
      <c r="P301" t="str">
        <f t="shared" si="38"/>
        <v>Apr</v>
      </c>
      <c r="Q301" t="str">
        <f t="shared" si="39"/>
        <v>Apr-2022</v>
      </c>
      <c r="R301" s="2" t="str">
        <f t="shared" si="44"/>
        <v>CHILDREN</v>
      </c>
    </row>
    <row r="302" spans="1:18" x14ac:dyDescent="0.35">
      <c r="A302" s="1">
        <v>45149</v>
      </c>
      <c r="B302" t="s">
        <v>330</v>
      </c>
      <c r="C302">
        <v>9</v>
      </c>
      <c r="D302" t="s">
        <v>9</v>
      </c>
      <c r="E302" t="s">
        <v>27</v>
      </c>
      <c r="F302" t="s">
        <v>16</v>
      </c>
      <c r="G302" s="6">
        <f>VLOOKUP(F302,S$11:$T$15, 2, FALSE)</f>
        <v>2509.1716796874998</v>
      </c>
      <c r="H302" t="s">
        <v>67</v>
      </c>
      <c r="I302" s="2">
        <v>40.42</v>
      </c>
      <c r="J302" t="str">
        <f t="shared" si="40"/>
        <v>0-17</v>
      </c>
      <c r="K302" s="2">
        <f t="shared" si="36"/>
        <v>44.462000000000003</v>
      </c>
      <c r="L302" s="2">
        <f t="shared" si="41"/>
        <v>44</v>
      </c>
      <c r="M302" s="2">
        <f t="shared" si="42"/>
        <v>45</v>
      </c>
      <c r="N302" s="2">
        <f t="shared" si="43"/>
        <v>44</v>
      </c>
      <c r="O302">
        <f t="shared" si="37"/>
        <v>2023</v>
      </c>
      <c r="P302" t="str">
        <f t="shared" si="38"/>
        <v>Aug</v>
      </c>
      <c r="Q302" t="str">
        <f t="shared" si="39"/>
        <v>Aug-2023</v>
      </c>
      <c r="R302" s="2" t="str">
        <f t="shared" si="44"/>
        <v>CHILDREN</v>
      </c>
    </row>
    <row r="303" spans="1:18" x14ac:dyDescent="0.35">
      <c r="A303" s="1">
        <v>44850</v>
      </c>
      <c r="B303" t="s">
        <v>331</v>
      </c>
      <c r="C303">
        <v>99</v>
      </c>
      <c r="D303" t="s">
        <v>9</v>
      </c>
      <c r="E303" t="s">
        <v>19</v>
      </c>
      <c r="F303" t="s">
        <v>11</v>
      </c>
      <c r="G303" s="6">
        <f>VLOOKUP(F303,S$11:$T$15, 2, FALSE)</f>
        <v>2503.6022787783868</v>
      </c>
      <c r="H303" t="s">
        <v>67</v>
      </c>
      <c r="I303" s="2">
        <v>1555.3</v>
      </c>
      <c r="J303" t="str">
        <f t="shared" si="40"/>
        <v>&gt;59</v>
      </c>
      <c r="K303" s="2">
        <f t="shared" si="36"/>
        <v>1710.8300000000002</v>
      </c>
      <c r="L303" s="2">
        <f t="shared" si="41"/>
        <v>1711</v>
      </c>
      <c r="M303" s="2">
        <f t="shared" si="42"/>
        <v>1711</v>
      </c>
      <c r="N303" s="2">
        <f t="shared" si="43"/>
        <v>1710</v>
      </c>
      <c r="O303">
        <f t="shared" si="37"/>
        <v>2022</v>
      </c>
      <c r="P303" t="str">
        <f t="shared" si="38"/>
        <v>Oct</v>
      </c>
      <c r="Q303" t="str">
        <f t="shared" si="39"/>
        <v>Oct-2022</v>
      </c>
      <c r="R303" s="2" t="str">
        <f t="shared" si="44"/>
        <v>ADULTS</v>
      </c>
    </row>
    <row r="304" spans="1:18" x14ac:dyDescent="0.35">
      <c r="A304" s="1">
        <v>44675</v>
      </c>
      <c r="B304" t="s">
        <v>332</v>
      </c>
      <c r="C304">
        <v>45</v>
      </c>
      <c r="D304" t="s">
        <v>21</v>
      </c>
      <c r="E304" t="s">
        <v>22</v>
      </c>
      <c r="F304" t="s">
        <v>11</v>
      </c>
      <c r="G304" s="6">
        <f>VLOOKUP(F304,S$11:$T$15, 2, FALSE)</f>
        <v>2503.6022787783868</v>
      </c>
      <c r="H304" t="s">
        <v>37</v>
      </c>
      <c r="I304" s="2">
        <v>3391.38</v>
      </c>
      <c r="J304" t="str">
        <f t="shared" si="40"/>
        <v>40-59</v>
      </c>
      <c r="K304" s="2">
        <f t="shared" si="36"/>
        <v>3730.5180000000005</v>
      </c>
      <c r="L304" s="2">
        <f t="shared" si="41"/>
        <v>3731</v>
      </c>
      <c r="M304" s="2">
        <f t="shared" si="42"/>
        <v>3731</v>
      </c>
      <c r="N304" s="2">
        <f t="shared" si="43"/>
        <v>3730</v>
      </c>
      <c r="O304">
        <f t="shared" si="37"/>
        <v>2022</v>
      </c>
      <c r="P304" t="str">
        <f t="shared" si="38"/>
        <v>Apr</v>
      </c>
      <c r="Q304" t="str">
        <f t="shared" si="39"/>
        <v>Apr-2022</v>
      </c>
      <c r="R304" s="2" t="str">
        <f t="shared" si="44"/>
        <v>ADULTS</v>
      </c>
    </row>
    <row r="305" spans="1:18" x14ac:dyDescent="0.35">
      <c r="A305" s="1">
        <v>44601</v>
      </c>
      <c r="B305" t="s">
        <v>333</v>
      </c>
      <c r="C305">
        <v>5</v>
      </c>
      <c r="D305" t="s">
        <v>21</v>
      </c>
      <c r="E305" t="s">
        <v>10</v>
      </c>
      <c r="F305" t="s">
        <v>23</v>
      </c>
      <c r="G305" s="6">
        <f>VLOOKUP(F305,S$11:$T$15, 2, FALSE)</f>
        <v>2440.2966694490819</v>
      </c>
      <c r="H305" t="s">
        <v>12</v>
      </c>
      <c r="I305" s="2">
        <v>3538.08</v>
      </c>
      <c r="J305" t="str">
        <f t="shared" si="40"/>
        <v>0-17</v>
      </c>
      <c r="K305" s="2">
        <f t="shared" si="36"/>
        <v>3891.8880000000004</v>
      </c>
      <c r="L305" s="2">
        <f t="shared" si="41"/>
        <v>3892</v>
      </c>
      <c r="M305" s="2">
        <f t="shared" si="42"/>
        <v>3892</v>
      </c>
      <c r="N305" s="2">
        <f t="shared" si="43"/>
        <v>3891</v>
      </c>
      <c r="O305">
        <f t="shared" si="37"/>
        <v>2022</v>
      </c>
      <c r="P305" t="str">
        <f t="shared" si="38"/>
        <v>Feb</v>
      </c>
      <c r="Q305" t="str">
        <f t="shared" si="39"/>
        <v>Feb-2022</v>
      </c>
      <c r="R305" s="2" t="str">
        <f t="shared" si="44"/>
        <v>CHILDREN</v>
      </c>
    </row>
    <row r="306" spans="1:18" x14ac:dyDescent="0.35">
      <c r="A306" s="1">
        <v>44848</v>
      </c>
      <c r="B306" t="s">
        <v>334</v>
      </c>
      <c r="C306">
        <v>15</v>
      </c>
      <c r="D306" t="s">
        <v>14</v>
      </c>
      <c r="E306" t="s">
        <v>27</v>
      </c>
      <c r="F306" t="s">
        <v>30</v>
      </c>
      <c r="G306" s="6">
        <f>VLOOKUP(F306,S$11:$T$15, 2, FALSE)</f>
        <v>2496.7676064257025</v>
      </c>
      <c r="H306" t="s">
        <v>12</v>
      </c>
      <c r="I306" s="2">
        <v>2209.0300000000002</v>
      </c>
      <c r="J306" t="str">
        <f t="shared" si="40"/>
        <v>0-17</v>
      </c>
      <c r="K306" s="2">
        <f t="shared" si="36"/>
        <v>2429.9330000000004</v>
      </c>
      <c r="L306" s="2">
        <f t="shared" si="41"/>
        <v>2430</v>
      </c>
      <c r="M306" s="2">
        <f t="shared" si="42"/>
        <v>2430</v>
      </c>
      <c r="N306" s="2">
        <f t="shared" si="43"/>
        <v>2429</v>
      </c>
      <c r="O306">
        <f t="shared" si="37"/>
        <v>2022</v>
      </c>
      <c r="P306" t="str">
        <f t="shared" si="38"/>
        <v>Oct</v>
      </c>
      <c r="Q306" t="str">
        <f t="shared" si="39"/>
        <v>Oct-2022</v>
      </c>
      <c r="R306" s="2" t="str">
        <f t="shared" si="44"/>
        <v>CHILDREN</v>
      </c>
    </row>
    <row r="307" spans="1:18" x14ac:dyDescent="0.35">
      <c r="A307" s="1">
        <v>45170</v>
      </c>
      <c r="B307" t="s">
        <v>335</v>
      </c>
      <c r="C307">
        <v>12</v>
      </c>
      <c r="D307" t="s">
        <v>9</v>
      </c>
      <c r="E307" t="s">
        <v>35</v>
      </c>
      <c r="F307" t="s">
        <v>16</v>
      </c>
      <c r="G307" s="6">
        <f>VLOOKUP(F307,S$11:$T$15, 2, FALSE)</f>
        <v>2509.1716796874998</v>
      </c>
      <c r="H307" t="s">
        <v>17</v>
      </c>
      <c r="I307" s="2">
        <v>4211.0200000000004</v>
      </c>
      <c r="J307" t="str">
        <f t="shared" si="40"/>
        <v>0-17</v>
      </c>
      <c r="K307" s="2">
        <f t="shared" si="36"/>
        <v>4632.1220000000012</v>
      </c>
      <c r="L307" s="2">
        <f t="shared" si="41"/>
        <v>4632</v>
      </c>
      <c r="M307" s="2">
        <f t="shared" si="42"/>
        <v>4633</v>
      </c>
      <c r="N307" s="2">
        <f t="shared" si="43"/>
        <v>4632</v>
      </c>
      <c r="O307">
        <f t="shared" si="37"/>
        <v>2023</v>
      </c>
      <c r="P307" t="str">
        <f t="shared" si="38"/>
        <v>Sep</v>
      </c>
      <c r="Q307" t="str">
        <f t="shared" si="39"/>
        <v>Sep-2023</v>
      </c>
      <c r="R307" s="2" t="str">
        <f t="shared" si="44"/>
        <v>CHILDREN</v>
      </c>
    </row>
    <row r="308" spans="1:18" x14ac:dyDescent="0.35">
      <c r="A308" s="1">
        <v>45170</v>
      </c>
      <c r="B308" t="s">
        <v>336</v>
      </c>
      <c r="C308">
        <v>84</v>
      </c>
      <c r="D308" t="s">
        <v>21</v>
      </c>
      <c r="E308" t="s">
        <v>19</v>
      </c>
      <c r="F308" t="s">
        <v>11</v>
      </c>
      <c r="G308" s="6">
        <f>VLOOKUP(F308,S$11:$T$15, 2, FALSE)</f>
        <v>2503.6022787783868</v>
      </c>
      <c r="H308" t="s">
        <v>67</v>
      </c>
      <c r="I308" s="2">
        <v>3419.94</v>
      </c>
      <c r="J308" t="str">
        <f t="shared" si="40"/>
        <v>&gt;59</v>
      </c>
      <c r="K308" s="2">
        <f t="shared" si="36"/>
        <v>3761.9340000000002</v>
      </c>
      <c r="L308" s="2">
        <f t="shared" si="41"/>
        <v>3762</v>
      </c>
      <c r="M308" s="2">
        <f t="shared" si="42"/>
        <v>3762</v>
      </c>
      <c r="N308" s="2">
        <f t="shared" si="43"/>
        <v>3761</v>
      </c>
      <c r="O308">
        <f t="shared" si="37"/>
        <v>2023</v>
      </c>
      <c r="P308" t="str">
        <f t="shared" si="38"/>
        <v>Sep</v>
      </c>
      <c r="Q308" t="str">
        <f t="shared" si="39"/>
        <v>Sep-2023</v>
      </c>
      <c r="R308" s="2" t="str">
        <f t="shared" si="44"/>
        <v>ADULTS</v>
      </c>
    </row>
    <row r="309" spans="1:18" x14ac:dyDescent="0.35">
      <c r="A309" s="1">
        <v>44786</v>
      </c>
      <c r="B309" t="s">
        <v>337</v>
      </c>
      <c r="C309">
        <v>84</v>
      </c>
      <c r="D309" t="s">
        <v>21</v>
      </c>
      <c r="E309" t="s">
        <v>33</v>
      </c>
      <c r="F309" t="s">
        <v>23</v>
      </c>
      <c r="G309" s="6">
        <f>VLOOKUP(F309,S$11:$T$15, 2, FALSE)</f>
        <v>2440.2966694490819</v>
      </c>
      <c r="H309" t="s">
        <v>28</v>
      </c>
      <c r="I309" s="2">
        <v>340.76</v>
      </c>
      <c r="J309" t="str">
        <f t="shared" si="40"/>
        <v>&gt;59</v>
      </c>
      <c r="K309" s="2">
        <f t="shared" si="36"/>
        <v>374.83600000000001</v>
      </c>
      <c r="L309" s="2">
        <f t="shared" si="41"/>
        <v>375</v>
      </c>
      <c r="M309" s="2">
        <f t="shared" si="42"/>
        <v>375</v>
      </c>
      <c r="N309" s="2">
        <f t="shared" si="43"/>
        <v>374</v>
      </c>
      <c r="O309">
        <f t="shared" si="37"/>
        <v>2022</v>
      </c>
      <c r="P309" t="str">
        <f t="shared" si="38"/>
        <v>Aug</v>
      </c>
      <c r="Q309" t="str">
        <f t="shared" si="39"/>
        <v>Aug-2022</v>
      </c>
      <c r="R309" s="2" t="str">
        <f t="shared" si="44"/>
        <v>ADULTS</v>
      </c>
    </row>
    <row r="310" spans="1:18" x14ac:dyDescent="0.35">
      <c r="A310" s="1">
        <v>44928</v>
      </c>
      <c r="B310" t="s">
        <v>338</v>
      </c>
      <c r="C310">
        <v>11</v>
      </c>
      <c r="D310" t="s">
        <v>14</v>
      </c>
      <c r="E310" t="s">
        <v>25</v>
      </c>
      <c r="F310" t="s">
        <v>30</v>
      </c>
      <c r="G310" s="6">
        <f>VLOOKUP(F310,S$11:$T$15, 2, FALSE)</f>
        <v>2496.7676064257025</v>
      </c>
      <c r="H310" t="s">
        <v>17</v>
      </c>
      <c r="I310" s="2">
        <v>4267.3100000000004</v>
      </c>
      <c r="J310" t="str">
        <f t="shared" si="40"/>
        <v>0-17</v>
      </c>
      <c r="K310" s="2">
        <f t="shared" si="36"/>
        <v>4694.0410000000011</v>
      </c>
      <c r="L310" s="2">
        <f t="shared" si="41"/>
        <v>4694</v>
      </c>
      <c r="M310" s="2">
        <f t="shared" si="42"/>
        <v>4695</v>
      </c>
      <c r="N310" s="2">
        <f t="shared" si="43"/>
        <v>4694</v>
      </c>
      <c r="O310">
        <f t="shared" si="37"/>
        <v>2023</v>
      </c>
      <c r="P310" t="str">
        <f t="shared" si="38"/>
        <v>Jan</v>
      </c>
      <c r="Q310" t="str">
        <f t="shared" si="39"/>
        <v>Jan-2023</v>
      </c>
      <c r="R310" s="2" t="str">
        <f t="shared" si="44"/>
        <v>CHILDREN</v>
      </c>
    </row>
    <row r="311" spans="1:18" x14ac:dyDescent="0.35">
      <c r="A311" s="1">
        <v>44827</v>
      </c>
      <c r="B311" t="s">
        <v>339</v>
      </c>
      <c r="C311">
        <v>41</v>
      </c>
      <c r="D311" t="s">
        <v>21</v>
      </c>
      <c r="E311" t="s">
        <v>35</v>
      </c>
      <c r="F311" t="s">
        <v>11</v>
      </c>
      <c r="G311" s="6">
        <f>VLOOKUP(F311,S$11:$T$15, 2, FALSE)</f>
        <v>2503.6022787783868</v>
      </c>
      <c r="H311" t="s">
        <v>12</v>
      </c>
      <c r="I311" s="2">
        <v>869.47</v>
      </c>
      <c r="J311" t="str">
        <f t="shared" si="40"/>
        <v>40-59</v>
      </c>
      <c r="K311" s="2">
        <f t="shared" si="36"/>
        <v>956.41700000000014</v>
      </c>
      <c r="L311" s="2">
        <f t="shared" si="41"/>
        <v>956</v>
      </c>
      <c r="M311" s="2">
        <f t="shared" si="42"/>
        <v>957</v>
      </c>
      <c r="N311" s="2">
        <f t="shared" si="43"/>
        <v>956</v>
      </c>
      <c r="O311">
        <f t="shared" si="37"/>
        <v>2022</v>
      </c>
      <c r="P311" t="str">
        <f t="shared" si="38"/>
        <v>Sep</v>
      </c>
      <c r="Q311" t="str">
        <f t="shared" si="39"/>
        <v>Sep-2022</v>
      </c>
      <c r="R311" s="2" t="str">
        <f t="shared" si="44"/>
        <v>ADULTS</v>
      </c>
    </row>
    <row r="312" spans="1:18" x14ac:dyDescent="0.35">
      <c r="A312" s="1">
        <v>44684</v>
      </c>
      <c r="B312" t="s">
        <v>340</v>
      </c>
      <c r="C312">
        <v>49</v>
      </c>
      <c r="D312" t="s">
        <v>14</v>
      </c>
      <c r="E312" t="s">
        <v>10</v>
      </c>
      <c r="F312" t="s">
        <v>30</v>
      </c>
      <c r="G312" s="6">
        <f>VLOOKUP(F312,S$11:$T$15, 2, FALSE)</f>
        <v>2496.7676064257025</v>
      </c>
      <c r="H312" t="s">
        <v>28</v>
      </c>
      <c r="I312" s="2">
        <v>1552.53</v>
      </c>
      <c r="J312" t="str">
        <f t="shared" si="40"/>
        <v>40-59</v>
      </c>
      <c r="K312" s="2">
        <f t="shared" si="36"/>
        <v>1707.7830000000001</v>
      </c>
      <c r="L312" s="2">
        <f t="shared" si="41"/>
        <v>1708</v>
      </c>
      <c r="M312" s="2">
        <f t="shared" si="42"/>
        <v>1708</v>
      </c>
      <c r="N312" s="2">
        <f t="shared" si="43"/>
        <v>1707</v>
      </c>
      <c r="O312">
        <f t="shared" si="37"/>
        <v>2022</v>
      </c>
      <c r="P312" t="str">
        <f t="shared" si="38"/>
        <v>May</v>
      </c>
      <c r="Q312" t="str">
        <f t="shared" si="39"/>
        <v>May-2022</v>
      </c>
      <c r="R312" s="2" t="str">
        <f t="shared" si="44"/>
        <v>ADULTS</v>
      </c>
    </row>
    <row r="313" spans="1:18" x14ac:dyDescent="0.35">
      <c r="A313" s="1">
        <v>44835</v>
      </c>
      <c r="B313" t="s">
        <v>341</v>
      </c>
      <c r="C313">
        <v>8</v>
      </c>
      <c r="D313" t="s">
        <v>9</v>
      </c>
      <c r="E313" t="s">
        <v>35</v>
      </c>
      <c r="F313" t="s">
        <v>16</v>
      </c>
      <c r="G313" s="6">
        <f>VLOOKUP(F313,S$11:$T$15, 2, FALSE)</f>
        <v>2509.1716796874998</v>
      </c>
      <c r="H313" t="s">
        <v>40</v>
      </c>
      <c r="I313" s="2">
        <v>3307.43</v>
      </c>
      <c r="J313" t="str">
        <f t="shared" si="40"/>
        <v>0-17</v>
      </c>
      <c r="K313" s="2">
        <f t="shared" si="36"/>
        <v>3638.1730000000002</v>
      </c>
      <c r="L313" s="2">
        <f t="shared" si="41"/>
        <v>3638</v>
      </c>
      <c r="M313" s="2">
        <f t="shared" si="42"/>
        <v>3639</v>
      </c>
      <c r="N313" s="2">
        <f t="shared" si="43"/>
        <v>3638</v>
      </c>
      <c r="O313">
        <f t="shared" si="37"/>
        <v>2022</v>
      </c>
      <c r="P313" t="str">
        <f t="shared" si="38"/>
        <v>Oct</v>
      </c>
      <c r="Q313" t="str">
        <f t="shared" si="39"/>
        <v>Oct-2022</v>
      </c>
      <c r="R313" s="2" t="str">
        <f t="shared" si="44"/>
        <v>CHILDREN</v>
      </c>
    </row>
    <row r="314" spans="1:18" x14ac:dyDescent="0.35">
      <c r="A314" s="1">
        <v>44953</v>
      </c>
      <c r="B314" t="s">
        <v>342</v>
      </c>
      <c r="C314">
        <v>39</v>
      </c>
      <c r="D314" t="s">
        <v>21</v>
      </c>
      <c r="E314" t="s">
        <v>25</v>
      </c>
      <c r="F314" t="s">
        <v>16</v>
      </c>
      <c r="G314" s="6">
        <f>VLOOKUP(F314,S$11:$T$15, 2, FALSE)</f>
        <v>2509.1716796874998</v>
      </c>
      <c r="H314" t="s">
        <v>37</v>
      </c>
      <c r="I314" s="2">
        <v>3888.77</v>
      </c>
      <c r="J314" t="str">
        <f t="shared" si="40"/>
        <v>18-39</v>
      </c>
      <c r="K314" s="2">
        <f t="shared" si="36"/>
        <v>4277.6469999999999</v>
      </c>
      <c r="L314" s="2">
        <f t="shared" si="41"/>
        <v>4278</v>
      </c>
      <c r="M314" s="2">
        <f t="shared" si="42"/>
        <v>4278</v>
      </c>
      <c r="N314" s="2">
        <f t="shared" si="43"/>
        <v>4277</v>
      </c>
      <c r="O314">
        <f t="shared" si="37"/>
        <v>2023</v>
      </c>
      <c r="P314" t="str">
        <f t="shared" si="38"/>
        <v>Jan</v>
      </c>
      <c r="Q314" t="str">
        <f t="shared" si="39"/>
        <v>Jan-2023</v>
      </c>
      <c r="R314" s="2" t="str">
        <f t="shared" si="44"/>
        <v>ADULTS</v>
      </c>
    </row>
    <row r="315" spans="1:18" x14ac:dyDescent="0.35">
      <c r="A315" s="1">
        <v>45091</v>
      </c>
      <c r="B315" t="s">
        <v>343</v>
      </c>
      <c r="C315">
        <v>80</v>
      </c>
      <c r="D315" t="s">
        <v>21</v>
      </c>
      <c r="E315" t="s">
        <v>25</v>
      </c>
      <c r="F315" t="s">
        <v>30</v>
      </c>
      <c r="G315" s="6">
        <f>VLOOKUP(F315,S$11:$T$15, 2, FALSE)</f>
        <v>2496.7676064257025</v>
      </c>
      <c r="H315" t="s">
        <v>12</v>
      </c>
      <c r="I315" s="2">
        <v>4529.72</v>
      </c>
      <c r="J315" t="str">
        <f t="shared" si="40"/>
        <v>&gt;59</v>
      </c>
      <c r="K315" s="2">
        <f t="shared" si="36"/>
        <v>4982.6920000000009</v>
      </c>
      <c r="L315" s="2">
        <f t="shared" si="41"/>
        <v>4983</v>
      </c>
      <c r="M315" s="2">
        <f t="shared" si="42"/>
        <v>4983</v>
      </c>
      <c r="N315" s="2">
        <f t="shared" si="43"/>
        <v>4982</v>
      </c>
      <c r="O315">
        <f t="shared" si="37"/>
        <v>2023</v>
      </c>
      <c r="P315" t="str">
        <f t="shared" si="38"/>
        <v>Jun</v>
      </c>
      <c r="Q315" t="str">
        <f t="shared" si="39"/>
        <v>Jun-2023</v>
      </c>
      <c r="R315" s="2" t="str">
        <f t="shared" si="44"/>
        <v>ADULTS</v>
      </c>
    </row>
    <row r="316" spans="1:18" x14ac:dyDescent="0.35">
      <c r="A316" s="1">
        <v>44702</v>
      </c>
      <c r="B316" t="s">
        <v>344</v>
      </c>
      <c r="C316">
        <v>4</v>
      </c>
      <c r="D316" t="s">
        <v>14</v>
      </c>
      <c r="E316" t="s">
        <v>19</v>
      </c>
      <c r="F316" t="s">
        <v>30</v>
      </c>
      <c r="G316" s="6">
        <f>VLOOKUP(F316,S$11:$T$15, 2, FALSE)</f>
        <v>2496.7676064257025</v>
      </c>
      <c r="H316" t="s">
        <v>40</v>
      </c>
      <c r="I316" s="2">
        <v>1315.06</v>
      </c>
      <c r="J316" t="str">
        <f t="shared" si="40"/>
        <v>0-17</v>
      </c>
      <c r="K316" s="2">
        <f t="shared" si="36"/>
        <v>1446.566</v>
      </c>
      <c r="L316" s="2">
        <f t="shared" si="41"/>
        <v>1447</v>
      </c>
      <c r="M316" s="2">
        <f t="shared" si="42"/>
        <v>1447</v>
      </c>
      <c r="N316" s="2">
        <f t="shared" si="43"/>
        <v>1446</v>
      </c>
      <c r="O316">
        <f t="shared" si="37"/>
        <v>2022</v>
      </c>
      <c r="P316" t="str">
        <f t="shared" si="38"/>
        <v>May</v>
      </c>
      <c r="Q316" t="str">
        <f t="shared" si="39"/>
        <v>May-2022</v>
      </c>
      <c r="R316" s="2" t="str">
        <f t="shared" si="44"/>
        <v>CHILDREN</v>
      </c>
    </row>
    <row r="317" spans="1:18" x14ac:dyDescent="0.35">
      <c r="A317" s="1">
        <v>44805</v>
      </c>
      <c r="B317" t="s">
        <v>345</v>
      </c>
      <c r="C317">
        <v>4</v>
      </c>
      <c r="D317" t="s">
        <v>9</v>
      </c>
      <c r="E317" t="s">
        <v>19</v>
      </c>
      <c r="F317" t="s">
        <v>11</v>
      </c>
      <c r="G317" s="6">
        <f>VLOOKUP(F317,S$11:$T$15, 2, FALSE)</f>
        <v>2503.6022787783868</v>
      </c>
      <c r="H317" t="s">
        <v>12</v>
      </c>
      <c r="I317" s="2">
        <v>4330.8100000000004</v>
      </c>
      <c r="J317" t="str">
        <f t="shared" si="40"/>
        <v>0-17</v>
      </c>
      <c r="K317" s="2">
        <f t="shared" si="36"/>
        <v>4763.8910000000005</v>
      </c>
      <c r="L317" s="2">
        <f t="shared" si="41"/>
        <v>4764</v>
      </c>
      <c r="M317" s="2">
        <f t="shared" si="42"/>
        <v>4764</v>
      </c>
      <c r="N317" s="2">
        <f t="shared" si="43"/>
        <v>4763</v>
      </c>
      <c r="O317">
        <f t="shared" si="37"/>
        <v>2022</v>
      </c>
      <c r="P317" t="str">
        <f t="shared" si="38"/>
        <v>Sep</v>
      </c>
      <c r="Q317" t="str">
        <f t="shared" si="39"/>
        <v>Sep-2022</v>
      </c>
      <c r="R317" s="2" t="str">
        <f t="shared" si="44"/>
        <v>CHILDREN</v>
      </c>
    </row>
    <row r="318" spans="1:18" x14ac:dyDescent="0.35">
      <c r="A318" s="1">
        <v>44849</v>
      </c>
      <c r="B318" t="s">
        <v>346</v>
      </c>
      <c r="C318">
        <v>31</v>
      </c>
      <c r="D318" t="s">
        <v>9</v>
      </c>
      <c r="E318" t="s">
        <v>19</v>
      </c>
      <c r="F318" t="s">
        <v>30</v>
      </c>
      <c r="G318" s="6">
        <f>VLOOKUP(F318,S$11:$T$15, 2, FALSE)</f>
        <v>2496.7676064257025</v>
      </c>
      <c r="H318" t="s">
        <v>17</v>
      </c>
      <c r="I318" s="2">
        <v>2851.77</v>
      </c>
      <c r="J318" t="str">
        <f t="shared" si="40"/>
        <v>18-39</v>
      </c>
      <c r="K318" s="2">
        <f t="shared" si="36"/>
        <v>3136.9470000000001</v>
      </c>
      <c r="L318" s="2">
        <f t="shared" si="41"/>
        <v>3137</v>
      </c>
      <c r="M318" s="2">
        <f t="shared" si="42"/>
        <v>3137</v>
      </c>
      <c r="N318" s="2">
        <f t="shared" si="43"/>
        <v>3136</v>
      </c>
      <c r="O318">
        <f t="shared" si="37"/>
        <v>2022</v>
      </c>
      <c r="P318" t="str">
        <f t="shared" si="38"/>
        <v>Oct</v>
      </c>
      <c r="Q318" t="str">
        <f t="shared" si="39"/>
        <v>Oct-2022</v>
      </c>
      <c r="R318" s="2" t="str">
        <f t="shared" si="44"/>
        <v>ADULTS</v>
      </c>
    </row>
    <row r="319" spans="1:18" x14ac:dyDescent="0.35">
      <c r="A319" s="1">
        <v>45088</v>
      </c>
      <c r="B319" t="s">
        <v>347</v>
      </c>
      <c r="C319">
        <v>66</v>
      </c>
      <c r="D319" t="s">
        <v>21</v>
      </c>
      <c r="E319" t="s">
        <v>27</v>
      </c>
      <c r="F319" t="s">
        <v>16</v>
      </c>
      <c r="G319" s="6">
        <f>VLOOKUP(F319,S$11:$T$15, 2, FALSE)</f>
        <v>2509.1716796874998</v>
      </c>
      <c r="H319" t="s">
        <v>40</v>
      </c>
      <c r="I319" s="2">
        <v>3222.01</v>
      </c>
      <c r="J319" t="str">
        <f t="shared" si="40"/>
        <v>&gt;59</v>
      </c>
      <c r="K319" s="2">
        <f t="shared" si="36"/>
        <v>3544.2110000000007</v>
      </c>
      <c r="L319" s="2">
        <f t="shared" si="41"/>
        <v>3544</v>
      </c>
      <c r="M319" s="2">
        <f t="shared" si="42"/>
        <v>3545</v>
      </c>
      <c r="N319" s="2">
        <f t="shared" si="43"/>
        <v>3544</v>
      </c>
      <c r="O319">
        <f t="shared" si="37"/>
        <v>2023</v>
      </c>
      <c r="P319" t="str">
        <f t="shared" si="38"/>
        <v>Jun</v>
      </c>
      <c r="Q319" t="str">
        <f t="shared" si="39"/>
        <v>Jun-2023</v>
      </c>
      <c r="R319" s="2" t="str">
        <f t="shared" si="44"/>
        <v>ADULTS</v>
      </c>
    </row>
    <row r="320" spans="1:18" x14ac:dyDescent="0.35">
      <c r="A320" s="1">
        <v>44996</v>
      </c>
      <c r="B320" t="s">
        <v>348</v>
      </c>
      <c r="C320">
        <v>4</v>
      </c>
      <c r="D320" t="s">
        <v>9</v>
      </c>
      <c r="E320" t="s">
        <v>33</v>
      </c>
      <c r="F320" t="s">
        <v>23</v>
      </c>
      <c r="G320" s="6">
        <f>VLOOKUP(F320,S$11:$T$15, 2, FALSE)</f>
        <v>2440.2966694490819</v>
      </c>
      <c r="H320" t="s">
        <v>40</v>
      </c>
      <c r="I320" s="2">
        <v>701.91</v>
      </c>
      <c r="J320" t="str">
        <f t="shared" si="40"/>
        <v>0-17</v>
      </c>
      <c r="K320" s="2">
        <f t="shared" si="36"/>
        <v>772.101</v>
      </c>
      <c r="L320" s="2">
        <f t="shared" si="41"/>
        <v>772</v>
      </c>
      <c r="M320" s="2">
        <f t="shared" si="42"/>
        <v>773</v>
      </c>
      <c r="N320" s="2">
        <f t="shared" si="43"/>
        <v>772</v>
      </c>
      <c r="O320">
        <f t="shared" si="37"/>
        <v>2023</v>
      </c>
      <c r="P320" t="str">
        <f t="shared" si="38"/>
        <v>Mar</v>
      </c>
      <c r="Q320" t="str">
        <f t="shared" si="39"/>
        <v>Mar-2023</v>
      </c>
      <c r="R320" s="2" t="str">
        <f t="shared" si="44"/>
        <v>CHILDREN</v>
      </c>
    </row>
    <row r="321" spans="1:18" x14ac:dyDescent="0.35">
      <c r="A321" s="1">
        <v>44611</v>
      </c>
      <c r="B321" t="s">
        <v>349</v>
      </c>
      <c r="C321">
        <v>50</v>
      </c>
      <c r="D321" t="s">
        <v>9</v>
      </c>
      <c r="E321" t="s">
        <v>22</v>
      </c>
      <c r="F321" t="s">
        <v>30</v>
      </c>
      <c r="G321" s="6">
        <f>VLOOKUP(F321,S$11:$T$15, 2, FALSE)</f>
        <v>2496.7676064257025</v>
      </c>
      <c r="H321" t="s">
        <v>12</v>
      </c>
      <c r="I321" s="2">
        <v>3523.95</v>
      </c>
      <c r="J321" t="str">
        <f t="shared" si="40"/>
        <v>40-59</v>
      </c>
      <c r="K321" s="2">
        <f t="shared" si="36"/>
        <v>3876.3450000000003</v>
      </c>
      <c r="L321" s="2">
        <f t="shared" si="41"/>
        <v>3876</v>
      </c>
      <c r="M321" s="2">
        <f t="shared" si="42"/>
        <v>3877</v>
      </c>
      <c r="N321" s="2">
        <f t="shared" si="43"/>
        <v>3876</v>
      </c>
      <c r="O321">
        <f t="shared" si="37"/>
        <v>2022</v>
      </c>
      <c r="P321" t="str">
        <f t="shared" si="38"/>
        <v>Feb</v>
      </c>
      <c r="Q321" t="str">
        <f t="shared" si="39"/>
        <v>Feb-2022</v>
      </c>
      <c r="R321" s="2" t="str">
        <f t="shared" si="44"/>
        <v>ADULTS</v>
      </c>
    </row>
    <row r="322" spans="1:18" x14ac:dyDescent="0.35">
      <c r="A322" s="1">
        <v>45007</v>
      </c>
      <c r="B322" t="s">
        <v>350</v>
      </c>
      <c r="C322">
        <v>95</v>
      </c>
      <c r="D322" t="s">
        <v>9</v>
      </c>
      <c r="E322" t="s">
        <v>22</v>
      </c>
      <c r="F322" t="s">
        <v>16</v>
      </c>
      <c r="G322" s="6">
        <f>VLOOKUP(F322,S$11:$T$15, 2, FALSE)</f>
        <v>2509.1716796874998</v>
      </c>
      <c r="H322" t="s">
        <v>17</v>
      </c>
      <c r="I322" s="2">
        <v>3024.53</v>
      </c>
      <c r="J322" t="str">
        <f t="shared" si="40"/>
        <v>&gt;59</v>
      </c>
      <c r="K322" s="2">
        <f t="shared" ref="K322:K385" si="45">I322*1.1</f>
        <v>3326.9830000000006</v>
      </c>
      <c r="L322" s="2">
        <f t="shared" si="41"/>
        <v>3327</v>
      </c>
      <c r="M322" s="2">
        <f t="shared" si="42"/>
        <v>3327</v>
      </c>
      <c r="N322" s="2">
        <f t="shared" si="43"/>
        <v>3326</v>
      </c>
      <c r="O322">
        <f t="shared" ref="O322:O385" si="46">YEAR(A322)</f>
        <v>2023</v>
      </c>
      <c r="P322" t="str">
        <f t="shared" ref="P322:P385" si="47">TEXT(A322, "MMM")</f>
        <v>Mar</v>
      </c>
      <c r="Q322" t="str">
        <f t="shared" ref="Q322:Q385" si="48">TEXT(A322, "MMM-YYYY")</f>
        <v>Mar-2023</v>
      </c>
      <c r="R322" s="2" t="str">
        <f t="shared" si="44"/>
        <v>ADULTS</v>
      </c>
    </row>
    <row r="323" spans="1:18" x14ac:dyDescent="0.35">
      <c r="A323" s="1">
        <v>44698</v>
      </c>
      <c r="B323" t="s">
        <v>351</v>
      </c>
      <c r="C323">
        <v>37</v>
      </c>
      <c r="D323" t="s">
        <v>9</v>
      </c>
      <c r="E323" t="s">
        <v>22</v>
      </c>
      <c r="F323" t="s">
        <v>23</v>
      </c>
      <c r="G323" s="6">
        <f>VLOOKUP(F323,S$11:$T$15, 2, FALSE)</f>
        <v>2440.2966694490819</v>
      </c>
      <c r="H323" t="s">
        <v>17</v>
      </c>
      <c r="I323" s="2">
        <v>235.73</v>
      </c>
      <c r="J323" t="str">
        <f t="shared" ref="J323:J386" si="49">IF(C323&lt;=17,"0-17",IF(C323&lt;=39, "18-39", IF(C323&lt;=59, "40-59", "&gt;59")))</f>
        <v>18-39</v>
      </c>
      <c r="K323" s="2">
        <f t="shared" si="45"/>
        <v>259.303</v>
      </c>
      <c r="L323" s="2">
        <f t="shared" ref="L323:L386" si="50">ROUND(K323, 0)</f>
        <v>259</v>
      </c>
      <c r="M323" s="2">
        <f t="shared" ref="M323:M386" si="51">ROUNDUP(K323, 0)</f>
        <v>260</v>
      </c>
      <c r="N323" s="2">
        <f t="shared" ref="N323:N386" si="52">ROUNDDOWN(K323,0)</f>
        <v>259</v>
      </c>
      <c r="O323">
        <f t="shared" si="46"/>
        <v>2022</v>
      </c>
      <c r="P323" t="str">
        <f t="shared" si="47"/>
        <v>May</v>
      </c>
      <c r="Q323" t="str">
        <f t="shared" si="48"/>
        <v>May-2022</v>
      </c>
      <c r="R323" s="2" t="str">
        <f t="shared" ref="R323:R386" si="53">IF(C323&gt;=18, "ADULTS", "CHILDREN")</f>
        <v>ADULTS</v>
      </c>
    </row>
    <row r="324" spans="1:18" x14ac:dyDescent="0.35">
      <c r="A324" s="1">
        <v>45012</v>
      </c>
      <c r="B324" t="s">
        <v>352</v>
      </c>
      <c r="C324">
        <v>80</v>
      </c>
      <c r="D324" t="s">
        <v>14</v>
      </c>
      <c r="E324" t="s">
        <v>25</v>
      </c>
      <c r="F324" t="s">
        <v>30</v>
      </c>
      <c r="G324" s="6">
        <f>VLOOKUP(F324,S$11:$T$15, 2, FALSE)</f>
        <v>2496.7676064257025</v>
      </c>
      <c r="H324" t="s">
        <v>12</v>
      </c>
      <c r="I324" s="2">
        <v>49.35</v>
      </c>
      <c r="J324" t="str">
        <f t="shared" si="49"/>
        <v>&gt;59</v>
      </c>
      <c r="K324" s="2">
        <f t="shared" si="45"/>
        <v>54.285000000000004</v>
      </c>
      <c r="L324" s="2">
        <f t="shared" si="50"/>
        <v>54</v>
      </c>
      <c r="M324" s="2">
        <f t="shared" si="51"/>
        <v>55</v>
      </c>
      <c r="N324" s="2">
        <f t="shared" si="52"/>
        <v>54</v>
      </c>
      <c r="O324">
        <f t="shared" si="46"/>
        <v>2023</v>
      </c>
      <c r="P324" t="str">
        <f t="shared" si="47"/>
        <v>Mar</v>
      </c>
      <c r="Q324" t="str">
        <f t="shared" si="48"/>
        <v>Mar-2023</v>
      </c>
      <c r="R324" s="2" t="str">
        <f t="shared" si="53"/>
        <v>ADULTS</v>
      </c>
    </row>
    <row r="325" spans="1:18" x14ac:dyDescent="0.35">
      <c r="A325" s="1">
        <v>44853</v>
      </c>
      <c r="B325" t="s">
        <v>353</v>
      </c>
      <c r="C325">
        <v>6</v>
      </c>
      <c r="D325" t="s">
        <v>21</v>
      </c>
      <c r="E325" t="s">
        <v>35</v>
      </c>
      <c r="F325" t="s">
        <v>11</v>
      </c>
      <c r="G325" s="6">
        <f>VLOOKUP(F325,S$11:$T$15, 2, FALSE)</f>
        <v>2503.6022787783868</v>
      </c>
      <c r="H325" t="s">
        <v>28</v>
      </c>
      <c r="I325" s="2">
        <v>156.96</v>
      </c>
      <c r="J325" t="str">
        <f t="shared" si="49"/>
        <v>0-17</v>
      </c>
      <c r="K325" s="2">
        <f t="shared" si="45"/>
        <v>172.65600000000003</v>
      </c>
      <c r="L325" s="2">
        <f t="shared" si="50"/>
        <v>173</v>
      </c>
      <c r="M325" s="2">
        <f t="shared" si="51"/>
        <v>173</v>
      </c>
      <c r="N325" s="2">
        <f t="shared" si="52"/>
        <v>172</v>
      </c>
      <c r="O325">
        <f t="shared" si="46"/>
        <v>2022</v>
      </c>
      <c r="P325" t="str">
        <f t="shared" si="47"/>
        <v>Oct</v>
      </c>
      <c r="Q325" t="str">
        <f t="shared" si="48"/>
        <v>Oct-2022</v>
      </c>
      <c r="R325" s="2" t="str">
        <f t="shared" si="53"/>
        <v>CHILDREN</v>
      </c>
    </row>
    <row r="326" spans="1:18" x14ac:dyDescent="0.35">
      <c r="A326" s="1">
        <v>45279</v>
      </c>
      <c r="B326" t="s">
        <v>354</v>
      </c>
      <c r="C326">
        <v>59</v>
      </c>
      <c r="D326" t="s">
        <v>9</v>
      </c>
      <c r="E326" t="s">
        <v>33</v>
      </c>
      <c r="F326" t="s">
        <v>11</v>
      </c>
      <c r="G326" s="6">
        <f>VLOOKUP(F326,S$11:$T$15, 2, FALSE)</f>
        <v>2503.6022787783868</v>
      </c>
      <c r="H326" t="s">
        <v>40</v>
      </c>
      <c r="I326" s="2">
        <v>1031.6300000000001</v>
      </c>
      <c r="J326" t="str">
        <f t="shared" si="49"/>
        <v>40-59</v>
      </c>
      <c r="K326" s="2">
        <f t="shared" si="45"/>
        <v>1134.7930000000001</v>
      </c>
      <c r="L326" s="2">
        <f t="shared" si="50"/>
        <v>1135</v>
      </c>
      <c r="M326" s="2">
        <f t="shared" si="51"/>
        <v>1135</v>
      </c>
      <c r="N326" s="2">
        <f t="shared" si="52"/>
        <v>1134</v>
      </c>
      <c r="O326">
        <f t="shared" si="46"/>
        <v>2023</v>
      </c>
      <c r="P326" t="str">
        <f t="shared" si="47"/>
        <v>Dec</v>
      </c>
      <c r="Q326" t="str">
        <f t="shared" si="48"/>
        <v>Dec-2023</v>
      </c>
      <c r="R326" s="2" t="str">
        <f t="shared" si="53"/>
        <v>ADULTS</v>
      </c>
    </row>
    <row r="327" spans="1:18" x14ac:dyDescent="0.35">
      <c r="A327" s="1">
        <v>44714</v>
      </c>
      <c r="B327" t="s">
        <v>355</v>
      </c>
      <c r="C327">
        <v>62</v>
      </c>
      <c r="D327" t="s">
        <v>14</v>
      </c>
      <c r="E327" t="s">
        <v>25</v>
      </c>
      <c r="F327" t="s">
        <v>11</v>
      </c>
      <c r="G327" s="6">
        <f>VLOOKUP(F327,S$11:$T$15, 2, FALSE)</f>
        <v>2503.6022787783868</v>
      </c>
      <c r="H327" t="s">
        <v>40</v>
      </c>
      <c r="I327" s="2">
        <v>2863.99</v>
      </c>
      <c r="J327" t="str">
        <f t="shared" si="49"/>
        <v>&gt;59</v>
      </c>
      <c r="K327" s="2">
        <f t="shared" si="45"/>
        <v>3150.3890000000001</v>
      </c>
      <c r="L327" s="2">
        <f t="shared" si="50"/>
        <v>3150</v>
      </c>
      <c r="M327" s="2">
        <f t="shared" si="51"/>
        <v>3151</v>
      </c>
      <c r="N327" s="2">
        <f t="shared" si="52"/>
        <v>3150</v>
      </c>
      <c r="O327">
        <f t="shared" si="46"/>
        <v>2022</v>
      </c>
      <c r="P327" t="str">
        <f t="shared" si="47"/>
        <v>Jun</v>
      </c>
      <c r="Q327" t="str">
        <f t="shared" si="48"/>
        <v>Jun-2022</v>
      </c>
      <c r="R327" s="2" t="str">
        <f t="shared" si="53"/>
        <v>ADULTS</v>
      </c>
    </row>
    <row r="328" spans="1:18" x14ac:dyDescent="0.35">
      <c r="A328" s="1">
        <v>44613</v>
      </c>
      <c r="B328" t="s">
        <v>356</v>
      </c>
      <c r="C328">
        <v>66</v>
      </c>
      <c r="D328" t="s">
        <v>14</v>
      </c>
      <c r="E328" t="s">
        <v>27</v>
      </c>
      <c r="F328" t="s">
        <v>16</v>
      </c>
      <c r="G328" s="6">
        <f>VLOOKUP(F328,S$11:$T$15, 2, FALSE)</f>
        <v>2509.1716796874998</v>
      </c>
      <c r="H328" t="s">
        <v>40</v>
      </c>
      <c r="I328" s="2">
        <v>578.54999999999995</v>
      </c>
      <c r="J328" t="str">
        <f t="shared" si="49"/>
        <v>&gt;59</v>
      </c>
      <c r="K328" s="2">
        <f t="shared" si="45"/>
        <v>636.40499999999997</v>
      </c>
      <c r="L328" s="2">
        <f t="shared" si="50"/>
        <v>636</v>
      </c>
      <c r="M328" s="2">
        <f t="shared" si="51"/>
        <v>637</v>
      </c>
      <c r="N328" s="2">
        <f t="shared" si="52"/>
        <v>636</v>
      </c>
      <c r="O328">
        <f t="shared" si="46"/>
        <v>2022</v>
      </c>
      <c r="P328" t="str">
        <f t="shared" si="47"/>
        <v>Feb</v>
      </c>
      <c r="Q328" t="str">
        <f t="shared" si="48"/>
        <v>Feb-2022</v>
      </c>
      <c r="R328" s="2" t="str">
        <f t="shared" si="53"/>
        <v>ADULTS</v>
      </c>
    </row>
    <row r="329" spans="1:18" x14ac:dyDescent="0.35">
      <c r="A329" s="1">
        <v>45224</v>
      </c>
      <c r="B329" t="s">
        <v>357</v>
      </c>
      <c r="C329">
        <v>16</v>
      </c>
      <c r="D329" t="s">
        <v>21</v>
      </c>
      <c r="E329" t="s">
        <v>27</v>
      </c>
      <c r="F329" t="s">
        <v>30</v>
      </c>
      <c r="G329" s="6">
        <f>VLOOKUP(F329,S$11:$T$15, 2, FALSE)</f>
        <v>2496.7676064257025</v>
      </c>
      <c r="H329" t="s">
        <v>37</v>
      </c>
      <c r="I329" s="2">
        <v>3704.19</v>
      </c>
      <c r="J329" t="str">
        <f t="shared" si="49"/>
        <v>0-17</v>
      </c>
      <c r="K329" s="2">
        <f t="shared" si="45"/>
        <v>4074.6090000000004</v>
      </c>
      <c r="L329" s="2">
        <f t="shared" si="50"/>
        <v>4075</v>
      </c>
      <c r="M329" s="2">
        <f t="shared" si="51"/>
        <v>4075</v>
      </c>
      <c r="N329" s="2">
        <f t="shared" si="52"/>
        <v>4074</v>
      </c>
      <c r="O329">
        <f t="shared" si="46"/>
        <v>2023</v>
      </c>
      <c r="P329" t="str">
        <f t="shared" si="47"/>
        <v>Oct</v>
      </c>
      <c r="Q329" t="str">
        <f t="shared" si="48"/>
        <v>Oct-2023</v>
      </c>
      <c r="R329" s="2" t="str">
        <f t="shared" si="53"/>
        <v>CHILDREN</v>
      </c>
    </row>
    <row r="330" spans="1:18" x14ac:dyDescent="0.35">
      <c r="A330" s="1">
        <v>45290</v>
      </c>
      <c r="B330" t="s">
        <v>358</v>
      </c>
      <c r="C330">
        <v>66</v>
      </c>
      <c r="D330" t="s">
        <v>14</v>
      </c>
      <c r="E330" t="s">
        <v>33</v>
      </c>
      <c r="F330" t="s">
        <v>16</v>
      </c>
      <c r="G330" s="6">
        <f>VLOOKUP(F330,S$11:$T$15, 2, FALSE)</f>
        <v>2509.1716796874998</v>
      </c>
      <c r="H330" t="s">
        <v>12</v>
      </c>
      <c r="I330" s="2">
        <v>228.38</v>
      </c>
      <c r="J330" t="str">
        <f t="shared" si="49"/>
        <v>&gt;59</v>
      </c>
      <c r="K330" s="2">
        <f t="shared" si="45"/>
        <v>251.21800000000002</v>
      </c>
      <c r="L330" s="2">
        <f t="shared" si="50"/>
        <v>251</v>
      </c>
      <c r="M330" s="2">
        <f t="shared" si="51"/>
        <v>252</v>
      </c>
      <c r="N330" s="2">
        <f t="shared" si="52"/>
        <v>251</v>
      </c>
      <c r="O330">
        <f t="shared" si="46"/>
        <v>2023</v>
      </c>
      <c r="P330" t="str">
        <f t="shared" si="47"/>
        <v>Dec</v>
      </c>
      <c r="Q330" t="str">
        <f t="shared" si="48"/>
        <v>Dec-2023</v>
      </c>
      <c r="R330" s="2" t="str">
        <f t="shared" si="53"/>
        <v>ADULTS</v>
      </c>
    </row>
    <row r="331" spans="1:18" x14ac:dyDescent="0.35">
      <c r="A331" s="1">
        <v>44566</v>
      </c>
      <c r="B331" t="s">
        <v>359</v>
      </c>
      <c r="C331">
        <v>41</v>
      </c>
      <c r="D331" t="s">
        <v>14</v>
      </c>
      <c r="E331" t="s">
        <v>19</v>
      </c>
      <c r="F331" t="s">
        <v>16</v>
      </c>
      <c r="G331" s="6">
        <f>VLOOKUP(F331,S$11:$T$15, 2, FALSE)</f>
        <v>2509.1716796874998</v>
      </c>
      <c r="H331" t="s">
        <v>40</v>
      </c>
      <c r="I331" s="2">
        <v>4913.53</v>
      </c>
      <c r="J331" t="str">
        <f t="shared" si="49"/>
        <v>40-59</v>
      </c>
      <c r="K331" s="2">
        <f t="shared" si="45"/>
        <v>5404.8829999999998</v>
      </c>
      <c r="L331" s="2">
        <f t="shared" si="50"/>
        <v>5405</v>
      </c>
      <c r="M331" s="2">
        <f t="shared" si="51"/>
        <v>5405</v>
      </c>
      <c r="N331" s="2">
        <f t="shared" si="52"/>
        <v>5404</v>
      </c>
      <c r="O331">
        <f t="shared" si="46"/>
        <v>2022</v>
      </c>
      <c r="P331" t="str">
        <f t="shared" si="47"/>
        <v>Jan</v>
      </c>
      <c r="Q331" t="str">
        <f t="shared" si="48"/>
        <v>Jan-2022</v>
      </c>
      <c r="R331" s="2" t="str">
        <f t="shared" si="53"/>
        <v>ADULTS</v>
      </c>
    </row>
    <row r="332" spans="1:18" x14ac:dyDescent="0.35">
      <c r="A332" s="1">
        <v>45201</v>
      </c>
      <c r="B332" t="s">
        <v>360</v>
      </c>
      <c r="C332">
        <v>14</v>
      </c>
      <c r="D332" t="s">
        <v>21</v>
      </c>
      <c r="E332" t="s">
        <v>22</v>
      </c>
      <c r="F332" t="s">
        <v>11</v>
      </c>
      <c r="G332" s="6">
        <f>VLOOKUP(F332,S$11:$T$15, 2, FALSE)</f>
        <v>2503.6022787783868</v>
      </c>
      <c r="H332" t="s">
        <v>12</v>
      </c>
      <c r="I332" s="2">
        <v>256.33</v>
      </c>
      <c r="J332" t="str">
        <f t="shared" si="49"/>
        <v>0-17</v>
      </c>
      <c r="K332" s="2">
        <f t="shared" si="45"/>
        <v>281.96300000000002</v>
      </c>
      <c r="L332" s="2">
        <f t="shared" si="50"/>
        <v>282</v>
      </c>
      <c r="M332" s="2">
        <f t="shared" si="51"/>
        <v>282</v>
      </c>
      <c r="N332" s="2">
        <f t="shared" si="52"/>
        <v>281</v>
      </c>
      <c r="O332">
        <f t="shared" si="46"/>
        <v>2023</v>
      </c>
      <c r="P332" t="str">
        <f t="shared" si="47"/>
        <v>Oct</v>
      </c>
      <c r="Q332" t="str">
        <f t="shared" si="48"/>
        <v>Oct-2023</v>
      </c>
      <c r="R332" s="2" t="str">
        <f t="shared" si="53"/>
        <v>CHILDREN</v>
      </c>
    </row>
    <row r="333" spans="1:18" x14ac:dyDescent="0.35">
      <c r="A333" s="1">
        <v>45033</v>
      </c>
      <c r="B333" t="s">
        <v>361</v>
      </c>
      <c r="C333">
        <v>15</v>
      </c>
      <c r="D333" t="s">
        <v>21</v>
      </c>
      <c r="E333" t="s">
        <v>10</v>
      </c>
      <c r="F333" t="s">
        <v>11</v>
      </c>
      <c r="G333" s="6">
        <f>VLOOKUP(F333,S$11:$T$15, 2, FALSE)</f>
        <v>2503.6022787783868</v>
      </c>
      <c r="H333" t="s">
        <v>28</v>
      </c>
      <c r="I333" s="2">
        <v>4975.72</v>
      </c>
      <c r="J333" t="str">
        <f t="shared" si="49"/>
        <v>0-17</v>
      </c>
      <c r="K333" s="2">
        <f t="shared" si="45"/>
        <v>5473.2920000000004</v>
      </c>
      <c r="L333" s="2">
        <f t="shared" si="50"/>
        <v>5473</v>
      </c>
      <c r="M333" s="2">
        <f t="shared" si="51"/>
        <v>5474</v>
      </c>
      <c r="N333" s="2">
        <f t="shared" si="52"/>
        <v>5473</v>
      </c>
      <c r="O333">
        <f t="shared" si="46"/>
        <v>2023</v>
      </c>
      <c r="P333" t="str">
        <f t="shared" si="47"/>
        <v>Apr</v>
      </c>
      <c r="Q333" t="str">
        <f t="shared" si="48"/>
        <v>Apr-2023</v>
      </c>
      <c r="R333" s="2" t="str">
        <f t="shared" si="53"/>
        <v>CHILDREN</v>
      </c>
    </row>
    <row r="334" spans="1:18" x14ac:dyDescent="0.35">
      <c r="A334" s="1">
        <v>45273</v>
      </c>
      <c r="B334" t="s">
        <v>362</v>
      </c>
      <c r="C334">
        <v>87</v>
      </c>
      <c r="D334" t="s">
        <v>9</v>
      </c>
      <c r="E334" t="s">
        <v>22</v>
      </c>
      <c r="F334" t="s">
        <v>30</v>
      </c>
      <c r="G334" s="6">
        <f>VLOOKUP(F334,S$11:$T$15, 2, FALSE)</f>
        <v>2496.7676064257025</v>
      </c>
      <c r="H334" t="s">
        <v>67</v>
      </c>
      <c r="I334" s="2">
        <v>3323.19</v>
      </c>
      <c r="J334" t="str">
        <f t="shared" si="49"/>
        <v>&gt;59</v>
      </c>
      <c r="K334" s="2">
        <f t="shared" si="45"/>
        <v>3655.5090000000005</v>
      </c>
      <c r="L334" s="2">
        <f t="shared" si="50"/>
        <v>3656</v>
      </c>
      <c r="M334" s="2">
        <f t="shared" si="51"/>
        <v>3656</v>
      </c>
      <c r="N334" s="2">
        <f t="shared" si="52"/>
        <v>3655</v>
      </c>
      <c r="O334">
        <f t="shared" si="46"/>
        <v>2023</v>
      </c>
      <c r="P334" t="str">
        <f t="shared" si="47"/>
        <v>Dec</v>
      </c>
      <c r="Q334" t="str">
        <f t="shared" si="48"/>
        <v>Dec-2023</v>
      </c>
      <c r="R334" s="2" t="str">
        <f t="shared" si="53"/>
        <v>ADULTS</v>
      </c>
    </row>
    <row r="335" spans="1:18" x14ac:dyDescent="0.35">
      <c r="A335" s="1">
        <v>45275</v>
      </c>
      <c r="B335" t="s">
        <v>363</v>
      </c>
      <c r="C335">
        <v>76</v>
      </c>
      <c r="D335" t="s">
        <v>14</v>
      </c>
      <c r="E335" t="s">
        <v>19</v>
      </c>
      <c r="F335" t="s">
        <v>30</v>
      </c>
      <c r="G335" s="6">
        <f>VLOOKUP(F335,S$11:$T$15, 2, FALSE)</f>
        <v>2496.7676064257025</v>
      </c>
      <c r="H335" t="s">
        <v>12</v>
      </c>
      <c r="I335" s="2">
        <v>1272.2</v>
      </c>
      <c r="J335" t="str">
        <f t="shared" si="49"/>
        <v>&gt;59</v>
      </c>
      <c r="K335" s="2">
        <f t="shared" si="45"/>
        <v>1399.42</v>
      </c>
      <c r="L335" s="2">
        <f t="shared" si="50"/>
        <v>1399</v>
      </c>
      <c r="M335" s="2">
        <f t="shared" si="51"/>
        <v>1400</v>
      </c>
      <c r="N335" s="2">
        <f t="shared" si="52"/>
        <v>1399</v>
      </c>
      <c r="O335">
        <f t="shared" si="46"/>
        <v>2023</v>
      </c>
      <c r="P335" t="str">
        <f t="shared" si="47"/>
        <v>Dec</v>
      </c>
      <c r="Q335" t="str">
        <f t="shared" si="48"/>
        <v>Dec-2023</v>
      </c>
      <c r="R335" s="2" t="str">
        <f t="shared" si="53"/>
        <v>ADULTS</v>
      </c>
    </row>
    <row r="336" spans="1:18" x14ac:dyDescent="0.35">
      <c r="A336" s="1">
        <v>45185</v>
      </c>
      <c r="B336" t="s">
        <v>364</v>
      </c>
      <c r="C336">
        <v>97</v>
      </c>
      <c r="D336" t="s">
        <v>21</v>
      </c>
      <c r="E336" t="s">
        <v>19</v>
      </c>
      <c r="F336" t="s">
        <v>11</v>
      </c>
      <c r="G336" s="6">
        <f>VLOOKUP(F336,S$11:$T$15, 2, FALSE)</f>
        <v>2503.6022787783868</v>
      </c>
      <c r="H336" t="s">
        <v>37</v>
      </c>
      <c r="I336" s="2">
        <v>3658.69</v>
      </c>
      <c r="J336" t="str">
        <f t="shared" si="49"/>
        <v>&gt;59</v>
      </c>
      <c r="K336" s="2">
        <f t="shared" si="45"/>
        <v>4024.5590000000002</v>
      </c>
      <c r="L336" s="2">
        <f t="shared" si="50"/>
        <v>4025</v>
      </c>
      <c r="M336" s="2">
        <f t="shared" si="51"/>
        <v>4025</v>
      </c>
      <c r="N336" s="2">
        <f t="shared" si="52"/>
        <v>4024</v>
      </c>
      <c r="O336">
        <f t="shared" si="46"/>
        <v>2023</v>
      </c>
      <c r="P336" t="str">
        <f t="shared" si="47"/>
        <v>Sep</v>
      </c>
      <c r="Q336" t="str">
        <f t="shared" si="48"/>
        <v>Sep-2023</v>
      </c>
      <c r="R336" s="2" t="str">
        <f t="shared" si="53"/>
        <v>ADULTS</v>
      </c>
    </row>
    <row r="337" spans="1:18" x14ac:dyDescent="0.35">
      <c r="A337" s="1">
        <v>44689</v>
      </c>
      <c r="B337" t="s">
        <v>365</v>
      </c>
      <c r="C337">
        <v>60</v>
      </c>
      <c r="D337" t="s">
        <v>14</v>
      </c>
      <c r="E337" t="s">
        <v>19</v>
      </c>
      <c r="F337" t="s">
        <v>30</v>
      </c>
      <c r="G337" s="6">
        <f>VLOOKUP(F337,S$11:$T$15, 2, FALSE)</f>
        <v>2496.7676064257025</v>
      </c>
      <c r="H337" t="s">
        <v>17</v>
      </c>
      <c r="I337" s="2">
        <v>2004.29</v>
      </c>
      <c r="J337" t="str">
        <f t="shared" si="49"/>
        <v>&gt;59</v>
      </c>
      <c r="K337" s="2">
        <f t="shared" si="45"/>
        <v>2204.7190000000001</v>
      </c>
      <c r="L337" s="2">
        <f t="shared" si="50"/>
        <v>2205</v>
      </c>
      <c r="M337" s="2">
        <f t="shared" si="51"/>
        <v>2205</v>
      </c>
      <c r="N337" s="2">
        <f t="shared" si="52"/>
        <v>2204</v>
      </c>
      <c r="O337">
        <f t="shared" si="46"/>
        <v>2022</v>
      </c>
      <c r="P337" t="str">
        <f t="shared" si="47"/>
        <v>May</v>
      </c>
      <c r="Q337" t="str">
        <f t="shared" si="48"/>
        <v>May-2022</v>
      </c>
      <c r="R337" s="2" t="str">
        <f t="shared" si="53"/>
        <v>ADULTS</v>
      </c>
    </row>
    <row r="338" spans="1:18" x14ac:dyDescent="0.35">
      <c r="A338" s="1">
        <v>44884</v>
      </c>
      <c r="B338" t="s">
        <v>366</v>
      </c>
      <c r="C338">
        <v>8</v>
      </c>
      <c r="D338" t="s">
        <v>14</v>
      </c>
      <c r="E338" t="s">
        <v>27</v>
      </c>
      <c r="F338" t="s">
        <v>30</v>
      </c>
      <c r="G338" s="6">
        <f>VLOOKUP(F338,S$11:$T$15, 2, FALSE)</f>
        <v>2496.7676064257025</v>
      </c>
      <c r="H338" t="s">
        <v>17</v>
      </c>
      <c r="I338" s="2">
        <v>3920.5</v>
      </c>
      <c r="J338" t="str">
        <f t="shared" si="49"/>
        <v>0-17</v>
      </c>
      <c r="K338" s="2">
        <f t="shared" si="45"/>
        <v>4312.55</v>
      </c>
      <c r="L338" s="2">
        <f t="shared" si="50"/>
        <v>4313</v>
      </c>
      <c r="M338" s="2">
        <f t="shared" si="51"/>
        <v>4313</v>
      </c>
      <c r="N338" s="2">
        <f t="shared" si="52"/>
        <v>4312</v>
      </c>
      <c r="O338">
        <f t="shared" si="46"/>
        <v>2022</v>
      </c>
      <c r="P338" t="str">
        <f t="shared" si="47"/>
        <v>Nov</v>
      </c>
      <c r="Q338" t="str">
        <f t="shared" si="48"/>
        <v>Nov-2022</v>
      </c>
      <c r="R338" s="2" t="str">
        <f t="shared" si="53"/>
        <v>CHILDREN</v>
      </c>
    </row>
    <row r="339" spans="1:18" x14ac:dyDescent="0.35">
      <c r="A339" s="1">
        <v>45248</v>
      </c>
      <c r="B339" t="s">
        <v>367</v>
      </c>
      <c r="C339">
        <v>48</v>
      </c>
      <c r="D339" t="s">
        <v>14</v>
      </c>
      <c r="E339" t="s">
        <v>15</v>
      </c>
      <c r="F339" t="s">
        <v>23</v>
      </c>
      <c r="G339" s="6">
        <f>VLOOKUP(F339,S$11:$T$15, 2, FALSE)</f>
        <v>2440.2966694490819</v>
      </c>
      <c r="H339" t="s">
        <v>28</v>
      </c>
      <c r="I339" s="2">
        <v>1135.69</v>
      </c>
      <c r="J339" t="str">
        <f t="shared" si="49"/>
        <v>40-59</v>
      </c>
      <c r="K339" s="2">
        <f t="shared" si="45"/>
        <v>1249.2590000000002</v>
      </c>
      <c r="L339" s="2">
        <f t="shared" si="50"/>
        <v>1249</v>
      </c>
      <c r="M339" s="2">
        <f t="shared" si="51"/>
        <v>1250</v>
      </c>
      <c r="N339" s="2">
        <f t="shared" si="52"/>
        <v>1249</v>
      </c>
      <c r="O339">
        <f t="shared" si="46"/>
        <v>2023</v>
      </c>
      <c r="P339" t="str">
        <f t="shared" si="47"/>
        <v>Nov</v>
      </c>
      <c r="Q339" t="str">
        <f t="shared" si="48"/>
        <v>Nov-2023</v>
      </c>
      <c r="R339" s="2" t="str">
        <f t="shared" si="53"/>
        <v>ADULTS</v>
      </c>
    </row>
    <row r="340" spans="1:18" x14ac:dyDescent="0.35">
      <c r="A340" s="1">
        <v>45058</v>
      </c>
      <c r="B340" t="s">
        <v>368</v>
      </c>
      <c r="C340">
        <v>97</v>
      </c>
      <c r="D340" t="s">
        <v>21</v>
      </c>
      <c r="E340" t="s">
        <v>19</v>
      </c>
      <c r="F340" t="s">
        <v>23</v>
      </c>
      <c r="G340" s="6">
        <f>VLOOKUP(F340,S$11:$T$15, 2, FALSE)</f>
        <v>2440.2966694490819</v>
      </c>
      <c r="H340" t="s">
        <v>17</v>
      </c>
      <c r="I340" s="2">
        <v>2934.58</v>
      </c>
      <c r="J340" t="str">
        <f t="shared" si="49"/>
        <v>&gt;59</v>
      </c>
      <c r="K340" s="2">
        <f t="shared" si="45"/>
        <v>3228.038</v>
      </c>
      <c r="L340" s="2">
        <f t="shared" si="50"/>
        <v>3228</v>
      </c>
      <c r="M340" s="2">
        <f t="shared" si="51"/>
        <v>3229</v>
      </c>
      <c r="N340" s="2">
        <f t="shared" si="52"/>
        <v>3228</v>
      </c>
      <c r="O340">
        <f t="shared" si="46"/>
        <v>2023</v>
      </c>
      <c r="P340" t="str">
        <f t="shared" si="47"/>
        <v>May</v>
      </c>
      <c r="Q340" t="str">
        <f t="shared" si="48"/>
        <v>May-2023</v>
      </c>
      <c r="R340" s="2" t="str">
        <f t="shared" si="53"/>
        <v>ADULTS</v>
      </c>
    </row>
    <row r="341" spans="1:18" x14ac:dyDescent="0.35">
      <c r="A341" s="1">
        <v>45112</v>
      </c>
      <c r="B341" t="s">
        <v>369</v>
      </c>
      <c r="C341">
        <v>93</v>
      </c>
      <c r="D341" t="s">
        <v>14</v>
      </c>
      <c r="E341" t="s">
        <v>35</v>
      </c>
      <c r="F341" t="s">
        <v>11</v>
      </c>
      <c r="G341" s="6">
        <f>VLOOKUP(F341,S$11:$T$15, 2, FALSE)</f>
        <v>2503.6022787783868</v>
      </c>
      <c r="H341" t="s">
        <v>17</v>
      </c>
      <c r="I341" s="2">
        <v>3015.21</v>
      </c>
      <c r="J341" t="str">
        <f t="shared" si="49"/>
        <v>&gt;59</v>
      </c>
      <c r="K341" s="2">
        <f t="shared" si="45"/>
        <v>3316.7310000000002</v>
      </c>
      <c r="L341" s="2">
        <f t="shared" si="50"/>
        <v>3317</v>
      </c>
      <c r="M341" s="2">
        <f t="shared" si="51"/>
        <v>3317</v>
      </c>
      <c r="N341" s="2">
        <f t="shared" si="52"/>
        <v>3316</v>
      </c>
      <c r="O341">
        <f t="shared" si="46"/>
        <v>2023</v>
      </c>
      <c r="P341" t="str">
        <f t="shared" si="47"/>
        <v>Jul</v>
      </c>
      <c r="Q341" t="str">
        <f t="shared" si="48"/>
        <v>Jul-2023</v>
      </c>
      <c r="R341" s="2" t="str">
        <f t="shared" si="53"/>
        <v>ADULTS</v>
      </c>
    </row>
    <row r="342" spans="1:18" x14ac:dyDescent="0.35">
      <c r="A342" s="1">
        <v>45160</v>
      </c>
      <c r="B342" t="s">
        <v>370</v>
      </c>
      <c r="C342">
        <v>89</v>
      </c>
      <c r="D342" t="s">
        <v>9</v>
      </c>
      <c r="E342" t="s">
        <v>10</v>
      </c>
      <c r="F342" t="s">
        <v>30</v>
      </c>
      <c r="G342" s="6">
        <f>VLOOKUP(F342,S$11:$T$15, 2, FALSE)</f>
        <v>2496.7676064257025</v>
      </c>
      <c r="H342" t="s">
        <v>12</v>
      </c>
      <c r="I342" s="2">
        <v>578.89</v>
      </c>
      <c r="J342" t="str">
        <f t="shared" si="49"/>
        <v>&gt;59</v>
      </c>
      <c r="K342" s="2">
        <f t="shared" si="45"/>
        <v>636.779</v>
      </c>
      <c r="L342" s="2">
        <f t="shared" si="50"/>
        <v>637</v>
      </c>
      <c r="M342" s="2">
        <f t="shared" si="51"/>
        <v>637</v>
      </c>
      <c r="N342" s="2">
        <f t="shared" si="52"/>
        <v>636</v>
      </c>
      <c r="O342">
        <f t="shared" si="46"/>
        <v>2023</v>
      </c>
      <c r="P342" t="str">
        <f t="shared" si="47"/>
        <v>Aug</v>
      </c>
      <c r="Q342" t="str">
        <f t="shared" si="48"/>
        <v>Aug-2023</v>
      </c>
      <c r="R342" s="2" t="str">
        <f t="shared" si="53"/>
        <v>ADULTS</v>
      </c>
    </row>
    <row r="343" spans="1:18" x14ac:dyDescent="0.35">
      <c r="A343" s="1">
        <v>44643</v>
      </c>
      <c r="B343" t="s">
        <v>371</v>
      </c>
      <c r="C343">
        <v>52</v>
      </c>
      <c r="D343" t="s">
        <v>21</v>
      </c>
      <c r="E343" t="s">
        <v>10</v>
      </c>
      <c r="F343" t="s">
        <v>30</v>
      </c>
      <c r="G343" s="6">
        <f>VLOOKUP(F343,S$11:$T$15, 2, FALSE)</f>
        <v>2496.7676064257025</v>
      </c>
      <c r="H343" t="s">
        <v>12</v>
      </c>
      <c r="I343" s="2">
        <v>732.85</v>
      </c>
      <c r="J343" t="str">
        <f t="shared" si="49"/>
        <v>40-59</v>
      </c>
      <c r="K343" s="2">
        <f t="shared" si="45"/>
        <v>806.1350000000001</v>
      </c>
      <c r="L343" s="2">
        <f t="shared" si="50"/>
        <v>806</v>
      </c>
      <c r="M343" s="2">
        <f t="shared" si="51"/>
        <v>807</v>
      </c>
      <c r="N343" s="2">
        <f t="shared" si="52"/>
        <v>806</v>
      </c>
      <c r="O343">
        <f t="shared" si="46"/>
        <v>2022</v>
      </c>
      <c r="P343" t="str">
        <f t="shared" si="47"/>
        <v>Mar</v>
      </c>
      <c r="Q343" t="str">
        <f t="shared" si="48"/>
        <v>Mar-2022</v>
      </c>
      <c r="R343" s="2" t="str">
        <f t="shared" si="53"/>
        <v>ADULTS</v>
      </c>
    </row>
    <row r="344" spans="1:18" x14ac:dyDescent="0.35">
      <c r="A344" s="1">
        <v>44814</v>
      </c>
      <c r="B344" t="s">
        <v>372</v>
      </c>
      <c r="C344">
        <v>54</v>
      </c>
      <c r="D344" t="s">
        <v>21</v>
      </c>
      <c r="E344" t="s">
        <v>10</v>
      </c>
      <c r="F344" t="s">
        <v>30</v>
      </c>
      <c r="G344" s="6">
        <f>VLOOKUP(F344,S$11:$T$15, 2, FALSE)</f>
        <v>2496.7676064257025</v>
      </c>
      <c r="H344" t="s">
        <v>17</v>
      </c>
      <c r="I344" s="2">
        <v>2490.8200000000002</v>
      </c>
      <c r="J344" t="str">
        <f t="shared" si="49"/>
        <v>40-59</v>
      </c>
      <c r="K344" s="2">
        <f t="shared" si="45"/>
        <v>2739.9020000000005</v>
      </c>
      <c r="L344" s="2">
        <f t="shared" si="50"/>
        <v>2740</v>
      </c>
      <c r="M344" s="2">
        <f t="shared" si="51"/>
        <v>2740</v>
      </c>
      <c r="N344" s="2">
        <f t="shared" si="52"/>
        <v>2739</v>
      </c>
      <c r="O344">
        <f t="shared" si="46"/>
        <v>2022</v>
      </c>
      <c r="P344" t="str">
        <f t="shared" si="47"/>
        <v>Sep</v>
      </c>
      <c r="Q344" t="str">
        <f t="shared" si="48"/>
        <v>Sep-2022</v>
      </c>
      <c r="R344" s="2" t="str">
        <f t="shared" si="53"/>
        <v>ADULTS</v>
      </c>
    </row>
    <row r="345" spans="1:18" x14ac:dyDescent="0.35">
      <c r="A345" s="1">
        <v>45266</v>
      </c>
      <c r="B345" t="s">
        <v>373</v>
      </c>
      <c r="C345">
        <v>67</v>
      </c>
      <c r="D345" t="s">
        <v>21</v>
      </c>
      <c r="E345" t="s">
        <v>27</v>
      </c>
      <c r="F345" t="s">
        <v>30</v>
      </c>
      <c r="G345" s="6">
        <f>VLOOKUP(F345,S$11:$T$15, 2, FALSE)</f>
        <v>2496.7676064257025</v>
      </c>
      <c r="H345" t="s">
        <v>17</v>
      </c>
      <c r="I345" s="2">
        <v>1324.65</v>
      </c>
      <c r="J345" t="str">
        <f t="shared" si="49"/>
        <v>&gt;59</v>
      </c>
      <c r="K345" s="2">
        <f t="shared" si="45"/>
        <v>1457.1150000000002</v>
      </c>
      <c r="L345" s="2">
        <f t="shared" si="50"/>
        <v>1457</v>
      </c>
      <c r="M345" s="2">
        <f t="shared" si="51"/>
        <v>1458</v>
      </c>
      <c r="N345" s="2">
        <f t="shared" si="52"/>
        <v>1457</v>
      </c>
      <c r="O345">
        <f t="shared" si="46"/>
        <v>2023</v>
      </c>
      <c r="P345" t="str">
        <f t="shared" si="47"/>
        <v>Dec</v>
      </c>
      <c r="Q345" t="str">
        <f t="shared" si="48"/>
        <v>Dec-2023</v>
      </c>
      <c r="R345" s="2" t="str">
        <f t="shared" si="53"/>
        <v>ADULTS</v>
      </c>
    </row>
    <row r="346" spans="1:18" x14ac:dyDescent="0.35">
      <c r="A346" s="1">
        <v>45151</v>
      </c>
      <c r="B346" t="s">
        <v>374</v>
      </c>
      <c r="C346">
        <v>31</v>
      </c>
      <c r="D346" t="s">
        <v>21</v>
      </c>
      <c r="E346" t="s">
        <v>35</v>
      </c>
      <c r="F346" t="s">
        <v>23</v>
      </c>
      <c r="G346" s="6">
        <f>VLOOKUP(F346,S$11:$T$15, 2, FALSE)</f>
        <v>2440.2966694490819</v>
      </c>
      <c r="H346" t="s">
        <v>28</v>
      </c>
      <c r="I346" s="2">
        <v>92.59</v>
      </c>
      <c r="J346" t="str">
        <f t="shared" si="49"/>
        <v>18-39</v>
      </c>
      <c r="K346" s="2">
        <f t="shared" si="45"/>
        <v>101.84900000000002</v>
      </c>
      <c r="L346" s="2">
        <f t="shared" si="50"/>
        <v>102</v>
      </c>
      <c r="M346" s="2">
        <f t="shared" si="51"/>
        <v>102</v>
      </c>
      <c r="N346" s="2">
        <f t="shared" si="52"/>
        <v>101</v>
      </c>
      <c r="O346">
        <f t="shared" si="46"/>
        <v>2023</v>
      </c>
      <c r="P346" t="str">
        <f t="shared" si="47"/>
        <v>Aug</v>
      </c>
      <c r="Q346" t="str">
        <f t="shared" si="48"/>
        <v>Aug-2023</v>
      </c>
      <c r="R346" s="2" t="str">
        <f t="shared" si="53"/>
        <v>ADULTS</v>
      </c>
    </row>
    <row r="347" spans="1:18" x14ac:dyDescent="0.35">
      <c r="A347" s="1">
        <v>45242</v>
      </c>
      <c r="B347" t="s">
        <v>375</v>
      </c>
      <c r="C347">
        <v>32</v>
      </c>
      <c r="D347" t="s">
        <v>14</v>
      </c>
      <c r="E347" t="s">
        <v>25</v>
      </c>
      <c r="F347" t="s">
        <v>11</v>
      </c>
      <c r="G347" s="6">
        <f>VLOOKUP(F347,S$11:$T$15, 2, FALSE)</f>
        <v>2503.6022787783868</v>
      </c>
      <c r="H347" t="s">
        <v>17</v>
      </c>
      <c r="I347" s="2">
        <v>1819.88</v>
      </c>
      <c r="J347" t="str">
        <f t="shared" si="49"/>
        <v>18-39</v>
      </c>
      <c r="K347" s="2">
        <f t="shared" si="45"/>
        <v>2001.8680000000004</v>
      </c>
      <c r="L347" s="2">
        <f t="shared" si="50"/>
        <v>2002</v>
      </c>
      <c r="M347" s="2">
        <f t="shared" si="51"/>
        <v>2002</v>
      </c>
      <c r="N347" s="2">
        <f t="shared" si="52"/>
        <v>2001</v>
      </c>
      <c r="O347">
        <f t="shared" si="46"/>
        <v>2023</v>
      </c>
      <c r="P347" t="str">
        <f t="shared" si="47"/>
        <v>Nov</v>
      </c>
      <c r="Q347" t="str">
        <f t="shared" si="48"/>
        <v>Nov-2023</v>
      </c>
      <c r="R347" s="2" t="str">
        <f t="shared" si="53"/>
        <v>ADULTS</v>
      </c>
    </row>
    <row r="348" spans="1:18" x14ac:dyDescent="0.35">
      <c r="A348" s="1">
        <v>45163</v>
      </c>
      <c r="B348" t="s">
        <v>376</v>
      </c>
      <c r="C348">
        <v>81</v>
      </c>
      <c r="D348" t="s">
        <v>21</v>
      </c>
      <c r="E348" t="s">
        <v>35</v>
      </c>
      <c r="F348" t="s">
        <v>16</v>
      </c>
      <c r="G348" s="6">
        <f>VLOOKUP(F348,S$11:$T$15, 2, FALSE)</f>
        <v>2509.1716796874998</v>
      </c>
      <c r="H348" t="s">
        <v>12</v>
      </c>
      <c r="I348" s="2">
        <v>1041.8399999999999</v>
      </c>
      <c r="J348" t="str">
        <f t="shared" si="49"/>
        <v>&gt;59</v>
      </c>
      <c r="K348" s="2">
        <f t="shared" si="45"/>
        <v>1146.0240000000001</v>
      </c>
      <c r="L348" s="2">
        <f t="shared" si="50"/>
        <v>1146</v>
      </c>
      <c r="M348" s="2">
        <f t="shared" si="51"/>
        <v>1147</v>
      </c>
      <c r="N348" s="2">
        <f t="shared" si="52"/>
        <v>1146</v>
      </c>
      <c r="O348">
        <f t="shared" si="46"/>
        <v>2023</v>
      </c>
      <c r="P348" t="str">
        <f t="shared" si="47"/>
        <v>Aug</v>
      </c>
      <c r="Q348" t="str">
        <f t="shared" si="48"/>
        <v>Aug-2023</v>
      </c>
      <c r="R348" s="2" t="str">
        <f t="shared" si="53"/>
        <v>ADULTS</v>
      </c>
    </row>
    <row r="349" spans="1:18" x14ac:dyDescent="0.35">
      <c r="A349" s="1">
        <v>45184</v>
      </c>
      <c r="B349" t="s">
        <v>377</v>
      </c>
      <c r="C349">
        <v>61</v>
      </c>
      <c r="D349" t="s">
        <v>21</v>
      </c>
      <c r="E349" t="s">
        <v>35</v>
      </c>
      <c r="F349" t="s">
        <v>16</v>
      </c>
      <c r="G349" s="6">
        <f>VLOOKUP(F349,S$11:$T$15, 2, FALSE)</f>
        <v>2509.1716796874998</v>
      </c>
      <c r="H349" t="s">
        <v>17</v>
      </c>
      <c r="I349" s="2">
        <v>3694.23</v>
      </c>
      <c r="J349" t="str">
        <f t="shared" si="49"/>
        <v>&gt;59</v>
      </c>
      <c r="K349" s="2">
        <f t="shared" si="45"/>
        <v>4063.6530000000002</v>
      </c>
      <c r="L349" s="2">
        <f t="shared" si="50"/>
        <v>4064</v>
      </c>
      <c r="M349" s="2">
        <f t="shared" si="51"/>
        <v>4064</v>
      </c>
      <c r="N349" s="2">
        <f t="shared" si="52"/>
        <v>4063</v>
      </c>
      <c r="O349">
        <f t="shared" si="46"/>
        <v>2023</v>
      </c>
      <c r="P349" t="str">
        <f t="shared" si="47"/>
        <v>Sep</v>
      </c>
      <c r="Q349" t="str">
        <f t="shared" si="48"/>
        <v>Sep-2023</v>
      </c>
      <c r="R349" s="2" t="str">
        <f t="shared" si="53"/>
        <v>ADULTS</v>
      </c>
    </row>
    <row r="350" spans="1:18" x14ac:dyDescent="0.35">
      <c r="A350" s="1">
        <v>44863</v>
      </c>
      <c r="B350" t="s">
        <v>378</v>
      </c>
      <c r="C350">
        <v>75</v>
      </c>
      <c r="D350" t="s">
        <v>21</v>
      </c>
      <c r="E350" t="s">
        <v>10</v>
      </c>
      <c r="F350" t="s">
        <v>23</v>
      </c>
      <c r="G350" s="6">
        <f>VLOOKUP(F350,S$11:$T$15, 2, FALSE)</f>
        <v>2440.2966694490819</v>
      </c>
      <c r="H350" t="s">
        <v>37</v>
      </c>
      <c r="I350" s="2">
        <v>1551.9</v>
      </c>
      <c r="J350" t="str">
        <f t="shared" si="49"/>
        <v>&gt;59</v>
      </c>
      <c r="K350" s="2">
        <f t="shared" si="45"/>
        <v>1707.0900000000001</v>
      </c>
      <c r="L350" s="2">
        <f t="shared" si="50"/>
        <v>1707</v>
      </c>
      <c r="M350" s="2">
        <f t="shared" si="51"/>
        <v>1708</v>
      </c>
      <c r="N350" s="2">
        <f t="shared" si="52"/>
        <v>1707</v>
      </c>
      <c r="O350">
        <f t="shared" si="46"/>
        <v>2022</v>
      </c>
      <c r="P350" t="str">
        <f t="shared" si="47"/>
        <v>Oct</v>
      </c>
      <c r="Q350" t="str">
        <f t="shared" si="48"/>
        <v>Oct-2022</v>
      </c>
      <c r="R350" s="2" t="str">
        <f t="shared" si="53"/>
        <v>ADULTS</v>
      </c>
    </row>
    <row r="351" spans="1:18" x14ac:dyDescent="0.35">
      <c r="A351" s="1">
        <v>44863</v>
      </c>
      <c r="B351" t="s">
        <v>379</v>
      </c>
      <c r="C351">
        <v>20</v>
      </c>
      <c r="D351" t="s">
        <v>21</v>
      </c>
      <c r="E351" t="s">
        <v>27</v>
      </c>
      <c r="F351" t="s">
        <v>23</v>
      </c>
      <c r="G351" s="6">
        <f>VLOOKUP(F351,S$11:$T$15, 2, FALSE)</f>
        <v>2440.2966694490819</v>
      </c>
      <c r="H351" t="s">
        <v>12</v>
      </c>
      <c r="I351" s="2">
        <v>977.56</v>
      </c>
      <c r="J351" t="str">
        <f t="shared" si="49"/>
        <v>18-39</v>
      </c>
      <c r="K351" s="2">
        <f t="shared" si="45"/>
        <v>1075.316</v>
      </c>
      <c r="L351" s="2">
        <f t="shared" si="50"/>
        <v>1075</v>
      </c>
      <c r="M351" s="2">
        <f t="shared" si="51"/>
        <v>1076</v>
      </c>
      <c r="N351" s="2">
        <f t="shared" si="52"/>
        <v>1075</v>
      </c>
      <c r="O351">
        <f t="shared" si="46"/>
        <v>2022</v>
      </c>
      <c r="P351" t="str">
        <f t="shared" si="47"/>
        <v>Oct</v>
      </c>
      <c r="Q351" t="str">
        <f t="shared" si="48"/>
        <v>Oct-2022</v>
      </c>
      <c r="R351" s="2" t="str">
        <f t="shared" si="53"/>
        <v>ADULTS</v>
      </c>
    </row>
    <row r="352" spans="1:18" x14ac:dyDescent="0.35">
      <c r="A352" s="1">
        <v>45168</v>
      </c>
      <c r="B352" t="s">
        <v>380</v>
      </c>
      <c r="C352">
        <v>68</v>
      </c>
      <c r="D352" t="s">
        <v>21</v>
      </c>
      <c r="E352" t="s">
        <v>15</v>
      </c>
      <c r="F352" t="s">
        <v>16</v>
      </c>
      <c r="G352" s="6">
        <f>VLOOKUP(F352,S$11:$T$15, 2, FALSE)</f>
        <v>2509.1716796874998</v>
      </c>
      <c r="H352" t="s">
        <v>67</v>
      </c>
      <c r="I352" s="2">
        <v>1164.97</v>
      </c>
      <c r="J352" t="str">
        <f t="shared" si="49"/>
        <v>&gt;59</v>
      </c>
      <c r="K352" s="2">
        <f t="shared" si="45"/>
        <v>1281.4670000000001</v>
      </c>
      <c r="L352" s="2">
        <f t="shared" si="50"/>
        <v>1281</v>
      </c>
      <c r="M352" s="2">
        <f t="shared" si="51"/>
        <v>1282</v>
      </c>
      <c r="N352" s="2">
        <f t="shared" si="52"/>
        <v>1281</v>
      </c>
      <c r="O352">
        <f t="shared" si="46"/>
        <v>2023</v>
      </c>
      <c r="P352" t="str">
        <f t="shared" si="47"/>
        <v>Aug</v>
      </c>
      <c r="Q352" t="str">
        <f t="shared" si="48"/>
        <v>Aug-2023</v>
      </c>
      <c r="R352" s="2" t="str">
        <f t="shared" si="53"/>
        <v>ADULTS</v>
      </c>
    </row>
    <row r="353" spans="1:18" x14ac:dyDescent="0.35">
      <c r="A353" s="1">
        <v>44752</v>
      </c>
      <c r="B353" t="s">
        <v>381</v>
      </c>
      <c r="C353">
        <v>31</v>
      </c>
      <c r="D353" t="s">
        <v>14</v>
      </c>
      <c r="E353" t="s">
        <v>22</v>
      </c>
      <c r="F353" t="s">
        <v>16</v>
      </c>
      <c r="G353" s="6">
        <f>VLOOKUP(F353,S$11:$T$15, 2, FALSE)</f>
        <v>2509.1716796874998</v>
      </c>
      <c r="H353" t="s">
        <v>17</v>
      </c>
      <c r="I353" s="2">
        <v>203.91</v>
      </c>
      <c r="J353" t="str">
        <f t="shared" si="49"/>
        <v>18-39</v>
      </c>
      <c r="K353" s="2">
        <f t="shared" si="45"/>
        <v>224.30100000000002</v>
      </c>
      <c r="L353" s="2">
        <f t="shared" si="50"/>
        <v>224</v>
      </c>
      <c r="M353" s="2">
        <f t="shared" si="51"/>
        <v>225</v>
      </c>
      <c r="N353" s="2">
        <f t="shared" si="52"/>
        <v>224</v>
      </c>
      <c r="O353">
        <f t="shared" si="46"/>
        <v>2022</v>
      </c>
      <c r="P353" t="str">
        <f t="shared" si="47"/>
        <v>Jul</v>
      </c>
      <c r="Q353" t="str">
        <f t="shared" si="48"/>
        <v>Jul-2022</v>
      </c>
      <c r="R353" s="2" t="str">
        <f t="shared" si="53"/>
        <v>ADULTS</v>
      </c>
    </row>
    <row r="354" spans="1:18" x14ac:dyDescent="0.35">
      <c r="A354" s="1">
        <v>44926</v>
      </c>
      <c r="B354" t="s">
        <v>382</v>
      </c>
      <c r="C354">
        <v>73</v>
      </c>
      <c r="D354" t="s">
        <v>9</v>
      </c>
      <c r="E354" t="s">
        <v>22</v>
      </c>
      <c r="F354" t="s">
        <v>23</v>
      </c>
      <c r="G354" s="6">
        <f>VLOOKUP(F354,S$11:$T$15, 2, FALSE)</f>
        <v>2440.2966694490819</v>
      </c>
      <c r="H354" t="s">
        <v>40</v>
      </c>
      <c r="I354" s="2">
        <v>2551.75</v>
      </c>
      <c r="J354" t="str">
        <f t="shared" si="49"/>
        <v>&gt;59</v>
      </c>
      <c r="K354" s="2">
        <f t="shared" si="45"/>
        <v>2806.9250000000002</v>
      </c>
      <c r="L354" s="2">
        <f t="shared" si="50"/>
        <v>2807</v>
      </c>
      <c r="M354" s="2">
        <f t="shared" si="51"/>
        <v>2807</v>
      </c>
      <c r="N354" s="2">
        <f t="shared" si="52"/>
        <v>2806</v>
      </c>
      <c r="O354">
        <f t="shared" si="46"/>
        <v>2022</v>
      </c>
      <c r="P354" t="str">
        <f t="shared" si="47"/>
        <v>Dec</v>
      </c>
      <c r="Q354" t="str">
        <f t="shared" si="48"/>
        <v>Dec-2022</v>
      </c>
      <c r="R354" s="2" t="str">
        <f t="shared" si="53"/>
        <v>ADULTS</v>
      </c>
    </row>
    <row r="355" spans="1:18" x14ac:dyDescent="0.35">
      <c r="A355" s="1">
        <v>45216</v>
      </c>
      <c r="B355" t="s">
        <v>383</v>
      </c>
      <c r="C355">
        <v>34</v>
      </c>
      <c r="D355" t="s">
        <v>14</v>
      </c>
      <c r="E355" t="s">
        <v>15</v>
      </c>
      <c r="F355" t="s">
        <v>16</v>
      </c>
      <c r="G355" s="6">
        <f>VLOOKUP(F355,S$11:$T$15, 2, FALSE)</f>
        <v>2509.1716796874998</v>
      </c>
      <c r="H355" t="s">
        <v>12</v>
      </c>
      <c r="I355" s="2">
        <v>3680.07</v>
      </c>
      <c r="J355" t="str">
        <f t="shared" si="49"/>
        <v>18-39</v>
      </c>
      <c r="K355" s="2">
        <f t="shared" si="45"/>
        <v>4048.0770000000007</v>
      </c>
      <c r="L355" s="2">
        <f t="shared" si="50"/>
        <v>4048</v>
      </c>
      <c r="M355" s="2">
        <f t="shared" si="51"/>
        <v>4049</v>
      </c>
      <c r="N355" s="2">
        <f t="shared" si="52"/>
        <v>4048</v>
      </c>
      <c r="O355">
        <f t="shared" si="46"/>
        <v>2023</v>
      </c>
      <c r="P355" t="str">
        <f t="shared" si="47"/>
        <v>Oct</v>
      </c>
      <c r="Q355" t="str">
        <f t="shared" si="48"/>
        <v>Oct-2023</v>
      </c>
      <c r="R355" s="2" t="str">
        <f t="shared" si="53"/>
        <v>ADULTS</v>
      </c>
    </row>
    <row r="356" spans="1:18" x14ac:dyDescent="0.35">
      <c r="A356" s="1">
        <v>44766</v>
      </c>
      <c r="B356" t="s">
        <v>384</v>
      </c>
      <c r="C356">
        <v>29</v>
      </c>
      <c r="D356" t="s">
        <v>9</v>
      </c>
      <c r="E356" t="s">
        <v>27</v>
      </c>
      <c r="F356" t="s">
        <v>23</v>
      </c>
      <c r="G356" s="6">
        <f>VLOOKUP(F356,S$11:$T$15, 2, FALSE)</f>
        <v>2440.2966694490819</v>
      </c>
      <c r="H356" t="s">
        <v>28</v>
      </c>
      <c r="I356" s="2">
        <v>2950.36</v>
      </c>
      <c r="J356" t="str">
        <f t="shared" si="49"/>
        <v>18-39</v>
      </c>
      <c r="K356" s="2">
        <f t="shared" si="45"/>
        <v>3245.3960000000002</v>
      </c>
      <c r="L356" s="2">
        <f t="shared" si="50"/>
        <v>3245</v>
      </c>
      <c r="M356" s="2">
        <f t="shared" si="51"/>
        <v>3246</v>
      </c>
      <c r="N356" s="2">
        <f t="shared" si="52"/>
        <v>3245</v>
      </c>
      <c r="O356">
        <f t="shared" si="46"/>
        <v>2022</v>
      </c>
      <c r="P356" t="str">
        <f t="shared" si="47"/>
        <v>Jul</v>
      </c>
      <c r="Q356" t="str">
        <f t="shared" si="48"/>
        <v>Jul-2022</v>
      </c>
      <c r="R356" s="2" t="str">
        <f t="shared" si="53"/>
        <v>ADULTS</v>
      </c>
    </row>
    <row r="357" spans="1:18" x14ac:dyDescent="0.35">
      <c r="A357" s="1">
        <v>44628</v>
      </c>
      <c r="B357" t="s">
        <v>385</v>
      </c>
      <c r="C357">
        <v>16</v>
      </c>
      <c r="D357" t="s">
        <v>14</v>
      </c>
      <c r="E357" t="s">
        <v>25</v>
      </c>
      <c r="F357" t="s">
        <v>16</v>
      </c>
      <c r="G357" s="6">
        <f>VLOOKUP(F357,S$11:$T$15, 2, FALSE)</f>
        <v>2509.1716796874998</v>
      </c>
      <c r="H357" t="s">
        <v>28</v>
      </c>
      <c r="I357" s="2">
        <v>1784.11</v>
      </c>
      <c r="J357" t="str">
        <f t="shared" si="49"/>
        <v>0-17</v>
      </c>
      <c r="K357" s="2">
        <f t="shared" si="45"/>
        <v>1962.521</v>
      </c>
      <c r="L357" s="2">
        <f t="shared" si="50"/>
        <v>1963</v>
      </c>
      <c r="M357" s="2">
        <f t="shared" si="51"/>
        <v>1963</v>
      </c>
      <c r="N357" s="2">
        <f t="shared" si="52"/>
        <v>1962</v>
      </c>
      <c r="O357">
        <f t="shared" si="46"/>
        <v>2022</v>
      </c>
      <c r="P357" t="str">
        <f t="shared" si="47"/>
        <v>Mar</v>
      </c>
      <c r="Q357" t="str">
        <f t="shared" si="48"/>
        <v>Mar-2022</v>
      </c>
      <c r="R357" s="2" t="str">
        <f t="shared" si="53"/>
        <v>CHILDREN</v>
      </c>
    </row>
    <row r="358" spans="1:18" x14ac:dyDescent="0.35">
      <c r="A358" s="1">
        <v>44885</v>
      </c>
      <c r="B358" t="s">
        <v>386</v>
      </c>
      <c r="C358">
        <v>3</v>
      </c>
      <c r="D358" t="s">
        <v>14</v>
      </c>
      <c r="E358" t="s">
        <v>33</v>
      </c>
      <c r="F358" t="s">
        <v>30</v>
      </c>
      <c r="G358" s="6">
        <f>VLOOKUP(F358,S$11:$T$15, 2, FALSE)</f>
        <v>2496.7676064257025</v>
      </c>
      <c r="H358" t="s">
        <v>12</v>
      </c>
      <c r="I358" s="2">
        <v>2106.56</v>
      </c>
      <c r="J358" t="str">
        <f t="shared" si="49"/>
        <v>0-17</v>
      </c>
      <c r="K358" s="2">
        <f t="shared" si="45"/>
        <v>2317.2160000000003</v>
      </c>
      <c r="L358" s="2">
        <f t="shared" si="50"/>
        <v>2317</v>
      </c>
      <c r="M358" s="2">
        <f t="shared" si="51"/>
        <v>2318</v>
      </c>
      <c r="N358" s="2">
        <f t="shared" si="52"/>
        <v>2317</v>
      </c>
      <c r="O358">
        <f t="shared" si="46"/>
        <v>2022</v>
      </c>
      <c r="P358" t="str">
        <f t="shared" si="47"/>
        <v>Nov</v>
      </c>
      <c r="Q358" t="str">
        <f t="shared" si="48"/>
        <v>Nov-2022</v>
      </c>
      <c r="R358" s="2" t="str">
        <f t="shared" si="53"/>
        <v>CHILDREN</v>
      </c>
    </row>
    <row r="359" spans="1:18" x14ac:dyDescent="0.35">
      <c r="A359" s="1">
        <v>44794</v>
      </c>
      <c r="B359" t="s">
        <v>387</v>
      </c>
      <c r="C359">
        <v>0</v>
      </c>
      <c r="D359" t="s">
        <v>14</v>
      </c>
      <c r="E359" t="s">
        <v>10</v>
      </c>
      <c r="F359" t="s">
        <v>11</v>
      </c>
      <c r="G359" s="6">
        <f>VLOOKUP(F359,S$11:$T$15, 2, FALSE)</f>
        <v>2503.6022787783868</v>
      </c>
      <c r="H359" t="s">
        <v>37</v>
      </c>
      <c r="I359" s="2">
        <v>3722.16</v>
      </c>
      <c r="J359" t="str">
        <f t="shared" si="49"/>
        <v>0-17</v>
      </c>
      <c r="K359" s="2">
        <f t="shared" si="45"/>
        <v>4094.3760000000002</v>
      </c>
      <c r="L359" s="2">
        <f t="shared" si="50"/>
        <v>4094</v>
      </c>
      <c r="M359" s="2">
        <f t="shared" si="51"/>
        <v>4095</v>
      </c>
      <c r="N359" s="2">
        <f t="shared" si="52"/>
        <v>4094</v>
      </c>
      <c r="O359">
        <f t="shared" si="46"/>
        <v>2022</v>
      </c>
      <c r="P359" t="str">
        <f t="shared" si="47"/>
        <v>Aug</v>
      </c>
      <c r="Q359" t="str">
        <f t="shared" si="48"/>
        <v>Aug-2022</v>
      </c>
      <c r="R359" s="2" t="str">
        <f t="shared" si="53"/>
        <v>CHILDREN</v>
      </c>
    </row>
    <row r="360" spans="1:18" x14ac:dyDescent="0.35">
      <c r="A360" s="1">
        <v>45014</v>
      </c>
      <c r="B360" t="s">
        <v>388</v>
      </c>
      <c r="C360">
        <v>21</v>
      </c>
      <c r="D360" t="s">
        <v>9</v>
      </c>
      <c r="E360" t="s">
        <v>22</v>
      </c>
      <c r="F360" t="s">
        <v>30</v>
      </c>
      <c r="G360" s="6">
        <f>VLOOKUP(F360,S$11:$T$15, 2, FALSE)</f>
        <v>2496.7676064257025</v>
      </c>
      <c r="H360" t="s">
        <v>28</v>
      </c>
      <c r="I360" s="2">
        <v>844.55</v>
      </c>
      <c r="J360" t="str">
        <f t="shared" si="49"/>
        <v>18-39</v>
      </c>
      <c r="K360" s="2">
        <f t="shared" si="45"/>
        <v>929.005</v>
      </c>
      <c r="L360" s="2">
        <f t="shared" si="50"/>
        <v>929</v>
      </c>
      <c r="M360" s="2">
        <f t="shared" si="51"/>
        <v>930</v>
      </c>
      <c r="N360" s="2">
        <f t="shared" si="52"/>
        <v>929</v>
      </c>
      <c r="O360">
        <f t="shared" si="46"/>
        <v>2023</v>
      </c>
      <c r="P360" t="str">
        <f t="shared" si="47"/>
        <v>Mar</v>
      </c>
      <c r="Q360" t="str">
        <f t="shared" si="48"/>
        <v>Mar-2023</v>
      </c>
      <c r="R360" s="2" t="str">
        <f t="shared" si="53"/>
        <v>ADULTS</v>
      </c>
    </row>
    <row r="361" spans="1:18" x14ac:dyDescent="0.35">
      <c r="A361" s="1">
        <v>44700</v>
      </c>
      <c r="B361" t="s">
        <v>389</v>
      </c>
      <c r="C361">
        <v>27</v>
      </c>
      <c r="D361" t="s">
        <v>21</v>
      </c>
      <c r="E361" t="s">
        <v>33</v>
      </c>
      <c r="F361" t="s">
        <v>30</v>
      </c>
      <c r="G361" s="6">
        <f>VLOOKUP(F361,S$11:$T$15, 2, FALSE)</f>
        <v>2496.7676064257025</v>
      </c>
      <c r="H361" t="s">
        <v>12</v>
      </c>
      <c r="I361" s="2">
        <v>1623.18</v>
      </c>
      <c r="J361" t="str">
        <f t="shared" si="49"/>
        <v>18-39</v>
      </c>
      <c r="K361" s="2">
        <f t="shared" si="45"/>
        <v>1785.4980000000003</v>
      </c>
      <c r="L361" s="2">
        <f t="shared" si="50"/>
        <v>1785</v>
      </c>
      <c r="M361" s="2">
        <f t="shared" si="51"/>
        <v>1786</v>
      </c>
      <c r="N361" s="2">
        <f t="shared" si="52"/>
        <v>1785</v>
      </c>
      <c r="O361">
        <f t="shared" si="46"/>
        <v>2022</v>
      </c>
      <c r="P361" t="str">
        <f t="shared" si="47"/>
        <v>May</v>
      </c>
      <c r="Q361" t="str">
        <f t="shared" si="48"/>
        <v>May-2022</v>
      </c>
      <c r="R361" s="2" t="str">
        <f t="shared" si="53"/>
        <v>ADULTS</v>
      </c>
    </row>
    <row r="362" spans="1:18" x14ac:dyDescent="0.35">
      <c r="A362" s="1">
        <v>45107</v>
      </c>
      <c r="B362" t="s">
        <v>390</v>
      </c>
      <c r="C362">
        <v>95</v>
      </c>
      <c r="D362" t="s">
        <v>21</v>
      </c>
      <c r="E362" t="s">
        <v>19</v>
      </c>
      <c r="F362" t="s">
        <v>30</v>
      </c>
      <c r="G362" s="6">
        <f>VLOOKUP(F362,S$11:$T$15, 2, FALSE)</f>
        <v>2496.7676064257025</v>
      </c>
      <c r="H362" t="s">
        <v>28</v>
      </c>
      <c r="I362" s="2">
        <v>2079.41</v>
      </c>
      <c r="J362" t="str">
        <f t="shared" si="49"/>
        <v>&gt;59</v>
      </c>
      <c r="K362" s="2">
        <f t="shared" si="45"/>
        <v>2287.3510000000001</v>
      </c>
      <c r="L362" s="2">
        <f t="shared" si="50"/>
        <v>2287</v>
      </c>
      <c r="M362" s="2">
        <f t="shared" si="51"/>
        <v>2288</v>
      </c>
      <c r="N362" s="2">
        <f t="shared" si="52"/>
        <v>2287</v>
      </c>
      <c r="O362">
        <f t="shared" si="46"/>
        <v>2023</v>
      </c>
      <c r="P362" t="str">
        <f t="shared" si="47"/>
        <v>Jun</v>
      </c>
      <c r="Q362" t="str">
        <f t="shared" si="48"/>
        <v>Jun-2023</v>
      </c>
      <c r="R362" s="2" t="str">
        <f t="shared" si="53"/>
        <v>ADULTS</v>
      </c>
    </row>
    <row r="363" spans="1:18" x14ac:dyDescent="0.35">
      <c r="A363" s="1">
        <v>45106</v>
      </c>
      <c r="B363" t="s">
        <v>391</v>
      </c>
      <c r="C363">
        <v>27</v>
      </c>
      <c r="D363" t="s">
        <v>9</v>
      </c>
      <c r="E363" t="s">
        <v>33</v>
      </c>
      <c r="F363" t="s">
        <v>16</v>
      </c>
      <c r="G363" s="6">
        <f>VLOOKUP(F363,S$11:$T$15, 2, FALSE)</f>
        <v>2509.1716796874998</v>
      </c>
      <c r="H363" t="s">
        <v>17</v>
      </c>
      <c r="I363" s="2">
        <v>2464.2800000000002</v>
      </c>
      <c r="J363" t="str">
        <f t="shared" si="49"/>
        <v>18-39</v>
      </c>
      <c r="K363" s="2">
        <f t="shared" si="45"/>
        <v>2710.7080000000005</v>
      </c>
      <c r="L363" s="2">
        <f t="shared" si="50"/>
        <v>2711</v>
      </c>
      <c r="M363" s="2">
        <f t="shared" si="51"/>
        <v>2711</v>
      </c>
      <c r="N363" s="2">
        <f t="shared" si="52"/>
        <v>2710</v>
      </c>
      <c r="O363">
        <f t="shared" si="46"/>
        <v>2023</v>
      </c>
      <c r="P363" t="str">
        <f t="shared" si="47"/>
        <v>Jun</v>
      </c>
      <c r="Q363" t="str">
        <f t="shared" si="48"/>
        <v>Jun-2023</v>
      </c>
      <c r="R363" s="2" t="str">
        <f t="shared" si="53"/>
        <v>ADULTS</v>
      </c>
    </row>
    <row r="364" spans="1:18" x14ac:dyDescent="0.35">
      <c r="A364" s="1">
        <v>44613</v>
      </c>
      <c r="B364" t="s">
        <v>392</v>
      </c>
      <c r="C364">
        <v>30</v>
      </c>
      <c r="D364" t="s">
        <v>14</v>
      </c>
      <c r="E364" t="s">
        <v>33</v>
      </c>
      <c r="F364" t="s">
        <v>23</v>
      </c>
      <c r="G364" s="6">
        <f>VLOOKUP(F364,S$11:$T$15, 2, FALSE)</f>
        <v>2440.2966694490819</v>
      </c>
      <c r="H364" t="s">
        <v>40</v>
      </c>
      <c r="I364" s="2">
        <v>1124.73</v>
      </c>
      <c r="J364" t="str">
        <f t="shared" si="49"/>
        <v>18-39</v>
      </c>
      <c r="K364" s="2">
        <f t="shared" si="45"/>
        <v>1237.2030000000002</v>
      </c>
      <c r="L364" s="2">
        <f t="shared" si="50"/>
        <v>1237</v>
      </c>
      <c r="M364" s="2">
        <f t="shared" si="51"/>
        <v>1238</v>
      </c>
      <c r="N364" s="2">
        <f t="shared" si="52"/>
        <v>1237</v>
      </c>
      <c r="O364">
        <f t="shared" si="46"/>
        <v>2022</v>
      </c>
      <c r="P364" t="str">
        <f t="shared" si="47"/>
        <v>Feb</v>
      </c>
      <c r="Q364" t="str">
        <f t="shared" si="48"/>
        <v>Feb-2022</v>
      </c>
      <c r="R364" s="2" t="str">
        <f t="shared" si="53"/>
        <v>ADULTS</v>
      </c>
    </row>
    <row r="365" spans="1:18" x14ac:dyDescent="0.35">
      <c r="A365" s="1">
        <v>45035</v>
      </c>
      <c r="B365" t="s">
        <v>393</v>
      </c>
      <c r="C365">
        <v>42</v>
      </c>
      <c r="D365" t="s">
        <v>9</v>
      </c>
      <c r="E365" t="s">
        <v>27</v>
      </c>
      <c r="F365" t="s">
        <v>16</v>
      </c>
      <c r="G365" s="6">
        <f>VLOOKUP(F365,S$11:$T$15, 2, FALSE)</f>
        <v>2509.1716796874998</v>
      </c>
      <c r="H365" t="s">
        <v>12</v>
      </c>
      <c r="I365" s="2">
        <v>3676.33</v>
      </c>
      <c r="J365" t="str">
        <f t="shared" si="49"/>
        <v>40-59</v>
      </c>
      <c r="K365" s="2">
        <f t="shared" si="45"/>
        <v>4043.9630000000002</v>
      </c>
      <c r="L365" s="2">
        <f t="shared" si="50"/>
        <v>4044</v>
      </c>
      <c r="M365" s="2">
        <f t="shared" si="51"/>
        <v>4044</v>
      </c>
      <c r="N365" s="2">
        <f t="shared" si="52"/>
        <v>4043</v>
      </c>
      <c r="O365">
        <f t="shared" si="46"/>
        <v>2023</v>
      </c>
      <c r="P365" t="str">
        <f t="shared" si="47"/>
        <v>Apr</v>
      </c>
      <c r="Q365" t="str">
        <f t="shared" si="48"/>
        <v>Apr-2023</v>
      </c>
      <c r="R365" s="2" t="str">
        <f t="shared" si="53"/>
        <v>ADULTS</v>
      </c>
    </row>
    <row r="366" spans="1:18" x14ac:dyDescent="0.35">
      <c r="A366" s="1">
        <v>45046</v>
      </c>
      <c r="B366" t="s">
        <v>394</v>
      </c>
      <c r="C366">
        <v>22</v>
      </c>
      <c r="D366" t="s">
        <v>9</v>
      </c>
      <c r="E366" t="s">
        <v>25</v>
      </c>
      <c r="F366" t="s">
        <v>11</v>
      </c>
      <c r="G366" s="6">
        <f>VLOOKUP(F366,S$11:$T$15, 2, FALSE)</f>
        <v>2503.6022787783868</v>
      </c>
      <c r="H366" t="s">
        <v>37</v>
      </c>
      <c r="I366" s="2">
        <v>955.12</v>
      </c>
      <c r="J366" t="str">
        <f t="shared" si="49"/>
        <v>18-39</v>
      </c>
      <c r="K366" s="2">
        <f t="shared" si="45"/>
        <v>1050.6320000000001</v>
      </c>
      <c r="L366" s="2">
        <f t="shared" si="50"/>
        <v>1051</v>
      </c>
      <c r="M366" s="2">
        <f t="shared" si="51"/>
        <v>1051</v>
      </c>
      <c r="N366" s="2">
        <f t="shared" si="52"/>
        <v>1050</v>
      </c>
      <c r="O366">
        <f t="shared" si="46"/>
        <v>2023</v>
      </c>
      <c r="P366" t="str">
        <f t="shared" si="47"/>
        <v>Apr</v>
      </c>
      <c r="Q366" t="str">
        <f t="shared" si="48"/>
        <v>Apr-2023</v>
      </c>
      <c r="R366" s="2" t="str">
        <f t="shared" si="53"/>
        <v>ADULTS</v>
      </c>
    </row>
    <row r="367" spans="1:18" x14ac:dyDescent="0.35">
      <c r="A367" s="1">
        <v>44857</v>
      </c>
      <c r="B367" t="s">
        <v>395</v>
      </c>
      <c r="C367">
        <v>88</v>
      </c>
      <c r="D367" t="s">
        <v>21</v>
      </c>
      <c r="E367" t="s">
        <v>19</v>
      </c>
      <c r="F367" t="s">
        <v>30</v>
      </c>
      <c r="G367" s="6">
        <f>VLOOKUP(F367,S$11:$T$15, 2, FALSE)</f>
        <v>2496.7676064257025</v>
      </c>
      <c r="H367" t="s">
        <v>17</v>
      </c>
      <c r="I367" s="2">
        <v>2237.61</v>
      </c>
      <c r="J367" t="str">
        <f t="shared" si="49"/>
        <v>&gt;59</v>
      </c>
      <c r="K367" s="2">
        <f t="shared" si="45"/>
        <v>2461.3710000000005</v>
      </c>
      <c r="L367" s="2">
        <f t="shared" si="50"/>
        <v>2461</v>
      </c>
      <c r="M367" s="2">
        <f t="shared" si="51"/>
        <v>2462</v>
      </c>
      <c r="N367" s="2">
        <f t="shared" si="52"/>
        <v>2461</v>
      </c>
      <c r="O367">
        <f t="shared" si="46"/>
        <v>2022</v>
      </c>
      <c r="P367" t="str">
        <f t="shared" si="47"/>
        <v>Oct</v>
      </c>
      <c r="Q367" t="str">
        <f t="shared" si="48"/>
        <v>Oct-2022</v>
      </c>
      <c r="R367" s="2" t="str">
        <f t="shared" si="53"/>
        <v>ADULTS</v>
      </c>
    </row>
    <row r="368" spans="1:18" x14ac:dyDescent="0.35">
      <c r="A368" s="1">
        <v>44991</v>
      </c>
      <c r="B368" t="s">
        <v>396</v>
      </c>
      <c r="C368">
        <v>8</v>
      </c>
      <c r="D368" t="s">
        <v>9</v>
      </c>
      <c r="E368" t="s">
        <v>35</v>
      </c>
      <c r="F368" t="s">
        <v>23</v>
      </c>
      <c r="G368" s="6">
        <f>VLOOKUP(F368,S$11:$T$15, 2, FALSE)</f>
        <v>2440.2966694490819</v>
      </c>
      <c r="H368" t="s">
        <v>37</v>
      </c>
      <c r="I368" s="2">
        <v>4749.71</v>
      </c>
      <c r="J368" t="str">
        <f t="shared" si="49"/>
        <v>0-17</v>
      </c>
      <c r="K368" s="2">
        <f t="shared" si="45"/>
        <v>5224.6810000000005</v>
      </c>
      <c r="L368" s="2">
        <f t="shared" si="50"/>
        <v>5225</v>
      </c>
      <c r="M368" s="2">
        <f t="shared" si="51"/>
        <v>5225</v>
      </c>
      <c r="N368" s="2">
        <f t="shared" si="52"/>
        <v>5224</v>
      </c>
      <c r="O368">
        <f t="shared" si="46"/>
        <v>2023</v>
      </c>
      <c r="P368" t="str">
        <f t="shared" si="47"/>
        <v>Mar</v>
      </c>
      <c r="Q368" t="str">
        <f t="shared" si="48"/>
        <v>Mar-2023</v>
      </c>
      <c r="R368" s="2" t="str">
        <f t="shared" si="53"/>
        <v>CHILDREN</v>
      </c>
    </row>
    <row r="369" spans="1:18" x14ac:dyDescent="0.35">
      <c r="A369" s="1">
        <v>44789</v>
      </c>
      <c r="B369" t="s">
        <v>397</v>
      </c>
      <c r="C369">
        <v>55</v>
      </c>
      <c r="D369" t="s">
        <v>9</v>
      </c>
      <c r="E369" t="s">
        <v>35</v>
      </c>
      <c r="F369" t="s">
        <v>16</v>
      </c>
      <c r="G369" s="6">
        <f>VLOOKUP(F369,S$11:$T$15, 2, FALSE)</f>
        <v>2509.1716796874998</v>
      </c>
      <c r="H369" t="s">
        <v>37</v>
      </c>
      <c r="I369" s="2">
        <v>3850.69</v>
      </c>
      <c r="J369" t="str">
        <f t="shared" si="49"/>
        <v>40-59</v>
      </c>
      <c r="K369" s="2">
        <f t="shared" si="45"/>
        <v>4235.759</v>
      </c>
      <c r="L369" s="2">
        <f t="shared" si="50"/>
        <v>4236</v>
      </c>
      <c r="M369" s="2">
        <f t="shared" si="51"/>
        <v>4236</v>
      </c>
      <c r="N369" s="2">
        <f t="shared" si="52"/>
        <v>4235</v>
      </c>
      <c r="O369">
        <f t="shared" si="46"/>
        <v>2022</v>
      </c>
      <c r="P369" t="str">
        <f t="shared" si="47"/>
        <v>Aug</v>
      </c>
      <c r="Q369" t="str">
        <f t="shared" si="48"/>
        <v>Aug-2022</v>
      </c>
      <c r="R369" s="2" t="str">
        <f t="shared" si="53"/>
        <v>ADULTS</v>
      </c>
    </row>
    <row r="370" spans="1:18" x14ac:dyDescent="0.35">
      <c r="A370" s="1">
        <v>45166</v>
      </c>
      <c r="B370" t="s">
        <v>398</v>
      </c>
      <c r="C370">
        <v>2</v>
      </c>
      <c r="D370" t="s">
        <v>21</v>
      </c>
      <c r="E370" t="s">
        <v>25</v>
      </c>
      <c r="F370" t="s">
        <v>11</v>
      </c>
      <c r="G370" s="6">
        <f>VLOOKUP(F370,S$11:$T$15, 2, FALSE)</f>
        <v>2503.6022787783868</v>
      </c>
      <c r="H370" t="s">
        <v>12</v>
      </c>
      <c r="I370" s="2">
        <v>3441.05</v>
      </c>
      <c r="J370" t="str">
        <f t="shared" si="49"/>
        <v>0-17</v>
      </c>
      <c r="K370" s="2">
        <f t="shared" si="45"/>
        <v>3785.1550000000007</v>
      </c>
      <c r="L370" s="2">
        <f t="shared" si="50"/>
        <v>3785</v>
      </c>
      <c r="M370" s="2">
        <f t="shared" si="51"/>
        <v>3786</v>
      </c>
      <c r="N370" s="2">
        <f t="shared" si="52"/>
        <v>3785</v>
      </c>
      <c r="O370">
        <f t="shared" si="46"/>
        <v>2023</v>
      </c>
      <c r="P370" t="str">
        <f t="shared" si="47"/>
        <v>Aug</v>
      </c>
      <c r="Q370" t="str">
        <f t="shared" si="48"/>
        <v>Aug-2023</v>
      </c>
      <c r="R370" s="2" t="str">
        <f t="shared" si="53"/>
        <v>CHILDREN</v>
      </c>
    </row>
    <row r="371" spans="1:18" x14ac:dyDescent="0.35">
      <c r="A371" s="1">
        <v>45143</v>
      </c>
      <c r="B371" t="s">
        <v>399</v>
      </c>
      <c r="C371">
        <v>62</v>
      </c>
      <c r="D371" t="s">
        <v>21</v>
      </c>
      <c r="E371" t="s">
        <v>15</v>
      </c>
      <c r="F371" t="s">
        <v>23</v>
      </c>
      <c r="G371" s="6">
        <f>VLOOKUP(F371,S$11:$T$15, 2, FALSE)</f>
        <v>2440.2966694490819</v>
      </c>
      <c r="H371" t="s">
        <v>12</v>
      </c>
      <c r="I371" s="2">
        <v>748.08</v>
      </c>
      <c r="J371" t="str">
        <f t="shared" si="49"/>
        <v>&gt;59</v>
      </c>
      <c r="K371" s="2">
        <f t="shared" si="45"/>
        <v>822.88800000000015</v>
      </c>
      <c r="L371" s="2">
        <f t="shared" si="50"/>
        <v>823</v>
      </c>
      <c r="M371" s="2">
        <f t="shared" si="51"/>
        <v>823</v>
      </c>
      <c r="N371" s="2">
        <f t="shared" si="52"/>
        <v>822</v>
      </c>
      <c r="O371">
        <f t="shared" si="46"/>
        <v>2023</v>
      </c>
      <c r="P371" t="str">
        <f t="shared" si="47"/>
        <v>Aug</v>
      </c>
      <c r="Q371" t="str">
        <f t="shared" si="48"/>
        <v>Aug-2023</v>
      </c>
      <c r="R371" s="2" t="str">
        <f t="shared" si="53"/>
        <v>ADULTS</v>
      </c>
    </row>
    <row r="372" spans="1:18" x14ac:dyDescent="0.35">
      <c r="A372" s="1">
        <v>44855</v>
      </c>
      <c r="B372" t="s">
        <v>400</v>
      </c>
      <c r="C372">
        <v>17</v>
      </c>
      <c r="D372" t="s">
        <v>14</v>
      </c>
      <c r="E372" t="s">
        <v>35</v>
      </c>
      <c r="F372" t="s">
        <v>23</v>
      </c>
      <c r="G372" s="6">
        <f>VLOOKUP(F372,S$11:$T$15, 2, FALSE)</f>
        <v>2440.2966694490819</v>
      </c>
      <c r="H372" t="s">
        <v>28</v>
      </c>
      <c r="I372" s="2">
        <v>1224.96</v>
      </c>
      <c r="J372" t="str">
        <f t="shared" si="49"/>
        <v>0-17</v>
      </c>
      <c r="K372" s="2">
        <f t="shared" si="45"/>
        <v>1347.4560000000001</v>
      </c>
      <c r="L372" s="2">
        <f t="shared" si="50"/>
        <v>1347</v>
      </c>
      <c r="M372" s="2">
        <f t="shared" si="51"/>
        <v>1348</v>
      </c>
      <c r="N372" s="2">
        <f t="shared" si="52"/>
        <v>1347</v>
      </c>
      <c r="O372">
        <f t="shared" si="46"/>
        <v>2022</v>
      </c>
      <c r="P372" t="str">
        <f t="shared" si="47"/>
        <v>Oct</v>
      </c>
      <c r="Q372" t="str">
        <f t="shared" si="48"/>
        <v>Oct-2022</v>
      </c>
      <c r="R372" s="2" t="str">
        <f t="shared" si="53"/>
        <v>CHILDREN</v>
      </c>
    </row>
    <row r="373" spans="1:18" x14ac:dyDescent="0.35">
      <c r="A373" s="1">
        <v>45058</v>
      </c>
      <c r="B373" t="s">
        <v>401</v>
      </c>
      <c r="C373">
        <v>93</v>
      </c>
      <c r="D373" t="s">
        <v>14</v>
      </c>
      <c r="E373" t="s">
        <v>25</v>
      </c>
      <c r="F373" t="s">
        <v>11</v>
      </c>
      <c r="G373" s="6">
        <f>VLOOKUP(F373,S$11:$T$15, 2, FALSE)</f>
        <v>2503.6022787783868</v>
      </c>
      <c r="H373" t="s">
        <v>28</v>
      </c>
      <c r="I373" s="2">
        <v>2580.65</v>
      </c>
      <c r="J373" t="str">
        <f t="shared" si="49"/>
        <v>&gt;59</v>
      </c>
      <c r="K373" s="2">
        <f t="shared" si="45"/>
        <v>2838.7150000000001</v>
      </c>
      <c r="L373" s="2">
        <f t="shared" si="50"/>
        <v>2839</v>
      </c>
      <c r="M373" s="2">
        <f t="shared" si="51"/>
        <v>2839</v>
      </c>
      <c r="N373" s="2">
        <f t="shared" si="52"/>
        <v>2838</v>
      </c>
      <c r="O373">
        <f t="shared" si="46"/>
        <v>2023</v>
      </c>
      <c r="P373" t="str">
        <f t="shared" si="47"/>
        <v>May</v>
      </c>
      <c r="Q373" t="str">
        <f t="shared" si="48"/>
        <v>May-2023</v>
      </c>
      <c r="R373" s="2" t="str">
        <f t="shared" si="53"/>
        <v>ADULTS</v>
      </c>
    </row>
    <row r="374" spans="1:18" x14ac:dyDescent="0.35">
      <c r="A374" s="1">
        <v>44868</v>
      </c>
      <c r="B374" t="s">
        <v>402</v>
      </c>
      <c r="C374">
        <v>49</v>
      </c>
      <c r="D374" t="s">
        <v>9</v>
      </c>
      <c r="E374" t="s">
        <v>10</v>
      </c>
      <c r="F374" t="s">
        <v>30</v>
      </c>
      <c r="G374" s="6">
        <f>VLOOKUP(F374,S$11:$T$15, 2, FALSE)</f>
        <v>2496.7676064257025</v>
      </c>
      <c r="H374" t="s">
        <v>37</v>
      </c>
      <c r="I374" s="2">
        <v>436.43</v>
      </c>
      <c r="J374" t="str">
        <f t="shared" si="49"/>
        <v>40-59</v>
      </c>
      <c r="K374" s="2">
        <f t="shared" si="45"/>
        <v>480.07300000000004</v>
      </c>
      <c r="L374" s="2">
        <f t="shared" si="50"/>
        <v>480</v>
      </c>
      <c r="M374" s="2">
        <f t="shared" si="51"/>
        <v>481</v>
      </c>
      <c r="N374" s="2">
        <f t="shared" si="52"/>
        <v>480</v>
      </c>
      <c r="O374">
        <f t="shared" si="46"/>
        <v>2022</v>
      </c>
      <c r="P374" t="str">
        <f t="shared" si="47"/>
        <v>Nov</v>
      </c>
      <c r="Q374" t="str">
        <f t="shared" si="48"/>
        <v>Nov-2022</v>
      </c>
      <c r="R374" s="2" t="str">
        <f t="shared" si="53"/>
        <v>ADULTS</v>
      </c>
    </row>
    <row r="375" spans="1:18" x14ac:dyDescent="0.35">
      <c r="A375" s="1">
        <v>45249</v>
      </c>
      <c r="B375" t="s">
        <v>403</v>
      </c>
      <c r="C375">
        <v>78</v>
      </c>
      <c r="D375" t="s">
        <v>21</v>
      </c>
      <c r="E375" t="s">
        <v>27</v>
      </c>
      <c r="F375" t="s">
        <v>23</v>
      </c>
      <c r="G375" s="6">
        <f>VLOOKUP(F375,S$11:$T$15, 2, FALSE)</f>
        <v>2440.2966694490819</v>
      </c>
      <c r="H375" t="s">
        <v>40</v>
      </c>
      <c r="I375" s="2">
        <v>1061.21</v>
      </c>
      <c r="J375" t="str">
        <f t="shared" si="49"/>
        <v>&gt;59</v>
      </c>
      <c r="K375" s="2">
        <f t="shared" si="45"/>
        <v>1167.3310000000001</v>
      </c>
      <c r="L375" s="2">
        <f t="shared" si="50"/>
        <v>1167</v>
      </c>
      <c r="M375" s="2">
        <f t="shared" si="51"/>
        <v>1168</v>
      </c>
      <c r="N375" s="2">
        <f t="shared" si="52"/>
        <v>1167</v>
      </c>
      <c r="O375">
        <f t="shared" si="46"/>
        <v>2023</v>
      </c>
      <c r="P375" t="str">
        <f t="shared" si="47"/>
        <v>Nov</v>
      </c>
      <c r="Q375" t="str">
        <f t="shared" si="48"/>
        <v>Nov-2023</v>
      </c>
      <c r="R375" s="2" t="str">
        <f t="shared" si="53"/>
        <v>ADULTS</v>
      </c>
    </row>
    <row r="376" spans="1:18" x14ac:dyDescent="0.35">
      <c r="A376" s="1">
        <v>45120</v>
      </c>
      <c r="B376" t="s">
        <v>404</v>
      </c>
      <c r="C376">
        <v>89</v>
      </c>
      <c r="D376" t="s">
        <v>9</v>
      </c>
      <c r="E376" t="s">
        <v>15</v>
      </c>
      <c r="F376" t="s">
        <v>30</v>
      </c>
      <c r="G376" s="6">
        <f>VLOOKUP(F376,S$11:$T$15, 2, FALSE)</f>
        <v>2496.7676064257025</v>
      </c>
      <c r="H376" t="s">
        <v>12</v>
      </c>
      <c r="I376" s="2">
        <v>1316.55</v>
      </c>
      <c r="J376" t="str">
        <f t="shared" si="49"/>
        <v>&gt;59</v>
      </c>
      <c r="K376" s="2">
        <f t="shared" si="45"/>
        <v>1448.2050000000002</v>
      </c>
      <c r="L376" s="2">
        <f t="shared" si="50"/>
        <v>1448</v>
      </c>
      <c r="M376" s="2">
        <f t="shared" si="51"/>
        <v>1449</v>
      </c>
      <c r="N376" s="2">
        <f t="shared" si="52"/>
        <v>1448</v>
      </c>
      <c r="O376">
        <f t="shared" si="46"/>
        <v>2023</v>
      </c>
      <c r="P376" t="str">
        <f t="shared" si="47"/>
        <v>Jul</v>
      </c>
      <c r="Q376" t="str">
        <f t="shared" si="48"/>
        <v>Jul-2023</v>
      </c>
      <c r="R376" s="2" t="str">
        <f t="shared" si="53"/>
        <v>ADULTS</v>
      </c>
    </row>
    <row r="377" spans="1:18" x14ac:dyDescent="0.35">
      <c r="A377" s="1">
        <v>44634</v>
      </c>
      <c r="B377" t="s">
        <v>405</v>
      </c>
      <c r="C377">
        <v>83</v>
      </c>
      <c r="D377" t="s">
        <v>9</v>
      </c>
      <c r="E377" t="s">
        <v>19</v>
      </c>
      <c r="F377" t="s">
        <v>11</v>
      </c>
      <c r="G377" s="6">
        <f>VLOOKUP(F377,S$11:$T$15, 2, FALSE)</f>
        <v>2503.6022787783868</v>
      </c>
      <c r="H377" t="s">
        <v>40</v>
      </c>
      <c r="I377" s="2">
        <v>909.52</v>
      </c>
      <c r="J377" t="str">
        <f t="shared" si="49"/>
        <v>&gt;59</v>
      </c>
      <c r="K377" s="2">
        <f t="shared" si="45"/>
        <v>1000.4720000000001</v>
      </c>
      <c r="L377" s="2">
        <f t="shared" si="50"/>
        <v>1000</v>
      </c>
      <c r="M377" s="2">
        <f t="shared" si="51"/>
        <v>1001</v>
      </c>
      <c r="N377" s="2">
        <f t="shared" si="52"/>
        <v>1000</v>
      </c>
      <c r="O377">
        <f t="shared" si="46"/>
        <v>2022</v>
      </c>
      <c r="P377" t="str">
        <f t="shared" si="47"/>
        <v>Mar</v>
      </c>
      <c r="Q377" t="str">
        <f t="shared" si="48"/>
        <v>Mar-2022</v>
      </c>
      <c r="R377" s="2" t="str">
        <f t="shared" si="53"/>
        <v>ADULTS</v>
      </c>
    </row>
    <row r="378" spans="1:18" x14ac:dyDescent="0.35">
      <c r="A378" s="1">
        <v>45225</v>
      </c>
      <c r="B378" t="s">
        <v>406</v>
      </c>
      <c r="C378">
        <v>89</v>
      </c>
      <c r="D378" t="s">
        <v>9</v>
      </c>
      <c r="E378" t="s">
        <v>33</v>
      </c>
      <c r="F378" t="s">
        <v>23</v>
      </c>
      <c r="G378" s="6">
        <f>VLOOKUP(F378,S$11:$T$15, 2, FALSE)</f>
        <v>2440.2966694490819</v>
      </c>
      <c r="H378" t="s">
        <v>17</v>
      </c>
      <c r="I378" s="2">
        <v>366.83</v>
      </c>
      <c r="J378" t="str">
        <f t="shared" si="49"/>
        <v>&gt;59</v>
      </c>
      <c r="K378" s="2">
        <f t="shared" si="45"/>
        <v>403.51300000000003</v>
      </c>
      <c r="L378" s="2">
        <f t="shared" si="50"/>
        <v>404</v>
      </c>
      <c r="M378" s="2">
        <f t="shared" si="51"/>
        <v>404</v>
      </c>
      <c r="N378" s="2">
        <f t="shared" si="52"/>
        <v>403</v>
      </c>
      <c r="O378">
        <f t="shared" si="46"/>
        <v>2023</v>
      </c>
      <c r="P378" t="str">
        <f t="shared" si="47"/>
        <v>Oct</v>
      </c>
      <c r="Q378" t="str">
        <f t="shared" si="48"/>
        <v>Oct-2023</v>
      </c>
      <c r="R378" s="2" t="str">
        <f t="shared" si="53"/>
        <v>ADULTS</v>
      </c>
    </row>
    <row r="379" spans="1:18" x14ac:dyDescent="0.35">
      <c r="A379" s="1">
        <v>44970</v>
      </c>
      <c r="B379" t="s">
        <v>407</v>
      </c>
      <c r="C379">
        <v>81</v>
      </c>
      <c r="D379" t="s">
        <v>9</v>
      </c>
      <c r="E379" t="s">
        <v>25</v>
      </c>
      <c r="F379" t="s">
        <v>16</v>
      </c>
      <c r="G379" s="6">
        <f>VLOOKUP(F379,S$11:$T$15, 2, FALSE)</f>
        <v>2509.1716796874998</v>
      </c>
      <c r="H379" t="s">
        <v>37</v>
      </c>
      <c r="I379" s="2">
        <v>21.04</v>
      </c>
      <c r="J379" t="str">
        <f t="shared" si="49"/>
        <v>&gt;59</v>
      </c>
      <c r="K379" s="2">
        <f t="shared" si="45"/>
        <v>23.144000000000002</v>
      </c>
      <c r="L379" s="2">
        <f t="shared" si="50"/>
        <v>23</v>
      </c>
      <c r="M379" s="2">
        <f t="shared" si="51"/>
        <v>24</v>
      </c>
      <c r="N379" s="2">
        <f t="shared" si="52"/>
        <v>23</v>
      </c>
      <c r="O379">
        <f t="shared" si="46"/>
        <v>2023</v>
      </c>
      <c r="P379" t="str">
        <f t="shared" si="47"/>
        <v>Feb</v>
      </c>
      <c r="Q379" t="str">
        <f t="shared" si="48"/>
        <v>Feb-2023</v>
      </c>
      <c r="R379" s="2" t="str">
        <f t="shared" si="53"/>
        <v>ADULTS</v>
      </c>
    </row>
    <row r="380" spans="1:18" x14ac:dyDescent="0.35">
      <c r="A380" s="1">
        <v>44793</v>
      </c>
      <c r="B380" t="s">
        <v>408</v>
      </c>
      <c r="C380">
        <v>81</v>
      </c>
      <c r="D380" t="s">
        <v>9</v>
      </c>
      <c r="E380" t="s">
        <v>35</v>
      </c>
      <c r="F380" t="s">
        <v>16</v>
      </c>
      <c r="G380" s="6">
        <f>VLOOKUP(F380,S$11:$T$15, 2, FALSE)</f>
        <v>2509.1716796874998</v>
      </c>
      <c r="H380" t="s">
        <v>40</v>
      </c>
      <c r="I380" s="2">
        <v>4990.2299999999996</v>
      </c>
      <c r="J380" t="str">
        <f t="shared" si="49"/>
        <v>&gt;59</v>
      </c>
      <c r="K380" s="2">
        <f t="shared" si="45"/>
        <v>5489.2529999999997</v>
      </c>
      <c r="L380" s="2">
        <f t="shared" si="50"/>
        <v>5489</v>
      </c>
      <c r="M380" s="2">
        <f t="shared" si="51"/>
        <v>5490</v>
      </c>
      <c r="N380" s="2">
        <f t="shared" si="52"/>
        <v>5489</v>
      </c>
      <c r="O380">
        <f t="shared" si="46"/>
        <v>2022</v>
      </c>
      <c r="P380" t="str">
        <f t="shared" si="47"/>
        <v>Aug</v>
      </c>
      <c r="Q380" t="str">
        <f t="shared" si="48"/>
        <v>Aug-2022</v>
      </c>
      <c r="R380" s="2" t="str">
        <f t="shared" si="53"/>
        <v>ADULTS</v>
      </c>
    </row>
    <row r="381" spans="1:18" x14ac:dyDescent="0.35">
      <c r="A381" s="1">
        <v>45115</v>
      </c>
      <c r="B381" t="s">
        <v>409</v>
      </c>
      <c r="C381">
        <v>1</v>
      </c>
      <c r="D381" t="s">
        <v>9</v>
      </c>
      <c r="E381" t="s">
        <v>35</v>
      </c>
      <c r="F381" t="s">
        <v>16</v>
      </c>
      <c r="G381" s="6">
        <f>VLOOKUP(F381,S$11:$T$15, 2, FALSE)</f>
        <v>2509.1716796874998</v>
      </c>
      <c r="H381" t="s">
        <v>28</v>
      </c>
      <c r="I381" s="2">
        <v>2174.3200000000002</v>
      </c>
      <c r="J381" t="str">
        <f t="shared" si="49"/>
        <v>0-17</v>
      </c>
      <c r="K381" s="2">
        <f t="shared" si="45"/>
        <v>2391.7520000000004</v>
      </c>
      <c r="L381" s="2">
        <f t="shared" si="50"/>
        <v>2392</v>
      </c>
      <c r="M381" s="2">
        <f t="shared" si="51"/>
        <v>2392</v>
      </c>
      <c r="N381" s="2">
        <f t="shared" si="52"/>
        <v>2391</v>
      </c>
      <c r="O381">
        <f t="shared" si="46"/>
        <v>2023</v>
      </c>
      <c r="P381" t="str">
        <f t="shared" si="47"/>
        <v>Jul</v>
      </c>
      <c r="Q381" t="str">
        <f t="shared" si="48"/>
        <v>Jul-2023</v>
      </c>
      <c r="R381" s="2" t="str">
        <f t="shared" si="53"/>
        <v>CHILDREN</v>
      </c>
    </row>
    <row r="382" spans="1:18" x14ac:dyDescent="0.35">
      <c r="A382" s="1">
        <v>44730</v>
      </c>
      <c r="B382" t="s">
        <v>410</v>
      </c>
      <c r="C382">
        <v>79</v>
      </c>
      <c r="D382" t="s">
        <v>14</v>
      </c>
      <c r="E382" t="s">
        <v>10</v>
      </c>
      <c r="F382" t="s">
        <v>23</v>
      </c>
      <c r="G382" s="6">
        <f>VLOOKUP(F382,S$11:$T$15, 2, FALSE)</f>
        <v>2440.2966694490819</v>
      </c>
      <c r="H382" t="s">
        <v>37</v>
      </c>
      <c r="I382" s="2">
        <v>4293.8999999999996</v>
      </c>
      <c r="J382" t="str">
        <f t="shared" si="49"/>
        <v>&gt;59</v>
      </c>
      <c r="K382" s="2">
        <f t="shared" si="45"/>
        <v>4723.29</v>
      </c>
      <c r="L382" s="2">
        <f t="shared" si="50"/>
        <v>4723</v>
      </c>
      <c r="M382" s="2">
        <f t="shared" si="51"/>
        <v>4724</v>
      </c>
      <c r="N382" s="2">
        <f t="shared" si="52"/>
        <v>4723</v>
      </c>
      <c r="O382">
        <f t="shared" si="46"/>
        <v>2022</v>
      </c>
      <c r="P382" t="str">
        <f t="shared" si="47"/>
        <v>Jun</v>
      </c>
      <c r="Q382" t="str">
        <f t="shared" si="48"/>
        <v>Jun-2022</v>
      </c>
      <c r="R382" s="2" t="str">
        <f t="shared" si="53"/>
        <v>ADULTS</v>
      </c>
    </row>
    <row r="383" spans="1:18" x14ac:dyDescent="0.35">
      <c r="A383" s="1">
        <v>44761</v>
      </c>
      <c r="B383" t="s">
        <v>411</v>
      </c>
      <c r="C383">
        <v>17</v>
      </c>
      <c r="D383" t="s">
        <v>14</v>
      </c>
      <c r="E383" t="s">
        <v>35</v>
      </c>
      <c r="F383" t="s">
        <v>11</v>
      </c>
      <c r="G383" s="6">
        <f>VLOOKUP(F383,S$11:$T$15, 2, FALSE)</f>
        <v>2503.6022787783868</v>
      </c>
      <c r="H383" t="s">
        <v>17</v>
      </c>
      <c r="I383" s="2">
        <v>4801.2299999999996</v>
      </c>
      <c r="J383" t="str">
        <f t="shared" si="49"/>
        <v>0-17</v>
      </c>
      <c r="K383" s="2">
        <f t="shared" si="45"/>
        <v>5281.3530000000001</v>
      </c>
      <c r="L383" s="2">
        <f t="shared" si="50"/>
        <v>5281</v>
      </c>
      <c r="M383" s="2">
        <f t="shared" si="51"/>
        <v>5282</v>
      </c>
      <c r="N383" s="2">
        <f t="shared" si="52"/>
        <v>5281</v>
      </c>
      <c r="O383">
        <f t="shared" si="46"/>
        <v>2022</v>
      </c>
      <c r="P383" t="str">
        <f t="shared" si="47"/>
        <v>Jul</v>
      </c>
      <c r="Q383" t="str">
        <f t="shared" si="48"/>
        <v>Jul-2022</v>
      </c>
      <c r="R383" s="2" t="str">
        <f t="shared" si="53"/>
        <v>CHILDREN</v>
      </c>
    </row>
    <row r="384" spans="1:18" x14ac:dyDescent="0.35">
      <c r="A384" s="1">
        <v>44751</v>
      </c>
      <c r="B384" t="s">
        <v>412</v>
      </c>
      <c r="C384">
        <v>3</v>
      </c>
      <c r="D384" t="s">
        <v>9</v>
      </c>
      <c r="E384" t="s">
        <v>33</v>
      </c>
      <c r="F384" t="s">
        <v>16</v>
      </c>
      <c r="G384" s="6">
        <f>VLOOKUP(F384,S$11:$T$15, 2, FALSE)</f>
        <v>2509.1716796874998</v>
      </c>
      <c r="H384" t="s">
        <v>28</v>
      </c>
      <c r="I384" s="2">
        <v>289.27</v>
      </c>
      <c r="J384" t="str">
        <f t="shared" si="49"/>
        <v>0-17</v>
      </c>
      <c r="K384" s="2">
        <f t="shared" si="45"/>
        <v>318.197</v>
      </c>
      <c r="L384" s="2">
        <f t="shared" si="50"/>
        <v>318</v>
      </c>
      <c r="M384" s="2">
        <f t="shared" si="51"/>
        <v>319</v>
      </c>
      <c r="N384" s="2">
        <f t="shared" si="52"/>
        <v>318</v>
      </c>
      <c r="O384">
        <f t="shared" si="46"/>
        <v>2022</v>
      </c>
      <c r="P384" t="str">
        <f t="shared" si="47"/>
        <v>Jul</v>
      </c>
      <c r="Q384" t="str">
        <f t="shared" si="48"/>
        <v>Jul-2022</v>
      </c>
      <c r="R384" s="2" t="str">
        <f t="shared" si="53"/>
        <v>CHILDREN</v>
      </c>
    </row>
    <row r="385" spans="1:18" x14ac:dyDescent="0.35">
      <c r="A385" s="1">
        <v>45031</v>
      </c>
      <c r="B385" t="s">
        <v>413</v>
      </c>
      <c r="C385">
        <v>19</v>
      </c>
      <c r="D385" t="s">
        <v>9</v>
      </c>
      <c r="E385" t="s">
        <v>33</v>
      </c>
      <c r="F385" t="s">
        <v>16</v>
      </c>
      <c r="G385" s="6">
        <f>VLOOKUP(F385,S$11:$T$15, 2, FALSE)</f>
        <v>2509.1716796874998</v>
      </c>
      <c r="H385" t="s">
        <v>37</v>
      </c>
      <c r="I385" s="2">
        <v>4169.68</v>
      </c>
      <c r="J385" t="str">
        <f t="shared" si="49"/>
        <v>18-39</v>
      </c>
      <c r="K385" s="2">
        <f t="shared" si="45"/>
        <v>4586.648000000001</v>
      </c>
      <c r="L385" s="2">
        <f t="shared" si="50"/>
        <v>4587</v>
      </c>
      <c r="M385" s="2">
        <f t="shared" si="51"/>
        <v>4587</v>
      </c>
      <c r="N385" s="2">
        <f t="shared" si="52"/>
        <v>4586</v>
      </c>
      <c r="O385">
        <f t="shared" si="46"/>
        <v>2023</v>
      </c>
      <c r="P385" t="str">
        <f t="shared" si="47"/>
        <v>Apr</v>
      </c>
      <c r="Q385" t="str">
        <f t="shared" si="48"/>
        <v>Apr-2023</v>
      </c>
      <c r="R385" s="2" t="str">
        <f t="shared" si="53"/>
        <v>ADULTS</v>
      </c>
    </row>
    <row r="386" spans="1:18" x14ac:dyDescent="0.35">
      <c r="A386" s="1">
        <v>44990</v>
      </c>
      <c r="B386" t="s">
        <v>414</v>
      </c>
      <c r="C386">
        <v>12</v>
      </c>
      <c r="D386" t="s">
        <v>14</v>
      </c>
      <c r="E386" t="s">
        <v>22</v>
      </c>
      <c r="F386" t="s">
        <v>16</v>
      </c>
      <c r="G386" s="6">
        <f>VLOOKUP(F386,S$11:$T$15, 2, FALSE)</f>
        <v>2509.1716796874998</v>
      </c>
      <c r="H386" t="s">
        <v>40</v>
      </c>
      <c r="I386" s="2">
        <v>724.84</v>
      </c>
      <c r="J386" t="str">
        <f t="shared" si="49"/>
        <v>0-17</v>
      </c>
      <c r="K386" s="2">
        <f t="shared" ref="K386:K449" si="54">I386*1.1</f>
        <v>797.32400000000007</v>
      </c>
      <c r="L386" s="2">
        <f t="shared" si="50"/>
        <v>797</v>
      </c>
      <c r="M386" s="2">
        <f t="shared" si="51"/>
        <v>798</v>
      </c>
      <c r="N386" s="2">
        <f t="shared" si="52"/>
        <v>797</v>
      </c>
      <c r="O386">
        <f t="shared" ref="O386:O449" si="55">YEAR(A386)</f>
        <v>2023</v>
      </c>
      <c r="P386" t="str">
        <f t="shared" ref="P386:P449" si="56">TEXT(A386, "MMM")</f>
        <v>Mar</v>
      </c>
      <c r="Q386" t="str">
        <f t="shared" ref="Q386:Q449" si="57">TEXT(A386, "MMM-YYYY")</f>
        <v>Mar-2023</v>
      </c>
      <c r="R386" s="2" t="str">
        <f t="shared" si="53"/>
        <v>CHILDREN</v>
      </c>
    </row>
    <row r="387" spans="1:18" x14ac:dyDescent="0.35">
      <c r="A387" s="1">
        <v>45037</v>
      </c>
      <c r="B387" t="s">
        <v>415</v>
      </c>
      <c r="C387">
        <v>62</v>
      </c>
      <c r="D387" t="s">
        <v>21</v>
      </c>
      <c r="E387" t="s">
        <v>25</v>
      </c>
      <c r="F387" t="s">
        <v>30</v>
      </c>
      <c r="G387" s="6">
        <f>VLOOKUP(F387,S$11:$T$15, 2, FALSE)</f>
        <v>2496.7676064257025</v>
      </c>
      <c r="H387" t="s">
        <v>37</v>
      </c>
      <c r="I387" s="2">
        <v>2564.67</v>
      </c>
      <c r="J387" t="str">
        <f t="shared" ref="J387:J450" si="58">IF(C387&lt;=17,"0-17",IF(C387&lt;=39, "18-39", IF(C387&lt;=59, "40-59", "&gt;59")))</f>
        <v>&gt;59</v>
      </c>
      <c r="K387" s="2">
        <f t="shared" si="54"/>
        <v>2821.1370000000002</v>
      </c>
      <c r="L387" s="2">
        <f t="shared" ref="L387:L450" si="59">ROUND(K387, 0)</f>
        <v>2821</v>
      </c>
      <c r="M387" s="2">
        <f t="shared" ref="M387:M450" si="60">ROUNDUP(K387, 0)</f>
        <v>2822</v>
      </c>
      <c r="N387" s="2">
        <f t="shared" ref="N387:N450" si="61">ROUNDDOWN(K387,0)</f>
        <v>2821</v>
      </c>
      <c r="O387">
        <f t="shared" si="55"/>
        <v>2023</v>
      </c>
      <c r="P387" t="str">
        <f t="shared" si="56"/>
        <v>Apr</v>
      </c>
      <c r="Q387" t="str">
        <f t="shared" si="57"/>
        <v>Apr-2023</v>
      </c>
      <c r="R387" s="2" t="str">
        <f t="shared" ref="R387:R450" si="62">IF(C387&gt;=18, "ADULTS", "CHILDREN")</f>
        <v>ADULTS</v>
      </c>
    </row>
    <row r="388" spans="1:18" x14ac:dyDescent="0.35">
      <c r="A388" s="1">
        <v>44593</v>
      </c>
      <c r="B388" t="s">
        <v>416</v>
      </c>
      <c r="C388">
        <v>12</v>
      </c>
      <c r="D388" t="s">
        <v>14</v>
      </c>
      <c r="E388" t="s">
        <v>10</v>
      </c>
      <c r="F388" t="s">
        <v>11</v>
      </c>
      <c r="G388" s="6">
        <f>VLOOKUP(F388,S$11:$T$15, 2, FALSE)</f>
        <v>2503.6022787783868</v>
      </c>
      <c r="H388" t="s">
        <v>37</v>
      </c>
      <c r="I388" s="2">
        <v>4408.67</v>
      </c>
      <c r="J388" t="str">
        <f t="shared" si="58"/>
        <v>0-17</v>
      </c>
      <c r="K388" s="2">
        <f t="shared" si="54"/>
        <v>4849.5370000000003</v>
      </c>
      <c r="L388" s="2">
        <f t="shared" si="59"/>
        <v>4850</v>
      </c>
      <c r="M388" s="2">
        <f t="shared" si="60"/>
        <v>4850</v>
      </c>
      <c r="N388" s="2">
        <f t="shared" si="61"/>
        <v>4849</v>
      </c>
      <c r="O388">
        <f t="shared" si="55"/>
        <v>2022</v>
      </c>
      <c r="P388" t="str">
        <f t="shared" si="56"/>
        <v>Feb</v>
      </c>
      <c r="Q388" t="str">
        <f t="shared" si="57"/>
        <v>Feb-2022</v>
      </c>
      <c r="R388" s="2" t="str">
        <f t="shared" si="62"/>
        <v>CHILDREN</v>
      </c>
    </row>
    <row r="389" spans="1:18" x14ac:dyDescent="0.35">
      <c r="A389" s="1">
        <v>45146</v>
      </c>
      <c r="B389" t="s">
        <v>417</v>
      </c>
      <c r="C389">
        <v>22</v>
      </c>
      <c r="D389" t="s">
        <v>21</v>
      </c>
      <c r="E389" t="s">
        <v>10</v>
      </c>
      <c r="F389" t="s">
        <v>11</v>
      </c>
      <c r="G389" s="6">
        <f>VLOOKUP(F389,S$11:$T$15, 2, FALSE)</f>
        <v>2503.6022787783868</v>
      </c>
      <c r="H389" t="s">
        <v>28</v>
      </c>
      <c r="I389" s="2">
        <v>1141.0899999999999</v>
      </c>
      <c r="J389" t="str">
        <f t="shared" si="58"/>
        <v>18-39</v>
      </c>
      <c r="K389" s="2">
        <f t="shared" si="54"/>
        <v>1255.1990000000001</v>
      </c>
      <c r="L389" s="2">
        <f t="shared" si="59"/>
        <v>1255</v>
      </c>
      <c r="M389" s="2">
        <f t="shared" si="60"/>
        <v>1256</v>
      </c>
      <c r="N389" s="2">
        <f t="shared" si="61"/>
        <v>1255</v>
      </c>
      <c r="O389">
        <f t="shared" si="55"/>
        <v>2023</v>
      </c>
      <c r="P389" t="str">
        <f t="shared" si="56"/>
        <v>Aug</v>
      </c>
      <c r="Q389" t="str">
        <f t="shared" si="57"/>
        <v>Aug-2023</v>
      </c>
      <c r="R389" s="2" t="str">
        <f t="shared" si="62"/>
        <v>ADULTS</v>
      </c>
    </row>
    <row r="390" spans="1:18" x14ac:dyDescent="0.35">
      <c r="A390" s="1">
        <v>44753</v>
      </c>
      <c r="B390" t="s">
        <v>418</v>
      </c>
      <c r="C390">
        <v>57</v>
      </c>
      <c r="D390" t="s">
        <v>21</v>
      </c>
      <c r="E390" t="s">
        <v>10</v>
      </c>
      <c r="F390" t="s">
        <v>23</v>
      </c>
      <c r="G390" s="6">
        <f>VLOOKUP(F390,S$11:$T$15, 2, FALSE)</f>
        <v>2440.2966694490819</v>
      </c>
      <c r="H390" t="s">
        <v>17</v>
      </c>
      <c r="I390" s="2">
        <v>4105.3</v>
      </c>
      <c r="J390" t="str">
        <f t="shared" si="58"/>
        <v>40-59</v>
      </c>
      <c r="K390" s="2">
        <f t="shared" si="54"/>
        <v>4515.8300000000008</v>
      </c>
      <c r="L390" s="2">
        <f t="shared" si="59"/>
        <v>4516</v>
      </c>
      <c r="M390" s="2">
        <f t="shared" si="60"/>
        <v>4516</v>
      </c>
      <c r="N390" s="2">
        <f t="shared" si="61"/>
        <v>4515</v>
      </c>
      <c r="O390">
        <f t="shared" si="55"/>
        <v>2022</v>
      </c>
      <c r="P390" t="str">
        <f t="shared" si="56"/>
        <v>Jul</v>
      </c>
      <c r="Q390" t="str">
        <f t="shared" si="57"/>
        <v>Jul-2022</v>
      </c>
      <c r="R390" s="2" t="str">
        <f t="shared" si="62"/>
        <v>ADULTS</v>
      </c>
    </row>
    <row r="391" spans="1:18" x14ac:dyDescent="0.35">
      <c r="A391" s="1">
        <v>44636</v>
      </c>
      <c r="B391" t="s">
        <v>419</v>
      </c>
      <c r="C391">
        <v>14</v>
      </c>
      <c r="D391" t="s">
        <v>9</v>
      </c>
      <c r="E391" t="s">
        <v>10</v>
      </c>
      <c r="F391" t="s">
        <v>30</v>
      </c>
      <c r="G391" s="6">
        <f>VLOOKUP(F391,S$11:$T$15, 2, FALSE)</f>
        <v>2496.7676064257025</v>
      </c>
      <c r="H391" t="s">
        <v>17</v>
      </c>
      <c r="I391" s="2">
        <v>154.71</v>
      </c>
      <c r="J391" t="str">
        <f t="shared" si="58"/>
        <v>0-17</v>
      </c>
      <c r="K391" s="2">
        <f t="shared" si="54"/>
        <v>170.18100000000001</v>
      </c>
      <c r="L391" s="2">
        <f t="shared" si="59"/>
        <v>170</v>
      </c>
      <c r="M391" s="2">
        <f t="shared" si="60"/>
        <v>171</v>
      </c>
      <c r="N391" s="2">
        <f t="shared" si="61"/>
        <v>170</v>
      </c>
      <c r="O391">
        <f t="shared" si="55"/>
        <v>2022</v>
      </c>
      <c r="P391" t="str">
        <f t="shared" si="56"/>
        <v>Mar</v>
      </c>
      <c r="Q391" t="str">
        <f t="shared" si="57"/>
        <v>Mar-2022</v>
      </c>
      <c r="R391" s="2" t="str">
        <f t="shared" si="62"/>
        <v>CHILDREN</v>
      </c>
    </row>
    <row r="392" spans="1:18" x14ac:dyDescent="0.35">
      <c r="A392" s="1">
        <v>44739</v>
      </c>
      <c r="B392" t="s">
        <v>420</v>
      </c>
      <c r="C392">
        <v>53</v>
      </c>
      <c r="D392" t="s">
        <v>21</v>
      </c>
      <c r="E392" t="s">
        <v>33</v>
      </c>
      <c r="F392" t="s">
        <v>30</v>
      </c>
      <c r="G392" s="6">
        <f>VLOOKUP(F392,S$11:$T$15, 2, FALSE)</f>
        <v>2496.7676064257025</v>
      </c>
      <c r="H392" t="s">
        <v>37</v>
      </c>
      <c r="I392" s="2">
        <v>3921.88</v>
      </c>
      <c r="J392" t="str">
        <f t="shared" si="58"/>
        <v>40-59</v>
      </c>
      <c r="K392" s="2">
        <f t="shared" si="54"/>
        <v>4314.0680000000002</v>
      </c>
      <c r="L392" s="2">
        <f t="shared" si="59"/>
        <v>4314</v>
      </c>
      <c r="M392" s="2">
        <f t="shared" si="60"/>
        <v>4315</v>
      </c>
      <c r="N392" s="2">
        <f t="shared" si="61"/>
        <v>4314</v>
      </c>
      <c r="O392">
        <f t="shared" si="55"/>
        <v>2022</v>
      </c>
      <c r="P392" t="str">
        <f t="shared" si="56"/>
        <v>Jun</v>
      </c>
      <c r="Q392" t="str">
        <f t="shared" si="57"/>
        <v>Jun-2022</v>
      </c>
      <c r="R392" s="2" t="str">
        <f t="shared" si="62"/>
        <v>ADULTS</v>
      </c>
    </row>
    <row r="393" spans="1:18" x14ac:dyDescent="0.35">
      <c r="A393" s="1">
        <v>44851</v>
      </c>
      <c r="B393" t="s">
        <v>421</v>
      </c>
      <c r="C393">
        <v>9</v>
      </c>
      <c r="D393" t="s">
        <v>21</v>
      </c>
      <c r="E393" t="s">
        <v>22</v>
      </c>
      <c r="F393" t="s">
        <v>30</v>
      </c>
      <c r="G393" s="6">
        <f>VLOOKUP(F393,S$11:$T$15, 2, FALSE)</f>
        <v>2496.7676064257025</v>
      </c>
      <c r="H393" t="s">
        <v>28</v>
      </c>
      <c r="I393" s="2">
        <v>4105.5200000000004</v>
      </c>
      <c r="J393" t="str">
        <f t="shared" si="58"/>
        <v>0-17</v>
      </c>
      <c r="K393" s="2">
        <f t="shared" si="54"/>
        <v>4516.072000000001</v>
      </c>
      <c r="L393" s="2">
        <f t="shared" si="59"/>
        <v>4516</v>
      </c>
      <c r="M393" s="2">
        <f t="shared" si="60"/>
        <v>4517</v>
      </c>
      <c r="N393" s="2">
        <f t="shared" si="61"/>
        <v>4516</v>
      </c>
      <c r="O393">
        <f t="shared" si="55"/>
        <v>2022</v>
      </c>
      <c r="P393" t="str">
        <f t="shared" si="56"/>
        <v>Oct</v>
      </c>
      <c r="Q393" t="str">
        <f t="shared" si="57"/>
        <v>Oct-2022</v>
      </c>
      <c r="R393" s="2" t="str">
        <f t="shared" si="62"/>
        <v>CHILDREN</v>
      </c>
    </row>
    <row r="394" spans="1:18" x14ac:dyDescent="0.35">
      <c r="A394" s="1">
        <v>45230</v>
      </c>
      <c r="B394" t="s">
        <v>422</v>
      </c>
      <c r="C394">
        <v>25</v>
      </c>
      <c r="D394" t="s">
        <v>21</v>
      </c>
      <c r="E394" t="s">
        <v>10</v>
      </c>
      <c r="F394" t="s">
        <v>11</v>
      </c>
      <c r="G394" s="6">
        <f>VLOOKUP(F394,S$11:$T$15, 2, FALSE)</f>
        <v>2503.6022787783868</v>
      </c>
      <c r="H394" t="s">
        <v>67</v>
      </c>
      <c r="I394" s="2">
        <v>3586.15</v>
      </c>
      <c r="J394" t="str">
        <f t="shared" si="58"/>
        <v>18-39</v>
      </c>
      <c r="K394" s="2">
        <f t="shared" si="54"/>
        <v>3944.7650000000003</v>
      </c>
      <c r="L394" s="2">
        <f t="shared" si="59"/>
        <v>3945</v>
      </c>
      <c r="M394" s="2">
        <f t="shared" si="60"/>
        <v>3945</v>
      </c>
      <c r="N394" s="2">
        <f t="shared" si="61"/>
        <v>3944</v>
      </c>
      <c r="O394">
        <f t="shared" si="55"/>
        <v>2023</v>
      </c>
      <c r="P394" t="str">
        <f t="shared" si="56"/>
        <v>Oct</v>
      </c>
      <c r="Q394" t="str">
        <f t="shared" si="57"/>
        <v>Oct-2023</v>
      </c>
      <c r="R394" s="2" t="str">
        <f t="shared" si="62"/>
        <v>ADULTS</v>
      </c>
    </row>
    <row r="395" spans="1:18" x14ac:dyDescent="0.35">
      <c r="A395" s="1">
        <v>45205</v>
      </c>
      <c r="B395" t="s">
        <v>423</v>
      </c>
      <c r="C395">
        <v>26</v>
      </c>
      <c r="D395" t="s">
        <v>21</v>
      </c>
      <c r="E395" t="s">
        <v>25</v>
      </c>
      <c r="F395" t="s">
        <v>23</v>
      </c>
      <c r="G395" s="6">
        <f>VLOOKUP(F395,S$11:$T$15, 2, FALSE)</f>
        <v>2440.2966694490819</v>
      </c>
      <c r="H395" t="s">
        <v>37</v>
      </c>
      <c r="I395" s="2">
        <v>3503.58</v>
      </c>
      <c r="J395" t="str">
        <f t="shared" si="58"/>
        <v>18-39</v>
      </c>
      <c r="K395" s="2">
        <f t="shared" si="54"/>
        <v>3853.9380000000001</v>
      </c>
      <c r="L395" s="2">
        <f t="shared" si="59"/>
        <v>3854</v>
      </c>
      <c r="M395" s="2">
        <f t="shared" si="60"/>
        <v>3854</v>
      </c>
      <c r="N395" s="2">
        <f t="shared" si="61"/>
        <v>3853</v>
      </c>
      <c r="O395">
        <f t="shared" si="55"/>
        <v>2023</v>
      </c>
      <c r="P395" t="str">
        <f t="shared" si="56"/>
        <v>Oct</v>
      </c>
      <c r="Q395" t="str">
        <f t="shared" si="57"/>
        <v>Oct-2023</v>
      </c>
      <c r="R395" s="2" t="str">
        <f t="shared" si="62"/>
        <v>ADULTS</v>
      </c>
    </row>
    <row r="396" spans="1:18" x14ac:dyDescent="0.35">
      <c r="A396" s="1">
        <v>44704</v>
      </c>
      <c r="B396" t="s">
        <v>424</v>
      </c>
      <c r="C396">
        <v>76</v>
      </c>
      <c r="D396" t="s">
        <v>21</v>
      </c>
      <c r="E396" t="s">
        <v>35</v>
      </c>
      <c r="F396" t="s">
        <v>16</v>
      </c>
      <c r="G396" s="6">
        <f>VLOOKUP(F396,S$11:$T$15, 2, FALSE)</f>
        <v>2509.1716796874998</v>
      </c>
      <c r="H396" t="s">
        <v>37</v>
      </c>
      <c r="I396" s="2">
        <v>4739.46</v>
      </c>
      <c r="J396" t="str">
        <f t="shared" si="58"/>
        <v>&gt;59</v>
      </c>
      <c r="K396" s="2">
        <f t="shared" si="54"/>
        <v>5213.4060000000009</v>
      </c>
      <c r="L396" s="2">
        <f t="shared" si="59"/>
        <v>5213</v>
      </c>
      <c r="M396" s="2">
        <f t="shared" si="60"/>
        <v>5214</v>
      </c>
      <c r="N396" s="2">
        <f t="shared" si="61"/>
        <v>5213</v>
      </c>
      <c r="O396">
        <f t="shared" si="55"/>
        <v>2022</v>
      </c>
      <c r="P396" t="str">
        <f t="shared" si="56"/>
        <v>May</v>
      </c>
      <c r="Q396" t="str">
        <f t="shared" si="57"/>
        <v>May-2022</v>
      </c>
      <c r="R396" s="2" t="str">
        <f t="shared" si="62"/>
        <v>ADULTS</v>
      </c>
    </row>
    <row r="397" spans="1:18" x14ac:dyDescent="0.35">
      <c r="A397" s="1">
        <v>45003</v>
      </c>
      <c r="B397" t="s">
        <v>425</v>
      </c>
      <c r="C397">
        <v>45</v>
      </c>
      <c r="D397" t="s">
        <v>21</v>
      </c>
      <c r="E397" t="s">
        <v>10</v>
      </c>
      <c r="F397" t="s">
        <v>16</v>
      </c>
      <c r="G397" s="6">
        <f>VLOOKUP(F397,S$11:$T$15, 2, FALSE)</f>
        <v>2509.1716796874998</v>
      </c>
      <c r="H397" t="s">
        <v>40</v>
      </c>
      <c r="I397" s="2">
        <v>4769.4399999999996</v>
      </c>
      <c r="J397" t="str">
        <f t="shared" si="58"/>
        <v>40-59</v>
      </c>
      <c r="K397" s="2">
        <f t="shared" si="54"/>
        <v>5246.384</v>
      </c>
      <c r="L397" s="2">
        <f t="shared" si="59"/>
        <v>5246</v>
      </c>
      <c r="M397" s="2">
        <f t="shared" si="60"/>
        <v>5247</v>
      </c>
      <c r="N397" s="2">
        <f t="shared" si="61"/>
        <v>5246</v>
      </c>
      <c r="O397">
        <f t="shared" si="55"/>
        <v>2023</v>
      </c>
      <c r="P397" t="str">
        <f t="shared" si="56"/>
        <v>Mar</v>
      </c>
      <c r="Q397" t="str">
        <f t="shared" si="57"/>
        <v>Mar-2023</v>
      </c>
      <c r="R397" s="2" t="str">
        <f t="shared" si="62"/>
        <v>ADULTS</v>
      </c>
    </row>
    <row r="398" spans="1:18" x14ac:dyDescent="0.35">
      <c r="A398" s="1">
        <v>44909</v>
      </c>
      <c r="B398" t="s">
        <v>426</v>
      </c>
      <c r="C398">
        <v>73</v>
      </c>
      <c r="D398" t="s">
        <v>14</v>
      </c>
      <c r="E398" t="s">
        <v>19</v>
      </c>
      <c r="F398" t="s">
        <v>30</v>
      </c>
      <c r="G398" s="6">
        <f>VLOOKUP(F398,S$11:$T$15, 2, FALSE)</f>
        <v>2496.7676064257025</v>
      </c>
      <c r="H398" t="s">
        <v>37</v>
      </c>
      <c r="I398" s="2">
        <v>925.84</v>
      </c>
      <c r="J398" t="str">
        <f t="shared" si="58"/>
        <v>&gt;59</v>
      </c>
      <c r="K398" s="2">
        <f t="shared" si="54"/>
        <v>1018.4240000000001</v>
      </c>
      <c r="L398" s="2">
        <f t="shared" si="59"/>
        <v>1018</v>
      </c>
      <c r="M398" s="2">
        <f t="shared" si="60"/>
        <v>1019</v>
      </c>
      <c r="N398" s="2">
        <f t="shared" si="61"/>
        <v>1018</v>
      </c>
      <c r="O398">
        <f t="shared" si="55"/>
        <v>2022</v>
      </c>
      <c r="P398" t="str">
        <f t="shared" si="56"/>
        <v>Dec</v>
      </c>
      <c r="Q398" t="str">
        <f t="shared" si="57"/>
        <v>Dec-2022</v>
      </c>
      <c r="R398" s="2" t="str">
        <f t="shared" si="62"/>
        <v>ADULTS</v>
      </c>
    </row>
    <row r="399" spans="1:18" x14ac:dyDescent="0.35">
      <c r="A399" s="1">
        <v>44910</v>
      </c>
      <c r="B399" t="s">
        <v>427</v>
      </c>
      <c r="C399">
        <v>16</v>
      </c>
      <c r="D399" t="s">
        <v>21</v>
      </c>
      <c r="E399" t="s">
        <v>15</v>
      </c>
      <c r="F399" t="s">
        <v>23</v>
      </c>
      <c r="G399" s="6">
        <f>VLOOKUP(F399,S$11:$T$15, 2, FALSE)</f>
        <v>2440.2966694490819</v>
      </c>
      <c r="H399" t="s">
        <v>17</v>
      </c>
      <c r="I399" s="2">
        <v>568.9</v>
      </c>
      <c r="J399" t="str">
        <f t="shared" si="58"/>
        <v>0-17</v>
      </c>
      <c r="K399" s="2">
        <f t="shared" si="54"/>
        <v>625.79000000000008</v>
      </c>
      <c r="L399" s="2">
        <f t="shared" si="59"/>
        <v>626</v>
      </c>
      <c r="M399" s="2">
        <f t="shared" si="60"/>
        <v>626</v>
      </c>
      <c r="N399" s="2">
        <f t="shared" si="61"/>
        <v>625</v>
      </c>
      <c r="O399">
        <f t="shared" si="55"/>
        <v>2022</v>
      </c>
      <c r="P399" t="str">
        <f t="shared" si="56"/>
        <v>Dec</v>
      </c>
      <c r="Q399" t="str">
        <f t="shared" si="57"/>
        <v>Dec-2022</v>
      </c>
      <c r="R399" s="2" t="str">
        <f t="shared" si="62"/>
        <v>CHILDREN</v>
      </c>
    </row>
    <row r="400" spans="1:18" x14ac:dyDescent="0.35">
      <c r="A400" s="1">
        <v>45019</v>
      </c>
      <c r="B400" t="s">
        <v>428</v>
      </c>
      <c r="C400">
        <v>34</v>
      </c>
      <c r="D400" t="s">
        <v>21</v>
      </c>
      <c r="E400" t="s">
        <v>27</v>
      </c>
      <c r="F400" t="s">
        <v>11</v>
      </c>
      <c r="G400" s="6">
        <f>VLOOKUP(F400,S$11:$T$15, 2, FALSE)</f>
        <v>2503.6022787783868</v>
      </c>
      <c r="H400" t="s">
        <v>37</v>
      </c>
      <c r="I400" s="2">
        <v>2338.5700000000002</v>
      </c>
      <c r="J400" t="str">
        <f t="shared" si="58"/>
        <v>18-39</v>
      </c>
      <c r="K400" s="2">
        <f t="shared" si="54"/>
        <v>2572.4270000000006</v>
      </c>
      <c r="L400" s="2">
        <f t="shared" si="59"/>
        <v>2572</v>
      </c>
      <c r="M400" s="2">
        <f t="shared" si="60"/>
        <v>2573</v>
      </c>
      <c r="N400" s="2">
        <f t="shared" si="61"/>
        <v>2572</v>
      </c>
      <c r="O400">
        <f t="shared" si="55"/>
        <v>2023</v>
      </c>
      <c r="P400" t="str">
        <f t="shared" si="56"/>
        <v>Apr</v>
      </c>
      <c r="Q400" t="str">
        <f t="shared" si="57"/>
        <v>Apr-2023</v>
      </c>
      <c r="R400" s="2" t="str">
        <f t="shared" si="62"/>
        <v>ADULTS</v>
      </c>
    </row>
    <row r="401" spans="1:18" x14ac:dyDescent="0.35">
      <c r="A401" s="1">
        <v>44644</v>
      </c>
      <c r="B401" t="s">
        <v>429</v>
      </c>
      <c r="C401">
        <v>29</v>
      </c>
      <c r="D401" t="s">
        <v>9</v>
      </c>
      <c r="E401" t="s">
        <v>22</v>
      </c>
      <c r="F401" t="s">
        <v>16</v>
      </c>
      <c r="G401" s="6">
        <f>VLOOKUP(F401,S$11:$T$15, 2, FALSE)</f>
        <v>2509.1716796874998</v>
      </c>
      <c r="H401" t="s">
        <v>12</v>
      </c>
      <c r="I401" s="2">
        <v>2160.39</v>
      </c>
      <c r="J401" t="str">
        <f t="shared" si="58"/>
        <v>18-39</v>
      </c>
      <c r="K401" s="2">
        <f t="shared" si="54"/>
        <v>2376.4290000000001</v>
      </c>
      <c r="L401" s="2">
        <f t="shared" si="59"/>
        <v>2376</v>
      </c>
      <c r="M401" s="2">
        <f t="shared" si="60"/>
        <v>2377</v>
      </c>
      <c r="N401" s="2">
        <f t="shared" si="61"/>
        <v>2376</v>
      </c>
      <c r="O401">
        <f t="shared" si="55"/>
        <v>2022</v>
      </c>
      <c r="P401" t="str">
        <f t="shared" si="56"/>
        <v>Mar</v>
      </c>
      <c r="Q401" t="str">
        <f t="shared" si="57"/>
        <v>Mar-2022</v>
      </c>
      <c r="R401" s="2" t="str">
        <f t="shared" si="62"/>
        <v>ADULTS</v>
      </c>
    </row>
    <row r="402" spans="1:18" x14ac:dyDescent="0.35">
      <c r="A402" s="1">
        <v>45155</v>
      </c>
      <c r="B402" t="s">
        <v>430</v>
      </c>
      <c r="C402">
        <v>83</v>
      </c>
      <c r="D402" t="s">
        <v>14</v>
      </c>
      <c r="E402" t="s">
        <v>19</v>
      </c>
      <c r="F402" t="s">
        <v>23</v>
      </c>
      <c r="G402" s="6">
        <f>VLOOKUP(F402,S$11:$T$15, 2, FALSE)</f>
        <v>2440.2966694490819</v>
      </c>
      <c r="H402" t="s">
        <v>40</v>
      </c>
      <c r="I402" s="2">
        <v>1859.69</v>
      </c>
      <c r="J402" t="str">
        <f t="shared" si="58"/>
        <v>&gt;59</v>
      </c>
      <c r="K402" s="2">
        <f t="shared" si="54"/>
        <v>2045.6590000000003</v>
      </c>
      <c r="L402" s="2">
        <f t="shared" si="59"/>
        <v>2046</v>
      </c>
      <c r="M402" s="2">
        <f t="shared" si="60"/>
        <v>2046</v>
      </c>
      <c r="N402" s="2">
        <f t="shared" si="61"/>
        <v>2045</v>
      </c>
      <c r="O402">
        <f t="shared" si="55"/>
        <v>2023</v>
      </c>
      <c r="P402" t="str">
        <f t="shared" si="56"/>
        <v>Aug</v>
      </c>
      <c r="Q402" t="str">
        <f t="shared" si="57"/>
        <v>Aug-2023</v>
      </c>
      <c r="R402" s="2" t="str">
        <f t="shared" si="62"/>
        <v>ADULTS</v>
      </c>
    </row>
    <row r="403" spans="1:18" x14ac:dyDescent="0.35">
      <c r="A403" s="1">
        <v>45266</v>
      </c>
      <c r="B403" t="s">
        <v>431</v>
      </c>
      <c r="C403">
        <v>97</v>
      </c>
      <c r="D403" t="s">
        <v>21</v>
      </c>
      <c r="E403" t="s">
        <v>10</v>
      </c>
      <c r="F403" t="s">
        <v>30</v>
      </c>
      <c r="G403" s="6">
        <f>VLOOKUP(F403,S$11:$T$15, 2, FALSE)</f>
        <v>2496.7676064257025</v>
      </c>
      <c r="H403" t="s">
        <v>37</v>
      </c>
      <c r="I403" s="2">
        <v>1149.8900000000001</v>
      </c>
      <c r="J403" t="str">
        <f t="shared" si="58"/>
        <v>&gt;59</v>
      </c>
      <c r="K403" s="2">
        <f t="shared" si="54"/>
        <v>1264.8790000000001</v>
      </c>
      <c r="L403" s="2">
        <f t="shared" si="59"/>
        <v>1265</v>
      </c>
      <c r="M403" s="2">
        <f t="shared" si="60"/>
        <v>1265</v>
      </c>
      <c r="N403" s="2">
        <f t="shared" si="61"/>
        <v>1264</v>
      </c>
      <c r="O403">
        <f t="shared" si="55"/>
        <v>2023</v>
      </c>
      <c r="P403" t="str">
        <f t="shared" si="56"/>
        <v>Dec</v>
      </c>
      <c r="Q403" t="str">
        <f t="shared" si="57"/>
        <v>Dec-2023</v>
      </c>
      <c r="R403" s="2" t="str">
        <f t="shared" si="62"/>
        <v>ADULTS</v>
      </c>
    </row>
    <row r="404" spans="1:18" x14ac:dyDescent="0.35">
      <c r="A404" s="1">
        <v>45066</v>
      </c>
      <c r="B404" t="s">
        <v>432</v>
      </c>
      <c r="C404">
        <v>68</v>
      </c>
      <c r="D404" t="s">
        <v>9</v>
      </c>
      <c r="E404" t="s">
        <v>15</v>
      </c>
      <c r="F404" t="s">
        <v>16</v>
      </c>
      <c r="G404" s="6">
        <f>VLOOKUP(F404,S$11:$T$15, 2, FALSE)</f>
        <v>2509.1716796874998</v>
      </c>
      <c r="H404" t="s">
        <v>12</v>
      </c>
      <c r="I404" s="2">
        <v>641.08000000000004</v>
      </c>
      <c r="J404" t="str">
        <f t="shared" si="58"/>
        <v>&gt;59</v>
      </c>
      <c r="K404" s="2">
        <f t="shared" si="54"/>
        <v>705.1880000000001</v>
      </c>
      <c r="L404" s="2">
        <f t="shared" si="59"/>
        <v>705</v>
      </c>
      <c r="M404" s="2">
        <f t="shared" si="60"/>
        <v>706</v>
      </c>
      <c r="N404" s="2">
        <f t="shared" si="61"/>
        <v>705</v>
      </c>
      <c r="O404">
        <f t="shared" si="55"/>
        <v>2023</v>
      </c>
      <c r="P404" t="str">
        <f t="shared" si="56"/>
        <v>May</v>
      </c>
      <c r="Q404" t="str">
        <f t="shared" si="57"/>
        <v>May-2023</v>
      </c>
      <c r="R404" s="2" t="str">
        <f t="shared" si="62"/>
        <v>ADULTS</v>
      </c>
    </row>
    <row r="405" spans="1:18" x14ac:dyDescent="0.35">
      <c r="A405" s="1">
        <v>44793</v>
      </c>
      <c r="B405" t="s">
        <v>433</v>
      </c>
      <c r="C405">
        <v>10</v>
      </c>
      <c r="D405" t="s">
        <v>21</v>
      </c>
      <c r="E405" t="s">
        <v>25</v>
      </c>
      <c r="F405" t="s">
        <v>30</v>
      </c>
      <c r="G405" s="6">
        <f>VLOOKUP(F405,S$11:$T$15, 2, FALSE)</f>
        <v>2496.7676064257025</v>
      </c>
      <c r="H405" t="s">
        <v>40</v>
      </c>
      <c r="I405" s="2">
        <v>88.93</v>
      </c>
      <c r="J405" t="str">
        <f t="shared" si="58"/>
        <v>0-17</v>
      </c>
      <c r="K405" s="2">
        <f t="shared" si="54"/>
        <v>97.823000000000022</v>
      </c>
      <c r="L405" s="2">
        <f t="shared" si="59"/>
        <v>98</v>
      </c>
      <c r="M405" s="2">
        <f t="shared" si="60"/>
        <v>98</v>
      </c>
      <c r="N405" s="2">
        <f t="shared" si="61"/>
        <v>97</v>
      </c>
      <c r="O405">
        <f t="shared" si="55"/>
        <v>2022</v>
      </c>
      <c r="P405" t="str">
        <f t="shared" si="56"/>
        <v>Aug</v>
      </c>
      <c r="Q405" t="str">
        <f t="shared" si="57"/>
        <v>Aug-2022</v>
      </c>
      <c r="R405" s="2" t="str">
        <f t="shared" si="62"/>
        <v>CHILDREN</v>
      </c>
    </row>
    <row r="406" spans="1:18" x14ac:dyDescent="0.35">
      <c r="A406" s="1">
        <v>44953</v>
      </c>
      <c r="B406" t="s">
        <v>434</v>
      </c>
      <c r="C406">
        <v>37</v>
      </c>
      <c r="D406" t="s">
        <v>14</v>
      </c>
      <c r="E406" t="s">
        <v>19</v>
      </c>
      <c r="F406" t="s">
        <v>11</v>
      </c>
      <c r="G406" s="6">
        <f>VLOOKUP(F406,S$11:$T$15, 2, FALSE)</f>
        <v>2503.6022787783868</v>
      </c>
      <c r="H406" t="s">
        <v>12</v>
      </c>
      <c r="I406" s="2">
        <v>1794.36</v>
      </c>
      <c r="J406" t="str">
        <f t="shared" si="58"/>
        <v>18-39</v>
      </c>
      <c r="K406" s="2">
        <f t="shared" si="54"/>
        <v>1973.796</v>
      </c>
      <c r="L406" s="2">
        <f t="shared" si="59"/>
        <v>1974</v>
      </c>
      <c r="M406" s="2">
        <f t="shared" si="60"/>
        <v>1974</v>
      </c>
      <c r="N406" s="2">
        <f t="shared" si="61"/>
        <v>1973</v>
      </c>
      <c r="O406">
        <f t="shared" si="55"/>
        <v>2023</v>
      </c>
      <c r="P406" t="str">
        <f t="shared" si="56"/>
        <v>Jan</v>
      </c>
      <c r="Q406" t="str">
        <f t="shared" si="57"/>
        <v>Jan-2023</v>
      </c>
      <c r="R406" s="2" t="str">
        <f t="shared" si="62"/>
        <v>ADULTS</v>
      </c>
    </row>
    <row r="407" spans="1:18" x14ac:dyDescent="0.35">
      <c r="A407" s="1">
        <v>44966</v>
      </c>
      <c r="B407" t="s">
        <v>435</v>
      </c>
      <c r="C407">
        <v>51</v>
      </c>
      <c r="D407" t="s">
        <v>9</v>
      </c>
      <c r="E407" t="s">
        <v>33</v>
      </c>
      <c r="F407" t="s">
        <v>23</v>
      </c>
      <c r="G407" s="6">
        <f>VLOOKUP(F407,S$11:$T$15, 2, FALSE)</f>
        <v>2440.2966694490819</v>
      </c>
      <c r="H407" t="s">
        <v>28</v>
      </c>
      <c r="I407" s="2">
        <v>1925.83</v>
      </c>
      <c r="J407" t="str">
        <f t="shared" si="58"/>
        <v>40-59</v>
      </c>
      <c r="K407" s="2">
        <f t="shared" si="54"/>
        <v>2118.413</v>
      </c>
      <c r="L407" s="2">
        <f t="shared" si="59"/>
        <v>2118</v>
      </c>
      <c r="M407" s="2">
        <f t="shared" si="60"/>
        <v>2119</v>
      </c>
      <c r="N407" s="2">
        <f t="shared" si="61"/>
        <v>2118</v>
      </c>
      <c r="O407">
        <f t="shared" si="55"/>
        <v>2023</v>
      </c>
      <c r="P407" t="str">
        <f t="shared" si="56"/>
        <v>Feb</v>
      </c>
      <c r="Q407" t="str">
        <f t="shared" si="57"/>
        <v>Feb-2023</v>
      </c>
      <c r="R407" s="2" t="str">
        <f t="shared" si="62"/>
        <v>ADULTS</v>
      </c>
    </row>
    <row r="408" spans="1:18" x14ac:dyDescent="0.35">
      <c r="A408" s="1">
        <v>44591</v>
      </c>
      <c r="B408" t="s">
        <v>436</v>
      </c>
      <c r="C408">
        <v>95</v>
      </c>
      <c r="D408" t="s">
        <v>9</v>
      </c>
      <c r="E408" t="s">
        <v>22</v>
      </c>
      <c r="F408" t="s">
        <v>16</v>
      </c>
      <c r="G408" s="6">
        <f>VLOOKUP(F408,S$11:$T$15, 2, FALSE)</f>
        <v>2509.1716796874998</v>
      </c>
      <c r="H408" t="s">
        <v>40</v>
      </c>
      <c r="I408" s="2">
        <v>4896.43</v>
      </c>
      <c r="J408" t="str">
        <f t="shared" si="58"/>
        <v>&gt;59</v>
      </c>
      <c r="K408" s="2">
        <f t="shared" si="54"/>
        <v>5386.0730000000003</v>
      </c>
      <c r="L408" s="2">
        <f t="shared" si="59"/>
        <v>5386</v>
      </c>
      <c r="M408" s="2">
        <f t="shared" si="60"/>
        <v>5387</v>
      </c>
      <c r="N408" s="2">
        <f t="shared" si="61"/>
        <v>5386</v>
      </c>
      <c r="O408">
        <f t="shared" si="55"/>
        <v>2022</v>
      </c>
      <c r="P408" t="str">
        <f t="shared" si="56"/>
        <v>Jan</v>
      </c>
      <c r="Q408" t="str">
        <f t="shared" si="57"/>
        <v>Jan-2022</v>
      </c>
      <c r="R408" s="2" t="str">
        <f t="shared" si="62"/>
        <v>ADULTS</v>
      </c>
    </row>
    <row r="409" spans="1:18" x14ac:dyDescent="0.35">
      <c r="A409" s="1">
        <v>44878</v>
      </c>
      <c r="B409" t="s">
        <v>437</v>
      </c>
      <c r="C409">
        <v>92</v>
      </c>
      <c r="D409" t="s">
        <v>21</v>
      </c>
      <c r="E409" t="s">
        <v>25</v>
      </c>
      <c r="F409" t="s">
        <v>11</v>
      </c>
      <c r="G409" s="6">
        <f>VLOOKUP(F409,S$11:$T$15, 2, FALSE)</f>
        <v>2503.6022787783868</v>
      </c>
      <c r="H409" t="s">
        <v>28</v>
      </c>
      <c r="I409" s="2">
        <v>163.51</v>
      </c>
      <c r="J409" t="str">
        <f t="shared" si="58"/>
        <v>&gt;59</v>
      </c>
      <c r="K409" s="2">
        <f t="shared" si="54"/>
        <v>179.86100000000002</v>
      </c>
      <c r="L409" s="2">
        <f t="shared" si="59"/>
        <v>180</v>
      </c>
      <c r="M409" s="2">
        <f t="shared" si="60"/>
        <v>180</v>
      </c>
      <c r="N409" s="2">
        <f t="shared" si="61"/>
        <v>179</v>
      </c>
      <c r="O409">
        <f t="shared" si="55"/>
        <v>2022</v>
      </c>
      <c r="P409" t="str">
        <f t="shared" si="56"/>
        <v>Nov</v>
      </c>
      <c r="Q409" t="str">
        <f t="shared" si="57"/>
        <v>Nov-2022</v>
      </c>
      <c r="R409" s="2" t="str">
        <f t="shared" si="62"/>
        <v>ADULTS</v>
      </c>
    </row>
    <row r="410" spans="1:18" x14ac:dyDescent="0.35">
      <c r="A410" s="1">
        <v>45155</v>
      </c>
      <c r="B410" t="s">
        <v>438</v>
      </c>
      <c r="C410">
        <v>86</v>
      </c>
      <c r="D410" t="s">
        <v>21</v>
      </c>
      <c r="E410" t="s">
        <v>33</v>
      </c>
      <c r="F410" t="s">
        <v>23</v>
      </c>
      <c r="G410" s="6">
        <f>VLOOKUP(F410,S$11:$T$15, 2, FALSE)</f>
        <v>2440.2966694490819</v>
      </c>
      <c r="H410" t="s">
        <v>67</v>
      </c>
      <c r="I410" s="2">
        <v>4231.08</v>
      </c>
      <c r="J410" t="str">
        <f t="shared" si="58"/>
        <v>&gt;59</v>
      </c>
      <c r="K410" s="2">
        <f t="shared" si="54"/>
        <v>4654.1880000000001</v>
      </c>
      <c r="L410" s="2">
        <f t="shared" si="59"/>
        <v>4654</v>
      </c>
      <c r="M410" s="2">
        <f t="shared" si="60"/>
        <v>4655</v>
      </c>
      <c r="N410" s="2">
        <f t="shared" si="61"/>
        <v>4654</v>
      </c>
      <c r="O410">
        <f t="shared" si="55"/>
        <v>2023</v>
      </c>
      <c r="P410" t="str">
        <f t="shared" si="56"/>
        <v>Aug</v>
      </c>
      <c r="Q410" t="str">
        <f t="shared" si="57"/>
        <v>Aug-2023</v>
      </c>
      <c r="R410" s="2" t="str">
        <f t="shared" si="62"/>
        <v>ADULTS</v>
      </c>
    </row>
    <row r="411" spans="1:18" x14ac:dyDescent="0.35">
      <c r="A411" s="1">
        <v>44854</v>
      </c>
      <c r="B411" t="s">
        <v>439</v>
      </c>
      <c r="C411">
        <v>37</v>
      </c>
      <c r="D411" t="s">
        <v>21</v>
      </c>
      <c r="E411" t="s">
        <v>22</v>
      </c>
      <c r="F411" t="s">
        <v>23</v>
      </c>
      <c r="G411" s="6">
        <f>VLOOKUP(F411,S$11:$T$15, 2, FALSE)</f>
        <v>2440.2966694490819</v>
      </c>
      <c r="H411" t="s">
        <v>40</v>
      </c>
      <c r="I411" s="2">
        <v>2966.63</v>
      </c>
      <c r="J411" t="str">
        <f t="shared" si="58"/>
        <v>18-39</v>
      </c>
      <c r="K411" s="2">
        <f t="shared" si="54"/>
        <v>3263.2930000000006</v>
      </c>
      <c r="L411" s="2">
        <f t="shared" si="59"/>
        <v>3263</v>
      </c>
      <c r="M411" s="2">
        <f t="shared" si="60"/>
        <v>3264</v>
      </c>
      <c r="N411" s="2">
        <f t="shared" si="61"/>
        <v>3263</v>
      </c>
      <c r="O411">
        <f t="shared" si="55"/>
        <v>2022</v>
      </c>
      <c r="P411" t="str">
        <f t="shared" si="56"/>
        <v>Oct</v>
      </c>
      <c r="Q411" t="str">
        <f t="shared" si="57"/>
        <v>Oct-2022</v>
      </c>
      <c r="R411" s="2" t="str">
        <f t="shared" si="62"/>
        <v>ADULTS</v>
      </c>
    </row>
    <row r="412" spans="1:18" x14ac:dyDescent="0.35">
      <c r="A412" s="1">
        <v>44927</v>
      </c>
      <c r="B412" t="s">
        <v>440</v>
      </c>
      <c r="C412">
        <v>56</v>
      </c>
      <c r="D412" t="s">
        <v>21</v>
      </c>
      <c r="E412" t="s">
        <v>19</v>
      </c>
      <c r="F412" t="s">
        <v>30</v>
      </c>
      <c r="G412" s="6">
        <f>VLOOKUP(F412,S$11:$T$15, 2, FALSE)</f>
        <v>2496.7676064257025</v>
      </c>
      <c r="H412" t="s">
        <v>37</v>
      </c>
      <c r="I412" s="2">
        <v>1331.55</v>
      </c>
      <c r="J412" t="str">
        <f t="shared" si="58"/>
        <v>40-59</v>
      </c>
      <c r="K412" s="2">
        <f t="shared" si="54"/>
        <v>1464.7050000000002</v>
      </c>
      <c r="L412" s="2">
        <f t="shared" si="59"/>
        <v>1465</v>
      </c>
      <c r="M412" s="2">
        <f t="shared" si="60"/>
        <v>1465</v>
      </c>
      <c r="N412" s="2">
        <f t="shared" si="61"/>
        <v>1464</v>
      </c>
      <c r="O412">
        <f t="shared" si="55"/>
        <v>2023</v>
      </c>
      <c r="P412" t="str">
        <f t="shared" si="56"/>
        <v>Jan</v>
      </c>
      <c r="Q412" t="str">
        <f t="shared" si="57"/>
        <v>Jan-2023</v>
      </c>
      <c r="R412" s="2" t="str">
        <f t="shared" si="62"/>
        <v>ADULTS</v>
      </c>
    </row>
    <row r="413" spans="1:18" x14ac:dyDescent="0.35">
      <c r="A413" s="1">
        <v>45137</v>
      </c>
      <c r="B413" t="s">
        <v>441</v>
      </c>
      <c r="C413">
        <v>12</v>
      </c>
      <c r="D413" t="s">
        <v>14</v>
      </c>
      <c r="E413" t="s">
        <v>27</v>
      </c>
      <c r="F413" t="s">
        <v>16</v>
      </c>
      <c r="G413" s="6">
        <f>VLOOKUP(F413,S$11:$T$15, 2, FALSE)</f>
        <v>2509.1716796874998</v>
      </c>
      <c r="H413" t="s">
        <v>17</v>
      </c>
      <c r="I413" s="2">
        <v>3078.98</v>
      </c>
      <c r="J413" t="str">
        <f t="shared" si="58"/>
        <v>0-17</v>
      </c>
      <c r="K413" s="2">
        <f t="shared" si="54"/>
        <v>3386.8780000000002</v>
      </c>
      <c r="L413" s="2">
        <f t="shared" si="59"/>
        <v>3387</v>
      </c>
      <c r="M413" s="2">
        <f t="shared" si="60"/>
        <v>3387</v>
      </c>
      <c r="N413" s="2">
        <f t="shared" si="61"/>
        <v>3386</v>
      </c>
      <c r="O413">
        <f t="shared" si="55"/>
        <v>2023</v>
      </c>
      <c r="P413" t="str">
        <f t="shared" si="56"/>
        <v>Jul</v>
      </c>
      <c r="Q413" t="str">
        <f t="shared" si="57"/>
        <v>Jul-2023</v>
      </c>
      <c r="R413" s="2" t="str">
        <f t="shared" si="62"/>
        <v>CHILDREN</v>
      </c>
    </row>
    <row r="414" spans="1:18" x14ac:dyDescent="0.35">
      <c r="A414" s="1">
        <v>45190</v>
      </c>
      <c r="B414" t="s">
        <v>442</v>
      </c>
      <c r="C414">
        <v>7</v>
      </c>
      <c r="D414" t="s">
        <v>14</v>
      </c>
      <c r="E414" t="s">
        <v>10</v>
      </c>
      <c r="F414" t="s">
        <v>23</v>
      </c>
      <c r="G414" s="6">
        <f>VLOOKUP(F414,S$11:$T$15, 2, FALSE)</f>
        <v>2440.2966694490819</v>
      </c>
      <c r="H414" t="s">
        <v>28</v>
      </c>
      <c r="I414" s="2">
        <v>2232.5500000000002</v>
      </c>
      <c r="J414" t="str">
        <f t="shared" si="58"/>
        <v>0-17</v>
      </c>
      <c r="K414" s="2">
        <f t="shared" si="54"/>
        <v>2455.8050000000003</v>
      </c>
      <c r="L414" s="2">
        <f t="shared" si="59"/>
        <v>2456</v>
      </c>
      <c r="M414" s="2">
        <f t="shared" si="60"/>
        <v>2456</v>
      </c>
      <c r="N414" s="2">
        <f t="shared" si="61"/>
        <v>2455</v>
      </c>
      <c r="O414">
        <f t="shared" si="55"/>
        <v>2023</v>
      </c>
      <c r="P414" t="str">
        <f t="shared" si="56"/>
        <v>Sep</v>
      </c>
      <c r="Q414" t="str">
        <f t="shared" si="57"/>
        <v>Sep-2023</v>
      </c>
      <c r="R414" s="2" t="str">
        <f t="shared" si="62"/>
        <v>CHILDREN</v>
      </c>
    </row>
    <row r="415" spans="1:18" x14ac:dyDescent="0.35">
      <c r="A415" s="1">
        <v>45065</v>
      </c>
      <c r="B415" t="s">
        <v>443</v>
      </c>
      <c r="C415">
        <v>95</v>
      </c>
      <c r="D415" t="s">
        <v>9</v>
      </c>
      <c r="E415" t="s">
        <v>27</v>
      </c>
      <c r="F415" t="s">
        <v>11</v>
      </c>
      <c r="G415" s="6">
        <f>VLOOKUP(F415,S$11:$T$15, 2, FALSE)</f>
        <v>2503.6022787783868</v>
      </c>
      <c r="H415" t="s">
        <v>17</v>
      </c>
      <c r="I415" s="2">
        <v>2432.6799999999998</v>
      </c>
      <c r="J415" t="str">
        <f t="shared" si="58"/>
        <v>&gt;59</v>
      </c>
      <c r="K415" s="2">
        <f t="shared" si="54"/>
        <v>2675.9479999999999</v>
      </c>
      <c r="L415" s="2">
        <f t="shared" si="59"/>
        <v>2676</v>
      </c>
      <c r="M415" s="2">
        <f t="shared" si="60"/>
        <v>2676</v>
      </c>
      <c r="N415" s="2">
        <f t="shared" si="61"/>
        <v>2675</v>
      </c>
      <c r="O415">
        <f t="shared" si="55"/>
        <v>2023</v>
      </c>
      <c r="P415" t="str">
        <f t="shared" si="56"/>
        <v>May</v>
      </c>
      <c r="Q415" t="str">
        <f t="shared" si="57"/>
        <v>May-2023</v>
      </c>
      <c r="R415" s="2" t="str">
        <f t="shared" si="62"/>
        <v>ADULTS</v>
      </c>
    </row>
    <row r="416" spans="1:18" x14ac:dyDescent="0.35">
      <c r="A416" s="1">
        <v>45018</v>
      </c>
      <c r="B416" t="s">
        <v>444</v>
      </c>
      <c r="C416">
        <v>17</v>
      </c>
      <c r="D416" t="s">
        <v>14</v>
      </c>
      <c r="E416" t="s">
        <v>15</v>
      </c>
      <c r="F416" t="s">
        <v>16</v>
      </c>
      <c r="G416" s="6">
        <f>VLOOKUP(F416,S$11:$T$15, 2, FALSE)</f>
        <v>2509.1716796874998</v>
      </c>
      <c r="H416" t="s">
        <v>17</v>
      </c>
      <c r="I416" s="2">
        <v>1531.72</v>
      </c>
      <c r="J416" t="str">
        <f t="shared" si="58"/>
        <v>0-17</v>
      </c>
      <c r="K416" s="2">
        <f t="shared" si="54"/>
        <v>1684.8920000000001</v>
      </c>
      <c r="L416" s="2">
        <f t="shared" si="59"/>
        <v>1685</v>
      </c>
      <c r="M416" s="2">
        <f t="shared" si="60"/>
        <v>1685</v>
      </c>
      <c r="N416" s="2">
        <f t="shared" si="61"/>
        <v>1684</v>
      </c>
      <c r="O416">
        <f t="shared" si="55"/>
        <v>2023</v>
      </c>
      <c r="P416" t="str">
        <f t="shared" si="56"/>
        <v>Apr</v>
      </c>
      <c r="Q416" t="str">
        <f t="shared" si="57"/>
        <v>Apr-2023</v>
      </c>
      <c r="R416" s="2" t="str">
        <f t="shared" si="62"/>
        <v>CHILDREN</v>
      </c>
    </row>
    <row r="417" spans="1:18" x14ac:dyDescent="0.35">
      <c r="A417" s="1">
        <v>44720</v>
      </c>
      <c r="B417" t="s">
        <v>445</v>
      </c>
      <c r="C417">
        <v>69</v>
      </c>
      <c r="D417" t="s">
        <v>14</v>
      </c>
      <c r="E417" t="s">
        <v>15</v>
      </c>
      <c r="F417" t="s">
        <v>23</v>
      </c>
      <c r="G417" s="6">
        <f>VLOOKUP(F417,S$11:$T$15, 2, FALSE)</f>
        <v>2440.2966694490819</v>
      </c>
      <c r="H417" t="s">
        <v>12</v>
      </c>
      <c r="I417" s="2">
        <v>4023.54</v>
      </c>
      <c r="J417" t="str">
        <f t="shared" si="58"/>
        <v>&gt;59</v>
      </c>
      <c r="K417" s="2">
        <f t="shared" si="54"/>
        <v>4425.8940000000002</v>
      </c>
      <c r="L417" s="2">
        <f t="shared" si="59"/>
        <v>4426</v>
      </c>
      <c r="M417" s="2">
        <f t="shared" si="60"/>
        <v>4426</v>
      </c>
      <c r="N417" s="2">
        <f t="shared" si="61"/>
        <v>4425</v>
      </c>
      <c r="O417">
        <f t="shared" si="55"/>
        <v>2022</v>
      </c>
      <c r="P417" t="str">
        <f t="shared" si="56"/>
        <v>Jun</v>
      </c>
      <c r="Q417" t="str">
        <f t="shared" si="57"/>
        <v>Jun-2022</v>
      </c>
      <c r="R417" s="2" t="str">
        <f t="shared" si="62"/>
        <v>ADULTS</v>
      </c>
    </row>
    <row r="418" spans="1:18" x14ac:dyDescent="0.35">
      <c r="A418" s="1">
        <v>44825</v>
      </c>
      <c r="B418" t="s">
        <v>446</v>
      </c>
      <c r="C418">
        <v>28</v>
      </c>
      <c r="D418" t="s">
        <v>14</v>
      </c>
      <c r="E418" t="s">
        <v>22</v>
      </c>
      <c r="F418" t="s">
        <v>23</v>
      </c>
      <c r="G418" s="6">
        <f>VLOOKUP(F418,S$11:$T$15, 2, FALSE)</f>
        <v>2440.2966694490819</v>
      </c>
      <c r="H418" t="s">
        <v>40</v>
      </c>
      <c r="I418" s="2">
        <v>2693.31</v>
      </c>
      <c r="J418" t="str">
        <f t="shared" si="58"/>
        <v>18-39</v>
      </c>
      <c r="K418" s="2">
        <f t="shared" si="54"/>
        <v>2962.6410000000001</v>
      </c>
      <c r="L418" s="2">
        <f t="shared" si="59"/>
        <v>2963</v>
      </c>
      <c r="M418" s="2">
        <f t="shared" si="60"/>
        <v>2963</v>
      </c>
      <c r="N418" s="2">
        <f t="shared" si="61"/>
        <v>2962</v>
      </c>
      <c r="O418">
        <f t="shared" si="55"/>
        <v>2022</v>
      </c>
      <c r="P418" t="str">
        <f t="shared" si="56"/>
        <v>Sep</v>
      </c>
      <c r="Q418" t="str">
        <f t="shared" si="57"/>
        <v>Sep-2022</v>
      </c>
      <c r="R418" s="2" t="str">
        <f t="shared" si="62"/>
        <v>ADULTS</v>
      </c>
    </row>
    <row r="419" spans="1:18" x14ac:dyDescent="0.35">
      <c r="A419" s="1">
        <v>44930</v>
      </c>
      <c r="B419" t="s">
        <v>447</v>
      </c>
      <c r="C419">
        <v>13</v>
      </c>
      <c r="D419" t="s">
        <v>9</v>
      </c>
      <c r="E419" t="s">
        <v>35</v>
      </c>
      <c r="F419" t="s">
        <v>23</v>
      </c>
      <c r="G419" s="6">
        <f>VLOOKUP(F419,S$11:$T$15, 2, FALSE)</f>
        <v>2440.2966694490819</v>
      </c>
      <c r="H419" t="s">
        <v>40</v>
      </c>
      <c r="I419" s="2">
        <v>1896.35</v>
      </c>
      <c r="J419" t="str">
        <f t="shared" si="58"/>
        <v>0-17</v>
      </c>
      <c r="K419" s="2">
        <f t="shared" si="54"/>
        <v>2085.9850000000001</v>
      </c>
      <c r="L419" s="2">
        <f t="shared" si="59"/>
        <v>2086</v>
      </c>
      <c r="M419" s="2">
        <f t="shared" si="60"/>
        <v>2086</v>
      </c>
      <c r="N419" s="2">
        <f t="shared" si="61"/>
        <v>2085</v>
      </c>
      <c r="O419">
        <f t="shared" si="55"/>
        <v>2023</v>
      </c>
      <c r="P419" t="str">
        <f t="shared" si="56"/>
        <v>Jan</v>
      </c>
      <c r="Q419" t="str">
        <f t="shared" si="57"/>
        <v>Jan-2023</v>
      </c>
      <c r="R419" s="2" t="str">
        <f t="shared" si="62"/>
        <v>CHILDREN</v>
      </c>
    </row>
    <row r="420" spans="1:18" x14ac:dyDescent="0.35">
      <c r="A420" s="1">
        <v>45280</v>
      </c>
      <c r="B420" t="s">
        <v>448</v>
      </c>
      <c r="C420">
        <v>57</v>
      </c>
      <c r="D420" t="s">
        <v>9</v>
      </c>
      <c r="E420" t="s">
        <v>19</v>
      </c>
      <c r="F420" t="s">
        <v>30</v>
      </c>
      <c r="G420" s="6">
        <f>VLOOKUP(F420,S$11:$T$15, 2, FALSE)</f>
        <v>2496.7676064257025</v>
      </c>
      <c r="H420" t="s">
        <v>37</v>
      </c>
      <c r="I420" s="2">
        <v>3798.83</v>
      </c>
      <c r="J420" t="str">
        <f t="shared" si="58"/>
        <v>40-59</v>
      </c>
      <c r="K420" s="2">
        <f t="shared" si="54"/>
        <v>4178.7130000000006</v>
      </c>
      <c r="L420" s="2">
        <f t="shared" si="59"/>
        <v>4179</v>
      </c>
      <c r="M420" s="2">
        <f t="shared" si="60"/>
        <v>4179</v>
      </c>
      <c r="N420" s="2">
        <f t="shared" si="61"/>
        <v>4178</v>
      </c>
      <c r="O420">
        <f t="shared" si="55"/>
        <v>2023</v>
      </c>
      <c r="P420" t="str">
        <f t="shared" si="56"/>
        <v>Dec</v>
      </c>
      <c r="Q420" t="str">
        <f t="shared" si="57"/>
        <v>Dec-2023</v>
      </c>
      <c r="R420" s="2" t="str">
        <f t="shared" si="62"/>
        <v>ADULTS</v>
      </c>
    </row>
    <row r="421" spans="1:18" x14ac:dyDescent="0.35">
      <c r="A421" s="1">
        <v>44671</v>
      </c>
      <c r="B421" t="s">
        <v>449</v>
      </c>
      <c r="C421">
        <v>53</v>
      </c>
      <c r="D421" t="s">
        <v>21</v>
      </c>
      <c r="E421" t="s">
        <v>15</v>
      </c>
      <c r="F421" t="s">
        <v>11</v>
      </c>
      <c r="G421" s="6">
        <f>VLOOKUP(F421,S$11:$T$15, 2, FALSE)</f>
        <v>2503.6022787783868</v>
      </c>
      <c r="H421" t="s">
        <v>17</v>
      </c>
      <c r="I421" s="2">
        <v>168.42</v>
      </c>
      <c r="J421" t="str">
        <f t="shared" si="58"/>
        <v>40-59</v>
      </c>
      <c r="K421" s="2">
        <f t="shared" si="54"/>
        <v>185.262</v>
      </c>
      <c r="L421" s="2">
        <f t="shared" si="59"/>
        <v>185</v>
      </c>
      <c r="M421" s="2">
        <f t="shared" si="60"/>
        <v>186</v>
      </c>
      <c r="N421" s="2">
        <f t="shared" si="61"/>
        <v>185</v>
      </c>
      <c r="O421">
        <f t="shared" si="55"/>
        <v>2022</v>
      </c>
      <c r="P421" t="str">
        <f t="shared" si="56"/>
        <v>Apr</v>
      </c>
      <c r="Q421" t="str">
        <f t="shared" si="57"/>
        <v>Apr-2022</v>
      </c>
      <c r="R421" s="2" t="str">
        <f t="shared" si="62"/>
        <v>ADULTS</v>
      </c>
    </row>
    <row r="422" spans="1:18" x14ac:dyDescent="0.35">
      <c r="A422" s="1">
        <v>44729</v>
      </c>
      <c r="B422" t="s">
        <v>450</v>
      </c>
      <c r="C422">
        <v>56</v>
      </c>
      <c r="D422" t="s">
        <v>9</v>
      </c>
      <c r="E422" t="s">
        <v>27</v>
      </c>
      <c r="F422" t="s">
        <v>23</v>
      </c>
      <c r="G422" s="6">
        <f>VLOOKUP(F422,S$11:$T$15, 2, FALSE)</f>
        <v>2440.2966694490819</v>
      </c>
      <c r="H422" t="s">
        <v>28</v>
      </c>
      <c r="I422" s="2">
        <v>2052.46</v>
      </c>
      <c r="J422" t="str">
        <f t="shared" si="58"/>
        <v>40-59</v>
      </c>
      <c r="K422" s="2">
        <f t="shared" si="54"/>
        <v>2257.7060000000001</v>
      </c>
      <c r="L422" s="2">
        <f t="shared" si="59"/>
        <v>2258</v>
      </c>
      <c r="M422" s="2">
        <f t="shared" si="60"/>
        <v>2258</v>
      </c>
      <c r="N422" s="2">
        <f t="shared" si="61"/>
        <v>2257</v>
      </c>
      <c r="O422">
        <f t="shared" si="55"/>
        <v>2022</v>
      </c>
      <c r="P422" t="str">
        <f t="shared" si="56"/>
        <v>Jun</v>
      </c>
      <c r="Q422" t="str">
        <f t="shared" si="57"/>
        <v>Jun-2022</v>
      </c>
      <c r="R422" s="2" t="str">
        <f t="shared" si="62"/>
        <v>ADULTS</v>
      </c>
    </row>
    <row r="423" spans="1:18" x14ac:dyDescent="0.35">
      <c r="A423" s="1">
        <v>45000</v>
      </c>
      <c r="B423" t="s">
        <v>451</v>
      </c>
      <c r="C423">
        <v>38</v>
      </c>
      <c r="D423" t="s">
        <v>21</v>
      </c>
      <c r="E423" t="s">
        <v>27</v>
      </c>
      <c r="F423" t="s">
        <v>23</v>
      </c>
      <c r="G423" s="6">
        <f>VLOOKUP(F423,S$11:$T$15, 2, FALSE)</f>
        <v>2440.2966694490819</v>
      </c>
      <c r="H423" t="s">
        <v>17</v>
      </c>
      <c r="I423" s="2">
        <v>2067.91</v>
      </c>
      <c r="J423" t="str">
        <f t="shared" si="58"/>
        <v>18-39</v>
      </c>
      <c r="K423" s="2">
        <f t="shared" si="54"/>
        <v>2274.701</v>
      </c>
      <c r="L423" s="2">
        <f t="shared" si="59"/>
        <v>2275</v>
      </c>
      <c r="M423" s="2">
        <f t="shared" si="60"/>
        <v>2275</v>
      </c>
      <c r="N423" s="2">
        <f t="shared" si="61"/>
        <v>2274</v>
      </c>
      <c r="O423">
        <f t="shared" si="55"/>
        <v>2023</v>
      </c>
      <c r="P423" t="str">
        <f t="shared" si="56"/>
        <v>Mar</v>
      </c>
      <c r="Q423" t="str">
        <f t="shared" si="57"/>
        <v>Mar-2023</v>
      </c>
      <c r="R423" s="2" t="str">
        <f t="shared" si="62"/>
        <v>ADULTS</v>
      </c>
    </row>
    <row r="424" spans="1:18" x14ac:dyDescent="0.35">
      <c r="A424" s="1">
        <v>45200</v>
      </c>
      <c r="B424" t="s">
        <v>452</v>
      </c>
      <c r="C424">
        <v>48</v>
      </c>
      <c r="D424" t="s">
        <v>9</v>
      </c>
      <c r="E424" t="s">
        <v>22</v>
      </c>
      <c r="F424" t="s">
        <v>16</v>
      </c>
      <c r="G424" s="6">
        <f>VLOOKUP(F424,S$11:$T$15, 2, FALSE)</f>
        <v>2509.1716796874998</v>
      </c>
      <c r="H424" t="s">
        <v>37</v>
      </c>
      <c r="I424" s="2">
        <v>4904.28</v>
      </c>
      <c r="J424" t="str">
        <f t="shared" si="58"/>
        <v>40-59</v>
      </c>
      <c r="K424" s="2">
        <f t="shared" si="54"/>
        <v>5394.7080000000005</v>
      </c>
      <c r="L424" s="2">
        <f t="shared" si="59"/>
        <v>5395</v>
      </c>
      <c r="M424" s="2">
        <f t="shared" si="60"/>
        <v>5395</v>
      </c>
      <c r="N424" s="2">
        <f t="shared" si="61"/>
        <v>5394</v>
      </c>
      <c r="O424">
        <f t="shared" si="55"/>
        <v>2023</v>
      </c>
      <c r="P424" t="str">
        <f t="shared" si="56"/>
        <v>Oct</v>
      </c>
      <c r="Q424" t="str">
        <f t="shared" si="57"/>
        <v>Oct-2023</v>
      </c>
      <c r="R424" s="2" t="str">
        <f t="shared" si="62"/>
        <v>ADULTS</v>
      </c>
    </row>
    <row r="425" spans="1:18" x14ac:dyDescent="0.35">
      <c r="A425" s="1">
        <v>44597</v>
      </c>
      <c r="B425" t="s">
        <v>453</v>
      </c>
      <c r="C425">
        <v>54</v>
      </c>
      <c r="D425" t="s">
        <v>21</v>
      </c>
      <c r="E425" t="s">
        <v>27</v>
      </c>
      <c r="F425" t="s">
        <v>11</v>
      </c>
      <c r="G425" s="6">
        <f>VLOOKUP(F425,S$11:$T$15, 2, FALSE)</f>
        <v>2503.6022787783868</v>
      </c>
      <c r="H425" t="s">
        <v>37</v>
      </c>
      <c r="I425" s="2">
        <v>1905.57</v>
      </c>
      <c r="J425" t="str">
        <f t="shared" si="58"/>
        <v>40-59</v>
      </c>
      <c r="K425" s="2">
        <f t="shared" si="54"/>
        <v>2096.127</v>
      </c>
      <c r="L425" s="2">
        <f t="shared" si="59"/>
        <v>2096</v>
      </c>
      <c r="M425" s="2">
        <f t="shared" si="60"/>
        <v>2097</v>
      </c>
      <c r="N425" s="2">
        <f t="shared" si="61"/>
        <v>2096</v>
      </c>
      <c r="O425">
        <f t="shared" si="55"/>
        <v>2022</v>
      </c>
      <c r="P425" t="str">
        <f t="shared" si="56"/>
        <v>Feb</v>
      </c>
      <c r="Q425" t="str">
        <f t="shared" si="57"/>
        <v>Feb-2022</v>
      </c>
      <c r="R425" s="2" t="str">
        <f t="shared" si="62"/>
        <v>ADULTS</v>
      </c>
    </row>
    <row r="426" spans="1:18" x14ac:dyDescent="0.35">
      <c r="A426" s="1">
        <v>44829</v>
      </c>
      <c r="B426" t="s">
        <v>454</v>
      </c>
      <c r="C426">
        <v>19</v>
      </c>
      <c r="D426" t="s">
        <v>14</v>
      </c>
      <c r="E426" t="s">
        <v>19</v>
      </c>
      <c r="F426" t="s">
        <v>16</v>
      </c>
      <c r="G426" s="6">
        <f>VLOOKUP(F426,S$11:$T$15, 2, FALSE)</f>
        <v>2509.1716796874998</v>
      </c>
      <c r="H426" t="s">
        <v>67</v>
      </c>
      <c r="I426" s="2">
        <v>390.12</v>
      </c>
      <c r="J426" t="str">
        <f t="shared" si="58"/>
        <v>18-39</v>
      </c>
      <c r="K426" s="2">
        <f t="shared" si="54"/>
        <v>429.13200000000006</v>
      </c>
      <c r="L426" s="2">
        <f t="shared" si="59"/>
        <v>429</v>
      </c>
      <c r="M426" s="2">
        <f t="shared" si="60"/>
        <v>430</v>
      </c>
      <c r="N426" s="2">
        <f t="shared" si="61"/>
        <v>429</v>
      </c>
      <c r="O426">
        <f t="shared" si="55"/>
        <v>2022</v>
      </c>
      <c r="P426" t="str">
        <f t="shared" si="56"/>
        <v>Sep</v>
      </c>
      <c r="Q426" t="str">
        <f t="shared" si="57"/>
        <v>Sep-2022</v>
      </c>
      <c r="R426" s="2" t="str">
        <f t="shared" si="62"/>
        <v>ADULTS</v>
      </c>
    </row>
    <row r="427" spans="1:18" x14ac:dyDescent="0.35">
      <c r="A427" s="1">
        <v>45153</v>
      </c>
      <c r="B427" t="s">
        <v>455</v>
      </c>
      <c r="C427">
        <v>43</v>
      </c>
      <c r="D427" t="s">
        <v>14</v>
      </c>
      <c r="E427" t="s">
        <v>10</v>
      </c>
      <c r="F427" t="s">
        <v>11</v>
      </c>
      <c r="G427" s="6">
        <f>VLOOKUP(F427,S$11:$T$15, 2, FALSE)</f>
        <v>2503.6022787783868</v>
      </c>
      <c r="H427" t="s">
        <v>12</v>
      </c>
      <c r="I427" s="2">
        <v>3501.53</v>
      </c>
      <c r="J427" t="str">
        <f t="shared" si="58"/>
        <v>40-59</v>
      </c>
      <c r="K427" s="2">
        <f t="shared" si="54"/>
        <v>3851.6830000000004</v>
      </c>
      <c r="L427" s="2">
        <f t="shared" si="59"/>
        <v>3852</v>
      </c>
      <c r="M427" s="2">
        <f t="shared" si="60"/>
        <v>3852</v>
      </c>
      <c r="N427" s="2">
        <f t="shared" si="61"/>
        <v>3851</v>
      </c>
      <c r="O427">
        <f t="shared" si="55"/>
        <v>2023</v>
      </c>
      <c r="P427" t="str">
        <f t="shared" si="56"/>
        <v>Aug</v>
      </c>
      <c r="Q427" t="str">
        <f t="shared" si="57"/>
        <v>Aug-2023</v>
      </c>
      <c r="R427" s="2" t="str">
        <f t="shared" si="62"/>
        <v>ADULTS</v>
      </c>
    </row>
    <row r="428" spans="1:18" x14ac:dyDescent="0.35">
      <c r="A428" s="1">
        <v>44745</v>
      </c>
      <c r="B428" t="s">
        <v>456</v>
      </c>
      <c r="C428">
        <v>27</v>
      </c>
      <c r="D428" t="s">
        <v>21</v>
      </c>
      <c r="E428" t="s">
        <v>33</v>
      </c>
      <c r="F428" t="s">
        <v>23</v>
      </c>
      <c r="G428" s="6">
        <f>VLOOKUP(F428,S$11:$T$15, 2, FALSE)</f>
        <v>2440.2966694490819</v>
      </c>
      <c r="H428" t="s">
        <v>40</v>
      </c>
      <c r="I428" s="2">
        <v>1173.1500000000001</v>
      </c>
      <c r="J428" t="str">
        <f t="shared" si="58"/>
        <v>18-39</v>
      </c>
      <c r="K428" s="2">
        <f t="shared" si="54"/>
        <v>1290.4650000000001</v>
      </c>
      <c r="L428" s="2">
        <f t="shared" si="59"/>
        <v>1290</v>
      </c>
      <c r="M428" s="2">
        <f t="shared" si="60"/>
        <v>1291</v>
      </c>
      <c r="N428" s="2">
        <f t="shared" si="61"/>
        <v>1290</v>
      </c>
      <c r="O428">
        <f t="shared" si="55"/>
        <v>2022</v>
      </c>
      <c r="P428" t="str">
        <f t="shared" si="56"/>
        <v>Jul</v>
      </c>
      <c r="Q428" t="str">
        <f t="shared" si="57"/>
        <v>Jul-2022</v>
      </c>
      <c r="R428" s="2" t="str">
        <f t="shared" si="62"/>
        <v>ADULTS</v>
      </c>
    </row>
    <row r="429" spans="1:18" x14ac:dyDescent="0.35">
      <c r="A429" s="1">
        <v>45019</v>
      </c>
      <c r="B429" t="s">
        <v>457</v>
      </c>
      <c r="C429">
        <v>46</v>
      </c>
      <c r="D429" t="s">
        <v>9</v>
      </c>
      <c r="E429" t="s">
        <v>22</v>
      </c>
      <c r="F429" t="s">
        <v>11</v>
      </c>
      <c r="G429" s="6">
        <f>VLOOKUP(F429,S$11:$T$15, 2, FALSE)</f>
        <v>2503.6022787783868</v>
      </c>
      <c r="H429" t="s">
        <v>37</v>
      </c>
      <c r="I429" s="2">
        <v>4453.66</v>
      </c>
      <c r="J429" t="str">
        <f t="shared" si="58"/>
        <v>40-59</v>
      </c>
      <c r="K429" s="2">
        <f t="shared" si="54"/>
        <v>4899.0259999999998</v>
      </c>
      <c r="L429" s="2">
        <f t="shared" si="59"/>
        <v>4899</v>
      </c>
      <c r="M429" s="2">
        <f t="shared" si="60"/>
        <v>4900</v>
      </c>
      <c r="N429" s="2">
        <f t="shared" si="61"/>
        <v>4899</v>
      </c>
      <c r="O429">
        <f t="shared" si="55"/>
        <v>2023</v>
      </c>
      <c r="P429" t="str">
        <f t="shared" si="56"/>
        <v>Apr</v>
      </c>
      <c r="Q429" t="str">
        <f t="shared" si="57"/>
        <v>Apr-2023</v>
      </c>
      <c r="R429" s="2" t="str">
        <f t="shared" si="62"/>
        <v>ADULTS</v>
      </c>
    </row>
    <row r="430" spans="1:18" x14ac:dyDescent="0.35">
      <c r="A430" s="1">
        <v>44627</v>
      </c>
      <c r="B430" t="s">
        <v>458</v>
      </c>
      <c r="C430">
        <v>29</v>
      </c>
      <c r="D430" t="s">
        <v>9</v>
      </c>
      <c r="E430" t="s">
        <v>33</v>
      </c>
      <c r="F430" t="s">
        <v>30</v>
      </c>
      <c r="G430" s="6">
        <f>VLOOKUP(F430,S$11:$T$15, 2, FALSE)</f>
        <v>2496.7676064257025</v>
      </c>
      <c r="H430" t="s">
        <v>37</v>
      </c>
      <c r="I430" s="2">
        <v>648.45000000000005</v>
      </c>
      <c r="J430" t="str">
        <f t="shared" si="58"/>
        <v>18-39</v>
      </c>
      <c r="K430" s="2">
        <f t="shared" si="54"/>
        <v>713.29500000000007</v>
      </c>
      <c r="L430" s="2">
        <f t="shared" si="59"/>
        <v>713</v>
      </c>
      <c r="M430" s="2">
        <f t="shared" si="60"/>
        <v>714</v>
      </c>
      <c r="N430" s="2">
        <f t="shared" si="61"/>
        <v>713</v>
      </c>
      <c r="O430">
        <f t="shared" si="55"/>
        <v>2022</v>
      </c>
      <c r="P430" t="str">
        <f t="shared" si="56"/>
        <v>Mar</v>
      </c>
      <c r="Q430" t="str">
        <f t="shared" si="57"/>
        <v>Mar-2022</v>
      </c>
      <c r="R430" s="2" t="str">
        <f t="shared" si="62"/>
        <v>ADULTS</v>
      </c>
    </row>
    <row r="431" spans="1:18" x14ac:dyDescent="0.35">
      <c r="A431" s="1">
        <v>45203</v>
      </c>
      <c r="B431" t="s">
        <v>459</v>
      </c>
      <c r="C431">
        <v>9</v>
      </c>
      <c r="D431" t="s">
        <v>9</v>
      </c>
      <c r="E431" t="s">
        <v>25</v>
      </c>
      <c r="F431" t="s">
        <v>16</v>
      </c>
      <c r="G431" s="6">
        <f>VLOOKUP(F431,S$11:$T$15, 2, FALSE)</f>
        <v>2509.1716796874998</v>
      </c>
      <c r="H431" t="s">
        <v>37</v>
      </c>
      <c r="I431" s="2">
        <v>794.96</v>
      </c>
      <c r="J431" t="str">
        <f t="shared" si="58"/>
        <v>0-17</v>
      </c>
      <c r="K431" s="2">
        <f t="shared" si="54"/>
        <v>874.45600000000013</v>
      </c>
      <c r="L431" s="2">
        <f t="shared" si="59"/>
        <v>874</v>
      </c>
      <c r="M431" s="2">
        <f t="shared" si="60"/>
        <v>875</v>
      </c>
      <c r="N431" s="2">
        <f t="shared" si="61"/>
        <v>874</v>
      </c>
      <c r="O431">
        <f t="shared" si="55"/>
        <v>2023</v>
      </c>
      <c r="P431" t="str">
        <f t="shared" si="56"/>
        <v>Oct</v>
      </c>
      <c r="Q431" t="str">
        <f t="shared" si="57"/>
        <v>Oct-2023</v>
      </c>
      <c r="R431" s="2" t="str">
        <f t="shared" si="62"/>
        <v>CHILDREN</v>
      </c>
    </row>
    <row r="432" spans="1:18" x14ac:dyDescent="0.35">
      <c r="A432" s="1">
        <v>44898</v>
      </c>
      <c r="B432" t="s">
        <v>460</v>
      </c>
      <c r="C432">
        <v>35</v>
      </c>
      <c r="D432" t="s">
        <v>14</v>
      </c>
      <c r="E432" t="s">
        <v>33</v>
      </c>
      <c r="F432" t="s">
        <v>16</v>
      </c>
      <c r="G432" s="6">
        <f>VLOOKUP(F432,S$11:$T$15, 2, FALSE)</f>
        <v>2509.1716796874998</v>
      </c>
      <c r="H432" t="s">
        <v>17</v>
      </c>
      <c r="I432" s="2">
        <v>411.91</v>
      </c>
      <c r="J432" t="str">
        <f t="shared" si="58"/>
        <v>18-39</v>
      </c>
      <c r="K432" s="2">
        <f t="shared" si="54"/>
        <v>453.10100000000006</v>
      </c>
      <c r="L432" s="2">
        <f t="shared" si="59"/>
        <v>453</v>
      </c>
      <c r="M432" s="2">
        <f t="shared" si="60"/>
        <v>454</v>
      </c>
      <c r="N432" s="2">
        <f t="shared" si="61"/>
        <v>453</v>
      </c>
      <c r="O432">
        <f t="shared" si="55"/>
        <v>2022</v>
      </c>
      <c r="P432" t="str">
        <f t="shared" si="56"/>
        <v>Dec</v>
      </c>
      <c r="Q432" t="str">
        <f t="shared" si="57"/>
        <v>Dec-2022</v>
      </c>
      <c r="R432" s="2" t="str">
        <f t="shared" si="62"/>
        <v>ADULTS</v>
      </c>
    </row>
    <row r="433" spans="1:18" x14ac:dyDescent="0.35">
      <c r="A433" s="1">
        <v>44607</v>
      </c>
      <c r="B433" t="s">
        <v>461</v>
      </c>
      <c r="C433">
        <v>23</v>
      </c>
      <c r="D433" t="s">
        <v>9</v>
      </c>
      <c r="E433" t="s">
        <v>25</v>
      </c>
      <c r="F433" t="s">
        <v>16</v>
      </c>
      <c r="G433" s="6">
        <f>VLOOKUP(F433,S$11:$T$15, 2, FALSE)</f>
        <v>2509.1716796874998</v>
      </c>
      <c r="H433" t="s">
        <v>37</v>
      </c>
      <c r="I433" s="2">
        <v>649.20000000000005</v>
      </c>
      <c r="J433" t="str">
        <f t="shared" si="58"/>
        <v>18-39</v>
      </c>
      <c r="K433" s="2">
        <f t="shared" si="54"/>
        <v>714.12000000000012</v>
      </c>
      <c r="L433" s="2">
        <f t="shared" si="59"/>
        <v>714</v>
      </c>
      <c r="M433" s="2">
        <f t="shared" si="60"/>
        <v>715</v>
      </c>
      <c r="N433" s="2">
        <f t="shared" si="61"/>
        <v>714</v>
      </c>
      <c r="O433">
        <f t="shared" si="55"/>
        <v>2022</v>
      </c>
      <c r="P433" t="str">
        <f t="shared" si="56"/>
        <v>Feb</v>
      </c>
      <c r="Q433" t="str">
        <f t="shared" si="57"/>
        <v>Feb-2022</v>
      </c>
      <c r="R433" s="2" t="str">
        <f t="shared" si="62"/>
        <v>ADULTS</v>
      </c>
    </row>
    <row r="434" spans="1:18" x14ac:dyDescent="0.35">
      <c r="A434" s="1">
        <v>45004</v>
      </c>
      <c r="B434" t="s">
        <v>462</v>
      </c>
      <c r="C434">
        <v>41</v>
      </c>
      <c r="D434" t="s">
        <v>9</v>
      </c>
      <c r="E434" t="s">
        <v>25</v>
      </c>
      <c r="F434" t="s">
        <v>16</v>
      </c>
      <c r="G434" s="6">
        <f>VLOOKUP(F434,S$11:$T$15, 2, FALSE)</f>
        <v>2509.1716796874998</v>
      </c>
      <c r="H434" t="s">
        <v>17</v>
      </c>
      <c r="I434" s="2">
        <v>4437.87</v>
      </c>
      <c r="J434" t="str">
        <f t="shared" si="58"/>
        <v>40-59</v>
      </c>
      <c r="K434" s="2">
        <f t="shared" si="54"/>
        <v>4881.6570000000002</v>
      </c>
      <c r="L434" s="2">
        <f t="shared" si="59"/>
        <v>4882</v>
      </c>
      <c r="M434" s="2">
        <f t="shared" si="60"/>
        <v>4882</v>
      </c>
      <c r="N434" s="2">
        <f t="shared" si="61"/>
        <v>4881</v>
      </c>
      <c r="O434">
        <f t="shared" si="55"/>
        <v>2023</v>
      </c>
      <c r="P434" t="str">
        <f t="shared" si="56"/>
        <v>Mar</v>
      </c>
      <c r="Q434" t="str">
        <f t="shared" si="57"/>
        <v>Mar-2023</v>
      </c>
      <c r="R434" s="2" t="str">
        <f t="shared" si="62"/>
        <v>ADULTS</v>
      </c>
    </row>
    <row r="435" spans="1:18" x14ac:dyDescent="0.35">
      <c r="A435" s="1">
        <v>45165</v>
      </c>
      <c r="B435" t="s">
        <v>463</v>
      </c>
      <c r="C435">
        <v>84</v>
      </c>
      <c r="D435" t="s">
        <v>9</v>
      </c>
      <c r="E435" t="s">
        <v>22</v>
      </c>
      <c r="F435" t="s">
        <v>30</v>
      </c>
      <c r="G435" s="6">
        <f>VLOOKUP(F435,S$11:$T$15, 2, FALSE)</f>
        <v>2496.7676064257025</v>
      </c>
      <c r="H435" t="s">
        <v>37</v>
      </c>
      <c r="I435" s="2">
        <v>1057.45</v>
      </c>
      <c r="J435" t="str">
        <f t="shared" si="58"/>
        <v>&gt;59</v>
      </c>
      <c r="K435" s="2">
        <f t="shared" si="54"/>
        <v>1163.1950000000002</v>
      </c>
      <c r="L435" s="2">
        <f t="shared" si="59"/>
        <v>1163</v>
      </c>
      <c r="M435" s="2">
        <f t="shared" si="60"/>
        <v>1164</v>
      </c>
      <c r="N435" s="2">
        <f t="shared" si="61"/>
        <v>1163</v>
      </c>
      <c r="O435">
        <f t="shared" si="55"/>
        <v>2023</v>
      </c>
      <c r="P435" t="str">
        <f t="shared" si="56"/>
        <v>Aug</v>
      </c>
      <c r="Q435" t="str">
        <f t="shared" si="57"/>
        <v>Aug-2023</v>
      </c>
      <c r="R435" s="2" t="str">
        <f t="shared" si="62"/>
        <v>ADULTS</v>
      </c>
    </row>
    <row r="436" spans="1:18" x14ac:dyDescent="0.35">
      <c r="A436" s="1">
        <v>44645</v>
      </c>
      <c r="B436" t="s">
        <v>464</v>
      </c>
      <c r="C436">
        <v>29</v>
      </c>
      <c r="D436" t="s">
        <v>21</v>
      </c>
      <c r="E436" t="s">
        <v>35</v>
      </c>
      <c r="F436" t="s">
        <v>16</v>
      </c>
      <c r="G436" s="6">
        <f>VLOOKUP(F436,S$11:$T$15, 2, FALSE)</f>
        <v>2509.1716796874998</v>
      </c>
      <c r="H436" t="s">
        <v>37</v>
      </c>
      <c r="I436" s="2">
        <v>2112.5</v>
      </c>
      <c r="J436" t="str">
        <f t="shared" si="58"/>
        <v>18-39</v>
      </c>
      <c r="K436" s="2">
        <f t="shared" si="54"/>
        <v>2323.75</v>
      </c>
      <c r="L436" s="2">
        <f t="shared" si="59"/>
        <v>2324</v>
      </c>
      <c r="M436" s="2">
        <f t="shared" si="60"/>
        <v>2324</v>
      </c>
      <c r="N436" s="2">
        <f t="shared" si="61"/>
        <v>2323</v>
      </c>
      <c r="O436">
        <f t="shared" si="55"/>
        <v>2022</v>
      </c>
      <c r="P436" t="str">
        <f t="shared" si="56"/>
        <v>Mar</v>
      </c>
      <c r="Q436" t="str">
        <f t="shared" si="57"/>
        <v>Mar-2022</v>
      </c>
      <c r="R436" s="2" t="str">
        <f t="shared" si="62"/>
        <v>ADULTS</v>
      </c>
    </row>
    <row r="437" spans="1:18" x14ac:dyDescent="0.35">
      <c r="A437" s="1">
        <v>44820</v>
      </c>
      <c r="B437" t="s">
        <v>465</v>
      </c>
      <c r="C437">
        <v>7</v>
      </c>
      <c r="D437" t="s">
        <v>9</v>
      </c>
      <c r="E437" t="s">
        <v>25</v>
      </c>
      <c r="F437" t="s">
        <v>11</v>
      </c>
      <c r="G437" s="6">
        <f>VLOOKUP(F437,S$11:$T$15, 2, FALSE)</f>
        <v>2503.6022787783868</v>
      </c>
      <c r="H437" t="s">
        <v>17</v>
      </c>
      <c r="I437" s="2">
        <v>3711.15</v>
      </c>
      <c r="J437" t="str">
        <f t="shared" si="58"/>
        <v>0-17</v>
      </c>
      <c r="K437" s="2">
        <f t="shared" si="54"/>
        <v>4082.2650000000003</v>
      </c>
      <c r="L437" s="2">
        <f t="shared" si="59"/>
        <v>4082</v>
      </c>
      <c r="M437" s="2">
        <f t="shared" si="60"/>
        <v>4083</v>
      </c>
      <c r="N437" s="2">
        <f t="shared" si="61"/>
        <v>4082</v>
      </c>
      <c r="O437">
        <f t="shared" si="55"/>
        <v>2022</v>
      </c>
      <c r="P437" t="str">
        <f t="shared" si="56"/>
        <v>Sep</v>
      </c>
      <c r="Q437" t="str">
        <f t="shared" si="57"/>
        <v>Sep-2022</v>
      </c>
      <c r="R437" s="2" t="str">
        <f t="shared" si="62"/>
        <v>CHILDREN</v>
      </c>
    </row>
    <row r="438" spans="1:18" x14ac:dyDescent="0.35">
      <c r="A438" s="1">
        <v>45017</v>
      </c>
      <c r="B438" t="s">
        <v>466</v>
      </c>
      <c r="C438">
        <v>5</v>
      </c>
      <c r="D438" t="s">
        <v>9</v>
      </c>
      <c r="E438" t="s">
        <v>10</v>
      </c>
      <c r="F438" t="s">
        <v>30</v>
      </c>
      <c r="G438" s="6">
        <f>VLOOKUP(F438,S$11:$T$15, 2, FALSE)</f>
        <v>2496.7676064257025</v>
      </c>
      <c r="H438" t="s">
        <v>40</v>
      </c>
      <c r="I438" s="2">
        <v>1104.71</v>
      </c>
      <c r="J438" t="str">
        <f t="shared" si="58"/>
        <v>0-17</v>
      </c>
      <c r="K438" s="2">
        <f t="shared" si="54"/>
        <v>1215.181</v>
      </c>
      <c r="L438" s="2">
        <f t="shared" si="59"/>
        <v>1215</v>
      </c>
      <c r="M438" s="2">
        <f t="shared" si="60"/>
        <v>1216</v>
      </c>
      <c r="N438" s="2">
        <f t="shared" si="61"/>
        <v>1215</v>
      </c>
      <c r="O438">
        <f t="shared" si="55"/>
        <v>2023</v>
      </c>
      <c r="P438" t="str">
        <f t="shared" si="56"/>
        <v>Apr</v>
      </c>
      <c r="Q438" t="str">
        <f t="shared" si="57"/>
        <v>Apr-2023</v>
      </c>
      <c r="R438" s="2" t="str">
        <f t="shared" si="62"/>
        <v>CHILDREN</v>
      </c>
    </row>
    <row r="439" spans="1:18" x14ac:dyDescent="0.35">
      <c r="A439" s="1">
        <v>45073</v>
      </c>
      <c r="B439" t="s">
        <v>467</v>
      </c>
      <c r="C439">
        <v>4</v>
      </c>
      <c r="D439" t="s">
        <v>21</v>
      </c>
      <c r="E439" t="s">
        <v>22</v>
      </c>
      <c r="F439" t="s">
        <v>30</v>
      </c>
      <c r="G439" s="6">
        <f>VLOOKUP(F439,S$11:$T$15, 2, FALSE)</f>
        <v>2496.7676064257025</v>
      </c>
      <c r="H439" t="s">
        <v>17</v>
      </c>
      <c r="I439" s="2">
        <v>682.73</v>
      </c>
      <c r="J439" t="str">
        <f t="shared" si="58"/>
        <v>0-17</v>
      </c>
      <c r="K439" s="2">
        <f t="shared" si="54"/>
        <v>751.00300000000004</v>
      </c>
      <c r="L439" s="2">
        <f t="shared" si="59"/>
        <v>751</v>
      </c>
      <c r="M439" s="2">
        <f t="shared" si="60"/>
        <v>752</v>
      </c>
      <c r="N439" s="2">
        <f t="shared" si="61"/>
        <v>751</v>
      </c>
      <c r="O439">
        <f t="shared" si="55"/>
        <v>2023</v>
      </c>
      <c r="P439" t="str">
        <f t="shared" si="56"/>
        <v>May</v>
      </c>
      <c r="Q439" t="str">
        <f t="shared" si="57"/>
        <v>May-2023</v>
      </c>
      <c r="R439" s="2" t="str">
        <f t="shared" si="62"/>
        <v>CHILDREN</v>
      </c>
    </row>
    <row r="440" spans="1:18" x14ac:dyDescent="0.35">
      <c r="A440" s="1">
        <v>44947</v>
      </c>
      <c r="B440" t="s">
        <v>468</v>
      </c>
      <c r="C440">
        <v>18</v>
      </c>
      <c r="D440" t="s">
        <v>21</v>
      </c>
      <c r="E440" t="s">
        <v>35</v>
      </c>
      <c r="F440" t="s">
        <v>30</v>
      </c>
      <c r="G440" s="6">
        <f>VLOOKUP(F440,S$11:$T$15, 2, FALSE)</f>
        <v>2496.7676064257025</v>
      </c>
      <c r="H440" t="s">
        <v>17</v>
      </c>
      <c r="I440" s="2">
        <v>866.59</v>
      </c>
      <c r="J440" t="str">
        <f t="shared" si="58"/>
        <v>18-39</v>
      </c>
      <c r="K440" s="2">
        <f t="shared" si="54"/>
        <v>953.24900000000014</v>
      </c>
      <c r="L440" s="2">
        <f t="shared" si="59"/>
        <v>953</v>
      </c>
      <c r="M440" s="2">
        <f t="shared" si="60"/>
        <v>954</v>
      </c>
      <c r="N440" s="2">
        <f t="shared" si="61"/>
        <v>953</v>
      </c>
      <c r="O440">
        <f t="shared" si="55"/>
        <v>2023</v>
      </c>
      <c r="P440" t="str">
        <f t="shared" si="56"/>
        <v>Jan</v>
      </c>
      <c r="Q440" t="str">
        <f t="shared" si="57"/>
        <v>Jan-2023</v>
      </c>
      <c r="R440" s="2" t="str">
        <f t="shared" si="62"/>
        <v>ADULTS</v>
      </c>
    </row>
    <row r="441" spans="1:18" x14ac:dyDescent="0.35">
      <c r="A441" s="1">
        <v>45033</v>
      </c>
      <c r="B441" t="s">
        <v>469</v>
      </c>
      <c r="C441">
        <v>7</v>
      </c>
      <c r="D441" t="s">
        <v>21</v>
      </c>
      <c r="E441" t="s">
        <v>35</v>
      </c>
      <c r="F441" t="s">
        <v>23</v>
      </c>
      <c r="G441" s="6">
        <f>VLOOKUP(F441,S$11:$T$15, 2, FALSE)</f>
        <v>2440.2966694490819</v>
      </c>
      <c r="H441" t="s">
        <v>17</v>
      </c>
      <c r="I441" s="2">
        <v>1466.97</v>
      </c>
      <c r="J441" t="str">
        <f t="shared" si="58"/>
        <v>0-17</v>
      </c>
      <c r="K441" s="2">
        <f t="shared" si="54"/>
        <v>1613.6670000000001</v>
      </c>
      <c r="L441" s="2">
        <f t="shared" si="59"/>
        <v>1614</v>
      </c>
      <c r="M441" s="2">
        <f t="shared" si="60"/>
        <v>1614</v>
      </c>
      <c r="N441" s="2">
        <f t="shared" si="61"/>
        <v>1613</v>
      </c>
      <c r="O441">
        <f t="shared" si="55"/>
        <v>2023</v>
      </c>
      <c r="P441" t="str">
        <f t="shared" si="56"/>
        <v>Apr</v>
      </c>
      <c r="Q441" t="str">
        <f t="shared" si="57"/>
        <v>Apr-2023</v>
      </c>
      <c r="R441" s="2" t="str">
        <f t="shared" si="62"/>
        <v>CHILDREN</v>
      </c>
    </row>
    <row r="442" spans="1:18" x14ac:dyDescent="0.35">
      <c r="A442" s="1">
        <v>45007</v>
      </c>
      <c r="B442" t="s">
        <v>470</v>
      </c>
      <c r="C442">
        <v>30</v>
      </c>
      <c r="D442" t="s">
        <v>14</v>
      </c>
      <c r="E442" t="s">
        <v>25</v>
      </c>
      <c r="F442" t="s">
        <v>16</v>
      </c>
      <c r="G442" s="6">
        <f>VLOOKUP(F442,S$11:$T$15, 2, FALSE)</f>
        <v>2509.1716796874998</v>
      </c>
      <c r="H442" t="s">
        <v>28</v>
      </c>
      <c r="I442" s="2">
        <v>867.06</v>
      </c>
      <c r="J442" t="str">
        <f t="shared" si="58"/>
        <v>18-39</v>
      </c>
      <c r="K442" s="2">
        <f t="shared" si="54"/>
        <v>953.76599999999996</v>
      </c>
      <c r="L442" s="2">
        <f t="shared" si="59"/>
        <v>954</v>
      </c>
      <c r="M442" s="2">
        <f t="shared" si="60"/>
        <v>954</v>
      </c>
      <c r="N442" s="2">
        <f t="shared" si="61"/>
        <v>953</v>
      </c>
      <c r="O442">
        <f t="shared" si="55"/>
        <v>2023</v>
      </c>
      <c r="P442" t="str">
        <f t="shared" si="56"/>
        <v>Mar</v>
      </c>
      <c r="Q442" t="str">
        <f t="shared" si="57"/>
        <v>Mar-2023</v>
      </c>
      <c r="R442" s="2" t="str">
        <f t="shared" si="62"/>
        <v>ADULTS</v>
      </c>
    </row>
    <row r="443" spans="1:18" x14ac:dyDescent="0.35">
      <c r="A443" s="1">
        <v>45260</v>
      </c>
      <c r="B443" t="s">
        <v>471</v>
      </c>
      <c r="C443">
        <v>81</v>
      </c>
      <c r="D443" t="s">
        <v>9</v>
      </c>
      <c r="E443" t="s">
        <v>10</v>
      </c>
      <c r="F443" t="s">
        <v>11</v>
      </c>
      <c r="G443" s="6">
        <f>VLOOKUP(F443,S$11:$T$15, 2, FALSE)</f>
        <v>2503.6022787783868</v>
      </c>
      <c r="H443" t="s">
        <v>17</v>
      </c>
      <c r="I443" s="2">
        <v>4211.8999999999996</v>
      </c>
      <c r="J443" t="str">
        <f t="shared" si="58"/>
        <v>&gt;59</v>
      </c>
      <c r="K443" s="2">
        <f t="shared" si="54"/>
        <v>4633.09</v>
      </c>
      <c r="L443" s="2">
        <f t="shared" si="59"/>
        <v>4633</v>
      </c>
      <c r="M443" s="2">
        <f t="shared" si="60"/>
        <v>4634</v>
      </c>
      <c r="N443" s="2">
        <f t="shared" si="61"/>
        <v>4633</v>
      </c>
      <c r="O443">
        <f t="shared" si="55"/>
        <v>2023</v>
      </c>
      <c r="P443" t="str">
        <f t="shared" si="56"/>
        <v>Nov</v>
      </c>
      <c r="Q443" t="str">
        <f t="shared" si="57"/>
        <v>Nov-2023</v>
      </c>
      <c r="R443" s="2" t="str">
        <f t="shared" si="62"/>
        <v>ADULTS</v>
      </c>
    </row>
    <row r="444" spans="1:18" x14ac:dyDescent="0.35">
      <c r="A444" s="1">
        <v>44658</v>
      </c>
      <c r="B444" t="s">
        <v>472</v>
      </c>
      <c r="C444">
        <v>14</v>
      </c>
      <c r="D444" t="s">
        <v>9</v>
      </c>
      <c r="E444" t="s">
        <v>10</v>
      </c>
      <c r="F444" t="s">
        <v>16</v>
      </c>
      <c r="G444" s="6">
        <f>VLOOKUP(F444,S$11:$T$15, 2, FALSE)</f>
        <v>2509.1716796874998</v>
      </c>
      <c r="H444" t="s">
        <v>12</v>
      </c>
      <c r="I444" s="2">
        <v>2748.47</v>
      </c>
      <c r="J444" t="str">
        <f t="shared" si="58"/>
        <v>0-17</v>
      </c>
      <c r="K444" s="2">
        <f t="shared" si="54"/>
        <v>3023.317</v>
      </c>
      <c r="L444" s="2">
        <f t="shared" si="59"/>
        <v>3023</v>
      </c>
      <c r="M444" s="2">
        <f t="shared" si="60"/>
        <v>3024</v>
      </c>
      <c r="N444" s="2">
        <f t="shared" si="61"/>
        <v>3023</v>
      </c>
      <c r="O444">
        <f t="shared" si="55"/>
        <v>2022</v>
      </c>
      <c r="P444" t="str">
        <f t="shared" si="56"/>
        <v>Apr</v>
      </c>
      <c r="Q444" t="str">
        <f t="shared" si="57"/>
        <v>Apr-2022</v>
      </c>
      <c r="R444" s="2" t="str">
        <f t="shared" si="62"/>
        <v>CHILDREN</v>
      </c>
    </row>
    <row r="445" spans="1:18" x14ac:dyDescent="0.35">
      <c r="A445" s="1">
        <v>45158</v>
      </c>
      <c r="B445" t="s">
        <v>473</v>
      </c>
      <c r="C445">
        <v>8</v>
      </c>
      <c r="D445" t="s">
        <v>14</v>
      </c>
      <c r="E445" t="s">
        <v>35</v>
      </c>
      <c r="F445" t="s">
        <v>30</v>
      </c>
      <c r="G445" s="6">
        <f>VLOOKUP(F445,S$11:$T$15, 2, FALSE)</f>
        <v>2496.7676064257025</v>
      </c>
      <c r="H445" t="s">
        <v>17</v>
      </c>
      <c r="I445" s="2">
        <v>2506.0500000000002</v>
      </c>
      <c r="J445" t="str">
        <f t="shared" si="58"/>
        <v>0-17</v>
      </c>
      <c r="K445" s="2">
        <f t="shared" si="54"/>
        <v>2756.6550000000002</v>
      </c>
      <c r="L445" s="2">
        <f t="shared" si="59"/>
        <v>2757</v>
      </c>
      <c r="M445" s="2">
        <f t="shared" si="60"/>
        <v>2757</v>
      </c>
      <c r="N445" s="2">
        <f t="shared" si="61"/>
        <v>2756</v>
      </c>
      <c r="O445">
        <f t="shared" si="55"/>
        <v>2023</v>
      </c>
      <c r="P445" t="str">
        <f t="shared" si="56"/>
        <v>Aug</v>
      </c>
      <c r="Q445" t="str">
        <f t="shared" si="57"/>
        <v>Aug-2023</v>
      </c>
      <c r="R445" s="2" t="str">
        <f t="shared" si="62"/>
        <v>CHILDREN</v>
      </c>
    </row>
    <row r="446" spans="1:18" x14ac:dyDescent="0.35">
      <c r="A446" s="1">
        <v>44903</v>
      </c>
      <c r="B446" t="s">
        <v>474</v>
      </c>
      <c r="C446">
        <v>49</v>
      </c>
      <c r="D446" t="s">
        <v>14</v>
      </c>
      <c r="E446" t="s">
        <v>35</v>
      </c>
      <c r="F446" t="s">
        <v>16</v>
      </c>
      <c r="G446" s="6">
        <f>VLOOKUP(F446,S$11:$T$15, 2, FALSE)</f>
        <v>2509.1716796874998</v>
      </c>
      <c r="H446" t="s">
        <v>37</v>
      </c>
      <c r="I446" s="2">
        <v>3682.27</v>
      </c>
      <c r="J446" t="str">
        <f t="shared" si="58"/>
        <v>40-59</v>
      </c>
      <c r="K446" s="2">
        <f t="shared" si="54"/>
        <v>4050.4970000000003</v>
      </c>
      <c r="L446" s="2">
        <f t="shared" si="59"/>
        <v>4050</v>
      </c>
      <c r="M446" s="2">
        <f t="shared" si="60"/>
        <v>4051</v>
      </c>
      <c r="N446" s="2">
        <f t="shared" si="61"/>
        <v>4050</v>
      </c>
      <c r="O446">
        <f t="shared" si="55"/>
        <v>2022</v>
      </c>
      <c r="P446" t="str">
        <f t="shared" si="56"/>
        <v>Dec</v>
      </c>
      <c r="Q446" t="str">
        <f t="shared" si="57"/>
        <v>Dec-2022</v>
      </c>
      <c r="R446" s="2" t="str">
        <f t="shared" si="62"/>
        <v>ADULTS</v>
      </c>
    </row>
    <row r="447" spans="1:18" x14ac:dyDescent="0.35">
      <c r="A447" s="1">
        <v>44880</v>
      </c>
      <c r="B447" t="s">
        <v>475</v>
      </c>
      <c r="C447">
        <v>11</v>
      </c>
      <c r="D447" t="s">
        <v>21</v>
      </c>
      <c r="E447" t="s">
        <v>35</v>
      </c>
      <c r="F447" t="s">
        <v>16</v>
      </c>
      <c r="G447" s="6">
        <f>VLOOKUP(F447,S$11:$T$15, 2, FALSE)</f>
        <v>2509.1716796874998</v>
      </c>
      <c r="H447" t="s">
        <v>28</v>
      </c>
      <c r="I447" s="2">
        <v>3562.52</v>
      </c>
      <c r="J447" t="str">
        <f t="shared" si="58"/>
        <v>0-17</v>
      </c>
      <c r="K447" s="2">
        <f t="shared" si="54"/>
        <v>3918.7720000000004</v>
      </c>
      <c r="L447" s="2">
        <f t="shared" si="59"/>
        <v>3919</v>
      </c>
      <c r="M447" s="2">
        <f t="shared" si="60"/>
        <v>3919</v>
      </c>
      <c r="N447" s="2">
        <f t="shared" si="61"/>
        <v>3918</v>
      </c>
      <c r="O447">
        <f t="shared" si="55"/>
        <v>2022</v>
      </c>
      <c r="P447" t="str">
        <f t="shared" si="56"/>
        <v>Nov</v>
      </c>
      <c r="Q447" t="str">
        <f t="shared" si="57"/>
        <v>Nov-2022</v>
      </c>
      <c r="R447" s="2" t="str">
        <f t="shared" si="62"/>
        <v>CHILDREN</v>
      </c>
    </row>
    <row r="448" spans="1:18" x14ac:dyDescent="0.35">
      <c r="A448" s="1">
        <v>44818</v>
      </c>
      <c r="B448" t="s">
        <v>476</v>
      </c>
      <c r="C448">
        <v>46</v>
      </c>
      <c r="D448" t="s">
        <v>9</v>
      </c>
      <c r="E448" t="s">
        <v>33</v>
      </c>
      <c r="F448" t="s">
        <v>23</v>
      </c>
      <c r="G448" s="6">
        <f>VLOOKUP(F448,S$11:$T$15, 2, FALSE)</f>
        <v>2440.2966694490819</v>
      </c>
      <c r="H448" t="s">
        <v>40</v>
      </c>
      <c r="I448" s="2">
        <v>4898.6000000000004</v>
      </c>
      <c r="J448" t="str">
        <f t="shared" si="58"/>
        <v>40-59</v>
      </c>
      <c r="K448" s="2">
        <f t="shared" si="54"/>
        <v>5388.4600000000009</v>
      </c>
      <c r="L448" s="2">
        <f t="shared" si="59"/>
        <v>5388</v>
      </c>
      <c r="M448" s="2">
        <f t="shared" si="60"/>
        <v>5389</v>
      </c>
      <c r="N448" s="2">
        <f t="shared" si="61"/>
        <v>5388</v>
      </c>
      <c r="O448">
        <f t="shared" si="55"/>
        <v>2022</v>
      </c>
      <c r="P448" t="str">
        <f t="shared" si="56"/>
        <v>Sep</v>
      </c>
      <c r="Q448" t="str">
        <f t="shared" si="57"/>
        <v>Sep-2022</v>
      </c>
      <c r="R448" s="2" t="str">
        <f t="shared" si="62"/>
        <v>ADULTS</v>
      </c>
    </row>
    <row r="449" spans="1:18" x14ac:dyDescent="0.35">
      <c r="A449" s="1">
        <v>44683</v>
      </c>
      <c r="B449" t="s">
        <v>477</v>
      </c>
      <c r="C449">
        <v>38</v>
      </c>
      <c r="D449" t="s">
        <v>14</v>
      </c>
      <c r="E449" t="s">
        <v>19</v>
      </c>
      <c r="F449" t="s">
        <v>16</v>
      </c>
      <c r="G449" s="6">
        <f>VLOOKUP(F449,S$11:$T$15, 2, FALSE)</f>
        <v>2509.1716796874998</v>
      </c>
      <c r="H449" t="s">
        <v>37</v>
      </c>
      <c r="I449" s="2">
        <v>653.99</v>
      </c>
      <c r="J449" t="str">
        <f t="shared" si="58"/>
        <v>18-39</v>
      </c>
      <c r="K449" s="2">
        <f t="shared" si="54"/>
        <v>719.38900000000012</v>
      </c>
      <c r="L449" s="2">
        <f t="shared" si="59"/>
        <v>719</v>
      </c>
      <c r="M449" s="2">
        <f t="shared" si="60"/>
        <v>720</v>
      </c>
      <c r="N449" s="2">
        <f t="shared" si="61"/>
        <v>719</v>
      </c>
      <c r="O449">
        <f t="shared" si="55"/>
        <v>2022</v>
      </c>
      <c r="P449" t="str">
        <f t="shared" si="56"/>
        <v>May</v>
      </c>
      <c r="Q449" t="str">
        <f t="shared" si="57"/>
        <v>May-2022</v>
      </c>
      <c r="R449" s="2" t="str">
        <f t="shared" si="62"/>
        <v>ADULTS</v>
      </c>
    </row>
    <row r="450" spans="1:18" x14ac:dyDescent="0.35">
      <c r="A450" s="1">
        <v>45241</v>
      </c>
      <c r="B450" t="s">
        <v>478</v>
      </c>
      <c r="C450">
        <v>63</v>
      </c>
      <c r="D450" t="s">
        <v>9</v>
      </c>
      <c r="E450" t="s">
        <v>33</v>
      </c>
      <c r="F450" t="s">
        <v>11</v>
      </c>
      <c r="G450" s="6">
        <f>VLOOKUP(F450,S$11:$T$15, 2, FALSE)</f>
        <v>2503.6022787783868</v>
      </c>
      <c r="H450" t="s">
        <v>28</v>
      </c>
      <c r="I450" s="2">
        <v>1086.96</v>
      </c>
      <c r="J450" t="str">
        <f t="shared" si="58"/>
        <v>&gt;59</v>
      </c>
      <c r="K450" s="2">
        <f t="shared" ref="K450:K513" si="63">I450*1.1</f>
        <v>1195.6560000000002</v>
      </c>
      <c r="L450" s="2">
        <f t="shared" si="59"/>
        <v>1196</v>
      </c>
      <c r="M450" s="2">
        <f t="shared" si="60"/>
        <v>1196</v>
      </c>
      <c r="N450" s="2">
        <f t="shared" si="61"/>
        <v>1195</v>
      </c>
      <c r="O450">
        <f t="shared" ref="O450:O513" si="64">YEAR(A450)</f>
        <v>2023</v>
      </c>
      <c r="P450" t="str">
        <f t="shared" ref="P450:P513" si="65">TEXT(A450, "MMM")</f>
        <v>Nov</v>
      </c>
      <c r="Q450" t="str">
        <f t="shared" ref="Q450:Q513" si="66">TEXT(A450, "MMM-YYYY")</f>
        <v>Nov-2023</v>
      </c>
      <c r="R450" s="2" t="str">
        <f t="shared" si="62"/>
        <v>ADULTS</v>
      </c>
    </row>
    <row r="451" spans="1:18" x14ac:dyDescent="0.35">
      <c r="A451" s="1">
        <v>44892</v>
      </c>
      <c r="B451" t="s">
        <v>479</v>
      </c>
      <c r="C451">
        <v>87</v>
      </c>
      <c r="D451" t="s">
        <v>14</v>
      </c>
      <c r="E451" t="s">
        <v>27</v>
      </c>
      <c r="F451" t="s">
        <v>16</v>
      </c>
      <c r="G451" s="6">
        <f>VLOOKUP(F451,S$11:$T$15, 2, FALSE)</f>
        <v>2509.1716796874998</v>
      </c>
      <c r="H451" t="s">
        <v>12</v>
      </c>
      <c r="I451" s="2">
        <v>2063.0700000000002</v>
      </c>
      <c r="J451" t="str">
        <f t="shared" ref="J451:J514" si="67">IF(C451&lt;=17,"0-17",IF(C451&lt;=39, "18-39", IF(C451&lt;=59, "40-59", "&gt;59")))</f>
        <v>&gt;59</v>
      </c>
      <c r="K451" s="2">
        <f t="shared" si="63"/>
        <v>2269.3770000000004</v>
      </c>
      <c r="L451" s="2">
        <f t="shared" ref="L451:L514" si="68">ROUND(K451, 0)</f>
        <v>2269</v>
      </c>
      <c r="M451" s="2">
        <f t="shared" ref="M451:M514" si="69">ROUNDUP(K451, 0)</f>
        <v>2270</v>
      </c>
      <c r="N451" s="2">
        <f t="shared" ref="N451:N514" si="70">ROUNDDOWN(K451,0)</f>
        <v>2269</v>
      </c>
      <c r="O451">
        <f t="shared" si="64"/>
        <v>2022</v>
      </c>
      <c r="P451" t="str">
        <f t="shared" si="65"/>
        <v>Nov</v>
      </c>
      <c r="Q451" t="str">
        <f t="shared" si="66"/>
        <v>Nov-2022</v>
      </c>
      <c r="R451" s="2" t="str">
        <f t="shared" ref="R451:R514" si="71">IF(C451&gt;=18, "ADULTS", "CHILDREN")</f>
        <v>ADULTS</v>
      </c>
    </row>
    <row r="452" spans="1:18" x14ac:dyDescent="0.35">
      <c r="A452" s="1">
        <v>44671</v>
      </c>
      <c r="B452" t="s">
        <v>480</v>
      </c>
      <c r="C452">
        <v>26</v>
      </c>
      <c r="D452" t="s">
        <v>14</v>
      </c>
      <c r="E452" t="s">
        <v>22</v>
      </c>
      <c r="F452" t="s">
        <v>16</v>
      </c>
      <c r="G452" s="6">
        <f>VLOOKUP(F452,S$11:$T$15, 2, FALSE)</f>
        <v>2509.1716796874998</v>
      </c>
      <c r="H452" t="s">
        <v>28</v>
      </c>
      <c r="I452" s="2">
        <v>2424.44</v>
      </c>
      <c r="J452" t="str">
        <f t="shared" si="67"/>
        <v>18-39</v>
      </c>
      <c r="K452" s="2">
        <f t="shared" si="63"/>
        <v>2666.8840000000005</v>
      </c>
      <c r="L452" s="2">
        <f t="shared" si="68"/>
        <v>2667</v>
      </c>
      <c r="M452" s="2">
        <f t="shared" si="69"/>
        <v>2667</v>
      </c>
      <c r="N452" s="2">
        <f t="shared" si="70"/>
        <v>2666</v>
      </c>
      <c r="O452">
        <f t="shared" si="64"/>
        <v>2022</v>
      </c>
      <c r="P452" t="str">
        <f t="shared" si="65"/>
        <v>Apr</v>
      </c>
      <c r="Q452" t="str">
        <f t="shared" si="66"/>
        <v>Apr-2022</v>
      </c>
      <c r="R452" s="2" t="str">
        <f t="shared" si="71"/>
        <v>ADULTS</v>
      </c>
    </row>
    <row r="453" spans="1:18" x14ac:dyDescent="0.35">
      <c r="A453" s="1">
        <v>45079</v>
      </c>
      <c r="B453" t="s">
        <v>481</v>
      </c>
      <c r="C453">
        <v>53</v>
      </c>
      <c r="D453" t="s">
        <v>21</v>
      </c>
      <c r="E453" t="s">
        <v>25</v>
      </c>
      <c r="F453" t="s">
        <v>16</v>
      </c>
      <c r="G453" s="6">
        <f>VLOOKUP(F453,S$11:$T$15, 2, FALSE)</f>
        <v>2509.1716796874998</v>
      </c>
      <c r="H453" t="s">
        <v>40</v>
      </c>
      <c r="I453" s="2">
        <v>1918.1</v>
      </c>
      <c r="J453" t="str">
        <f t="shared" si="67"/>
        <v>40-59</v>
      </c>
      <c r="K453" s="2">
        <f t="shared" si="63"/>
        <v>2109.91</v>
      </c>
      <c r="L453" s="2">
        <f t="shared" si="68"/>
        <v>2110</v>
      </c>
      <c r="M453" s="2">
        <f t="shared" si="69"/>
        <v>2110</v>
      </c>
      <c r="N453" s="2">
        <f t="shared" si="70"/>
        <v>2109</v>
      </c>
      <c r="O453">
        <f t="shared" si="64"/>
        <v>2023</v>
      </c>
      <c r="P453" t="str">
        <f t="shared" si="65"/>
        <v>Jun</v>
      </c>
      <c r="Q453" t="str">
        <f t="shared" si="66"/>
        <v>Jun-2023</v>
      </c>
      <c r="R453" s="2" t="str">
        <f t="shared" si="71"/>
        <v>ADULTS</v>
      </c>
    </row>
    <row r="454" spans="1:18" x14ac:dyDescent="0.35">
      <c r="A454" s="1">
        <v>44944</v>
      </c>
      <c r="B454" t="s">
        <v>482</v>
      </c>
      <c r="C454">
        <v>58</v>
      </c>
      <c r="D454" t="s">
        <v>9</v>
      </c>
      <c r="E454" t="s">
        <v>25</v>
      </c>
      <c r="F454" t="s">
        <v>16</v>
      </c>
      <c r="G454" s="6">
        <f>VLOOKUP(F454,S$11:$T$15, 2, FALSE)</f>
        <v>2509.1716796874998</v>
      </c>
      <c r="H454" t="s">
        <v>40</v>
      </c>
      <c r="I454" s="2">
        <v>3156.18</v>
      </c>
      <c r="J454" t="str">
        <f t="shared" si="67"/>
        <v>40-59</v>
      </c>
      <c r="K454" s="2">
        <f t="shared" si="63"/>
        <v>3471.7980000000002</v>
      </c>
      <c r="L454" s="2">
        <f t="shared" si="68"/>
        <v>3472</v>
      </c>
      <c r="M454" s="2">
        <f t="shared" si="69"/>
        <v>3472</v>
      </c>
      <c r="N454" s="2">
        <f t="shared" si="70"/>
        <v>3471</v>
      </c>
      <c r="O454">
        <f t="shared" si="64"/>
        <v>2023</v>
      </c>
      <c r="P454" t="str">
        <f t="shared" si="65"/>
        <v>Jan</v>
      </c>
      <c r="Q454" t="str">
        <f t="shared" si="66"/>
        <v>Jan-2023</v>
      </c>
      <c r="R454" s="2" t="str">
        <f t="shared" si="71"/>
        <v>ADULTS</v>
      </c>
    </row>
    <row r="455" spans="1:18" x14ac:dyDescent="0.35">
      <c r="A455" s="1">
        <v>45054</v>
      </c>
      <c r="B455" t="s">
        <v>483</v>
      </c>
      <c r="C455">
        <v>92</v>
      </c>
      <c r="D455" t="s">
        <v>9</v>
      </c>
      <c r="E455" t="s">
        <v>27</v>
      </c>
      <c r="F455" t="s">
        <v>16</v>
      </c>
      <c r="G455" s="6">
        <f>VLOOKUP(F455,S$11:$T$15, 2, FALSE)</f>
        <v>2509.1716796874998</v>
      </c>
      <c r="H455" t="s">
        <v>12</v>
      </c>
      <c r="I455" s="2">
        <v>437.63</v>
      </c>
      <c r="J455" t="str">
        <f t="shared" si="67"/>
        <v>&gt;59</v>
      </c>
      <c r="K455" s="2">
        <f t="shared" si="63"/>
        <v>481.39300000000003</v>
      </c>
      <c r="L455" s="2">
        <f t="shared" si="68"/>
        <v>481</v>
      </c>
      <c r="M455" s="2">
        <f t="shared" si="69"/>
        <v>482</v>
      </c>
      <c r="N455" s="2">
        <f t="shared" si="70"/>
        <v>481</v>
      </c>
      <c r="O455">
        <f t="shared" si="64"/>
        <v>2023</v>
      </c>
      <c r="P455" t="str">
        <f t="shared" si="65"/>
        <v>May</v>
      </c>
      <c r="Q455" t="str">
        <f t="shared" si="66"/>
        <v>May-2023</v>
      </c>
      <c r="R455" s="2" t="str">
        <f t="shared" si="71"/>
        <v>ADULTS</v>
      </c>
    </row>
    <row r="456" spans="1:18" x14ac:dyDescent="0.35">
      <c r="A456" s="1">
        <v>44787</v>
      </c>
      <c r="B456" t="s">
        <v>484</v>
      </c>
      <c r="C456">
        <v>97</v>
      </c>
      <c r="D456" t="s">
        <v>21</v>
      </c>
      <c r="E456" t="s">
        <v>19</v>
      </c>
      <c r="F456" t="s">
        <v>11</v>
      </c>
      <c r="G456" s="6">
        <f>VLOOKUP(F456,S$11:$T$15, 2, FALSE)</f>
        <v>2503.6022787783868</v>
      </c>
      <c r="H456" t="s">
        <v>17</v>
      </c>
      <c r="I456" s="2">
        <v>952.52</v>
      </c>
      <c r="J456" t="str">
        <f t="shared" si="67"/>
        <v>&gt;59</v>
      </c>
      <c r="K456" s="2">
        <f t="shared" si="63"/>
        <v>1047.7720000000002</v>
      </c>
      <c r="L456" s="2">
        <f t="shared" si="68"/>
        <v>1048</v>
      </c>
      <c r="M456" s="2">
        <f t="shared" si="69"/>
        <v>1048</v>
      </c>
      <c r="N456" s="2">
        <f t="shared" si="70"/>
        <v>1047</v>
      </c>
      <c r="O456">
        <f t="shared" si="64"/>
        <v>2022</v>
      </c>
      <c r="P456" t="str">
        <f t="shared" si="65"/>
        <v>Aug</v>
      </c>
      <c r="Q456" t="str">
        <f t="shared" si="66"/>
        <v>Aug-2022</v>
      </c>
      <c r="R456" s="2" t="str">
        <f t="shared" si="71"/>
        <v>ADULTS</v>
      </c>
    </row>
    <row r="457" spans="1:18" x14ac:dyDescent="0.35">
      <c r="A457" s="1">
        <v>44792</v>
      </c>
      <c r="B457" t="s">
        <v>485</v>
      </c>
      <c r="C457">
        <v>48</v>
      </c>
      <c r="D457" t="s">
        <v>9</v>
      </c>
      <c r="E457" t="s">
        <v>22</v>
      </c>
      <c r="F457" t="s">
        <v>11</v>
      </c>
      <c r="G457" s="6">
        <f>VLOOKUP(F457,S$11:$T$15, 2, FALSE)</f>
        <v>2503.6022787783868</v>
      </c>
      <c r="H457" t="s">
        <v>40</v>
      </c>
      <c r="I457" s="2">
        <v>3157.75</v>
      </c>
      <c r="J457" t="str">
        <f t="shared" si="67"/>
        <v>40-59</v>
      </c>
      <c r="K457" s="2">
        <f t="shared" si="63"/>
        <v>3473.5250000000001</v>
      </c>
      <c r="L457" s="2">
        <f t="shared" si="68"/>
        <v>3474</v>
      </c>
      <c r="M457" s="2">
        <f t="shared" si="69"/>
        <v>3474</v>
      </c>
      <c r="N457" s="2">
        <f t="shared" si="70"/>
        <v>3473</v>
      </c>
      <c r="O457">
        <f t="shared" si="64"/>
        <v>2022</v>
      </c>
      <c r="P457" t="str">
        <f t="shared" si="65"/>
        <v>Aug</v>
      </c>
      <c r="Q457" t="str">
        <f t="shared" si="66"/>
        <v>Aug-2022</v>
      </c>
      <c r="R457" s="2" t="str">
        <f t="shared" si="71"/>
        <v>ADULTS</v>
      </c>
    </row>
    <row r="458" spans="1:18" x14ac:dyDescent="0.35">
      <c r="A458" s="1">
        <v>45158</v>
      </c>
      <c r="B458" t="s">
        <v>486</v>
      </c>
      <c r="C458">
        <v>65</v>
      </c>
      <c r="D458" t="s">
        <v>14</v>
      </c>
      <c r="E458" t="s">
        <v>22</v>
      </c>
      <c r="F458" t="s">
        <v>30</v>
      </c>
      <c r="G458" s="6">
        <f>VLOOKUP(F458,S$11:$T$15, 2, FALSE)</f>
        <v>2496.7676064257025</v>
      </c>
      <c r="H458" t="s">
        <v>28</v>
      </c>
      <c r="I458" s="2">
        <v>3486.03</v>
      </c>
      <c r="J458" t="str">
        <f t="shared" si="67"/>
        <v>&gt;59</v>
      </c>
      <c r="K458" s="2">
        <f t="shared" si="63"/>
        <v>3834.6330000000007</v>
      </c>
      <c r="L458" s="2">
        <f t="shared" si="68"/>
        <v>3835</v>
      </c>
      <c r="M458" s="2">
        <f t="shared" si="69"/>
        <v>3835</v>
      </c>
      <c r="N458" s="2">
        <f t="shared" si="70"/>
        <v>3834</v>
      </c>
      <c r="O458">
        <f t="shared" si="64"/>
        <v>2023</v>
      </c>
      <c r="P458" t="str">
        <f t="shared" si="65"/>
        <v>Aug</v>
      </c>
      <c r="Q458" t="str">
        <f t="shared" si="66"/>
        <v>Aug-2023</v>
      </c>
      <c r="R458" s="2" t="str">
        <f t="shared" si="71"/>
        <v>ADULTS</v>
      </c>
    </row>
    <row r="459" spans="1:18" x14ac:dyDescent="0.35">
      <c r="A459" s="1">
        <v>45136</v>
      </c>
      <c r="B459" t="s">
        <v>487</v>
      </c>
      <c r="C459">
        <v>50</v>
      </c>
      <c r="D459" t="s">
        <v>9</v>
      </c>
      <c r="E459" t="s">
        <v>22</v>
      </c>
      <c r="F459" t="s">
        <v>30</v>
      </c>
      <c r="G459" s="6">
        <f>VLOOKUP(F459,S$11:$T$15, 2, FALSE)</f>
        <v>2496.7676064257025</v>
      </c>
      <c r="H459" t="s">
        <v>40</v>
      </c>
      <c r="I459" s="2">
        <v>814.09</v>
      </c>
      <c r="J459" t="str">
        <f t="shared" si="67"/>
        <v>40-59</v>
      </c>
      <c r="K459" s="2">
        <f t="shared" si="63"/>
        <v>895.49900000000014</v>
      </c>
      <c r="L459" s="2">
        <f t="shared" si="68"/>
        <v>895</v>
      </c>
      <c r="M459" s="2">
        <f t="shared" si="69"/>
        <v>896</v>
      </c>
      <c r="N459" s="2">
        <f t="shared" si="70"/>
        <v>895</v>
      </c>
      <c r="O459">
        <f t="shared" si="64"/>
        <v>2023</v>
      </c>
      <c r="P459" t="str">
        <f t="shared" si="65"/>
        <v>Jul</v>
      </c>
      <c r="Q459" t="str">
        <f t="shared" si="66"/>
        <v>Jul-2023</v>
      </c>
      <c r="R459" s="2" t="str">
        <f t="shared" si="71"/>
        <v>ADULTS</v>
      </c>
    </row>
    <row r="460" spans="1:18" x14ac:dyDescent="0.35">
      <c r="A460" s="1">
        <v>45133</v>
      </c>
      <c r="B460" t="s">
        <v>488</v>
      </c>
      <c r="C460">
        <v>55</v>
      </c>
      <c r="D460" t="s">
        <v>21</v>
      </c>
      <c r="E460" t="s">
        <v>10</v>
      </c>
      <c r="F460" t="s">
        <v>23</v>
      </c>
      <c r="G460" s="6">
        <f>VLOOKUP(F460,S$11:$T$15, 2, FALSE)</f>
        <v>2440.2966694490819</v>
      </c>
      <c r="H460" t="s">
        <v>12</v>
      </c>
      <c r="I460" s="2">
        <v>3670.86</v>
      </c>
      <c r="J460" t="str">
        <f t="shared" si="67"/>
        <v>40-59</v>
      </c>
      <c r="K460" s="2">
        <f t="shared" si="63"/>
        <v>4037.9460000000004</v>
      </c>
      <c r="L460" s="2">
        <f t="shared" si="68"/>
        <v>4038</v>
      </c>
      <c r="M460" s="2">
        <f t="shared" si="69"/>
        <v>4038</v>
      </c>
      <c r="N460" s="2">
        <f t="shared" si="70"/>
        <v>4037</v>
      </c>
      <c r="O460">
        <f t="shared" si="64"/>
        <v>2023</v>
      </c>
      <c r="P460" t="str">
        <f t="shared" si="65"/>
        <v>Jul</v>
      </c>
      <c r="Q460" t="str">
        <f t="shared" si="66"/>
        <v>Jul-2023</v>
      </c>
      <c r="R460" s="2" t="str">
        <f t="shared" si="71"/>
        <v>ADULTS</v>
      </c>
    </row>
    <row r="461" spans="1:18" x14ac:dyDescent="0.35">
      <c r="A461" s="1">
        <v>45115</v>
      </c>
      <c r="B461" t="s">
        <v>489</v>
      </c>
      <c r="C461">
        <v>97</v>
      </c>
      <c r="D461" t="s">
        <v>21</v>
      </c>
      <c r="E461" t="s">
        <v>15</v>
      </c>
      <c r="F461" t="s">
        <v>23</v>
      </c>
      <c r="G461" s="6">
        <f>VLOOKUP(F461,S$11:$T$15, 2, FALSE)</f>
        <v>2440.2966694490819</v>
      </c>
      <c r="H461" t="s">
        <v>37</v>
      </c>
      <c r="I461" s="2">
        <v>769.22</v>
      </c>
      <c r="J461" t="str">
        <f t="shared" si="67"/>
        <v>&gt;59</v>
      </c>
      <c r="K461" s="2">
        <f t="shared" si="63"/>
        <v>846.14200000000005</v>
      </c>
      <c r="L461" s="2">
        <f t="shared" si="68"/>
        <v>846</v>
      </c>
      <c r="M461" s="2">
        <f t="shared" si="69"/>
        <v>847</v>
      </c>
      <c r="N461" s="2">
        <f t="shared" si="70"/>
        <v>846</v>
      </c>
      <c r="O461">
        <f t="shared" si="64"/>
        <v>2023</v>
      </c>
      <c r="P461" t="str">
        <f t="shared" si="65"/>
        <v>Jul</v>
      </c>
      <c r="Q461" t="str">
        <f t="shared" si="66"/>
        <v>Jul-2023</v>
      </c>
      <c r="R461" s="2" t="str">
        <f t="shared" si="71"/>
        <v>ADULTS</v>
      </c>
    </row>
    <row r="462" spans="1:18" x14ac:dyDescent="0.35">
      <c r="A462" s="1">
        <v>44944</v>
      </c>
      <c r="B462" t="s">
        <v>490</v>
      </c>
      <c r="C462">
        <v>92</v>
      </c>
      <c r="D462" t="s">
        <v>14</v>
      </c>
      <c r="E462" t="s">
        <v>15</v>
      </c>
      <c r="F462" t="s">
        <v>11</v>
      </c>
      <c r="G462" s="6">
        <f>VLOOKUP(F462,S$11:$T$15, 2, FALSE)</f>
        <v>2503.6022787783868</v>
      </c>
      <c r="H462" t="s">
        <v>17</v>
      </c>
      <c r="I462" s="2">
        <v>4207.6499999999996</v>
      </c>
      <c r="J462" t="str">
        <f t="shared" si="67"/>
        <v>&gt;59</v>
      </c>
      <c r="K462" s="2">
        <f t="shared" si="63"/>
        <v>4628.415</v>
      </c>
      <c r="L462" s="2">
        <f t="shared" si="68"/>
        <v>4628</v>
      </c>
      <c r="M462" s="2">
        <f t="shared" si="69"/>
        <v>4629</v>
      </c>
      <c r="N462" s="2">
        <f t="shared" si="70"/>
        <v>4628</v>
      </c>
      <c r="O462">
        <f t="shared" si="64"/>
        <v>2023</v>
      </c>
      <c r="P462" t="str">
        <f t="shared" si="65"/>
        <v>Jan</v>
      </c>
      <c r="Q462" t="str">
        <f t="shared" si="66"/>
        <v>Jan-2023</v>
      </c>
      <c r="R462" s="2" t="str">
        <f t="shared" si="71"/>
        <v>ADULTS</v>
      </c>
    </row>
    <row r="463" spans="1:18" x14ac:dyDescent="0.35">
      <c r="A463" s="1">
        <v>45271</v>
      </c>
      <c r="B463" t="s">
        <v>491</v>
      </c>
      <c r="C463">
        <v>38</v>
      </c>
      <c r="D463" t="s">
        <v>21</v>
      </c>
      <c r="E463" t="s">
        <v>15</v>
      </c>
      <c r="F463" t="s">
        <v>16</v>
      </c>
      <c r="G463" s="6">
        <f>VLOOKUP(F463,S$11:$T$15, 2, FALSE)</f>
        <v>2509.1716796874998</v>
      </c>
      <c r="H463" t="s">
        <v>37</v>
      </c>
      <c r="I463" s="2">
        <v>422.5</v>
      </c>
      <c r="J463" t="str">
        <f t="shared" si="67"/>
        <v>18-39</v>
      </c>
      <c r="K463" s="2">
        <f t="shared" si="63"/>
        <v>464.75000000000006</v>
      </c>
      <c r="L463" s="2">
        <f t="shared" si="68"/>
        <v>465</v>
      </c>
      <c r="M463" s="2">
        <f t="shared" si="69"/>
        <v>465</v>
      </c>
      <c r="N463" s="2">
        <f t="shared" si="70"/>
        <v>464</v>
      </c>
      <c r="O463">
        <f t="shared" si="64"/>
        <v>2023</v>
      </c>
      <c r="P463" t="str">
        <f t="shared" si="65"/>
        <v>Dec</v>
      </c>
      <c r="Q463" t="str">
        <f t="shared" si="66"/>
        <v>Dec-2023</v>
      </c>
      <c r="R463" s="2" t="str">
        <f t="shared" si="71"/>
        <v>ADULTS</v>
      </c>
    </row>
    <row r="464" spans="1:18" x14ac:dyDescent="0.35">
      <c r="A464" s="1">
        <v>44707</v>
      </c>
      <c r="B464" t="s">
        <v>492</v>
      </c>
      <c r="C464">
        <v>49</v>
      </c>
      <c r="D464" t="s">
        <v>9</v>
      </c>
      <c r="E464" t="s">
        <v>33</v>
      </c>
      <c r="F464" t="s">
        <v>16</v>
      </c>
      <c r="G464" s="6">
        <f>VLOOKUP(F464,S$11:$T$15, 2, FALSE)</f>
        <v>2509.1716796874998</v>
      </c>
      <c r="H464" t="s">
        <v>40</v>
      </c>
      <c r="I464" s="2">
        <v>4047.13</v>
      </c>
      <c r="J464" t="str">
        <f t="shared" si="67"/>
        <v>40-59</v>
      </c>
      <c r="K464" s="2">
        <f t="shared" si="63"/>
        <v>4451.8430000000008</v>
      </c>
      <c r="L464" s="2">
        <f t="shared" si="68"/>
        <v>4452</v>
      </c>
      <c r="M464" s="2">
        <f t="shared" si="69"/>
        <v>4452</v>
      </c>
      <c r="N464" s="2">
        <f t="shared" si="70"/>
        <v>4451</v>
      </c>
      <c r="O464">
        <f t="shared" si="64"/>
        <v>2022</v>
      </c>
      <c r="P464" t="str">
        <f t="shared" si="65"/>
        <v>May</v>
      </c>
      <c r="Q464" t="str">
        <f t="shared" si="66"/>
        <v>May-2022</v>
      </c>
      <c r="R464" s="2" t="str">
        <f t="shared" si="71"/>
        <v>ADULTS</v>
      </c>
    </row>
    <row r="465" spans="1:18" x14ac:dyDescent="0.35">
      <c r="A465" s="1">
        <v>44991</v>
      </c>
      <c r="B465" t="s">
        <v>493</v>
      </c>
      <c r="C465">
        <v>41</v>
      </c>
      <c r="D465" t="s">
        <v>9</v>
      </c>
      <c r="E465" t="s">
        <v>15</v>
      </c>
      <c r="F465" t="s">
        <v>23</v>
      </c>
      <c r="G465" s="6">
        <f>VLOOKUP(F465,S$11:$T$15, 2, FALSE)</f>
        <v>2440.2966694490819</v>
      </c>
      <c r="H465" t="s">
        <v>17</v>
      </c>
      <c r="I465" s="2">
        <v>3764.95</v>
      </c>
      <c r="J465" t="str">
        <f t="shared" si="67"/>
        <v>40-59</v>
      </c>
      <c r="K465" s="2">
        <f t="shared" si="63"/>
        <v>4141.4449999999997</v>
      </c>
      <c r="L465" s="2">
        <f t="shared" si="68"/>
        <v>4141</v>
      </c>
      <c r="M465" s="2">
        <f t="shared" si="69"/>
        <v>4142</v>
      </c>
      <c r="N465" s="2">
        <f t="shared" si="70"/>
        <v>4141</v>
      </c>
      <c r="O465">
        <f t="shared" si="64"/>
        <v>2023</v>
      </c>
      <c r="P465" t="str">
        <f t="shared" si="65"/>
        <v>Mar</v>
      </c>
      <c r="Q465" t="str">
        <f t="shared" si="66"/>
        <v>Mar-2023</v>
      </c>
      <c r="R465" s="2" t="str">
        <f t="shared" si="71"/>
        <v>ADULTS</v>
      </c>
    </row>
    <row r="466" spans="1:18" x14ac:dyDescent="0.35">
      <c r="A466" s="1">
        <v>45169</v>
      </c>
      <c r="B466" t="s">
        <v>494</v>
      </c>
      <c r="C466">
        <v>67</v>
      </c>
      <c r="D466" t="s">
        <v>21</v>
      </c>
      <c r="E466" t="s">
        <v>33</v>
      </c>
      <c r="F466" t="s">
        <v>23</v>
      </c>
      <c r="G466" s="6">
        <f>VLOOKUP(F466,S$11:$T$15, 2, FALSE)</f>
        <v>2440.2966694490819</v>
      </c>
      <c r="H466" t="s">
        <v>37</v>
      </c>
      <c r="I466" s="2">
        <v>4351.55</v>
      </c>
      <c r="J466" t="str">
        <f t="shared" si="67"/>
        <v>&gt;59</v>
      </c>
      <c r="K466" s="2">
        <f t="shared" si="63"/>
        <v>4786.7050000000008</v>
      </c>
      <c r="L466" s="2">
        <f t="shared" si="68"/>
        <v>4787</v>
      </c>
      <c r="M466" s="2">
        <f t="shared" si="69"/>
        <v>4787</v>
      </c>
      <c r="N466" s="2">
        <f t="shared" si="70"/>
        <v>4786</v>
      </c>
      <c r="O466">
        <f t="shared" si="64"/>
        <v>2023</v>
      </c>
      <c r="P466" t="str">
        <f t="shared" si="65"/>
        <v>Aug</v>
      </c>
      <c r="Q466" t="str">
        <f t="shared" si="66"/>
        <v>Aug-2023</v>
      </c>
      <c r="R466" s="2" t="str">
        <f t="shared" si="71"/>
        <v>ADULTS</v>
      </c>
    </row>
    <row r="467" spans="1:18" x14ac:dyDescent="0.35">
      <c r="A467" s="1">
        <v>45167</v>
      </c>
      <c r="B467" t="s">
        <v>495</v>
      </c>
      <c r="C467">
        <v>93</v>
      </c>
      <c r="D467" t="s">
        <v>14</v>
      </c>
      <c r="E467" t="s">
        <v>10</v>
      </c>
      <c r="F467" t="s">
        <v>11</v>
      </c>
      <c r="G467" s="6">
        <f>VLOOKUP(F467,S$11:$T$15, 2, FALSE)</f>
        <v>2503.6022787783868</v>
      </c>
      <c r="H467" t="s">
        <v>17</v>
      </c>
      <c r="I467" s="2">
        <v>2778.81</v>
      </c>
      <c r="J467" t="str">
        <f t="shared" si="67"/>
        <v>&gt;59</v>
      </c>
      <c r="K467" s="2">
        <f t="shared" si="63"/>
        <v>3056.6910000000003</v>
      </c>
      <c r="L467" s="2">
        <f t="shared" si="68"/>
        <v>3057</v>
      </c>
      <c r="M467" s="2">
        <f t="shared" si="69"/>
        <v>3057</v>
      </c>
      <c r="N467" s="2">
        <f t="shared" si="70"/>
        <v>3056</v>
      </c>
      <c r="O467">
        <f t="shared" si="64"/>
        <v>2023</v>
      </c>
      <c r="P467" t="str">
        <f t="shared" si="65"/>
        <v>Aug</v>
      </c>
      <c r="Q467" t="str">
        <f t="shared" si="66"/>
        <v>Aug-2023</v>
      </c>
      <c r="R467" s="2" t="str">
        <f t="shared" si="71"/>
        <v>ADULTS</v>
      </c>
    </row>
    <row r="468" spans="1:18" x14ac:dyDescent="0.35">
      <c r="A468" s="1">
        <v>44928</v>
      </c>
      <c r="B468" t="s">
        <v>496</v>
      </c>
      <c r="C468">
        <v>43</v>
      </c>
      <c r="D468" t="s">
        <v>9</v>
      </c>
      <c r="E468" t="s">
        <v>33</v>
      </c>
      <c r="F468" t="s">
        <v>11</v>
      </c>
      <c r="G468" s="6">
        <f>VLOOKUP(F468,S$11:$T$15, 2, FALSE)</f>
        <v>2503.6022787783868</v>
      </c>
      <c r="H468" t="s">
        <v>37</v>
      </c>
      <c r="I468" s="2">
        <v>3806.52</v>
      </c>
      <c r="J468" t="str">
        <f t="shared" si="67"/>
        <v>40-59</v>
      </c>
      <c r="K468" s="2">
        <f t="shared" si="63"/>
        <v>4187.1720000000005</v>
      </c>
      <c r="L468" s="2">
        <f t="shared" si="68"/>
        <v>4187</v>
      </c>
      <c r="M468" s="2">
        <f t="shared" si="69"/>
        <v>4188</v>
      </c>
      <c r="N468" s="2">
        <f t="shared" si="70"/>
        <v>4187</v>
      </c>
      <c r="O468">
        <f t="shared" si="64"/>
        <v>2023</v>
      </c>
      <c r="P468" t="str">
        <f t="shared" si="65"/>
        <v>Jan</v>
      </c>
      <c r="Q468" t="str">
        <f t="shared" si="66"/>
        <v>Jan-2023</v>
      </c>
      <c r="R468" s="2" t="str">
        <f t="shared" si="71"/>
        <v>ADULTS</v>
      </c>
    </row>
    <row r="469" spans="1:18" x14ac:dyDescent="0.35">
      <c r="A469" s="1">
        <v>44982</v>
      </c>
      <c r="B469" t="s">
        <v>497</v>
      </c>
      <c r="C469">
        <v>38</v>
      </c>
      <c r="D469" t="s">
        <v>14</v>
      </c>
      <c r="E469" t="s">
        <v>25</v>
      </c>
      <c r="F469" t="s">
        <v>16</v>
      </c>
      <c r="G469" s="6">
        <f>VLOOKUP(F469,S$11:$T$15, 2, FALSE)</f>
        <v>2509.1716796874998</v>
      </c>
      <c r="H469" t="s">
        <v>37</v>
      </c>
      <c r="I469" s="2">
        <v>1577.15</v>
      </c>
      <c r="J469" t="str">
        <f t="shared" si="67"/>
        <v>18-39</v>
      </c>
      <c r="K469" s="2">
        <f t="shared" si="63"/>
        <v>1734.8650000000002</v>
      </c>
      <c r="L469" s="2">
        <f t="shared" si="68"/>
        <v>1735</v>
      </c>
      <c r="M469" s="2">
        <f t="shared" si="69"/>
        <v>1735</v>
      </c>
      <c r="N469" s="2">
        <f t="shared" si="70"/>
        <v>1734</v>
      </c>
      <c r="O469">
        <f t="shared" si="64"/>
        <v>2023</v>
      </c>
      <c r="P469" t="str">
        <f t="shared" si="65"/>
        <v>Feb</v>
      </c>
      <c r="Q469" t="str">
        <f t="shared" si="66"/>
        <v>Feb-2023</v>
      </c>
      <c r="R469" s="2" t="str">
        <f t="shared" si="71"/>
        <v>ADULTS</v>
      </c>
    </row>
    <row r="470" spans="1:18" x14ac:dyDescent="0.35">
      <c r="A470" s="1">
        <v>44565</v>
      </c>
      <c r="B470" t="s">
        <v>498</v>
      </c>
      <c r="C470">
        <v>11</v>
      </c>
      <c r="D470" t="s">
        <v>9</v>
      </c>
      <c r="E470" t="s">
        <v>33</v>
      </c>
      <c r="F470" t="s">
        <v>23</v>
      </c>
      <c r="G470" s="6">
        <f>VLOOKUP(F470,S$11:$T$15, 2, FALSE)</f>
        <v>2440.2966694490819</v>
      </c>
      <c r="H470" t="s">
        <v>37</v>
      </c>
      <c r="I470" s="2">
        <v>3570.38</v>
      </c>
      <c r="J470" t="str">
        <f t="shared" si="67"/>
        <v>0-17</v>
      </c>
      <c r="K470" s="2">
        <f t="shared" si="63"/>
        <v>3927.4180000000006</v>
      </c>
      <c r="L470" s="2">
        <f t="shared" si="68"/>
        <v>3927</v>
      </c>
      <c r="M470" s="2">
        <f t="shared" si="69"/>
        <v>3928</v>
      </c>
      <c r="N470" s="2">
        <f t="shared" si="70"/>
        <v>3927</v>
      </c>
      <c r="O470">
        <f t="shared" si="64"/>
        <v>2022</v>
      </c>
      <c r="P470" t="str">
        <f t="shared" si="65"/>
        <v>Jan</v>
      </c>
      <c r="Q470" t="str">
        <f t="shared" si="66"/>
        <v>Jan-2022</v>
      </c>
      <c r="R470" s="2" t="str">
        <f t="shared" si="71"/>
        <v>CHILDREN</v>
      </c>
    </row>
    <row r="471" spans="1:18" x14ac:dyDescent="0.35">
      <c r="A471" s="1">
        <v>44990</v>
      </c>
      <c r="B471" t="s">
        <v>499</v>
      </c>
      <c r="C471">
        <v>65</v>
      </c>
      <c r="D471" t="s">
        <v>21</v>
      </c>
      <c r="E471" t="s">
        <v>33</v>
      </c>
      <c r="F471" t="s">
        <v>30</v>
      </c>
      <c r="G471" s="6">
        <f>VLOOKUP(F471,S$11:$T$15, 2, FALSE)</f>
        <v>2496.7676064257025</v>
      </c>
      <c r="H471" t="s">
        <v>12</v>
      </c>
      <c r="I471" s="2">
        <v>3251.6</v>
      </c>
      <c r="J471" t="str">
        <f t="shared" si="67"/>
        <v>&gt;59</v>
      </c>
      <c r="K471" s="2">
        <f t="shared" si="63"/>
        <v>3576.76</v>
      </c>
      <c r="L471" s="2">
        <f t="shared" si="68"/>
        <v>3577</v>
      </c>
      <c r="M471" s="2">
        <f t="shared" si="69"/>
        <v>3577</v>
      </c>
      <c r="N471" s="2">
        <f t="shared" si="70"/>
        <v>3576</v>
      </c>
      <c r="O471">
        <f t="shared" si="64"/>
        <v>2023</v>
      </c>
      <c r="P471" t="str">
        <f t="shared" si="65"/>
        <v>Mar</v>
      </c>
      <c r="Q471" t="str">
        <f t="shared" si="66"/>
        <v>Mar-2023</v>
      </c>
      <c r="R471" s="2" t="str">
        <f t="shared" si="71"/>
        <v>ADULTS</v>
      </c>
    </row>
    <row r="472" spans="1:18" x14ac:dyDescent="0.35">
      <c r="A472" s="1">
        <v>44867</v>
      </c>
      <c r="B472" t="s">
        <v>500</v>
      </c>
      <c r="C472">
        <v>9</v>
      </c>
      <c r="D472" t="s">
        <v>21</v>
      </c>
      <c r="E472" t="s">
        <v>22</v>
      </c>
      <c r="F472" t="s">
        <v>11</v>
      </c>
      <c r="G472" s="6">
        <f>VLOOKUP(F472,S$11:$T$15, 2, FALSE)</f>
        <v>2503.6022787783868</v>
      </c>
      <c r="H472" t="s">
        <v>17</v>
      </c>
      <c r="I472" s="2">
        <v>2070.83</v>
      </c>
      <c r="J472" t="str">
        <f t="shared" si="67"/>
        <v>0-17</v>
      </c>
      <c r="K472" s="2">
        <f t="shared" si="63"/>
        <v>2277.913</v>
      </c>
      <c r="L472" s="2">
        <f t="shared" si="68"/>
        <v>2278</v>
      </c>
      <c r="M472" s="2">
        <f t="shared" si="69"/>
        <v>2278</v>
      </c>
      <c r="N472" s="2">
        <f t="shared" si="70"/>
        <v>2277</v>
      </c>
      <c r="O472">
        <f t="shared" si="64"/>
        <v>2022</v>
      </c>
      <c r="P472" t="str">
        <f t="shared" si="65"/>
        <v>Nov</v>
      </c>
      <c r="Q472" t="str">
        <f t="shared" si="66"/>
        <v>Nov-2022</v>
      </c>
      <c r="R472" s="2" t="str">
        <f t="shared" si="71"/>
        <v>CHILDREN</v>
      </c>
    </row>
    <row r="473" spans="1:18" x14ac:dyDescent="0.35">
      <c r="A473" s="1">
        <v>44650</v>
      </c>
      <c r="B473" t="s">
        <v>501</v>
      </c>
      <c r="C473">
        <v>11</v>
      </c>
      <c r="D473" t="s">
        <v>9</v>
      </c>
      <c r="E473" t="s">
        <v>22</v>
      </c>
      <c r="F473" t="s">
        <v>16</v>
      </c>
      <c r="G473" s="6">
        <f>VLOOKUP(F473,S$11:$T$15, 2, FALSE)</f>
        <v>2509.1716796874998</v>
      </c>
      <c r="H473" t="s">
        <v>17</v>
      </c>
      <c r="I473" s="2">
        <v>3275.8</v>
      </c>
      <c r="J473" t="str">
        <f t="shared" si="67"/>
        <v>0-17</v>
      </c>
      <c r="K473" s="2">
        <f t="shared" si="63"/>
        <v>3603.3800000000006</v>
      </c>
      <c r="L473" s="2">
        <f t="shared" si="68"/>
        <v>3603</v>
      </c>
      <c r="M473" s="2">
        <f t="shared" si="69"/>
        <v>3604</v>
      </c>
      <c r="N473" s="2">
        <f t="shared" si="70"/>
        <v>3603</v>
      </c>
      <c r="O473">
        <f t="shared" si="64"/>
        <v>2022</v>
      </c>
      <c r="P473" t="str">
        <f t="shared" si="65"/>
        <v>Mar</v>
      </c>
      <c r="Q473" t="str">
        <f t="shared" si="66"/>
        <v>Mar-2022</v>
      </c>
      <c r="R473" s="2" t="str">
        <f t="shared" si="71"/>
        <v>CHILDREN</v>
      </c>
    </row>
    <row r="474" spans="1:18" x14ac:dyDescent="0.35">
      <c r="A474" s="1">
        <v>44639</v>
      </c>
      <c r="B474" t="s">
        <v>502</v>
      </c>
      <c r="C474">
        <v>18</v>
      </c>
      <c r="D474" t="s">
        <v>14</v>
      </c>
      <c r="E474" t="s">
        <v>33</v>
      </c>
      <c r="F474" t="s">
        <v>16</v>
      </c>
      <c r="G474" s="6">
        <f>VLOOKUP(F474,S$11:$T$15, 2, FALSE)</f>
        <v>2509.1716796874998</v>
      </c>
      <c r="H474" t="s">
        <v>12</v>
      </c>
      <c r="I474" s="2">
        <v>3142.49</v>
      </c>
      <c r="J474" t="str">
        <f t="shared" si="67"/>
        <v>18-39</v>
      </c>
      <c r="K474" s="2">
        <f t="shared" si="63"/>
        <v>3456.739</v>
      </c>
      <c r="L474" s="2">
        <f t="shared" si="68"/>
        <v>3457</v>
      </c>
      <c r="M474" s="2">
        <f t="shared" si="69"/>
        <v>3457</v>
      </c>
      <c r="N474" s="2">
        <f t="shared" si="70"/>
        <v>3456</v>
      </c>
      <c r="O474">
        <f t="shared" si="64"/>
        <v>2022</v>
      </c>
      <c r="P474" t="str">
        <f t="shared" si="65"/>
        <v>Mar</v>
      </c>
      <c r="Q474" t="str">
        <f t="shared" si="66"/>
        <v>Mar-2022</v>
      </c>
      <c r="R474" s="2" t="str">
        <f t="shared" si="71"/>
        <v>ADULTS</v>
      </c>
    </row>
    <row r="475" spans="1:18" x14ac:dyDescent="0.35">
      <c r="A475" s="1">
        <v>44936</v>
      </c>
      <c r="B475" t="s">
        <v>503</v>
      </c>
      <c r="C475">
        <v>87</v>
      </c>
      <c r="D475" t="s">
        <v>21</v>
      </c>
      <c r="E475" t="s">
        <v>27</v>
      </c>
      <c r="F475" t="s">
        <v>11</v>
      </c>
      <c r="G475" s="6">
        <f>VLOOKUP(F475,S$11:$T$15, 2, FALSE)</f>
        <v>2503.6022787783868</v>
      </c>
      <c r="H475" t="s">
        <v>17</v>
      </c>
      <c r="I475" s="2">
        <v>2813.34</v>
      </c>
      <c r="J475" t="str">
        <f t="shared" si="67"/>
        <v>&gt;59</v>
      </c>
      <c r="K475" s="2">
        <f t="shared" si="63"/>
        <v>3094.6740000000004</v>
      </c>
      <c r="L475" s="2">
        <f t="shared" si="68"/>
        <v>3095</v>
      </c>
      <c r="M475" s="2">
        <f t="shared" si="69"/>
        <v>3095</v>
      </c>
      <c r="N475" s="2">
        <f t="shared" si="70"/>
        <v>3094</v>
      </c>
      <c r="O475">
        <f t="shared" si="64"/>
        <v>2023</v>
      </c>
      <c r="P475" t="str">
        <f t="shared" si="65"/>
        <v>Jan</v>
      </c>
      <c r="Q475" t="str">
        <f t="shared" si="66"/>
        <v>Jan-2023</v>
      </c>
      <c r="R475" s="2" t="str">
        <f t="shared" si="71"/>
        <v>ADULTS</v>
      </c>
    </row>
    <row r="476" spans="1:18" x14ac:dyDescent="0.35">
      <c r="A476" s="1">
        <v>45104</v>
      </c>
      <c r="B476" t="s">
        <v>504</v>
      </c>
      <c r="C476">
        <v>18</v>
      </c>
      <c r="D476" t="s">
        <v>21</v>
      </c>
      <c r="E476" t="s">
        <v>25</v>
      </c>
      <c r="F476" t="s">
        <v>23</v>
      </c>
      <c r="G476" s="6">
        <f>VLOOKUP(F476,S$11:$T$15, 2, FALSE)</f>
        <v>2440.2966694490819</v>
      </c>
      <c r="H476" t="s">
        <v>17</v>
      </c>
      <c r="I476" s="2">
        <v>541.99</v>
      </c>
      <c r="J476" t="str">
        <f t="shared" si="67"/>
        <v>18-39</v>
      </c>
      <c r="K476" s="2">
        <f t="shared" si="63"/>
        <v>596.18900000000008</v>
      </c>
      <c r="L476" s="2">
        <f t="shared" si="68"/>
        <v>596</v>
      </c>
      <c r="M476" s="2">
        <f t="shared" si="69"/>
        <v>597</v>
      </c>
      <c r="N476" s="2">
        <f t="shared" si="70"/>
        <v>596</v>
      </c>
      <c r="O476">
        <f t="shared" si="64"/>
        <v>2023</v>
      </c>
      <c r="P476" t="str">
        <f t="shared" si="65"/>
        <v>Jun</v>
      </c>
      <c r="Q476" t="str">
        <f t="shared" si="66"/>
        <v>Jun-2023</v>
      </c>
      <c r="R476" s="2" t="str">
        <f t="shared" si="71"/>
        <v>ADULTS</v>
      </c>
    </row>
    <row r="477" spans="1:18" x14ac:dyDescent="0.35">
      <c r="A477" s="1">
        <v>45139</v>
      </c>
      <c r="B477" t="s">
        <v>505</v>
      </c>
      <c r="C477">
        <v>89</v>
      </c>
      <c r="D477" t="s">
        <v>21</v>
      </c>
      <c r="E477" t="s">
        <v>22</v>
      </c>
      <c r="F477" t="s">
        <v>23</v>
      </c>
      <c r="G477" s="6">
        <f>VLOOKUP(F477,S$11:$T$15, 2, FALSE)</f>
        <v>2440.2966694490819</v>
      </c>
      <c r="H477" t="s">
        <v>28</v>
      </c>
      <c r="I477" s="2">
        <v>3517.51</v>
      </c>
      <c r="J477" t="str">
        <f t="shared" si="67"/>
        <v>&gt;59</v>
      </c>
      <c r="K477" s="2">
        <f t="shared" si="63"/>
        <v>3869.2610000000004</v>
      </c>
      <c r="L477" s="2">
        <f t="shared" si="68"/>
        <v>3869</v>
      </c>
      <c r="M477" s="2">
        <f t="shared" si="69"/>
        <v>3870</v>
      </c>
      <c r="N477" s="2">
        <f t="shared" si="70"/>
        <v>3869</v>
      </c>
      <c r="O477">
        <f t="shared" si="64"/>
        <v>2023</v>
      </c>
      <c r="P477" t="str">
        <f t="shared" si="65"/>
        <v>Aug</v>
      </c>
      <c r="Q477" t="str">
        <f t="shared" si="66"/>
        <v>Aug-2023</v>
      </c>
      <c r="R477" s="2" t="str">
        <f t="shared" si="71"/>
        <v>ADULTS</v>
      </c>
    </row>
    <row r="478" spans="1:18" x14ac:dyDescent="0.35">
      <c r="A478" s="1">
        <v>44672</v>
      </c>
      <c r="B478" t="s">
        <v>506</v>
      </c>
      <c r="C478">
        <v>47</v>
      </c>
      <c r="D478" t="s">
        <v>14</v>
      </c>
      <c r="E478" t="s">
        <v>10</v>
      </c>
      <c r="F478" t="s">
        <v>23</v>
      </c>
      <c r="G478" s="6">
        <f>VLOOKUP(F478,S$11:$T$15, 2, FALSE)</f>
        <v>2440.2966694490819</v>
      </c>
      <c r="H478" t="s">
        <v>37</v>
      </c>
      <c r="I478" s="2">
        <v>1459.39</v>
      </c>
      <c r="J478" t="str">
        <f t="shared" si="67"/>
        <v>40-59</v>
      </c>
      <c r="K478" s="2">
        <f t="shared" si="63"/>
        <v>1605.3290000000002</v>
      </c>
      <c r="L478" s="2">
        <f t="shared" si="68"/>
        <v>1605</v>
      </c>
      <c r="M478" s="2">
        <f t="shared" si="69"/>
        <v>1606</v>
      </c>
      <c r="N478" s="2">
        <f t="shared" si="70"/>
        <v>1605</v>
      </c>
      <c r="O478">
        <f t="shared" si="64"/>
        <v>2022</v>
      </c>
      <c r="P478" t="str">
        <f t="shared" si="65"/>
        <v>Apr</v>
      </c>
      <c r="Q478" t="str">
        <f t="shared" si="66"/>
        <v>Apr-2022</v>
      </c>
      <c r="R478" s="2" t="str">
        <f t="shared" si="71"/>
        <v>ADULTS</v>
      </c>
    </row>
    <row r="479" spans="1:18" x14ac:dyDescent="0.35">
      <c r="A479" s="1">
        <v>44768</v>
      </c>
      <c r="B479" t="s">
        <v>507</v>
      </c>
      <c r="C479">
        <v>41</v>
      </c>
      <c r="D479" t="s">
        <v>9</v>
      </c>
      <c r="E479" t="s">
        <v>22</v>
      </c>
      <c r="F479" t="s">
        <v>11</v>
      </c>
      <c r="G479" s="6">
        <f>VLOOKUP(F479,S$11:$T$15, 2, FALSE)</f>
        <v>2503.6022787783868</v>
      </c>
      <c r="H479" t="s">
        <v>28</v>
      </c>
      <c r="I479" s="2">
        <v>34.880000000000003</v>
      </c>
      <c r="J479" t="str">
        <f t="shared" si="67"/>
        <v>40-59</v>
      </c>
      <c r="K479" s="2">
        <f t="shared" si="63"/>
        <v>38.368000000000009</v>
      </c>
      <c r="L479" s="2">
        <f t="shared" si="68"/>
        <v>38</v>
      </c>
      <c r="M479" s="2">
        <f t="shared" si="69"/>
        <v>39</v>
      </c>
      <c r="N479" s="2">
        <f t="shared" si="70"/>
        <v>38</v>
      </c>
      <c r="O479">
        <f t="shared" si="64"/>
        <v>2022</v>
      </c>
      <c r="P479" t="str">
        <f t="shared" si="65"/>
        <v>Jul</v>
      </c>
      <c r="Q479" t="str">
        <f t="shared" si="66"/>
        <v>Jul-2022</v>
      </c>
      <c r="R479" s="2" t="str">
        <f t="shared" si="71"/>
        <v>ADULTS</v>
      </c>
    </row>
    <row r="480" spans="1:18" x14ac:dyDescent="0.35">
      <c r="A480" s="1">
        <v>44771</v>
      </c>
      <c r="B480" t="s">
        <v>508</v>
      </c>
      <c r="C480">
        <v>56</v>
      </c>
      <c r="D480" t="s">
        <v>14</v>
      </c>
      <c r="E480" t="s">
        <v>22</v>
      </c>
      <c r="F480" t="s">
        <v>16</v>
      </c>
      <c r="G480" s="6">
        <f>VLOOKUP(F480,S$11:$T$15, 2, FALSE)</f>
        <v>2509.1716796874998</v>
      </c>
      <c r="H480" t="s">
        <v>28</v>
      </c>
      <c r="I480" s="2">
        <v>1692.5</v>
      </c>
      <c r="J480" t="str">
        <f t="shared" si="67"/>
        <v>40-59</v>
      </c>
      <c r="K480" s="2">
        <f t="shared" si="63"/>
        <v>1861.7500000000002</v>
      </c>
      <c r="L480" s="2">
        <f t="shared" si="68"/>
        <v>1862</v>
      </c>
      <c r="M480" s="2">
        <f t="shared" si="69"/>
        <v>1862</v>
      </c>
      <c r="N480" s="2">
        <f t="shared" si="70"/>
        <v>1861</v>
      </c>
      <c r="O480">
        <f t="shared" si="64"/>
        <v>2022</v>
      </c>
      <c r="P480" t="str">
        <f t="shared" si="65"/>
        <v>Jul</v>
      </c>
      <c r="Q480" t="str">
        <f t="shared" si="66"/>
        <v>Jul-2022</v>
      </c>
      <c r="R480" s="2" t="str">
        <f t="shared" si="71"/>
        <v>ADULTS</v>
      </c>
    </row>
    <row r="481" spans="1:18" x14ac:dyDescent="0.35">
      <c r="A481" s="1">
        <v>45269</v>
      </c>
      <c r="B481" t="s">
        <v>509</v>
      </c>
      <c r="C481">
        <v>48</v>
      </c>
      <c r="D481" t="s">
        <v>9</v>
      </c>
      <c r="E481" t="s">
        <v>22</v>
      </c>
      <c r="F481" t="s">
        <v>30</v>
      </c>
      <c r="G481" s="6">
        <f>VLOOKUP(F481,S$11:$T$15, 2, FALSE)</f>
        <v>2496.7676064257025</v>
      </c>
      <c r="H481" t="s">
        <v>67</v>
      </c>
      <c r="I481" s="2">
        <v>1476.63</v>
      </c>
      <c r="J481" t="str">
        <f t="shared" si="67"/>
        <v>40-59</v>
      </c>
      <c r="K481" s="2">
        <f t="shared" si="63"/>
        <v>1624.2930000000003</v>
      </c>
      <c r="L481" s="2">
        <f t="shared" si="68"/>
        <v>1624</v>
      </c>
      <c r="M481" s="2">
        <f t="shared" si="69"/>
        <v>1625</v>
      </c>
      <c r="N481" s="2">
        <f t="shared" si="70"/>
        <v>1624</v>
      </c>
      <c r="O481">
        <f t="shared" si="64"/>
        <v>2023</v>
      </c>
      <c r="P481" t="str">
        <f t="shared" si="65"/>
        <v>Dec</v>
      </c>
      <c r="Q481" t="str">
        <f t="shared" si="66"/>
        <v>Dec-2023</v>
      </c>
      <c r="R481" s="2" t="str">
        <f t="shared" si="71"/>
        <v>ADULTS</v>
      </c>
    </row>
    <row r="482" spans="1:18" x14ac:dyDescent="0.35">
      <c r="A482" s="1">
        <v>44736</v>
      </c>
      <c r="B482" t="s">
        <v>510</v>
      </c>
      <c r="C482">
        <v>17</v>
      </c>
      <c r="D482" t="s">
        <v>9</v>
      </c>
      <c r="E482" t="s">
        <v>27</v>
      </c>
      <c r="F482" t="s">
        <v>30</v>
      </c>
      <c r="G482" s="6">
        <f>VLOOKUP(F482,S$11:$T$15, 2, FALSE)</f>
        <v>2496.7676064257025</v>
      </c>
      <c r="H482" t="s">
        <v>40</v>
      </c>
      <c r="I482" s="2">
        <v>4844.51</v>
      </c>
      <c r="J482" t="str">
        <f t="shared" si="67"/>
        <v>0-17</v>
      </c>
      <c r="K482" s="2">
        <f t="shared" si="63"/>
        <v>5328.9610000000002</v>
      </c>
      <c r="L482" s="2">
        <f t="shared" si="68"/>
        <v>5329</v>
      </c>
      <c r="M482" s="2">
        <f t="shared" si="69"/>
        <v>5329</v>
      </c>
      <c r="N482" s="2">
        <f t="shared" si="70"/>
        <v>5328</v>
      </c>
      <c r="O482">
        <f t="shared" si="64"/>
        <v>2022</v>
      </c>
      <c r="P482" t="str">
        <f t="shared" si="65"/>
        <v>Jun</v>
      </c>
      <c r="Q482" t="str">
        <f t="shared" si="66"/>
        <v>Jun-2022</v>
      </c>
      <c r="R482" s="2" t="str">
        <f t="shared" si="71"/>
        <v>CHILDREN</v>
      </c>
    </row>
    <row r="483" spans="1:18" x14ac:dyDescent="0.35">
      <c r="A483" s="1">
        <v>44650</v>
      </c>
      <c r="B483" t="s">
        <v>511</v>
      </c>
      <c r="C483">
        <v>18</v>
      </c>
      <c r="D483" t="s">
        <v>14</v>
      </c>
      <c r="E483" t="s">
        <v>19</v>
      </c>
      <c r="F483" t="s">
        <v>16</v>
      </c>
      <c r="G483" s="6">
        <f>VLOOKUP(F483,S$11:$T$15, 2, FALSE)</f>
        <v>2509.1716796874998</v>
      </c>
      <c r="H483" t="s">
        <v>37</v>
      </c>
      <c r="I483" s="2">
        <v>4822.53</v>
      </c>
      <c r="J483" t="str">
        <f t="shared" si="67"/>
        <v>18-39</v>
      </c>
      <c r="K483" s="2">
        <f t="shared" si="63"/>
        <v>5304.7830000000004</v>
      </c>
      <c r="L483" s="2">
        <f t="shared" si="68"/>
        <v>5305</v>
      </c>
      <c r="M483" s="2">
        <f t="shared" si="69"/>
        <v>5305</v>
      </c>
      <c r="N483" s="2">
        <f t="shared" si="70"/>
        <v>5304</v>
      </c>
      <c r="O483">
        <f t="shared" si="64"/>
        <v>2022</v>
      </c>
      <c r="P483" t="str">
        <f t="shared" si="65"/>
        <v>Mar</v>
      </c>
      <c r="Q483" t="str">
        <f t="shared" si="66"/>
        <v>Mar-2022</v>
      </c>
      <c r="R483" s="2" t="str">
        <f t="shared" si="71"/>
        <v>ADULTS</v>
      </c>
    </row>
    <row r="484" spans="1:18" x14ac:dyDescent="0.35">
      <c r="A484" s="1">
        <v>45157</v>
      </c>
      <c r="B484" t="s">
        <v>512</v>
      </c>
      <c r="C484">
        <v>60</v>
      </c>
      <c r="D484" t="s">
        <v>21</v>
      </c>
      <c r="E484" t="s">
        <v>35</v>
      </c>
      <c r="F484" t="s">
        <v>30</v>
      </c>
      <c r="G484" s="6">
        <f>VLOOKUP(F484,S$11:$T$15, 2, FALSE)</f>
        <v>2496.7676064257025</v>
      </c>
      <c r="H484" t="s">
        <v>17</v>
      </c>
      <c r="I484" s="2">
        <v>2992.17</v>
      </c>
      <c r="J484" t="str">
        <f t="shared" si="67"/>
        <v>&gt;59</v>
      </c>
      <c r="K484" s="2">
        <f t="shared" si="63"/>
        <v>3291.3870000000002</v>
      </c>
      <c r="L484" s="2">
        <f t="shared" si="68"/>
        <v>3291</v>
      </c>
      <c r="M484" s="2">
        <f t="shared" si="69"/>
        <v>3292</v>
      </c>
      <c r="N484" s="2">
        <f t="shared" si="70"/>
        <v>3291</v>
      </c>
      <c r="O484">
        <f t="shared" si="64"/>
        <v>2023</v>
      </c>
      <c r="P484" t="str">
        <f t="shared" si="65"/>
        <v>Aug</v>
      </c>
      <c r="Q484" t="str">
        <f t="shared" si="66"/>
        <v>Aug-2023</v>
      </c>
      <c r="R484" s="2" t="str">
        <f t="shared" si="71"/>
        <v>ADULTS</v>
      </c>
    </row>
    <row r="485" spans="1:18" x14ac:dyDescent="0.35">
      <c r="A485" s="1">
        <v>45056</v>
      </c>
      <c r="B485" t="s">
        <v>513</v>
      </c>
      <c r="C485">
        <v>4</v>
      </c>
      <c r="D485" t="s">
        <v>9</v>
      </c>
      <c r="E485" t="s">
        <v>22</v>
      </c>
      <c r="F485" t="s">
        <v>23</v>
      </c>
      <c r="G485" s="6">
        <f>VLOOKUP(F485,S$11:$T$15, 2, FALSE)</f>
        <v>2440.2966694490819</v>
      </c>
      <c r="H485" t="s">
        <v>12</v>
      </c>
      <c r="I485" s="2">
        <v>4083.85</v>
      </c>
      <c r="J485" t="str">
        <f t="shared" si="67"/>
        <v>0-17</v>
      </c>
      <c r="K485" s="2">
        <f t="shared" si="63"/>
        <v>4492.2350000000006</v>
      </c>
      <c r="L485" s="2">
        <f t="shared" si="68"/>
        <v>4492</v>
      </c>
      <c r="M485" s="2">
        <f t="shared" si="69"/>
        <v>4493</v>
      </c>
      <c r="N485" s="2">
        <f t="shared" si="70"/>
        <v>4492</v>
      </c>
      <c r="O485">
        <f t="shared" si="64"/>
        <v>2023</v>
      </c>
      <c r="P485" t="str">
        <f t="shared" si="65"/>
        <v>May</v>
      </c>
      <c r="Q485" t="str">
        <f t="shared" si="66"/>
        <v>May-2023</v>
      </c>
      <c r="R485" s="2" t="str">
        <f t="shared" si="71"/>
        <v>CHILDREN</v>
      </c>
    </row>
    <row r="486" spans="1:18" x14ac:dyDescent="0.35">
      <c r="A486" s="1">
        <v>44810</v>
      </c>
      <c r="B486" t="s">
        <v>514</v>
      </c>
      <c r="C486">
        <v>42</v>
      </c>
      <c r="D486" t="s">
        <v>21</v>
      </c>
      <c r="E486" t="s">
        <v>25</v>
      </c>
      <c r="F486" t="s">
        <v>30</v>
      </c>
      <c r="G486" s="6">
        <f>VLOOKUP(F486,S$11:$T$15, 2, FALSE)</f>
        <v>2496.7676064257025</v>
      </c>
      <c r="H486" t="s">
        <v>12</v>
      </c>
      <c r="I486" s="2">
        <v>4062.4</v>
      </c>
      <c r="J486" t="str">
        <f t="shared" si="67"/>
        <v>40-59</v>
      </c>
      <c r="K486" s="2">
        <f t="shared" si="63"/>
        <v>4468.6400000000003</v>
      </c>
      <c r="L486" s="2">
        <f t="shared" si="68"/>
        <v>4469</v>
      </c>
      <c r="M486" s="2">
        <f t="shared" si="69"/>
        <v>4469</v>
      </c>
      <c r="N486" s="2">
        <f t="shared" si="70"/>
        <v>4468</v>
      </c>
      <c r="O486">
        <f t="shared" si="64"/>
        <v>2022</v>
      </c>
      <c r="P486" t="str">
        <f t="shared" si="65"/>
        <v>Sep</v>
      </c>
      <c r="Q486" t="str">
        <f t="shared" si="66"/>
        <v>Sep-2022</v>
      </c>
      <c r="R486" s="2" t="str">
        <f t="shared" si="71"/>
        <v>ADULTS</v>
      </c>
    </row>
    <row r="487" spans="1:18" x14ac:dyDescent="0.35">
      <c r="A487" s="1">
        <v>44584</v>
      </c>
      <c r="B487" t="s">
        <v>515</v>
      </c>
      <c r="C487">
        <v>57</v>
      </c>
      <c r="D487" t="s">
        <v>14</v>
      </c>
      <c r="E487" t="s">
        <v>27</v>
      </c>
      <c r="F487" t="s">
        <v>30</v>
      </c>
      <c r="G487" s="6">
        <f>VLOOKUP(F487,S$11:$T$15, 2, FALSE)</f>
        <v>2496.7676064257025</v>
      </c>
      <c r="H487" t="s">
        <v>28</v>
      </c>
      <c r="I487" s="2">
        <v>26.34</v>
      </c>
      <c r="J487" t="str">
        <f t="shared" si="67"/>
        <v>40-59</v>
      </c>
      <c r="K487" s="2">
        <f t="shared" si="63"/>
        <v>28.974000000000004</v>
      </c>
      <c r="L487" s="2">
        <f t="shared" si="68"/>
        <v>29</v>
      </c>
      <c r="M487" s="2">
        <f t="shared" si="69"/>
        <v>29</v>
      </c>
      <c r="N487" s="2">
        <f t="shared" si="70"/>
        <v>28</v>
      </c>
      <c r="O487">
        <f t="shared" si="64"/>
        <v>2022</v>
      </c>
      <c r="P487" t="str">
        <f t="shared" si="65"/>
        <v>Jan</v>
      </c>
      <c r="Q487" t="str">
        <f t="shared" si="66"/>
        <v>Jan-2022</v>
      </c>
      <c r="R487" s="2" t="str">
        <f t="shared" si="71"/>
        <v>ADULTS</v>
      </c>
    </row>
    <row r="488" spans="1:18" x14ac:dyDescent="0.35">
      <c r="A488" s="1">
        <v>45100</v>
      </c>
      <c r="B488" t="s">
        <v>516</v>
      </c>
      <c r="C488">
        <v>3</v>
      </c>
      <c r="D488" t="s">
        <v>21</v>
      </c>
      <c r="E488" t="s">
        <v>35</v>
      </c>
      <c r="F488" t="s">
        <v>11</v>
      </c>
      <c r="G488" s="6">
        <f>VLOOKUP(F488,S$11:$T$15, 2, FALSE)</f>
        <v>2503.6022787783868</v>
      </c>
      <c r="H488" t="s">
        <v>37</v>
      </c>
      <c r="I488" s="2">
        <v>1367.78</v>
      </c>
      <c r="J488" t="str">
        <f t="shared" si="67"/>
        <v>0-17</v>
      </c>
      <c r="K488" s="2">
        <f t="shared" si="63"/>
        <v>1504.558</v>
      </c>
      <c r="L488" s="2">
        <f t="shared" si="68"/>
        <v>1505</v>
      </c>
      <c r="M488" s="2">
        <f t="shared" si="69"/>
        <v>1505</v>
      </c>
      <c r="N488" s="2">
        <f t="shared" si="70"/>
        <v>1504</v>
      </c>
      <c r="O488">
        <f t="shared" si="64"/>
        <v>2023</v>
      </c>
      <c r="P488" t="str">
        <f t="shared" si="65"/>
        <v>Jun</v>
      </c>
      <c r="Q488" t="str">
        <f t="shared" si="66"/>
        <v>Jun-2023</v>
      </c>
      <c r="R488" s="2" t="str">
        <f t="shared" si="71"/>
        <v>CHILDREN</v>
      </c>
    </row>
    <row r="489" spans="1:18" x14ac:dyDescent="0.35">
      <c r="A489" s="1">
        <v>44803</v>
      </c>
      <c r="B489" t="s">
        <v>517</v>
      </c>
      <c r="C489">
        <v>40</v>
      </c>
      <c r="D489" t="s">
        <v>14</v>
      </c>
      <c r="E489" t="s">
        <v>15</v>
      </c>
      <c r="F489" t="s">
        <v>16</v>
      </c>
      <c r="G489" s="6">
        <f>VLOOKUP(F489,S$11:$T$15, 2, FALSE)</f>
        <v>2509.1716796874998</v>
      </c>
      <c r="H489" t="s">
        <v>17</v>
      </c>
      <c r="I489" s="2">
        <v>2274.61</v>
      </c>
      <c r="J489" t="str">
        <f t="shared" si="67"/>
        <v>40-59</v>
      </c>
      <c r="K489" s="2">
        <f t="shared" si="63"/>
        <v>2502.0710000000004</v>
      </c>
      <c r="L489" s="2">
        <f t="shared" si="68"/>
        <v>2502</v>
      </c>
      <c r="M489" s="2">
        <f t="shared" si="69"/>
        <v>2503</v>
      </c>
      <c r="N489" s="2">
        <f t="shared" si="70"/>
        <v>2502</v>
      </c>
      <c r="O489">
        <f t="shared" si="64"/>
        <v>2022</v>
      </c>
      <c r="P489" t="str">
        <f t="shared" si="65"/>
        <v>Aug</v>
      </c>
      <c r="Q489" t="str">
        <f t="shared" si="66"/>
        <v>Aug-2022</v>
      </c>
      <c r="R489" s="2" t="str">
        <f t="shared" si="71"/>
        <v>ADULTS</v>
      </c>
    </row>
    <row r="490" spans="1:18" x14ac:dyDescent="0.35">
      <c r="A490" s="1">
        <v>45089</v>
      </c>
      <c r="B490" t="s">
        <v>518</v>
      </c>
      <c r="C490">
        <v>91</v>
      </c>
      <c r="D490" t="s">
        <v>14</v>
      </c>
      <c r="E490" t="s">
        <v>22</v>
      </c>
      <c r="F490" t="s">
        <v>11</v>
      </c>
      <c r="G490" s="6">
        <f>VLOOKUP(F490,S$11:$T$15, 2, FALSE)</f>
        <v>2503.6022787783868</v>
      </c>
      <c r="H490" t="s">
        <v>40</v>
      </c>
      <c r="I490" s="2">
        <v>236.24</v>
      </c>
      <c r="J490" t="str">
        <f t="shared" si="67"/>
        <v>&gt;59</v>
      </c>
      <c r="K490" s="2">
        <f t="shared" si="63"/>
        <v>259.86400000000003</v>
      </c>
      <c r="L490" s="2">
        <f t="shared" si="68"/>
        <v>260</v>
      </c>
      <c r="M490" s="2">
        <f t="shared" si="69"/>
        <v>260</v>
      </c>
      <c r="N490" s="2">
        <f t="shared" si="70"/>
        <v>259</v>
      </c>
      <c r="O490">
        <f t="shared" si="64"/>
        <v>2023</v>
      </c>
      <c r="P490" t="str">
        <f t="shared" si="65"/>
        <v>Jun</v>
      </c>
      <c r="Q490" t="str">
        <f t="shared" si="66"/>
        <v>Jun-2023</v>
      </c>
      <c r="R490" s="2" t="str">
        <f t="shared" si="71"/>
        <v>ADULTS</v>
      </c>
    </row>
    <row r="491" spans="1:18" x14ac:dyDescent="0.35">
      <c r="A491" s="1">
        <v>44916</v>
      </c>
      <c r="B491" t="s">
        <v>519</v>
      </c>
      <c r="C491">
        <v>69</v>
      </c>
      <c r="D491" t="s">
        <v>9</v>
      </c>
      <c r="E491" t="s">
        <v>25</v>
      </c>
      <c r="F491" t="s">
        <v>30</v>
      </c>
      <c r="G491" s="6">
        <f>VLOOKUP(F491,S$11:$T$15, 2, FALSE)</f>
        <v>2496.7676064257025</v>
      </c>
      <c r="H491" t="s">
        <v>12</v>
      </c>
      <c r="I491" s="2">
        <v>4893.17</v>
      </c>
      <c r="J491" t="str">
        <f t="shared" si="67"/>
        <v>&gt;59</v>
      </c>
      <c r="K491" s="2">
        <f t="shared" si="63"/>
        <v>5382.4870000000001</v>
      </c>
      <c r="L491" s="2">
        <f t="shared" si="68"/>
        <v>5382</v>
      </c>
      <c r="M491" s="2">
        <f t="shared" si="69"/>
        <v>5383</v>
      </c>
      <c r="N491" s="2">
        <f t="shared" si="70"/>
        <v>5382</v>
      </c>
      <c r="O491">
        <f t="shared" si="64"/>
        <v>2022</v>
      </c>
      <c r="P491" t="str">
        <f t="shared" si="65"/>
        <v>Dec</v>
      </c>
      <c r="Q491" t="str">
        <f t="shared" si="66"/>
        <v>Dec-2022</v>
      </c>
      <c r="R491" s="2" t="str">
        <f t="shared" si="71"/>
        <v>ADULTS</v>
      </c>
    </row>
    <row r="492" spans="1:18" x14ac:dyDescent="0.35">
      <c r="A492" s="1">
        <v>44822</v>
      </c>
      <c r="B492" t="s">
        <v>520</v>
      </c>
      <c r="C492">
        <v>14</v>
      </c>
      <c r="D492" t="s">
        <v>9</v>
      </c>
      <c r="E492" t="s">
        <v>35</v>
      </c>
      <c r="F492" t="s">
        <v>11</v>
      </c>
      <c r="G492" s="6">
        <f>VLOOKUP(F492,S$11:$T$15, 2, FALSE)</f>
        <v>2503.6022787783868</v>
      </c>
      <c r="H492" t="s">
        <v>17</v>
      </c>
      <c r="I492" s="2">
        <v>2038.9</v>
      </c>
      <c r="J492" t="str">
        <f t="shared" si="67"/>
        <v>0-17</v>
      </c>
      <c r="K492" s="2">
        <f t="shared" si="63"/>
        <v>2242.7900000000004</v>
      </c>
      <c r="L492" s="2">
        <f t="shared" si="68"/>
        <v>2243</v>
      </c>
      <c r="M492" s="2">
        <f t="shared" si="69"/>
        <v>2243</v>
      </c>
      <c r="N492" s="2">
        <f t="shared" si="70"/>
        <v>2242</v>
      </c>
      <c r="O492">
        <f t="shared" si="64"/>
        <v>2022</v>
      </c>
      <c r="P492" t="str">
        <f t="shared" si="65"/>
        <v>Sep</v>
      </c>
      <c r="Q492" t="str">
        <f t="shared" si="66"/>
        <v>Sep-2022</v>
      </c>
      <c r="R492" s="2" t="str">
        <f t="shared" si="71"/>
        <v>CHILDREN</v>
      </c>
    </row>
    <row r="493" spans="1:18" x14ac:dyDescent="0.35">
      <c r="A493" s="1">
        <v>45173</v>
      </c>
      <c r="B493" t="s">
        <v>521</v>
      </c>
      <c r="C493">
        <v>7</v>
      </c>
      <c r="D493" t="s">
        <v>9</v>
      </c>
      <c r="E493" t="s">
        <v>22</v>
      </c>
      <c r="F493" t="s">
        <v>30</v>
      </c>
      <c r="G493" s="6">
        <f>VLOOKUP(F493,S$11:$T$15, 2, FALSE)</f>
        <v>2496.7676064257025</v>
      </c>
      <c r="H493" t="s">
        <v>37</v>
      </c>
      <c r="I493" s="2">
        <v>2496.58</v>
      </c>
      <c r="J493" t="str">
        <f t="shared" si="67"/>
        <v>0-17</v>
      </c>
      <c r="K493" s="2">
        <f t="shared" si="63"/>
        <v>2746.2380000000003</v>
      </c>
      <c r="L493" s="2">
        <f t="shared" si="68"/>
        <v>2746</v>
      </c>
      <c r="M493" s="2">
        <f t="shared" si="69"/>
        <v>2747</v>
      </c>
      <c r="N493" s="2">
        <f t="shared" si="70"/>
        <v>2746</v>
      </c>
      <c r="O493">
        <f t="shared" si="64"/>
        <v>2023</v>
      </c>
      <c r="P493" t="str">
        <f t="shared" si="65"/>
        <v>Sep</v>
      </c>
      <c r="Q493" t="str">
        <f t="shared" si="66"/>
        <v>Sep-2023</v>
      </c>
      <c r="R493" s="2" t="str">
        <f t="shared" si="71"/>
        <v>CHILDREN</v>
      </c>
    </row>
    <row r="494" spans="1:18" x14ac:dyDescent="0.35">
      <c r="A494" s="1">
        <v>44872</v>
      </c>
      <c r="B494" t="s">
        <v>522</v>
      </c>
      <c r="C494">
        <v>50</v>
      </c>
      <c r="D494" t="s">
        <v>21</v>
      </c>
      <c r="E494" t="s">
        <v>22</v>
      </c>
      <c r="F494" t="s">
        <v>16</v>
      </c>
      <c r="G494" s="6">
        <f>VLOOKUP(F494,S$11:$T$15, 2, FALSE)</f>
        <v>2509.1716796874998</v>
      </c>
      <c r="H494" t="s">
        <v>17</v>
      </c>
      <c r="I494" s="2">
        <v>2671.34</v>
      </c>
      <c r="J494" t="str">
        <f t="shared" si="67"/>
        <v>40-59</v>
      </c>
      <c r="K494" s="2">
        <f t="shared" si="63"/>
        <v>2938.4740000000006</v>
      </c>
      <c r="L494" s="2">
        <f t="shared" si="68"/>
        <v>2938</v>
      </c>
      <c r="M494" s="2">
        <f t="shared" si="69"/>
        <v>2939</v>
      </c>
      <c r="N494" s="2">
        <f t="shared" si="70"/>
        <v>2938</v>
      </c>
      <c r="O494">
        <f t="shared" si="64"/>
        <v>2022</v>
      </c>
      <c r="P494" t="str">
        <f t="shared" si="65"/>
        <v>Nov</v>
      </c>
      <c r="Q494" t="str">
        <f t="shared" si="66"/>
        <v>Nov-2022</v>
      </c>
      <c r="R494" s="2" t="str">
        <f t="shared" si="71"/>
        <v>ADULTS</v>
      </c>
    </row>
    <row r="495" spans="1:18" x14ac:dyDescent="0.35">
      <c r="A495" s="1">
        <v>44811</v>
      </c>
      <c r="B495" t="s">
        <v>523</v>
      </c>
      <c r="C495">
        <v>74</v>
      </c>
      <c r="D495" t="s">
        <v>14</v>
      </c>
      <c r="E495" t="s">
        <v>35</v>
      </c>
      <c r="F495" t="s">
        <v>30</v>
      </c>
      <c r="G495" s="6">
        <f>VLOOKUP(F495,S$11:$T$15, 2, FALSE)</f>
        <v>2496.7676064257025</v>
      </c>
      <c r="H495" t="s">
        <v>12</v>
      </c>
      <c r="I495" s="2">
        <v>3903.39</v>
      </c>
      <c r="J495" t="str">
        <f t="shared" si="67"/>
        <v>&gt;59</v>
      </c>
      <c r="K495" s="2">
        <f t="shared" si="63"/>
        <v>4293.7290000000003</v>
      </c>
      <c r="L495" s="2">
        <f t="shared" si="68"/>
        <v>4294</v>
      </c>
      <c r="M495" s="2">
        <f t="shared" si="69"/>
        <v>4294</v>
      </c>
      <c r="N495" s="2">
        <f t="shared" si="70"/>
        <v>4293</v>
      </c>
      <c r="O495">
        <f t="shared" si="64"/>
        <v>2022</v>
      </c>
      <c r="P495" t="str">
        <f t="shared" si="65"/>
        <v>Sep</v>
      </c>
      <c r="Q495" t="str">
        <f t="shared" si="66"/>
        <v>Sep-2022</v>
      </c>
      <c r="R495" s="2" t="str">
        <f t="shared" si="71"/>
        <v>ADULTS</v>
      </c>
    </row>
    <row r="496" spans="1:18" x14ac:dyDescent="0.35">
      <c r="A496" s="1">
        <v>45083</v>
      </c>
      <c r="B496" t="s">
        <v>524</v>
      </c>
      <c r="C496">
        <v>63</v>
      </c>
      <c r="D496" t="s">
        <v>21</v>
      </c>
      <c r="E496" t="s">
        <v>22</v>
      </c>
      <c r="F496" t="s">
        <v>11</v>
      </c>
      <c r="G496" s="6">
        <f>VLOOKUP(F496,S$11:$T$15, 2, FALSE)</f>
        <v>2503.6022787783868</v>
      </c>
      <c r="H496" t="s">
        <v>40</v>
      </c>
      <c r="I496" s="2">
        <v>868.22</v>
      </c>
      <c r="J496" t="str">
        <f t="shared" si="67"/>
        <v>&gt;59</v>
      </c>
      <c r="K496" s="2">
        <f t="shared" si="63"/>
        <v>955.04200000000014</v>
      </c>
      <c r="L496" s="2">
        <f t="shared" si="68"/>
        <v>955</v>
      </c>
      <c r="M496" s="2">
        <f t="shared" si="69"/>
        <v>956</v>
      </c>
      <c r="N496" s="2">
        <f t="shared" si="70"/>
        <v>955</v>
      </c>
      <c r="O496">
        <f t="shared" si="64"/>
        <v>2023</v>
      </c>
      <c r="P496" t="str">
        <f t="shared" si="65"/>
        <v>Jun</v>
      </c>
      <c r="Q496" t="str">
        <f t="shared" si="66"/>
        <v>Jun-2023</v>
      </c>
      <c r="R496" s="2" t="str">
        <f t="shared" si="71"/>
        <v>ADULTS</v>
      </c>
    </row>
    <row r="497" spans="1:18" x14ac:dyDescent="0.35">
      <c r="A497" s="1">
        <v>45251</v>
      </c>
      <c r="B497" t="s">
        <v>525</v>
      </c>
      <c r="C497">
        <v>35</v>
      </c>
      <c r="D497" t="s">
        <v>21</v>
      </c>
      <c r="E497" t="s">
        <v>19</v>
      </c>
      <c r="F497" t="s">
        <v>30</v>
      </c>
      <c r="G497" s="6">
        <f>VLOOKUP(F497,S$11:$T$15, 2, FALSE)</f>
        <v>2496.7676064257025</v>
      </c>
      <c r="H497" t="s">
        <v>12</v>
      </c>
      <c r="I497" s="2">
        <v>2098.27</v>
      </c>
      <c r="J497" t="str">
        <f t="shared" si="67"/>
        <v>18-39</v>
      </c>
      <c r="K497" s="2">
        <f t="shared" si="63"/>
        <v>2308.0970000000002</v>
      </c>
      <c r="L497" s="2">
        <f t="shared" si="68"/>
        <v>2308</v>
      </c>
      <c r="M497" s="2">
        <f t="shared" si="69"/>
        <v>2309</v>
      </c>
      <c r="N497" s="2">
        <f t="shared" si="70"/>
        <v>2308</v>
      </c>
      <c r="O497">
        <f t="shared" si="64"/>
        <v>2023</v>
      </c>
      <c r="P497" t="str">
        <f t="shared" si="65"/>
        <v>Nov</v>
      </c>
      <c r="Q497" t="str">
        <f t="shared" si="66"/>
        <v>Nov-2023</v>
      </c>
      <c r="R497" s="2" t="str">
        <f t="shared" si="71"/>
        <v>ADULTS</v>
      </c>
    </row>
    <row r="498" spans="1:18" x14ac:dyDescent="0.35">
      <c r="A498" s="1">
        <v>44760</v>
      </c>
      <c r="B498" t="s">
        <v>526</v>
      </c>
      <c r="C498">
        <v>32</v>
      </c>
      <c r="D498" t="s">
        <v>14</v>
      </c>
      <c r="E498" t="s">
        <v>33</v>
      </c>
      <c r="F498" t="s">
        <v>23</v>
      </c>
      <c r="G498" s="6">
        <f>VLOOKUP(F498,S$11:$T$15, 2, FALSE)</f>
        <v>2440.2966694490819</v>
      </c>
      <c r="H498" t="s">
        <v>12</v>
      </c>
      <c r="I498" s="2">
        <v>3614.13</v>
      </c>
      <c r="J498" t="str">
        <f t="shared" si="67"/>
        <v>18-39</v>
      </c>
      <c r="K498" s="2">
        <f t="shared" si="63"/>
        <v>3975.5430000000006</v>
      </c>
      <c r="L498" s="2">
        <f t="shared" si="68"/>
        <v>3976</v>
      </c>
      <c r="M498" s="2">
        <f t="shared" si="69"/>
        <v>3976</v>
      </c>
      <c r="N498" s="2">
        <f t="shared" si="70"/>
        <v>3975</v>
      </c>
      <c r="O498">
        <f t="shared" si="64"/>
        <v>2022</v>
      </c>
      <c r="P498" t="str">
        <f t="shared" si="65"/>
        <v>Jul</v>
      </c>
      <c r="Q498" t="str">
        <f t="shared" si="66"/>
        <v>Jul-2022</v>
      </c>
      <c r="R498" s="2" t="str">
        <f t="shared" si="71"/>
        <v>ADULTS</v>
      </c>
    </row>
    <row r="499" spans="1:18" x14ac:dyDescent="0.35">
      <c r="A499" s="1">
        <v>44968</v>
      </c>
      <c r="B499" t="s">
        <v>527</v>
      </c>
      <c r="C499">
        <v>38</v>
      </c>
      <c r="D499" t="s">
        <v>9</v>
      </c>
      <c r="E499" t="s">
        <v>19</v>
      </c>
      <c r="F499" t="s">
        <v>16</v>
      </c>
      <c r="G499" s="6">
        <f>VLOOKUP(F499,S$11:$T$15, 2, FALSE)</f>
        <v>2509.1716796874998</v>
      </c>
      <c r="H499" t="s">
        <v>28</v>
      </c>
      <c r="I499" s="2">
        <v>1813.65</v>
      </c>
      <c r="J499" t="str">
        <f t="shared" si="67"/>
        <v>18-39</v>
      </c>
      <c r="K499" s="2">
        <f t="shared" si="63"/>
        <v>1995.0150000000003</v>
      </c>
      <c r="L499" s="2">
        <f t="shared" si="68"/>
        <v>1995</v>
      </c>
      <c r="M499" s="2">
        <f t="shared" si="69"/>
        <v>1996</v>
      </c>
      <c r="N499" s="2">
        <f t="shared" si="70"/>
        <v>1995</v>
      </c>
      <c r="O499">
        <f t="shared" si="64"/>
        <v>2023</v>
      </c>
      <c r="P499" t="str">
        <f t="shared" si="65"/>
        <v>Feb</v>
      </c>
      <c r="Q499" t="str">
        <f t="shared" si="66"/>
        <v>Feb-2023</v>
      </c>
      <c r="R499" s="2" t="str">
        <f t="shared" si="71"/>
        <v>ADULTS</v>
      </c>
    </row>
    <row r="500" spans="1:18" x14ac:dyDescent="0.35">
      <c r="A500" s="1">
        <v>44692</v>
      </c>
      <c r="B500" t="s">
        <v>528</v>
      </c>
      <c r="C500">
        <v>86</v>
      </c>
      <c r="D500" t="s">
        <v>21</v>
      </c>
      <c r="E500" t="s">
        <v>19</v>
      </c>
      <c r="F500" t="s">
        <v>23</v>
      </c>
      <c r="G500" s="6">
        <f>VLOOKUP(F500,S$11:$T$15, 2, FALSE)</f>
        <v>2440.2966694490819</v>
      </c>
      <c r="H500" t="s">
        <v>40</v>
      </c>
      <c r="I500" s="2">
        <v>4469.4799999999996</v>
      </c>
      <c r="J500" t="str">
        <f t="shared" si="67"/>
        <v>&gt;59</v>
      </c>
      <c r="K500" s="2">
        <f t="shared" si="63"/>
        <v>4916.4279999999999</v>
      </c>
      <c r="L500" s="2">
        <f t="shared" si="68"/>
        <v>4916</v>
      </c>
      <c r="M500" s="2">
        <f t="shared" si="69"/>
        <v>4917</v>
      </c>
      <c r="N500" s="2">
        <f t="shared" si="70"/>
        <v>4916</v>
      </c>
      <c r="O500">
        <f t="shared" si="64"/>
        <v>2022</v>
      </c>
      <c r="P500" t="str">
        <f t="shared" si="65"/>
        <v>May</v>
      </c>
      <c r="Q500" t="str">
        <f t="shared" si="66"/>
        <v>May-2022</v>
      </c>
      <c r="R500" s="2" t="str">
        <f t="shared" si="71"/>
        <v>ADULTS</v>
      </c>
    </row>
    <row r="501" spans="1:18" x14ac:dyDescent="0.35">
      <c r="A501" s="1">
        <v>44724</v>
      </c>
      <c r="B501" t="s">
        <v>529</v>
      </c>
      <c r="C501">
        <v>13</v>
      </c>
      <c r="D501" t="s">
        <v>14</v>
      </c>
      <c r="E501" t="s">
        <v>15</v>
      </c>
      <c r="F501" t="s">
        <v>11</v>
      </c>
      <c r="G501" s="6">
        <f>VLOOKUP(F501,S$11:$T$15, 2, FALSE)</f>
        <v>2503.6022787783868</v>
      </c>
      <c r="H501" t="s">
        <v>12</v>
      </c>
      <c r="I501" s="2">
        <v>2597.04</v>
      </c>
      <c r="J501" t="str">
        <f t="shared" si="67"/>
        <v>0-17</v>
      </c>
      <c r="K501" s="2">
        <f t="shared" si="63"/>
        <v>2856.7440000000001</v>
      </c>
      <c r="L501" s="2">
        <f t="shared" si="68"/>
        <v>2857</v>
      </c>
      <c r="M501" s="2">
        <f t="shared" si="69"/>
        <v>2857</v>
      </c>
      <c r="N501" s="2">
        <f t="shared" si="70"/>
        <v>2856</v>
      </c>
      <c r="O501">
        <f t="shared" si="64"/>
        <v>2022</v>
      </c>
      <c r="P501" t="str">
        <f t="shared" si="65"/>
        <v>Jun</v>
      </c>
      <c r="Q501" t="str">
        <f t="shared" si="66"/>
        <v>Jun-2022</v>
      </c>
      <c r="R501" s="2" t="str">
        <f t="shared" si="71"/>
        <v>CHILDREN</v>
      </c>
    </row>
    <row r="502" spans="1:18" x14ac:dyDescent="0.35">
      <c r="A502" s="1">
        <v>45047</v>
      </c>
      <c r="B502" t="s">
        <v>530</v>
      </c>
      <c r="C502">
        <v>66</v>
      </c>
      <c r="D502" t="s">
        <v>9</v>
      </c>
      <c r="E502" t="s">
        <v>25</v>
      </c>
      <c r="F502" t="s">
        <v>23</v>
      </c>
      <c r="G502" s="6">
        <f>VLOOKUP(F502,S$11:$T$15, 2, FALSE)</f>
        <v>2440.2966694490819</v>
      </c>
      <c r="H502" t="s">
        <v>28</v>
      </c>
      <c r="I502" s="2">
        <v>3061.86</v>
      </c>
      <c r="J502" t="str">
        <f t="shared" si="67"/>
        <v>&gt;59</v>
      </c>
      <c r="K502" s="2">
        <f t="shared" si="63"/>
        <v>3368.0460000000003</v>
      </c>
      <c r="L502" s="2">
        <f t="shared" si="68"/>
        <v>3368</v>
      </c>
      <c r="M502" s="2">
        <f t="shared" si="69"/>
        <v>3369</v>
      </c>
      <c r="N502" s="2">
        <f t="shared" si="70"/>
        <v>3368</v>
      </c>
      <c r="O502">
        <f t="shared" si="64"/>
        <v>2023</v>
      </c>
      <c r="P502" t="str">
        <f t="shared" si="65"/>
        <v>May</v>
      </c>
      <c r="Q502" t="str">
        <f t="shared" si="66"/>
        <v>May-2023</v>
      </c>
      <c r="R502" s="2" t="str">
        <f t="shared" si="71"/>
        <v>ADULTS</v>
      </c>
    </row>
    <row r="503" spans="1:18" x14ac:dyDescent="0.35">
      <c r="A503" s="1">
        <v>44619</v>
      </c>
      <c r="B503" t="s">
        <v>531</v>
      </c>
      <c r="C503">
        <v>17</v>
      </c>
      <c r="D503" t="s">
        <v>14</v>
      </c>
      <c r="E503" t="s">
        <v>35</v>
      </c>
      <c r="F503" t="s">
        <v>16</v>
      </c>
      <c r="G503" s="6">
        <f>VLOOKUP(F503,S$11:$T$15, 2, FALSE)</f>
        <v>2509.1716796874998</v>
      </c>
      <c r="H503" t="s">
        <v>17</v>
      </c>
      <c r="I503" s="2">
        <v>2356.5100000000002</v>
      </c>
      <c r="J503" t="str">
        <f t="shared" si="67"/>
        <v>0-17</v>
      </c>
      <c r="K503" s="2">
        <f t="shared" si="63"/>
        <v>2592.1610000000005</v>
      </c>
      <c r="L503" s="2">
        <f t="shared" si="68"/>
        <v>2592</v>
      </c>
      <c r="M503" s="2">
        <f t="shared" si="69"/>
        <v>2593</v>
      </c>
      <c r="N503" s="2">
        <f t="shared" si="70"/>
        <v>2592</v>
      </c>
      <c r="O503">
        <f t="shared" si="64"/>
        <v>2022</v>
      </c>
      <c r="P503" t="str">
        <f t="shared" si="65"/>
        <v>Feb</v>
      </c>
      <c r="Q503" t="str">
        <f t="shared" si="66"/>
        <v>Feb-2022</v>
      </c>
      <c r="R503" s="2" t="str">
        <f t="shared" si="71"/>
        <v>CHILDREN</v>
      </c>
    </row>
    <row r="504" spans="1:18" x14ac:dyDescent="0.35">
      <c r="A504" s="1">
        <v>45081</v>
      </c>
      <c r="B504" t="s">
        <v>532</v>
      </c>
      <c r="C504">
        <v>99</v>
      </c>
      <c r="D504" t="s">
        <v>9</v>
      </c>
      <c r="E504" t="s">
        <v>33</v>
      </c>
      <c r="F504" t="s">
        <v>16</v>
      </c>
      <c r="G504" s="6">
        <f>VLOOKUP(F504,S$11:$T$15, 2, FALSE)</f>
        <v>2509.1716796874998</v>
      </c>
      <c r="H504" t="s">
        <v>67</v>
      </c>
      <c r="I504" s="2">
        <v>3107.83</v>
      </c>
      <c r="J504" t="str">
        <f t="shared" si="67"/>
        <v>&gt;59</v>
      </c>
      <c r="K504" s="2">
        <f t="shared" si="63"/>
        <v>3418.6130000000003</v>
      </c>
      <c r="L504" s="2">
        <f t="shared" si="68"/>
        <v>3419</v>
      </c>
      <c r="M504" s="2">
        <f t="shared" si="69"/>
        <v>3419</v>
      </c>
      <c r="N504" s="2">
        <f t="shared" si="70"/>
        <v>3418</v>
      </c>
      <c r="O504">
        <f t="shared" si="64"/>
        <v>2023</v>
      </c>
      <c r="P504" t="str">
        <f t="shared" si="65"/>
        <v>Jun</v>
      </c>
      <c r="Q504" t="str">
        <f t="shared" si="66"/>
        <v>Jun-2023</v>
      </c>
      <c r="R504" s="2" t="str">
        <f t="shared" si="71"/>
        <v>ADULTS</v>
      </c>
    </row>
    <row r="505" spans="1:18" x14ac:dyDescent="0.35">
      <c r="A505" s="1">
        <v>45045</v>
      </c>
      <c r="B505" t="s">
        <v>533</v>
      </c>
      <c r="C505">
        <v>11</v>
      </c>
      <c r="D505" t="s">
        <v>21</v>
      </c>
      <c r="E505" t="s">
        <v>15</v>
      </c>
      <c r="F505" t="s">
        <v>11</v>
      </c>
      <c r="G505" s="6">
        <f>VLOOKUP(F505,S$11:$T$15, 2, FALSE)</f>
        <v>2503.6022787783868</v>
      </c>
      <c r="H505" t="s">
        <v>40</v>
      </c>
      <c r="I505" s="2">
        <v>2194.7399999999998</v>
      </c>
      <c r="J505" t="str">
        <f t="shared" si="67"/>
        <v>0-17</v>
      </c>
      <c r="K505" s="2">
        <f t="shared" si="63"/>
        <v>2414.2139999999999</v>
      </c>
      <c r="L505" s="2">
        <f t="shared" si="68"/>
        <v>2414</v>
      </c>
      <c r="M505" s="2">
        <f t="shared" si="69"/>
        <v>2415</v>
      </c>
      <c r="N505" s="2">
        <f t="shared" si="70"/>
        <v>2414</v>
      </c>
      <c r="O505">
        <f t="shared" si="64"/>
        <v>2023</v>
      </c>
      <c r="P505" t="str">
        <f t="shared" si="65"/>
        <v>Apr</v>
      </c>
      <c r="Q505" t="str">
        <f t="shared" si="66"/>
        <v>Apr-2023</v>
      </c>
      <c r="R505" s="2" t="str">
        <f t="shared" si="71"/>
        <v>CHILDREN</v>
      </c>
    </row>
    <row r="506" spans="1:18" x14ac:dyDescent="0.35">
      <c r="A506" s="1">
        <v>45006</v>
      </c>
      <c r="B506" t="s">
        <v>534</v>
      </c>
      <c r="C506">
        <v>66</v>
      </c>
      <c r="D506" t="s">
        <v>14</v>
      </c>
      <c r="E506" t="s">
        <v>33</v>
      </c>
      <c r="F506" t="s">
        <v>30</v>
      </c>
      <c r="G506" s="6">
        <f>VLOOKUP(F506,S$11:$T$15, 2, FALSE)</f>
        <v>2496.7676064257025</v>
      </c>
      <c r="H506" t="s">
        <v>17</v>
      </c>
      <c r="I506" s="2">
        <v>407.01</v>
      </c>
      <c r="J506" t="str">
        <f t="shared" si="67"/>
        <v>&gt;59</v>
      </c>
      <c r="K506" s="2">
        <f t="shared" si="63"/>
        <v>447.71100000000001</v>
      </c>
      <c r="L506" s="2">
        <f t="shared" si="68"/>
        <v>448</v>
      </c>
      <c r="M506" s="2">
        <f t="shared" si="69"/>
        <v>448</v>
      </c>
      <c r="N506" s="2">
        <f t="shared" si="70"/>
        <v>447</v>
      </c>
      <c r="O506">
        <f t="shared" si="64"/>
        <v>2023</v>
      </c>
      <c r="P506" t="str">
        <f t="shared" si="65"/>
        <v>Mar</v>
      </c>
      <c r="Q506" t="str">
        <f t="shared" si="66"/>
        <v>Mar-2023</v>
      </c>
      <c r="R506" s="2" t="str">
        <f t="shared" si="71"/>
        <v>ADULTS</v>
      </c>
    </row>
    <row r="507" spans="1:18" x14ac:dyDescent="0.35">
      <c r="A507" s="1">
        <v>45001</v>
      </c>
      <c r="B507" t="s">
        <v>535</v>
      </c>
      <c r="C507">
        <v>51</v>
      </c>
      <c r="D507" t="s">
        <v>14</v>
      </c>
      <c r="E507" t="s">
        <v>15</v>
      </c>
      <c r="F507" t="s">
        <v>23</v>
      </c>
      <c r="G507" s="6">
        <f>VLOOKUP(F507,S$11:$T$15, 2, FALSE)</f>
        <v>2440.2966694490819</v>
      </c>
      <c r="H507" t="s">
        <v>37</v>
      </c>
      <c r="I507" s="2">
        <v>2341</v>
      </c>
      <c r="J507" t="str">
        <f t="shared" si="67"/>
        <v>40-59</v>
      </c>
      <c r="K507" s="2">
        <f t="shared" si="63"/>
        <v>2575.1000000000004</v>
      </c>
      <c r="L507" s="2">
        <f t="shared" si="68"/>
        <v>2575</v>
      </c>
      <c r="M507" s="2">
        <f t="shared" si="69"/>
        <v>2576</v>
      </c>
      <c r="N507" s="2">
        <f t="shared" si="70"/>
        <v>2575</v>
      </c>
      <c r="O507">
        <f t="shared" si="64"/>
        <v>2023</v>
      </c>
      <c r="P507" t="str">
        <f t="shared" si="65"/>
        <v>Mar</v>
      </c>
      <c r="Q507" t="str">
        <f t="shared" si="66"/>
        <v>Mar-2023</v>
      </c>
      <c r="R507" s="2" t="str">
        <f t="shared" si="71"/>
        <v>ADULTS</v>
      </c>
    </row>
    <row r="508" spans="1:18" x14ac:dyDescent="0.35">
      <c r="A508" s="1">
        <v>44832</v>
      </c>
      <c r="B508" t="s">
        <v>536</v>
      </c>
      <c r="C508">
        <v>22</v>
      </c>
      <c r="D508" t="s">
        <v>9</v>
      </c>
      <c r="E508" t="s">
        <v>22</v>
      </c>
      <c r="F508" t="s">
        <v>11</v>
      </c>
      <c r="G508" s="6">
        <f>VLOOKUP(F508,S$11:$T$15, 2, FALSE)</f>
        <v>2503.6022787783868</v>
      </c>
      <c r="H508" t="s">
        <v>12</v>
      </c>
      <c r="I508" s="2">
        <v>4379.32</v>
      </c>
      <c r="J508" t="str">
        <f t="shared" si="67"/>
        <v>18-39</v>
      </c>
      <c r="K508" s="2">
        <f t="shared" si="63"/>
        <v>4817.2520000000004</v>
      </c>
      <c r="L508" s="2">
        <f t="shared" si="68"/>
        <v>4817</v>
      </c>
      <c r="M508" s="2">
        <f t="shared" si="69"/>
        <v>4818</v>
      </c>
      <c r="N508" s="2">
        <f t="shared" si="70"/>
        <v>4817</v>
      </c>
      <c r="O508">
        <f t="shared" si="64"/>
        <v>2022</v>
      </c>
      <c r="P508" t="str">
        <f t="shared" si="65"/>
        <v>Sep</v>
      </c>
      <c r="Q508" t="str">
        <f t="shared" si="66"/>
        <v>Sep-2022</v>
      </c>
      <c r="R508" s="2" t="str">
        <f t="shared" si="71"/>
        <v>ADULTS</v>
      </c>
    </row>
    <row r="509" spans="1:18" x14ac:dyDescent="0.35">
      <c r="A509" s="1">
        <v>45185</v>
      </c>
      <c r="B509" t="s">
        <v>537</v>
      </c>
      <c r="C509">
        <v>29</v>
      </c>
      <c r="D509" t="s">
        <v>9</v>
      </c>
      <c r="E509" t="s">
        <v>35</v>
      </c>
      <c r="F509" t="s">
        <v>23</v>
      </c>
      <c r="G509" s="6">
        <f>VLOOKUP(F509,S$11:$T$15, 2, FALSE)</f>
        <v>2440.2966694490819</v>
      </c>
      <c r="H509" t="s">
        <v>40</v>
      </c>
      <c r="I509" s="2">
        <v>1711.9</v>
      </c>
      <c r="J509" t="str">
        <f t="shared" si="67"/>
        <v>18-39</v>
      </c>
      <c r="K509" s="2">
        <f t="shared" si="63"/>
        <v>1883.0900000000001</v>
      </c>
      <c r="L509" s="2">
        <f t="shared" si="68"/>
        <v>1883</v>
      </c>
      <c r="M509" s="2">
        <f t="shared" si="69"/>
        <v>1884</v>
      </c>
      <c r="N509" s="2">
        <f t="shared" si="70"/>
        <v>1883</v>
      </c>
      <c r="O509">
        <f t="shared" si="64"/>
        <v>2023</v>
      </c>
      <c r="P509" t="str">
        <f t="shared" si="65"/>
        <v>Sep</v>
      </c>
      <c r="Q509" t="str">
        <f t="shared" si="66"/>
        <v>Sep-2023</v>
      </c>
      <c r="R509" s="2" t="str">
        <f t="shared" si="71"/>
        <v>ADULTS</v>
      </c>
    </row>
    <row r="510" spans="1:18" x14ac:dyDescent="0.35">
      <c r="A510" s="1">
        <v>44671</v>
      </c>
      <c r="B510" t="s">
        <v>538</v>
      </c>
      <c r="C510">
        <v>26</v>
      </c>
      <c r="D510" t="s">
        <v>21</v>
      </c>
      <c r="E510" t="s">
        <v>35</v>
      </c>
      <c r="F510" t="s">
        <v>16</v>
      </c>
      <c r="G510" s="6">
        <f>VLOOKUP(F510,S$11:$T$15, 2, FALSE)</f>
        <v>2509.1716796874998</v>
      </c>
      <c r="H510" t="s">
        <v>28</v>
      </c>
      <c r="I510" s="2">
        <v>4148.12</v>
      </c>
      <c r="J510" t="str">
        <f t="shared" si="67"/>
        <v>18-39</v>
      </c>
      <c r="K510" s="2">
        <f t="shared" si="63"/>
        <v>4562.9320000000007</v>
      </c>
      <c r="L510" s="2">
        <f t="shared" si="68"/>
        <v>4563</v>
      </c>
      <c r="M510" s="2">
        <f t="shared" si="69"/>
        <v>4563</v>
      </c>
      <c r="N510" s="2">
        <f t="shared" si="70"/>
        <v>4562</v>
      </c>
      <c r="O510">
        <f t="shared" si="64"/>
        <v>2022</v>
      </c>
      <c r="P510" t="str">
        <f t="shared" si="65"/>
        <v>Apr</v>
      </c>
      <c r="Q510" t="str">
        <f t="shared" si="66"/>
        <v>Apr-2022</v>
      </c>
      <c r="R510" s="2" t="str">
        <f t="shared" si="71"/>
        <v>ADULTS</v>
      </c>
    </row>
    <row r="511" spans="1:18" x14ac:dyDescent="0.35">
      <c r="A511" s="1">
        <v>44621</v>
      </c>
      <c r="B511" t="s">
        <v>539</v>
      </c>
      <c r="C511">
        <v>28</v>
      </c>
      <c r="D511" t="s">
        <v>9</v>
      </c>
      <c r="E511" t="s">
        <v>19</v>
      </c>
      <c r="F511" t="s">
        <v>30</v>
      </c>
      <c r="G511" s="6">
        <f>VLOOKUP(F511,S$11:$T$15, 2, FALSE)</f>
        <v>2496.7676064257025</v>
      </c>
      <c r="H511" t="s">
        <v>28</v>
      </c>
      <c r="I511" s="2">
        <v>3438.05</v>
      </c>
      <c r="J511" t="str">
        <f t="shared" si="67"/>
        <v>18-39</v>
      </c>
      <c r="K511" s="2">
        <f t="shared" si="63"/>
        <v>3781.8550000000005</v>
      </c>
      <c r="L511" s="2">
        <f t="shared" si="68"/>
        <v>3782</v>
      </c>
      <c r="M511" s="2">
        <f t="shared" si="69"/>
        <v>3782</v>
      </c>
      <c r="N511" s="2">
        <f t="shared" si="70"/>
        <v>3781</v>
      </c>
      <c r="O511">
        <f t="shared" si="64"/>
        <v>2022</v>
      </c>
      <c r="P511" t="str">
        <f t="shared" si="65"/>
        <v>Mar</v>
      </c>
      <c r="Q511" t="str">
        <f t="shared" si="66"/>
        <v>Mar-2022</v>
      </c>
      <c r="R511" s="2" t="str">
        <f t="shared" si="71"/>
        <v>ADULTS</v>
      </c>
    </row>
    <row r="512" spans="1:18" x14ac:dyDescent="0.35">
      <c r="A512" s="1">
        <v>44638</v>
      </c>
      <c r="B512" t="s">
        <v>540</v>
      </c>
      <c r="C512">
        <v>61</v>
      </c>
      <c r="D512" t="s">
        <v>14</v>
      </c>
      <c r="E512" t="s">
        <v>10</v>
      </c>
      <c r="F512" t="s">
        <v>30</v>
      </c>
      <c r="G512" s="6">
        <f>VLOOKUP(F512,S$11:$T$15, 2, FALSE)</f>
        <v>2496.7676064257025</v>
      </c>
      <c r="H512" t="s">
        <v>28</v>
      </c>
      <c r="I512" s="2">
        <v>516.75</v>
      </c>
      <c r="J512" t="str">
        <f t="shared" si="67"/>
        <v>&gt;59</v>
      </c>
      <c r="K512" s="2">
        <f t="shared" si="63"/>
        <v>568.42500000000007</v>
      </c>
      <c r="L512" s="2">
        <f t="shared" si="68"/>
        <v>568</v>
      </c>
      <c r="M512" s="2">
        <f t="shared" si="69"/>
        <v>569</v>
      </c>
      <c r="N512" s="2">
        <f t="shared" si="70"/>
        <v>568</v>
      </c>
      <c r="O512">
        <f t="shared" si="64"/>
        <v>2022</v>
      </c>
      <c r="P512" t="str">
        <f t="shared" si="65"/>
        <v>Mar</v>
      </c>
      <c r="Q512" t="str">
        <f t="shared" si="66"/>
        <v>Mar-2022</v>
      </c>
      <c r="R512" s="2" t="str">
        <f t="shared" si="71"/>
        <v>ADULTS</v>
      </c>
    </row>
    <row r="513" spans="1:18" x14ac:dyDescent="0.35">
      <c r="A513" s="1">
        <v>45129</v>
      </c>
      <c r="B513" t="s">
        <v>541</v>
      </c>
      <c r="C513">
        <v>38</v>
      </c>
      <c r="D513" t="s">
        <v>9</v>
      </c>
      <c r="E513" t="s">
        <v>33</v>
      </c>
      <c r="F513" t="s">
        <v>23</v>
      </c>
      <c r="G513" s="6">
        <f>VLOOKUP(F513,S$11:$T$15, 2, FALSE)</f>
        <v>2440.2966694490819</v>
      </c>
      <c r="H513" t="s">
        <v>40</v>
      </c>
      <c r="I513" s="2">
        <v>426.53</v>
      </c>
      <c r="J513" t="str">
        <f t="shared" si="67"/>
        <v>18-39</v>
      </c>
      <c r="K513" s="2">
        <f t="shared" si="63"/>
        <v>469.18299999999999</v>
      </c>
      <c r="L513" s="2">
        <f t="shared" si="68"/>
        <v>469</v>
      </c>
      <c r="M513" s="2">
        <f t="shared" si="69"/>
        <v>470</v>
      </c>
      <c r="N513" s="2">
        <f t="shared" si="70"/>
        <v>469</v>
      </c>
      <c r="O513">
        <f t="shared" si="64"/>
        <v>2023</v>
      </c>
      <c r="P513" t="str">
        <f t="shared" si="65"/>
        <v>Jul</v>
      </c>
      <c r="Q513" t="str">
        <f t="shared" si="66"/>
        <v>Jul-2023</v>
      </c>
      <c r="R513" s="2" t="str">
        <f t="shared" si="71"/>
        <v>ADULTS</v>
      </c>
    </row>
    <row r="514" spans="1:18" x14ac:dyDescent="0.35">
      <c r="A514" s="1">
        <v>44828</v>
      </c>
      <c r="B514" t="s">
        <v>542</v>
      </c>
      <c r="C514">
        <v>52</v>
      </c>
      <c r="D514" t="s">
        <v>21</v>
      </c>
      <c r="E514" t="s">
        <v>19</v>
      </c>
      <c r="F514" t="s">
        <v>16</v>
      </c>
      <c r="G514" s="6">
        <f>VLOOKUP(F514,S$11:$T$15, 2, FALSE)</f>
        <v>2509.1716796874998</v>
      </c>
      <c r="H514" t="s">
        <v>28</v>
      </c>
      <c r="I514" s="2">
        <v>722.38</v>
      </c>
      <c r="J514" t="str">
        <f t="shared" si="67"/>
        <v>40-59</v>
      </c>
      <c r="K514" s="2">
        <f t="shared" ref="K514:K577" si="72">I514*1.1</f>
        <v>794.61800000000005</v>
      </c>
      <c r="L514" s="2">
        <f t="shared" si="68"/>
        <v>795</v>
      </c>
      <c r="M514" s="2">
        <f t="shared" si="69"/>
        <v>795</v>
      </c>
      <c r="N514" s="2">
        <f t="shared" si="70"/>
        <v>794</v>
      </c>
      <c r="O514">
        <f t="shared" ref="O514:O577" si="73">YEAR(A514)</f>
        <v>2022</v>
      </c>
      <c r="P514" t="str">
        <f t="shared" ref="P514:P577" si="74">TEXT(A514, "MMM")</f>
        <v>Sep</v>
      </c>
      <c r="Q514" t="str">
        <f t="shared" ref="Q514:Q577" si="75">TEXT(A514, "MMM-YYYY")</f>
        <v>Sep-2022</v>
      </c>
      <c r="R514" s="2" t="str">
        <f t="shared" si="71"/>
        <v>ADULTS</v>
      </c>
    </row>
    <row r="515" spans="1:18" x14ac:dyDescent="0.35">
      <c r="A515" s="1">
        <v>44979</v>
      </c>
      <c r="B515" t="s">
        <v>543</v>
      </c>
      <c r="C515">
        <v>93</v>
      </c>
      <c r="D515" t="s">
        <v>9</v>
      </c>
      <c r="E515" t="s">
        <v>10</v>
      </c>
      <c r="F515" t="s">
        <v>11</v>
      </c>
      <c r="G515" s="6">
        <f>VLOOKUP(F515,S$11:$T$15, 2, FALSE)</f>
        <v>2503.6022787783868</v>
      </c>
      <c r="H515" t="s">
        <v>12</v>
      </c>
      <c r="I515" s="2">
        <v>2944.6</v>
      </c>
      <c r="J515" t="str">
        <f t="shared" ref="J515:J578" si="76">IF(C515&lt;=17,"0-17",IF(C515&lt;=39, "18-39", IF(C515&lt;=59, "40-59", "&gt;59")))</f>
        <v>&gt;59</v>
      </c>
      <c r="K515" s="2">
        <f t="shared" si="72"/>
        <v>3239.06</v>
      </c>
      <c r="L515" s="2">
        <f t="shared" ref="L515:L578" si="77">ROUND(K515, 0)</f>
        <v>3239</v>
      </c>
      <c r="M515" s="2">
        <f t="shared" ref="M515:M578" si="78">ROUNDUP(K515, 0)</f>
        <v>3240</v>
      </c>
      <c r="N515" s="2">
        <f t="shared" ref="N515:N578" si="79">ROUNDDOWN(K515,0)</f>
        <v>3239</v>
      </c>
      <c r="O515">
        <f t="shared" si="73"/>
        <v>2023</v>
      </c>
      <c r="P515" t="str">
        <f t="shared" si="74"/>
        <v>Feb</v>
      </c>
      <c r="Q515" t="str">
        <f t="shared" si="75"/>
        <v>Feb-2023</v>
      </c>
      <c r="R515" s="2" t="str">
        <f t="shared" ref="R515:R578" si="80">IF(C515&gt;=18, "ADULTS", "CHILDREN")</f>
        <v>ADULTS</v>
      </c>
    </row>
    <row r="516" spans="1:18" x14ac:dyDescent="0.35">
      <c r="A516" s="1">
        <v>45167</v>
      </c>
      <c r="B516" t="s">
        <v>544</v>
      </c>
      <c r="C516">
        <v>0</v>
      </c>
      <c r="D516" t="s">
        <v>14</v>
      </c>
      <c r="E516" t="s">
        <v>27</v>
      </c>
      <c r="F516" t="s">
        <v>11</v>
      </c>
      <c r="G516" s="6">
        <f>VLOOKUP(F516,S$11:$T$15, 2, FALSE)</f>
        <v>2503.6022787783868</v>
      </c>
      <c r="H516" t="s">
        <v>28</v>
      </c>
      <c r="I516" s="2">
        <v>1351.32</v>
      </c>
      <c r="J516" t="str">
        <f t="shared" si="76"/>
        <v>0-17</v>
      </c>
      <c r="K516" s="2">
        <f t="shared" si="72"/>
        <v>1486.452</v>
      </c>
      <c r="L516" s="2">
        <f t="shared" si="77"/>
        <v>1486</v>
      </c>
      <c r="M516" s="2">
        <f t="shared" si="78"/>
        <v>1487</v>
      </c>
      <c r="N516" s="2">
        <f t="shared" si="79"/>
        <v>1486</v>
      </c>
      <c r="O516">
        <f t="shared" si="73"/>
        <v>2023</v>
      </c>
      <c r="P516" t="str">
        <f t="shared" si="74"/>
        <v>Aug</v>
      </c>
      <c r="Q516" t="str">
        <f t="shared" si="75"/>
        <v>Aug-2023</v>
      </c>
      <c r="R516" s="2" t="str">
        <f t="shared" si="80"/>
        <v>CHILDREN</v>
      </c>
    </row>
    <row r="517" spans="1:18" x14ac:dyDescent="0.35">
      <c r="A517" s="1">
        <v>45146</v>
      </c>
      <c r="B517" t="s">
        <v>545</v>
      </c>
      <c r="C517">
        <v>20</v>
      </c>
      <c r="D517" t="s">
        <v>21</v>
      </c>
      <c r="E517" t="s">
        <v>33</v>
      </c>
      <c r="F517" t="s">
        <v>23</v>
      </c>
      <c r="G517" s="6">
        <f>VLOOKUP(F517,S$11:$T$15, 2, FALSE)</f>
        <v>2440.2966694490819</v>
      </c>
      <c r="H517" t="s">
        <v>28</v>
      </c>
      <c r="I517" s="2">
        <v>799.13</v>
      </c>
      <c r="J517" t="str">
        <f t="shared" si="76"/>
        <v>18-39</v>
      </c>
      <c r="K517" s="2">
        <f t="shared" si="72"/>
        <v>879.04300000000012</v>
      </c>
      <c r="L517" s="2">
        <f t="shared" si="77"/>
        <v>879</v>
      </c>
      <c r="M517" s="2">
        <f t="shared" si="78"/>
        <v>880</v>
      </c>
      <c r="N517" s="2">
        <f t="shared" si="79"/>
        <v>879</v>
      </c>
      <c r="O517">
        <f t="shared" si="73"/>
        <v>2023</v>
      </c>
      <c r="P517" t="str">
        <f t="shared" si="74"/>
        <v>Aug</v>
      </c>
      <c r="Q517" t="str">
        <f t="shared" si="75"/>
        <v>Aug-2023</v>
      </c>
      <c r="R517" s="2" t="str">
        <f t="shared" si="80"/>
        <v>ADULTS</v>
      </c>
    </row>
    <row r="518" spans="1:18" x14ac:dyDescent="0.35">
      <c r="A518" s="1">
        <v>44667</v>
      </c>
      <c r="B518" t="s">
        <v>546</v>
      </c>
      <c r="C518">
        <v>73</v>
      </c>
      <c r="D518" t="s">
        <v>14</v>
      </c>
      <c r="E518" t="s">
        <v>27</v>
      </c>
      <c r="F518" t="s">
        <v>11</v>
      </c>
      <c r="G518" s="6">
        <f>VLOOKUP(F518,S$11:$T$15, 2, FALSE)</f>
        <v>2503.6022787783868</v>
      </c>
      <c r="H518" t="s">
        <v>67</v>
      </c>
      <c r="I518" s="2">
        <v>1695.57</v>
      </c>
      <c r="J518" t="str">
        <f t="shared" si="76"/>
        <v>&gt;59</v>
      </c>
      <c r="K518" s="2">
        <f t="shared" si="72"/>
        <v>1865.1270000000002</v>
      </c>
      <c r="L518" s="2">
        <f t="shared" si="77"/>
        <v>1865</v>
      </c>
      <c r="M518" s="2">
        <f t="shared" si="78"/>
        <v>1866</v>
      </c>
      <c r="N518" s="2">
        <f t="shared" si="79"/>
        <v>1865</v>
      </c>
      <c r="O518">
        <f t="shared" si="73"/>
        <v>2022</v>
      </c>
      <c r="P518" t="str">
        <f t="shared" si="74"/>
        <v>Apr</v>
      </c>
      <c r="Q518" t="str">
        <f t="shared" si="75"/>
        <v>Apr-2022</v>
      </c>
      <c r="R518" s="2" t="str">
        <f t="shared" si="80"/>
        <v>ADULTS</v>
      </c>
    </row>
    <row r="519" spans="1:18" x14ac:dyDescent="0.35">
      <c r="A519" s="1">
        <v>44804</v>
      </c>
      <c r="B519" t="s">
        <v>547</v>
      </c>
      <c r="C519">
        <v>20</v>
      </c>
      <c r="D519" t="s">
        <v>9</v>
      </c>
      <c r="E519" t="s">
        <v>35</v>
      </c>
      <c r="F519" t="s">
        <v>16</v>
      </c>
      <c r="G519" s="6">
        <f>VLOOKUP(F519,S$11:$T$15, 2, FALSE)</f>
        <v>2509.1716796874998</v>
      </c>
      <c r="H519" t="s">
        <v>28</v>
      </c>
      <c r="I519" s="2">
        <v>1094.9000000000001</v>
      </c>
      <c r="J519" t="str">
        <f t="shared" si="76"/>
        <v>18-39</v>
      </c>
      <c r="K519" s="2">
        <f t="shared" si="72"/>
        <v>1204.3900000000001</v>
      </c>
      <c r="L519" s="2">
        <f t="shared" si="77"/>
        <v>1204</v>
      </c>
      <c r="M519" s="2">
        <f t="shared" si="78"/>
        <v>1205</v>
      </c>
      <c r="N519" s="2">
        <f t="shared" si="79"/>
        <v>1204</v>
      </c>
      <c r="O519">
        <f t="shared" si="73"/>
        <v>2022</v>
      </c>
      <c r="P519" t="str">
        <f t="shared" si="74"/>
        <v>Aug</v>
      </c>
      <c r="Q519" t="str">
        <f t="shared" si="75"/>
        <v>Aug-2022</v>
      </c>
      <c r="R519" s="2" t="str">
        <f t="shared" si="80"/>
        <v>ADULTS</v>
      </c>
    </row>
    <row r="520" spans="1:18" x14ac:dyDescent="0.35">
      <c r="A520" s="1">
        <v>45230</v>
      </c>
      <c r="B520" t="s">
        <v>548</v>
      </c>
      <c r="C520">
        <v>7</v>
      </c>
      <c r="D520" t="s">
        <v>14</v>
      </c>
      <c r="E520" t="s">
        <v>33</v>
      </c>
      <c r="F520" t="s">
        <v>23</v>
      </c>
      <c r="G520" s="6">
        <f>VLOOKUP(F520,S$11:$T$15, 2, FALSE)</f>
        <v>2440.2966694490819</v>
      </c>
      <c r="H520" t="s">
        <v>67</v>
      </c>
      <c r="I520" s="2">
        <v>2097.9899999999998</v>
      </c>
      <c r="J520" t="str">
        <f t="shared" si="76"/>
        <v>0-17</v>
      </c>
      <c r="K520" s="2">
        <f t="shared" si="72"/>
        <v>2307.7889999999998</v>
      </c>
      <c r="L520" s="2">
        <f t="shared" si="77"/>
        <v>2308</v>
      </c>
      <c r="M520" s="2">
        <f t="shared" si="78"/>
        <v>2308</v>
      </c>
      <c r="N520" s="2">
        <f t="shared" si="79"/>
        <v>2307</v>
      </c>
      <c r="O520">
        <f t="shared" si="73"/>
        <v>2023</v>
      </c>
      <c r="P520" t="str">
        <f t="shared" si="74"/>
        <v>Oct</v>
      </c>
      <c r="Q520" t="str">
        <f t="shared" si="75"/>
        <v>Oct-2023</v>
      </c>
      <c r="R520" s="2" t="str">
        <f t="shared" si="80"/>
        <v>CHILDREN</v>
      </c>
    </row>
    <row r="521" spans="1:18" x14ac:dyDescent="0.35">
      <c r="A521" s="1">
        <v>44684</v>
      </c>
      <c r="B521" t="s">
        <v>549</v>
      </c>
      <c r="C521">
        <v>20</v>
      </c>
      <c r="D521" t="s">
        <v>9</v>
      </c>
      <c r="E521" t="s">
        <v>22</v>
      </c>
      <c r="F521" t="s">
        <v>11</v>
      </c>
      <c r="G521" s="6">
        <f>VLOOKUP(F521,S$11:$T$15, 2, FALSE)</f>
        <v>2503.6022787783868</v>
      </c>
      <c r="H521" t="s">
        <v>17</v>
      </c>
      <c r="I521" s="2">
        <v>1562.75</v>
      </c>
      <c r="J521" t="str">
        <f t="shared" si="76"/>
        <v>18-39</v>
      </c>
      <c r="K521" s="2">
        <f t="shared" si="72"/>
        <v>1719.0250000000001</v>
      </c>
      <c r="L521" s="2">
        <f t="shared" si="77"/>
        <v>1719</v>
      </c>
      <c r="M521" s="2">
        <f t="shared" si="78"/>
        <v>1720</v>
      </c>
      <c r="N521" s="2">
        <f t="shared" si="79"/>
        <v>1719</v>
      </c>
      <c r="O521">
        <f t="shared" si="73"/>
        <v>2022</v>
      </c>
      <c r="P521" t="str">
        <f t="shared" si="74"/>
        <v>May</v>
      </c>
      <c r="Q521" t="str">
        <f t="shared" si="75"/>
        <v>May-2022</v>
      </c>
      <c r="R521" s="2" t="str">
        <f t="shared" si="80"/>
        <v>ADULTS</v>
      </c>
    </row>
    <row r="522" spans="1:18" x14ac:dyDescent="0.35">
      <c r="A522" s="1">
        <v>45059</v>
      </c>
      <c r="B522" t="s">
        <v>550</v>
      </c>
      <c r="C522">
        <v>13</v>
      </c>
      <c r="D522" t="s">
        <v>21</v>
      </c>
      <c r="E522" t="s">
        <v>15</v>
      </c>
      <c r="F522" t="s">
        <v>16</v>
      </c>
      <c r="G522" s="6">
        <f>VLOOKUP(F522,S$11:$T$15, 2, FALSE)</f>
        <v>2509.1716796874998</v>
      </c>
      <c r="H522" t="s">
        <v>12</v>
      </c>
      <c r="I522" s="2">
        <v>2013.1</v>
      </c>
      <c r="J522" t="str">
        <f t="shared" si="76"/>
        <v>0-17</v>
      </c>
      <c r="K522" s="2">
        <f t="shared" si="72"/>
        <v>2214.41</v>
      </c>
      <c r="L522" s="2">
        <f t="shared" si="77"/>
        <v>2214</v>
      </c>
      <c r="M522" s="2">
        <f t="shared" si="78"/>
        <v>2215</v>
      </c>
      <c r="N522" s="2">
        <f t="shared" si="79"/>
        <v>2214</v>
      </c>
      <c r="O522">
        <f t="shared" si="73"/>
        <v>2023</v>
      </c>
      <c r="P522" t="str">
        <f t="shared" si="74"/>
        <v>May</v>
      </c>
      <c r="Q522" t="str">
        <f t="shared" si="75"/>
        <v>May-2023</v>
      </c>
      <c r="R522" s="2" t="str">
        <f t="shared" si="80"/>
        <v>CHILDREN</v>
      </c>
    </row>
    <row r="523" spans="1:18" x14ac:dyDescent="0.35">
      <c r="A523" s="1">
        <v>45230</v>
      </c>
      <c r="B523" t="s">
        <v>551</v>
      </c>
      <c r="C523">
        <v>33</v>
      </c>
      <c r="D523" t="s">
        <v>21</v>
      </c>
      <c r="E523" t="s">
        <v>15</v>
      </c>
      <c r="F523" t="s">
        <v>11</v>
      </c>
      <c r="G523" s="6">
        <f>VLOOKUP(F523,S$11:$T$15, 2, FALSE)</f>
        <v>2503.6022787783868</v>
      </c>
      <c r="H523" t="s">
        <v>40</v>
      </c>
      <c r="I523" s="2">
        <v>1592.73</v>
      </c>
      <c r="J523" t="str">
        <f t="shared" si="76"/>
        <v>18-39</v>
      </c>
      <c r="K523" s="2">
        <f t="shared" si="72"/>
        <v>1752.0030000000002</v>
      </c>
      <c r="L523" s="2">
        <f t="shared" si="77"/>
        <v>1752</v>
      </c>
      <c r="M523" s="2">
        <f t="shared" si="78"/>
        <v>1753</v>
      </c>
      <c r="N523" s="2">
        <f t="shared" si="79"/>
        <v>1752</v>
      </c>
      <c r="O523">
        <f t="shared" si="73"/>
        <v>2023</v>
      </c>
      <c r="P523" t="str">
        <f t="shared" si="74"/>
        <v>Oct</v>
      </c>
      <c r="Q523" t="str">
        <f t="shared" si="75"/>
        <v>Oct-2023</v>
      </c>
      <c r="R523" s="2" t="str">
        <f t="shared" si="80"/>
        <v>ADULTS</v>
      </c>
    </row>
    <row r="524" spans="1:18" x14ac:dyDescent="0.35">
      <c r="A524" s="1">
        <v>45243</v>
      </c>
      <c r="B524" t="s">
        <v>552</v>
      </c>
      <c r="C524">
        <v>95</v>
      </c>
      <c r="D524" t="s">
        <v>9</v>
      </c>
      <c r="E524" t="s">
        <v>19</v>
      </c>
      <c r="F524" t="s">
        <v>16</v>
      </c>
      <c r="G524" s="6">
        <f>VLOOKUP(F524,S$11:$T$15, 2, FALSE)</f>
        <v>2509.1716796874998</v>
      </c>
      <c r="H524" t="s">
        <v>37</v>
      </c>
      <c r="I524" s="2">
        <v>1409.34</v>
      </c>
      <c r="J524" t="str">
        <f t="shared" si="76"/>
        <v>&gt;59</v>
      </c>
      <c r="K524" s="2">
        <f t="shared" si="72"/>
        <v>1550.2740000000001</v>
      </c>
      <c r="L524" s="2">
        <f t="shared" si="77"/>
        <v>1550</v>
      </c>
      <c r="M524" s="2">
        <f t="shared" si="78"/>
        <v>1551</v>
      </c>
      <c r="N524" s="2">
        <f t="shared" si="79"/>
        <v>1550</v>
      </c>
      <c r="O524">
        <f t="shared" si="73"/>
        <v>2023</v>
      </c>
      <c r="P524" t="str">
        <f t="shared" si="74"/>
        <v>Nov</v>
      </c>
      <c r="Q524" t="str">
        <f t="shared" si="75"/>
        <v>Nov-2023</v>
      </c>
      <c r="R524" s="2" t="str">
        <f t="shared" si="80"/>
        <v>ADULTS</v>
      </c>
    </row>
    <row r="525" spans="1:18" x14ac:dyDescent="0.35">
      <c r="A525" s="1">
        <v>44720</v>
      </c>
      <c r="B525" t="s">
        <v>553</v>
      </c>
      <c r="C525">
        <v>79</v>
      </c>
      <c r="D525" t="s">
        <v>9</v>
      </c>
      <c r="E525" t="s">
        <v>10</v>
      </c>
      <c r="F525" t="s">
        <v>11</v>
      </c>
      <c r="G525" s="6">
        <f>VLOOKUP(F525,S$11:$T$15, 2, FALSE)</f>
        <v>2503.6022787783868</v>
      </c>
      <c r="H525" t="s">
        <v>37</v>
      </c>
      <c r="I525" s="2">
        <v>215.97</v>
      </c>
      <c r="J525" t="str">
        <f t="shared" si="76"/>
        <v>&gt;59</v>
      </c>
      <c r="K525" s="2">
        <f t="shared" si="72"/>
        <v>237.56700000000001</v>
      </c>
      <c r="L525" s="2">
        <f t="shared" si="77"/>
        <v>238</v>
      </c>
      <c r="M525" s="2">
        <f t="shared" si="78"/>
        <v>238</v>
      </c>
      <c r="N525" s="2">
        <f t="shared" si="79"/>
        <v>237</v>
      </c>
      <c r="O525">
        <f t="shared" si="73"/>
        <v>2022</v>
      </c>
      <c r="P525" t="str">
        <f t="shared" si="74"/>
        <v>Jun</v>
      </c>
      <c r="Q525" t="str">
        <f t="shared" si="75"/>
        <v>Jun-2022</v>
      </c>
      <c r="R525" s="2" t="str">
        <f t="shared" si="80"/>
        <v>ADULTS</v>
      </c>
    </row>
    <row r="526" spans="1:18" x14ac:dyDescent="0.35">
      <c r="A526" s="1">
        <v>44605</v>
      </c>
      <c r="B526" t="s">
        <v>554</v>
      </c>
      <c r="C526">
        <v>55</v>
      </c>
      <c r="D526" t="s">
        <v>21</v>
      </c>
      <c r="E526" t="s">
        <v>35</v>
      </c>
      <c r="F526" t="s">
        <v>11</v>
      </c>
      <c r="G526" s="6">
        <f>VLOOKUP(F526,S$11:$T$15, 2, FALSE)</f>
        <v>2503.6022787783868</v>
      </c>
      <c r="H526" t="s">
        <v>40</v>
      </c>
      <c r="I526" s="2">
        <v>3615.63</v>
      </c>
      <c r="J526" t="str">
        <f t="shared" si="76"/>
        <v>40-59</v>
      </c>
      <c r="K526" s="2">
        <f t="shared" si="72"/>
        <v>3977.1930000000007</v>
      </c>
      <c r="L526" s="2">
        <f t="shared" si="77"/>
        <v>3977</v>
      </c>
      <c r="M526" s="2">
        <f t="shared" si="78"/>
        <v>3978</v>
      </c>
      <c r="N526" s="2">
        <f t="shared" si="79"/>
        <v>3977</v>
      </c>
      <c r="O526">
        <f t="shared" si="73"/>
        <v>2022</v>
      </c>
      <c r="P526" t="str">
        <f t="shared" si="74"/>
        <v>Feb</v>
      </c>
      <c r="Q526" t="str">
        <f t="shared" si="75"/>
        <v>Feb-2022</v>
      </c>
      <c r="R526" s="2" t="str">
        <f t="shared" si="80"/>
        <v>ADULTS</v>
      </c>
    </row>
    <row r="527" spans="1:18" x14ac:dyDescent="0.35">
      <c r="A527" s="1">
        <v>45234</v>
      </c>
      <c r="B527" t="s">
        <v>555</v>
      </c>
      <c r="C527">
        <v>85</v>
      </c>
      <c r="D527" t="s">
        <v>21</v>
      </c>
      <c r="E527" t="s">
        <v>15</v>
      </c>
      <c r="F527" t="s">
        <v>11</v>
      </c>
      <c r="G527" s="6">
        <f>VLOOKUP(F527,S$11:$T$15, 2, FALSE)</f>
        <v>2503.6022787783868</v>
      </c>
      <c r="H527" t="s">
        <v>37</v>
      </c>
      <c r="I527" s="2">
        <v>1610.9</v>
      </c>
      <c r="J527" t="str">
        <f t="shared" si="76"/>
        <v>&gt;59</v>
      </c>
      <c r="K527" s="2">
        <f t="shared" si="72"/>
        <v>1771.9900000000002</v>
      </c>
      <c r="L527" s="2">
        <f t="shared" si="77"/>
        <v>1772</v>
      </c>
      <c r="M527" s="2">
        <f t="shared" si="78"/>
        <v>1772</v>
      </c>
      <c r="N527" s="2">
        <f t="shared" si="79"/>
        <v>1771</v>
      </c>
      <c r="O527">
        <f t="shared" si="73"/>
        <v>2023</v>
      </c>
      <c r="P527" t="str">
        <f t="shared" si="74"/>
        <v>Nov</v>
      </c>
      <c r="Q527" t="str">
        <f t="shared" si="75"/>
        <v>Nov-2023</v>
      </c>
      <c r="R527" s="2" t="str">
        <f t="shared" si="80"/>
        <v>ADULTS</v>
      </c>
    </row>
    <row r="528" spans="1:18" x14ac:dyDescent="0.35">
      <c r="A528" s="1">
        <v>45050</v>
      </c>
      <c r="B528" t="s">
        <v>556</v>
      </c>
      <c r="C528">
        <v>77</v>
      </c>
      <c r="D528" t="s">
        <v>14</v>
      </c>
      <c r="E528" t="s">
        <v>22</v>
      </c>
      <c r="F528" t="s">
        <v>11</v>
      </c>
      <c r="G528" s="6">
        <f>VLOOKUP(F528,S$11:$T$15, 2, FALSE)</f>
        <v>2503.6022787783868</v>
      </c>
      <c r="H528" t="s">
        <v>40</v>
      </c>
      <c r="I528" s="2">
        <v>3853.7</v>
      </c>
      <c r="J528" t="str">
        <f t="shared" si="76"/>
        <v>&gt;59</v>
      </c>
      <c r="K528" s="2">
        <f t="shared" si="72"/>
        <v>4239.07</v>
      </c>
      <c r="L528" s="2">
        <f t="shared" si="77"/>
        <v>4239</v>
      </c>
      <c r="M528" s="2">
        <f t="shared" si="78"/>
        <v>4240</v>
      </c>
      <c r="N528" s="2">
        <f t="shared" si="79"/>
        <v>4239</v>
      </c>
      <c r="O528">
        <f t="shared" si="73"/>
        <v>2023</v>
      </c>
      <c r="P528" t="str">
        <f t="shared" si="74"/>
        <v>May</v>
      </c>
      <c r="Q528" t="str">
        <f t="shared" si="75"/>
        <v>May-2023</v>
      </c>
      <c r="R528" s="2" t="str">
        <f t="shared" si="80"/>
        <v>ADULTS</v>
      </c>
    </row>
    <row r="529" spans="1:18" x14ac:dyDescent="0.35">
      <c r="A529" s="1">
        <v>44718</v>
      </c>
      <c r="B529" t="s">
        <v>557</v>
      </c>
      <c r="C529">
        <v>30</v>
      </c>
      <c r="D529" t="s">
        <v>9</v>
      </c>
      <c r="E529" t="s">
        <v>33</v>
      </c>
      <c r="F529" t="s">
        <v>30</v>
      </c>
      <c r="G529" s="6">
        <f>VLOOKUP(F529,S$11:$T$15, 2, FALSE)</f>
        <v>2496.7676064257025</v>
      </c>
      <c r="H529" t="s">
        <v>17</v>
      </c>
      <c r="I529" s="2">
        <v>3489.93</v>
      </c>
      <c r="J529" t="str">
        <f t="shared" si="76"/>
        <v>18-39</v>
      </c>
      <c r="K529" s="2">
        <f t="shared" si="72"/>
        <v>3838.9230000000002</v>
      </c>
      <c r="L529" s="2">
        <f t="shared" si="77"/>
        <v>3839</v>
      </c>
      <c r="M529" s="2">
        <f t="shared" si="78"/>
        <v>3839</v>
      </c>
      <c r="N529" s="2">
        <f t="shared" si="79"/>
        <v>3838</v>
      </c>
      <c r="O529">
        <f t="shared" si="73"/>
        <v>2022</v>
      </c>
      <c r="P529" t="str">
        <f t="shared" si="74"/>
        <v>Jun</v>
      </c>
      <c r="Q529" t="str">
        <f t="shared" si="75"/>
        <v>Jun-2022</v>
      </c>
      <c r="R529" s="2" t="str">
        <f t="shared" si="80"/>
        <v>ADULTS</v>
      </c>
    </row>
    <row r="530" spans="1:18" x14ac:dyDescent="0.35">
      <c r="A530" s="1">
        <v>44717</v>
      </c>
      <c r="B530" t="s">
        <v>558</v>
      </c>
      <c r="C530">
        <v>10</v>
      </c>
      <c r="D530" t="s">
        <v>21</v>
      </c>
      <c r="E530" t="s">
        <v>33</v>
      </c>
      <c r="F530" t="s">
        <v>11</v>
      </c>
      <c r="G530" s="6">
        <f>VLOOKUP(F530,S$11:$T$15, 2, FALSE)</f>
        <v>2503.6022787783868</v>
      </c>
      <c r="H530" t="s">
        <v>12</v>
      </c>
      <c r="I530" s="2">
        <v>273.83999999999997</v>
      </c>
      <c r="J530" t="str">
        <f t="shared" si="76"/>
        <v>0-17</v>
      </c>
      <c r="K530" s="2">
        <f t="shared" si="72"/>
        <v>301.22399999999999</v>
      </c>
      <c r="L530" s="2">
        <f t="shared" si="77"/>
        <v>301</v>
      </c>
      <c r="M530" s="2">
        <f t="shared" si="78"/>
        <v>302</v>
      </c>
      <c r="N530" s="2">
        <f t="shared" si="79"/>
        <v>301</v>
      </c>
      <c r="O530">
        <f t="shared" si="73"/>
        <v>2022</v>
      </c>
      <c r="P530" t="str">
        <f t="shared" si="74"/>
        <v>Jun</v>
      </c>
      <c r="Q530" t="str">
        <f t="shared" si="75"/>
        <v>Jun-2022</v>
      </c>
      <c r="R530" s="2" t="str">
        <f t="shared" si="80"/>
        <v>CHILDREN</v>
      </c>
    </row>
    <row r="531" spans="1:18" x14ac:dyDescent="0.35">
      <c r="A531" s="1">
        <v>44604</v>
      </c>
      <c r="B531" t="s">
        <v>559</v>
      </c>
      <c r="C531">
        <v>49</v>
      </c>
      <c r="D531" t="s">
        <v>21</v>
      </c>
      <c r="E531" t="s">
        <v>27</v>
      </c>
      <c r="F531" t="s">
        <v>11</v>
      </c>
      <c r="G531" s="6">
        <f>VLOOKUP(F531,S$11:$T$15, 2, FALSE)</f>
        <v>2503.6022787783868</v>
      </c>
      <c r="H531" t="s">
        <v>37</v>
      </c>
      <c r="I531" s="2">
        <v>1075.03</v>
      </c>
      <c r="J531" t="str">
        <f t="shared" si="76"/>
        <v>40-59</v>
      </c>
      <c r="K531" s="2">
        <f t="shared" si="72"/>
        <v>1182.5330000000001</v>
      </c>
      <c r="L531" s="2">
        <f t="shared" si="77"/>
        <v>1183</v>
      </c>
      <c r="M531" s="2">
        <f t="shared" si="78"/>
        <v>1183</v>
      </c>
      <c r="N531" s="2">
        <f t="shared" si="79"/>
        <v>1182</v>
      </c>
      <c r="O531">
        <f t="shared" si="73"/>
        <v>2022</v>
      </c>
      <c r="P531" t="str">
        <f t="shared" si="74"/>
        <v>Feb</v>
      </c>
      <c r="Q531" t="str">
        <f t="shared" si="75"/>
        <v>Feb-2022</v>
      </c>
      <c r="R531" s="2" t="str">
        <f t="shared" si="80"/>
        <v>ADULTS</v>
      </c>
    </row>
    <row r="532" spans="1:18" x14ac:dyDescent="0.35">
      <c r="A532" s="1">
        <v>44726</v>
      </c>
      <c r="B532" t="s">
        <v>560</v>
      </c>
      <c r="C532">
        <v>26</v>
      </c>
      <c r="D532" t="s">
        <v>21</v>
      </c>
      <c r="E532" t="s">
        <v>10</v>
      </c>
      <c r="F532" t="s">
        <v>30</v>
      </c>
      <c r="G532" s="6">
        <f>VLOOKUP(F532,S$11:$T$15, 2, FALSE)</f>
        <v>2496.7676064257025</v>
      </c>
      <c r="H532" t="s">
        <v>67</v>
      </c>
      <c r="I532" s="2">
        <v>501.35</v>
      </c>
      <c r="J532" t="str">
        <f t="shared" si="76"/>
        <v>18-39</v>
      </c>
      <c r="K532" s="2">
        <f t="shared" si="72"/>
        <v>551.48500000000001</v>
      </c>
      <c r="L532" s="2">
        <f t="shared" si="77"/>
        <v>551</v>
      </c>
      <c r="M532" s="2">
        <f t="shared" si="78"/>
        <v>552</v>
      </c>
      <c r="N532" s="2">
        <f t="shared" si="79"/>
        <v>551</v>
      </c>
      <c r="O532">
        <f t="shared" si="73"/>
        <v>2022</v>
      </c>
      <c r="P532" t="str">
        <f t="shared" si="74"/>
        <v>Jun</v>
      </c>
      <c r="Q532" t="str">
        <f t="shared" si="75"/>
        <v>Jun-2022</v>
      </c>
      <c r="R532" s="2" t="str">
        <f t="shared" si="80"/>
        <v>ADULTS</v>
      </c>
    </row>
    <row r="533" spans="1:18" x14ac:dyDescent="0.35">
      <c r="A533" s="1">
        <v>44713</v>
      </c>
      <c r="B533" t="s">
        <v>561</v>
      </c>
      <c r="C533">
        <v>49</v>
      </c>
      <c r="D533" t="s">
        <v>9</v>
      </c>
      <c r="E533" t="s">
        <v>35</v>
      </c>
      <c r="F533" t="s">
        <v>23</v>
      </c>
      <c r="G533" s="6">
        <f>VLOOKUP(F533,S$11:$T$15, 2, FALSE)</f>
        <v>2440.2966694490819</v>
      </c>
      <c r="H533" t="s">
        <v>12</v>
      </c>
      <c r="I533" s="2">
        <v>4886.5600000000004</v>
      </c>
      <c r="J533" t="str">
        <f t="shared" si="76"/>
        <v>40-59</v>
      </c>
      <c r="K533" s="2">
        <f t="shared" si="72"/>
        <v>5375.2160000000013</v>
      </c>
      <c r="L533" s="2">
        <f t="shared" si="77"/>
        <v>5375</v>
      </c>
      <c r="M533" s="2">
        <f t="shared" si="78"/>
        <v>5376</v>
      </c>
      <c r="N533" s="2">
        <f t="shared" si="79"/>
        <v>5375</v>
      </c>
      <c r="O533">
        <f t="shared" si="73"/>
        <v>2022</v>
      </c>
      <c r="P533" t="str">
        <f t="shared" si="74"/>
        <v>Jun</v>
      </c>
      <c r="Q533" t="str">
        <f t="shared" si="75"/>
        <v>Jun-2022</v>
      </c>
      <c r="R533" s="2" t="str">
        <f t="shared" si="80"/>
        <v>ADULTS</v>
      </c>
    </row>
    <row r="534" spans="1:18" x14ac:dyDescent="0.35">
      <c r="A534" s="1">
        <v>45105</v>
      </c>
      <c r="B534" t="s">
        <v>562</v>
      </c>
      <c r="C534">
        <v>11</v>
      </c>
      <c r="D534" t="s">
        <v>9</v>
      </c>
      <c r="E534" t="s">
        <v>15</v>
      </c>
      <c r="F534" t="s">
        <v>16</v>
      </c>
      <c r="G534" s="6">
        <f>VLOOKUP(F534,S$11:$T$15, 2, FALSE)</f>
        <v>2509.1716796874998</v>
      </c>
      <c r="H534" t="s">
        <v>17</v>
      </c>
      <c r="I534" s="2">
        <v>2926.34</v>
      </c>
      <c r="J534" t="str">
        <f t="shared" si="76"/>
        <v>0-17</v>
      </c>
      <c r="K534" s="2">
        <f t="shared" si="72"/>
        <v>3218.9740000000006</v>
      </c>
      <c r="L534" s="2">
        <f t="shared" si="77"/>
        <v>3219</v>
      </c>
      <c r="M534" s="2">
        <f t="shared" si="78"/>
        <v>3219</v>
      </c>
      <c r="N534" s="2">
        <f t="shared" si="79"/>
        <v>3218</v>
      </c>
      <c r="O534">
        <f t="shared" si="73"/>
        <v>2023</v>
      </c>
      <c r="P534" t="str">
        <f t="shared" si="74"/>
        <v>Jun</v>
      </c>
      <c r="Q534" t="str">
        <f t="shared" si="75"/>
        <v>Jun-2023</v>
      </c>
      <c r="R534" s="2" t="str">
        <f t="shared" si="80"/>
        <v>CHILDREN</v>
      </c>
    </row>
    <row r="535" spans="1:18" x14ac:dyDescent="0.35">
      <c r="A535" s="1">
        <v>45037</v>
      </c>
      <c r="B535" t="s">
        <v>563</v>
      </c>
      <c r="C535">
        <v>42</v>
      </c>
      <c r="D535" t="s">
        <v>21</v>
      </c>
      <c r="E535" t="s">
        <v>27</v>
      </c>
      <c r="F535" t="s">
        <v>16</v>
      </c>
      <c r="G535" s="6">
        <f>VLOOKUP(F535,S$11:$T$15, 2, FALSE)</f>
        <v>2509.1716796874998</v>
      </c>
      <c r="H535" t="s">
        <v>40</v>
      </c>
      <c r="I535" s="2">
        <v>2352.2199999999998</v>
      </c>
      <c r="J535" t="str">
        <f t="shared" si="76"/>
        <v>40-59</v>
      </c>
      <c r="K535" s="2">
        <f t="shared" si="72"/>
        <v>2587.442</v>
      </c>
      <c r="L535" s="2">
        <f t="shared" si="77"/>
        <v>2587</v>
      </c>
      <c r="M535" s="2">
        <f t="shared" si="78"/>
        <v>2588</v>
      </c>
      <c r="N535" s="2">
        <f t="shared" si="79"/>
        <v>2587</v>
      </c>
      <c r="O535">
        <f t="shared" si="73"/>
        <v>2023</v>
      </c>
      <c r="P535" t="str">
        <f t="shared" si="74"/>
        <v>Apr</v>
      </c>
      <c r="Q535" t="str">
        <f t="shared" si="75"/>
        <v>Apr-2023</v>
      </c>
      <c r="R535" s="2" t="str">
        <f t="shared" si="80"/>
        <v>ADULTS</v>
      </c>
    </row>
    <row r="536" spans="1:18" x14ac:dyDescent="0.35">
      <c r="A536" s="1">
        <v>45128</v>
      </c>
      <c r="B536" t="s">
        <v>564</v>
      </c>
      <c r="C536">
        <v>78</v>
      </c>
      <c r="D536" t="s">
        <v>9</v>
      </c>
      <c r="E536" t="s">
        <v>19</v>
      </c>
      <c r="F536" t="s">
        <v>16</v>
      </c>
      <c r="G536" s="6">
        <f>VLOOKUP(F536,S$11:$T$15, 2, FALSE)</f>
        <v>2509.1716796874998</v>
      </c>
      <c r="H536" t="s">
        <v>12</v>
      </c>
      <c r="I536" s="2">
        <v>1893.61</v>
      </c>
      <c r="J536" t="str">
        <f t="shared" si="76"/>
        <v>&gt;59</v>
      </c>
      <c r="K536" s="2">
        <f t="shared" si="72"/>
        <v>2082.971</v>
      </c>
      <c r="L536" s="2">
        <f t="shared" si="77"/>
        <v>2083</v>
      </c>
      <c r="M536" s="2">
        <f t="shared" si="78"/>
        <v>2083</v>
      </c>
      <c r="N536" s="2">
        <f t="shared" si="79"/>
        <v>2082</v>
      </c>
      <c r="O536">
        <f t="shared" si="73"/>
        <v>2023</v>
      </c>
      <c r="P536" t="str">
        <f t="shared" si="74"/>
        <v>Jul</v>
      </c>
      <c r="Q536" t="str">
        <f t="shared" si="75"/>
        <v>Jul-2023</v>
      </c>
      <c r="R536" s="2" t="str">
        <f t="shared" si="80"/>
        <v>ADULTS</v>
      </c>
    </row>
    <row r="537" spans="1:18" x14ac:dyDescent="0.35">
      <c r="A537" s="1">
        <v>44724</v>
      </c>
      <c r="B537" t="s">
        <v>565</v>
      </c>
      <c r="C537">
        <v>64</v>
      </c>
      <c r="D537" t="s">
        <v>14</v>
      </c>
      <c r="E537" t="s">
        <v>22</v>
      </c>
      <c r="F537" t="s">
        <v>23</v>
      </c>
      <c r="G537" s="6">
        <f>VLOOKUP(F537,S$11:$T$15, 2, FALSE)</f>
        <v>2440.2966694490819</v>
      </c>
      <c r="H537" t="s">
        <v>37</v>
      </c>
      <c r="I537" s="2">
        <v>2946.13</v>
      </c>
      <c r="J537" t="str">
        <f t="shared" si="76"/>
        <v>&gt;59</v>
      </c>
      <c r="K537" s="2">
        <f t="shared" si="72"/>
        <v>3240.7430000000004</v>
      </c>
      <c r="L537" s="2">
        <f t="shared" si="77"/>
        <v>3241</v>
      </c>
      <c r="M537" s="2">
        <f t="shared" si="78"/>
        <v>3241</v>
      </c>
      <c r="N537" s="2">
        <f t="shared" si="79"/>
        <v>3240</v>
      </c>
      <c r="O537">
        <f t="shared" si="73"/>
        <v>2022</v>
      </c>
      <c r="P537" t="str">
        <f t="shared" si="74"/>
        <v>Jun</v>
      </c>
      <c r="Q537" t="str">
        <f t="shared" si="75"/>
        <v>Jun-2022</v>
      </c>
      <c r="R537" s="2" t="str">
        <f t="shared" si="80"/>
        <v>ADULTS</v>
      </c>
    </row>
    <row r="538" spans="1:18" x14ac:dyDescent="0.35">
      <c r="A538" s="1">
        <v>44799</v>
      </c>
      <c r="B538" t="s">
        <v>566</v>
      </c>
      <c r="C538">
        <v>84</v>
      </c>
      <c r="D538" t="s">
        <v>9</v>
      </c>
      <c r="E538" t="s">
        <v>15</v>
      </c>
      <c r="F538" t="s">
        <v>16</v>
      </c>
      <c r="G538" s="6">
        <f>VLOOKUP(F538,S$11:$T$15, 2, FALSE)</f>
        <v>2509.1716796874998</v>
      </c>
      <c r="H538" t="s">
        <v>37</v>
      </c>
      <c r="I538" s="2">
        <v>3319.08</v>
      </c>
      <c r="J538" t="str">
        <f t="shared" si="76"/>
        <v>&gt;59</v>
      </c>
      <c r="K538" s="2">
        <f t="shared" si="72"/>
        <v>3650.9880000000003</v>
      </c>
      <c r="L538" s="2">
        <f t="shared" si="77"/>
        <v>3651</v>
      </c>
      <c r="M538" s="2">
        <f t="shared" si="78"/>
        <v>3651</v>
      </c>
      <c r="N538" s="2">
        <f t="shared" si="79"/>
        <v>3650</v>
      </c>
      <c r="O538">
        <f t="shared" si="73"/>
        <v>2022</v>
      </c>
      <c r="P538" t="str">
        <f t="shared" si="74"/>
        <v>Aug</v>
      </c>
      <c r="Q538" t="str">
        <f t="shared" si="75"/>
        <v>Aug-2022</v>
      </c>
      <c r="R538" s="2" t="str">
        <f t="shared" si="80"/>
        <v>ADULTS</v>
      </c>
    </row>
    <row r="539" spans="1:18" x14ac:dyDescent="0.35">
      <c r="A539" s="1">
        <v>44990</v>
      </c>
      <c r="B539" t="s">
        <v>567</v>
      </c>
      <c r="C539">
        <v>35</v>
      </c>
      <c r="D539" t="s">
        <v>14</v>
      </c>
      <c r="E539" t="s">
        <v>19</v>
      </c>
      <c r="F539" t="s">
        <v>23</v>
      </c>
      <c r="G539" s="6">
        <f>VLOOKUP(F539,S$11:$T$15, 2, FALSE)</f>
        <v>2440.2966694490819</v>
      </c>
      <c r="H539" t="s">
        <v>12</v>
      </c>
      <c r="I539" s="2">
        <v>4273.5</v>
      </c>
      <c r="J539" t="str">
        <f t="shared" si="76"/>
        <v>18-39</v>
      </c>
      <c r="K539" s="2">
        <f t="shared" si="72"/>
        <v>4700.8500000000004</v>
      </c>
      <c r="L539" s="2">
        <f t="shared" si="77"/>
        <v>4701</v>
      </c>
      <c r="M539" s="2">
        <f t="shared" si="78"/>
        <v>4701</v>
      </c>
      <c r="N539" s="2">
        <f t="shared" si="79"/>
        <v>4700</v>
      </c>
      <c r="O539">
        <f t="shared" si="73"/>
        <v>2023</v>
      </c>
      <c r="P539" t="str">
        <f t="shared" si="74"/>
        <v>Mar</v>
      </c>
      <c r="Q539" t="str">
        <f t="shared" si="75"/>
        <v>Mar-2023</v>
      </c>
      <c r="R539" s="2" t="str">
        <f t="shared" si="80"/>
        <v>ADULTS</v>
      </c>
    </row>
    <row r="540" spans="1:18" x14ac:dyDescent="0.35">
      <c r="A540" s="1">
        <v>44815</v>
      </c>
      <c r="B540" t="s">
        <v>568</v>
      </c>
      <c r="C540">
        <v>96</v>
      </c>
      <c r="D540" t="s">
        <v>9</v>
      </c>
      <c r="E540" t="s">
        <v>25</v>
      </c>
      <c r="F540" t="s">
        <v>30</v>
      </c>
      <c r="G540" s="6">
        <f>VLOOKUP(F540,S$11:$T$15, 2, FALSE)</f>
        <v>2496.7676064257025</v>
      </c>
      <c r="H540" t="s">
        <v>28</v>
      </c>
      <c r="I540" s="2">
        <v>3667.41</v>
      </c>
      <c r="J540" t="str">
        <f t="shared" si="76"/>
        <v>&gt;59</v>
      </c>
      <c r="K540" s="2">
        <f t="shared" si="72"/>
        <v>4034.1510000000003</v>
      </c>
      <c r="L540" s="2">
        <f t="shared" si="77"/>
        <v>4034</v>
      </c>
      <c r="M540" s="2">
        <f t="shared" si="78"/>
        <v>4035</v>
      </c>
      <c r="N540" s="2">
        <f t="shared" si="79"/>
        <v>4034</v>
      </c>
      <c r="O540">
        <f t="shared" si="73"/>
        <v>2022</v>
      </c>
      <c r="P540" t="str">
        <f t="shared" si="74"/>
        <v>Sep</v>
      </c>
      <c r="Q540" t="str">
        <f t="shared" si="75"/>
        <v>Sep-2022</v>
      </c>
      <c r="R540" s="2" t="str">
        <f t="shared" si="80"/>
        <v>ADULTS</v>
      </c>
    </row>
    <row r="541" spans="1:18" x14ac:dyDescent="0.35">
      <c r="A541" s="1">
        <v>45098</v>
      </c>
      <c r="B541" t="s">
        <v>569</v>
      </c>
      <c r="C541">
        <v>69</v>
      </c>
      <c r="D541" t="s">
        <v>14</v>
      </c>
      <c r="E541" t="s">
        <v>25</v>
      </c>
      <c r="F541" t="s">
        <v>23</v>
      </c>
      <c r="G541" s="6">
        <f>VLOOKUP(F541,S$11:$T$15, 2, FALSE)</f>
        <v>2440.2966694490819</v>
      </c>
      <c r="H541" t="s">
        <v>37</v>
      </c>
      <c r="I541" s="2">
        <v>1839.47</v>
      </c>
      <c r="J541" t="str">
        <f t="shared" si="76"/>
        <v>&gt;59</v>
      </c>
      <c r="K541" s="2">
        <f t="shared" si="72"/>
        <v>2023.4170000000001</v>
      </c>
      <c r="L541" s="2">
        <f t="shared" si="77"/>
        <v>2023</v>
      </c>
      <c r="M541" s="2">
        <f t="shared" si="78"/>
        <v>2024</v>
      </c>
      <c r="N541" s="2">
        <f t="shared" si="79"/>
        <v>2023</v>
      </c>
      <c r="O541">
        <f t="shared" si="73"/>
        <v>2023</v>
      </c>
      <c r="P541" t="str">
        <f t="shared" si="74"/>
        <v>Jun</v>
      </c>
      <c r="Q541" t="str">
        <f t="shared" si="75"/>
        <v>Jun-2023</v>
      </c>
      <c r="R541" s="2" t="str">
        <f t="shared" si="80"/>
        <v>ADULTS</v>
      </c>
    </row>
    <row r="542" spans="1:18" x14ac:dyDescent="0.35">
      <c r="A542" s="1">
        <v>44902</v>
      </c>
      <c r="B542" t="s">
        <v>570</v>
      </c>
      <c r="C542">
        <v>19</v>
      </c>
      <c r="D542" t="s">
        <v>21</v>
      </c>
      <c r="E542" t="s">
        <v>25</v>
      </c>
      <c r="F542" t="s">
        <v>16</v>
      </c>
      <c r="G542" s="6">
        <f>VLOOKUP(F542,S$11:$T$15, 2, FALSE)</f>
        <v>2509.1716796874998</v>
      </c>
      <c r="H542" t="s">
        <v>37</v>
      </c>
      <c r="I542" s="2">
        <v>539.14</v>
      </c>
      <c r="J542" t="str">
        <f t="shared" si="76"/>
        <v>18-39</v>
      </c>
      <c r="K542" s="2">
        <f t="shared" si="72"/>
        <v>593.05400000000009</v>
      </c>
      <c r="L542" s="2">
        <f t="shared" si="77"/>
        <v>593</v>
      </c>
      <c r="M542" s="2">
        <f t="shared" si="78"/>
        <v>594</v>
      </c>
      <c r="N542" s="2">
        <f t="shared" si="79"/>
        <v>593</v>
      </c>
      <c r="O542">
        <f t="shared" si="73"/>
        <v>2022</v>
      </c>
      <c r="P542" t="str">
        <f t="shared" si="74"/>
        <v>Dec</v>
      </c>
      <c r="Q542" t="str">
        <f t="shared" si="75"/>
        <v>Dec-2022</v>
      </c>
      <c r="R542" s="2" t="str">
        <f t="shared" si="80"/>
        <v>ADULTS</v>
      </c>
    </row>
    <row r="543" spans="1:18" x14ac:dyDescent="0.35">
      <c r="A543" s="1">
        <v>44987</v>
      </c>
      <c r="B543" t="s">
        <v>571</v>
      </c>
      <c r="C543">
        <v>47</v>
      </c>
      <c r="D543" t="s">
        <v>14</v>
      </c>
      <c r="E543" t="s">
        <v>25</v>
      </c>
      <c r="F543" t="s">
        <v>11</v>
      </c>
      <c r="G543" s="6">
        <f>VLOOKUP(F543,S$11:$T$15, 2, FALSE)</f>
        <v>2503.6022787783868</v>
      </c>
      <c r="H543" t="s">
        <v>37</v>
      </c>
      <c r="I543" s="2">
        <v>112.52</v>
      </c>
      <c r="J543" t="str">
        <f t="shared" si="76"/>
        <v>40-59</v>
      </c>
      <c r="K543" s="2">
        <f t="shared" si="72"/>
        <v>123.77200000000001</v>
      </c>
      <c r="L543" s="2">
        <f t="shared" si="77"/>
        <v>124</v>
      </c>
      <c r="M543" s="2">
        <f t="shared" si="78"/>
        <v>124</v>
      </c>
      <c r="N543" s="2">
        <f t="shared" si="79"/>
        <v>123</v>
      </c>
      <c r="O543">
        <f t="shared" si="73"/>
        <v>2023</v>
      </c>
      <c r="P543" t="str">
        <f t="shared" si="74"/>
        <v>Mar</v>
      </c>
      <c r="Q543" t="str">
        <f t="shared" si="75"/>
        <v>Mar-2023</v>
      </c>
      <c r="R543" s="2" t="str">
        <f t="shared" si="80"/>
        <v>ADULTS</v>
      </c>
    </row>
    <row r="544" spans="1:18" x14ac:dyDescent="0.35">
      <c r="A544" s="1">
        <v>44975</v>
      </c>
      <c r="B544" t="s">
        <v>572</v>
      </c>
      <c r="C544">
        <v>37</v>
      </c>
      <c r="D544" t="s">
        <v>9</v>
      </c>
      <c r="E544" t="s">
        <v>33</v>
      </c>
      <c r="F544" t="s">
        <v>11</v>
      </c>
      <c r="G544" s="6">
        <f>VLOOKUP(F544,S$11:$T$15, 2, FALSE)</f>
        <v>2503.6022787783868</v>
      </c>
      <c r="H544" t="s">
        <v>37</v>
      </c>
      <c r="I544" s="2">
        <v>3320.57</v>
      </c>
      <c r="J544" t="str">
        <f t="shared" si="76"/>
        <v>18-39</v>
      </c>
      <c r="K544" s="2">
        <f t="shared" si="72"/>
        <v>3652.6270000000004</v>
      </c>
      <c r="L544" s="2">
        <f t="shared" si="77"/>
        <v>3653</v>
      </c>
      <c r="M544" s="2">
        <f t="shared" si="78"/>
        <v>3653</v>
      </c>
      <c r="N544" s="2">
        <f t="shared" si="79"/>
        <v>3652</v>
      </c>
      <c r="O544">
        <f t="shared" si="73"/>
        <v>2023</v>
      </c>
      <c r="P544" t="str">
        <f t="shared" si="74"/>
        <v>Feb</v>
      </c>
      <c r="Q544" t="str">
        <f t="shared" si="75"/>
        <v>Feb-2023</v>
      </c>
      <c r="R544" s="2" t="str">
        <f t="shared" si="80"/>
        <v>ADULTS</v>
      </c>
    </row>
    <row r="545" spans="1:18" x14ac:dyDescent="0.35">
      <c r="A545" s="1">
        <v>45194</v>
      </c>
      <c r="B545" t="s">
        <v>573</v>
      </c>
      <c r="C545">
        <v>2</v>
      </c>
      <c r="D545" t="s">
        <v>14</v>
      </c>
      <c r="E545" t="s">
        <v>22</v>
      </c>
      <c r="F545" t="s">
        <v>11</v>
      </c>
      <c r="G545" s="6">
        <f>VLOOKUP(F545,S$11:$T$15, 2, FALSE)</f>
        <v>2503.6022787783868</v>
      </c>
      <c r="H545" t="s">
        <v>12</v>
      </c>
      <c r="I545" s="2">
        <v>258.85000000000002</v>
      </c>
      <c r="J545" t="str">
        <f t="shared" si="76"/>
        <v>0-17</v>
      </c>
      <c r="K545" s="2">
        <f t="shared" si="72"/>
        <v>284.73500000000007</v>
      </c>
      <c r="L545" s="2">
        <f t="shared" si="77"/>
        <v>285</v>
      </c>
      <c r="M545" s="2">
        <f t="shared" si="78"/>
        <v>285</v>
      </c>
      <c r="N545" s="2">
        <f t="shared" si="79"/>
        <v>284</v>
      </c>
      <c r="O545">
        <f t="shared" si="73"/>
        <v>2023</v>
      </c>
      <c r="P545" t="str">
        <f t="shared" si="74"/>
        <v>Sep</v>
      </c>
      <c r="Q545" t="str">
        <f t="shared" si="75"/>
        <v>Sep-2023</v>
      </c>
      <c r="R545" s="2" t="str">
        <f t="shared" si="80"/>
        <v>CHILDREN</v>
      </c>
    </row>
    <row r="546" spans="1:18" x14ac:dyDescent="0.35">
      <c r="A546" s="1">
        <v>45063</v>
      </c>
      <c r="B546" t="s">
        <v>574</v>
      </c>
      <c r="C546">
        <v>79</v>
      </c>
      <c r="D546" t="s">
        <v>9</v>
      </c>
      <c r="E546" t="s">
        <v>15</v>
      </c>
      <c r="F546" t="s">
        <v>23</v>
      </c>
      <c r="G546" s="6">
        <f>VLOOKUP(F546,S$11:$T$15, 2, FALSE)</f>
        <v>2440.2966694490819</v>
      </c>
      <c r="H546" t="s">
        <v>40</v>
      </c>
      <c r="I546" s="2">
        <v>2884.89</v>
      </c>
      <c r="J546" t="str">
        <f t="shared" si="76"/>
        <v>&gt;59</v>
      </c>
      <c r="K546" s="2">
        <f t="shared" si="72"/>
        <v>3173.3789999999999</v>
      </c>
      <c r="L546" s="2">
        <f t="shared" si="77"/>
        <v>3173</v>
      </c>
      <c r="M546" s="2">
        <f t="shared" si="78"/>
        <v>3174</v>
      </c>
      <c r="N546" s="2">
        <f t="shared" si="79"/>
        <v>3173</v>
      </c>
      <c r="O546">
        <f t="shared" si="73"/>
        <v>2023</v>
      </c>
      <c r="P546" t="str">
        <f t="shared" si="74"/>
        <v>May</v>
      </c>
      <c r="Q546" t="str">
        <f t="shared" si="75"/>
        <v>May-2023</v>
      </c>
      <c r="R546" s="2" t="str">
        <f t="shared" si="80"/>
        <v>ADULTS</v>
      </c>
    </row>
    <row r="547" spans="1:18" x14ac:dyDescent="0.35">
      <c r="A547" s="1">
        <v>44725</v>
      </c>
      <c r="B547" t="s">
        <v>575</v>
      </c>
      <c r="C547">
        <v>56</v>
      </c>
      <c r="D547" t="s">
        <v>9</v>
      </c>
      <c r="E547" t="s">
        <v>22</v>
      </c>
      <c r="F547" t="s">
        <v>11</v>
      </c>
      <c r="G547" s="6">
        <f>VLOOKUP(F547,S$11:$T$15, 2, FALSE)</f>
        <v>2503.6022787783868</v>
      </c>
      <c r="H547" t="s">
        <v>28</v>
      </c>
      <c r="I547" s="2">
        <v>4209.13</v>
      </c>
      <c r="J547" t="str">
        <f t="shared" si="76"/>
        <v>40-59</v>
      </c>
      <c r="K547" s="2">
        <f t="shared" si="72"/>
        <v>4630.0430000000006</v>
      </c>
      <c r="L547" s="2">
        <f t="shared" si="77"/>
        <v>4630</v>
      </c>
      <c r="M547" s="2">
        <f t="shared" si="78"/>
        <v>4631</v>
      </c>
      <c r="N547" s="2">
        <f t="shared" si="79"/>
        <v>4630</v>
      </c>
      <c r="O547">
        <f t="shared" si="73"/>
        <v>2022</v>
      </c>
      <c r="P547" t="str">
        <f t="shared" si="74"/>
        <v>Jun</v>
      </c>
      <c r="Q547" t="str">
        <f t="shared" si="75"/>
        <v>Jun-2022</v>
      </c>
      <c r="R547" s="2" t="str">
        <f t="shared" si="80"/>
        <v>ADULTS</v>
      </c>
    </row>
    <row r="548" spans="1:18" x14ac:dyDescent="0.35">
      <c r="A548" s="1">
        <v>45204</v>
      </c>
      <c r="B548" t="s">
        <v>576</v>
      </c>
      <c r="C548">
        <v>36</v>
      </c>
      <c r="D548" t="s">
        <v>9</v>
      </c>
      <c r="E548" t="s">
        <v>10</v>
      </c>
      <c r="F548" t="s">
        <v>11</v>
      </c>
      <c r="G548" s="6">
        <f>VLOOKUP(F548,S$11:$T$15, 2, FALSE)</f>
        <v>2503.6022787783868</v>
      </c>
      <c r="H548" t="s">
        <v>37</v>
      </c>
      <c r="I548" s="2">
        <v>4263.96</v>
      </c>
      <c r="J548" t="str">
        <f t="shared" si="76"/>
        <v>18-39</v>
      </c>
      <c r="K548" s="2">
        <f t="shared" si="72"/>
        <v>4690.3560000000007</v>
      </c>
      <c r="L548" s="2">
        <f t="shared" si="77"/>
        <v>4690</v>
      </c>
      <c r="M548" s="2">
        <f t="shared" si="78"/>
        <v>4691</v>
      </c>
      <c r="N548" s="2">
        <f t="shared" si="79"/>
        <v>4690</v>
      </c>
      <c r="O548">
        <f t="shared" si="73"/>
        <v>2023</v>
      </c>
      <c r="P548" t="str">
        <f t="shared" si="74"/>
        <v>Oct</v>
      </c>
      <c r="Q548" t="str">
        <f t="shared" si="75"/>
        <v>Oct-2023</v>
      </c>
      <c r="R548" s="2" t="str">
        <f t="shared" si="80"/>
        <v>ADULTS</v>
      </c>
    </row>
    <row r="549" spans="1:18" x14ac:dyDescent="0.35">
      <c r="A549" s="1">
        <v>44776</v>
      </c>
      <c r="B549" t="s">
        <v>577</v>
      </c>
      <c r="C549">
        <v>81</v>
      </c>
      <c r="D549" t="s">
        <v>9</v>
      </c>
      <c r="E549" t="s">
        <v>10</v>
      </c>
      <c r="F549" t="s">
        <v>11</v>
      </c>
      <c r="G549" s="6">
        <f>VLOOKUP(F549,S$11:$T$15, 2, FALSE)</f>
        <v>2503.6022787783868</v>
      </c>
      <c r="H549" t="s">
        <v>17</v>
      </c>
      <c r="I549" s="2">
        <v>4754.93</v>
      </c>
      <c r="J549" t="str">
        <f t="shared" si="76"/>
        <v>&gt;59</v>
      </c>
      <c r="K549" s="2">
        <f t="shared" si="72"/>
        <v>5230.4230000000007</v>
      </c>
      <c r="L549" s="2">
        <f t="shared" si="77"/>
        <v>5230</v>
      </c>
      <c r="M549" s="2">
        <f t="shared" si="78"/>
        <v>5231</v>
      </c>
      <c r="N549" s="2">
        <f t="shared" si="79"/>
        <v>5230</v>
      </c>
      <c r="O549">
        <f t="shared" si="73"/>
        <v>2022</v>
      </c>
      <c r="P549" t="str">
        <f t="shared" si="74"/>
        <v>Aug</v>
      </c>
      <c r="Q549" t="str">
        <f t="shared" si="75"/>
        <v>Aug-2022</v>
      </c>
      <c r="R549" s="2" t="str">
        <f t="shared" si="80"/>
        <v>ADULTS</v>
      </c>
    </row>
    <row r="550" spans="1:18" x14ac:dyDescent="0.35">
      <c r="A550" s="1">
        <v>44744</v>
      </c>
      <c r="B550" t="s">
        <v>578</v>
      </c>
      <c r="C550">
        <v>15</v>
      </c>
      <c r="D550" t="s">
        <v>9</v>
      </c>
      <c r="E550" t="s">
        <v>22</v>
      </c>
      <c r="F550" t="s">
        <v>11</v>
      </c>
      <c r="G550" s="6">
        <f>VLOOKUP(F550,S$11:$T$15, 2, FALSE)</f>
        <v>2503.6022787783868</v>
      </c>
      <c r="H550" t="s">
        <v>37</v>
      </c>
      <c r="I550" s="2">
        <v>1551.47</v>
      </c>
      <c r="J550" t="str">
        <f t="shared" si="76"/>
        <v>0-17</v>
      </c>
      <c r="K550" s="2">
        <f t="shared" si="72"/>
        <v>1706.6170000000002</v>
      </c>
      <c r="L550" s="2">
        <f t="shared" si="77"/>
        <v>1707</v>
      </c>
      <c r="M550" s="2">
        <f t="shared" si="78"/>
        <v>1707</v>
      </c>
      <c r="N550" s="2">
        <f t="shared" si="79"/>
        <v>1706</v>
      </c>
      <c r="O550">
        <f t="shared" si="73"/>
        <v>2022</v>
      </c>
      <c r="P550" t="str">
        <f t="shared" si="74"/>
        <v>Jul</v>
      </c>
      <c r="Q550" t="str">
        <f t="shared" si="75"/>
        <v>Jul-2022</v>
      </c>
      <c r="R550" s="2" t="str">
        <f t="shared" si="80"/>
        <v>CHILDREN</v>
      </c>
    </row>
    <row r="551" spans="1:18" x14ac:dyDescent="0.35">
      <c r="A551" s="1">
        <v>44933</v>
      </c>
      <c r="B551" t="s">
        <v>579</v>
      </c>
      <c r="C551">
        <v>85</v>
      </c>
      <c r="D551" t="s">
        <v>21</v>
      </c>
      <c r="E551" t="s">
        <v>10</v>
      </c>
      <c r="F551" t="s">
        <v>11</v>
      </c>
      <c r="G551" s="6">
        <f>VLOOKUP(F551,S$11:$T$15, 2, FALSE)</f>
        <v>2503.6022787783868</v>
      </c>
      <c r="H551" t="s">
        <v>28</v>
      </c>
      <c r="I551" s="2">
        <v>3750.07</v>
      </c>
      <c r="J551" t="str">
        <f t="shared" si="76"/>
        <v>&gt;59</v>
      </c>
      <c r="K551" s="2">
        <f t="shared" si="72"/>
        <v>4125.0770000000002</v>
      </c>
      <c r="L551" s="2">
        <f t="shared" si="77"/>
        <v>4125</v>
      </c>
      <c r="M551" s="2">
        <f t="shared" si="78"/>
        <v>4126</v>
      </c>
      <c r="N551" s="2">
        <f t="shared" si="79"/>
        <v>4125</v>
      </c>
      <c r="O551">
        <f t="shared" si="73"/>
        <v>2023</v>
      </c>
      <c r="P551" t="str">
        <f t="shared" si="74"/>
        <v>Jan</v>
      </c>
      <c r="Q551" t="str">
        <f t="shared" si="75"/>
        <v>Jan-2023</v>
      </c>
      <c r="R551" s="2" t="str">
        <f t="shared" si="80"/>
        <v>ADULTS</v>
      </c>
    </row>
    <row r="552" spans="1:18" x14ac:dyDescent="0.35">
      <c r="A552" s="1">
        <v>45245</v>
      </c>
      <c r="B552" t="s">
        <v>580</v>
      </c>
      <c r="C552">
        <v>73</v>
      </c>
      <c r="D552" t="s">
        <v>21</v>
      </c>
      <c r="E552" t="s">
        <v>10</v>
      </c>
      <c r="F552" t="s">
        <v>16</v>
      </c>
      <c r="G552" s="6">
        <f>VLOOKUP(F552,S$11:$T$15, 2, FALSE)</f>
        <v>2509.1716796874998</v>
      </c>
      <c r="H552" t="s">
        <v>12</v>
      </c>
      <c r="I552" s="2">
        <v>4743.1099999999997</v>
      </c>
      <c r="J552" t="str">
        <f t="shared" si="76"/>
        <v>&gt;59</v>
      </c>
      <c r="K552" s="2">
        <f t="shared" si="72"/>
        <v>5217.4210000000003</v>
      </c>
      <c r="L552" s="2">
        <f t="shared" si="77"/>
        <v>5217</v>
      </c>
      <c r="M552" s="2">
        <f t="shared" si="78"/>
        <v>5218</v>
      </c>
      <c r="N552" s="2">
        <f t="shared" si="79"/>
        <v>5217</v>
      </c>
      <c r="O552">
        <f t="shared" si="73"/>
        <v>2023</v>
      </c>
      <c r="P552" t="str">
        <f t="shared" si="74"/>
        <v>Nov</v>
      </c>
      <c r="Q552" t="str">
        <f t="shared" si="75"/>
        <v>Nov-2023</v>
      </c>
      <c r="R552" s="2" t="str">
        <f t="shared" si="80"/>
        <v>ADULTS</v>
      </c>
    </row>
    <row r="553" spans="1:18" x14ac:dyDescent="0.35">
      <c r="A553" s="1">
        <v>44813</v>
      </c>
      <c r="B553" t="s">
        <v>581</v>
      </c>
      <c r="C553">
        <v>94</v>
      </c>
      <c r="D553" t="s">
        <v>9</v>
      </c>
      <c r="E553" t="s">
        <v>33</v>
      </c>
      <c r="F553" t="s">
        <v>30</v>
      </c>
      <c r="G553" s="6">
        <f>VLOOKUP(F553,S$11:$T$15, 2, FALSE)</f>
        <v>2496.7676064257025</v>
      </c>
      <c r="H553" t="s">
        <v>17</v>
      </c>
      <c r="I553" s="2">
        <v>2858.85</v>
      </c>
      <c r="J553" t="str">
        <f t="shared" si="76"/>
        <v>&gt;59</v>
      </c>
      <c r="K553" s="2">
        <f t="shared" si="72"/>
        <v>3144.7350000000001</v>
      </c>
      <c r="L553" s="2">
        <f t="shared" si="77"/>
        <v>3145</v>
      </c>
      <c r="M553" s="2">
        <f t="shared" si="78"/>
        <v>3145</v>
      </c>
      <c r="N553" s="2">
        <f t="shared" si="79"/>
        <v>3144</v>
      </c>
      <c r="O553">
        <f t="shared" si="73"/>
        <v>2022</v>
      </c>
      <c r="P553" t="str">
        <f t="shared" si="74"/>
        <v>Sep</v>
      </c>
      <c r="Q553" t="str">
        <f t="shared" si="75"/>
        <v>Sep-2022</v>
      </c>
      <c r="R553" s="2" t="str">
        <f t="shared" si="80"/>
        <v>ADULTS</v>
      </c>
    </row>
    <row r="554" spans="1:18" x14ac:dyDescent="0.35">
      <c r="A554" s="1">
        <v>45043</v>
      </c>
      <c r="B554" t="s">
        <v>582</v>
      </c>
      <c r="C554">
        <v>99</v>
      </c>
      <c r="D554" t="s">
        <v>9</v>
      </c>
      <c r="E554" t="s">
        <v>10</v>
      </c>
      <c r="F554" t="s">
        <v>11</v>
      </c>
      <c r="G554" s="6">
        <f>VLOOKUP(F554,S$11:$T$15, 2, FALSE)</f>
        <v>2503.6022787783868</v>
      </c>
      <c r="H554" t="s">
        <v>17</v>
      </c>
      <c r="I554" s="2">
        <v>2652.97</v>
      </c>
      <c r="J554" t="str">
        <f t="shared" si="76"/>
        <v>&gt;59</v>
      </c>
      <c r="K554" s="2">
        <f t="shared" si="72"/>
        <v>2918.2669999999998</v>
      </c>
      <c r="L554" s="2">
        <f t="shared" si="77"/>
        <v>2918</v>
      </c>
      <c r="M554" s="2">
        <f t="shared" si="78"/>
        <v>2919</v>
      </c>
      <c r="N554" s="2">
        <f t="shared" si="79"/>
        <v>2918</v>
      </c>
      <c r="O554">
        <f t="shared" si="73"/>
        <v>2023</v>
      </c>
      <c r="P554" t="str">
        <f t="shared" si="74"/>
        <v>Apr</v>
      </c>
      <c r="Q554" t="str">
        <f t="shared" si="75"/>
        <v>Apr-2023</v>
      </c>
      <c r="R554" s="2" t="str">
        <f t="shared" si="80"/>
        <v>ADULTS</v>
      </c>
    </row>
    <row r="555" spans="1:18" x14ac:dyDescent="0.35">
      <c r="A555" s="1">
        <v>45053</v>
      </c>
      <c r="B555" t="s">
        <v>583</v>
      </c>
      <c r="C555">
        <v>86</v>
      </c>
      <c r="D555" t="s">
        <v>9</v>
      </c>
      <c r="E555" t="s">
        <v>27</v>
      </c>
      <c r="F555" t="s">
        <v>30</v>
      </c>
      <c r="G555" s="6">
        <f>VLOOKUP(F555,S$11:$T$15, 2, FALSE)</f>
        <v>2496.7676064257025</v>
      </c>
      <c r="H555" t="s">
        <v>12</v>
      </c>
      <c r="I555" s="2">
        <v>3742.51</v>
      </c>
      <c r="J555" t="str">
        <f t="shared" si="76"/>
        <v>&gt;59</v>
      </c>
      <c r="K555" s="2">
        <f t="shared" si="72"/>
        <v>4116.7610000000004</v>
      </c>
      <c r="L555" s="2">
        <f t="shared" si="77"/>
        <v>4117</v>
      </c>
      <c r="M555" s="2">
        <f t="shared" si="78"/>
        <v>4117</v>
      </c>
      <c r="N555" s="2">
        <f t="shared" si="79"/>
        <v>4116</v>
      </c>
      <c r="O555">
        <f t="shared" si="73"/>
        <v>2023</v>
      </c>
      <c r="P555" t="str">
        <f t="shared" si="74"/>
        <v>May</v>
      </c>
      <c r="Q555" t="str">
        <f t="shared" si="75"/>
        <v>May-2023</v>
      </c>
      <c r="R555" s="2" t="str">
        <f t="shared" si="80"/>
        <v>ADULTS</v>
      </c>
    </row>
    <row r="556" spans="1:18" x14ac:dyDescent="0.35">
      <c r="A556" s="1">
        <v>44725</v>
      </c>
      <c r="B556" t="s">
        <v>584</v>
      </c>
      <c r="C556">
        <v>64</v>
      </c>
      <c r="D556" t="s">
        <v>14</v>
      </c>
      <c r="E556" t="s">
        <v>15</v>
      </c>
      <c r="F556" t="s">
        <v>23</v>
      </c>
      <c r="G556" s="6">
        <f>VLOOKUP(F556,S$11:$T$15, 2, FALSE)</f>
        <v>2440.2966694490819</v>
      </c>
      <c r="H556" t="s">
        <v>37</v>
      </c>
      <c r="I556" s="2">
        <v>63.77</v>
      </c>
      <c r="J556" t="str">
        <f t="shared" si="76"/>
        <v>&gt;59</v>
      </c>
      <c r="K556" s="2">
        <f t="shared" si="72"/>
        <v>70.147000000000006</v>
      </c>
      <c r="L556" s="2">
        <f t="shared" si="77"/>
        <v>70</v>
      </c>
      <c r="M556" s="2">
        <f t="shared" si="78"/>
        <v>71</v>
      </c>
      <c r="N556" s="2">
        <f t="shared" si="79"/>
        <v>70</v>
      </c>
      <c r="O556">
        <f t="shared" si="73"/>
        <v>2022</v>
      </c>
      <c r="P556" t="str">
        <f t="shared" si="74"/>
        <v>Jun</v>
      </c>
      <c r="Q556" t="str">
        <f t="shared" si="75"/>
        <v>Jun-2022</v>
      </c>
      <c r="R556" s="2" t="str">
        <f t="shared" si="80"/>
        <v>ADULTS</v>
      </c>
    </row>
    <row r="557" spans="1:18" x14ac:dyDescent="0.35">
      <c r="A557" s="1">
        <v>45192</v>
      </c>
      <c r="B557" t="s">
        <v>585</v>
      </c>
      <c r="C557">
        <v>66</v>
      </c>
      <c r="D557" t="s">
        <v>21</v>
      </c>
      <c r="E557" t="s">
        <v>35</v>
      </c>
      <c r="F557" t="s">
        <v>23</v>
      </c>
      <c r="G557" s="6">
        <f>VLOOKUP(F557,S$11:$T$15, 2, FALSE)</f>
        <v>2440.2966694490819</v>
      </c>
      <c r="H557" t="s">
        <v>40</v>
      </c>
      <c r="I557" s="2">
        <v>3289.42</v>
      </c>
      <c r="J557" t="str">
        <f t="shared" si="76"/>
        <v>&gt;59</v>
      </c>
      <c r="K557" s="2">
        <f t="shared" si="72"/>
        <v>3618.3620000000005</v>
      </c>
      <c r="L557" s="2">
        <f t="shared" si="77"/>
        <v>3618</v>
      </c>
      <c r="M557" s="2">
        <f t="shared" si="78"/>
        <v>3619</v>
      </c>
      <c r="N557" s="2">
        <f t="shared" si="79"/>
        <v>3618</v>
      </c>
      <c r="O557">
        <f t="shared" si="73"/>
        <v>2023</v>
      </c>
      <c r="P557" t="str">
        <f t="shared" si="74"/>
        <v>Sep</v>
      </c>
      <c r="Q557" t="str">
        <f t="shared" si="75"/>
        <v>Sep-2023</v>
      </c>
      <c r="R557" s="2" t="str">
        <f t="shared" si="80"/>
        <v>ADULTS</v>
      </c>
    </row>
    <row r="558" spans="1:18" x14ac:dyDescent="0.35">
      <c r="A558" s="1">
        <v>44976</v>
      </c>
      <c r="B558" t="s">
        <v>586</v>
      </c>
      <c r="C558">
        <v>68</v>
      </c>
      <c r="D558" t="s">
        <v>14</v>
      </c>
      <c r="E558" t="s">
        <v>19</v>
      </c>
      <c r="F558" t="s">
        <v>30</v>
      </c>
      <c r="G558" s="6">
        <f>VLOOKUP(F558,S$11:$T$15, 2, FALSE)</f>
        <v>2496.7676064257025</v>
      </c>
      <c r="H558" t="s">
        <v>28</v>
      </c>
      <c r="I558" s="2">
        <v>3054.55</v>
      </c>
      <c r="J558" t="str">
        <f t="shared" si="76"/>
        <v>&gt;59</v>
      </c>
      <c r="K558" s="2">
        <f t="shared" si="72"/>
        <v>3360.0050000000006</v>
      </c>
      <c r="L558" s="2">
        <f t="shared" si="77"/>
        <v>3360</v>
      </c>
      <c r="M558" s="2">
        <f t="shared" si="78"/>
        <v>3361</v>
      </c>
      <c r="N558" s="2">
        <f t="shared" si="79"/>
        <v>3360</v>
      </c>
      <c r="O558">
        <f t="shared" si="73"/>
        <v>2023</v>
      </c>
      <c r="P558" t="str">
        <f t="shared" si="74"/>
        <v>Feb</v>
      </c>
      <c r="Q558" t="str">
        <f t="shared" si="75"/>
        <v>Feb-2023</v>
      </c>
      <c r="R558" s="2" t="str">
        <f t="shared" si="80"/>
        <v>ADULTS</v>
      </c>
    </row>
    <row r="559" spans="1:18" x14ac:dyDescent="0.35">
      <c r="A559" s="1">
        <v>44796</v>
      </c>
      <c r="B559" t="s">
        <v>587</v>
      </c>
      <c r="C559">
        <v>95</v>
      </c>
      <c r="D559" t="s">
        <v>9</v>
      </c>
      <c r="E559" t="s">
        <v>19</v>
      </c>
      <c r="F559" t="s">
        <v>16</v>
      </c>
      <c r="G559" s="6">
        <f>VLOOKUP(F559,S$11:$T$15, 2, FALSE)</f>
        <v>2509.1716796874998</v>
      </c>
      <c r="H559" t="s">
        <v>17</v>
      </c>
      <c r="I559" s="2">
        <v>3121.16</v>
      </c>
      <c r="J559" t="str">
        <f t="shared" si="76"/>
        <v>&gt;59</v>
      </c>
      <c r="K559" s="2">
        <f t="shared" si="72"/>
        <v>3433.2760000000003</v>
      </c>
      <c r="L559" s="2">
        <f t="shared" si="77"/>
        <v>3433</v>
      </c>
      <c r="M559" s="2">
        <f t="shared" si="78"/>
        <v>3434</v>
      </c>
      <c r="N559" s="2">
        <f t="shared" si="79"/>
        <v>3433</v>
      </c>
      <c r="O559">
        <f t="shared" si="73"/>
        <v>2022</v>
      </c>
      <c r="P559" t="str">
        <f t="shared" si="74"/>
        <v>Aug</v>
      </c>
      <c r="Q559" t="str">
        <f t="shared" si="75"/>
        <v>Aug-2022</v>
      </c>
      <c r="R559" s="2" t="str">
        <f t="shared" si="80"/>
        <v>ADULTS</v>
      </c>
    </row>
    <row r="560" spans="1:18" x14ac:dyDescent="0.35">
      <c r="A560" s="1">
        <v>44925</v>
      </c>
      <c r="B560" t="s">
        <v>588</v>
      </c>
      <c r="C560">
        <v>66</v>
      </c>
      <c r="D560" t="s">
        <v>9</v>
      </c>
      <c r="E560" t="s">
        <v>10</v>
      </c>
      <c r="F560" t="s">
        <v>30</v>
      </c>
      <c r="G560" s="6">
        <f>VLOOKUP(F560,S$11:$T$15, 2, FALSE)</f>
        <v>2496.7676064257025</v>
      </c>
      <c r="H560" t="s">
        <v>37</v>
      </c>
      <c r="I560" s="2">
        <v>2110.61</v>
      </c>
      <c r="J560" t="str">
        <f t="shared" si="76"/>
        <v>&gt;59</v>
      </c>
      <c r="K560" s="2">
        <f t="shared" si="72"/>
        <v>2321.6710000000003</v>
      </c>
      <c r="L560" s="2">
        <f t="shared" si="77"/>
        <v>2322</v>
      </c>
      <c r="M560" s="2">
        <f t="shared" si="78"/>
        <v>2322</v>
      </c>
      <c r="N560" s="2">
        <f t="shared" si="79"/>
        <v>2321</v>
      </c>
      <c r="O560">
        <f t="shared" si="73"/>
        <v>2022</v>
      </c>
      <c r="P560" t="str">
        <f t="shared" si="74"/>
        <v>Dec</v>
      </c>
      <c r="Q560" t="str">
        <f t="shared" si="75"/>
        <v>Dec-2022</v>
      </c>
      <c r="R560" s="2" t="str">
        <f t="shared" si="80"/>
        <v>ADULTS</v>
      </c>
    </row>
    <row r="561" spans="1:18" x14ac:dyDescent="0.35">
      <c r="A561" s="1">
        <v>44728</v>
      </c>
      <c r="B561" t="s">
        <v>589</v>
      </c>
      <c r="C561">
        <v>50</v>
      </c>
      <c r="D561" t="s">
        <v>14</v>
      </c>
      <c r="E561" t="s">
        <v>27</v>
      </c>
      <c r="F561" t="s">
        <v>11</v>
      </c>
      <c r="G561" s="6">
        <f>VLOOKUP(F561,S$11:$T$15, 2, FALSE)</f>
        <v>2503.6022787783868</v>
      </c>
      <c r="H561" t="s">
        <v>40</v>
      </c>
      <c r="I561" s="2">
        <v>2858.8</v>
      </c>
      <c r="J561" t="str">
        <f t="shared" si="76"/>
        <v>40-59</v>
      </c>
      <c r="K561" s="2">
        <f t="shared" si="72"/>
        <v>3144.6800000000003</v>
      </c>
      <c r="L561" s="2">
        <f t="shared" si="77"/>
        <v>3145</v>
      </c>
      <c r="M561" s="2">
        <f t="shared" si="78"/>
        <v>3145</v>
      </c>
      <c r="N561" s="2">
        <f t="shared" si="79"/>
        <v>3144</v>
      </c>
      <c r="O561">
        <f t="shared" si="73"/>
        <v>2022</v>
      </c>
      <c r="P561" t="str">
        <f t="shared" si="74"/>
        <v>Jun</v>
      </c>
      <c r="Q561" t="str">
        <f t="shared" si="75"/>
        <v>Jun-2022</v>
      </c>
      <c r="R561" s="2" t="str">
        <f t="shared" si="80"/>
        <v>ADULTS</v>
      </c>
    </row>
    <row r="562" spans="1:18" x14ac:dyDescent="0.35">
      <c r="A562" s="1">
        <v>45289</v>
      </c>
      <c r="B562" t="s">
        <v>590</v>
      </c>
      <c r="C562">
        <v>42</v>
      </c>
      <c r="D562" t="s">
        <v>21</v>
      </c>
      <c r="E562" t="s">
        <v>33</v>
      </c>
      <c r="F562" t="s">
        <v>30</v>
      </c>
      <c r="G562" s="6">
        <f>VLOOKUP(F562,S$11:$T$15, 2, FALSE)</f>
        <v>2496.7676064257025</v>
      </c>
      <c r="H562" t="s">
        <v>40</v>
      </c>
      <c r="I562" s="2">
        <v>3187.94</v>
      </c>
      <c r="J562" t="str">
        <f t="shared" si="76"/>
        <v>40-59</v>
      </c>
      <c r="K562" s="2">
        <f t="shared" si="72"/>
        <v>3506.7340000000004</v>
      </c>
      <c r="L562" s="2">
        <f t="shared" si="77"/>
        <v>3507</v>
      </c>
      <c r="M562" s="2">
        <f t="shared" si="78"/>
        <v>3507</v>
      </c>
      <c r="N562" s="2">
        <f t="shared" si="79"/>
        <v>3506</v>
      </c>
      <c r="O562">
        <f t="shared" si="73"/>
        <v>2023</v>
      </c>
      <c r="P562" t="str">
        <f t="shared" si="74"/>
        <v>Dec</v>
      </c>
      <c r="Q562" t="str">
        <f t="shared" si="75"/>
        <v>Dec-2023</v>
      </c>
      <c r="R562" s="2" t="str">
        <f t="shared" si="80"/>
        <v>ADULTS</v>
      </c>
    </row>
    <row r="563" spans="1:18" x14ac:dyDescent="0.35">
      <c r="A563" s="1">
        <v>45271</v>
      </c>
      <c r="B563" t="s">
        <v>591</v>
      </c>
      <c r="C563">
        <v>29</v>
      </c>
      <c r="D563" t="s">
        <v>21</v>
      </c>
      <c r="E563" t="s">
        <v>33</v>
      </c>
      <c r="F563" t="s">
        <v>11</v>
      </c>
      <c r="G563" s="6">
        <f>VLOOKUP(F563,S$11:$T$15, 2, FALSE)</f>
        <v>2503.6022787783868</v>
      </c>
      <c r="H563" t="s">
        <v>37</v>
      </c>
      <c r="I563" s="2">
        <v>4088.6</v>
      </c>
      <c r="J563" t="str">
        <f t="shared" si="76"/>
        <v>18-39</v>
      </c>
      <c r="K563" s="2">
        <f t="shared" si="72"/>
        <v>4497.46</v>
      </c>
      <c r="L563" s="2">
        <f t="shared" si="77"/>
        <v>4497</v>
      </c>
      <c r="M563" s="2">
        <f t="shared" si="78"/>
        <v>4498</v>
      </c>
      <c r="N563" s="2">
        <f t="shared" si="79"/>
        <v>4497</v>
      </c>
      <c r="O563">
        <f t="shared" si="73"/>
        <v>2023</v>
      </c>
      <c r="P563" t="str">
        <f t="shared" si="74"/>
        <v>Dec</v>
      </c>
      <c r="Q563" t="str">
        <f t="shared" si="75"/>
        <v>Dec-2023</v>
      </c>
      <c r="R563" s="2" t="str">
        <f t="shared" si="80"/>
        <v>ADULTS</v>
      </c>
    </row>
    <row r="564" spans="1:18" x14ac:dyDescent="0.35">
      <c r="A564" s="1">
        <v>45047</v>
      </c>
      <c r="B564" t="s">
        <v>592</v>
      </c>
      <c r="C564">
        <v>8</v>
      </c>
      <c r="D564" t="s">
        <v>9</v>
      </c>
      <c r="E564" t="s">
        <v>19</v>
      </c>
      <c r="F564" t="s">
        <v>23</v>
      </c>
      <c r="G564" s="6">
        <f>VLOOKUP(F564,S$11:$T$15, 2, FALSE)</f>
        <v>2440.2966694490819</v>
      </c>
      <c r="H564" t="s">
        <v>17</v>
      </c>
      <c r="I564" s="2">
        <v>737.32</v>
      </c>
      <c r="J564" t="str">
        <f t="shared" si="76"/>
        <v>0-17</v>
      </c>
      <c r="K564" s="2">
        <f t="shared" si="72"/>
        <v>811.05200000000013</v>
      </c>
      <c r="L564" s="2">
        <f t="shared" si="77"/>
        <v>811</v>
      </c>
      <c r="M564" s="2">
        <f t="shared" si="78"/>
        <v>812</v>
      </c>
      <c r="N564" s="2">
        <f t="shared" si="79"/>
        <v>811</v>
      </c>
      <c r="O564">
        <f t="shared" si="73"/>
        <v>2023</v>
      </c>
      <c r="P564" t="str">
        <f t="shared" si="74"/>
        <v>May</v>
      </c>
      <c r="Q564" t="str">
        <f t="shared" si="75"/>
        <v>May-2023</v>
      </c>
      <c r="R564" s="2" t="str">
        <f t="shared" si="80"/>
        <v>CHILDREN</v>
      </c>
    </row>
    <row r="565" spans="1:18" x14ac:dyDescent="0.35">
      <c r="A565" s="1">
        <v>45073</v>
      </c>
      <c r="B565" t="s">
        <v>593</v>
      </c>
      <c r="C565">
        <v>63</v>
      </c>
      <c r="D565" t="s">
        <v>9</v>
      </c>
      <c r="E565" t="s">
        <v>10</v>
      </c>
      <c r="F565" t="s">
        <v>16</v>
      </c>
      <c r="G565" s="6">
        <f>VLOOKUP(F565,S$11:$T$15, 2, FALSE)</f>
        <v>2509.1716796874998</v>
      </c>
      <c r="H565" t="s">
        <v>40</v>
      </c>
      <c r="I565" s="2">
        <v>1867.58</v>
      </c>
      <c r="J565" t="str">
        <f t="shared" si="76"/>
        <v>&gt;59</v>
      </c>
      <c r="K565" s="2">
        <f t="shared" si="72"/>
        <v>2054.3380000000002</v>
      </c>
      <c r="L565" s="2">
        <f t="shared" si="77"/>
        <v>2054</v>
      </c>
      <c r="M565" s="2">
        <f t="shared" si="78"/>
        <v>2055</v>
      </c>
      <c r="N565" s="2">
        <f t="shared" si="79"/>
        <v>2054</v>
      </c>
      <c r="O565">
        <f t="shared" si="73"/>
        <v>2023</v>
      </c>
      <c r="P565" t="str">
        <f t="shared" si="74"/>
        <v>May</v>
      </c>
      <c r="Q565" t="str">
        <f t="shared" si="75"/>
        <v>May-2023</v>
      </c>
      <c r="R565" s="2" t="str">
        <f t="shared" si="80"/>
        <v>ADULTS</v>
      </c>
    </row>
    <row r="566" spans="1:18" x14ac:dyDescent="0.35">
      <c r="A566" s="1">
        <v>45020</v>
      </c>
      <c r="B566" t="s">
        <v>594</v>
      </c>
      <c r="C566">
        <v>60</v>
      </c>
      <c r="D566" t="s">
        <v>14</v>
      </c>
      <c r="E566" t="s">
        <v>15</v>
      </c>
      <c r="F566" t="s">
        <v>11</v>
      </c>
      <c r="G566" s="6">
        <f>VLOOKUP(F566,S$11:$T$15, 2, FALSE)</f>
        <v>2503.6022787783868</v>
      </c>
      <c r="H566" t="s">
        <v>37</v>
      </c>
      <c r="I566" s="2">
        <v>3576.57</v>
      </c>
      <c r="J566" t="str">
        <f t="shared" si="76"/>
        <v>&gt;59</v>
      </c>
      <c r="K566" s="2">
        <f t="shared" si="72"/>
        <v>3934.2270000000003</v>
      </c>
      <c r="L566" s="2">
        <f t="shared" si="77"/>
        <v>3934</v>
      </c>
      <c r="M566" s="2">
        <f t="shared" si="78"/>
        <v>3935</v>
      </c>
      <c r="N566" s="2">
        <f t="shared" si="79"/>
        <v>3934</v>
      </c>
      <c r="O566">
        <f t="shared" si="73"/>
        <v>2023</v>
      </c>
      <c r="P566" t="str">
        <f t="shared" si="74"/>
        <v>Apr</v>
      </c>
      <c r="Q566" t="str">
        <f t="shared" si="75"/>
        <v>Apr-2023</v>
      </c>
      <c r="R566" s="2" t="str">
        <f t="shared" si="80"/>
        <v>ADULTS</v>
      </c>
    </row>
    <row r="567" spans="1:18" x14ac:dyDescent="0.35">
      <c r="A567" s="1">
        <v>44790</v>
      </c>
      <c r="B567" t="s">
        <v>595</v>
      </c>
      <c r="C567">
        <v>34</v>
      </c>
      <c r="D567" t="s">
        <v>21</v>
      </c>
      <c r="E567" t="s">
        <v>27</v>
      </c>
      <c r="F567" t="s">
        <v>16</v>
      </c>
      <c r="G567" s="6">
        <f>VLOOKUP(F567,S$11:$T$15, 2, FALSE)</f>
        <v>2509.1716796874998</v>
      </c>
      <c r="H567" t="s">
        <v>17</v>
      </c>
      <c r="I567" s="2">
        <v>2252.37</v>
      </c>
      <c r="J567" t="str">
        <f t="shared" si="76"/>
        <v>18-39</v>
      </c>
      <c r="K567" s="2">
        <f t="shared" si="72"/>
        <v>2477.607</v>
      </c>
      <c r="L567" s="2">
        <f t="shared" si="77"/>
        <v>2478</v>
      </c>
      <c r="M567" s="2">
        <f t="shared" si="78"/>
        <v>2478</v>
      </c>
      <c r="N567" s="2">
        <f t="shared" si="79"/>
        <v>2477</v>
      </c>
      <c r="O567">
        <f t="shared" si="73"/>
        <v>2022</v>
      </c>
      <c r="P567" t="str">
        <f t="shared" si="74"/>
        <v>Aug</v>
      </c>
      <c r="Q567" t="str">
        <f t="shared" si="75"/>
        <v>Aug-2022</v>
      </c>
      <c r="R567" s="2" t="str">
        <f t="shared" si="80"/>
        <v>ADULTS</v>
      </c>
    </row>
    <row r="568" spans="1:18" x14ac:dyDescent="0.35">
      <c r="A568" s="1">
        <v>44707</v>
      </c>
      <c r="B568" t="s">
        <v>596</v>
      </c>
      <c r="C568">
        <v>16</v>
      </c>
      <c r="D568" t="s">
        <v>21</v>
      </c>
      <c r="E568" t="s">
        <v>27</v>
      </c>
      <c r="F568" t="s">
        <v>23</v>
      </c>
      <c r="G568" s="6">
        <f>VLOOKUP(F568,S$11:$T$15, 2, FALSE)</f>
        <v>2440.2966694490819</v>
      </c>
      <c r="H568" t="s">
        <v>40</v>
      </c>
      <c r="I568" s="2">
        <v>4354.05</v>
      </c>
      <c r="J568" t="str">
        <f t="shared" si="76"/>
        <v>0-17</v>
      </c>
      <c r="K568" s="2">
        <f t="shared" si="72"/>
        <v>4789.4550000000008</v>
      </c>
      <c r="L568" s="2">
        <f t="shared" si="77"/>
        <v>4789</v>
      </c>
      <c r="M568" s="2">
        <f t="shared" si="78"/>
        <v>4790</v>
      </c>
      <c r="N568" s="2">
        <f t="shared" si="79"/>
        <v>4789</v>
      </c>
      <c r="O568">
        <f t="shared" si="73"/>
        <v>2022</v>
      </c>
      <c r="P568" t="str">
        <f t="shared" si="74"/>
        <v>May</v>
      </c>
      <c r="Q568" t="str">
        <f t="shared" si="75"/>
        <v>May-2022</v>
      </c>
      <c r="R568" s="2" t="str">
        <f t="shared" si="80"/>
        <v>CHILDREN</v>
      </c>
    </row>
    <row r="569" spans="1:18" x14ac:dyDescent="0.35">
      <c r="A569" s="1">
        <v>44940</v>
      </c>
      <c r="B569" t="s">
        <v>597</v>
      </c>
      <c r="C569">
        <v>79</v>
      </c>
      <c r="D569" t="s">
        <v>21</v>
      </c>
      <c r="E569" t="s">
        <v>15</v>
      </c>
      <c r="F569" t="s">
        <v>16</v>
      </c>
      <c r="G569" s="6">
        <f>VLOOKUP(F569,S$11:$T$15, 2, FALSE)</f>
        <v>2509.1716796874998</v>
      </c>
      <c r="H569" t="s">
        <v>28</v>
      </c>
      <c r="I569" s="2">
        <v>3284.08</v>
      </c>
      <c r="J569" t="str">
        <f t="shared" si="76"/>
        <v>&gt;59</v>
      </c>
      <c r="K569" s="2">
        <f t="shared" si="72"/>
        <v>3612.4880000000003</v>
      </c>
      <c r="L569" s="2">
        <f t="shared" si="77"/>
        <v>3612</v>
      </c>
      <c r="M569" s="2">
        <f t="shared" si="78"/>
        <v>3613</v>
      </c>
      <c r="N569" s="2">
        <f t="shared" si="79"/>
        <v>3612</v>
      </c>
      <c r="O569">
        <f t="shared" si="73"/>
        <v>2023</v>
      </c>
      <c r="P569" t="str">
        <f t="shared" si="74"/>
        <v>Jan</v>
      </c>
      <c r="Q569" t="str">
        <f t="shared" si="75"/>
        <v>Jan-2023</v>
      </c>
      <c r="R569" s="2" t="str">
        <f t="shared" si="80"/>
        <v>ADULTS</v>
      </c>
    </row>
    <row r="570" spans="1:18" x14ac:dyDescent="0.35">
      <c r="A570" s="1">
        <v>44618</v>
      </c>
      <c r="B570" t="s">
        <v>598</v>
      </c>
      <c r="C570">
        <v>7</v>
      </c>
      <c r="D570" t="s">
        <v>21</v>
      </c>
      <c r="E570" t="s">
        <v>15</v>
      </c>
      <c r="F570" t="s">
        <v>16</v>
      </c>
      <c r="G570" s="6">
        <f>VLOOKUP(F570,S$11:$T$15, 2, FALSE)</f>
        <v>2509.1716796874998</v>
      </c>
      <c r="H570" t="s">
        <v>28</v>
      </c>
      <c r="I570" s="2">
        <v>4096.79</v>
      </c>
      <c r="J570" t="str">
        <f t="shared" si="76"/>
        <v>0-17</v>
      </c>
      <c r="K570" s="2">
        <f t="shared" si="72"/>
        <v>4506.4690000000001</v>
      </c>
      <c r="L570" s="2">
        <f t="shared" si="77"/>
        <v>4506</v>
      </c>
      <c r="M570" s="2">
        <f t="shared" si="78"/>
        <v>4507</v>
      </c>
      <c r="N570" s="2">
        <f t="shared" si="79"/>
        <v>4506</v>
      </c>
      <c r="O570">
        <f t="shared" si="73"/>
        <v>2022</v>
      </c>
      <c r="P570" t="str">
        <f t="shared" si="74"/>
        <v>Feb</v>
      </c>
      <c r="Q570" t="str">
        <f t="shared" si="75"/>
        <v>Feb-2022</v>
      </c>
      <c r="R570" s="2" t="str">
        <f t="shared" si="80"/>
        <v>CHILDREN</v>
      </c>
    </row>
    <row r="571" spans="1:18" x14ac:dyDescent="0.35">
      <c r="A571" s="1">
        <v>44986</v>
      </c>
      <c r="B571" t="s">
        <v>599</v>
      </c>
      <c r="C571">
        <v>56</v>
      </c>
      <c r="D571" t="s">
        <v>21</v>
      </c>
      <c r="E571" t="s">
        <v>19</v>
      </c>
      <c r="F571" t="s">
        <v>23</v>
      </c>
      <c r="G571" s="6">
        <f>VLOOKUP(F571,S$11:$T$15, 2, FALSE)</f>
        <v>2440.2966694490819</v>
      </c>
      <c r="H571" t="s">
        <v>17</v>
      </c>
      <c r="I571" s="2">
        <v>821.24</v>
      </c>
      <c r="J571" t="str">
        <f t="shared" si="76"/>
        <v>40-59</v>
      </c>
      <c r="K571" s="2">
        <f t="shared" si="72"/>
        <v>903.36400000000003</v>
      </c>
      <c r="L571" s="2">
        <f t="shared" si="77"/>
        <v>903</v>
      </c>
      <c r="M571" s="2">
        <f t="shared" si="78"/>
        <v>904</v>
      </c>
      <c r="N571" s="2">
        <f t="shared" si="79"/>
        <v>903</v>
      </c>
      <c r="O571">
        <f t="shared" si="73"/>
        <v>2023</v>
      </c>
      <c r="P571" t="str">
        <f t="shared" si="74"/>
        <v>Mar</v>
      </c>
      <c r="Q571" t="str">
        <f t="shared" si="75"/>
        <v>Mar-2023</v>
      </c>
      <c r="R571" s="2" t="str">
        <f t="shared" si="80"/>
        <v>ADULTS</v>
      </c>
    </row>
    <row r="572" spans="1:18" x14ac:dyDescent="0.35">
      <c r="A572" s="1">
        <v>45254</v>
      </c>
      <c r="B572" t="s">
        <v>600</v>
      </c>
      <c r="C572">
        <v>59</v>
      </c>
      <c r="D572" t="s">
        <v>14</v>
      </c>
      <c r="E572" t="s">
        <v>19</v>
      </c>
      <c r="F572" t="s">
        <v>11</v>
      </c>
      <c r="G572" s="6">
        <f>VLOOKUP(F572,S$11:$T$15, 2, FALSE)</f>
        <v>2503.6022787783868</v>
      </c>
      <c r="H572" t="s">
        <v>40</v>
      </c>
      <c r="I572" s="2">
        <v>3211.64</v>
      </c>
      <c r="J572" t="str">
        <f t="shared" si="76"/>
        <v>40-59</v>
      </c>
      <c r="K572" s="2">
        <f t="shared" si="72"/>
        <v>3532.8040000000001</v>
      </c>
      <c r="L572" s="2">
        <f t="shared" si="77"/>
        <v>3533</v>
      </c>
      <c r="M572" s="2">
        <f t="shared" si="78"/>
        <v>3533</v>
      </c>
      <c r="N572" s="2">
        <f t="shared" si="79"/>
        <v>3532</v>
      </c>
      <c r="O572">
        <f t="shared" si="73"/>
        <v>2023</v>
      </c>
      <c r="P572" t="str">
        <f t="shared" si="74"/>
        <v>Nov</v>
      </c>
      <c r="Q572" t="str">
        <f t="shared" si="75"/>
        <v>Nov-2023</v>
      </c>
      <c r="R572" s="2" t="str">
        <f t="shared" si="80"/>
        <v>ADULTS</v>
      </c>
    </row>
    <row r="573" spans="1:18" x14ac:dyDescent="0.35">
      <c r="A573" s="1">
        <v>44563</v>
      </c>
      <c r="B573" t="s">
        <v>601</v>
      </c>
      <c r="C573">
        <v>91</v>
      </c>
      <c r="D573" t="s">
        <v>14</v>
      </c>
      <c r="E573" t="s">
        <v>33</v>
      </c>
      <c r="F573" t="s">
        <v>16</v>
      </c>
      <c r="G573" s="6">
        <f>VLOOKUP(F573,S$11:$T$15, 2, FALSE)</f>
        <v>2509.1716796874998</v>
      </c>
      <c r="H573" t="s">
        <v>12</v>
      </c>
      <c r="I573" s="2">
        <v>1579.82</v>
      </c>
      <c r="J573" t="str">
        <f t="shared" si="76"/>
        <v>&gt;59</v>
      </c>
      <c r="K573" s="2">
        <f t="shared" si="72"/>
        <v>1737.8020000000001</v>
      </c>
      <c r="L573" s="2">
        <f t="shared" si="77"/>
        <v>1738</v>
      </c>
      <c r="M573" s="2">
        <f t="shared" si="78"/>
        <v>1738</v>
      </c>
      <c r="N573" s="2">
        <f t="shared" si="79"/>
        <v>1737</v>
      </c>
      <c r="O573">
        <f t="shared" si="73"/>
        <v>2022</v>
      </c>
      <c r="P573" t="str">
        <f t="shared" si="74"/>
        <v>Jan</v>
      </c>
      <c r="Q573" t="str">
        <f t="shared" si="75"/>
        <v>Jan-2022</v>
      </c>
      <c r="R573" s="2" t="str">
        <f t="shared" si="80"/>
        <v>ADULTS</v>
      </c>
    </row>
    <row r="574" spans="1:18" x14ac:dyDescent="0.35">
      <c r="A574" s="1">
        <v>44622</v>
      </c>
      <c r="B574" t="s">
        <v>602</v>
      </c>
      <c r="C574">
        <v>75</v>
      </c>
      <c r="D574" t="s">
        <v>14</v>
      </c>
      <c r="E574" t="s">
        <v>19</v>
      </c>
      <c r="F574" t="s">
        <v>23</v>
      </c>
      <c r="G574" s="6">
        <f>VLOOKUP(F574,S$11:$T$15, 2, FALSE)</f>
        <v>2440.2966694490819</v>
      </c>
      <c r="H574" t="s">
        <v>12</v>
      </c>
      <c r="I574" s="2">
        <v>4398.3900000000003</v>
      </c>
      <c r="J574" t="str">
        <f t="shared" si="76"/>
        <v>&gt;59</v>
      </c>
      <c r="K574" s="2">
        <f t="shared" si="72"/>
        <v>4838.2290000000012</v>
      </c>
      <c r="L574" s="2">
        <f t="shared" si="77"/>
        <v>4838</v>
      </c>
      <c r="M574" s="2">
        <f t="shared" si="78"/>
        <v>4839</v>
      </c>
      <c r="N574" s="2">
        <f t="shared" si="79"/>
        <v>4838</v>
      </c>
      <c r="O574">
        <f t="shared" si="73"/>
        <v>2022</v>
      </c>
      <c r="P574" t="str">
        <f t="shared" si="74"/>
        <v>Mar</v>
      </c>
      <c r="Q574" t="str">
        <f t="shared" si="75"/>
        <v>Mar-2022</v>
      </c>
      <c r="R574" s="2" t="str">
        <f t="shared" si="80"/>
        <v>ADULTS</v>
      </c>
    </row>
    <row r="575" spans="1:18" x14ac:dyDescent="0.35">
      <c r="A575" s="1">
        <v>45213</v>
      </c>
      <c r="B575" t="s">
        <v>603</v>
      </c>
      <c r="C575">
        <v>2</v>
      </c>
      <c r="D575" t="s">
        <v>14</v>
      </c>
      <c r="E575" t="s">
        <v>19</v>
      </c>
      <c r="F575" t="s">
        <v>30</v>
      </c>
      <c r="G575" s="6">
        <f>VLOOKUP(F575,S$11:$T$15, 2, FALSE)</f>
        <v>2496.7676064257025</v>
      </c>
      <c r="H575" t="s">
        <v>17</v>
      </c>
      <c r="I575" s="2">
        <v>4561.97</v>
      </c>
      <c r="J575" t="str">
        <f t="shared" si="76"/>
        <v>0-17</v>
      </c>
      <c r="K575" s="2">
        <f t="shared" si="72"/>
        <v>5018.1670000000004</v>
      </c>
      <c r="L575" s="2">
        <f t="shared" si="77"/>
        <v>5018</v>
      </c>
      <c r="M575" s="2">
        <f t="shared" si="78"/>
        <v>5019</v>
      </c>
      <c r="N575" s="2">
        <f t="shared" si="79"/>
        <v>5018</v>
      </c>
      <c r="O575">
        <f t="shared" si="73"/>
        <v>2023</v>
      </c>
      <c r="P575" t="str">
        <f t="shared" si="74"/>
        <v>Oct</v>
      </c>
      <c r="Q575" t="str">
        <f t="shared" si="75"/>
        <v>Oct-2023</v>
      </c>
      <c r="R575" s="2" t="str">
        <f t="shared" si="80"/>
        <v>CHILDREN</v>
      </c>
    </row>
    <row r="576" spans="1:18" x14ac:dyDescent="0.35">
      <c r="A576" s="1">
        <v>45231</v>
      </c>
      <c r="B576" t="s">
        <v>604</v>
      </c>
      <c r="C576">
        <v>21</v>
      </c>
      <c r="D576" t="s">
        <v>14</v>
      </c>
      <c r="E576" t="s">
        <v>19</v>
      </c>
      <c r="F576" t="s">
        <v>16</v>
      </c>
      <c r="G576" s="6">
        <f>VLOOKUP(F576,S$11:$T$15, 2, FALSE)</f>
        <v>2509.1716796874998</v>
      </c>
      <c r="H576" t="s">
        <v>28</v>
      </c>
      <c r="I576" s="2">
        <v>3404.87</v>
      </c>
      <c r="J576" t="str">
        <f t="shared" si="76"/>
        <v>18-39</v>
      </c>
      <c r="K576" s="2">
        <f t="shared" si="72"/>
        <v>3745.357</v>
      </c>
      <c r="L576" s="2">
        <f t="shared" si="77"/>
        <v>3745</v>
      </c>
      <c r="M576" s="2">
        <f t="shared" si="78"/>
        <v>3746</v>
      </c>
      <c r="N576" s="2">
        <f t="shared" si="79"/>
        <v>3745</v>
      </c>
      <c r="O576">
        <f t="shared" si="73"/>
        <v>2023</v>
      </c>
      <c r="P576" t="str">
        <f t="shared" si="74"/>
        <v>Nov</v>
      </c>
      <c r="Q576" t="str">
        <f t="shared" si="75"/>
        <v>Nov-2023</v>
      </c>
      <c r="R576" s="2" t="str">
        <f t="shared" si="80"/>
        <v>ADULTS</v>
      </c>
    </row>
    <row r="577" spans="1:18" x14ac:dyDescent="0.35">
      <c r="A577" s="1">
        <v>44872</v>
      </c>
      <c r="B577" t="s">
        <v>605</v>
      </c>
      <c r="C577">
        <v>60</v>
      </c>
      <c r="D577" t="s">
        <v>14</v>
      </c>
      <c r="E577" t="s">
        <v>35</v>
      </c>
      <c r="F577" t="s">
        <v>23</v>
      </c>
      <c r="G577" s="6">
        <f>VLOOKUP(F577,S$11:$T$15, 2, FALSE)</f>
        <v>2440.2966694490819</v>
      </c>
      <c r="H577" t="s">
        <v>12</v>
      </c>
      <c r="I577" s="2">
        <v>2286.2199999999998</v>
      </c>
      <c r="J577" t="str">
        <f t="shared" si="76"/>
        <v>&gt;59</v>
      </c>
      <c r="K577" s="2">
        <f t="shared" si="72"/>
        <v>2514.8420000000001</v>
      </c>
      <c r="L577" s="2">
        <f t="shared" si="77"/>
        <v>2515</v>
      </c>
      <c r="M577" s="2">
        <f t="shared" si="78"/>
        <v>2515</v>
      </c>
      <c r="N577" s="2">
        <f t="shared" si="79"/>
        <v>2514</v>
      </c>
      <c r="O577">
        <f t="shared" si="73"/>
        <v>2022</v>
      </c>
      <c r="P577" t="str">
        <f t="shared" si="74"/>
        <v>Nov</v>
      </c>
      <c r="Q577" t="str">
        <f t="shared" si="75"/>
        <v>Nov-2022</v>
      </c>
      <c r="R577" s="2" t="str">
        <f t="shared" si="80"/>
        <v>ADULTS</v>
      </c>
    </row>
    <row r="578" spans="1:18" x14ac:dyDescent="0.35">
      <c r="A578" s="1">
        <v>44936</v>
      </c>
      <c r="B578" t="s">
        <v>606</v>
      </c>
      <c r="C578">
        <v>21</v>
      </c>
      <c r="D578" t="s">
        <v>14</v>
      </c>
      <c r="E578" t="s">
        <v>19</v>
      </c>
      <c r="F578" t="s">
        <v>30</v>
      </c>
      <c r="G578" s="6">
        <f>VLOOKUP(F578,S$11:$T$15, 2, FALSE)</f>
        <v>2496.7676064257025</v>
      </c>
      <c r="H578" t="s">
        <v>28</v>
      </c>
      <c r="I578" s="2">
        <v>3315.65</v>
      </c>
      <c r="J578" t="str">
        <f t="shared" si="76"/>
        <v>18-39</v>
      </c>
      <c r="K578" s="2">
        <f t="shared" ref="K578:K641" si="81">I578*1.1</f>
        <v>3647.2150000000006</v>
      </c>
      <c r="L578" s="2">
        <f t="shared" si="77"/>
        <v>3647</v>
      </c>
      <c r="M578" s="2">
        <f t="shared" si="78"/>
        <v>3648</v>
      </c>
      <c r="N578" s="2">
        <f t="shared" si="79"/>
        <v>3647</v>
      </c>
      <c r="O578">
        <f t="shared" ref="O578:O641" si="82">YEAR(A578)</f>
        <v>2023</v>
      </c>
      <c r="P578" t="str">
        <f t="shared" ref="P578:P641" si="83">TEXT(A578, "MMM")</f>
        <v>Jan</v>
      </c>
      <c r="Q578" t="str">
        <f t="shared" ref="Q578:Q641" si="84">TEXT(A578, "MMM-YYYY")</f>
        <v>Jan-2023</v>
      </c>
      <c r="R578" s="2" t="str">
        <f t="shared" si="80"/>
        <v>ADULTS</v>
      </c>
    </row>
    <row r="579" spans="1:18" x14ac:dyDescent="0.35">
      <c r="A579" s="1">
        <v>45261</v>
      </c>
      <c r="B579" t="s">
        <v>607</v>
      </c>
      <c r="C579">
        <v>16</v>
      </c>
      <c r="D579" t="s">
        <v>9</v>
      </c>
      <c r="E579" t="s">
        <v>15</v>
      </c>
      <c r="F579" t="s">
        <v>23</v>
      </c>
      <c r="G579" s="6">
        <f>VLOOKUP(F579,S$11:$T$15, 2, FALSE)</f>
        <v>2440.2966694490819</v>
      </c>
      <c r="H579" t="s">
        <v>28</v>
      </c>
      <c r="I579" s="2">
        <v>3973.8</v>
      </c>
      <c r="J579" t="str">
        <f t="shared" ref="J579:J642" si="85">IF(C579&lt;=17,"0-17",IF(C579&lt;=39, "18-39", IF(C579&lt;=59, "40-59", "&gt;59")))</f>
        <v>0-17</v>
      </c>
      <c r="K579" s="2">
        <f t="shared" si="81"/>
        <v>4371.18</v>
      </c>
      <c r="L579" s="2">
        <f t="shared" ref="L579:L642" si="86">ROUND(K579, 0)</f>
        <v>4371</v>
      </c>
      <c r="M579" s="2">
        <f t="shared" ref="M579:M642" si="87">ROUNDUP(K579, 0)</f>
        <v>4372</v>
      </c>
      <c r="N579" s="2">
        <f t="shared" ref="N579:N642" si="88">ROUNDDOWN(K579,0)</f>
        <v>4371</v>
      </c>
      <c r="O579">
        <f t="shared" si="82"/>
        <v>2023</v>
      </c>
      <c r="P579" t="str">
        <f t="shared" si="83"/>
        <v>Dec</v>
      </c>
      <c r="Q579" t="str">
        <f t="shared" si="84"/>
        <v>Dec-2023</v>
      </c>
      <c r="R579" s="2" t="str">
        <f t="shared" ref="R579:R642" si="89">IF(C579&gt;=18, "ADULTS", "CHILDREN")</f>
        <v>CHILDREN</v>
      </c>
    </row>
    <row r="580" spans="1:18" x14ac:dyDescent="0.35">
      <c r="A580" s="1">
        <v>45122</v>
      </c>
      <c r="B580" t="s">
        <v>608</v>
      </c>
      <c r="C580">
        <v>48</v>
      </c>
      <c r="D580" t="s">
        <v>14</v>
      </c>
      <c r="E580" t="s">
        <v>33</v>
      </c>
      <c r="F580" t="s">
        <v>23</v>
      </c>
      <c r="G580" s="6">
        <f>VLOOKUP(F580,S$11:$T$15, 2, FALSE)</f>
        <v>2440.2966694490819</v>
      </c>
      <c r="H580" t="s">
        <v>28</v>
      </c>
      <c r="I580" s="2">
        <v>2093.9499999999998</v>
      </c>
      <c r="J580" t="str">
        <f t="shared" si="85"/>
        <v>40-59</v>
      </c>
      <c r="K580" s="2">
        <f t="shared" si="81"/>
        <v>2303.3449999999998</v>
      </c>
      <c r="L580" s="2">
        <f t="shared" si="86"/>
        <v>2303</v>
      </c>
      <c r="M580" s="2">
        <f t="shared" si="87"/>
        <v>2304</v>
      </c>
      <c r="N580" s="2">
        <f t="shared" si="88"/>
        <v>2303</v>
      </c>
      <c r="O580">
        <f t="shared" si="82"/>
        <v>2023</v>
      </c>
      <c r="P580" t="str">
        <f t="shared" si="83"/>
        <v>Jul</v>
      </c>
      <c r="Q580" t="str">
        <f t="shared" si="84"/>
        <v>Jul-2023</v>
      </c>
      <c r="R580" s="2" t="str">
        <f t="shared" si="89"/>
        <v>ADULTS</v>
      </c>
    </row>
    <row r="581" spans="1:18" x14ac:dyDescent="0.35">
      <c r="A581" s="1">
        <v>45028</v>
      </c>
      <c r="B581" t="s">
        <v>609</v>
      </c>
      <c r="C581">
        <v>66</v>
      </c>
      <c r="D581" t="s">
        <v>9</v>
      </c>
      <c r="E581" t="s">
        <v>22</v>
      </c>
      <c r="F581" t="s">
        <v>16</v>
      </c>
      <c r="G581" s="6">
        <f>VLOOKUP(F581,S$11:$T$15, 2, FALSE)</f>
        <v>2509.1716796874998</v>
      </c>
      <c r="H581" t="s">
        <v>12</v>
      </c>
      <c r="I581" s="2">
        <v>1586.66</v>
      </c>
      <c r="J581" t="str">
        <f t="shared" si="85"/>
        <v>&gt;59</v>
      </c>
      <c r="K581" s="2">
        <f t="shared" si="81"/>
        <v>1745.3260000000002</v>
      </c>
      <c r="L581" s="2">
        <f t="shared" si="86"/>
        <v>1745</v>
      </c>
      <c r="M581" s="2">
        <f t="shared" si="87"/>
        <v>1746</v>
      </c>
      <c r="N581" s="2">
        <f t="shared" si="88"/>
        <v>1745</v>
      </c>
      <c r="O581">
        <f t="shared" si="82"/>
        <v>2023</v>
      </c>
      <c r="P581" t="str">
        <f t="shared" si="83"/>
        <v>Apr</v>
      </c>
      <c r="Q581" t="str">
        <f t="shared" si="84"/>
        <v>Apr-2023</v>
      </c>
      <c r="R581" s="2" t="str">
        <f t="shared" si="89"/>
        <v>ADULTS</v>
      </c>
    </row>
    <row r="582" spans="1:18" x14ac:dyDescent="0.35">
      <c r="A582" s="1">
        <v>44854</v>
      </c>
      <c r="B582" t="s">
        <v>610</v>
      </c>
      <c r="C582">
        <v>91</v>
      </c>
      <c r="D582" t="s">
        <v>9</v>
      </c>
      <c r="E582" t="s">
        <v>15</v>
      </c>
      <c r="F582" t="s">
        <v>16</v>
      </c>
      <c r="G582" s="6">
        <f>VLOOKUP(F582,S$11:$T$15, 2, FALSE)</f>
        <v>2509.1716796874998</v>
      </c>
      <c r="H582" t="s">
        <v>12</v>
      </c>
      <c r="I582" s="2">
        <v>2450.79</v>
      </c>
      <c r="J582" t="str">
        <f t="shared" si="85"/>
        <v>&gt;59</v>
      </c>
      <c r="K582" s="2">
        <f t="shared" si="81"/>
        <v>2695.8690000000001</v>
      </c>
      <c r="L582" s="2">
        <f t="shared" si="86"/>
        <v>2696</v>
      </c>
      <c r="M582" s="2">
        <f t="shared" si="87"/>
        <v>2696</v>
      </c>
      <c r="N582" s="2">
        <f t="shared" si="88"/>
        <v>2695</v>
      </c>
      <c r="O582">
        <f t="shared" si="82"/>
        <v>2022</v>
      </c>
      <c r="P582" t="str">
        <f t="shared" si="83"/>
        <v>Oct</v>
      </c>
      <c r="Q582" t="str">
        <f t="shared" si="84"/>
        <v>Oct-2022</v>
      </c>
      <c r="R582" s="2" t="str">
        <f t="shared" si="89"/>
        <v>ADULTS</v>
      </c>
    </row>
    <row r="583" spans="1:18" x14ac:dyDescent="0.35">
      <c r="A583" s="1">
        <v>45258</v>
      </c>
      <c r="B583" t="s">
        <v>611</v>
      </c>
      <c r="C583">
        <v>16</v>
      </c>
      <c r="D583" t="s">
        <v>14</v>
      </c>
      <c r="E583" t="s">
        <v>33</v>
      </c>
      <c r="F583" t="s">
        <v>30</v>
      </c>
      <c r="G583" s="6">
        <f>VLOOKUP(F583,S$11:$T$15, 2, FALSE)</f>
        <v>2496.7676064257025</v>
      </c>
      <c r="H583" t="s">
        <v>40</v>
      </c>
      <c r="I583" s="2">
        <v>3106.16</v>
      </c>
      <c r="J583" t="str">
        <f t="shared" si="85"/>
        <v>0-17</v>
      </c>
      <c r="K583" s="2">
        <f t="shared" si="81"/>
        <v>3416.7760000000003</v>
      </c>
      <c r="L583" s="2">
        <f t="shared" si="86"/>
        <v>3417</v>
      </c>
      <c r="M583" s="2">
        <f t="shared" si="87"/>
        <v>3417</v>
      </c>
      <c r="N583" s="2">
        <f t="shared" si="88"/>
        <v>3416</v>
      </c>
      <c r="O583">
        <f t="shared" si="82"/>
        <v>2023</v>
      </c>
      <c r="P583" t="str">
        <f t="shared" si="83"/>
        <v>Nov</v>
      </c>
      <c r="Q583" t="str">
        <f t="shared" si="84"/>
        <v>Nov-2023</v>
      </c>
      <c r="R583" s="2" t="str">
        <f t="shared" si="89"/>
        <v>CHILDREN</v>
      </c>
    </row>
    <row r="584" spans="1:18" x14ac:dyDescent="0.35">
      <c r="A584" s="1">
        <v>45154</v>
      </c>
      <c r="B584" t="s">
        <v>612</v>
      </c>
      <c r="C584">
        <v>93</v>
      </c>
      <c r="D584" t="s">
        <v>14</v>
      </c>
      <c r="E584" t="s">
        <v>22</v>
      </c>
      <c r="F584" t="s">
        <v>16</v>
      </c>
      <c r="G584" s="6">
        <f>VLOOKUP(F584,S$11:$T$15, 2, FALSE)</f>
        <v>2509.1716796874998</v>
      </c>
      <c r="H584" t="s">
        <v>17</v>
      </c>
      <c r="I584" s="2">
        <v>1517.69</v>
      </c>
      <c r="J584" t="str">
        <f t="shared" si="85"/>
        <v>&gt;59</v>
      </c>
      <c r="K584" s="2">
        <f t="shared" si="81"/>
        <v>1669.4590000000003</v>
      </c>
      <c r="L584" s="2">
        <f t="shared" si="86"/>
        <v>1669</v>
      </c>
      <c r="M584" s="2">
        <f t="shared" si="87"/>
        <v>1670</v>
      </c>
      <c r="N584" s="2">
        <f t="shared" si="88"/>
        <v>1669</v>
      </c>
      <c r="O584">
        <f t="shared" si="82"/>
        <v>2023</v>
      </c>
      <c r="P584" t="str">
        <f t="shared" si="83"/>
        <v>Aug</v>
      </c>
      <c r="Q584" t="str">
        <f t="shared" si="84"/>
        <v>Aug-2023</v>
      </c>
      <c r="R584" s="2" t="str">
        <f t="shared" si="89"/>
        <v>ADULTS</v>
      </c>
    </row>
    <row r="585" spans="1:18" x14ac:dyDescent="0.35">
      <c r="A585" s="1">
        <v>45288</v>
      </c>
      <c r="B585" t="s">
        <v>613</v>
      </c>
      <c r="C585">
        <v>39</v>
      </c>
      <c r="D585" t="s">
        <v>9</v>
      </c>
      <c r="E585" t="s">
        <v>19</v>
      </c>
      <c r="F585" t="s">
        <v>23</v>
      </c>
      <c r="G585" s="6">
        <f>VLOOKUP(F585,S$11:$T$15, 2, FALSE)</f>
        <v>2440.2966694490819</v>
      </c>
      <c r="H585" t="s">
        <v>40</v>
      </c>
      <c r="I585" s="2">
        <v>2467.5500000000002</v>
      </c>
      <c r="J585" t="str">
        <f t="shared" si="85"/>
        <v>18-39</v>
      </c>
      <c r="K585" s="2">
        <f t="shared" si="81"/>
        <v>2714.3050000000003</v>
      </c>
      <c r="L585" s="2">
        <f t="shared" si="86"/>
        <v>2714</v>
      </c>
      <c r="M585" s="2">
        <f t="shared" si="87"/>
        <v>2715</v>
      </c>
      <c r="N585" s="2">
        <f t="shared" si="88"/>
        <v>2714</v>
      </c>
      <c r="O585">
        <f t="shared" si="82"/>
        <v>2023</v>
      </c>
      <c r="P585" t="str">
        <f t="shared" si="83"/>
        <v>Dec</v>
      </c>
      <c r="Q585" t="str">
        <f t="shared" si="84"/>
        <v>Dec-2023</v>
      </c>
      <c r="R585" s="2" t="str">
        <f t="shared" si="89"/>
        <v>ADULTS</v>
      </c>
    </row>
    <row r="586" spans="1:18" x14ac:dyDescent="0.35">
      <c r="A586" s="1">
        <v>44693</v>
      </c>
      <c r="B586" t="s">
        <v>614</v>
      </c>
      <c r="C586">
        <v>41</v>
      </c>
      <c r="D586" t="s">
        <v>21</v>
      </c>
      <c r="E586" t="s">
        <v>15</v>
      </c>
      <c r="F586" t="s">
        <v>23</v>
      </c>
      <c r="G586" s="6">
        <f>VLOOKUP(F586,S$11:$T$15, 2, FALSE)</f>
        <v>2440.2966694490819</v>
      </c>
      <c r="H586" t="s">
        <v>28</v>
      </c>
      <c r="I586" s="2">
        <v>727.93</v>
      </c>
      <c r="J586" t="str">
        <f t="shared" si="85"/>
        <v>40-59</v>
      </c>
      <c r="K586" s="2">
        <f t="shared" si="81"/>
        <v>800.72299999999996</v>
      </c>
      <c r="L586" s="2">
        <f t="shared" si="86"/>
        <v>801</v>
      </c>
      <c r="M586" s="2">
        <f t="shared" si="87"/>
        <v>801</v>
      </c>
      <c r="N586" s="2">
        <f t="shared" si="88"/>
        <v>800</v>
      </c>
      <c r="O586">
        <f t="shared" si="82"/>
        <v>2022</v>
      </c>
      <c r="P586" t="str">
        <f t="shared" si="83"/>
        <v>May</v>
      </c>
      <c r="Q586" t="str">
        <f t="shared" si="84"/>
        <v>May-2022</v>
      </c>
      <c r="R586" s="2" t="str">
        <f t="shared" si="89"/>
        <v>ADULTS</v>
      </c>
    </row>
    <row r="587" spans="1:18" x14ac:dyDescent="0.35">
      <c r="A587" s="1">
        <v>44961</v>
      </c>
      <c r="B587" t="s">
        <v>615</v>
      </c>
      <c r="C587">
        <v>72</v>
      </c>
      <c r="D587" t="s">
        <v>14</v>
      </c>
      <c r="E587" t="s">
        <v>15</v>
      </c>
      <c r="F587" t="s">
        <v>30</v>
      </c>
      <c r="G587" s="6">
        <f>VLOOKUP(F587,S$11:$T$15, 2, FALSE)</f>
        <v>2496.7676064257025</v>
      </c>
      <c r="H587" t="s">
        <v>28</v>
      </c>
      <c r="I587" s="2">
        <v>3517.57</v>
      </c>
      <c r="J587" t="str">
        <f t="shared" si="85"/>
        <v>&gt;59</v>
      </c>
      <c r="K587" s="2">
        <f t="shared" si="81"/>
        <v>3869.3270000000007</v>
      </c>
      <c r="L587" s="2">
        <f t="shared" si="86"/>
        <v>3869</v>
      </c>
      <c r="M587" s="2">
        <f t="shared" si="87"/>
        <v>3870</v>
      </c>
      <c r="N587" s="2">
        <f t="shared" si="88"/>
        <v>3869</v>
      </c>
      <c r="O587">
        <f t="shared" si="82"/>
        <v>2023</v>
      </c>
      <c r="P587" t="str">
        <f t="shared" si="83"/>
        <v>Feb</v>
      </c>
      <c r="Q587" t="str">
        <f t="shared" si="84"/>
        <v>Feb-2023</v>
      </c>
      <c r="R587" s="2" t="str">
        <f t="shared" si="89"/>
        <v>ADULTS</v>
      </c>
    </row>
    <row r="588" spans="1:18" x14ac:dyDescent="0.35">
      <c r="A588" s="1">
        <v>44944</v>
      </c>
      <c r="B588" t="s">
        <v>616</v>
      </c>
      <c r="C588">
        <v>99</v>
      </c>
      <c r="D588" t="s">
        <v>14</v>
      </c>
      <c r="E588" t="s">
        <v>33</v>
      </c>
      <c r="F588" t="s">
        <v>23</v>
      </c>
      <c r="G588" s="6">
        <f>VLOOKUP(F588,S$11:$T$15, 2, FALSE)</f>
        <v>2440.2966694490819</v>
      </c>
      <c r="H588" t="s">
        <v>40</v>
      </c>
      <c r="I588" s="2">
        <v>4650.01</v>
      </c>
      <c r="J588" t="str">
        <f t="shared" si="85"/>
        <v>&gt;59</v>
      </c>
      <c r="K588" s="2">
        <f t="shared" si="81"/>
        <v>5115.0110000000004</v>
      </c>
      <c r="L588" s="2">
        <f t="shared" si="86"/>
        <v>5115</v>
      </c>
      <c r="M588" s="2">
        <f t="shared" si="87"/>
        <v>5116</v>
      </c>
      <c r="N588" s="2">
        <f t="shared" si="88"/>
        <v>5115</v>
      </c>
      <c r="O588">
        <f t="shared" si="82"/>
        <v>2023</v>
      </c>
      <c r="P588" t="str">
        <f t="shared" si="83"/>
        <v>Jan</v>
      </c>
      <c r="Q588" t="str">
        <f t="shared" si="84"/>
        <v>Jan-2023</v>
      </c>
      <c r="R588" s="2" t="str">
        <f t="shared" si="89"/>
        <v>ADULTS</v>
      </c>
    </row>
    <row r="589" spans="1:18" x14ac:dyDescent="0.35">
      <c r="A589" s="1">
        <v>45087</v>
      </c>
      <c r="B589" t="s">
        <v>617</v>
      </c>
      <c r="C589">
        <v>57</v>
      </c>
      <c r="D589" t="s">
        <v>21</v>
      </c>
      <c r="E589" t="s">
        <v>19</v>
      </c>
      <c r="F589" t="s">
        <v>16</v>
      </c>
      <c r="G589" s="6">
        <f>VLOOKUP(F589,S$11:$T$15, 2, FALSE)</f>
        <v>2509.1716796874998</v>
      </c>
      <c r="H589" t="s">
        <v>12</v>
      </c>
      <c r="I589" s="2">
        <v>4115.76</v>
      </c>
      <c r="J589" t="str">
        <f t="shared" si="85"/>
        <v>40-59</v>
      </c>
      <c r="K589" s="2">
        <f t="shared" si="81"/>
        <v>4527.3360000000002</v>
      </c>
      <c r="L589" s="2">
        <f t="shared" si="86"/>
        <v>4527</v>
      </c>
      <c r="M589" s="2">
        <f t="shared" si="87"/>
        <v>4528</v>
      </c>
      <c r="N589" s="2">
        <f t="shared" si="88"/>
        <v>4527</v>
      </c>
      <c r="O589">
        <f t="shared" si="82"/>
        <v>2023</v>
      </c>
      <c r="P589" t="str">
        <f t="shared" si="83"/>
        <v>Jun</v>
      </c>
      <c r="Q589" t="str">
        <f t="shared" si="84"/>
        <v>Jun-2023</v>
      </c>
      <c r="R589" s="2" t="str">
        <f t="shared" si="89"/>
        <v>ADULTS</v>
      </c>
    </row>
    <row r="590" spans="1:18" x14ac:dyDescent="0.35">
      <c r="A590" s="1">
        <v>44633</v>
      </c>
      <c r="B590" t="s">
        <v>618</v>
      </c>
      <c r="C590">
        <v>92</v>
      </c>
      <c r="D590" t="s">
        <v>14</v>
      </c>
      <c r="E590" t="s">
        <v>19</v>
      </c>
      <c r="F590" t="s">
        <v>11</v>
      </c>
      <c r="G590" s="6">
        <f>VLOOKUP(F590,S$11:$T$15, 2, FALSE)</f>
        <v>2503.6022787783868</v>
      </c>
      <c r="H590" t="s">
        <v>37</v>
      </c>
      <c r="I590" s="2">
        <v>2085.39</v>
      </c>
      <c r="J590" t="str">
        <f t="shared" si="85"/>
        <v>&gt;59</v>
      </c>
      <c r="K590" s="2">
        <f t="shared" si="81"/>
        <v>2293.9290000000001</v>
      </c>
      <c r="L590" s="2">
        <f t="shared" si="86"/>
        <v>2294</v>
      </c>
      <c r="M590" s="2">
        <f t="shared" si="87"/>
        <v>2294</v>
      </c>
      <c r="N590" s="2">
        <f t="shared" si="88"/>
        <v>2293</v>
      </c>
      <c r="O590">
        <f t="shared" si="82"/>
        <v>2022</v>
      </c>
      <c r="P590" t="str">
        <f t="shared" si="83"/>
        <v>Mar</v>
      </c>
      <c r="Q590" t="str">
        <f t="shared" si="84"/>
        <v>Mar-2022</v>
      </c>
      <c r="R590" s="2" t="str">
        <f t="shared" si="89"/>
        <v>ADULTS</v>
      </c>
    </row>
    <row r="591" spans="1:18" x14ac:dyDescent="0.35">
      <c r="A591" s="1">
        <v>44990</v>
      </c>
      <c r="B591" t="s">
        <v>619</v>
      </c>
      <c r="C591">
        <v>24</v>
      </c>
      <c r="D591" t="s">
        <v>9</v>
      </c>
      <c r="E591" t="s">
        <v>25</v>
      </c>
      <c r="F591" t="s">
        <v>30</v>
      </c>
      <c r="G591" s="6">
        <f>VLOOKUP(F591,S$11:$T$15, 2, FALSE)</f>
        <v>2496.7676064257025</v>
      </c>
      <c r="H591" t="s">
        <v>12</v>
      </c>
      <c r="I591" s="2">
        <v>3017.16</v>
      </c>
      <c r="J591" t="str">
        <f t="shared" si="85"/>
        <v>18-39</v>
      </c>
      <c r="K591" s="2">
        <f t="shared" si="81"/>
        <v>3318.8760000000002</v>
      </c>
      <c r="L591" s="2">
        <f t="shared" si="86"/>
        <v>3319</v>
      </c>
      <c r="M591" s="2">
        <f t="shared" si="87"/>
        <v>3319</v>
      </c>
      <c r="N591" s="2">
        <f t="shared" si="88"/>
        <v>3318</v>
      </c>
      <c r="O591">
        <f t="shared" si="82"/>
        <v>2023</v>
      </c>
      <c r="P591" t="str">
        <f t="shared" si="83"/>
        <v>Mar</v>
      </c>
      <c r="Q591" t="str">
        <f t="shared" si="84"/>
        <v>Mar-2023</v>
      </c>
      <c r="R591" s="2" t="str">
        <f t="shared" si="89"/>
        <v>ADULTS</v>
      </c>
    </row>
    <row r="592" spans="1:18" x14ac:dyDescent="0.35">
      <c r="A592" s="1">
        <v>44567</v>
      </c>
      <c r="B592" t="s">
        <v>620</v>
      </c>
      <c r="C592">
        <v>84</v>
      </c>
      <c r="D592" t="s">
        <v>9</v>
      </c>
      <c r="E592" t="s">
        <v>22</v>
      </c>
      <c r="F592" t="s">
        <v>23</v>
      </c>
      <c r="G592" s="6">
        <f>VLOOKUP(F592,S$11:$T$15, 2, FALSE)</f>
        <v>2440.2966694490819</v>
      </c>
      <c r="H592" t="s">
        <v>12</v>
      </c>
      <c r="I592" s="2">
        <v>4444.47</v>
      </c>
      <c r="J592" t="str">
        <f t="shared" si="85"/>
        <v>&gt;59</v>
      </c>
      <c r="K592" s="2">
        <f t="shared" si="81"/>
        <v>4888.9170000000004</v>
      </c>
      <c r="L592" s="2">
        <f t="shared" si="86"/>
        <v>4889</v>
      </c>
      <c r="M592" s="2">
        <f t="shared" si="87"/>
        <v>4889</v>
      </c>
      <c r="N592" s="2">
        <f t="shared" si="88"/>
        <v>4888</v>
      </c>
      <c r="O592">
        <f t="shared" si="82"/>
        <v>2022</v>
      </c>
      <c r="P592" t="str">
        <f t="shared" si="83"/>
        <v>Jan</v>
      </c>
      <c r="Q592" t="str">
        <f t="shared" si="84"/>
        <v>Jan-2022</v>
      </c>
      <c r="R592" s="2" t="str">
        <f t="shared" si="89"/>
        <v>ADULTS</v>
      </c>
    </row>
    <row r="593" spans="1:18" x14ac:dyDescent="0.35">
      <c r="A593" s="1">
        <v>44948</v>
      </c>
      <c r="B593" t="s">
        <v>621</v>
      </c>
      <c r="C593">
        <v>46</v>
      </c>
      <c r="D593" t="s">
        <v>21</v>
      </c>
      <c r="E593" t="s">
        <v>10</v>
      </c>
      <c r="F593" t="s">
        <v>11</v>
      </c>
      <c r="G593" s="6">
        <f>VLOOKUP(F593,S$11:$T$15, 2, FALSE)</f>
        <v>2503.6022787783868</v>
      </c>
      <c r="H593" t="s">
        <v>40</v>
      </c>
      <c r="I593" s="2">
        <v>132.32</v>
      </c>
      <c r="J593" t="str">
        <f t="shared" si="85"/>
        <v>40-59</v>
      </c>
      <c r="K593" s="2">
        <f t="shared" si="81"/>
        <v>145.55199999999999</v>
      </c>
      <c r="L593" s="2">
        <f t="shared" si="86"/>
        <v>146</v>
      </c>
      <c r="M593" s="2">
        <f t="shared" si="87"/>
        <v>146</v>
      </c>
      <c r="N593" s="2">
        <f t="shared" si="88"/>
        <v>145</v>
      </c>
      <c r="O593">
        <f t="shared" si="82"/>
        <v>2023</v>
      </c>
      <c r="P593" t="str">
        <f t="shared" si="83"/>
        <v>Jan</v>
      </c>
      <c r="Q593" t="str">
        <f t="shared" si="84"/>
        <v>Jan-2023</v>
      </c>
      <c r="R593" s="2" t="str">
        <f t="shared" si="89"/>
        <v>ADULTS</v>
      </c>
    </row>
    <row r="594" spans="1:18" x14ac:dyDescent="0.35">
      <c r="A594" s="1">
        <v>44966</v>
      </c>
      <c r="B594" t="s">
        <v>622</v>
      </c>
      <c r="C594">
        <v>10</v>
      </c>
      <c r="D594" t="s">
        <v>21</v>
      </c>
      <c r="E594" t="s">
        <v>25</v>
      </c>
      <c r="F594" t="s">
        <v>16</v>
      </c>
      <c r="G594" s="6">
        <f>VLOOKUP(F594,S$11:$T$15, 2, FALSE)</f>
        <v>2509.1716796874998</v>
      </c>
      <c r="H594" t="s">
        <v>37</v>
      </c>
      <c r="I594" s="2">
        <v>3988.92</v>
      </c>
      <c r="J594" t="str">
        <f t="shared" si="85"/>
        <v>0-17</v>
      </c>
      <c r="K594" s="2">
        <f t="shared" si="81"/>
        <v>4387.8120000000008</v>
      </c>
      <c r="L594" s="2">
        <f t="shared" si="86"/>
        <v>4388</v>
      </c>
      <c r="M594" s="2">
        <f t="shared" si="87"/>
        <v>4388</v>
      </c>
      <c r="N594" s="2">
        <f t="shared" si="88"/>
        <v>4387</v>
      </c>
      <c r="O594">
        <f t="shared" si="82"/>
        <v>2023</v>
      </c>
      <c r="P594" t="str">
        <f t="shared" si="83"/>
        <v>Feb</v>
      </c>
      <c r="Q594" t="str">
        <f t="shared" si="84"/>
        <v>Feb-2023</v>
      </c>
      <c r="R594" s="2" t="str">
        <f t="shared" si="89"/>
        <v>CHILDREN</v>
      </c>
    </row>
    <row r="595" spans="1:18" x14ac:dyDescent="0.35">
      <c r="A595" s="1">
        <v>44719</v>
      </c>
      <c r="B595" t="s">
        <v>623</v>
      </c>
      <c r="C595">
        <v>35</v>
      </c>
      <c r="D595" t="s">
        <v>21</v>
      </c>
      <c r="E595" t="s">
        <v>25</v>
      </c>
      <c r="F595" t="s">
        <v>16</v>
      </c>
      <c r="G595" s="6">
        <f>VLOOKUP(F595,S$11:$T$15, 2, FALSE)</f>
        <v>2509.1716796874998</v>
      </c>
      <c r="H595" t="s">
        <v>37</v>
      </c>
      <c r="I595" s="2">
        <v>2300.1799999999998</v>
      </c>
      <c r="J595" t="str">
        <f t="shared" si="85"/>
        <v>18-39</v>
      </c>
      <c r="K595" s="2">
        <f t="shared" si="81"/>
        <v>2530.1979999999999</v>
      </c>
      <c r="L595" s="2">
        <f t="shared" si="86"/>
        <v>2530</v>
      </c>
      <c r="M595" s="2">
        <f t="shared" si="87"/>
        <v>2531</v>
      </c>
      <c r="N595" s="2">
        <f t="shared" si="88"/>
        <v>2530</v>
      </c>
      <c r="O595">
        <f t="shared" si="82"/>
        <v>2022</v>
      </c>
      <c r="P595" t="str">
        <f t="shared" si="83"/>
        <v>Jun</v>
      </c>
      <c r="Q595" t="str">
        <f t="shared" si="84"/>
        <v>Jun-2022</v>
      </c>
      <c r="R595" s="2" t="str">
        <f t="shared" si="89"/>
        <v>ADULTS</v>
      </c>
    </row>
    <row r="596" spans="1:18" x14ac:dyDescent="0.35">
      <c r="A596" s="1">
        <v>44593</v>
      </c>
      <c r="B596" t="s">
        <v>624</v>
      </c>
      <c r="C596">
        <v>79</v>
      </c>
      <c r="D596" t="s">
        <v>14</v>
      </c>
      <c r="E596" t="s">
        <v>25</v>
      </c>
      <c r="F596" t="s">
        <v>16</v>
      </c>
      <c r="G596" s="6">
        <f>VLOOKUP(F596,S$11:$T$15, 2, FALSE)</f>
        <v>2509.1716796874998</v>
      </c>
      <c r="H596" t="s">
        <v>40</v>
      </c>
      <c r="I596" s="2">
        <v>703.53</v>
      </c>
      <c r="J596" t="str">
        <f t="shared" si="85"/>
        <v>&gt;59</v>
      </c>
      <c r="K596" s="2">
        <f t="shared" si="81"/>
        <v>773.88300000000004</v>
      </c>
      <c r="L596" s="2">
        <f t="shared" si="86"/>
        <v>774</v>
      </c>
      <c r="M596" s="2">
        <f t="shared" si="87"/>
        <v>774</v>
      </c>
      <c r="N596" s="2">
        <f t="shared" si="88"/>
        <v>773</v>
      </c>
      <c r="O596">
        <f t="shared" si="82"/>
        <v>2022</v>
      </c>
      <c r="P596" t="str">
        <f t="shared" si="83"/>
        <v>Feb</v>
      </c>
      <c r="Q596" t="str">
        <f t="shared" si="84"/>
        <v>Feb-2022</v>
      </c>
      <c r="R596" s="2" t="str">
        <f t="shared" si="89"/>
        <v>ADULTS</v>
      </c>
    </row>
    <row r="597" spans="1:18" x14ac:dyDescent="0.35">
      <c r="A597" s="1">
        <v>44877</v>
      </c>
      <c r="B597" t="s">
        <v>625</v>
      </c>
      <c r="C597">
        <v>43</v>
      </c>
      <c r="D597" t="s">
        <v>9</v>
      </c>
      <c r="E597" t="s">
        <v>10</v>
      </c>
      <c r="F597" t="s">
        <v>11</v>
      </c>
      <c r="G597" s="6">
        <f>VLOOKUP(F597,S$11:$T$15, 2, FALSE)</f>
        <v>2503.6022787783868</v>
      </c>
      <c r="H597" t="s">
        <v>17</v>
      </c>
      <c r="I597" s="2">
        <v>3333.52</v>
      </c>
      <c r="J597" t="str">
        <f t="shared" si="85"/>
        <v>40-59</v>
      </c>
      <c r="K597" s="2">
        <f t="shared" si="81"/>
        <v>3666.8720000000003</v>
      </c>
      <c r="L597" s="2">
        <f t="shared" si="86"/>
        <v>3667</v>
      </c>
      <c r="M597" s="2">
        <f t="shared" si="87"/>
        <v>3667</v>
      </c>
      <c r="N597" s="2">
        <f t="shared" si="88"/>
        <v>3666</v>
      </c>
      <c r="O597">
        <f t="shared" si="82"/>
        <v>2022</v>
      </c>
      <c r="P597" t="str">
        <f t="shared" si="83"/>
        <v>Nov</v>
      </c>
      <c r="Q597" t="str">
        <f t="shared" si="84"/>
        <v>Nov-2022</v>
      </c>
      <c r="R597" s="2" t="str">
        <f t="shared" si="89"/>
        <v>ADULTS</v>
      </c>
    </row>
    <row r="598" spans="1:18" x14ac:dyDescent="0.35">
      <c r="A598" s="1">
        <v>44662</v>
      </c>
      <c r="B598" t="s">
        <v>626</v>
      </c>
      <c r="C598">
        <v>92</v>
      </c>
      <c r="D598" t="s">
        <v>21</v>
      </c>
      <c r="E598" t="s">
        <v>19</v>
      </c>
      <c r="F598" t="s">
        <v>30</v>
      </c>
      <c r="G598" s="6">
        <f>VLOOKUP(F598,S$11:$T$15, 2, FALSE)</f>
        <v>2496.7676064257025</v>
      </c>
      <c r="H598" t="s">
        <v>37</v>
      </c>
      <c r="I598" s="2">
        <v>592.69000000000005</v>
      </c>
      <c r="J598" t="str">
        <f t="shared" si="85"/>
        <v>&gt;59</v>
      </c>
      <c r="K598" s="2">
        <f t="shared" si="81"/>
        <v>651.95900000000006</v>
      </c>
      <c r="L598" s="2">
        <f t="shared" si="86"/>
        <v>652</v>
      </c>
      <c r="M598" s="2">
        <f t="shared" si="87"/>
        <v>652</v>
      </c>
      <c r="N598" s="2">
        <f t="shared" si="88"/>
        <v>651</v>
      </c>
      <c r="O598">
        <f t="shared" si="82"/>
        <v>2022</v>
      </c>
      <c r="P598" t="str">
        <f t="shared" si="83"/>
        <v>Apr</v>
      </c>
      <c r="Q598" t="str">
        <f t="shared" si="84"/>
        <v>Apr-2022</v>
      </c>
      <c r="R598" s="2" t="str">
        <f t="shared" si="89"/>
        <v>ADULTS</v>
      </c>
    </row>
    <row r="599" spans="1:18" x14ac:dyDescent="0.35">
      <c r="A599" s="1">
        <v>44954</v>
      </c>
      <c r="B599" t="s">
        <v>627</v>
      </c>
      <c r="C599">
        <v>86</v>
      </c>
      <c r="D599" t="s">
        <v>21</v>
      </c>
      <c r="E599" t="s">
        <v>19</v>
      </c>
      <c r="F599" t="s">
        <v>30</v>
      </c>
      <c r="G599" s="6">
        <f>VLOOKUP(F599,S$11:$T$15, 2, FALSE)</f>
        <v>2496.7676064257025</v>
      </c>
      <c r="H599" t="s">
        <v>37</v>
      </c>
      <c r="I599" s="2">
        <v>141.34</v>
      </c>
      <c r="J599" t="str">
        <f t="shared" si="85"/>
        <v>&gt;59</v>
      </c>
      <c r="K599" s="2">
        <f t="shared" si="81"/>
        <v>155.47400000000002</v>
      </c>
      <c r="L599" s="2">
        <f t="shared" si="86"/>
        <v>155</v>
      </c>
      <c r="M599" s="2">
        <f t="shared" si="87"/>
        <v>156</v>
      </c>
      <c r="N599" s="2">
        <f t="shared" si="88"/>
        <v>155</v>
      </c>
      <c r="O599">
        <f t="shared" si="82"/>
        <v>2023</v>
      </c>
      <c r="P599" t="str">
        <f t="shared" si="83"/>
        <v>Jan</v>
      </c>
      <c r="Q599" t="str">
        <f t="shared" si="84"/>
        <v>Jan-2023</v>
      </c>
      <c r="R599" s="2" t="str">
        <f t="shared" si="89"/>
        <v>ADULTS</v>
      </c>
    </row>
    <row r="600" spans="1:18" x14ac:dyDescent="0.35">
      <c r="A600" s="1">
        <v>45261</v>
      </c>
      <c r="B600" t="s">
        <v>628</v>
      </c>
      <c r="C600">
        <v>80</v>
      </c>
      <c r="D600" t="s">
        <v>14</v>
      </c>
      <c r="E600" t="s">
        <v>19</v>
      </c>
      <c r="F600" t="s">
        <v>30</v>
      </c>
      <c r="G600" s="6">
        <f>VLOOKUP(F600,S$11:$T$15, 2, FALSE)</f>
        <v>2496.7676064257025</v>
      </c>
      <c r="H600" t="s">
        <v>40</v>
      </c>
      <c r="I600" s="2">
        <v>3697.67</v>
      </c>
      <c r="J600" t="str">
        <f t="shared" si="85"/>
        <v>&gt;59</v>
      </c>
      <c r="K600" s="2">
        <f t="shared" si="81"/>
        <v>4067.4370000000004</v>
      </c>
      <c r="L600" s="2">
        <f t="shared" si="86"/>
        <v>4067</v>
      </c>
      <c r="M600" s="2">
        <f t="shared" si="87"/>
        <v>4068</v>
      </c>
      <c r="N600" s="2">
        <f t="shared" si="88"/>
        <v>4067</v>
      </c>
      <c r="O600">
        <f t="shared" si="82"/>
        <v>2023</v>
      </c>
      <c r="P600" t="str">
        <f t="shared" si="83"/>
        <v>Dec</v>
      </c>
      <c r="Q600" t="str">
        <f t="shared" si="84"/>
        <v>Dec-2023</v>
      </c>
      <c r="R600" s="2" t="str">
        <f t="shared" si="89"/>
        <v>ADULTS</v>
      </c>
    </row>
    <row r="601" spans="1:18" x14ac:dyDescent="0.35">
      <c r="A601" s="1">
        <v>44819</v>
      </c>
      <c r="B601" t="s">
        <v>629</v>
      </c>
      <c r="C601">
        <v>43</v>
      </c>
      <c r="D601" t="s">
        <v>9</v>
      </c>
      <c r="E601" t="s">
        <v>15</v>
      </c>
      <c r="F601" t="s">
        <v>30</v>
      </c>
      <c r="G601" s="6">
        <f>VLOOKUP(F601,S$11:$T$15, 2, FALSE)</f>
        <v>2496.7676064257025</v>
      </c>
      <c r="H601" t="s">
        <v>40</v>
      </c>
      <c r="I601" s="2">
        <v>1816.27</v>
      </c>
      <c r="J601" t="str">
        <f t="shared" si="85"/>
        <v>40-59</v>
      </c>
      <c r="K601" s="2">
        <f t="shared" si="81"/>
        <v>1997.8970000000002</v>
      </c>
      <c r="L601" s="2">
        <f t="shared" si="86"/>
        <v>1998</v>
      </c>
      <c r="M601" s="2">
        <f t="shared" si="87"/>
        <v>1998</v>
      </c>
      <c r="N601" s="2">
        <f t="shared" si="88"/>
        <v>1997</v>
      </c>
      <c r="O601">
        <f t="shared" si="82"/>
        <v>2022</v>
      </c>
      <c r="P601" t="str">
        <f t="shared" si="83"/>
        <v>Sep</v>
      </c>
      <c r="Q601" t="str">
        <f t="shared" si="84"/>
        <v>Sep-2022</v>
      </c>
      <c r="R601" s="2" t="str">
        <f t="shared" si="89"/>
        <v>ADULTS</v>
      </c>
    </row>
    <row r="602" spans="1:18" x14ac:dyDescent="0.35">
      <c r="A602" s="1">
        <v>45252</v>
      </c>
      <c r="B602" t="s">
        <v>630</v>
      </c>
      <c r="C602">
        <v>41</v>
      </c>
      <c r="D602" t="s">
        <v>14</v>
      </c>
      <c r="E602" t="s">
        <v>19</v>
      </c>
      <c r="F602" t="s">
        <v>11</v>
      </c>
      <c r="G602" s="6">
        <f>VLOOKUP(F602,S$11:$T$15, 2, FALSE)</f>
        <v>2503.6022787783868</v>
      </c>
      <c r="H602" t="s">
        <v>67</v>
      </c>
      <c r="I602" s="2">
        <v>4020.5</v>
      </c>
      <c r="J602" t="str">
        <f t="shared" si="85"/>
        <v>40-59</v>
      </c>
      <c r="K602" s="2">
        <f t="shared" si="81"/>
        <v>4422.55</v>
      </c>
      <c r="L602" s="2">
        <f t="shared" si="86"/>
        <v>4423</v>
      </c>
      <c r="M602" s="2">
        <f t="shared" si="87"/>
        <v>4423</v>
      </c>
      <c r="N602" s="2">
        <f t="shared" si="88"/>
        <v>4422</v>
      </c>
      <c r="O602">
        <f t="shared" si="82"/>
        <v>2023</v>
      </c>
      <c r="P602" t="str">
        <f t="shared" si="83"/>
        <v>Nov</v>
      </c>
      <c r="Q602" t="str">
        <f t="shared" si="84"/>
        <v>Nov-2023</v>
      </c>
      <c r="R602" s="2" t="str">
        <f t="shared" si="89"/>
        <v>ADULTS</v>
      </c>
    </row>
    <row r="603" spans="1:18" x14ac:dyDescent="0.35">
      <c r="A603" s="1">
        <v>45060</v>
      </c>
      <c r="B603" t="s">
        <v>631</v>
      </c>
      <c r="C603">
        <v>18</v>
      </c>
      <c r="D603" t="s">
        <v>9</v>
      </c>
      <c r="E603" t="s">
        <v>33</v>
      </c>
      <c r="F603" t="s">
        <v>16</v>
      </c>
      <c r="G603" s="6">
        <f>VLOOKUP(F603,S$11:$T$15, 2, FALSE)</f>
        <v>2509.1716796874998</v>
      </c>
      <c r="H603" t="s">
        <v>12</v>
      </c>
      <c r="I603" s="2">
        <v>1450.49</v>
      </c>
      <c r="J603" t="str">
        <f t="shared" si="85"/>
        <v>18-39</v>
      </c>
      <c r="K603" s="2">
        <f t="shared" si="81"/>
        <v>1595.5390000000002</v>
      </c>
      <c r="L603" s="2">
        <f t="shared" si="86"/>
        <v>1596</v>
      </c>
      <c r="M603" s="2">
        <f t="shared" si="87"/>
        <v>1596</v>
      </c>
      <c r="N603" s="2">
        <f t="shared" si="88"/>
        <v>1595</v>
      </c>
      <c r="O603">
        <f t="shared" si="82"/>
        <v>2023</v>
      </c>
      <c r="P603" t="str">
        <f t="shared" si="83"/>
        <v>May</v>
      </c>
      <c r="Q603" t="str">
        <f t="shared" si="84"/>
        <v>May-2023</v>
      </c>
      <c r="R603" s="2" t="str">
        <f t="shared" si="89"/>
        <v>ADULTS</v>
      </c>
    </row>
    <row r="604" spans="1:18" x14ac:dyDescent="0.35">
      <c r="A604" s="1">
        <v>44680</v>
      </c>
      <c r="B604" t="s">
        <v>632</v>
      </c>
      <c r="C604">
        <v>41</v>
      </c>
      <c r="D604" t="s">
        <v>21</v>
      </c>
      <c r="E604" t="s">
        <v>25</v>
      </c>
      <c r="F604" t="s">
        <v>23</v>
      </c>
      <c r="G604" s="6">
        <f>VLOOKUP(F604,S$11:$T$15, 2, FALSE)</f>
        <v>2440.2966694490819</v>
      </c>
      <c r="H604" t="s">
        <v>12</v>
      </c>
      <c r="I604" s="2">
        <v>4832.2700000000004</v>
      </c>
      <c r="J604" t="str">
        <f t="shared" si="85"/>
        <v>40-59</v>
      </c>
      <c r="K604" s="2">
        <f t="shared" si="81"/>
        <v>5315.4970000000012</v>
      </c>
      <c r="L604" s="2">
        <f t="shared" si="86"/>
        <v>5315</v>
      </c>
      <c r="M604" s="2">
        <f t="shared" si="87"/>
        <v>5316</v>
      </c>
      <c r="N604" s="2">
        <f t="shared" si="88"/>
        <v>5315</v>
      </c>
      <c r="O604">
        <f t="shared" si="82"/>
        <v>2022</v>
      </c>
      <c r="P604" t="str">
        <f t="shared" si="83"/>
        <v>Apr</v>
      </c>
      <c r="Q604" t="str">
        <f t="shared" si="84"/>
        <v>Apr-2022</v>
      </c>
      <c r="R604" s="2" t="str">
        <f t="shared" si="89"/>
        <v>ADULTS</v>
      </c>
    </row>
    <row r="605" spans="1:18" x14ac:dyDescent="0.35">
      <c r="A605" s="1">
        <v>45073</v>
      </c>
      <c r="B605" t="s">
        <v>633</v>
      </c>
      <c r="C605">
        <v>87</v>
      </c>
      <c r="D605" t="s">
        <v>14</v>
      </c>
      <c r="E605" t="s">
        <v>10</v>
      </c>
      <c r="F605" t="s">
        <v>23</v>
      </c>
      <c r="G605" s="6">
        <f>VLOOKUP(F605,S$11:$T$15, 2, FALSE)</f>
        <v>2440.2966694490819</v>
      </c>
      <c r="H605" t="s">
        <v>28</v>
      </c>
      <c r="I605" s="2">
        <v>4398.32</v>
      </c>
      <c r="J605" t="str">
        <f t="shared" si="85"/>
        <v>&gt;59</v>
      </c>
      <c r="K605" s="2">
        <f t="shared" si="81"/>
        <v>4838.152</v>
      </c>
      <c r="L605" s="2">
        <f t="shared" si="86"/>
        <v>4838</v>
      </c>
      <c r="M605" s="2">
        <f t="shared" si="87"/>
        <v>4839</v>
      </c>
      <c r="N605" s="2">
        <f t="shared" si="88"/>
        <v>4838</v>
      </c>
      <c r="O605">
        <f t="shared" si="82"/>
        <v>2023</v>
      </c>
      <c r="P605" t="str">
        <f t="shared" si="83"/>
        <v>May</v>
      </c>
      <c r="Q605" t="str">
        <f t="shared" si="84"/>
        <v>May-2023</v>
      </c>
      <c r="R605" s="2" t="str">
        <f t="shared" si="89"/>
        <v>ADULTS</v>
      </c>
    </row>
    <row r="606" spans="1:18" x14ac:dyDescent="0.35">
      <c r="A606" s="1">
        <v>45070</v>
      </c>
      <c r="B606" t="s">
        <v>634</v>
      </c>
      <c r="C606">
        <v>90</v>
      </c>
      <c r="D606" t="s">
        <v>14</v>
      </c>
      <c r="E606" t="s">
        <v>35</v>
      </c>
      <c r="F606" t="s">
        <v>16</v>
      </c>
      <c r="G606" s="6">
        <f>VLOOKUP(F606,S$11:$T$15, 2, FALSE)</f>
        <v>2509.1716796874998</v>
      </c>
      <c r="H606" t="s">
        <v>12</v>
      </c>
      <c r="I606" s="2">
        <v>1001.34</v>
      </c>
      <c r="J606" t="str">
        <f t="shared" si="85"/>
        <v>&gt;59</v>
      </c>
      <c r="K606" s="2">
        <f t="shared" si="81"/>
        <v>1101.4740000000002</v>
      </c>
      <c r="L606" s="2">
        <f t="shared" si="86"/>
        <v>1101</v>
      </c>
      <c r="M606" s="2">
        <f t="shared" si="87"/>
        <v>1102</v>
      </c>
      <c r="N606" s="2">
        <f t="shared" si="88"/>
        <v>1101</v>
      </c>
      <c r="O606">
        <f t="shared" si="82"/>
        <v>2023</v>
      </c>
      <c r="P606" t="str">
        <f t="shared" si="83"/>
        <v>May</v>
      </c>
      <c r="Q606" t="str">
        <f t="shared" si="84"/>
        <v>May-2023</v>
      </c>
      <c r="R606" s="2" t="str">
        <f t="shared" si="89"/>
        <v>ADULTS</v>
      </c>
    </row>
    <row r="607" spans="1:18" x14ac:dyDescent="0.35">
      <c r="A607" s="1">
        <v>44935</v>
      </c>
      <c r="B607" t="s">
        <v>635</v>
      </c>
      <c r="C607">
        <v>40</v>
      </c>
      <c r="D607" t="s">
        <v>9</v>
      </c>
      <c r="E607" t="s">
        <v>10</v>
      </c>
      <c r="F607" t="s">
        <v>30</v>
      </c>
      <c r="G607" s="6">
        <f>VLOOKUP(F607,S$11:$T$15, 2, FALSE)</f>
        <v>2496.7676064257025</v>
      </c>
      <c r="H607" t="s">
        <v>37</v>
      </c>
      <c r="I607" s="2">
        <v>1727.07</v>
      </c>
      <c r="J607" t="str">
        <f t="shared" si="85"/>
        <v>40-59</v>
      </c>
      <c r="K607" s="2">
        <f t="shared" si="81"/>
        <v>1899.777</v>
      </c>
      <c r="L607" s="2">
        <f t="shared" si="86"/>
        <v>1900</v>
      </c>
      <c r="M607" s="2">
        <f t="shared" si="87"/>
        <v>1900</v>
      </c>
      <c r="N607" s="2">
        <f t="shared" si="88"/>
        <v>1899</v>
      </c>
      <c r="O607">
        <f t="shared" si="82"/>
        <v>2023</v>
      </c>
      <c r="P607" t="str">
        <f t="shared" si="83"/>
        <v>Jan</v>
      </c>
      <c r="Q607" t="str">
        <f t="shared" si="84"/>
        <v>Jan-2023</v>
      </c>
      <c r="R607" s="2" t="str">
        <f t="shared" si="89"/>
        <v>ADULTS</v>
      </c>
    </row>
    <row r="608" spans="1:18" x14ac:dyDescent="0.35">
      <c r="A608" s="1">
        <v>45064</v>
      </c>
      <c r="B608" t="s">
        <v>636</v>
      </c>
      <c r="C608">
        <v>1</v>
      </c>
      <c r="D608" t="s">
        <v>9</v>
      </c>
      <c r="E608" t="s">
        <v>15</v>
      </c>
      <c r="F608" t="s">
        <v>30</v>
      </c>
      <c r="G608" s="6">
        <f>VLOOKUP(F608,S$11:$T$15, 2, FALSE)</f>
        <v>2496.7676064257025</v>
      </c>
      <c r="H608" t="s">
        <v>17</v>
      </c>
      <c r="I608" s="2">
        <v>1647.67</v>
      </c>
      <c r="J608" t="str">
        <f t="shared" si="85"/>
        <v>0-17</v>
      </c>
      <c r="K608" s="2">
        <f t="shared" si="81"/>
        <v>1812.4370000000001</v>
      </c>
      <c r="L608" s="2">
        <f t="shared" si="86"/>
        <v>1812</v>
      </c>
      <c r="M608" s="2">
        <f t="shared" si="87"/>
        <v>1813</v>
      </c>
      <c r="N608" s="2">
        <f t="shared" si="88"/>
        <v>1812</v>
      </c>
      <c r="O608">
        <f t="shared" si="82"/>
        <v>2023</v>
      </c>
      <c r="P608" t="str">
        <f t="shared" si="83"/>
        <v>May</v>
      </c>
      <c r="Q608" t="str">
        <f t="shared" si="84"/>
        <v>May-2023</v>
      </c>
      <c r="R608" s="2" t="str">
        <f t="shared" si="89"/>
        <v>CHILDREN</v>
      </c>
    </row>
    <row r="609" spans="1:18" x14ac:dyDescent="0.35">
      <c r="A609" s="1">
        <v>44714</v>
      </c>
      <c r="B609" t="s">
        <v>637</v>
      </c>
      <c r="C609">
        <v>94</v>
      </c>
      <c r="D609" t="s">
        <v>9</v>
      </c>
      <c r="E609" t="s">
        <v>27</v>
      </c>
      <c r="F609" t="s">
        <v>11</v>
      </c>
      <c r="G609" s="6">
        <f>VLOOKUP(F609,S$11:$T$15, 2, FALSE)</f>
        <v>2503.6022787783868</v>
      </c>
      <c r="H609" t="s">
        <v>37</v>
      </c>
      <c r="I609" s="2">
        <v>1638.19</v>
      </c>
      <c r="J609" t="str">
        <f t="shared" si="85"/>
        <v>&gt;59</v>
      </c>
      <c r="K609" s="2">
        <f t="shared" si="81"/>
        <v>1802.0090000000002</v>
      </c>
      <c r="L609" s="2">
        <f t="shared" si="86"/>
        <v>1802</v>
      </c>
      <c r="M609" s="2">
        <f t="shared" si="87"/>
        <v>1803</v>
      </c>
      <c r="N609" s="2">
        <f t="shared" si="88"/>
        <v>1802</v>
      </c>
      <c r="O609">
        <f t="shared" si="82"/>
        <v>2022</v>
      </c>
      <c r="P609" t="str">
        <f t="shared" si="83"/>
        <v>Jun</v>
      </c>
      <c r="Q609" t="str">
        <f t="shared" si="84"/>
        <v>Jun-2022</v>
      </c>
      <c r="R609" s="2" t="str">
        <f t="shared" si="89"/>
        <v>ADULTS</v>
      </c>
    </row>
    <row r="610" spans="1:18" x14ac:dyDescent="0.35">
      <c r="A610" s="1">
        <v>44848</v>
      </c>
      <c r="B610" t="s">
        <v>638</v>
      </c>
      <c r="C610">
        <v>92</v>
      </c>
      <c r="D610" t="s">
        <v>14</v>
      </c>
      <c r="E610" t="s">
        <v>19</v>
      </c>
      <c r="F610" t="s">
        <v>23</v>
      </c>
      <c r="G610" s="6">
        <f>VLOOKUP(F610,S$11:$T$15, 2, FALSE)</f>
        <v>2440.2966694490819</v>
      </c>
      <c r="H610" t="s">
        <v>12</v>
      </c>
      <c r="I610" s="2">
        <v>2741.17</v>
      </c>
      <c r="J610" t="str">
        <f t="shared" si="85"/>
        <v>&gt;59</v>
      </c>
      <c r="K610" s="2">
        <f t="shared" si="81"/>
        <v>3015.2870000000003</v>
      </c>
      <c r="L610" s="2">
        <f t="shared" si="86"/>
        <v>3015</v>
      </c>
      <c r="M610" s="2">
        <f t="shared" si="87"/>
        <v>3016</v>
      </c>
      <c r="N610" s="2">
        <f t="shared" si="88"/>
        <v>3015</v>
      </c>
      <c r="O610">
        <f t="shared" si="82"/>
        <v>2022</v>
      </c>
      <c r="P610" t="str">
        <f t="shared" si="83"/>
        <v>Oct</v>
      </c>
      <c r="Q610" t="str">
        <f t="shared" si="84"/>
        <v>Oct-2022</v>
      </c>
      <c r="R610" s="2" t="str">
        <f t="shared" si="89"/>
        <v>ADULTS</v>
      </c>
    </row>
    <row r="611" spans="1:18" x14ac:dyDescent="0.35">
      <c r="A611" s="1">
        <v>45099</v>
      </c>
      <c r="B611" t="s">
        <v>639</v>
      </c>
      <c r="C611">
        <v>94</v>
      </c>
      <c r="D611" t="s">
        <v>21</v>
      </c>
      <c r="E611" t="s">
        <v>10</v>
      </c>
      <c r="F611" t="s">
        <v>30</v>
      </c>
      <c r="G611" s="6">
        <f>VLOOKUP(F611,S$11:$T$15, 2, FALSE)</f>
        <v>2496.7676064257025</v>
      </c>
      <c r="H611" t="s">
        <v>28</v>
      </c>
      <c r="I611" s="2">
        <v>1247.29</v>
      </c>
      <c r="J611" t="str">
        <f t="shared" si="85"/>
        <v>&gt;59</v>
      </c>
      <c r="K611" s="2">
        <f t="shared" si="81"/>
        <v>1372.019</v>
      </c>
      <c r="L611" s="2">
        <f t="shared" si="86"/>
        <v>1372</v>
      </c>
      <c r="M611" s="2">
        <f t="shared" si="87"/>
        <v>1373</v>
      </c>
      <c r="N611" s="2">
        <f t="shared" si="88"/>
        <v>1372</v>
      </c>
      <c r="O611">
        <f t="shared" si="82"/>
        <v>2023</v>
      </c>
      <c r="P611" t="str">
        <f t="shared" si="83"/>
        <v>Jun</v>
      </c>
      <c r="Q611" t="str">
        <f t="shared" si="84"/>
        <v>Jun-2023</v>
      </c>
      <c r="R611" s="2" t="str">
        <f t="shared" si="89"/>
        <v>ADULTS</v>
      </c>
    </row>
    <row r="612" spans="1:18" x14ac:dyDescent="0.35">
      <c r="A612" s="1">
        <v>44895</v>
      </c>
      <c r="B612" t="s">
        <v>640</v>
      </c>
      <c r="C612">
        <v>7</v>
      </c>
      <c r="D612" t="s">
        <v>9</v>
      </c>
      <c r="E612" t="s">
        <v>33</v>
      </c>
      <c r="F612" t="s">
        <v>16</v>
      </c>
      <c r="G612" s="6">
        <f>VLOOKUP(F612,S$11:$T$15, 2, FALSE)</f>
        <v>2509.1716796874998</v>
      </c>
      <c r="H612" t="s">
        <v>17</v>
      </c>
      <c r="I612" s="2">
        <v>1847</v>
      </c>
      <c r="J612" t="str">
        <f t="shared" si="85"/>
        <v>0-17</v>
      </c>
      <c r="K612" s="2">
        <f t="shared" si="81"/>
        <v>2031.7000000000003</v>
      </c>
      <c r="L612" s="2">
        <f t="shared" si="86"/>
        <v>2032</v>
      </c>
      <c r="M612" s="2">
        <f t="shared" si="87"/>
        <v>2032</v>
      </c>
      <c r="N612" s="2">
        <f t="shared" si="88"/>
        <v>2031</v>
      </c>
      <c r="O612">
        <f t="shared" si="82"/>
        <v>2022</v>
      </c>
      <c r="P612" t="str">
        <f t="shared" si="83"/>
        <v>Nov</v>
      </c>
      <c r="Q612" t="str">
        <f t="shared" si="84"/>
        <v>Nov-2022</v>
      </c>
      <c r="R612" s="2" t="str">
        <f t="shared" si="89"/>
        <v>CHILDREN</v>
      </c>
    </row>
    <row r="613" spans="1:18" x14ac:dyDescent="0.35">
      <c r="A613" s="1">
        <v>44779</v>
      </c>
      <c r="B613" t="s">
        <v>641</v>
      </c>
      <c r="C613">
        <v>28</v>
      </c>
      <c r="D613" t="s">
        <v>9</v>
      </c>
      <c r="E613" t="s">
        <v>10</v>
      </c>
      <c r="F613" t="s">
        <v>11</v>
      </c>
      <c r="G613" s="6">
        <f>VLOOKUP(F613,S$11:$T$15, 2, FALSE)</f>
        <v>2503.6022787783868</v>
      </c>
      <c r="H613" t="s">
        <v>67</v>
      </c>
      <c r="I613" s="2">
        <v>4839.17</v>
      </c>
      <c r="J613" t="str">
        <f t="shared" si="85"/>
        <v>18-39</v>
      </c>
      <c r="K613" s="2">
        <f t="shared" si="81"/>
        <v>5323.0870000000004</v>
      </c>
      <c r="L613" s="2">
        <f t="shared" si="86"/>
        <v>5323</v>
      </c>
      <c r="M613" s="2">
        <f t="shared" si="87"/>
        <v>5324</v>
      </c>
      <c r="N613" s="2">
        <f t="shared" si="88"/>
        <v>5323</v>
      </c>
      <c r="O613">
        <f t="shared" si="82"/>
        <v>2022</v>
      </c>
      <c r="P613" t="str">
        <f t="shared" si="83"/>
        <v>Aug</v>
      </c>
      <c r="Q613" t="str">
        <f t="shared" si="84"/>
        <v>Aug-2022</v>
      </c>
      <c r="R613" s="2" t="str">
        <f t="shared" si="89"/>
        <v>ADULTS</v>
      </c>
    </row>
    <row r="614" spans="1:18" x14ac:dyDescent="0.35">
      <c r="A614" s="1">
        <v>45178</v>
      </c>
      <c r="B614" t="s">
        <v>642</v>
      </c>
      <c r="C614">
        <v>27</v>
      </c>
      <c r="D614" t="s">
        <v>14</v>
      </c>
      <c r="E614" t="s">
        <v>35</v>
      </c>
      <c r="F614" t="s">
        <v>23</v>
      </c>
      <c r="G614" s="6">
        <f>VLOOKUP(F614,S$11:$T$15, 2, FALSE)</f>
        <v>2440.2966694490819</v>
      </c>
      <c r="H614" t="s">
        <v>40</v>
      </c>
      <c r="I614" s="2">
        <v>3664.16</v>
      </c>
      <c r="J614" t="str">
        <f t="shared" si="85"/>
        <v>18-39</v>
      </c>
      <c r="K614" s="2">
        <f t="shared" si="81"/>
        <v>4030.576</v>
      </c>
      <c r="L614" s="2">
        <f t="shared" si="86"/>
        <v>4031</v>
      </c>
      <c r="M614" s="2">
        <f t="shared" si="87"/>
        <v>4031</v>
      </c>
      <c r="N614" s="2">
        <f t="shared" si="88"/>
        <v>4030</v>
      </c>
      <c r="O614">
        <f t="shared" si="82"/>
        <v>2023</v>
      </c>
      <c r="P614" t="str">
        <f t="shared" si="83"/>
        <v>Sep</v>
      </c>
      <c r="Q614" t="str">
        <f t="shared" si="84"/>
        <v>Sep-2023</v>
      </c>
      <c r="R614" s="2" t="str">
        <f t="shared" si="89"/>
        <v>ADULTS</v>
      </c>
    </row>
    <row r="615" spans="1:18" x14ac:dyDescent="0.35">
      <c r="A615" s="1">
        <v>44590</v>
      </c>
      <c r="B615" t="s">
        <v>643</v>
      </c>
      <c r="C615">
        <v>51</v>
      </c>
      <c r="D615" t="s">
        <v>9</v>
      </c>
      <c r="E615" t="s">
        <v>10</v>
      </c>
      <c r="F615" t="s">
        <v>11</v>
      </c>
      <c r="G615" s="6">
        <f>VLOOKUP(F615,S$11:$T$15, 2, FALSE)</f>
        <v>2503.6022787783868</v>
      </c>
      <c r="H615" t="s">
        <v>12</v>
      </c>
      <c r="I615" s="2">
        <v>4406.26</v>
      </c>
      <c r="J615" t="str">
        <f t="shared" si="85"/>
        <v>40-59</v>
      </c>
      <c r="K615" s="2">
        <f t="shared" si="81"/>
        <v>4846.8860000000004</v>
      </c>
      <c r="L615" s="2">
        <f t="shared" si="86"/>
        <v>4847</v>
      </c>
      <c r="M615" s="2">
        <f t="shared" si="87"/>
        <v>4847</v>
      </c>
      <c r="N615" s="2">
        <f t="shared" si="88"/>
        <v>4846</v>
      </c>
      <c r="O615">
        <f t="shared" si="82"/>
        <v>2022</v>
      </c>
      <c r="P615" t="str">
        <f t="shared" si="83"/>
        <v>Jan</v>
      </c>
      <c r="Q615" t="str">
        <f t="shared" si="84"/>
        <v>Jan-2022</v>
      </c>
      <c r="R615" s="2" t="str">
        <f t="shared" si="89"/>
        <v>ADULTS</v>
      </c>
    </row>
    <row r="616" spans="1:18" x14ac:dyDescent="0.35">
      <c r="A616" s="1">
        <v>45242</v>
      </c>
      <c r="B616" t="s">
        <v>644</v>
      </c>
      <c r="C616">
        <v>52</v>
      </c>
      <c r="D616" t="s">
        <v>9</v>
      </c>
      <c r="E616" t="s">
        <v>33</v>
      </c>
      <c r="F616" t="s">
        <v>16</v>
      </c>
      <c r="G616" s="6">
        <f>VLOOKUP(F616,S$11:$T$15, 2, FALSE)</f>
        <v>2509.1716796874998</v>
      </c>
      <c r="H616" t="s">
        <v>17</v>
      </c>
      <c r="I616" s="2">
        <v>4690.3</v>
      </c>
      <c r="J616" t="str">
        <f t="shared" si="85"/>
        <v>40-59</v>
      </c>
      <c r="K616" s="2">
        <f t="shared" si="81"/>
        <v>5159.3300000000008</v>
      </c>
      <c r="L616" s="2">
        <f t="shared" si="86"/>
        <v>5159</v>
      </c>
      <c r="M616" s="2">
        <f t="shared" si="87"/>
        <v>5160</v>
      </c>
      <c r="N616" s="2">
        <f t="shared" si="88"/>
        <v>5159</v>
      </c>
      <c r="O616">
        <f t="shared" si="82"/>
        <v>2023</v>
      </c>
      <c r="P616" t="str">
        <f t="shared" si="83"/>
        <v>Nov</v>
      </c>
      <c r="Q616" t="str">
        <f t="shared" si="84"/>
        <v>Nov-2023</v>
      </c>
      <c r="R616" s="2" t="str">
        <f t="shared" si="89"/>
        <v>ADULTS</v>
      </c>
    </row>
    <row r="617" spans="1:18" x14ac:dyDescent="0.35">
      <c r="A617" s="1">
        <v>44802</v>
      </c>
      <c r="B617" t="s">
        <v>645</v>
      </c>
      <c r="C617">
        <v>15</v>
      </c>
      <c r="D617" t="s">
        <v>14</v>
      </c>
      <c r="E617" t="s">
        <v>19</v>
      </c>
      <c r="F617" t="s">
        <v>30</v>
      </c>
      <c r="G617" s="6">
        <f>VLOOKUP(F617,S$11:$T$15, 2, FALSE)</f>
        <v>2496.7676064257025</v>
      </c>
      <c r="H617" t="s">
        <v>12</v>
      </c>
      <c r="I617" s="2">
        <v>1405.89</v>
      </c>
      <c r="J617" t="str">
        <f t="shared" si="85"/>
        <v>0-17</v>
      </c>
      <c r="K617" s="2">
        <f t="shared" si="81"/>
        <v>1546.4790000000003</v>
      </c>
      <c r="L617" s="2">
        <f t="shared" si="86"/>
        <v>1546</v>
      </c>
      <c r="M617" s="2">
        <f t="shared" si="87"/>
        <v>1547</v>
      </c>
      <c r="N617" s="2">
        <f t="shared" si="88"/>
        <v>1546</v>
      </c>
      <c r="O617">
        <f t="shared" si="82"/>
        <v>2022</v>
      </c>
      <c r="P617" t="str">
        <f t="shared" si="83"/>
        <v>Aug</v>
      </c>
      <c r="Q617" t="str">
        <f t="shared" si="84"/>
        <v>Aug-2022</v>
      </c>
      <c r="R617" s="2" t="str">
        <f t="shared" si="89"/>
        <v>CHILDREN</v>
      </c>
    </row>
    <row r="618" spans="1:18" x14ac:dyDescent="0.35">
      <c r="A618" s="1">
        <v>45115</v>
      </c>
      <c r="B618" t="s">
        <v>646</v>
      </c>
      <c r="C618">
        <v>32</v>
      </c>
      <c r="D618" t="s">
        <v>14</v>
      </c>
      <c r="E618" t="s">
        <v>35</v>
      </c>
      <c r="F618" t="s">
        <v>16</v>
      </c>
      <c r="G618" s="6">
        <f>VLOOKUP(F618,S$11:$T$15, 2, FALSE)</f>
        <v>2509.1716796874998</v>
      </c>
      <c r="H618" t="s">
        <v>12</v>
      </c>
      <c r="I618" s="2">
        <v>2625.31</v>
      </c>
      <c r="J618" t="str">
        <f t="shared" si="85"/>
        <v>18-39</v>
      </c>
      <c r="K618" s="2">
        <f t="shared" si="81"/>
        <v>2887.8410000000003</v>
      </c>
      <c r="L618" s="2">
        <f t="shared" si="86"/>
        <v>2888</v>
      </c>
      <c r="M618" s="2">
        <f t="shared" si="87"/>
        <v>2888</v>
      </c>
      <c r="N618" s="2">
        <f t="shared" si="88"/>
        <v>2887</v>
      </c>
      <c r="O618">
        <f t="shared" si="82"/>
        <v>2023</v>
      </c>
      <c r="P618" t="str">
        <f t="shared" si="83"/>
        <v>Jul</v>
      </c>
      <c r="Q618" t="str">
        <f t="shared" si="84"/>
        <v>Jul-2023</v>
      </c>
      <c r="R618" s="2" t="str">
        <f t="shared" si="89"/>
        <v>ADULTS</v>
      </c>
    </row>
    <row r="619" spans="1:18" x14ac:dyDescent="0.35">
      <c r="A619" s="1">
        <v>44881</v>
      </c>
      <c r="B619" t="s">
        <v>647</v>
      </c>
      <c r="C619">
        <v>86</v>
      </c>
      <c r="D619" t="s">
        <v>21</v>
      </c>
      <c r="E619" t="s">
        <v>35</v>
      </c>
      <c r="F619" t="s">
        <v>23</v>
      </c>
      <c r="G619" s="6">
        <f>VLOOKUP(F619,S$11:$T$15, 2, FALSE)</f>
        <v>2440.2966694490819</v>
      </c>
      <c r="H619" t="s">
        <v>40</v>
      </c>
      <c r="I619" s="2">
        <v>2612.88</v>
      </c>
      <c r="J619" t="str">
        <f t="shared" si="85"/>
        <v>&gt;59</v>
      </c>
      <c r="K619" s="2">
        <f t="shared" si="81"/>
        <v>2874.1680000000006</v>
      </c>
      <c r="L619" s="2">
        <f t="shared" si="86"/>
        <v>2874</v>
      </c>
      <c r="M619" s="2">
        <f t="shared" si="87"/>
        <v>2875</v>
      </c>
      <c r="N619" s="2">
        <f t="shared" si="88"/>
        <v>2874</v>
      </c>
      <c r="O619">
        <f t="shared" si="82"/>
        <v>2022</v>
      </c>
      <c r="P619" t="str">
        <f t="shared" si="83"/>
        <v>Nov</v>
      </c>
      <c r="Q619" t="str">
        <f t="shared" si="84"/>
        <v>Nov-2022</v>
      </c>
      <c r="R619" s="2" t="str">
        <f t="shared" si="89"/>
        <v>ADULTS</v>
      </c>
    </row>
    <row r="620" spans="1:18" x14ac:dyDescent="0.35">
      <c r="A620" s="1">
        <v>44614</v>
      </c>
      <c r="B620" t="s">
        <v>648</v>
      </c>
      <c r="C620">
        <v>90</v>
      </c>
      <c r="D620" t="s">
        <v>9</v>
      </c>
      <c r="E620" t="s">
        <v>19</v>
      </c>
      <c r="F620" t="s">
        <v>16</v>
      </c>
      <c r="G620" s="6">
        <f>VLOOKUP(F620,S$11:$T$15, 2, FALSE)</f>
        <v>2509.1716796874998</v>
      </c>
      <c r="H620" t="s">
        <v>17</v>
      </c>
      <c r="I620" s="2">
        <v>2623.99</v>
      </c>
      <c r="J620" t="str">
        <f t="shared" si="85"/>
        <v>&gt;59</v>
      </c>
      <c r="K620" s="2">
        <f t="shared" si="81"/>
        <v>2886.3890000000001</v>
      </c>
      <c r="L620" s="2">
        <f t="shared" si="86"/>
        <v>2886</v>
      </c>
      <c r="M620" s="2">
        <f t="shared" si="87"/>
        <v>2887</v>
      </c>
      <c r="N620" s="2">
        <f t="shared" si="88"/>
        <v>2886</v>
      </c>
      <c r="O620">
        <f t="shared" si="82"/>
        <v>2022</v>
      </c>
      <c r="P620" t="str">
        <f t="shared" si="83"/>
        <v>Feb</v>
      </c>
      <c r="Q620" t="str">
        <f t="shared" si="84"/>
        <v>Feb-2022</v>
      </c>
      <c r="R620" s="2" t="str">
        <f t="shared" si="89"/>
        <v>ADULTS</v>
      </c>
    </row>
    <row r="621" spans="1:18" x14ac:dyDescent="0.35">
      <c r="A621" s="1">
        <v>44833</v>
      </c>
      <c r="B621" t="s">
        <v>649</v>
      </c>
      <c r="C621">
        <v>86</v>
      </c>
      <c r="D621" t="s">
        <v>14</v>
      </c>
      <c r="E621" t="s">
        <v>27</v>
      </c>
      <c r="F621" t="s">
        <v>11</v>
      </c>
      <c r="G621" s="6">
        <f>VLOOKUP(F621,S$11:$T$15, 2, FALSE)</f>
        <v>2503.6022787783868</v>
      </c>
      <c r="H621" t="s">
        <v>28</v>
      </c>
      <c r="I621" s="2">
        <v>4802.72</v>
      </c>
      <c r="J621" t="str">
        <f t="shared" si="85"/>
        <v>&gt;59</v>
      </c>
      <c r="K621" s="2">
        <f t="shared" si="81"/>
        <v>5282.9920000000011</v>
      </c>
      <c r="L621" s="2">
        <f t="shared" si="86"/>
        <v>5283</v>
      </c>
      <c r="M621" s="2">
        <f t="shared" si="87"/>
        <v>5283</v>
      </c>
      <c r="N621" s="2">
        <f t="shared" si="88"/>
        <v>5282</v>
      </c>
      <c r="O621">
        <f t="shared" si="82"/>
        <v>2022</v>
      </c>
      <c r="P621" t="str">
        <f t="shared" si="83"/>
        <v>Sep</v>
      </c>
      <c r="Q621" t="str">
        <f t="shared" si="84"/>
        <v>Sep-2022</v>
      </c>
      <c r="R621" s="2" t="str">
        <f t="shared" si="89"/>
        <v>ADULTS</v>
      </c>
    </row>
    <row r="622" spans="1:18" x14ac:dyDescent="0.35">
      <c r="A622" s="1">
        <v>44882</v>
      </c>
      <c r="B622" t="s">
        <v>650</v>
      </c>
      <c r="C622">
        <v>53</v>
      </c>
      <c r="D622" t="s">
        <v>9</v>
      </c>
      <c r="E622" t="s">
        <v>19</v>
      </c>
      <c r="F622" t="s">
        <v>16</v>
      </c>
      <c r="G622" s="6">
        <f>VLOOKUP(F622,S$11:$T$15, 2, FALSE)</f>
        <v>2509.1716796874998</v>
      </c>
      <c r="H622" t="s">
        <v>17</v>
      </c>
      <c r="I622" s="2">
        <v>3222.56</v>
      </c>
      <c r="J622" t="str">
        <f t="shared" si="85"/>
        <v>40-59</v>
      </c>
      <c r="K622" s="2">
        <f t="shared" si="81"/>
        <v>3544.8160000000003</v>
      </c>
      <c r="L622" s="2">
        <f t="shared" si="86"/>
        <v>3545</v>
      </c>
      <c r="M622" s="2">
        <f t="shared" si="87"/>
        <v>3545</v>
      </c>
      <c r="N622" s="2">
        <f t="shared" si="88"/>
        <v>3544</v>
      </c>
      <c r="O622">
        <f t="shared" si="82"/>
        <v>2022</v>
      </c>
      <c r="P622" t="str">
        <f t="shared" si="83"/>
        <v>Nov</v>
      </c>
      <c r="Q622" t="str">
        <f t="shared" si="84"/>
        <v>Nov-2022</v>
      </c>
      <c r="R622" s="2" t="str">
        <f t="shared" si="89"/>
        <v>ADULTS</v>
      </c>
    </row>
    <row r="623" spans="1:18" x14ac:dyDescent="0.35">
      <c r="A623" s="1">
        <v>44678</v>
      </c>
      <c r="B623" t="s">
        <v>651</v>
      </c>
      <c r="C623">
        <v>39</v>
      </c>
      <c r="D623" t="s">
        <v>14</v>
      </c>
      <c r="E623" t="s">
        <v>22</v>
      </c>
      <c r="F623" t="s">
        <v>23</v>
      </c>
      <c r="G623" s="6">
        <f>VLOOKUP(F623,S$11:$T$15, 2, FALSE)</f>
        <v>2440.2966694490819</v>
      </c>
      <c r="H623" t="s">
        <v>12</v>
      </c>
      <c r="I623" s="2">
        <v>2737.71</v>
      </c>
      <c r="J623" t="str">
        <f t="shared" si="85"/>
        <v>18-39</v>
      </c>
      <c r="K623" s="2">
        <f t="shared" si="81"/>
        <v>3011.4810000000002</v>
      </c>
      <c r="L623" s="2">
        <f t="shared" si="86"/>
        <v>3011</v>
      </c>
      <c r="M623" s="2">
        <f t="shared" si="87"/>
        <v>3012</v>
      </c>
      <c r="N623" s="2">
        <f t="shared" si="88"/>
        <v>3011</v>
      </c>
      <c r="O623">
        <f t="shared" si="82"/>
        <v>2022</v>
      </c>
      <c r="P623" t="str">
        <f t="shared" si="83"/>
        <v>Apr</v>
      </c>
      <c r="Q623" t="str">
        <f t="shared" si="84"/>
        <v>Apr-2022</v>
      </c>
      <c r="R623" s="2" t="str">
        <f t="shared" si="89"/>
        <v>ADULTS</v>
      </c>
    </row>
    <row r="624" spans="1:18" x14ac:dyDescent="0.35">
      <c r="A624" s="1">
        <v>45236</v>
      </c>
      <c r="B624" t="s">
        <v>652</v>
      </c>
      <c r="C624">
        <v>37</v>
      </c>
      <c r="D624" t="s">
        <v>21</v>
      </c>
      <c r="E624" t="s">
        <v>10</v>
      </c>
      <c r="F624" t="s">
        <v>16</v>
      </c>
      <c r="G624" s="6">
        <f>VLOOKUP(F624,S$11:$T$15, 2, FALSE)</f>
        <v>2509.1716796874998</v>
      </c>
      <c r="H624" t="s">
        <v>17</v>
      </c>
      <c r="I624" s="2">
        <v>559.46</v>
      </c>
      <c r="J624" t="str">
        <f t="shared" si="85"/>
        <v>18-39</v>
      </c>
      <c r="K624" s="2">
        <f t="shared" si="81"/>
        <v>615.40600000000006</v>
      </c>
      <c r="L624" s="2">
        <f t="shared" si="86"/>
        <v>615</v>
      </c>
      <c r="M624" s="2">
        <f t="shared" si="87"/>
        <v>616</v>
      </c>
      <c r="N624" s="2">
        <f t="shared" si="88"/>
        <v>615</v>
      </c>
      <c r="O624">
        <f t="shared" si="82"/>
        <v>2023</v>
      </c>
      <c r="P624" t="str">
        <f t="shared" si="83"/>
        <v>Nov</v>
      </c>
      <c r="Q624" t="str">
        <f t="shared" si="84"/>
        <v>Nov-2023</v>
      </c>
      <c r="R624" s="2" t="str">
        <f t="shared" si="89"/>
        <v>ADULTS</v>
      </c>
    </row>
    <row r="625" spans="1:18" x14ac:dyDescent="0.35">
      <c r="A625" s="1">
        <v>45088</v>
      </c>
      <c r="B625" t="s">
        <v>653</v>
      </c>
      <c r="C625">
        <v>48</v>
      </c>
      <c r="D625" t="s">
        <v>21</v>
      </c>
      <c r="E625" t="s">
        <v>22</v>
      </c>
      <c r="F625" t="s">
        <v>23</v>
      </c>
      <c r="G625" s="6">
        <f>VLOOKUP(F625,S$11:$T$15, 2, FALSE)</f>
        <v>2440.2966694490819</v>
      </c>
      <c r="H625" t="s">
        <v>37</v>
      </c>
      <c r="I625" s="2">
        <v>3791.9</v>
      </c>
      <c r="J625" t="str">
        <f t="shared" si="85"/>
        <v>40-59</v>
      </c>
      <c r="K625" s="2">
        <f t="shared" si="81"/>
        <v>4171.09</v>
      </c>
      <c r="L625" s="2">
        <f t="shared" si="86"/>
        <v>4171</v>
      </c>
      <c r="M625" s="2">
        <f t="shared" si="87"/>
        <v>4172</v>
      </c>
      <c r="N625" s="2">
        <f t="shared" si="88"/>
        <v>4171</v>
      </c>
      <c r="O625">
        <f t="shared" si="82"/>
        <v>2023</v>
      </c>
      <c r="P625" t="str">
        <f t="shared" si="83"/>
        <v>Jun</v>
      </c>
      <c r="Q625" t="str">
        <f t="shared" si="84"/>
        <v>Jun-2023</v>
      </c>
      <c r="R625" s="2" t="str">
        <f t="shared" si="89"/>
        <v>ADULTS</v>
      </c>
    </row>
    <row r="626" spans="1:18" x14ac:dyDescent="0.35">
      <c r="A626" s="1">
        <v>45138</v>
      </c>
      <c r="B626" t="s">
        <v>654</v>
      </c>
      <c r="C626">
        <v>4</v>
      </c>
      <c r="D626" t="s">
        <v>14</v>
      </c>
      <c r="E626" t="s">
        <v>35</v>
      </c>
      <c r="F626" t="s">
        <v>16</v>
      </c>
      <c r="G626" s="6">
        <f>VLOOKUP(F626,S$11:$T$15, 2, FALSE)</f>
        <v>2509.1716796874998</v>
      </c>
      <c r="H626" t="s">
        <v>28</v>
      </c>
      <c r="I626" s="2">
        <v>3278.51</v>
      </c>
      <c r="J626" t="str">
        <f t="shared" si="85"/>
        <v>0-17</v>
      </c>
      <c r="K626" s="2">
        <f t="shared" si="81"/>
        <v>3606.3610000000003</v>
      </c>
      <c r="L626" s="2">
        <f t="shared" si="86"/>
        <v>3606</v>
      </c>
      <c r="M626" s="2">
        <f t="shared" si="87"/>
        <v>3607</v>
      </c>
      <c r="N626" s="2">
        <f t="shared" si="88"/>
        <v>3606</v>
      </c>
      <c r="O626">
        <f t="shared" si="82"/>
        <v>2023</v>
      </c>
      <c r="P626" t="str">
        <f t="shared" si="83"/>
        <v>Jul</v>
      </c>
      <c r="Q626" t="str">
        <f t="shared" si="84"/>
        <v>Jul-2023</v>
      </c>
      <c r="R626" s="2" t="str">
        <f t="shared" si="89"/>
        <v>CHILDREN</v>
      </c>
    </row>
    <row r="627" spans="1:18" x14ac:dyDescent="0.35">
      <c r="A627" s="1">
        <v>44938</v>
      </c>
      <c r="B627" t="s">
        <v>655</v>
      </c>
      <c r="C627">
        <v>50</v>
      </c>
      <c r="D627" t="s">
        <v>9</v>
      </c>
      <c r="E627" t="s">
        <v>25</v>
      </c>
      <c r="F627" t="s">
        <v>11</v>
      </c>
      <c r="G627" s="6">
        <f>VLOOKUP(F627,S$11:$T$15, 2, FALSE)</f>
        <v>2503.6022787783868</v>
      </c>
      <c r="H627" t="s">
        <v>37</v>
      </c>
      <c r="I627" s="2">
        <v>3042.91</v>
      </c>
      <c r="J627" t="str">
        <f t="shared" si="85"/>
        <v>40-59</v>
      </c>
      <c r="K627" s="2">
        <f t="shared" si="81"/>
        <v>3347.201</v>
      </c>
      <c r="L627" s="2">
        <f t="shared" si="86"/>
        <v>3347</v>
      </c>
      <c r="M627" s="2">
        <f t="shared" si="87"/>
        <v>3348</v>
      </c>
      <c r="N627" s="2">
        <f t="shared" si="88"/>
        <v>3347</v>
      </c>
      <c r="O627">
        <f t="shared" si="82"/>
        <v>2023</v>
      </c>
      <c r="P627" t="str">
        <f t="shared" si="83"/>
        <v>Jan</v>
      </c>
      <c r="Q627" t="str">
        <f t="shared" si="84"/>
        <v>Jan-2023</v>
      </c>
      <c r="R627" s="2" t="str">
        <f t="shared" si="89"/>
        <v>ADULTS</v>
      </c>
    </row>
    <row r="628" spans="1:18" x14ac:dyDescent="0.35">
      <c r="A628" s="1">
        <v>45269</v>
      </c>
      <c r="B628" t="s">
        <v>656</v>
      </c>
      <c r="C628">
        <v>92</v>
      </c>
      <c r="D628" t="s">
        <v>14</v>
      </c>
      <c r="E628" t="s">
        <v>10</v>
      </c>
      <c r="F628" t="s">
        <v>11</v>
      </c>
      <c r="G628" s="6">
        <f>VLOOKUP(F628,S$11:$T$15, 2, FALSE)</f>
        <v>2503.6022787783868</v>
      </c>
      <c r="H628" t="s">
        <v>28</v>
      </c>
      <c r="I628" s="2">
        <v>1293.3599999999999</v>
      </c>
      <c r="J628" t="str">
        <f t="shared" si="85"/>
        <v>&gt;59</v>
      </c>
      <c r="K628" s="2">
        <f t="shared" si="81"/>
        <v>1422.6959999999999</v>
      </c>
      <c r="L628" s="2">
        <f t="shared" si="86"/>
        <v>1423</v>
      </c>
      <c r="M628" s="2">
        <f t="shared" si="87"/>
        <v>1423</v>
      </c>
      <c r="N628" s="2">
        <f t="shared" si="88"/>
        <v>1422</v>
      </c>
      <c r="O628">
        <f t="shared" si="82"/>
        <v>2023</v>
      </c>
      <c r="P628" t="str">
        <f t="shared" si="83"/>
        <v>Dec</v>
      </c>
      <c r="Q628" t="str">
        <f t="shared" si="84"/>
        <v>Dec-2023</v>
      </c>
      <c r="R628" s="2" t="str">
        <f t="shared" si="89"/>
        <v>ADULTS</v>
      </c>
    </row>
    <row r="629" spans="1:18" x14ac:dyDescent="0.35">
      <c r="A629" s="1">
        <v>45283</v>
      </c>
      <c r="B629" t="s">
        <v>657</v>
      </c>
      <c r="C629">
        <v>73</v>
      </c>
      <c r="D629" t="s">
        <v>21</v>
      </c>
      <c r="E629" t="s">
        <v>15</v>
      </c>
      <c r="F629" t="s">
        <v>16</v>
      </c>
      <c r="G629" s="6">
        <f>VLOOKUP(F629,S$11:$T$15, 2, FALSE)</f>
        <v>2509.1716796874998</v>
      </c>
      <c r="H629" t="s">
        <v>12</v>
      </c>
      <c r="I629" s="2">
        <v>4491.41</v>
      </c>
      <c r="J629" t="str">
        <f t="shared" si="85"/>
        <v>&gt;59</v>
      </c>
      <c r="K629" s="2">
        <f t="shared" si="81"/>
        <v>4940.5510000000004</v>
      </c>
      <c r="L629" s="2">
        <f t="shared" si="86"/>
        <v>4941</v>
      </c>
      <c r="M629" s="2">
        <f t="shared" si="87"/>
        <v>4941</v>
      </c>
      <c r="N629" s="2">
        <f t="shared" si="88"/>
        <v>4940</v>
      </c>
      <c r="O629">
        <f t="shared" si="82"/>
        <v>2023</v>
      </c>
      <c r="P629" t="str">
        <f t="shared" si="83"/>
        <v>Dec</v>
      </c>
      <c r="Q629" t="str">
        <f t="shared" si="84"/>
        <v>Dec-2023</v>
      </c>
      <c r="R629" s="2" t="str">
        <f t="shared" si="89"/>
        <v>ADULTS</v>
      </c>
    </row>
    <row r="630" spans="1:18" x14ac:dyDescent="0.35">
      <c r="A630" s="1">
        <v>44990</v>
      </c>
      <c r="B630" t="s">
        <v>658</v>
      </c>
      <c r="C630">
        <v>24</v>
      </c>
      <c r="D630" t="s">
        <v>9</v>
      </c>
      <c r="E630" t="s">
        <v>10</v>
      </c>
      <c r="F630" t="s">
        <v>23</v>
      </c>
      <c r="G630" s="6">
        <f>VLOOKUP(F630,S$11:$T$15, 2, FALSE)</f>
        <v>2440.2966694490819</v>
      </c>
      <c r="H630" t="s">
        <v>12</v>
      </c>
      <c r="I630" s="2">
        <v>3740.55</v>
      </c>
      <c r="J630" t="str">
        <f t="shared" si="85"/>
        <v>18-39</v>
      </c>
      <c r="K630" s="2">
        <f t="shared" si="81"/>
        <v>4114.6050000000005</v>
      </c>
      <c r="L630" s="2">
        <f t="shared" si="86"/>
        <v>4115</v>
      </c>
      <c r="M630" s="2">
        <f t="shared" si="87"/>
        <v>4115</v>
      </c>
      <c r="N630" s="2">
        <f t="shared" si="88"/>
        <v>4114</v>
      </c>
      <c r="O630">
        <f t="shared" si="82"/>
        <v>2023</v>
      </c>
      <c r="P630" t="str">
        <f t="shared" si="83"/>
        <v>Mar</v>
      </c>
      <c r="Q630" t="str">
        <f t="shared" si="84"/>
        <v>Mar-2023</v>
      </c>
      <c r="R630" s="2" t="str">
        <f t="shared" si="89"/>
        <v>ADULTS</v>
      </c>
    </row>
    <row r="631" spans="1:18" x14ac:dyDescent="0.35">
      <c r="A631" s="1">
        <v>44743</v>
      </c>
      <c r="B631" t="s">
        <v>659</v>
      </c>
      <c r="C631">
        <v>34</v>
      </c>
      <c r="D631" t="s">
        <v>14</v>
      </c>
      <c r="E631" t="s">
        <v>35</v>
      </c>
      <c r="F631" t="s">
        <v>11</v>
      </c>
      <c r="G631" s="6">
        <f>VLOOKUP(F631,S$11:$T$15, 2, FALSE)</f>
        <v>2503.6022787783868</v>
      </c>
      <c r="H631" t="s">
        <v>40</v>
      </c>
      <c r="I631" s="2">
        <v>1748.34</v>
      </c>
      <c r="J631" t="str">
        <f t="shared" si="85"/>
        <v>18-39</v>
      </c>
      <c r="K631" s="2">
        <f t="shared" si="81"/>
        <v>1923.174</v>
      </c>
      <c r="L631" s="2">
        <f t="shared" si="86"/>
        <v>1923</v>
      </c>
      <c r="M631" s="2">
        <f t="shared" si="87"/>
        <v>1924</v>
      </c>
      <c r="N631" s="2">
        <f t="shared" si="88"/>
        <v>1923</v>
      </c>
      <c r="O631">
        <f t="shared" si="82"/>
        <v>2022</v>
      </c>
      <c r="P631" t="str">
        <f t="shared" si="83"/>
        <v>Jul</v>
      </c>
      <c r="Q631" t="str">
        <f t="shared" si="84"/>
        <v>Jul-2022</v>
      </c>
      <c r="R631" s="2" t="str">
        <f t="shared" si="89"/>
        <v>ADULTS</v>
      </c>
    </row>
    <row r="632" spans="1:18" x14ac:dyDescent="0.35">
      <c r="A632" s="1">
        <v>44736</v>
      </c>
      <c r="B632" t="s">
        <v>660</v>
      </c>
      <c r="C632">
        <v>56</v>
      </c>
      <c r="D632" t="s">
        <v>21</v>
      </c>
      <c r="E632" t="s">
        <v>10</v>
      </c>
      <c r="F632" t="s">
        <v>30</v>
      </c>
      <c r="G632" s="6">
        <f>VLOOKUP(F632,S$11:$T$15, 2, FALSE)</f>
        <v>2496.7676064257025</v>
      </c>
      <c r="H632" t="s">
        <v>40</v>
      </c>
      <c r="I632" s="2">
        <v>4852.8599999999997</v>
      </c>
      <c r="J632" t="str">
        <f t="shared" si="85"/>
        <v>40-59</v>
      </c>
      <c r="K632" s="2">
        <f t="shared" si="81"/>
        <v>5338.1459999999997</v>
      </c>
      <c r="L632" s="2">
        <f t="shared" si="86"/>
        <v>5338</v>
      </c>
      <c r="M632" s="2">
        <f t="shared" si="87"/>
        <v>5339</v>
      </c>
      <c r="N632" s="2">
        <f t="shared" si="88"/>
        <v>5338</v>
      </c>
      <c r="O632">
        <f t="shared" si="82"/>
        <v>2022</v>
      </c>
      <c r="P632" t="str">
        <f t="shared" si="83"/>
        <v>Jun</v>
      </c>
      <c r="Q632" t="str">
        <f t="shared" si="84"/>
        <v>Jun-2022</v>
      </c>
      <c r="R632" s="2" t="str">
        <f t="shared" si="89"/>
        <v>ADULTS</v>
      </c>
    </row>
    <row r="633" spans="1:18" x14ac:dyDescent="0.35">
      <c r="A633" s="1">
        <v>44655</v>
      </c>
      <c r="B633" t="s">
        <v>661</v>
      </c>
      <c r="C633">
        <v>79</v>
      </c>
      <c r="D633" t="s">
        <v>21</v>
      </c>
      <c r="E633" t="s">
        <v>25</v>
      </c>
      <c r="F633" t="s">
        <v>23</v>
      </c>
      <c r="G633" s="6">
        <f>VLOOKUP(F633,S$11:$T$15, 2, FALSE)</f>
        <v>2440.2966694490819</v>
      </c>
      <c r="H633" t="s">
        <v>37</v>
      </c>
      <c r="I633" s="2">
        <v>1616.52</v>
      </c>
      <c r="J633" t="str">
        <f t="shared" si="85"/>
        <v>&gt;59</v>
      </c>
      <c r="K633" s="2">
        <f t="shared" si="81"/>
        <v>1778.172</v>
      </c>
      <c r="L633" s="2">
        <f t="shared" si="86"/>
        <v>1778</v>
      </c>
      <c r="M633" s="2">
        <f t="shared" si="87"/>
        <v>1779</v>
      </c>
      <c r="N633" s="2">
        <f t="shared" si="88"/>
        <v>1778</v>
      </c>
      <c r="O633">
        <f t="shared" si="82"/>
        <v>2022</v>
      </c>
      <c r="P633" t="str">
        <f t="shared" si="83"/>
        <v>Apr</v>
      </c>
      <c r="Q633" t="str">
        <f t="shared" si="84"/>
        <v>Apr-2022</v>
      </c>
      <c r="R633" s="2" t="str">
        <f t="shared" si="89"/>
        <v>ADULTS</v>
      </c>
    </row>
    <row r="634" spans="1:18" x14ac:dyDescent="0.35">
      <c r="A634" s="1">
        <v>45038</v>
      </c>
      <c r="B634" t="s">
        <v>662</v>
      </c>
      <c r="C634">
        <v>49</v>
      </c>
      <c r="D634" t="s">
        <v>9</v>
      </c>
      <c r="E634" t="s">
        <v>19</v>
      </c>
      <c r="F634" t="s">
        <v>16</v>
      </c>
      <c r="G634" s="6">
        <f>VLOOKUP(F634,S$11:$T$15, 2, FALSE)</f>
        <v>2509.1716796874998</v>
      </c>
      <c r="H634" t="s">
        <v>17</v>
      </c>
      <c r="I634" s="2">
        <v>3092.06</v>
      </c>
      <c r="J634" t="str">
        <f t="shared" si="85"/>
        <v>40-59</v>
      </c>
      <c r="K634" s="2">
        <f t="shared" si="81"/>
        <v>3401.2660000000001</v>
      </c>
      <c r="L634" s="2">
        <f t="shared" si="86"/>
        <v>3401</v>
      </c>
      <c r="M634" s="2">
        <f t="shared" si="87"/>
        <v>3402</v>
      </c>
      <c r="N634" s="2">
        <f t="shared" si="88"/>
        <v>3401</v>
      </c>
      <c r="O634">
        <f t="shared" si="82"/>
        <v>2023</v>
      </c>
      <c r="P634" t="str">
        <f t="shared" si="83"/>
        <v>Apr</v>
      </c>
      <c r="Q634" t="str">
        <f t="shared" si="84"/>
        <v>Apr-2023</v>
      </c>
      <c r="R634" s="2" t="str">
        <f t="shared" si="89"/>
        <v>ADULTS</v>
      </c>
    </row>
    <row r="635" spans="1:18" x14ac:dyDescent="0.35">
      <c r="A635" s="1">
        <v>44843</v>
      </c>
      <c r="B635" t="s">
        <v>663</v>
      </c>
      <c r="C635">
        <v>38</v>
      </c>
      <c r="D635" t="s">
        <v>21</v>
      </c>
      <c r="E635" t="s">
        <v>35</v>
      </c>
      <c r="F635" t="s">
        <v>30</v>
      </c>
      <c r="G635" s="6">
        <f>VLOOKUP(F635,S$11:$T$15, 2, FALSE)</f>
        <v>2496.7676064257025</v>
      </c>
      <c r="H635" t="s">
        <v>40</v>
      </c>
      <c r="I635" s="2">
        <v>3655.24</v>
      </c>
      <c r="J635" t="str">
        <f t="shared" si="85"/>
        <v>18-39</v>
      </c>
      <c r="K635" s="2">
        <f t="shared" si="81"/>
        <v>4020.7640000000001</v>
      </c>
      <c r="L635" s="2">
        <f t="shared" si="86"/>
        <v>4021</v>
      </c>
      <c r="M635" s="2">
        <f t="shared" si="87"/>
        <v>4021</v>
      </c>
      <c r="N635" s="2">
        <f t="shared" si="88"/>
        <v>4020</v>
      </c>
      <c r="O635">
        <f t="shared" si="82"/>
        <v>2022</v>
      </c>
      <c r="P635" t="str">
        <f t="shared" si="83"/>
        <v>Oct</v>
      </c>
      <c r="Q635" t="str">
        <f t="shared" si="84"/>
        <v>Oct-2022</v>
      </c>
      <c r="R635" s="2" t="str">
        <f t="shared" si="89"/>
        <v>ADULTS</v>
      </c>
    </row>
    <row r="636" spans="1:18" x14ac:dyDescent="0.35">
      <c r="A636" s="1">
        <v>44702</v>
      </c>
      <c r="B636" t="s">
        <v>664</v>
      </c>
      <c r="C636">
        <v>20</v>
      </c>
      <c r="D636" t="s">
        <v>9</v>
      </c>
      <c r="E636" t="s">
        <v>10</v>
      </c>
      <c r="F636" t="s">
        <v>16</v>
      </c>
      <c r="G636" s="6">
        <f>VLOOKUP(F636,S$11:$T$15, 2, FALSE)</f>
        <v>2509.1716796874998</v>
      </c>
      <c r="H636" t="s">
        <v>28</v>
      </c>
      <c r="I636" s="2">
        <v>2408.85</v>
      </c>
      <c r="J636" t="str">
        <f t="shared" si="85"/>
        <v>18-39</v>
      </c>
      <c r="K636" s="2">
        <f t="shared" si="81"/>
        <v>2649.7350000000001</v>
      </c>
      <c r="L636" s="2">
        <f t="shared" si="86"/>
        <v>2650</v>
      </c>
      <c r="M636" s="2">
        <f t="shared" si="87"/>
        <v>2650</v>
      </c>
      <c r="N636" s="2">
        <f t="shared" si="88"/>
        <v>2649</v>
      </c>
      <c r="O636">
        <f t="shared" si="82"/>
        <v>2022</v>
      </c>
      <c r="P636" t="str">
        <f t="shared" si="83"/>
        <v>May</v>
      </c>
      <c r="Q636" t="str">
        <f t="shared" si="84"/>
        <v>May-2022</v>
      </c>
      <c r="R636" s="2" t="str">
        <f t="shared" si="89"/>
        <v>ADULTS</v>
      </c>
    </row>
    <row r="637" spans="1:18" x14ac:dyDescent="0.35">
      <c r="A637" s="1">
        <v>45221</v>
      </c>
      <c r="B637" t="s">
        <v>665</v>
      </c>
      <c r="C637">
        <v>55</v>
      </c>
      <c r="D637" t="s">
        <v>14</v>
      </c>
      <c r="E637" t="s">
        <v>33</v>
      </c>
      <c r="F637" t="s">
        <v>23</v>
      </c>
      <c r="G637" s="6">
        <f>VLOOKUP(F637,S$11:$T$15, 2, FALSE)</f>
        <v>2440.2966694490819</v>
      </c>
      <c r="H637" t="s">
        <v>40</v>
      </c>
      <c r="I637" s="2">
        <v>1732.08</v>
      </c>
      <c r="J637" t="str">
        <f t="shared" si="85"/>
        <v>40-59</v>
      </c>
      <c r="K637" s="2">
        <f t="shared" si="81"/>
        <v>1905.288</v>
      </c>
      <c r="L637" s="2">
        <f t="shared" si="86"/>
        <v>1905</v>
      </c>
      <c r="M637" s="2">
        <f t="shared" si="87"/>
        <v>1906</v>
      </c>
      <c r="N637" s="2">
        <f t="shared" si="88"/>
        <v>1905</v>
      </c>
      <c r="O637">
        <f t="shared" si="82"/>
        <v>2023</v>
      </c>
      <c r="P637" t="str">
        <f t="shared" si="83"/>
        <v>Oct</v>
      </c>
      <c r="Q637" t="str">
        <f t="shared" si="84"/>
        <v>Oct-2023</v>
      </c>
      <c r="R637" s="2" t="str">
        <f t="shared" si="89"/>
        <v>ADULTS</v>
      </c>
    </row>
    <row r="638" spans="1:18" x14ac:dyDescent="0.35">
      <c r="A638" s="1">
        <v>45102</v>
      </c>
      <c r="B638" t="s">
        <v>666</v>
      </c>
      <c r="C638">
        <v>41</v>
      </c>
      <c r="D638" t="s">
        <v>9</v>
      </c>
      <c r="E638" t="s">
        <v>15</v>
      </c>
      <c r="F638" t="s">
        <v>23</v>
      </c>
      <c r="G638" s="6">
        <f>VLOOKUP(F638,S$11:$T$15, 2, FALSE)</f>
        <v>2440.2966694490819</v>
      </c>
      <c r="H638" t="s">
        <v>17</v>
      </c>
      <c r="I638" s="2">
        <v>1897.65</v>
      </c>
      <c r="J638" t="str">
        <f t="shared" si="85"/>
        <v>40-59</v>
      </c>
      <c r="K638" s="2">
        <f t="shared" si="81"/>
        <v>2087.4150000000004</v>
      </c>
      <c r="L638" s="2">
        <f t="shared" si="86"/>
        <v>2087</v>
      </c>
      <c r="M638" s="2">
        <f t="shared" si="87"/>
        <v>2088</v>
      </c>
      <c r="N638" s="2">
        <f t="shared" si="88"/>
        <v>2087</v>
      </c>
      <c r="O638">
        <f t="shared" si="82"/>
        <v>2023</v>
      </c>
      <c r="P638" t="str">
        <f t="shared" si="83"/>
        <v>Jun</v>
      </c>
      <c r="Q638" t="str">
        <f t="shared" si="84"/>
        <v>Jun-2023</v>
      </c>
      <c r="R638" s="2" t="str">
        <f t="shared" si="89"/>
        <v>ADULTS</v>
      </c>
    </row>
    <row r="639" spans="1:18" x14ac:dyDescent="0.35">
      <c r="A639" s="1">
        <v>45196</v>
      </c>
      <c r="B639" t="s">
        <v>667</v>
      </c>
      <c r="C639">
        <v>2</v>
      </c>
      <c r="D639" t="s">
        <v>21</v>
      </c>
      <c r="E639" t="s">
        <v>35</v>
      </c>
      <c r="F639" t="s">
        <v>30</v>
      </c>
      <c r="G639" s="6">
        <f>VLOOKUP(F639,S$11:$T$15, 2, FALSE)</f>
        <v>2496.7676064257025</v>
      </c>
      <c r="H639" t="s">
        <v>17</v>
      </c>
      <c r="I639" s="2">
        <v>3651.56</v>
      </c>
      <c r="J639" t="str">
        <f t="shared" si="85"/>
        <v>0-17</v>
      </c>
      <c r="K639" s="2">
        <f t="shared" si="81"/>
        <v>4016.7160000000003</v>
      </c>
      <c r="L639" s="2">
        <f t="shared" si="86"/>
        <v>4017</v>
      </c>
      <c r="M639" s="2">
        <f t="shared" si="87"/>
        <v>4017</v>
      </c>
      <c r="N639" s="2">
        <f t="shared" si="88"/>
        <v>4016</v>
      </c>
      <c r="O639">
        <f t="shared" si="82"/>
        <v>2023</v>
      </c>
      <c r="P639" t="str">
        <f t="shared" si="83"/>
        <v>Sep</v>
      </c>
      <c r="Q639" t="str">
        <f t="shared" si="84"/>
        <v>Sep-2023</v>
      </c>
      <c r="R639" s="2" t="str">
        <f t="shared" si="89"/>
        <v>CHILDREN</v>
      </c>
    </row>
    <row r="640" spans="1:18" x14ac:dyDescent="0.35">
      <c r="A640" s="1">
        <v>45000</v>
      </c>
      <c r="B640" t="s">
        <v>668</v>
      </c>
      <c r="C640">
        <v>30</v>
      </c>
      <c r="D640" t="s">
        <v>14</v>
      </c>
      <c r="E640" t="s">
        <v>19</v>
      </c>
      <c r="F640" t="s">
        <v>11</v>
      </c>
      <c r="G640" s="6">
        <f>VLOOKUP(F640,S$11:$T$15, 2, FALSE)</f>
        <v>2503.6022787783868</v>
      </c>
      <c r="H640" t="s">
        <v>12</v>
      </c>
      <c r="I640" s="2">
        <v>1792.91</v>
      </c>
      <c r="J640" t="str">
        <f t="shared" si="85"/>
        <v>18-39</v>
      </c>
      <c r="K640" s="2">
        <f t="shared" si="81"/>
        <v>1972.2010000000002</v>
      </c>
      <c r="L640" s="2">
        <f t="shared" si="86"/>
        <v>1972</v>
      </c>
      <c r="M640" s="2">
        <f t="shared" si="87"/>
        <v>1973</v>
      </c>
      <c r="N640" s="2">
        <f t="shared" si="88"/>
        <v>1972</v>
      </c>
      <c r="O640">
        <f t="shared" si="82"/>
        <v>2023</v>
      </c>
      <c r="P640" t="str">
        <f t="shared" si="83"/>
        <v>Mar</v>
      </c>
      <c r="Q640" t="str">
        <f t="shared" si="84"/>
        <v>Mar-2023</v>
      </c>
      <c r="R640" s="2" t="str">
        <f t="shared" si="89"/>
        <v>ADULTS</v>
      </c>
    </row>
    <row r="641" spans="1:18" x14ac:dyDescent="0.35">
      <c r="A641" s="1">
        <v>45007</v>
      </c>
      <c r="B641" t="s">
        <v>669</v>
      </c>
      <c r="C641">
        <v>43</v>
      </c>
      <c r="D641" t="s">
        <v>14</v>
      </c>
      <c r="E641" t="s">
        <v>19</v>
      </c>
      <c r="F641" t="s">
        <v>30</v>
      </c>
      <c r="G641" s="6">
        <f>VLOOKUP(F641,S$11:$T$15, 2, FALSE)</f>
        <v>2496.7676064257025</v>
      </c>
      <c r="H641" t="s">
        <v>40</v>
      </c>
      <c r="I641" s="2">
        <v>3395.06</v>
      </c>
      <c r="J641" t="str">
        <f t="shared" si="85"/>
        <v>40-59</v>
      </c>
      <c r="K641" s="2">
        <f t="shared" si="81"/>
        <v>3734.5660000000003</v>
      </c>
      <c r="L641" s="2">
        <f t="shared" si="86"/>
        <v>3735</v>
      </c>
      <c r="M641" s="2">
        <f t="shared" si="87"/>
        <v>3735</v>
      </c>
      <c r="N641" s="2">
        <f t="shared" si="88"/>
        <v>3734</v>
      </c>
      <c r="O641">
        <f t="shared" si="82"/>
        <v>2023</v>
      </c>
      <c r="P641" t="str">
        <f t="shared" si="83"/>
        <v>Mar</v>
      </c>
      <c r="Q641" t="str">
        <f t="shared" si="84"/>
        <v>Mar-2023</v>
      </c>
      <c r="R641" s="2" t="str">
        <f t="shared" si="89"/>
        <v>ADULTS</v>
      </c>
    </row>
    <row r="642" spans="1:18" x14ac:dyDescent="0.35">
      <c r="A642" s="1">
        <v>44719</v>
      </c>
      <c r="B642" t="s">
        <v>670</v>
      </c>
      <c r="C642">
        <v>54</v>
      </c>
      <c r="D642" t="s">
        <v>21</v>
      </c>
      <c r="E642" t="s">
        <v>27</v>
      </c>
      <c r="F642" t="s">
        <v>30</v>
      </c>
      <c r="G642" s="6">
        <f>VLOOKUP(F642,S$11:$T$15, 2, FALSE)</f>
        <v>2496.7676064257025</v>
      </c>
      <c r="H642" t="s">
        <v>40</v>
      </c>
      <c r="I642" s="2">
        <v>4880.88</v>
      </c>
      <c r="J642" t="str">
        <f t="shared" si="85"/>
        <v>40-59</v>
      </c>
      <c r="K642" s="2">
        <f t="shared" ref="K642:K705" si="90">I642*1.1</f>
        <v>5368.9680000000008</v>
      </c>
      <c r="L642" s="2">
        <f t="shared" si="86"/>
        <v>5369</v>
      </c>
      <c r="M642" s="2">
        <f t="shared" si="87"/>
        <v>5369</v>
      </c>
      <c r="N642" s="2">
        <f t="shared" si="88"/>
        <v>5368</v>
      </c>
      <c r="O642">
        <f t="shared" ref="O642:O705" si="91">YEAR(A642)</f>
        <v>2022</v>
      </c>
      <c r="P642" t="str">
        <f t="shared" ref="P642:P705" si="92">TEXT(A642, "MMM")</f>
        <v>Jun</v>
      </c>
      <c r="Q642" t="str">
        <f t="shared" ref="Q642:Q705" si="93">TEXT(A642, "MMM-YYYY")</f>
        <v>Jun-2022</v>
      </c>
      <c r="R642" s="2" t="str">
        <f t="shared" si="89"/>
        <v>ADULTS</v>
      </c>
    </row>
    <row r="643" spans="1:18" x14ac:dyDescent="0.35">
      <c r="A643" s="1">
        <v>44993</v>
      </c>
      <c r="B643" t="s">
        <v>671</v>
      </c>
      <c r="C643">
        <v>19</v>
      </c>
      <c r="D643" t="s">
        <v>21</v>
      </c>
      <c r="E643" t="s">
        <v>22</v>
      </c>
      <c r="F643" t="s">
        <v>23</v>
      </c>
      <c r="G643" s="6">
        <f>VLOOKUP(F643,S$11:$T$15, 2, FALSE)</f>
        <v>2440.2966694490819</v>
      </c>
      <c r="H643" t="s">
        <v>17</v>
      </c>
      <c r="I643" s="2">
        <v>4497.34</v>
      </c>
      <c r="J643" t="str">
        <f t="shared" ref="J643:J706" si="94">IF(C643&lt;=17,"0-17",IF(C643&lt;=39, "18-39", IF(C643&lt;=59, "40-59", "&gt;59")))</f>
        <v>18-39</v>
      </c>
      <c r="K643" s="2">
        <f t="shared" si="90"/>
        <v>4947.0740000000005</v>
      </c>
      <c r="L643" s="2">
        <f t="shared" ref="L643:L706" si="95">ROUND(K643, 0)</f>
        <v>4947</v>
      </c>
      <c r="M643" s="2">
        <f t="shared" ref="M643:M706" si="96">ROUNDUP(K643, 0)</f>
        <v>4948</v>
      </c>
      <c r="N643" s="2">
        <f t="shared" ref="N643:N706" si="97">ROUNDDOWN(K643,0)</f>
        <v>4947</v>
      </c>
      <c r="O643">
        <f t="shared" si="91"/>
        <v>2023</v>
      </c>
      <c r="P643" t="str">
        <f t="shared" si="92"/>
        <v>Mar</v>
      </c>
      <c r="Q643" t="str">
        <f t="shared" si="93"/>
        <v>Mar-2023</v>
      </c>
      <c r="R643" s="2" t="str">
        <f t="shared" ref="R643:R706" si="98">IF(C643&gt;=18, "ADULTS", "CHILDREN")</f>
        <v>ADULTS</v>
      </c>
    </row>
    <row r="644" spans="1:18" x14ac:dyDescent="0.35">
      <c r="A644" s="1">
        <v>45245</v>
      </c>
      <c r="B644" t="s">
        <v>672</v>
      </c>
      <c r="C644">
        <v>39</v>
      </c>
      <c r="D644" t="s">
        <v>14</v>
      </c>
      <c r="E644" t="s">
        <v>33</v>
      </c>
      <c r="F644" t="s">
        <v>23</v>
      </c>
      <c r="G644" s="6">
        <f>VLOOKUP(F644,S$11:$T$15, 2, FALSE)</f>
        <v>2440.2966694490819</v>
      </c>
      <c r="H644" t="s">
        <v>67</v>
      </c>
      <c r="I644" s="2">
        <v>1256.68</v>
      </c>
      <c r="J644" t="str">
        <f t="shared" si="94"/>
        <v>18-39</v>
      </c>
      <c r="K644" s="2">
        <f t="shared" si="90"/>
        <v>1382.3480000000002</v>
      </c>
      <c r="L644" s="2">
        <f t="shared" si="95"/>
        <v>1382</v>
      </c>
      <c r="M644" s="2">
        <f t="shared" si="96"/>
        <v>1383</v>
      </c>
      <c r="N644" s="2">
        <f t="shared" si="97"/>
        <v>1382</v>
      </c>
      <c r="O644">
        <f t="shared" si="91"/>
        <v>2023</v>
      </c>
      <c r="P644" t="str">
        <f t="shared" si="92"/>
        <v>Nov</v>
      </c>
      <c r="Q644" t="str">
        <f t="shared" si="93"/>
        <v>Nov-2023</v>
      </c>
      <c r="R644" s="2" t="str">
        <f t="shared" si="98"/>
        <v>ADULTS</v>
      </c>
    </row>
    <row r="645" spans="1:18" x14ac:dyDescent="0.35">
      <c r="A645" s="1">
        <v>45134</v>
      </c>
      <c r="B645" t="s">
        <v>673</v>
      </c>
      <c r="C645">
        <v>69</v>
      </c>
      <c r="D645" t="s">
        <v>21</v>
      </c>
      <c r="E645" t="s">
        <v>33</v>
      </c>
      <c r="F645" t="s">
        <v>30</v>
      </c>
      <c r="G645" s="6">
        <f>VLOOKUP(F645,S$11:$T$15, 2, FALSE)</f>
        <v>2496.7676064257025</v>
      </c>
      <c r="H645" t="s">
        <v>40</v>
      </c>
      <c r="I645" s="2">
        <v>4388.88</v>
      </c>
      <c r="J645" t="str">
        <f t="shared" si="94"/>
        <v>&gt;59</v>
      </c>
      <c r="K645" s="2">
        <f t="shared" si="90"/>
        <v>4827.7680000000009</v>
      </c>
      <c r="L645" s="2">
        <f t="shared" si="95"/>
        <v>4828</v>
      </c>
      <c r="M645" s="2">
        <f t="shared" si="96"/>
        <v>4828</v>
      </c>
      <c r="N645" s="2">
        <f t="shared" si="97"/>
        <v>4827</v>
      </c>
      <c r="O645">
        <f t="shared" si="91"/>
        <v>2023</v>
      </c>
      <c r="P645" t="str">
        <f t="shared" si="92"/>
        <v>Jul</v>
      </c>
      <c r="Q645" t="str">
        <f t="shared" si="93"/>
        <v>Jul-2023</v>
      </c>
      <c r="R645" s="2" t="str">
        <f t="shared" si="98"/>
        <v>ADULTS</v>
      </c>
    </row>
    <row r="646" spans="1:18" x14ac:dyDescent="0.35">
      <c r="A646" s="1">
        <v>45281</v>
      </c>
      <c r="B646" t="s">
        <v>674</v>
      </c>
      <c r="C646">
        <v>83</v>
      </c>
      <c r="D646" t="s">
        <v>9</v>
      </c>
      <c r="E646" t="s">
        <v>19</v>
      </c>
      <c r="F646" t="s">
        <v>30</v>
      </c>
      <c r="G646" s="6">
        <f>VLOOKUP(F646,S$11:$T$15, 2, FALSE)</f>
        <v>2496.7676064257025</v>
      </c>
      <c r="H646" t="s">
        <v>28</v>
      </c>
      <c r="I646" s="2">
        <v>337.62</v>
      </c>
      <c r="J646" t="str">
        <f t="shared" si="94"/>
        <v>&gt;59</v>
      </c>
      <c r="K646" s="2">
        <f t="shared" si="90"/>
        <v>371.38200000000006</v>
      </c>
      <c r="L646" s="2">
        <f t="shared" si="95"/>
        <v>371</v>
      </c>
      <c r="M646" s="2">
        <f t="shared" si="96"/>
        <v>372</v>
      </c>
      <c r="N646" s="2">
        <f t="shared" si="97"/>
        <v>371</v>
      </c>
      <c r="O646">
        <f t="shared" si="91"/>
        <v>2023</v>
      </c>
      <c r="P646" t="str">
        <f t="shared" si="92"/>
        <v>Dec</v>
      </c>
      <c r="Q646" t="str">
        <f t="shared" si="93"/>
        <v>Dec-2023</v>
      </c>
      <c r="R646" s="2" t="str">
        <f t="shared" si="98"/>
        <v>ADULTS</v>
      </c>
    </row>
    <row r="647" spans="1:18" x14ac:dyDescent="0.35">
      <c r="A647" s="1">
        <v>44964</v>
      </c>
      <c r="B647" t="s">
        <v>675</v>
      </c>
      <c r="C647">
        <v>24</v>
      </c>
      <c r="D647" t="s">
        <v>21</v>
      </c>
      <c r="E647" t="s">
        <v>22</v>
      </c>
      <c r="F647" t="s">
        <v>16</v>
      </c>
      <c r="G647" s="6">
        <f>VLOOKUP(F647,S$11:$T$15, 2, FALSE)</f>
        <v>2509.1716796874998</v>
      </c>
      <c r="H647" t="s">
        <v>40</v>
      </c>
      <c r="I647" s="2">
        <v>3713.78</v>
      </c>
      <c r="J647" t="str">
        <f t="shared" si="94"/>
        <v>18-39</v>
      </c>
      <c r="K647" s="2">
        <f t="shared" si="90"/>
        <v>4085.1580000000004</v>
      </c>
      <c r="L647" s="2">
        <f t="shared" si="95"/>
        <v>4085</v>
      </c>
      <c r="M647" s="2">
        <f t="shared" si="96"/>
        <v>4086</v>
      </c>
      <c r="N647" s="2">
        <f t="shared" si="97"/>
        <v>4085</v>
      </c>
      <c r="O647">
        <f t="shared" si="91"/>
        <v>2023</v>
      </c>
      <c r="P647" t="str">
        <f t="shared" si="92"/>
        <v>Feb</v>
      </c>
      <c r="Q647" t="str">
        <f t="shared" si="93"/>
        <v>Feb-2023</v>
      </c>
      <c r="R647" s="2" t="str">
        <f t="shared" si="98"/>
        <v>ADULTS</v>
      </c>
    </row>
    <row r="648" spans="1:18" x14ac:dyDescent="0.35">
      <c r="A648" s="1">
        <v>44982</v>
      </c>
      <c r="B648" t="s">
        <v>676</v>
      </c>
      <c r="C648">
        <v>9</v>
      </c>
      <c r="D648" t="s">
        <v>9</v>
      </c>
      <c r="E648" t="s">
        <v>27</v>
      </c>
      <c r="F648" t="s">
        <v>23</v>
      </c>
      <c r="G648" s="6">
        <f>VLOOKUP(F648,S$11:$T$15, 2, FALSE)</f>
        <v>2440.2966694490819</v>
      </c>
      <c r="H648" t="s">
        <v>12</v>
      </c>
      <c r="I648" s="2">
        <v>941.28</v>
      </c>
      <c r="J648" t="str">
        <f t="shared" si="94"/>
        <v>0-17</v>
      </c>
      <c r="K648" s="2">
        <f t="shared" si="90"/>
        <v>1035.4080000000001</v>
      </c>
      <c r="L648" s="2">
        <f t="shared" si="95"/>
        <v>1035</v>
      </c>
      <c r="M648" s="2">
        <f t="shared" si="96"/>
        <v>1036</v>
      </c>
      <c r="N648" s="2">
        <f t="shared" si="97"/>
        <v>1035</v>
      </c>
      <c r="O648">
        <f t="shared" si="91"/>
        <v>2023</v>
      </c>
      <c r="P648" t="str">
        <f t="shared" si="92"/>
        <v>Feb</v>
      </c>
      <c r="Q648" t="str">
        <f t="shared" si="93"/>
        <v>Feb-2023</v>
      </c>
      <c r="R648" s="2" t="str">
        <f t="shared" si="98"/>
        <v>CHILDREN</v>
      </c>
    </row>
    <row r="649" spans="1:18" x14ac:dyDescent="0.35">
      <c r="A649" s="1">
        <v>44731</v>
      </c>
      <c r="B649" t="s">
        <v>677</v>
      </c>
      <c r="C649">
        <v>82</v>
      </c>
      <c r="D649" t="s">
        <v>9</v>
      </c>
      <c r="E649" t="s">
        <v>15</v>
      </c>
      <c r="F649" t="s">
        <v>11</v>
      </c>
      <c r="G649" s="6">
        <f>VLOOKUP(F649,S$11:$T$15, 2, FALSE)</f>
        <v>2503.6022787783868</v>
      </c>
      <c r="H649" t="s">
        <v>12</v>
      </c>
      <c r="I649" s="2">
        <v>4022.95</v>
      </c>
      <c r="J649" t="str">
        <f t="shared" si="94"/>
        <v>&gt;59</v>
      </c>
      <c r="K649" s="2">
        <f t="shared" si="90"/>
        <v>4425.2449999999999</v>
      </c>
      <c r="L649" s="2">
        <f t="shared" si="95"/>
        <v>4425</v>
      </c>
      <c r="M649" s="2">
        <f t="shared" si="96"/>
        <v>4426</v>
      </c>
      <c r="N649" s="2">
        <f t="shared" si="97"/>
        <v>4425</v>
      </c>
      <c r="O649">
        <f t="shared" si="91"/>
        <v>2022</v>
      </c>
      <c r="P649" t="str">
        <f t="shared" si="92"/>
        <v>Jun</v>
      </c>
      <c r="Q649" t="str">
        <f t="shared" si="93"/>
        <v>Jun-2022</v>
      </c>
      <c r="R649" s="2" t="str">
        <f t="shared" si="98"/>
        <v>ADULTS</v>
      </c>
    </row>
    <row r="650" spans="1:18" x14ac:dyDescent="0.35">
      <c r="A650" s="1">
        <v>45099</v>
      </c>
      <c r="B650" t="s">
        <v>678</v>
      </c>
      <c r="C650">
        <v>62</v>
      </c>
      <c r="D650" t="s">
        <v>9</v>
      </c>
      <c r="E650" t="s">
        <v>33</v>
      </c>
      <c r="F650" t="s">
        <v>23</v>
      </c>
      <c r="G650" s="6">
        <f>VLOOKUP(F650,S$11:$T$15, 2, FALSE)</f>
        <v>2440.2966694490819</v>
      </c>
      <c r="H650" t="s">
        <v>28</v>
      </c>
      <c r="I650" s="2">
        <v>1234.54</v>
      </c>
      <c r="J650" t="str">
        <f t="shared" si="94"/>
        <v>&gt;59</v>
      </c>
      <c r="K650" s="2">
        <f t="shared" si="90"/>
        <v>1357.9940000000001</v>
      </c>
      <c r="L650" s="2">
        <f t="shared" si="95"/>
        <v>1358</v>
      </c>
      <c r="M650" s="2">
        <f t="shared" si="96"/>
        <v>1358</v>
      </c>
      <c r="N650" s="2">
        <f t="shared" si="97"/>
        <v>1357</v>
      </c>
      <c r="O650">
        <f t="shared" si="91"/>
        <v>2023</v>
      </c>
      <c r="P650" t="str">
        <f t="shared" si="92"/>
        <v>Jun</v>
      </c>
      <c r="Q650" t="str">
        <f t="shared" si="93"/>
        <v>Jun-2023</v>
      </c>
      <c r="R650" s="2" t="str">
        <f t="shared" si="98"/>
        <v>ADULTS</v>
      </c>
    </row>
    <row r="651" spans="1:18" x14ac:dyDescent="0.35">
      <c r="A651" s="1">
        <v>45082</v>
      </c>
      <c r="B651" t="s">
        <v>679</v>
      </c>
      <c r="C651">
        <v>59</v>
      </c>
      <c r="D651" t="s">
        <v>21</v>
      </c>
      <c r="E651" t="s">
        <v>15</v>
      </c>
      <c r="F651" t="s">
        <v>11</v>
      </c>
      <c r="G651" s="6">
        <f>VLOOKUP(F651,S$11:$T$15, 2, FALSE)</f>
        <v>2503.6022787783868</v>
      </c>
      <c r="H651" t="s">
        <v>17</v>
      </c>
      <c r="I651" s="2">
        <v>1361.33</v>
      </c>
      <c r="J651" t="str">
        <f t="shared" si="94"/>
        <v>40-59</v>
      </c>
      <c r="K651" s="2">
        <f t="shared" si="90"/>
        <v>1497.463</v>
      </c>
      <c r="L651" s="2">
        <f t="shared" si="95"/>
        <v>1497</v>
      </c>
      <c r="M651" s="2">
        <f t="shared" si="96"/>
        <v>1498</v>
      </c>
      <c r="N651" s="2">
        <f t="shared" si="97"/>
        <v>1497</v>
      </c>
      <c r="O651">
        <f t="shared" si="91"/>
        <v>2023</v>
      </c>
      <c r="P651" t="str">
        <f t="shared" si="92"/>
        <v>Jun</v>
      </c>
      <c r="Q651" t="str">
        <f t="shared" si="93"/>
        <v>Jun-2023</v>
      </c>
      <c r="R651" s="2" t="str">
        <f t="shared" si="98"/>
        <v>ADULTS</v>
      </c>
    </row>
    <row r="652" spans="1:18" x14ac:dyDescent="0.35">
      <c r="A652" s="1">
        <v>44639</v>
      </c>
      <c r="B652" t="s">
        <v>680</v>
      </c>
      <c r="C652">
        <v>85</v>
      </c>
      <c r="D652" t="s">
        <v>9</v>
      </c>
      <c r="E652" t="s">
        <v>19</v>
      </c>
      <c r="F652" t="s">
        <v>23</v>
      </c>
      <c r="G652" s="6">
        <f>VLOOKUP(F652,S$11:$T$15, 2, FALSE)</f>
        <v>2440.2966694490819</v>
      </c>
      <c r="H652" t="s">
        <v>12</v>
      </c>
      <c r="I652" s="2">
        <v>3902.99</v>
      </c>
      <c r="J652" t="str">
        <f t="shared" si="94"/>
        <v>&gt;59</v>
      </c>
      <c r="K652" s="2">
        <f t="shared" si="90"/>
        <v>4293.2889999999998</v>
      </c>
      <c r="L652" s="2">
        <f t="shared" si="95"/>
        <v>4293</v>
      </c>
      <c r="M652" s="2">
        <f t="shared" si="96"/>
        <v>4294</v>
      </c>
      <c r="N652" s="2">
        <f t="shared" si="97"/>
        <v>4293</v>
      </c>
      <c r="O652">
        <f t="shared" si="91"/>
        <v>2022</v>
      </c>
      <c r="P652" t="str">
        <f t="shared" si="92"/>
        <v>Mar</v>
      </c>
      <c r="Q652" t="str">
        <f t="shared" si="93"/>
        <v>Mar-2022</v>
      </c>
      <c r="R652" s="2" t="str">
        <f t="shared" si="98"/>
        <v>ADULTS</v>
      </c>
    </row>
    <row r="653" spans="1:18" x14ac:dyDescent="0.35">
      <c r="A653" s="1">
        <v>44974</v>
      </c>
      <c r="B653" t="s">
        <v>681</v>
      </c>
      <c r="C653">
        <v>71</v>
      </c>
      <c r="D653" t="s">
        <v>21</v>
      </c>
      <c r="E653" t="s">
        <v>33</v>
      </c>
      <c r="F653" t="s">
        <v>11</v>
      </c>
      <c r="G653" s="6">
        <f>VLOOKUP(F653,S$11:$T$15, 2, FALSE)</f>
        <v>2503.6022787783868</v>
      </c>
      <c r="H653" t="s">
        <v>37</v>
      </c>
      <c r="I653" s="2">
        <v>1274.54</v>
      </c>
      <c r="J653" t="str">
        <f t="shared" si="94"/>
        <v>&gt;59</v>
      </c>
      <c r="K653" s="2">
        <f t="shared" si="90"/>
        <v>1401.9940000000001</v>
      </c>
      <c r="L653" s="2">
        <f t="shared" si="95"/>
        <v>1402</v>
      </c>
      <c r="M653" s="2">
        <f t="shared" si="96"/>
        <v>1402</v>
      </c>
      <c r="N653" s="2">
        <f t="shared" si="97"/>
        <v>1401</v>
      </c>
      <c r="O653">
        <f t="shared" si="91"/>
        <v>2023</v>
      </c>
      <c r="P653" t="str">
        <f t="shared" si="92"/>
        <v>Feb</v>
      </c>
      <c r="Q653" t="str">
        <f t="shared" si="93"/>
        <v>Feb-2023</v>
      </c>
      <c r="R653" s="2" t="str">
        <f t="shared" si="98"/>
        <v>ADULTS</v>
      </c>
    </row>
    <row r="654" spans="1:18" x14ac:dyDescent="0.35">
      <c r="A654" s="1">
        <v>45130</v>
      </c>
      <c r="B654" t="s">
        <v>682</v>
      </c>
      <c r="C654">
        <v>16</v>
      </c>
      <c r="D654" t="s">
        <v>9</v>
      </c>
      <c r="E654" t="s">
        <v>25</v>
      </c>
      <c r="F654" t="s">
        <v>23</v>
      </c>
      <c r="G654" s="6">
        <f>VLOOKUP(F654,S$11:$T$15, 2, FALSE)</f>
        <v>2440.2966694490819</v>
      </c>
      <c r="H654" t="s">
        <v>28</v>
      </c>
      <c r="I654" s="2">
        <v>4362.32</v>
      </c>
      <c r="J654" t="str">
        <f t="shared" si="94"/>
        <v>0-17</v>
      </c>
      <c r="K654" s="2">
        <f t="shared" si="90"/>
        <v>4798.5519999999997</v>
      </c>
      <c r="L654" s="2">
        <f t="shared" si="95"/>
        <v>4799</v>
      </c>
      <c r="M654" s="2">
        <f t="shared" si="96"/>
        <v>4799</v>
      </c>
      <c r="N654" s="2">
        <f t="shared" si="97"/>
        <v>4798</v>
      </c>
      <c r="O654">
        <f t="shared" si="91"/>
        <v>2023</v>
      </c>
      <c r="P654" t="str">
        <f t="shared" si="92"/>
        <v>Jul</v>
      </c>
      <c r="Q654" t="str">
        <f t="shared" si="93"/>
        <v>Jul-2023</v>
      </c>
      <c r="R654" s="2" t="str">
        <f t="shared" si="98"/>
        <v>CHILDREN</v>
      </c>
    </row>
    <row r="655" spans="1:18" x14ac:dyDescent="0.35">
      <c r="A655" s="1">
        <v>45097</v>
      </c>
      <c r="B655" t="s">
        <v>683</v>
      </c>
      <c r="C655">
        <v>96</v>
      </c>
      <c r="D655" t="s">
        <v>14</v>
      </c>
      <c r="E655" t="s">
        <v>15</v>
      </c>
      <c r="F655" t="s">
        <v>30</v>
      </c>
      <c r="G655" s="6">
        <f>VLOOKUP(F655,S$11:$T$15, 2, FALSE)</f>
        <v>2496.7676064257025</v>
      </c>
      <c r="H655" t="s">
        <v>40</v>
      </c>
      <c r="I655" s="2">
        <v>4593.16</v>
      </c>
      <c r="J655" t="str">
        <f t="shared" si="94"/>
        <v>&gt;59</v>
      </c>
      <c r="K655" s="2">
        <f t="shared" si="90"/>
        <v>5052.4760000000006</v>
      </c>
      <c r="L655" s="2">
        <f t="shared" si="95"/>
        <v>5052</v>
      </c>
      <c r="M655" s="2">
        <f t="shared" si="96"/>
        <v>5053</v>
      </c>
      <c r="N655" s="2">
        <f t="shared" si="97"/>
        <v>5052</v>
      </c>
      <c r="O655">
        <f t="shared" si="91"/>
        <v>2023</v>
      </c>
      <c r="P655" t="str">
        <f t="shared" si="92"/>
        <v>Jun</v>
      </c>
      <c r="Q655" t="str">
        <f t="shared" si="93"/>
        <v>Jun-2023</v>
      </c>
      <c r="R655" s="2" t="str">
        <f t="shared" si="98"/>
        <v>ADULTS</v>
      </c>
    </row>
    <row r="656" spans="1:18" x14ac:dyDescent="0.35">
      <c r="A656" s="1">
        <v>44992</v>
      </c>
      <c r="B656" t="s">
        <v>684</v>
      </c>
      <c r="C656">
        <v>29</v>
      </c>
      <c r="D656" t="s">
        <v>14</v>
      </c>
      <c r="E656" t="s">
        <v>35</v>
      </c>
      <c r="F656" t="s">
        <v>23</v>
      </c>
      <c r="G656" s="6">
        <f>VLOOKUP(F656,S$11:$T$15, 2, FALSE)</f>
        <v>2440.2966694490819</v>
      </c>
      <c r="H656" t="s">
        <v>17</v>
      </c>
      <c r="I656" s="2">
        <v>963.86</v>
      </c>
      <c r="J656" t="str">
        <f t="shared" si="94"/>
        <v>18-39</v>
      </c>
      <c r="K656" s="2">
        <f t="shared" si="90"/>
        <v>1060.2460000000001</v>
      </c>
      <c r="L656" s="2">
        <f t="shared" si="95"/>
        <v>1060</v>
      </c>
      <c r="M656" s="2">
        <f t="shared" si="96"/>
        <v>1061</v>
      </c>
      <c r="N656" s="2">
        <f t="shared" si="97"/>
        <v>1060</v>
      </c>
      <c r="O656">
        <f t="shared" si="91"/>
        <v>2023</v>
      </c>
      <c r="P656" t="str">
        <f t="shared" si="92"/>
        <v>Mar</v>
      </c>
      <c r="Q656" t="str">
        <f t="shared" si="93"/>
        <v>Mar-2023</v>
      </c>
      <c r="R656" s="2" t="str">
        <f t="shared" si="98"/>
        <v>ADULTS</v>
      </c>
    </row>
    <row r="657" spans="1:18" x14ac:dyDescent="0.35">
      <c r="A657" s="1">
        <v>45189</v>
      </c>
      <c r="B657" t="s">
        <v>685</v>
      </c>
      <c r="C657">
        <v>8</v>
      </c>
      <c r="D657" t="s">
        <v>21</v>
      </c>
      <c r="E657" t="s">
        <v>19</v>
      </c>
      <c r="F657" t="s">
        <v>23</v>
      </c>
      <c r="G657" s="6">
        <f>VLOOKUP(F657,S$11:$T$15, 2, FALSE)</f>
        <v>2440.2966694490819</v>
      </c>
      <c r="H657" t="s">
        <v>12</v>
      </c>
      <c r="I657" s="2">
        <v>153.31</v>
      </c>
      <c r="J657" t="str">
        <f t="shared" si="94"/>
        <v>0-17</v>
      </c>
      <c r="K657" s="2">
        <f t="shared" si="90"/>
        <v>168.64100000000002</v>
      </c>
      <c r="L657" s="2">
        <f t="shared" si="95"/>
        <v>169</v>
      </c>
      <c r="M657" s="2">
        <f t="shared" si="96"/>
        <v>169</v>
      </c>
      <c r="N657" s="2">
        <f t="shared" si="97"/>
        <v>168</v>
      </c>
      <c r="O657">
        <f t="shared" si="91"/>
        <v>2023</v>
      </c>
      <c r="P657" t="str">
        <f t="shared" si="92"/>
        <v>Sep</v>
      </c>
      <c r="Q657" t="str">
        <f t="shared" si="93"/>
        <v>Sep-2023</v>
      </c>
      <c r="R657" s="2" t="str">
        <f t="shared" si="98"/>
        <v>CHILDREN</v>
      </c>
    </row>
    <row r="658" spans="1:18" x14ac:dyDescent="0.35">
      <c r="A658" s="1">
        <v>45026</v>
      </c>
      <c r="B658" t="s">
        <v>686</v>
      </c>
      <c r="C658">
        <v>31</v>
      </c>
      <c r="D658" t="s">
        <v>14</v>
      </c>
      <c r="E658" t="s">
        <v>33</v>
      </c>
      <c r="F658" t="s">
        <v>16</v>
      </c>
      <c r="G658" s="6">
        <f>VLOOKUP(F658,S$11:$T$15, 2, FALSE)</f>
        <v>2509.1716796874998</v>
      </c>
      <c r="H658" t="s">
        <v>12</v>
      </c>
      <c r="I658" s="2">
        <v>4516.26</v>
      </c>
      <c r="J658" t="str">
        <f t="shared" si="94"/>
        <v>18-39</v>
      </c>
      <c r="K658" s="2">
        <f t="shared" si="90"/>
        <v>4967.8860000000004</v>
      </c>
      <c r="L658" s="2">
        <f t="shared" si="95"/>
        <v>4968</v>
      </c>
      <c r="M658" s="2">
        <f t="shared" si="96"/>
        <v>4968</v>
      </c>
      <c r="N658" s="2">
        <f t="shared" si="97"/>
        <v>4967</v>
      </c>
      <c r="O658">
        <f t="shared" si="91"/>
        <v>2023</v>
      </c>
      <c r="P658" t="str">
        <f t="shared" si="92"/>
        <v>Apr</v>
      </c>
      <c r="Q658" t="str">
        <f t="shared" si="93"/>
        <v>Apr-2023</v>
      </c>
      <c r="R658" s="2" t="str">
        <f t="shared" si="98"/>
        <v>ADULTS</v>
      </c>
    </row>
    <row r="659" spans="1:18" x14ac:dyDescent="0.35">
      <c r="A659" s="1">
        <v>44951</v>
      </c>
      <c r="B659" t="s">
        <v>687</v>
      </c>
      <c r="C659">
        <v>10</v>
      </c>
      <c r="D659" t="s">
        <v>21</v>
      </c>
      <c r="E659" t="s">
        <v>33</v>
      </c>
      <c r="F659" t="s">
        <v>30</v>
      </c>
      <c r="G659" s="6">
        <f>VLOOKUP(F659,S$11:$T$15, 2, FALSE)</f>
        <v>2496.7676064257025</v>
      </c>
      <c r="H659" t="s">
        <v>17</v>
      </c>
      <c r="I659" s="2">
        <v>3763.64</v>
      </c>
      <c r="J659" t="str">
        <f t="shared" si="94"/>
        <v>0-17</v>
      </c>
      <c r="K659" s="2">
        <f t="shared" si="90"/>
        <v>4140.0039999999999</v>
      </c>
      <c r="L659" s="2">
        <f t="shared" si="95"/>
        <v>4140</v>
      </c>
      <c r="M659" s="2">
        <f t="shared" si="96"/>
        <v>4141</v>
      </c>
      <c r="N659" s="2">
        <f t="shared" si="97"/>
        <v>4140</v>
      </c>
      <c r="O659">
        <f t="shared" si="91"/>
        <v>2023</v>
      </c>
      <c r="P659" t="str">
        <f t="shared" si="92"/>
        <v>Jan</v>
      </c>
      <c r="Q659" t="str">
        <f t="shared" si="93"/>
        <v>Jan-2023</v>
      </c>
      <c r="R659" s="2" t="str">
        <f t="shared" si="98"/>
        <v>CHILDREN</v>
      </c>
    </row>
    <row r="660" spans="1:18" x14ac:dyDescent="0.35">
      <c r="A660" s="1">
        <v>45062</v>
      </c>
      <c r="B660" t="s">
        <v>688</v>
      </c>
      <c r="C660">
        <v>41</v>
      </c>
      <c r="D660" t="s">
        <v>21</v>
      </c>
      <c r="E660" t="s">
        <v>15</v>
      </c>
      <c r="F660" t="s">
        <v>16</v>
      </c>
      <c r="G660" s="6">
        <f>VLOOKUP(F660,S$11:$T$15, 2, FALSE)</f>
        <v>2509.1716796874998</v>
      </c>
      <c r="H660" t="s">
        <v>12</v>
      </c>
      <c r="I660" s="2">
        <v>248.71</v>
      </c>
      <c r="J660" t="str">
        <f t="shared" si="94"/>
        <v>40-59</v>
      </c>
      <c r="K660" s="2">
        <f t="shared" si="90"/>
        <v>273.58100000000002</v>
      </c>
      <c r="L660" s="2">
        <f t="shared" si="95"/>
        <v>274</v>
      </c>
      <c r="M660" s="2">
        <f t="shared" si="96"/>
        <v>274</v>
      </c>
      <c r="N660" s="2">
        <f t="shared" si="97"/>
        <v>273</v>
      </c>
      <c r="O660">
        <f t="shared" si="91"/>
        <v>2023</v>
      </c>
      <c r="P660" t="str">
        <f t="shared" si="92"/>
        <v>May</v>
      </c>
      <c r="Q660" t="str">
        <f t="shared" si="93"/>
        <v>May-2023</v>
      </c>
      <c r="R660" s="2" t="str">
        <f t="shared" si="98"/>
        <v>ADULTS</v>
      </c>
    </row>
    <row r="661" spans="1:18" x14ac:dyDescent="0.35">
      <c r="A661" s="1">
        <v>44761</v>
      </c>
      <c r="B661" t="s">
        <v>689</v>
      </c>
      <c r="C661">
        <v>40</v>
      </c>
      <c r="D661" t="s">
        <v>21</v>
      </c>
      <c r="E661" t="s">
        <v>33</v>
      </c>
      <c r="F661" t="s">
        <v>30</v>
      </c>
      <c r="G661" s="6">
        <f>VLOOKUP(F661,S$11:$T$15, 2, FALSE)</f>
        <v>2496.7676064257025</v>
      </c>
      <c r="H661" t="s">
        <v>40</v>
      </c>
      <c r="I661" s="2">
        <v>3102.58</v>
      </c>
      <c r="J661" t="str">
        <f t="shared" si="94"/>
        <v>40-59</v>
      </c>
      <c r="K661" s="2">
        <f t="shared" si="90"/>
        <v>3412.8380000000002</v>
      </c>
      <c r="L661" s="2">
        <f t="shared" si="95"/>
        <v>3413</v>
      </c>
      <c r="M661" s="2">
        <f t="shared" si="96"/>
        <v>3413</v>
      </c>
      <c r="N661" s="2">
        <f t="shared" si="97"/>
        <v>3412</v>
      </c>
      <c r="O661">
        <f t="shared" si="91"/>
        <v>2022</v>
      </c>
      <c r="P661" t="str">
        <f t="shared" si="92"/>
        <v>Jul</v>
      </c>
      <c r="Q661" t="str">
        <f t="shared" si="93"/>
        <v>Jul-2022</v>
      </c>
      <c r="R661" s="2" t="str">
        <f t="shared" si="98"/>
        <v>ADULTS</v>
      </c>
    </row>
    <row r="662" spans="1:18" x14ac:dyDescent="0.35">
      <c r="A662" s="1">
        <v>44668</v>
      </c>
      <c r="B662" t="s">
        <v>690</v>
      </c>
      <c r="C662">
        <v>48</v>
      </c>
      <c r="D662" t="s">
        <v>14</v>
      </c>
      <c r="E662" t="s">
        <v>19</v>
      </c>
      <c r="F662" t="s">
        <v>30</v>
      </c>
      <c r="G662" s="6">
        <f>VLOOKUP(F662,S$11:$T$15, 2, FALSE)</f>
        <v>2496.7676064257025</v>
      </c>
      <c r="H662" t="s">
        <v>40</v>
      </c>
      <c r="I662" s="2">
        <v>331.56</v>
      </c>
      <c r="J662" t="str">
        <f t="shared" si="94"/>
        <v>40-59</v>
      </c>
      <c r="K662" s="2">
        <f t="shared" si="90"/>
        <v>364.71600000000001</v>
      </c>
      <c r="L662" s="2">
        <f t="shared" si="95"/>
        <v>365</v>
      </c>
      <c r="M662" s="2">
        <f t="shared" si="96"/>
        <v>365</v>
      </c>
      <c r="N662" s="2">
        <f t="shared" si="97"/>
        <v>364</v>
      </c>
      <c r="O662">
        <f t="shared" si="91"/>
        <v>2022</v>
      </c>
      <c r="P662" t="str">
        <f t="shared" si="92"/>
        <v>Apr</v>
      </c>
      <c r="Q662" t="str">
        <f t="shared" si="93"/>
        <v>Apr-2022</v>
      </c>
      <c r="R662" s="2" t="str">
        <f t="shared" si="98"/>
        <v>ADULTS</v>
      </c>
    </row>
    <row r="663" spans="1:18" x14ac:dyDescent="0.35">
      <c r="A663" s="1">
        <v>44849</v>
      </c>
      <c r="B663" t="s">
        <v>691</v>
      </c>
      <c r="C663">
        <v>39</v>
      </c>
      <c r="D663" t="s">
        <v>14</v>
      </c>
      <c r="E663" t="s">
        <v>15</v>
      </c>
      <c r="F663" t="s">
        <v>16</v>
      </c>
      <c r="G663" s="6">
        <f>VLOOKUP(F663,S$11:$T$15, 2, FALSE)</f>
        <v>2509.1716796874998</v>
      </c>
      <c r="H663" t="s">
        <v>40</v>
      </c>
      <c r="I663" s="2">
        <v>1833.97</v>
      </c>
      <c r="J663" t="str">
        <f t="shared" si="94"/>
        <v>18-39</v>
      </c>
      <c r="K663" s="2">
        <f t="shared" si="90"/>
        <v>2017.3670000000002</v>
      </c>
      <c r="L663" s="2">
        <f t="shared" si="95"/>
        <v>2017</v>
      </c>
      <c r="M663" s="2">
        <f t="shared" si="96"/>
        <v>2018</v>
      </c>
      <c r="N663" s="2">
        <f t="shared" si="97"/>
        <v>2017</v>
      </c>
      <c r="O663">
        <f t="shared" si="91"/>
        <v>2022</v>
      </c>
      <c r="P663" t="str">
        <f t="shared" si="92"/>
        <v>Oct</v>
      </c>
      <c r="Q663" t="str">
        <f t="shared" si="93"/>
        <v>Oct-2022</v>
      </c>
      <c r="R663" s="2" t="str">
        <f t="shared" si="98"/>
        <v>ADULTS</v>
      </c>
    </row>
    <row r="664" spans="1:18" x14ac:dyDescent="0.35">
      <c r="A664" s="1">
        <v>44825</v>
      </c>
      <c r="B664" t="s">
        <v>692</v>
      </c>
      <c r="C664">
        <v>22</v>
      </c>
      <c r="D664" t="s">
        <v>9</v>
      </c>
      <c r="E664" t="s">
        <v>15</v>
      </c>
      <c r="F664" t="s">
        <v>11</v>
      </c>
      <c r="G664" s="6">
        <f>VLOOKUP(F664,S$11:$T$15, 2, FALSE)</f>
        <v>2503.6022787783868</v>
      </c>
      <c r="H664" t="s">
        <v>40</v>
      </c>
      <c r="I664" s="2">
        <v>2569.65</v>
      </c>
      <c r="J664" t="str">
        <f t="shared" si="94"/>
        <v>18-39</v>
      </c>
      <c r="K664" s="2">
        <f t="shared" si="90"/>
        <v>2826.6150000000002</v>
      </c>
      <c r="L664" s="2">
        <f t="shared" si="95"/>
        <v>2827</v>
      </c>
      <c r="M664" s="2">
        <f t="shared" si="96"/>
        <v>2827</v>
      </c>
      <c r="N664" s="2">
        <f t="shared" si="97"/>
        <v>2826</v>
      </c>
      <c r="O664">
        <f t="shared" si="91"/>
        <v>2022</v>
      </c>
      <c r="P664" t="str">
        <f t="shared" si="92"/>
        <v>Sep</v>
      </c>
      <c r="Q664" t="str">
        <f t="shared" si="93"/>
        <v>Sep-2022</v>
      </c>
      <c r="R664" s="2" t="str">
        <f t="shared" si="98"/>
        <v>ADULTS</v>
      </c>
    </row>
    <row r="665" spans="1:18" x14ac:dyDescent="0.35">
      <c r="A665" s="1">
        <v>44777</v>
      </c>
      <c r="B665" t="s">
        <v>693</v>
      </c>
      <c r="C665">
        <v>22</v>
      </c>
      <c r="D665" t="s">
        <v>21</v>
      </c>
      <c r="E665" t="s">
        <v>15</v>
      </c>
      <c r="F665" t="s">
        <v>16</v>
      </c>
      <c r="G665" s="6">
        <f>VLOOKUP(F665,S$11:$T$15, 2, FALSE)</f>
        <v>2509.1716796874998</v>
      </c>
      <c r="H665" t="s">
        <v>17</v>
      </c>
      <c r="I665" s="2">
        <v>3445.89</v>
      </c>
      <c r="J665" t="str">
        <f t="shared" si="94"/>
        <v>18-39</v>
      </c>
      <c r="K665" s="2">
        <f t="shared" si="90"/>
        <v>3790.4790000000003</v>
      </c>
      <c r="L665" s="2">
        <f t="shared" si="95"/>
        <v>3790</v>
      </c>
      <c r="M665" s="2">
        <f t="shared" si="96"/>
        <v>3791</v>
      </c>
      <c r="N665" s="2">
        <f t="shared" si="97"/>
        <v>3790</v>
      </c>
      <c r="O665">
        <f t="shared" si="91"/>
        <v>2022</v>
      </c>
      <c r="P665" t="str">
        <f t="shared" si="92"/>
        <v>Aug</v>
      </c>
      <c r="Q665" t="str">
        <f t="shared" si="93"/>
        <v>Aug-2022</v>
      </c>
      <c r="R665" s="2" t="str">
        <f t="shared" si="98"/>
        <v>ADULTS</v>
      </c>
    </row>
    <row r="666" spans="1:18" x14ac:dyDescent="0.35">
      <c r="A666" s="1">
        <v>45020</v>
      </c>
      <c r="B666" t="s">
        <v>694</v>
      </c>
      <c r="C666">
        <v>24</v>
      </c>
      <c r="D666" t="s">
        <v>21</v>
      </c>
      <c r="E666" t="s">
        <v>19</v>
      </c>
      <c r="F666" t="s">
        <v>30</v>
      </c>
      <c r="G666" s="6">
        <f>VLOOKUP(F666,S$11:$T$15, 2, FALSE)</f>
        <v>2496.7676064257025</v>
      </c>
      <c r="H666" t="s">
        <v>17</v>
      </c>
      <c r="I666" s="2">
        <v>2834.53</v>
      </c>
      <c r="J666" t="str">
        <f t="shared" si="94"/>
        <v>18-39</v>
      </c>
      <c r="K666" s="2">
        <f t="shared" si="90"/>
        <v>3117.9830000000006</v>
      </c>
      <c r="L666" s="2">
        <f t="shared" si="95"/>
        <v>3118</v>
      </c>
      <c r="M666" s="2">
        <f t="shared" si="96"/>
        <v>3118</v>
      </c>
      <c r="N666" s="2">
        <f t="shared" si="97"/>
        <v>3117</v>
      </c>
      <c r="O666">
        <f t="shared" si="91"/>
        <v>2023</v>
      </c>
      <c r="P666" t="str">
        <f t="shared" si="92"/>
        <v>Apr</v>
      </c>
      <c r="Q666" t="str">
        <f t="shared" si="93"/>
        <v>Apr-2023</v>
      </c>
      <c r="R666" s="2" t="str">
        <f t="shared" si="98"/>
        <v>ADULTS</v>
      </c>
    </row>
    <row r="667" spans="1:18" x14ac:dyDescent="0.35">
      <c r="A667" s="1">
        <v>45024</v>
      </c>
      <c r="B667" t="s">
        <v>695</v>
      </c>
      <c r="C667">
        <v>33</v>
      </c>
      <c r="D667" t="s">
        <v>14</v>
      </c>
      <c r="E667" t="s">
        <v>10</v>
      </c>
      <c r="F667" t="s">
        <v>11</v>
      </c>
      <c r="G667" s="6">
        <f>VLOOKUP(F667,S$11:$T$15, 2, FALSE)</f>
        <v>2503.6022787783868</v>
      </c>
      <c r="H667" t="s">
        <v>40</v>
      </c>
      <c r="I667" s="2">
        <v>3892.27</v>
      </c>
      <c r="J667" t="str">
        <f t="shared" si="94"/>
        <v>18-39</v>
      </c>
      <c r="K667" s="2">
        <f t="shared" si="90"/>
        <v>4281.4970000000003</v>
      </c>
      <c r="L667" s="2">
        <f t="shared" si="95"/>
        <v>4281</v>
      </c>
      <c r="M667" s="2">
        <f t="shared" si="96"/>
        <v>4282</v>
      </c>
      <c r="N667" s="2">
        <f t="shared" si="97"/>
        <v>4281</v>
      </c>
      <c r="O667">
        <f t="shared" si="91"/>
        <v>2023</v>
      </c>
      <c r="P667" t="str">
        <f t="shared" si="92"/>
        <v>Apr</v>
      </c>
      <c r="Q667" t="str">
        <f t="shared" si="93"/>
        <v>Apr-2023</v>
      </c>
      <c r="R667" s="2" t="str">
        <f t="shared" si="98"/>
        <v>ADULTS</v>
      </c>
    </row>
    <row r="668" spans="1:18" x14ac:dyDescent="0.35">
      <c r="A668" s="1">
        <v>44846</v>
      </c>
      <c r="B668" t="s">
        <v>696</v>
      </c>
      <c r="C668">
        <v>14</v>
      </c>
      <c r="D668" t="s">
        <v>21</v>
      </c>
      <c r="E668" t="s">
        <v>33</v>
      </c>
      <c r="F668" t="s">
        <v>23</v>
      </c>
      <c r="G668" s="6">
        <f>VLOOKUP(F668,S$11:$T$15, 2, FALSE)</f>
        <v>2440.2966694490819</v>
      </c>
      <c r="H668" t="s">
        <v>28</v>
      </c>
      <c r="I668" s="2">
        <v>1336.17</v>
      </c>
      <c r="J668" t="str">
        <f t="shared" si="94"/>
        <v>0-17</v>
      </c>
      <c r="K668" s="2">
        <f t="shared" si="90"/>
        <v>1469.7870000000003</v>
      </c>
      <c r="L668" s="2">
        <f t="shared" si="95"/>
        <v>1470</v>
      </c>
      <c r="M668" s="2">
        <f t="shared" si="96"/>
        <v>1470</v>
      </c>
      <c r="N668" s="2">
        <f t="shared" si="97"/>
        <v>1469</v>
      </c>
      <c r="O668">
        <f t="shared" si="91"/>
        <v>2022</v>
      </c>
      <c r="P668" t="str">
        <f t="shared" si="92"/>
        <v>Oct</v>
      </c>
      <c r="Q668" t="str">
        <f t="shared" si="93"/>
        <v>Oct-2022</v>
      </c>
      <c r="R668" s="2" t="str">
        <f t="shared" si="98"/>
        <v>CHILDREN</v>
      </c>
    </row>
    <row r="669" spans="1:18" x14ac:dyDescent="0.35">
      <c r="A669" s="1">
        <v>44837</v>
      </c>
      <c r="B669" t="s">
        <v>697</v>
      </c>
      <c r="C669">
        <v>50</v>
      </c>
      <c r="D669" t="s">
        <v>9</v>
      </c>
      <c r="E669" t="s">
        <v>10</v>
      </c>
      <c r="F669" t="s">
        <v>11</v>
      </c>
      <c r="G669" s="6">
        <f>VLOOKUP(F669,S$11:$T$15, 2, FALSE)</f>
        <v>2503.6022787783868</v>
      </c>
      <c r="H669" t="s">
        <v>28</v>
      </c>
      <c r="I669" s="2">
        <v>4717.18</v>
      </c>
      <c r="J669" t="str">
        <f t="shared" si="94"/>
        <v>40-59</v>
      </c>
      <c r="K669" s="2">
        <f t="shared" si="90"/>
        <v>5188.898000000001</v>
      </c>
      <c r="L669" s="2">
        <f t="shared" si="95"/>
        <v>5189</v>
      </c>
      <c r="M669" s="2">
        <f t="shared" si="96"/>
        <v>5189</v>
      </c>
      <c r="N669" s="2">
        <f t="shared" si="97"/>
        <v>5188</v>
      </c>
      <c r="O669">
        <f t="shared" si="91"/>
        <v>2022</v>
      </c>
      <c r="P669" t="str">
        <f t="shared" si="92"/>
        <v>Oct</v>
      </c>
      <c r="Q669" t="str">
        <f t="shared" si="93"/>
        <v>Oct-2022</v>
      </c>
      <c r="R669" s="2" t="str">
        <f t="shared" si="98"/>
        <v>ADULTS</v>
      </c>
    </row>
    <row r="670" spans="1:18" x14ac:dyDescent="0.35">
      <c r="A670" s="1">
        <v>45204</v>
      </c>
      <c r="B670" t="s">
        <v>698</v>
      </c>
      <c r="C670">
        <v>8</v>
      </c>
      <c r="D670" t="s">
        <v>14</v>
      </c>
      <c r="E670" t="s">
        <v>35</v>
      </c>
      <c r="F670" t="s">
        <v>30</v>
      </c>
      <c r="G670" s="6">
        <f>VLOOKUP(F670,S$11:$T$15, 2, FALSE)</f>
        <v>2496.7676064257025</v>
      </c>
      <c r="H670" t="s">
        <v>17</v>
      </c>
      <c r="I670" s="2">
        <v>3632.59</v>
      </c>
      <c r="J670" t="str">
        <f t="shared" si="94"/>
        <v>0-17</v>
      </c>
      <c r="K670" s="2">
        <f t="shared" si="90"/>
        <v>3995.8490000000006</v>
      </c>
      <c r="L670" s="2">
        <f t="shared" si="95"/>
        <v>3996</v>
      </c>
      <c r="M670" s="2">
        <f t="shared" si="96"/>
        <v>3996</v>
      </c>
      <c r="N670" s="2">
        <f t="shared" si="97"/>
        <v>3995</v>
      </c>
      <c r="O670">
        <f t="shared" si="91"/>
        <v>2023</v>
      </c>
      <c r="P670" t="str">
        <f t="shared" si="92"/>
        <v>Oct</v>
      </c>
      <c r="Q670" t="str">
        <f t="shared" si="93"/>
        <v>Oct-2023</v>
      </c>
      <c r="R670" s="2" t="str">
        <f t="shared" si="98"/>
        <v>CHILDREN</v>
      </c>
    </row>
    <row r="671" spans="1:18" x14ac:dyDescent="0.35">
      <c r="A671" s="1">
        <v>45147</v>
      </c>
      <c r="B671" t="s">
        <v>699</v>
      </c>
      <c r="C671">
        <v>37</v>
      </c>
      <c r="D671" t="s">
        <v>14</v>
      </c>
      <c r="E671" t="s">
        <v>22</v>
      </c>
      <c r="F671" t="s">
        <v>23</v>
      </c>
      <c r="G671" s="6">
        <f>VLOOKUP(F671,S$11:$T$15, 2, FALSE)</f>
        <v>2440.2966694490819</v>
      </c>
      <c r="H671" t="s">
        <v>40</v>
      </c>
      <c r="I671" s="2">
        <v>4406.17</v>
      </c>
      <c r="J671" t="str">
        <f t="shared" si="94"/>
        <v>18-39</v>
      </c>
      <c r="K671" s="2">
        <f t="shared" si="90"/>
        <v>4846.7870000000003</v>
      </c>
      <c r="L671" s="2">
        <f t="shared" si="95"/>
        <v>4847</v>
      </c>
      <c r="M671" s="2">
        <f t="shared" si="96"/>
        <v>4847</v>
      </c>
      <c r="N671" s="2">
        <f t="shared" si="97"/>
        <v>4846</v>
      </c>
      <c r="O671">
        <f t="shared" si="91"/>
        <v>2023</v>
      </c>
      <c r="P671" t="str">
        <f t="shared" si="92"/>
        <v>Aug</v>
      </c>
      <c r="Q671" t="str">
        <f t="shared" si="93"/>
        <v>Aug-2023</v>
      </c>
      <c r="R671" s="2" t="str">
        <f t="shared" si="98"/>
        <v>ADULTS</v>
      </c>
    </row>
    <row r="672" spans="1:18" x14ac:dyDescent="0.35">
      <c r="A672" s="1">
        <v>45145</v>
      </c>
      <c r="B672" t="s">
        <v>700</v>
      </c>
      <c r="C672">
        <v>74</v>
      </c>
      <c r="D672" t="s">
        <v>9</v>
      </c>
      <c r="E672" t="s">
        <v>33</v>
      </c>
      <c r="F672" t="s">
        <v>11</v>
      </c>
      <c r="G672" s="6">
        <f>VLOOKUP(F672,S$11:$T$15, 2, FALSE)</f>
        <v>2503.6022787783868</v>
      </c>
      <c r="H672" t="s">
        <v>17</v>
      </c>
      <c r="I672" s="2">
        <v>2429.04</v>
      </c>
      <c r="J672" t="str">
        <f t="shared" si="94"/>
        <v>&gt;59</v>
      </c>
      <c r="K672" s="2">
        <f t="shared" si="90"/>
        <v>2671.944</v>
      </c>
      <c r="L672" s="2">
        <f t="shared" si="95"/>
        <v>2672</v>
      </c>
      <c r="M672" s="2">
        <f t="shared" si="96"/>
        <v>2672</v>
      </c>
      <c r="N672" s="2">
        <f t="shared" si="97"/>
        <v>2671</v>
      </c>
      <c r="O672">
        <f t="shared" si="91"/>
        <v>2023</v>
      </c>
      <c r="P672" t="str">
        <f t="shared" si="92"/>
        <v>Aug</v>
      </c>
      <c r="Q672" t="str">
        <f t="shared" si="93"/>
        <v>Aug-2023</v>
      </c>
      <c r="R672" s="2" t="str">
        <f t="shared" si="98"/>
        <v>ADULTS</v>
      </c>
    </row>
    <row r="673" spans="1:18" x14ac:dyDescent="0.35">
      <c r="A673" s="1">
        <v>44562</v>
      </c>
      <c r="B673" t="s">
        <v>701</v>
      </c>
      <c r="C673">
        <v>75</v>
      </c>
      <c r="D673" t="s">
        <v>9</v>
      </c>
      <c r="E673" t="s">
        <v>35</v>
      </c>
      <c r="F673" t="s">
        <v>11</v>
      </c>
      <c r="G673" s="6">
        <f>VLOOKUP(F673,S$11:$T$15, 2, FALSE)</f>
        <v>2503.6022787783868</v>
      </c>
      <c r="H673" t="s">
        <v>28</v>
      </c>
      <c r="I673" s="2">
        <v>2609.73</v>
      </c>
      <c r="J673" t="str">
        <f t="shared" si="94"/>
        <v>&gt;59</v>
      </c>
      <c r="K673" s="2">
        <f t="shared" si="90"/>
        <v>2870.7030000000004</v>
      </c>
      <c r="L673" s="2">
        <f t="shared" si="95"/>
        <v>2871</v>
      </c>
      <c r="M673" s="2">
        <f t="shared" si="96"/>
        <v>2871</v>
      </c>
      <c r="N673" s="2">
        <f t="shared" si="97"/>
        <v>2870</v>
      </c>
      <c r="O673">
        <f t="shared" si="91"/>
        <v>2022</v>
      </c>
      <c r="P673" t="str">
        <f t="shared" si="92"/>
        <v>Jan</v>
      </c>
      <c r="Q673" t="str">
        <f t="shared" si="93"/>
        <v>Jan-2022</v>
      </c>
      <c r="R673" s="2" t="str">
        <f t="shared" si="98"/>
        <v>ADULTS</v>
      </c>
    </row>
    <row r="674" spans="1:18" x14ac:dyDescent="0.35">
      <c r="A674" s="1">
        <v>44801</v>
      </c>
      <c r="B674" t="s">
        <v>702</v>
      </c>
      <c r="C674">
        <v>40</v>
      </c>
      <c r="D674" t="s">
        <v>14</v>
      </c>
      <c r="E674" t="s">
        <v>19</v>
      </c>
      <c r="F674" t="s">
        <v>16</v>
      </c>
      <c r="G674" s="6">
        <f>VLOOKUP(F674,S$11:$T$15, 2, FALSE)</f>
        <v>2509.1716796874998</v>
      </c>
      <c r="H674" t="s">
        <v>40</v>
      </c>
      <c r="I674" s="2">
        <v>2880.78</v>
      </c>
      <c r="J674" t="str">
        <f t="shared" si="94"/>
        <v>40-59</v>
      </c>
      <c r="K674" s="2">
        <f t="shared" si="90"/>
        <v>3168.8580000000006</v>
      </c>
      <c r="L674" s="2">
        <f t="shared" si="95"/>
        <v>3169</v>
      </c>
      <c r="M674" s="2">
        <f t="shared" si="96"/>
        <v>3169</v>
      </c>
      <c r="N674" s="2">
        <f t="shared" si="97"/>
        <v>3168</v>
      </c>
      <c r="O674">
        <f t="shared" si="91"/>
        <v>2022</v>
      </c>
      <c r="P674" t="str">
        <f t="shared" si="92"/>
        <v>Aug</v>
      </c>
      <c r="Q674" t="str">
        <f t="shared" si="93"/>
        <v>Aug-2022</v>
      </c>
      <c r="R674" s="2" t="str">
        <f t="shared" si="98"/>
        <v>ADULTS</v>
      </c>
    </row>
    <row r="675" spans="1:18" x14ac:dyDescent="0.35">
      <c r="A675" s="1">
        <v>45036</v>
      </c>
      <c r="B675" t="s">
        <v>703</v>
      </c>
      <c r="C675">
        <v>55</v>
      </c>
      <c r="D675" t="s">
        <v>21</v>
      </c>
      <c r="E675" t="s">
        <v>25</v>
      </c>
      <c r="F675" t="s">
        <v>16</v>
      </c>
      <c r="G675" s="6">
        <f>VLOOKUP(F675,S$11:$T$15, 2, FALSE)</f>
        <v>2509.1716796874998</v>
      </c>
      <c r="H675" t="s">
        <v>40</v>
      </c>
      <c r="I675" s="2">
        <v>429.52</v>
      </c>
      <c r="J675" t="str">
        <f t="shared" si="94"/>
        <v>40-59</v>
      </c>
      <c r="K675" s="2">
        <f t="shared" si="90"/>
        <v>472.47200000000004</v>
      </c>
      <c r="L675" s="2">
        <f t="shared" si="95"/>
        <v>472</v>
      </c>
      <c r="M675" s="2">
        <f t="shared" si="96"/>
        <v>473</v>
      </c>
      <c r="N675" s="2">
        <f t="shared" si="97"/>
        <v>472</v>
      </c>
      <c r="O675">
        <f t="shared" si="91"/>
        <v>2023</v>
      </c>
      <c r="P675" t="str">
        <f t="shared" si="92"/>
        <v>Apr</v>
      </c>
      <c r="Q675" t="str">
        <f t="shared" si="93"/>
        <v>Apr-2023</v>
      </c>
      <c r="R675" s="2" t="str">
        <f t="shared" si="98"/>
        <v>ADULTS</v>
      </c>
    </row>
    <row r="676" spans="1:18" x14ac:dyDescent="0.35">
      <c r="A676" s="1">
        <v>44887</v>
      </c>
      <c r="B676" t="s">
        <v>704</v>
      </c>
      <c r="C676">
        <v>6</v>
      </c>
      <c r="D676" t="s">
        <v>14</v>
      </c>
      <c r="E676" t="s">
        <v>25</v>
      </c>
      <c r="F676" t="s">
        <v>23</v>
      </c>
      <c r="G676" s="6">
        <f>VLOOKUP(F676,S$11:$T$15, 2, FALSE)</f>
        <v>2440.2966694490819</v>
      </c>
      <c r="H676" t="s">
        <v>12</v>
      </c>
      <c r="I676" s="2">
        <v>2981.24</v>
      </c>
      <c r="J676" t="str">
        <f t="shared" si="94"/>
        <v>0-17</v>
      </c>
      <c r="K676" s="2">
        <f t="shared" si="90"/>
        <v>3279.364</v>
      </c>
      <c r="L676" s="2">
        <f t="shared" si="95"/>
        <v>3279</v>
      </c>
      <c r="M676" s="2">
        <f t="shared" si="96"/>
        <v>3280</v>
      </c>
      <c r="N676" s="2">
        <f t="shared" si="97"/>
        <v>3279</v>
      </c>
      <c r="O676">
        <f t="shared" si="91"/>
        <v>2022</v>
      </c>
      <c r="P676" t="str">
        <f t="shared" si="92"/>
        <v>Nov</v>
      </c>
      <c r="Q676" t="str">
        <f t="shared" si="93"/>
        <v>Nov-2022</v>
      </c>
      <c r="R676" s="2" t="str">
        <f t="shared" si="98"/>
        <v>CHILDREN</v>
      </c>
    </row>
    <row r="677" spans="1:18" x14ac:dyDescent="0.35">
      <c r="A677" s="1">
        <v>45022</v>
      </c>
      <c r="B677" t="s">
        <v>705</v>
      </c>
      <c r="C677">
        <v>89</v>
      </c>
      <c r="D677" t="s">
        <v>9</v>
      </c>
      <c r="E677" t="s">
        <v>27</v>
      </c>
      <c r="F677" t="s">
        <v>30</v>
      </c>
      <c r="G677" s="6">
        <f>VLOOKUP(F677,S$11:$T$15, 2, FALSE)</f>
        <v>2496.7676064257025</v>
      </c>
      <c r="H677" t="s">
        <v>28</v>
      </c>
      <c r="I677" s="2">
        <v>2843.89</v>
      </c>
      <c r="J677" t="str">
        <f t="shared" si="94"/>
        <v>&gt;59</v>
      </c>
      <c r="K677" s="2">
        <f t="shared" si="90"/>
        <v>3128.279</v>
      </c>
      <c r="L677" s="2">
        <f t="shared" si="95"/>
        <v>3128</v>
      </c>
      <c r="M677" s="2">
        <f t="shared" si="96"/>
        <v>3129</v>
      </c>
      <c r="N677" s="2">
        <f t="shared" si="97"/>
        <v>3128</v>
      </c>
      <c r="O677">
        <f t="shared" si="91"/>
        <v>2023</v>
      </c>
      <c r="P677" t="str">
        <f t="shared" si="92"/>
        <v>Apr</v>
      </c>
      <c r="Q677" t="str">
        <f t="shared" si="93"/>
        <v>Apr-2023</v>
      </c>
      <c r="R677" s="2" t="str">
        <f t="shared" si="98"/>
        <v>ADULTS</v>
      </c>
    </row>
    <row r="678" spans="1:18" x14ac:dyDescent="0.35">
      <c r="A678" s="1">
        <v>44767</v>
      </c>
      <c r="B678" t="s">
        <v>706</v>
      </c>
      <c r="C678">
        <v>34</v>
      </c>
      <c r="D678" t="s">
        <v>9</v>
      </c>
      <c r="E678" t="s">
        <v>19</v>
      </c>
      <c r="F678" t="s">
        <v>30</v>
      </c>
      <c r="G678" s="6">
        <f>VLOOKUP(F678,S$11:$T$15, 2, FALSE)</f>
        <v>2496.7676064257025</v>
      </c>
      <c r="H678" t="s">
        <v>17</v>
      </c>
      <c r="I678" s="2">
        <v>1255.42</v>
      </c>
      <c r="J678" t="str">
        <f t="shared" si="94"/>
        <v>18-39</v>
      </c>
      <c r="K678" s="2">
        <f t="shared" si="90"/>
        <v>1380.9620000000002</v>
      </c>
      <c r="L678" s="2">
        <f t="shared" si="95"/>
        <v>1381</v>
      </c>
      <c r="M678" s="2">
        <f t="shared" si="96"/>
        <v>1381</v>
      </c>
      <c r="N678" s="2">
        <f t="shared" si="97"/>
        <v>1380</v>
      </c>
      <c r="O678">
        <f t="shared" si="91"/>
        <v>2022</v>
      </c>
      <c r="P678" t="str">
        <f t="shared" si="92"/>
        <v>Jul</v>
      </c>
      <c r="Q678" t="str">
        <f t="shared" si="93"/>
        <v>Jul-2022</v>
      </c>
      <c r="R678" s="2" t="str">
        <f t="shared" si="98"/>
        <v>ADULTS</v>
      </c>
    </row>
    <row r="679" spans="1:18" x14ac:dyDescent="0.35">
      <c r="A679" s="1">
        <v>45285</v>
      </c>
      <c r="B679" t="s">
        <v>707</v>
      </c>
      <c r="C679">
        <v>68</v>
      </c>
      <c r="D679" t="s">
        <v>21</v>
      </c>
      <c r="E679" t="s">
        <v>19</v>
      </c>
      <c r="F679" t="s">
        <v>11</v>
      </c>
      <c r="G679" s="6">
        <f>VLOOKUP(F679,S$11:$T$15, 2, FALSE)</f>
        <v>2503.6022787783868</v>
      </c>
      <c r="H679" t="s">
        <v>17</v>
      </c>
      <c r="I679" s="2">
        <v>4280.42</v>
      </c>
      <c r="J679" t="str">
        <f t="shared" si="94"/>
        <v>&gt;59</v>
      </c>
      <c r="K679" s="2">
        <f t="shared" si="90"/>
        <v>4708.4620000000004</v>
      </c>
      <c r="L679" s="2">
        <f t="shared" si="95"/>
        <v>4708</v>
      </c>
      <c r="M679" s="2">
        <f t="shared" si="96"/>
        <v>4709</v>
      </c>
      <c r="N679" s="2">
        <f t="shared" si="97"/>
        <v>4708</v>
      </c>
      <c r="O679">
        <f t="shared" si="91"/>
        <v>2023</v>
      </c>
      <c r="P679" t="str">
        <f t="shared" si="92"/>
        <v>Dec</v>
      </c>
      <c r="Q679" t="str">
        <f t="shared" si="93"/>
        <v>Dec-2023</v>
      </c>
      <c r="R679" s="2" t="str">
        <f t="shared" si="98"/>
        <v>ADULTS</v>
      </c>
    </row>
    <row r="680" spans="1:18" x14ac:dyDescent="0.35">
      <c r="A680" s="1">
        <v>44944</v>
      </c>
      <c r="B680" t="s">
        <v>708</v>
      </c>
      <c r="C680">
        <v>58</v>
      </c>
      <c r="D680" t="s">
        <v>9</v>
      </c>
      <c r="E680" t="s">
        <v>33</v>
      </c>
      <c r="F680" t="s">
        <v>30</v>
      </c>
      <c r="G680" s="6">
        <f>VLOOKUP(F680,S$11:$T$15, 2, FALSE)</f>
        <v>2496.7676064257025</v>
      </c>
      <c r="H680" t="s">
        <v>40</v>
      </c>
      <c r="I680" s="2">
        <v>1370.94</v>
      </c>
      <c r="J680" t="str">
        <f t="shared" si="94"/>
        <v>40-59</v>
      </c>
      <c r="K680" s="2">
        <f t="shared" si="90"/>
        <v>1508.0340000000001</v>
      </c>
      <c r="L680" s="2">
        <f t="shared" si="95"/>
        <v>1508</v>
      </c>
      <c r="M680" s="2">
        <f t="shared" si="96"/>
        <v>1509</v>
      </c>
      <c r="N680" s="2">
        <f t="shared" si="97"/>
        <v>1508</v>
      </c>
      <c r="O680">
        <f t="shared" si="91"/>
        <v>2023</v>
      </c>
      <c r="P680" t="str">
        <f t="shared" si="92"/>
        <v>Jan</v>
      </c>
      <c r="Q680" t="str">
        <f t="shared" si="93"/>
        <v>Jan-2023</v>
      </c>
      <c r="R680" s="2" t="str">
        <f t="shared" si="98"/>
        <v>ADULTS</v>
      </c>
    </row>
    <row r="681" spans="1:18" x14ac:dyDescent="0.35">
      <c r="A681" s="1">
        <v>45172</v>
      </c>
      <c r="B681" t="s">
        <v>709</v>
      </c>
      <c r="C681">
        <v>15</v>
      </c>
      <c r="D681" t="s">
        <v>9</v>
      </c>
      <c r="E681" t="s">
        <v>33</v>
      </c>
      <c r="F681" t="s">
        <v>30</v>
      </c>
      <c r="G681" s="6">
        <f>VLOOKUP(F681,S$11:$T$15, 2, FALSE)</f>
        <v>2496.7676064257025</v>
      </c>
      <c r="H681" t="s">
        <v>12</v>
      </c>
      <c r="I681" s="2">
        <v>2689.88</v>
      </c>
      <c r="J681" t="str">
        <f t="shared" si="94"/>
        <v>0-17</v>
      </c>
      <c r="K681" s="2">
        <f t="shared" si="90"/>
        <v>2958.8680000000004</v>
      </c>
      <c r="L681" s="2">
        <f t="shared" si="95"/>
        <v>2959</v>
      </c>
      <c r="M681" s="2">
        <f t="shared" si="96"/>
        <v>2959</v>
      </c>
      <c r="N681" s="2">
        <f t="shared" si="97"/>
        <v>2958</v>
      </c>
      <c r="O681">
        <f t="shared" si="91"/>
        <v>2023</v>
      </c>
      <c r="P681" t="str">
        <f t="shared" si="92"/>
        <v>Sep</v>
      </c>
      <c r="Q681" t="str">
        <f t="shared" si="93"/>
        <v>Sep-2023</v>
      </c>
      <c r="R681" s="2" t="str">
        <f t="shared" si="98"/>
        <v>CHILDREN</v>
      </c>
    </row>
    <row r="682" spans="1:18" x14ac:dyDescent="0.35">
      <c r="A682" s="1">
        <v>44596</v>
      </c>
      <c r="B682" t="s">
        <v>710</v>
      </c>
      <c r="C682">
        <v>18</v>
      </c>
      <c r="D682" t="s">
        <v>14</v>
      </c>
      <c r="E682" t="s">
        <v>15</v>
      </c>
      <c r="F682" t="s">
        <v>30</v>
      </c>
      <c r="G682" s="6">
        <f>VLOOKUP(F682,S$11:$T$15, 2, FALSE)</f>
        <v>2496.7676064257025</v>
      </c>
      <c r="H682" t="s">
        <v>37</v>
      </c>
      <c r="I682" s="2">
        <v>4037.13</v>
      </c>
      <c r="J682" t="str">
        <f t="shared" si="94"/>
        <v>18-39</v>
      </c>
      <c r="K682" s="2">
        <f t="shared" si="90"/>
        <v>4440.8430000000008</v>
      </c>
      <c r="L682" s="2">
        <f t="shared" si="95"/>
        <v>4441</v>
      </c>
      <c r="M682" s="2">
        <f t="shared" si="96"/>
        <v>4441</v>
      </c>
      <c r="N682" s="2">
        <f t="shared" si="97"/>
        <v>4440</v>
      </c>
      <c r="O682">
        <f t="shared" si="91"/>
        <v>2022</v>
      </c>
      <c r="P682" t="str">
        <f t="shared" si="92"/>
        <v>Feb</v>
      </c>
      <c r="Q682" t="str">
        <f t="shared" si="93"/>
        <v>Feb-2022</v>
      </c>
      <c r="R682" s="2" t="str">
        <f t="shared" si="98"/>
        <v>ADULTS</v>
      </c>
    </row>
    <row r="683" spans="1:18" x14ac:dyDescent="0.35">
      <c r="A683" s="1">
        <v>45271</v>
      </c>
      <c r="B683" t="s">
        <v>711</v>
      </c>
      <c r="C683">
        <v>76</v>
      </c>
      <c r="D683" t="s">
        <v>9</v>
      </c>
      <c r="E683" t="s">
        <v>33</v>
      </c>
      <c r="F683" t="s">
        <v>11</v>
      </c>
      <c r="G683" s="6">
        <f>VLOOKUP(F683,S$11:$T$15, 2, FALSE)</f>
        <v>2503.6022787783868</v>
      </c>
      <c r="H683" t="s">
        <v>17</v>
      </c>
      <c r="I683" s="2">
        <v>2870.42</v>
      </c>
      <c r="J683" t="str">
        <f t="shared" si="94"/>
        <v>&gt;59</v>
      </c>
      <c r="K683" s="2">
        <f t="shared" si="90"/>
        <v>3157.4620000000004</v>
      </c>
      <c r="L683" s="2">
        <f t="shared" si="95"/>
        <v>3157</v>
      </c>
      <c r="M683" s="2">
        <f t="shared" si="96"/>
        <v>3158</v>
      </c>
      <c r="N683" s="2">
        <f t="shared" si="97"/>
        <v>3157</v>
      </c>
      <c r="O683">
        <f t="shared" si="91"/>
        <v>2023</v>
      </c>
      <c r="P683" t="str">
        <f t="shared" si="92"/>
        <v>Dec</v>
      </c>
      <c r="Q683" t="str">
        <f t="shared" si="93"/>
        <v>Dec-2023</v>
      </c>
      <c r="R683" s="2" t="str">
        <f t="shared" si="98"/>
        <v>ADULTS</v>
      </c>
    </row>
    <row r="684" spans="1:18" x14ac:dyDescent="0.35">
      <c r="A684" s="1">
        <v>44914</v>
      </c>
      <c r="B684" t="s">
        <v>712</v>
      </c>
      <c r="C684">
        <v>53</v>
      </c>
      <c r="D684" t="s">
        <v>14</v>
      </c>
      <c r="E684" t="s">
        <v>33</v>
      </c>
      <c r="F684" t="s">
        <v>16</v>
      </c>
      <c r="G684" s="6">
        <f>VLOOKUP(F684,S$11:$T$15, 2, FALSE)</f>
        <v>2509.1716796874998</v>
      </c>
      <c r="H684" t="s">
        <v>17</v>
      </c>
      <c r="I684" s="2">
        <v>2620.98</v>
      </c>
      <c r="J684" t="str">
        <f t="shared" si="94"/>
        <v>40-59</v>
      </c>
      <c r="K684" s="2">
        <f t="shared" si="90"/>
        <v>2883.0780000000004</v>
      </c>
      <c r="L684" s="2">
        <f t="shared" si="95"/>
        <v>2883</v>
      </c>
      <c r="M684" s="2">
        <f t="shared" si="96"/>
        <v>2884</v>
      </c>
      <c r="N684" s="2">
        <f t="shared" si="97"/>
        <v>2883</v>
      </c>
      <c r="O684">
        <f t="shared" si="91"/>
        <v>2022</v>
      </c>
      <c r="P684" t="str">
        <f t="shared" si="92"/>
        <v>Dec</v>
      </c>
      <c r="Q684" t="str">
        <f t="shared" si="93"/>
        <v>Dec-2022</v>
      </c>
      <c r="R684" s="2" t="str">
        <f t="shared" si="98"/>
        <v>ADULTS</v>
      </c>
    </row>
    <row r="685" spans="1:18" x14ac:dyDescent="0.35">
      <c r="A685" s="1">
        <v>44593</v>
      </c>
      <c r="B685" t="s">
        <v>713</v>
      </c>
      <c r="C685">
        <v>43</v>
      </c>
      <c r="D685" t="s">
        <v>21</v>
      </c>
      <c r="E685" t="s">
        <v>25</v>
      </c>
      <c r="F685" t="s">
        <v>16</v>
      </c>
      <c r="G685" s="6">
        <f>VLOOKUP(F685,S$11:$T$15, 2, FALSE)</f>
        <v>2509.1716796874998</v>
      </c>
      <c r="H685" t="s">
        <v>28</v>
      </c>
      <c r="I685" s="2">
        <v>2189.02</v>
      </c>
      <c r="J685" t="str">
        <f t="shared" si="94"/>
        <v>40-59</v>
      </c>
      <c r="K685" s="2">
        <f t="shared" si="90"/>
        <v>2407.922</v>
      </c>
      <c r="L685" s="2">
        <f t="shared" si="95"/>
        <v>2408</v>
      </c>
      <c r="M685" s="2">
        <f t="shared" si="96"/>
        <v>2408</v>
      </c>
      <c r="N685" s="2">
        <f t="shared" si="97"/>
        <v>2407</v>
      </c>
      <c r="O685">
        <f t="shared" si="91"/>
        <v>2022</v>
      </c>
      <c r="P685" t="str">
        <f t="shared" si="92"/>
        <v>Feb</v>
      </c>
      <c r="Q685" t="str">
        <f t="shared" si="93"/>
        <v>Feb-2022</v>
      </c>
      <c r="R685" s="2" t="str">
        <f t="shared" si="98"/>
        <v>ADULTS</v>
      </c>
    </row>
    <row r="686" spans="1:18" x14ac:dyDescent="0.35">
      <c r="A686" s="1">
        <v>44834</v>
      </c>
      <c r="B686" t="s">
        <v>714</v>
      </c>
      <c r="C686">
        <v>46</v>
      </c>
      <c r="D686" t="s">
        <v>21</v>
      </c>
      <c r="E686" t="s">
        <v>15</v>
      </c>
      <c r="F686" t="s">
        <v>23</v>
      </c>
      <c r="G686" s="6">
        <f>VLOOKUP(F686,S$11:$T$15, 2, FALSE)</f>
        <v>2440.2966694490819</v>
      </c>
      <c r="H686" t="s">
        <v>40</v>
      </c>
      <c r="I686" s="2">
        <v>3790.04</v>
      </c>
      <c r="J686" t="str">
        <f t="shared" si="94"/>
        <v>40-59</v>
      </c>
      <c r="K686" s="2">
        <f t="shared" si="90"/>
        <v>4169.0439999999999</v>
      </c>
      <c r="L686" s="2">
        <f t="shared" si="95"/>
        <v>4169</v>
      </c>
      <c r="M686" s="2">
        <f t="shared" si="96"/>
        <v>4170</v>
      </c>
      <c r="N686" s="2">
        <f t="shared" si="97"/>
        <v>4169</v>
      </c>
      <c r="O686">
        <f t="shared" si="91"/>
        <v>2022</v>
      </c>
      <c r="P686" t="str">
        <f t="shared" si="92"/>
        <v>Sep</v>
      </c>
      <c r="Q686" t="str">
        <f t="shared" si="93"/>
        <v>Sep-2022</v>
      </c>
      <c r="R686" s="2" t="str">
        <f t="shared" si="98"/>
        <v>ADULTS</v>
      </c>
    </row>
    <row r="687" spans="1:18" x14ac:dyDescent="0.35">
      <c r="A687" s="1">
        <v>44720</v>
      </c>
      <c r="B687" t="s">
        <v>715</v>
      </c>
      <c r="C687">
        <v>50</v>
      </c>
      <c r="D687" t="s">
        <v>14</v>
      </c>
      <c r="E687" t="s">
        <v>15</v>
      </c>
      <c r="F687" t="s">
        <v>16</v>
      </c>
      <c r="G687" s="6">
        <f>VLOOKUP(F687,S$11:$T$15, 2, FALSE)</f>
        <v>2509.1716796874998</v>
      </c>
      <c r="H687" t="s">
        <v>12</v>
      </c>
      <c r="I687" s="2">
        <v>2102.64</v>
      </c>
      <c r="J687" t="str">
        <f t="shared" si="94"/>
        <v>40-59</v>
      </c>
      <c r="K687" s="2">
        <f t="shared" si="90"/>
        <v>2312.904</v>
      </c>
      <c r="L687" s="2">
        <f t="shared" si="95"/>
        <v>2313</v>
      </c>
      <c r="M687" s="2">
        <f t="shared" si="96"/>
        <v>2313</v>
      </c>
      <c r="N687" s="2">
        <f t="shared" si="97"/>
        <v>2312</v>
      </c>
      <c r="O687">
        <f t="shared" si="91"/>
        <v>2022</v>
      </c>
      <c r="P687" t="str">
        <f t="shared" si="92"/>
        <v>Jun</v>
      </c>
      <c r="Q687" t="str">
        <f t="shared" si="93"/>
        <v>Jun-2022</v>
      </c>
      <c r="R687" s="2" t="str">
        <f t="shared" si="98"/>
        <v>ADULTS</v>
      </c>
    </row>
    <row r="688" spans="1:18" x14ac:dyDescent="0.35">
      <c r="A688" s="1">
        <v>44564</v>
      </c>
      <c r="B688" t="s">
        <v>716</v>
      </c>
      <c r="C688">
        <v>21</v>
      </c>
      <c r="D688" t="s">
        <v>9</v>
      </c>
      <c r="E688" t="s">
        <v>35</v>
      </c>
      <c r="F688" t="s">
        <v>16</v>
      </c>
      <c r="G688" s="6">
        <f>VLOOKUP(F688,S$11:$T$15, 2, FALSE)</f>
        <v>2509.1716796874998</v>
      </c>
      <c r="H688" t="s">
        <v>37</v>
      </c>
      <c r="I688" s="2">
        <v>2689.37</v>
      </c>
      <c r="J688" t="str">
        <f t="shared" si="94"/>
        <v>18-39</v>
      </c>
      <c r="K688" s="2">
        <f t="shared" si="90"/>
        <v>2958.3070000000002</v>
      </c>
      <c r="L688" s="2">
        <f t="shared" si="95"/>
        <v>2958</v>
      </c>
      <c r="M688" s="2">
        <f t="shared" si="96"/>
        <v>2959</v>
      </c>
      <c r="N688" s="2">
        <f t="shared" si="97"/>
        <v>2958</v>
      </c>
      <c r="O688">
        <f t="shared" si="91"/>
        <v>2022</v>
      </c>
      <c r="P688" t="str">
        <f t="shared" si="92"/>
        <v>Jan</v>
      </c>
      <c r="Q688" t="str">
        <f t="shared" si="93"/>
        <v>Jan-2022</v>
      </c>
      <c r="R688" s="2" t="str">
        <f t="shared" si="98"/>
        <v>ADULTS</v>
      </c>
    </row>
    <row r="689" spans="1:18" x14ac:dyDescent="0.35">
      <c r="A689" s="1">
        <v>44714</v>
      </c>
      <c r="B689" t="s">
        <v>717</v>
      </c>
      <c r="C689">
        <v>39</v>
      </c>
      <c r="D689" t="s">
        <v>9</v>
      </c>
      <c r="E689" t="s">
        <v>22</v>
      </c>
      <c r="F689" t="s">
        <v>11</v>
      </c>
      <c r="G689" s="6">
        <f>VLOOKUP(F689,S$11:$T$15, 2, FALSE)</f>
        <v>2503.6022787783868</v>
      </c>
      <c r="H689" t="s">
        <v>37</v>
      </c>
      <c r="I689" s="2">
        <v>3886.77</v>
      </c>
      <c r="J689" t="str">
        <f t="shared" si="94"/>
        <v>18-39</v>
      </c>
      <c r="K689" s="2">
        <f t="shared" si="90"/>
        <v>4275.4470000000001</v>
      </c>
      <c r="L689" s="2">
        <f t="shared" si="95"/>
        <v>4275</v>
      </c>
      <c r="M689" s="2">
        <f t="shared" si="96"/>
        <v>4276</v>
      </c>
      <c r="N689" s="2">
        <f t="shared" si="97"/>
        <v>4275</v>
      </c>
      <c r="O689">
        <f t="shared" si="91"/>
        <v>2022</v>
      </c>
      <c r="P689" t="str">
        <f t="shared" si="92"/>
        <v>Jun</v>
      </c>
      <c r="Q689" t="str">
        <f t="shared" si="93"/>
        <v>Jun-2022</v>
      </c>
      <c r="R689" s="2" t="str">
        <f t="shared" si="98"/>
        <v>ADULTS</v>
      </c>
    </row>
    <row r="690" spans="1:18" x14ac:dyDescent="0.35">
      <c r="A690" s="1">
        <v>44905</v>
      </c>
      <c r="B690" t="s">
        <v>718</v>
      </c>
      <c r="C690">
        <v>20</v>
      </c>
      <c r="D690" t="s">
        <v>9</v>
      </c>
      <c r="E690" t="s">
        <v>19</v>
      </c>
      <c r="F690" t="s">
        <v>23</v>
      </c>
      <c r="G690" s="6">
        <f>VLOOKUP(F690,S$11:$T$15, 2, FALSE)</f>
        <v>2440.2966694490819</v>
      </c>
      <c r="H690" t="s">
        <v>37</v>
      </c>
      <c r="I690" s="2">
        <v>3786.28</v>
      </c>
      <c r="J690" t="str">
        <f t="shared" si="94"/>
        <v>18-39</v>
      </c>
      <c r="K690" s="2">
        <f t="shared" si="90"/>
        <v>4164.9080000000004</v>
      </c>
      <c r="L690" s="2">
        <f t="shared" si="95"/>
        <v>4165</v>
      </c>
      <c r="M690" s="2">
        <f t="shared" si="96"/>
        <v>4165</v>
      </c>
      <c r="N690" s="2">
        <f t="shared" si="97"/>
        <v>4164</v>
      </c>
      <c r="O690">
        <f t="shared" si="91"/>
        <v>2022</v>
      </c>
      <c r="P690" t="str">
        <f t="shared" si="92"/>
        <v>Dec</v>
      </c>
      <c r="Q690" t="str">
        <f t="shared" si="93"/>
        <v>Dec-2022</v>
      </c>
      <c r="R690" s="2" t="str">
        <f t="shared" si="98"/>
        <v>ADULTS</v>
      </c>
    </row>
    <row r="691" spans="1:18" x14ac:dyDescent="0.35">
      <c r="A691" s="1">
        <v>44780</v>
      </c>
      <c r="B691" t="s">
        <v>719</v>
      </c>
      <c r="C691">
        <v>79</v>
      </c>
      <c r="D691" t="s">
        <v>21</v>
      </c>
      <c r="E691" t="s">
        <v>22</v>
      </c>
      <c r="F691" t="s">
        <v>30</v>
      </c>
      <c r="G691" s="6">
        <f>VLOOKUP(F691,S$11:$T$15, 2, FALSE)</f>
        <v>2496.7676064257025</v>
      </c>
      <c r="H691" t="s">
        <v>28</v>
      </c>
      <c r="I691" s="2">
        <v>261.66000000000003</v>
      </c>
      <c r="J691" t="str">
        <f t="shared" si="94"/>
        <v>&gt;59</v>
      </c>
      <c r="K691" s="2">
        <f t="shared" si="90"/>
        <v>287.82600000000008</v>
      </c>
      <c r="L691" s="2">
        <f t="shared" si="95"/>
        <v>288</v>
      </c>
      <c r="M691" s="2">
        <f t="shared" si="96"/>
        <v>288</v>
      </c>
      <c r="N691" s="2">
        <f t="shared" si="97"/>
        <v>287</v>
      </c>
      <c r="O691">
        <f t="shared" si="91"/>
        <v>2022</v>
      </c>
      <c r="P691" t="str">
        <f t="shared" si="92"/>
        <v>Aug</v>
      </c>
      <c r="Q691" t="str">
        <f t="shared" si="93"/>
        <v>Aug-2022</v>
      </c>
      <c r="R691" s="2" t="str">
        <f t="shared" si="98"/>
        <v>ADULTS</v>
      </c>
    </row>
    <row r="692" spans="1:18" x14ac:dyDescent="0.35">
      <c r="A692" s="1">
        <v>45059</v>
      </c>
      <c r="B692" t="s">
        <v>720</v>
      </c>
      <c r="C692">
        <v>16</v>
      </c>
      <c r="D692" t="s">
        <v>9</v>
      </c>
      <c r="E692" t="s">
        <v>15</v>
      </c>
      <c r="F692" t="s">
        <v>16</v>
      </c>
      <c r="G692" s="6">
        <f>VLOOKUP(F692,S$11:$T$15, 2, FALSE)</f>
        <v>2509.1716796874998</v>
      </c>
      <c r="H692" t="s">
        <v>17</v>
      </c>
      <c r="I692" s="2">
        <v>760.13</v>
      </c>
      <c r="J692" t="str">
        <f t="shared" si="94"/>
        <v>0-17</v>
      </c>
      <c r="K692" s="2">
        <f t="shared" si="90"/>
        <v>836.14300000000003</v>
      </c>
      <c r="L692" s="2">
        <f t="shared" si="95"/>
        <v>836</v>
      </c>
      <c r="M692" s="2">
        <f t="shared" si="96"/>
        <v>837</v>
      </c>
      <c r="N692" s="2">
        <f t="shared" si="97"/>
        <v>836</v>
      </c>
      <c r="O692">
        <f t="shared" si="91"/>
        <v>2023</v>
      </c>
      <c r="P692" t="str">
        <f t="shared" si="92"/>
        <v>May</v>
      </c>
      <c r="Q692" t="str">
        <f t="shared" si="93"/>
        <v>May-2023</v>
      </c>
      <c r="R692" s="2" t="str">
        <f t="shared" si="98"/>
        <v>CHILDREN</v>
      </c>
    </row>
    <row r="693" spans="1:18" x14ac:dyDescent="0.35">
      <c r="A693" s="1">
        <v>44675</v>
      </c>
      <c r="B693" t="s">
        <v>721</v>
      </c>
      <c r="C693">
        <v>91</v>
      </c>
      <c r="D693" t="s">
        <v>9</v>
      </c>
      <c r="E693" t="s">
        <v>15</v>
      </c>
      <c r="F693" t="s">
        <v>11</v>
      </c>
      <c r="G693" s="6">
        <f>VLOOKUP(F693,S$11:$T$15, 2, FALSE)</f>
        <v>2503.6022787783868</v>
      </c>
      <c r="H693" t="s">
        <v>12</v>
      </c>
      <c r="I693" s="2">
        <v>1782.57</v>
      </c>
      <c r="J693" t="str">
        <f t="shared" si="94"/>
        <v>&gt;59</v>
      </c>
      <c r="K693" s="2">
        <f t="shared" si="90"/>
        <v>1960.827</v>
      </c>
      <c r="L693" s="2">
        <f t="shared" si="95"/>
        <v>1961</v>
      </c>
      <c r="M693" s="2">
        <f t="shared" si="96"/>
        <v>1961</v>
      </c>
      <c r="N693" s="2">
        <f t="shared" si="97"/>
        <v>1960</v>
      </c>
      <c r="O693">
        <f t="shared" si="91"/>
        <v>2022</v>
      </c>
      <c r="P693" t="str">
        <f t="shared" si="92"/>
        <v>Apr</v>
      </c>
      <c r="Q693" t="str">
        <f t="shared" si="93"/>
        <v>Apr-2022</v>
      </c>
      <c r="R693" s="2" t="str">
        <f t="shared" si="98"/>
        <v>ADULTS</v>
      </c>
    </row>
    <row r="694" spans="1:18" x14ac:dyDescent="0.35">
      <c r="A694" s="1">
        <v>45131</v>
      </c>
      <c r="B694" t="s">
        <v>722</v>
      </c>
      <c r="C694">
        <v>57</v>
      </c>
      <c r="D694" t="s">
        <v>14</v>
      </c>
      <c r="E694" t="s">
        <v>33</v>
      </c>
      <c r="F694" t="s">
        <v>23</v>
      </c>
      <c r="G694" s="6">
        <f>VLOOKUP(F694,S$11:$T$15, 2, FALSE)</f>
        <v>2440.2966694490819</v>
      </c>
      <c r="H694" t="s">
        <v>17</v>
      </c>
      <c r="I694" s="2">
        <v>1728.5</v>
      </c>
      <c r="J694" t="str">
        <f t="shared" si="94"/>
        <v>40-59</v>
      </c>
      <c r="K694" s="2">
        <f t="shared" si="90"/>
        <v>1901.3500000000001</v>
      </c>
      <c r="L694" s="2">
        <f t="shared" si="95"/>
        <v>1901</v>
      </c>
      <c r="M694" s="2">
        <f t="shared" si="96"/>
        <v>1902</v>
      </c>
      <c r="N694" s="2">
        <f t="shared" si="97"/>
        <v>1901</v>
      </c>
      <c r="O694">
        <f t="shared" si="91"/>
        <v>2023</v>
      </c>
      <c r="P694" t="str">
        <f t="shared" si="92"/>
        <v>Jul</v>
      </c>
      <c r="Q694" t="str">
        <f t="shared" si="93"/>
        <v>Jul-2023</v>
      </c>
      <c r="R694" s="2" t="str">
        <f t="shared" si="98"/>
        <v>ADULTS</v>
      </c>
    </row>
    <row r="695" spans="1:18" x14ac:dyDescent="0.35">
      <c r="A695" s="1">
        <v>45229</v>
      </c>
      <c r="B695" t="s">
        <v>723</v>
      </c>
      <c r="C695">
        <v>38</v>
      </c>
      <c r="D695" t="s">
        <v>14</v>
      </c>
      <c r="E695" t="s">
        <v>19</v>
      </c>
      <c r="F695" t="s">
        <v>16</v>
      </c>
      <c r="G695" s="6">
        <f>VLOOKUP(F695,S$11:$T$15, 2, FALSE)</f>
        <v>2509.1716796874998</v>
      </c>
      <c r="H695" t="s">
        <v>37</v>
      </c>
      <c r="I695" s="2">
        <v>2050.79</v>
      </c>
      <c r="J695" t="str">
        <f t="shared" si="94"/>
        <v>18-39</v>
      </c>
      <c r="K695" s="2">
        <f t="shared" si="90"/>
        <v>2255.8690000000001</v>
      </c>
      <c r="L695" s="2">
        <f t="shared" si="95"/>
        <v>2256</v>
      </c>
      <c r="M695" s="2">
        <f t="shared" si="96"/>
        <v>2256</v>
      </c>
      <c r="N695" s="2">
        <f t="shared" si="97"/>
        <v>2255</v>
      </c>
      <c r="O695">
        <f t="shared" si="91"/>
        <v>2023</v>
      </c>
      <c r="P695" t="str">
        <f t="shared" si="92"/>
        <v>Oct</v>
      </c>
      <c r="Q695" t="str">
        <f t="shared" si="93"/>
        <v>Oct-2023</v>
      </c>
      <c r="R695" s="2" t="str">
        <f t="shared" si="98"/>
        <v>ADULTS</v>
      </c>
    </row>
    <row r="696" spans="1:18" x14ac:dyDescent="0.35">
      <c r="A696" s="1">
        <v>44670</v>
      </c>
      <c r="B696" t="s">
        <v>724</v>
      </c>
      <c r="C696">
        <v>34</v>
      </c>
      <c r="D696" t="s">
        <v>14</v>
      </c>
      <c r="E696" t="s">
        <v>22</v>
      </c>
      <c r="F696" t="s">
        <v>23</v>
      </c>
      <c r="G696" s="6">
        <f>VLOOKUP(F696,S$11:$T$15, 2, FALSE)</f>
        <v>2440.2966694490819</v>
      </c>
      <c r="H696" t="s">
        <v>37</v>
      </c>
      <c r="I696" s="2">
        <v>4669.51</v>
      </c>
      <c r="J696" t="str">
        <f t="shared" si="94"/>
        <v>18-39</v>
      </c>
      <c r="K696" s="2">
        <f t="shared" si="90"/>
        <v>5136.4610000000002</v>
      </c>
      <c r="L696" s="2">
        <f t="shared" si="95"/>
        <v>5136</v>
      </c>
      <c r="M696" s="2">
        <f t="shared" si="96"/>
        <v>5137</v>
      </c>
      <c r="N696" s="2">
        <f t="shared" si="97"/>
        <v>5136</v>
      </c>
      <c r="O696">
        <f t="shared" si="91"/>
        <v>2022</v>
      </c>
      <c r="P696" t="str">
        <f t="shared" si="92"/>
        <v>Apr</v>
      </c>
      <c r="Q696" t="str">
        <f t="shared" si="93"/>
        <v>Apr-2022</v>
      </c>
      <c r="R696" s="2" t="str">
        <f t="shared" si="98"/>
        <v>ADULTS</v>
      </c>
    </row>
    <row r="697" spans="1:18" x14ac:dyDescent="0.35">
      <c r="A697" s="1">
        <v>45266</v>
      </c>
      <c r="B697" t="s">
        <v>725</v>
      </c>
      <c r="C697">
        <v>48</v>
      </c>
      <c r="D697" t="s">
        <v>14</v>
      </c>
      <c r="E697" t="s">
        <v>27</v>
      </c>
      <c r="F697" t="s">
        <v>11</v>
      </c>
      <c r="G697" s="6">
        <f>VLOOKUP(F697,S$11:$T$15, 2, FALSE)</f>
        <v>2503.6022787783868</v>
      </c>
      <c r="H697" t="s">
        <v>40</v>
      </c>
      <c r="I697" s="2">
        <v>2530.36</v>
      </c>
      <c r="J697" t="str">
        <f t="shared" si="94"/>
        <v>40-59</v>
      </c>
      <c r="K697" s="2">
        <f t="shared" si="90"/>
        <v>2783.3960000000002</v>
      </c>
      <c r="L697" s="2">
        <f t="shared" si="95"/>
        <v>2783</v>
      </c>
      <c r="M697" s="2">
        <f t="shared" si="96"/>
        <v>2784</v>
      </c>
      <c r="N697" s="2">
        <f t="shared" si="97"/>
        <v>2783</v>
      </c>
      <c r="O697">
        <f t="shared" si="91"/>
        <v>2023</v>
      </c>
      <c r="P697" t="str">
        <f t="shared" si="92"/>
        <v>Dec</v>
      </c>
      <c r="Q697" t="str">
        <f t="shared" si="93"/>
        <v>Dec-2023</v>
      </c>
      <c r="R697" s="2" t="str">
        <f t="shared" si="98"/>
        <v>ADULTS</v>
      </c>
    </row>
    <row r="698" spans="1:18" x14ac:dyDescent="0.35">
      <c r="A698" s="1">
        <v>44780</v>
      </c>
      <c r="B698" t="s">
        <v>726</v>
      </c>
      <c r="C698">
        <v>83</v>
      </c>
      <c r="D698" t="s">
        <v>21</v>
      </c>
      <c r="E698" t="s">
        <v>33</v>
      </c>
      <c r="F698" t="s">
        <v>23</v>
      </c>
      <c r="G698" s="6">
        <f>VLOOKUP(F698,S$11:$T$15, 2, FALSE)</f>
        <v>2440.2966694490819</v>
      </c>
      <c r="H698" t="s">
        <v>12</v>
      </c>
      <c r="I698" s="2">
        <v>4810.84</v>
      </c>
      <c r="J698" t="str">
        <f t="shared" si="94"/>
        <v>&gt;59</v>
      </c>
      <c r="K698" s="2">
        <f t="shared" si="90"/>
        <v>5291.9240000000009</v>
      </c>
      <c r="L698" s="2">
        <f t="shared" si="95"/>
        <v>5292</v>
      </c>
      <c r="M698" s="2">
        <f t="shared" si="96"/>
        <v>5292</v>
      </c>
      <c r="N698" s="2">
        <f t="shared" si="97"/>
        <v>5291</v>
      </c>
      <c r="O698">
        <f t="shared" si="91"/>
        <v>2022</v>
      </c>
      <c r="P698" t="str">
        <f t="shared" si="92"/>
        <v>Aug</v>
      </c>
      <c r="Q698" t="str">
        <f t="shared" si="93"/>
        <v>Aug-2022</v>
      </c>
      <c r="R698" s="2" t="str">
        <f t="shared" si="98"/>
        <v>ADULTS</v>
      </c>
    </row>
    <row r="699" spans="1:18" x14ac:dyDescent="0.35">
      <c r="A699" s="1">
        <v>44712</v>
      </c>
      <c r="B699" t="s">
        <v>727</v>
      </c>
      <c r="C699">
        <v>39</v>
      </c>
      <c r="D699" t="s">
        <v>21</v>
      </c>
      <c r="E699" t="s">
        <v>27</v>
      </c>
      <c r="F699" t="s">
        <v>30</v>
      </c>
      <c r="G699" s="6">
        <f>VLOOKUP(F699,S$11:$T$15, 2, FALSE)</f>
        <v>2496.7676064257025</v>
      </c>
      <c r="H699" t="s">
        <v>28</v>
      </c>
      <c r="I699" s="2">
        <v>4142.1000000000004</v>
      </c>
      <c r="J699" t="str">
        <f t="shared" si="94"/>
        <v>18-39</v>
      </c>
      <c r="K699" s="2">
        <f t="shared" si="90"/>
        <v>4556.3100000000004</v>
      </c>
      <c r="L699" s="2">
        <f t="shared" si="95"/>
        <v>4556</v>
      </c>
      <c r="M699" s="2">
        <f t="shared" si="96"/>
        <v>4557</v>
      </c>
      <c r="N699" s="2">
        <f t="shared" si="97"/>
        <v>4556</v>
      </c>
      <c r="O699">
        <f t="shared" si="91"/>
        <v>2022</v>
      </c>
      <c r="P699" t="str">
        <f t="shared" si="92"/>
        <v>May</v>
      </c>
      <c r="Q699" t="str">
        <f t="shared" si="93"/>
        <v>May-2022</v>
      </c>
      <c r="R699" s="2" t="str">
        <f t="shared" si="98"/>
        <v>ADULTS</v>
      </c>
    </row>
    <row r="700" spans="1:18" x14ac:dyDescent="0.35">
      <c r="A700" s="1">
        <v>45163</v>
      </c>
      <c r="B700" t="s">
        <v>728</v>
      </c>
      <c r="C700">
        <v>79</v>
      </c>
      <c r="D700" t="s">
        <v>14</v>
      </c>
      <c r="E700" t="s">
        <v>10</v>
      </c>
      <c r="F700" t="s">
        <v>11</v>
      </c>
      <c r="G700" s="6">
        <f>VLOOKUP(F700,S$11:$T$15, 2, FALSE)</f>
        <v>2503.6022787783868</v>
      </c>
      <c r="H700" t="s">
        <v>40</v>
      </c>
      <c r="I700" s="2">
        <v>3132.47</v>
      </c>
      <c r="J700" t="str">
        <f t="shared" si="94"/>
        <v>&gt;59</v>
      </c>
      <c r="K700" s="2">
        <f t="shared" si="90"/>
        <v>3445.7170000000001</v>
      </c>
      <c r="L700" s="2">
        <f t="shared" si="95"/>
        <v>3446</v>
      </c>
      <c r="M700" s="2">
        <f t="shared" si="96"/>
        <v>3446</v>
      </c>
      <c r="N700" s="2">
        <f t="shared" si="97"/>
        <v>3445</v>
      </c>
      <c r="O700">
        <f t="shared" si="91"/>
        <v>2023</v>
      </c>
      <c r="P700" t="str">
        <f t="shared" si="92"/>
        <v>Aug</v>
      </c>
      <c r="Q700" t="str">
        <f t="shared" si="93"/>
        <v>Aug-2023</v>
      </c>
      <c r="R700" s="2" t="str">
        <f t="shared" si="98"/>
        <v>ADULTS</v>
      </c>
    </row>
    <row r="701" spans="1:18" x14ac:dyDescent="0.35">
      <c r="A701" s="1">
        <v>44961</v>
      </c>
      <c r="B701" t="s">
        <v>729</v>
      </c>
      <c r="C701">
        <v>60</v>
      </c>
      <c r="D701" t="s">
        <v>14</v>
      </c>
      <c r="E701" t="s">
        <v>35</v>
      </c>
      <c r="F701" t="s">
        <v>11</v>
      </c>
      <c r="G701" s="6">
        <f>VLOOKUP(F701,S$11:$T$15, 2, FALSE)</f>
        <v>2503.6022787783868</v>
      </c>
      <c r="H701" t="s">
        <v>12</v>
      </c>
      <c r="I701" s="2">
        <v>2134.5100000000002</v>
      </c>
      <c r="J701" t="str">
        <f t="shared" si="94"/>
        <v>&gt;59</v>
      </c>
      <c r="K701" s="2">
        <f t="shared" si="90"/>
        <v>2347.9610000000002</v>
      </c>
      <c r="L701" s="2">
        <f t="shared" si="95"/>
        <v>2348</v>
      </c>
      <c r="M701" s="2">
        <f t="shared" si="96"/>
        <v>2348</v>
      </c>
      <c r="N701" s="2">
        <f t="shared" si="97"/>
        <v>2347</v>
      </c>
      <c r="O701">
        <f t="shared" si="91"/>
        <v>2023</v>
      </c>
      <c r="P701" t="str">
        <f t="shared" si="92"/>
        <v>Feb</v>
      </c>
      <c r="Q701" t="str">
        <f t="shared" si="93"/>
        <v>Feb-2023</v>
      </c>
      <c r="R701" s="2" t="str">
        <f t="shared" si="98"/>
        <v>ADULTS</v>
      </c>
    </row>
    <row r="702" spans="1:18" x14ac:dyDescent="0.35">
      <c r="A702" s="1">
        <v>44890</v>
      </c>
      <c r="B702" t="s">
        <v>730</v>
      </c>
      <c r="C702">
        <v>55</v>
      </c>
      <c r="D702" t="s">
        <v>14</v>
      </c>
      <c r="E702" t="s">
        <v>27</v>
      </c>
      <c r="F702" t="s">
        <v>16</v>
      </c>
      <c r="G702" s="6">
        <f>VLOOKUP(F702,S$11:$T$15, 2, FALSE)</f>
        <v>2509.1716796874998</v>
      </c>
      <c r="H702" t="s">
        <v>28</v>
      </c>
      <c r="I702" s="2">
        <v>1799.14</v>
      </c>
      <c r="J702" t="str">
        <f t="shared" si="94"/>
        <v>40-59</v>
      </c>
      <c r="K702" s="2">
        <f t="shared" si="90"/>
        <v>1979.0540000000003</v>
      </c>
      <c r="L702" s="2">
        <f t="shared" si="95"/>
        <v>1979</v>
      </c>
      <c r="M702" s="2">
        <f t="shared" si="96"/>
        <v>1980</v>
      </c>
      <c r="N702" s="2">
        <f t="shared" si="97"/>
        <v>1979</v>
      </c>
      <c r="O702">
        <f t="shared" si="91"/>
        <v>2022</v>
      </c>
      <c r="P702" t="str">
        <f t="shared" si="92"/>
        <v>Nov</v>
      </c>
      <c r="Q702" t="str">
        <f t="shared" si="93"/>
        <v>Nov-2022</v>
      </c>
      <c r="R702" s="2" t="str">
        <f t="shared" si="98"/>
        <v>ADULTS</v>
      </c>
    </row>
    <row r="703" spans="1:18" x14ac:dyDescent="0.35">
      <c r="A703" s="1">
        <v>45290</v>
      </c>
      <c r="B703" t="s">
        <v>731</v>
      </c>
      <c r="C703">
        <v>96</v>
      </c>
      <c r="D703" t="s">
        <v>14</v>
      </c>
      <c r="E703" t="s">
        <v>10</v>
      </c>
      <c r="F703" t="s">
        <v>23</v>
      </c>
      <c r="G703" s="6">
        <f>VLOOKUP(F703,S$11:$T$15, 2, FALSE)</f>
        <v>2440.2966694490819</v>
      </c>
      <c r="H703" t="s">
        <v>17</v>
      </c>
      <c r="I703" s="2">
        <v>198.28</v>
      </c>
      <c r="J703" t="str">
        <f t="shared" si="94"/>
        <v>&gt;59</v>
      </c>
      <c r="K703" s="2">
        <f t="shared" si="90"/>
        <v>218.10800000000003</v>
      </c>
      <c r="L703" s="2">
        <f t="shared" si="95"/>
        <v>218</v>
      </c>
      <c r="M703" s="2">
        <f t="shared" si="96"/>
        <v>219</v>
      </c>
      <c r="N703" s="2">
        <f t="shared" si="97"/>
        <v>218</v>
      </c>
      <c r="O703">
        <f t="shared" si="91"/>
        <v>2023</v>
      </c>
      <c r="P703" t="str">
        <f t="shared" si="92"/>
        <v>Dec</v>
      </c>
      <c r="Q703" t="str">
        <f t="shared" si="93"/>
        <v>Dec-2023</v>
      </c>
      <c r="R703" s="2" t="str">
        <f t="shared" si="98"/>
        <v>ADULTS</v>
      </c>
    </row>
    <row r="704" spans="1:18" x14ac:dyDescent="0.35">
      <c r="A704" s="1">
        <v>44990</v>
      </c>
      <c r="B704" t="s">
        <v>732</v>
      </c>
      <c r="C704">
        <v>98</v>
      </c>
      <c r="D704" t="s">
        <v>21</v>
      </c>
      <c r="E704" t="s">
        <v>25</v>
      </c>
      <c r="F704" t="s">
        <v>30</v>
      </c>
      <c r="G704" s="6">
        <f>VLOOKUP(F704,S$11:$T$15, 2, FALSE)</f>
        <v>2496.7676064257025</v>
      </c>
      <c r="H704" t="s">
        <v>40</v>
      </c>
      <c r="I704" s="2">
        <v>291.17</v>
      </c>
      <c r="J704" t="str">
        <f t="shared" si="94"/>
        <v>&gt;59</v>
      </c>
      <c r="K704" s="2">
        <f t="shared" si="90"/>
        <v>320.28700000000003</v>
      </c>
      <c r="L704" s="2">
        <f t="shared" si="95"/>
        <v>320</v>
      </c>
      <c r="M704" s="2">
        <f t="shared" si="96"/>
        <v>321</v>
      </c>
      <c r="N704" s="2">
        <f t="shared" si="97"/>
        <v>320</v>
      </c>
      <c r="O704">
        <f t="shared" si="91"/>
        <v>2023</v>
      </c>
      <c r="P704" t="str">
        <f t="shared" si="92"/>
        <v>Mar</v>
      </c>
      <c r="Q704" t="str">
        <f t="shared" si="93"/>
        <v>Mar-2023</v>
      </c>
      <c r="R704" s="2" t="str">
        <f t="shared" si="98"/>
        <v>ADULTS</v>
      </c>
    </row>
    <row r="705" spans="1:18" x14ac:dyDescent="0.35">
      <c r="A705" s="1">
        <v>45092</v>
      </c>
      <c r="B705" t="s">
        <v>733</v>
      </c>
      <c r="C705">
        <v>64</v>
      </c>
      <c r="D705" t="s">
        <v>9</v>
      </c>
      <c r="E705" t="s">
        <v>10</v>
      </c>
      <c r="F705" t="s">
        <v>11</v>
      </c>
      <c r="G705" s="6">
        <f>VLOOKUP(F705,S$11:$T$15, 2, FALSE)</f>
        <v>2503.6022787783868</v>
      </c>
      <c r="H705" t="s">
        <v>37</v>
      </c>
      <c r="I705" s="2">
        <v>3951.28</v>
      </c>
      <c r="J705" t="str">
        <f t="shared" si="94"/>
        <v>&gt;59</v>
      </c>
      <c r="K705" s="2">
        <f t="shared" si="90"/>
        <v>4346.4080000000004</v>
      </c>
      <c r="L705" s="2">
        <f t="shared" si="95"/>
        <v>4346</v>
      </c>
      <c r="M705" s="2">
        <f t="shared" si="96"/>
        <v>4347</v>
      </c>
      <c r="N705" s="2">
        <f t="shared" si="97"/>
        <v>4346</v>
      </c>
      <c r="O705">
        <f t="shared" si="91"/>
        <v>2023</v>
      </c>
      <c r="P705" t="str">
        <f t="shared" si="92"/>
        <v>Jun</v>
      </c>
      <c r="Q705" t="str">
        <f t="shared" si="93"/>
        <v>Jun-2023</v>
      </c>
      <c r="R705" s="2" t="str">
        <f t="shared" si="98"/>
        <v>ADULTS</v>
      </c>
    </row>
    <row r="706" spans="1:18" x14ac:dyDescent="0.35">
      <c r="A706" s="1">
        <v>44765</v>
      </c>
      <c r="B706" t="s">
        <v>734</v>
      </c>
      <c r="C706">
        <v>95</v>
      </c>
      <c r="D706" t="s">
        <v>14</v>
      </c>
      <c r="E706" t="s">
        <v>15</v>
      </c>
      <c r="F706" t="s">
        <v>23</v>
      </c>
      <c r="G706" s="6">
        <f>VLOOKUP(F706,S$11:$T$15, 2, FALSE)</f>
        <v>2440.2966694490819</v>
      </c>
      <c r="H706" t="s">
        <v>40</v>
      </c>
      <c r="I706" s="2">
        <v>153.22999999999999</v>
      </c>
      <c r="J706" t="str">
        <f t="shared" si="94"/>
        <v>&gt;59</v>
      </c>
      <c r="K706" s="2">
        <f t="shared" ref="K706:K769" si="99">I706*1.1</f>
        <v>168.553</v>
      </c>
      <c r="L706" s="2">
        <f t="shared" si="95"/>
        <v>169</v>
      </c>
      <c r="M706" s="2">
        <f t="shared" si="96"/>
        <v>169</v>
      </c>
      <c r="N706" s="2">
        <f t="shared" si="97"/>
        <v>168</v>
      </c>
      <c r="O706">
        <f t="shared" ref="O706:O769" si="100">YEAR(A706)</f>
        <v>2022</v>
      </c>
      <c r="P706" t="str">
        <f t="shared" ref="P706:P769" si="101">TEXT(A706, "MMM")</f>
        <v>Jul</v>
      </c>
      <c r="Q706" t="str">
        <f t="shared" ref="Q706:Q769" si="102">TEXT(A706, "MMM-YYYY")</f>
        <v>Jul-2022</v>
      </c>
      <c r="R706" s="2" t="str">
        <f t="shared" si="98"/>
        <v>ADULTS</v>
      </c>
    </row>
    <row r="707" spans="1:18" x14ac:dyDescent="0.35">
      <c r="A707" s="1">
        <v>45165</v>
      </c>
      <c r="B707" t="s">
        <v>735</v>
      </c>
      <c r="C707">
        <v>16</v>
      </c>
      <c r="D707" t="s">
        <v>14</v>
      </c>
      <c r="E707" t="s">
        <v>35</v>
      </c>
      <c r="F707" t="s">
        <v>23</v>
      </c>
      <c r="G707" s="6">
        <f>VLOOKUP(F707,S$11:$T$15, 2, FALSE)</f>
        <v>2440.2966694490819</v>
      </c>
      <c r="H707" t="s">
        <v>12</v>
      </c>
      <c r="I707" s="2">
        <v>2065.5100000000002</v>
      </c>
      <c r="J707" t="str">
        <f t="shared" ref="J707:J770" si="103">IF(C707&lt;=17,"0-17",IF(C707&lt;=39, "18-39", IF(C707&lt;=59, "40-59", "&gt;59")))</f>
        <v>0-17</v>
      </c>
      <c r="K707" s="2">
        <f t="shared" si="99"/>
        <v>2272.0610000000006</v>
      </c>
      <c r="L707" s="2">
        <f t="shared" ref="L707:L770" si="104">ROUND(K707, 0)</f>
        <v>2272</v>
      </c>
      <c r="M707" s="2">
        <f t="shared" ref="M707:M770" si="105">ROUNDUP(K707, 0)</f>
        <v>2273</v>
      </c>
      <c r="N707" s="2">
        <f t="shared" ref="N707:N770" si="106">ROUNDDOWN(K707,0)</f>
        <v>2272</v>
      </c>
      <c r="O707">
        <f t="shared" si="100"/>
        <v>2023</v>
      </c>
      <c r="P707" t="str">
        <f t="shared" si="101"/>
        <v>Aug</v>
      </c>
      <c r="Q707" t="str">
        <f t="shared" si="102"/>
        <v>Aug-2023</v>
      </c>
      <c r="R707" s="2" t="str">
        <f t="shared" ref="R707:R770" si="107">IF(C707&gt;=18, "ADULTS", "CHILDREN")</f>
        <v>CHILDREN</v>
      </c>
    </row>
    <row r="708" spans="1:18" x14ac:dyDescent="0.35">
      <c r="A708" s="1">
        <v>45279</v>
      </c>
      <c r="B708" t="s">
        <v>736</v>
      </c>
      <c r="C708">
        <v>50</v>
      </c>
      <c r="D708" t="s">
        <v>21</v>
      </c>
      <c r="E708" t="s">
        <v>25</v>
      </c>
      <c r="F708" t="s">
        <v>11</v>
      </c>
      <c r="G708" s="6">
        <f>VLOOKUP(F708,S$11:$T$15, 2, FALSE)</f>
        <v>2503.6022787783868</v>
      </c>
      <c r="H708" t="s">
        <v>17</v>
      </c>
      <c r="I708" s="2">
        <v>3215.98</v>
      </c>
      <c r="J708" t="str">
        <f t="shared" si="103"/>
        <v>40-59</v>
      </c>
      <c r="K708" s="2">
        <f t="shared" si="99"/>
        <v>3537.5780000000004</v>
      </c>
      <c r="L708" s="2">
        <f t="shared" si="104"/>
        <v>3538</v>
      </c>
      <c r="M708" s="2">
        <f t="shared" si="105"/>
        <v>3538</v>
      </c>
      <c r="N708" s="2">
        <f t="shared" si="106"/>
        <v>3537</v>
      </c>
      <c r="O708">
        <f t="shared" si="100"/>
        <v>2023</v>
      </c>
      <c r="P708" t="str">
        <f t="shared" si="101"/>
        <v>Dec</v>
      </c>
      <c r="Q708" t="str">
        <f t="shared" si="102"/>
        <v>Dec-2023</v>
      </c>
      <c r="R708" s="2" t="str">
        <f t="shared" si="107"/>
        <v>ADULTS</v>
      </c>
    </row>
    <row r="709" spans="1:18" x14ac:dyDescent="0.35">
      <c r="A709" s="1">
        <v>45138</v>
      </c>
      <c r="B709" t="s">
        <v>737</v>
      </c>
      <c r="C709">
        <v>5</v>
      </c>
      <c r="D709" t="s">
        <v>21</v>
      </c>
      <c r="E709" t="s">
        <v>15</v>
      </c>
      <c r="F709" t="s">
        <v>16</v>
      </c>
      <c r="G709" s="6">
        <f>VLOOKUP(F709,S$11:$T$15, 2, FALSE)</f>
        <v>2509.1716796874998</v>
      </c>
      <c r="H709" t="s">
        <v>37</v>
      </c>
      <c r="I709" s="2">
        <v>4469.8</v>
      </c>
      <c r="J709" t="str">
        <f t="shared" si="103"/>
        <v>0-17</v>
      </c>
      <c r="K709" s="2">
        <f t="shared" si="99"/>
        <v>4916.7800000000007</v>
      </c>
      <c r="L709" s="2">
        <f t="shared" si="104"/>
        <v>4917</v>
      </c>
      <c r="M709" s="2">
        <f t="shared" si="105"/>
        <v>4917</v>
      </c>
      <c r="N709" s="2">
        <f t="shared" si="106"/>
        <v>4916</v>
      </c>
      <c r="O709">
        <f t="shared" si="100"/>
        <v>2023</v>
      </c>
      <c r="P709" t="str">
        <f t="shared" si="101"/>
        <v>Jul</v>
      </c>
      <c r="Q709" t="str">
        <f t="shared" si="102"/>
        <v>Jul-2023</v>
      </c>
      <c r="R709" s="2" t="str">
        <f t="shared" si="107"/>
        <v>CHILDREN</v>
      </c>
    </row>
    <row r="710" spans="1:18" x14ac:dyDescent="0.35">
      <c r="A710" s="1">
        <v>44768</v>
      </c>
      <c r="B710" t="s">
        <v>738</v>
      </c>
      <c r="C710">
        <v>99</v>
      </c>
      <c r="D710" t="s">
        <v>14</v>
      </c>
      <c r="E710" t="s">
        <v>15</v>
      </c>
      <c r="F710" t="s">
        <v>23</v>
      </c>
      <c r="G710" s="6">
        <f>VLOOKUP(F710,S$11:$T$15, 2, FALSE)</f>
        <v>2440.2966694490819</v>
      </c>
      <c r="H710" t="s">
        <v>28</v>
      </c>
      <c r="I710" s="2">
        <v>3817.76</v>
      </c>
      <c r="J710" t="str">
        <f t="shared" si="103"/>
        <v>&gt;59</v>
      </c>
      <c r="K710" s="2">
        <f t="shared" si="99"/>
        <v>4199.536000000001</v>
      </c>
      <c r="L710" s="2">
        <f t="shared" si="104"/>
        <v>4200</v>
      </c>
      <c r="M710" s="2">
        <f t="shared" si="105"/>
        <v>4200</v>
      </c>
      <c r="N710" s="2">
        <f t="shared" si="106"/>
        <v>4199</v>
      </c>
      <c r="O710">
        <f t="shared" si="100"/>
        <v>2022</v>
      </c>
      <c r="P710" t="str">
        <f t="shared" si="101"/>
        <v>Jul</v>
      </c>
      <c r="Q710" t="str">
        <f t="shared" si="102"/>
        <v>Jul-2022</v>
      </c>
      <c r="R710" s="2" t="str">
        <f t="shared" si="107"/>
        <v>ADULTS</v>
      </c>
    </row>
    <row r="711" spans="1:18" x14ac:dyDescent="0.35">
      <c r="A711" s="1">
        <v>45170</v>
      </c>
      <c r="B711" t="s">
        <v>739</v>
      </c>
      <c r="C711">
        <v>57</v>
      </c>
      <c r="D711" t="s">
        <v>14</v>
      </c>
      <c r="E711" t="s">
        <v>25</v>
      </c>
      <c r="F711" t="s">
        <v>11</v>
      </c>
      <c r="G711" s="6">
        <f>VLOOKUP(F711,S$11:$T$15, 2, FALSE)</f>
        <v>2503.6022787783868</v>
      </c>
      <c r="H711" t="s">
        <v>28</v>
      </c>
      <c r="I711" s="2">
        <v>1660.8</v>
      </c>
      <c r="J711" t="str">
        <f t="shared" si="103"/>
        <v>40-59</v>
      </c>
      <c r="K711" s="2">
        <f t="shared" si="99"/>
        <v>1826.88</v>
      </c>
      <c r="L711" s="2">
        <f t="shared" si="104"/>
        <v>1827</v>
      </c>
      <c r="M711" s="2">
        <f t="shared" si="105"/>
        <v>1827</v>
      </c>
      <c r="N711" s="2">
        <f t="shared" si="106"/>
        <v>1826</v>
      </c>
      <c r="O711">
        <f t="shared" si="100"/>
        <v>2023</v>
      </c>
      <c r="P711" t="str">
        <f t="shared" si="101"/>
        <v>Sep</v>
      </c>
      <c r="Q711" t="str">
        <f t="shared" si="102"/>
        <v>Sep-2023</v>
      </c>
      <c r="R711" s="2" t="str">
        <f t="shared" si="107"/>
        <v>ADULTS</v>
      </c>
    </row>
    <row r="712" spans="1:18" x14ac:dyDescent="0.35">
      <c r="A712" s="1">
        <v>44638</v>
      </c>
      <c r="B712" t="s">
        <v>740</v>
      </c>
      <c r="C712">
        <v>35</v>
      </c>
      <c r="D712" t="s">
        <v>14</v>
      </c>
      <c r="E712" t="s">
        <v>33</v>
      </c>
      <c r="F712" t="s">
        <v>11</v>
      </c>
      <c r="G712" s="6">
        <f>VLOOKUP(F712,S$11:$T$15, 2, FALSE)</f>
        <v>2503.6022787783868</v>
      </c>
      <c r="H712" t="s">
        <v>17</v>
      </c>
      <c r="I712" s="2">
        <v>2526.91</v>
      </c>
      <c r="J712" t="str">
        <f t="shared" si="103"/>
        <v>18-39</v>
      </c>
      <c r="K712" s="2">
        <f t="shared" si="99"/>
        <v>2779.6010000000001</v>
      </c>
      <c r="L712" s="2">
        <f t="shared" si="104"/>
        <v>2780</v>
      </c>
      <c r="M712" s="2">
        <f t="shared" si="105"/>
        <v>2780</v>
      </c>
      <c r="N712" s="2">
        <f t="shared" si="106"/>
        <v>2779</v>
      </c>
      <c r="O712">
        <f t="shared" si="100"/>
        <v>2022</v>
      </c>
      <c r="P712" t="str">
        <f t="shared" si="101"/>
        <v>Mar</v>
      </c>
      <c r="Q712" t="str">
        <f t="shared" si="102"/>
        <v>Mar-2022</v>
      </c>
      <c r="R712" s="2" t="str">
        <f t="shared" si="107"/>
        <v>ADULTS</v>
      </c>
    </row>
    <row r="713" spans="1:18" x14ac:dyDescent="0.35">
      <c r="A713" s="1">
        <v>44881</v>
      </c>
      <c r="B713" t="s">
        <v>741</v>
      </c>
      <c r="C713">
        <v>56</v>
      </c>
      <c r="D713" t="s">
        <v>21</v>
      </c>
      <c r="E713" t="s">
        <v>10</v>
      </c>
      <c r="F713" t="s">
        <v>30</v>
      </c>
      <c r="G713" s="6">
        <f>VLOOKUP(F713,S$11:$T$15, 2, FALSE)</f>
        <v>2496.7676064257025</v>
      </c>
      <c r="H713" t="s">
        <v>17</v>
      </c>
      <c r="I713" s="2">
        <v>1416.96</v>
      </c>
      <c r="J713" t="str">
        <f t="shared" si="103"/>
        <v>40-59</v>
      </c>
      <c r="K713" s="2">
        <f t="shared" si="99"/>
        <v>1558.6560000000002</v>
      </c>
      <c r="L713" s="2">
        <f t="shared" si="104"/>
        <v>1559</v>
      </c>
      <c r="M713" s="2">
        <f t="shared" si="105"/>
        <v>1559</v>
      </c>
      <c r="N713" s="2">
        <f t="shared" si="106"/>
        <v>1558</v>
      </c>
      <c r="O713">
        <f t="shared" si="100"/>
        <v>2022</v>
      </c>
      <c r="P713" t="str">
        <f t="shared" si="101"/>
        <v>Nov</v>
      </c>
      <c r="Q713" t="str">
        <f t="shared" si="102"/>
        <v>Nov-2022</v>
      </c>
      <c r="R713" s="2" t="str">
        <f t="shared" si="107"/>
        <v>ADULTS</v>
      </c>
    </row>
    <row r="714" spans="1:18" x14ac:dyDescent="0.35">
      <c r="A714" s="1">
        <v>44888</v>
      </c>
      <c r="B714" t="s">
        <v>742</v>
      </c>
      <c r="C714">
        <v>12</v>
      </c>
      <c r="D714" t="s">
        <v>9</v>
      </c>
      <c r="E714" t="s">
        <v>10</v>
      </c>
      <c r="F714" t="s">
        <v>16</v>
      </c>
      <c r="G714" s="6">
        <f>VLOOKUP(F714,S$11:$T$15, 2, FALSE)</f>
        <v>2509.1716796874998</v>
      </c>
      <c r="H714" t="s">
        <v>37</v>
      </c>
      <c r="I714" s="2">
        <v>4319.62</v>
      </c>
      <c r="J714" t="str">
        <f t="shared" si="103"/>
        <v>0-17</v>
      </c>
      <c r="K714" s="2">
        <f t="shared" si="99"/>
        <v>4751.5820000000003</v>
      </c>
      <c r="L714" s="2">
        <f t="shared" si="104"/>
        <v>4752</v>
      </c>
      <c r="M714" s="2">
        <f t="shared" si="105"/>
        <v>4752</v>
      </c>
      <c r="N714" s="2">
        <f t="shared" si="106"/>
        <v>4751</v>
      </c>
      <c r="O714">
        <f t="shared" si="100"/>
        <v>2022</v>
      </c>
      <c r="P714" t="str">
        <f t="shared" si="101"/>
        <v>Nov</v>
      </c>
      <c r="Q714" t="str">
        <f t="shared" si="102"/>
        <v>Nov-2022</v>
      </c>
      <c r="R714" s="2" t="str">
        <f t="shared" si="107"/>
        <v>CHILDREN</v>
      </c>
    </row>
    <row r="715" spans="1:18" x14ac:dyDescent="0.35">
      <c r="A715" s="1">
        <v>44925</v>
      </c>
      <c r="B715" t="s">
        <v>743</v>
      </c>
      <c r="C715">
        <v>74</v>
      </c>
      <c r="D715" t="s">
        <v>9</v>
      </c>
      <c r="E715" t="s">
        <v>35</v>
      </c>
      <c r="F715" t="s">
        <v>16</v>
      </c>
      <c r="G715" s="6">
        <f>VLOOKUP(F715,S$11:$T$15, 2, FALSE)</f>
        <v>2509.1716796874998</v>
      </c>
      <c r="H715" t="s">
        <v>28</v>
      </c>
      <c r="I715" s="2">
        <v>2833.13</v>
      </c>
      <c r="J715" t="str">
        <f t="shared" si="103"/>
        <v>&gt;59</v>
      </c>
      <c r="K715" s="2">
        <f t="shared" si="99"/>
        <v>3116.4430000000002</v>
      </c>
      <c r="L715" s="2">
        <f t="shared" si="104"/>
        <v>3116</v>
      </c>
      <c r="M715" s="2">
        <f t="shared" si="105"/>
        <v>3117</v>
      </c>
      <c r="N715" s="2">
        <f t="shared" si="106"/>
        <v>3116</v>
      </c>
      <c r="O715">
        <f t="shared" si="100"/>
        <v>2022</v>
      </c>
      <c r="P715" t="str">
        <f t="shared" si="101"/>
        <v>Dec</v>
      </c>
      <c r="Q715" t="str">
        <f t="shared" si="102"/>
        <v>Dec-2022</v>
      </c>
      <c r="R715" s="2" t="str">
        <f t="shared" si="107"/>
        <v>ADULTS</v>
      </c>
    </row>
    <row r="716" spans="1:18" x14ac:dyDescent="0.35">
      <c r="A716" s="1">
        <v>44700</v>
      </c>
      <c r="B716" t="s">
        <v>744</v>
      </c>
      <c r="C716">
        <v>81</v>
      </c>
      <c r="D716" t="s">
        <v>14</v>
      </c>
      <c r="E716" t="s">
        <v>33</v>
      </c>
      <c r="F716" t="s">
        <v>30</v>
      </c>
      <c r="G716" s="6">
        <f>VLOOKUP(F716,S$11:$T$15, 2, FALSE)</f>
        <v>2496.7676064257025</v>
      </c>
      <c r="H716" t="s">
        <v>40</v>
      </c>
      <c r="I716" s="2">
        <v>2381.8000000000002</v>
      </c>
      <c r="J716" t="str">
        <f t="shared" si="103"/>
        <v>&gt;59</v>
      </c>
      <c r="K716" s="2">
        <f t="shared" si="99"/>
        <v>2619.9800000000005</v>
      </c>
      <c r="L716" s="2">
        <f t="shared" si="104"/>
        <v>2620</v>
      </c>
      <c r="M716" s="2">
        <f t="shared" si="105"/>
        <v>2620</v>
      </c>
      <c r="N716" s="2">
        <f t="shared" si="106"/>
        <v>2619</v>
      </c>
      <c r="O716">
        <f t="shared" si="100"/>
        <v>2022</v>
      </c>
      <c r="P716" t="str">
        <f t="shared" si="101"/>
        <v>May</v>
      </c>
      <c r="Q716" t="str">
        <f t="shared" si="102"/>
        <v>May-2022</v>
      </c>
      <c r="R716" s="2" t="str">
        <f t="shared" si="107"/>
        <v>ADULTS</v>
      </c>
    </row>
    <row r="717" spans="1:18" x14ac:dyDescent="0.35">
      <c r="A717" s="1">
        <v>44620</v>
      </c>
      <c r="B717" t="s">
        <v>745</v>
      </c>
      <c r="C717">
        <v>58</v>
      </c>
      <c r="D717" t="s">
        <v>21</v>
      </c>
      <c r="E717" t="s">
        <v>22</v>
      </c>
      <c r="F717" t="s">
        <v>11</v>
      </c>
      <c r="G717" s="6">
        <f>VLOOKUP(F717,S$11:$T$15, 2, FALSE)</f>
        <v>2503.6022787783868</v>
      </c>
      <c r="H717" t="s">
        <v>37</v>
      </c>
      <c r="I717" s="2">
        <v>3316.63</v>
      </c>
      <c r="J717" t="str">
        <f t="shared" si="103"/>
        <v>40-59</v>
      </c>
      <c r="K717" s="2">
        <f t="shared" si="99"/>
        <v>3648.2930000000006</v>
      </c>
      <c r="L717" s="2">
        <f t="shared" si="104"/>
        <v>3648</v>
      </c>
      <c r="M717" s="2">
        <f t="shared" si="105"/>
        <v>3649</v>
      </c>
      <c r="N717" s="2">
        <f t="shared" si="106"/>
        <v>3648</v>
      </c>
      <c r="O717">
        <f t="shared" si="100"/>
        <v>2022</v>
      </c>
      <c r="P717" t="str">
        <f t="shared" si="101"/>
        <v>Feb</v>
      </c>
      <c r="Q717" t="str">
        <f t="shared" si="102"/>
        <v>Feb-2022</v>
      </c>
      <c r="R717" s="2" t="str">
        <f t="shared" si="107"/>
        <v>ADULTS</v>
      </c>
    </row>
    <row r="718" spans="1:18" x14ac:dyDescent="0.35">
      <c r="A718" s="1">
        <v>44569</v>
      </c>
      <c r="B718" t="s">
        <v>746</v>
      </c>
      <c r="C718">
        <v>74</v>
      </c>
      <c r="D718" t="s">
        <v>14</v>
      </c>
      <c r="E718" t="s">
        <v>25</v>
      </c>
      <c r="F718" t="s">
        <v>11</v>
      </c>
      <c r="G718" s="6">
        <f>VLOOKUP(F718,S$11:$T$15, 2, FALSE)</f>
        <v>2503.6022787783868</v>
      </c>
      <c r="H718" t="s">
        <v>67</v>
      </c>
      <c r="I718" s="2">
        <v>4896.38</v>
      </c>
      <c r="J718" t="str">
        <f t="shared" si="103"/>
        <v>&gt;59</v>
      </c>
      <c r="K718" s="2">
        <f t="shared" si="99"/>
        <v>5386.0180000000009</v>
      </c>
      <c r="L718" s="2">
        <f t="shared" si="104"/>
        <v>5386</v>
      </c>
      <c r="M718" s="2">
        <f t="shared" si="105"/>
        <v>5387</v>
      </c>
      <c r="N718" s="2">
        <f t="shared" si="106"/>
        <v>5386</v>
      </c>
      <c r="O718">
        <f t="shared" si="100"/>
        <v>2022</v>
      </c>
      <c r="P718" t="str">
        <f t="shared" si="101"/>
        <v>Jan</v>
      </c>
      <c r="Q718" t="str">
        <f t="shared" si="102"/>
        <v>Jan-2022</v>
      </c>
      <c r="R718" s="2" t="str">
        <f t="shared" si="107"/>
        <v>ADULTS</v>
      </c>
    </row>
    <row r="719" spans="1:18" x14ac:dyDescent="0.35">
      <c r="A719" s="1">
        <v>44735</v>
      </c>
      <c r="B719" t="s">
        <v>747</v>
      </c>
      <c r="C719">
        <v>29</v>
      </c>
      <c r="D719" t="s">
        <v>9</v>
      </c>
      <c r="E719" t="s">
        <v>25</v>
      </c>
      <c r="F719" t="s">
        <v>30</v>
      </c>
      <c r="G719" s="6">
        <f>VLOOKUP(F719,S$11:$T$15, 2, FALSE)</f>
        <v>2496.7676064257025</v>
      </c>
      <c r="H719" t="s">
        <v>37</v>
      </c>
      <c r="I719" s="2">
        <v>1754.43</v>
      </c>
      <c r="J719" t="str">
        <f t="shared" si="103"/>
        <v>18-39</v>
      </c>
      <c r="K719" s="2">
        <f t="shared" si="99"/>
        <v>1929.8730000000003</v>
      </c>
      <c r="L719" s="2">
        <f t="shared" si="104"/>
        <v>1930</v>
      </c>
      <c r="M719" s="2">
        <f t="shared" si="105"/>
        <v>1930</v>
      </c>
      <c r="N719" s="2">
        <f t="shared" si="106"/>
        <v>1929</v>
      </c>
      <c r="O719">
        <f t="shared" si="100"/>
        <v>2022</v>
      </c>
      <c r="P719" t="str">
        <f t="shared" si="101"/>
        <v>Jun</v>
      </c>
      <c r="Q719" t="str">
        <f t="shared" si="102"/>
        <v>Jun-2022</v>
      </c>
      <c r="R719" s="2" t="str">
        <f t="shared" si="107"/>
        <v>ADULTS</v>
      </c>
    </row>
    <row r="720" spans="1:18" x14ac:dyDescent="0.35">
      <c r="A720" s="1">
        <v>44629</v>
      </c>
      <c r="B720" t="s">
        <v>748</v>
      </c>
      <c r="C720">
        <v>82</v>
      </c>
      <c r="D720" t="s">
        <v>21</v>
      </c>
      <c r="E720" t="s">
        <v>22</v>
      </c>
      <c r="F720" t="s">
        <v>30</v>
      </c>
      <c r="G720" s="6">
        <f>VLOOKUP(F720,S$11:$T$15, 2, FALSE)</f>
        <v>2496.7676064257025</v>
      </c>
      <c r="H720" t="s">
        <v>17</v>
      </c>
      <c r="I720" s="2">
        <v>4677.55</v>
      </c>
      <c r="J720" t="str">
        <f t="shared" si="103"/>
        <v>&gt;59</v>
      </c>
      <c r="K720" s="2">
        <f t="shared" si="99"/>
        <v>5145.3050000000003</v>
      </c>
      <c r="L720" s="2">
        <f t="shared" si="104"/>
        <v>5145</v>
      </c>
      <c r="M720" s="2">
        <f t="shared" si="105"/>
        <v>5146</v>
      </c>
      <c r="N720" s="2">
        <f t="shared" si="106"/>
        <v>5145</v>
      </c>
      <c r="O720">
        <f t="shared" si="100"/>
        <v>2022</v>
      </c>
      <c r="P720" t="str">
        <f t="shared" si="101"/>
        <v>Mar</v>
      </c>
      <c r="Q720" t="str">
        <f t="shared" si="102"/>
        <v>Mar-2022</v>
      </c>
      <c r="R720" s="2" t="str">
        <f t="shared" si="107"/>
        <v>ADULTS</v>
      </c>
    </row>
    <row r="721" spans="1:18" x14ac:dyDescent="0.35">
      <c r="A721" s="1">
        <v>45211</v>
      </c>
      <c r="B721" t="s">
        <v>749</v>
      </c>
      <c r="C721">
        <v>24</v>
      </c>
      <c r="D721" t="s">
        <v>21</v>
      </c>
      <c r="E721" t="s">
        <v>19</v>
      </c>
      <c r="F721" t="s">
        <v>30</v>
      </c>
      <c r="G721" s="6">
        <f>VLOOKUP(F721,S$11:$T$15, 2, FALSE)</f>
        <v>2496.7676064257025</v>
      </c>
      <c r="H721" t="s">
        <v>12</v>
      </c>
      <c r="I721" s="2">
        <v>3334.5</v>
      </c>
      <c r="J721" t="str">
        <f t="shared" si="103"/>
        <v>18-39</v>
      </c>
      <c r="K721" s="2">
        <f t="shared" si="99"/>
        <v>3667.9500000000003</v>
      </c>
      <c r="L721" s="2">
        <f t="shared" si="104"/>
        <v>3668</v>
      </c>
      <c r="M721" s="2">
        <f t="shared" si="105"/>
        <v>3668</v>
      </c>
      <c r="N721" s="2">
        <f t="shared" si="106"/>
        <v>3667</v>
      </c>
      <c r="O721">
        <f t="shared" si="100"/>
        <v>2023</v>
      </c>
      <c r="P721" t="str">
        <f t="shared" si="101"/>
        <v>Oct</v>
      </c>
      <c r="Q721" t="str">
        <f t="shared" si="102"/>
        <v>Oct-2023</v>
      </c>
      <c r="R721" s="2" t="str">
        <f t="shared" si="107"/>
        <v>ADULTS</v>
      </c>
    </row>
    <row r="722" spans="1:18" x14ac:dyDescent="0.35">
      <c r="A722" s="1">
        <v>45230</v>
      </c>
      <c r="B722" t="s">
        <v>750</v>
      </c>
      <c r="C722">
        <v>6</v>
      </c>
      <c r="D722" t="s">
        <v>21</v>
      </c>
      <c r="E722" t="s">
        <v>25</v>
      </c>
      <c r="F722" t="s">
        <v>11</v>
      </c>
      <c r="G722" s="6">
        <f>VLOOKUP(F722,S$11:$T$15, 2, FALSE)</f>
        <v>2503.6022787783868</v>
      </c>
      <c r="H722" t="s">
        <v>17</v>
      </c>
      <c r="I722" s="2">
        <v>4623.54</v>
      </c>
      <c r="J722" t="str">
        <f t="shared" si="103"/>
        <v>0-17</v>
      </c>
      <c r="K722" s="2">
        <f t="shared" si="99"/>
        <v>5085.8940000000002</v>
      </c>
      <c r="L722" s="2">
        <f t="shared" si="104"/>
        <v>5086</v>
      </c>
      <c r="M722" s="2">
        <f t="shared" si="105"/>
        <v>5086</v>
      </c>
      <c r="N722" s="2">
        <f t="shared" si="106"/>
        <v>5085</v>
      </c>
      <c r="O722">
        <f t="shared" si="100"/>
        <v>2023</v>
      </c>
      <c r="P722" t="str">
        <f t="shared" si="101"/>
        <v>Oct</v>
      </c>
      <c r="Q722" t="str">
        <f t="shared" si="102"/>
        <v>Oct-2023</v>
      </c>
      <c r="R722" s="2" t="str">
        <f t="shared" si="107"/>
        <v>CHILDREN</v>
      </c>
    </row>
    <row r="723" spans="1:18" x14ac:dyDescent="0.35">
      <c r="A723" s="1">
        <v>45226</v>
      </c>
      <c r="B723" t="s">
        <v>751</v>
      </c>
      <c r="C723">
        <v>69</v>
      </c>
      <c r="D723" t="s">
        <v>9</v>
      </c>
      <c r="E723" t="s">
        <v>19</v>
      </c>
      <c r="F723" t="s">
        <v>23</v>
      </c>
      <c r="G723" s="6">
        <f>VLOOKUP(F723,S$11:$T$15, 2, FALSE)</f>
        <v>2440.2966694490819</v>
      </c>
      <c r="H723" t="s">
        <v>40</v>
      </c>
      <c r="I723" s="2">
        <v>3113.31</v>
      </c>
      <c r="J723" t="str">
        <f t="shared" si="103"/>
        <v>&gt;59</v>
      </c>
      <c r="K723" s="2">
        <f t="shared" si="99"/>
        <v>3424.6410000000001</v>
      </c>
      <c r="L723" s="2">
        <f t="shared" si="104"/>
        <v>3425</v>
      </c>
      <c r="M723" s="2">
        <f t="shared" si="105"/>
        <v>3425</v>
      </c>
      <c r="N723" s="2">
        <f t="shared" si="106"/>
        <v>3424</v>
      </c>
      <c r="O723">
        <f t="shared" si="100"/>
        <v>2023</v>
      </c>
      <c r="P723" t="str">
        <f t="shared" si="101"/>
        <v>Oct</v>
      </c>
      <c r="Q723" t="str">
        <f t="shared" si="102"/>
        <v>Oct-2023</v>
      </c>
      <c r="R723" s="2" t="str">
        <f t="shared" si="107"/>
        <v>ADULTS</v>
      </c>
    </row>
    <row r="724" spans="1:18" x14ac:dyDescent="0.35">
      <c r="A724" s="1">
        <v>44818</v>
      </c>
      <c r="B724" t="s">
        <v>752</v>
      </c>
      <c r="C724">
        <v>31</v>
      </c>
      <c r="D724" t="s">
        <v>21</v>
      </c>
      <c r="E724" t="s">
        <v>15</v>
      </c>
      <c r="F724" t="s">
        <v>16</v>
      </c>
      <c r="G724" s="6">
        <f>VLOOKUP(F724,S$11:$T$15, 2, FALSE)</f>
        <v>2509.1716796874998</v>
      </c>
      <c r="H724" t="s">
        <v>40</v>
      </c>
      <c r="I724" s="2">
        <v>2730.52</v>
      </c>
      <c r="J724" t="str">
        <f t="shared" si="103"/>
        <v>18-39</v>
      </c>
      <c r="K724" s="2">
        <f t="shared" si="99"/>
        <v>3003.5720000000001</v>
      </c>
      <c r="L724" s="2">
        <f t="shared" si="104"/>
        <v>3004</v>
      </c>
      <c r="M724" s="2">
        <f t="shared" si="105"/>
        <v>3004</v>
      </c>
      <c r="N724" s="2">
        <f t="shared" si="106"/>
        <v>3003</v>
      </c>
      <c r="O724">
        <f t="shared" si="100"/>
        <v>2022</v>
      </c>
      <c r="P724" t="str">
        <f t="shared" si="101"/>
        <v>Sep</v>
      </c>
      <c r="Q724" t="str">
        <f t="shared" si="102"/>
        <v>Sep-2022</v>
      </c>
      <c r="R724" s="2" t="str">
        <f t="shared" si="107"/>
        <v>ADULTS</v>
      </c>
    </row>
    <row r="725" spans="1:18" x14ac:dyDescent="0.35">
      <c r="A725" s="1">
        <v>45189</v>
      </c>
      <c r="B725" t="s">
        <v>753</v>
      </c>
      <c r="C725">
        <v>62</v>
      </c>
      <c r="D725" t="s">
        <v>14</v>
      </c>
      <c r="E725" t="s">
        <v>35</v>
      </c>
      <c r="F725" t="s">
        <v>11</v>
      </c>
      <c r="G725" s="6">
        <f>VLOOKUP(F725,S$11:$T$15, 2, FALSE)</f>
        <v>2503.6022787783868</v>
      </c>
      <c r="H725" t="s">
        <v>40</v>
      </c>
      <c r="I725" s="2">
        <v>2208.9699999999998</v>
      </c>
      <c r="J725" t="str">
        <f t="shared" si="103"/>
        <v>&gt;59</v>
      </c>
      <c r="K725" s="2">
        <f t="shared" si="99"/>
        <v>2429.8670000000002</v>
      </c>
      <c r="L725" s="2">
        <f t="shared" si="104"/>
        <v>2430</v>
      </c>
      <c r="M725" s="2">
        <f t="shared" si="105"/>
        <v>2430</v>
      </c>
      <c r="N725" s="2">
        <f t="shared" si="106"/>
        <v>2429</v>
      </c>
      <c r="O725">
        <f t="shared" si="100"/>
        <v>2023</v>
      </c>
      <c r="P725" t="str">
        <f t="shared" si="101"/>
        <v>Sep</v>
      </c>
      <c r="Q725" t="str">
        <f t="shared" si="102"/>
        <v>Sep-2023</v>
      </c>
      <c r="R725" s="2" t="str">
        <f t="shared" si="107"/>
        <v>ADULTS</v>
      </c>
    </row>
    <row r="726" spans="1:18" x14ac:dyDescent="0.35">
      <c r="A726" s="1">
        <v>44739</v>
      </c>
      <c r="B726" t="s">
        <v>754</v>
      </c>
      <c r="C726">
        <v>12</v>
      </c>
      <c r="D726" t="s">
        <v>9</v>
      </c>
      <c r="E726" t="s">
        <v>10</v>
      </c>
      <c r="F726" t="s">
        <v>30</v>
      </c>
      <c r="G726" s="6">
        <f>VLOOKUP(F726,S$11:$T$15, 2, FALSE)</f>
        <v>2496.7676064257025</v>
      </c>
      <c r="H726" t="s">
        <v>37</v>
      </c>
      <c r="I726" s="2">
        <v>475.48</v>
      </c>
      <c r="J726" t="str">
        <f t="shared" si="103"/>
        <v>0-17</v>
      </c>
      <c r="K726" s="2">
        <f t="shared" si="99"/>
        <v>523.02800000000002</v>
      </c>
      <c r="L726" s="2">
        <f t="shared" si="104"/>
        <v>523</v>
      </c>
      <c r="M726" s="2">
        <f t="shared" si="105"/>
        <v>524</v>
      </c>
      <c r="N726" s="2">
        <f t="shared" si="106"/>
        <v>523</v>
      </c>
      <c r="O726">
        <f t="shared" si="100"/>
        <v>2022</v>
      </c>
      <c r="P726" t="str">
        <f t="shared" si="101"/>
        <v>Jun</v>
      </c>
      <c r="Q726" t="str">
        <f t="shared" si="102"/>
        <v>Jun-2022</v>
      </c>
      <c r="R726" s="2" t="str">
        <f t="shared" si="107"/>
        <v>CHILDREN</v>
      </c>
    </row>
    <row r="727" spans="1:18" x14ac:dyDescent="0.35">
      <c r="A727" s="1">
        <v>45121</v>
      </c>
      <c r="B727" t="s">
        <v>755</v>
      </c>
      <c r="C727">
        <v>64</v>
      </c>
      <c r="D727" t="s">
        <v>14</v>
      </c>
      <c r="E727" t="s">
        <v>33</v>
      </c>
      <c r="F727" t="s">
        <v>30</v>
      </c>
      <c r="G727" s="6">
        <f>VLOOKUP(F727,S$11:$T$15, 2, FALSE)</f>
        <v>2496.7676064257025</v>
      </c>
      <c r="H727" t="s">
        <v>40</v>
      </c>
      <c r="I727" s="2">
        <v>1367.24</v>
      </c>
      <c r="J727" t="str">
        <f t="shared" si="103"/>
        <v>&gt;59</v>
      </c>
      <c r="K727" s="2">
        <f t="shared" si="99"/>
        <v>1503.9640000000002</v>
      </c>
      <c r="L727" s="2">
        <f t="shared" si="104"/>
        <v>1504</v>
      </c>
      <c r="M727" s="2">
        <f t="shared" si="105"/>
        <v>1504</v>
      </c>
      <c r="N727" s="2">
        <f t="shared" si="106"/>
        <v>1503</v>
      </c>
      <c r="O727">
        <f t="shared" si="100"/>
        <v>2023</v>
      </c>
      <c r="P727" t="str">
        <f t="shared" si="101"/>
        <v>Jul</v>
      </c>
      <c r="Q727" t="str">
        <f t="shared" si="102"/>
        <v>Jul-2023</v>
      </c>
      <c r="R727" s="2" t="str">
        <f t="shared" si="107"/>
        <v>ADULTS</v>
      </c>
    </row>
    <row r="728" spans="1:18" x14ac:dyDescent="0.35">
      <c r="A728" s="1">
        <v>44674</v>
      </c>
      <c r="B728" t="s">
        <v>756</v>
      </c>
      <c r="C728">
        <v>72</v>
      </c>
      <c r="D728" t="s">
        <v>9</v>
      </c>
      <c r="E728" t="s">
        <v>35</v>
      </c>
      <c r="F728" t="s">
        <v>16</v>
      </c>
      <c r="G728" s="6">
        <f>VLOOKUP(F728,S$11:$T$15, 2, FALSE)</f>
        <v>2509.1716796874998</v>
      </c>
      <c r="H728" t="s">
        <v>40</v>
      </c>
      <c r="I728" s="2">
        <v>1672.92</v>
      </c>
      <c r="J728" t="str">
        <f t="shared" si="103"/>
        <v>&gt;59</v>
      </c>
      <c r="K728" s="2">
        <f t="shared" si="99"/>
        <v>1840.2120000000002</v>
      </c>
      <c r="L728" s="2">
        <f t="shared" si="104"/>
        <v>1840</v>
      </c>
      <c r="M728" s="2">
        <f t="shared" si="105"/>
        <v>1841</v>
      </c>
      <c r="N728" s="2">
        <f t="shared" si="106"/>
        <v>1840</v>
      </c>
      <c r="O728">
        <f t="shared" si="100"/>
        <v>2022</v>
      </c>
      <c r="P728" t="str">
        <f t="shared" si="101"/>
        <v>Apr</v>
      </c>
      <c r="Q728" t="str">
        <f t="shared" si="102"/>
        <v>Apr-2022</v>
      </c>
      <c r="R728" s="2" t="str">
        <f t="shared" si="107"/>
        <v>ADULTS</v>
      </c>
    </row>
    <row r="729" spans="1:18" x14ac:dyDescent="0.35">
      <c r="A729" s="1">
        <v>45263</v>
      </c>
      <c r="B729" t="s">
        <v>757</v>
      </c>
      <c r="C729">
        <v>74</v>
      </c>
      <c r="D729" t="s">
        <v>21</v>
      </c>
      <c r="E729" t="s">
        <v>33</v>
      </c>
      <c r="F729" t="s">
        <v>16</v>
      </c>
      <c r="G729" s="6">
        <f>VLOOKUP(F729,S$11:$T$15, 2, FALSE)</f>
        <v>2509.1716796874998</v>
      </c>
      <c r="H729" t="s">
        <v>28</v>
      </c>
      <c r="I729" s="2">
        <v>4081.17</v>
      </c>
      <c r="J729" t="str">
        <f t="shared" si="103"/>
        <v>&gt;59</v>
      </c>
      <c r="K729" s="2">
        <f t="shared" si="99"/>
        <v>4489.2870000000003</v>
      </c>
      <c r="L729" s="2">
        <f t="shared" si="104"/>
        <v>4489</v>
      </c>
      <c r="M729" s="2">
        <f t="shared" si="105"/>
        <v>4490</v>
      </c>
      <c r="N729" s="2">
        <f t="shared" si="106"/>
        <v>4489</v>
      </c>
      <c r="O729">
        <f t="shared" si="100"/>
        <v>2023</v>
      </c>
      <c r="P729" t="str">
        <f t="shared" si="101"/>
        <v>Dec</v>
      </c>
      <c r="Q729" t="str">
        <f t="shared" si="102"/>
        <v>Dec-2023</v>
      </c>
      <c r="R729" s="2" t="str">
        <f t="shared" si="107"/>
        <v>ADULTS</v>
      </c>
    </row>
    <row r="730" spans="1:18" x14ac:dyDescent="0.35">
      <c r="A730" s="1">
        <v>45259</v>
      </c>
      <c r="B730" t="s">
        <v>758</v>
      </c>
      <c r="C730">
        <v>16</v>
      </c>
      <c r="D730" t="s">
        <v>14</v>
      </c>
      <c r="E730" t="s">
        <v>15</v>
      </c>
      <c r="F730" t="s">
        <v>16</v>
      </c>
      <c r="G730" s="6">
        <f>VLOOKUP(F730,S$11:$T$15, 2, FALSE)</f>
        <v>2509.1716796874998</v>
      </c>
      <c r="H730" t="s">
        <v>17</v>
      </c>
      <c r="I730" s="2">
        <v>3580.04</v>
      </c>
      <c r="J730" t="str">
        <f t="shared" si="103"/>
        <v>0-17</v>
      </c>
      <c r="K730" s="2">
        <f t="shared" si="99"/>
        <v>3938.0440000000003</v>
      </c>
      <c r="L730" s="2">
        <f t="shared" si="104"/>
        <v>3938</v>
      </c>
      <c r="M730" s="2">
        <f t="shared" si="105"/>
        <v>3939</v>
      </c>
      <c r="N730" s="2">
        <f t="shared" si="106"/>
        <v>3938</v>
      </c>
      <c r="O730">
        <f t="shared" si="100"/>
        <v>2023</v>
      </c>
      <c r="P730" t="str">
        <f t="shared" si="101"/>
        <v>Nov</v>
      </c>
      <c r="Q730" t="str">
        <f t="shared" si="102"/>
        <v>Nov-2023</v>
      </c>
      <c r="R730" s="2" t="str">
        <f t="shared" si="107"/>
        <v>CHILDREN</v>
      </c>
    </row>
    <row r="731" spans="1:18" x14ac:dyDescent="0.35">
      <c r="A731" s="1">
        <v>44592</v>
      </c>
      <c r="B731" t="s">
        <v>759</v>
      </c>
      <c r="C731">
        <v>32</v>
      </c>
      <c r="D731" t="s">
        <v>21</v>
      </c>
      <c r="E731" t="s">
        <v>15</v>
      </c>
      <c r="F731" t="s">
        <v>30</v>
      </c>
      <c r="G731" s="6">
        <f>VLOOKUP(F731,S$11:$T$15, 2, FALSE)</f>
        <v>2496.7676064257025</v>
      </c>
      <c r="H731" t="s">
        <v>40</v>
      </c>
      <c r="I731" s="2">
        <v>1098.7</v>
      </c>
      <c r="J731" t="str">
        <f t="shared" si="103"/>
        <v>18-39</v>
      </c>
      <c r="K731" s="2">
        <f t="shared" si="99"/>
        <v>1208.5700000000002</v>
      </c>
      <c r="L731" s="2">
        <f t="shared" si="104"/>
        <v>1209</v>
      </c>
      <c r="M731" s="2">
        <f t="shared" si="105"/>
        <v>1209</v>
      </c>
      <c r="N731" s="2">
        <f t="shared" si="106"/>
        <v>1208</v>
      </c>
      <c r="O731">
        <f t="shared" si="100"/>
        <v>2022</v>
      </c>
      <c r="P731" t="str">
        <f t="shared" si="101"/>
        <v>Jan</v>
      </c>
      <c r="Q731" t="str">
        <f t="shared" si="102"/>
        <v>Jan-2022</v>
      </c>
      <c r="R731" s="2" t="str">
        <f t="shared" si="107"/>
        <v>ADULTS</v>
      </c>
    </row>
    <row r="732" spans="1:18" x14ac:dyDescent="0.35">
      <c r="A732" s="1">
        <v>44683</v>
      </c>
      <c r="B732" t="s">
        <v>760</v>
      </c>
      <c r="C732">
        <v>55</v>
      </c>
      <c r="D732" t="s">
        <v>21</v>
      </c>
      <c r="E732" t="s">
        <v>10</v>
      </c>
      <c r="F732" t="s">
        <v>30</v>
      </c>
      <c r="G732" s="6">
        <f>VLOOKUP(F732,S$11:$T$15, 2, FALSE)</f>
        <v>2496.7676064257025</v>
      </c>
      <c r="H732" t="s">
        <v>17</v>
      </c>
      <c r="I732" s="2">
        <v>2906.41</v>
      </c>
      <c r="J732" t="str">
        <f t="shared" si="103"/>
        <v>40-59</v>
      </c>
      <c r="K732" s="2">
        <f t="shared" si="99"/>
        <v>3197.0509999999999</v>
      </c>
      <c r="L732" s="2">
        <f t="shared" si="104"/>
        <v>3197</v>
      </c>
      <c r="M732" s="2">
        <f t="shared" si="105"/>
        <v>3198</v>
      </c>
      <c r="N732" s="2">
        <f t="shared" si="106"/>
        <v>3197</v>
      </c>
      <c r="O732">
        <f t="shared" si="100"/>
        <v>2022</v>
      </c>
      <c r="P732" t="str">
        <f t="shared" si="101"/>
        <v>May</v>
      </c>
      <c r="Q732" t="str">
        <f t="shared" si="102"/>
        <v>May-2022</v>
      </c>
      <c r="R732" s="2" t="str">
        <f t="shared" si="107"/>
        <v>ADULTS</v>
      </c>
    </row>
    <row r="733" spans="1:18" x14ac:dyDescent="0.35">
      <c r="A733" s="1">
        <v>44711</v>
      </c>
      <c r="B733" t="s">
        <v>761</v>
      </c>
      <c r="C733">
        <v>0</v>
      </c>
      <c r="D733" t="s">
        <v>9</v>
      </c>
      <c r="E733" t="s">
        <v>25</v>
      </c>
      <c r="F733" t="s">
        <v>30</v>
      </c>
      <c r="G733" s="6">
        <f>VLOOKUP(F733,S$11:$T$15, 2, FALSE)</f>
        <v>2496.7676064257025</v>
      </c>
      <c r="H733" t="s">
        <v>12</v>
      </c>
      <c r="I733" s="2">
        <v>3497.72</v>
      </c>
      <c r="J733" t="str">
        <f t="shared" si="103"/>
        <v>0-17</v>
      </c>
      <c r="K733" s="2">
        <f t="shared" si="99"/>
        <v>3847.4920000000002</v>
      </c>
      <c r="L733" s="2">
        <f t="shared" si="104"/>
        <v>3847</v>
      </c>
      <c r="M733" s="2">
        <f t="shared" si="105"/>
        <v>3848</v>
      </c>
      <c r="N733" s="2">
        <f t="shared" si="106"/>
        <v>3847</v>
      </c>
      <c r="O733">
        <f t="shared" si="100"/>
        <v>2022</v>
      </c>
      <c r="P733" t="str">
        <f t="shared" si="101"/>
        <v>May</v>
      </c>
      <c r="Q733" t="str">
        <f t="shared" si="102"/>
        <v>May-2022</v>
      </c>
      <c r="R733" s="2" t="str">
        <f t="shared" si="107"/>
        <v>CHILDREN</v>
      </c>
    </row>
    <row r="734" spans="1:18" x14ac:dyDescent="0.35">
      <c r="A734" s="1">
        <v>44675</v>
      </c>
      <c r="B734" t="s">
        <v>762</v>
      </c>
      <c r="C734">
        <v>21</v>
      </c>
      <c r="D734" t="s">
        <v>21</v>
      </c>
      <c r="E734" t="s">
        <v>33</v>
      </c>
      <c r="F734" t="s">
        <v>30</v>
      </c>
      <c r="G734" s="6">
        <f>VLOOKUP(F734,S$11:$T$15, 2, FALSE)</f>
        <v>2496.7676064257025</v>
      </c>
      <c r="H734" t="s">
        <v>40</v>
      </c>
      <c r="I734" s="2">
        <v>1444.44</v>
      </c>
      <c r="J734" t="str">
        <f t="shared" si="103"/>
        <v>18-39</v>
      </c>
      <c r="K734" s="2">
        <f t="shared" si="99"/>
        <v>1588.8840000000002</v>
      </c>
      <c r="L734" s="2">
        <f t="shared" si="104"/>
        <v>1589</v>
      </c>
      <c r="M734" s="2">
        <f t="shared" si="105"/>
        <v>1589</v>
      </c>
      <c r="N734" s="2">
        <f t="shared" si="106"/>
        <v>1588</v>
      </c>
      <c r="O734">
        <f t="shared" si="100"/>
        <v>2022</v>
      </c>
      <c r="P734" t="str">
        <f t="shared" si="101"/>
        <v>Apr</v>
      </c>
      <c r="Q734" t="str">
        <f t="shared" si="102"/>
        <v>Apr-2022</v>
      </c>
      <c r="R734" s="2" t="str">
        <f t="shared" si="107"/>
        <v>ADULTS</v>
      </c>
    </row>
    <row r="735" spans="1:18" x14ac:dyDescent="0.35">
      <c r="A735" s="1">
        <v>45046</v>
      </c>
      <c r="B735" t="s">
        <v>763</v>
      </c>
      <c r="C735">
        <v>25</v>
      </c>
      <c r="D735" t="s">
        <v>14</v>
      </c>
      <c r="E735" t="s">
        <v>15</v>
      </c>
      <c r="F735" t="s">
        <v>11</v>
      </c>
      <c r="G735" s="6">
        <f>VLOOKUP(F735,S$11:$T$15, 2, FALSE)</f>
        <v>2503.6022787783868</v>
      </c>
      <c r="H735" t="s">
        <v>12</v>
      </c>
      <c r="I735" s="2">
        <v>502.52</v>
      </c>
      <c r="J735" t="str">
        <f t="shared" si="103"/>
        <v>18-39</v>
      </c>
      <c r="K735" s="2">
        <f t="shared" si="99"/>
        <v>552.77200000000005</v>
      </c>
      <c r="L735" s="2">
        <f t="shared" si="104"/>
        <v>553</v>
      </c>
      <c r="M735" s="2">
        <f t="shared" si="105"/>
        <v>553</v>
      </c>
      <c r="N735" s="2">
        <f t="shared" si="106"/>
        <v>552</v>
      </c>
      <c r="O735">
        <f t="shared" si="100"/>
        <v>2023</v>
      </c>
      <c r="P735" t="str">
        <f t="shared" si="101"/>
        <v>Apr</v>
      </c>
      <c r="Q735" t="str">
        <f t="shared" si="102"/>
        <v>Apr-2023</v>
      </c>
      <c r="R735" s="2" t="str">
        <f t="shared" si="107"/>
        <v>ADULTS</v>
      </c>
    </row>
    <row r="736" spans="1:18" x14ac:dyDescent="0.35">
      <c r="A736" s="1">
        <v>45011</v>
      </c>
      <c r="B736" t="s">
        <v>764</v>
      </c>
      <c r="C736">
        <v>4</v>
      </c>
      <c r="D736" t="s">
        <v>21</v>
      </c>
      <c r="E736" t="s">
        <v>10</v>
      </c>
      <c r="F736" t="s">
        <v>11</v>
      </c>
      <c r="G736" s="6">
        <f>VLOOKUP(F736,S$11:$T$15, 2, FALSE)</f>
        <v>2503.6022787783868</v>
      </c>
      <c r="H736" t="s">
        <v>37</v>
      </c>
      <c r="I736" s="2">
        <v>2291.29</v>
      </c>
      <c r="J736" t="str">
        <f t="shared" si="103"/>
        <v>0-17</v>
      </c>
      <c r="K736" s="2">
        <f t="shared" si="99"/>
        <v>2520.4190000000003</v>
      </c>
      <c r="L736" s="2">
        <f t="shared" si="104"/>
        <v>2520</v>
      </c>
      <c r="M736" s="2">
        <f t="shared" si="105"/>
        <v>2521</v>
      </c>
      <c r="N736" s="2">
        <f t="shared" si="106"/>
        <v>2520</v>
      </c>
      <c r="O736">
        <f t="shared" si="100"/>
        <v>2023</v>
      </c>
      <c r="P736" t="str">
        <f t="shared" si="101"/>
        <v>Mar</v>
      </c>
      <c r="Q736" t="str">
        <f t="shared" si="102"/>
        <v>Mar-2023</v>
      </c>
      <c r="R736" s="2" t="str">
        <f t="shared" si="107"/>
        <v>CHILDREN</v>
      </c>
    </row>
    <row r="737" spans="1:18" x14ac:dyDescent="0.35">
      <c r="A737" s="1">
        <v>45244</v>
      </c>
      <c r="B737" t="s">
        <v>765</v>
      </c>
      <c r="C737">
        <v>97</v>
      </c>
      <c r="D737" t="s">
        <v>14</v>
      </c>
      <c r="E737" t="s">
        <v>35</v>
      </c>
      <c r="F737" t="s">
        <v>23</v>
      </c>
      <c r="G737" s="6">
        <f>VLOOKUP(F737,S$11:$T$15, 2, FALSE)</f>
        <v>2440.2966694490819</v>
      </c>
      <c r="H737" t="s">
        <v>37</v>
      </c>
      <c r="I737" s="2">
        <v>4343.45</v>
      </c>
      <c r="J737" t="str">
        <f t="shared" si="103"/>
        <v>&gt;59</v>
      </c>
      <c r="K737" s="2">
        <f t="shared" si="99"/>
        <v>4777.7950000000001</v>
      </c>
      <c r="L737" s="2">
        <f t="shared" si="104"/>
        <v>4778</v>
      </c>
      <c r="M737" s="2">
        <f t="shared" si="105"/>
        <v>4778</v>
      </c>
      <c r="N737" s="2">
        <f t="shared" si="106"/>
        <v>4777</v>
      </c>
      <c r="O737">
        <f t="shared" si="100"/>
        <v>2023</v>
      </c>
      <c r="P737" t="str">
        <f t="shared" si="101"/>
        <v>Nov</v>
      </c>
      <c r="Q737" t="str">
        <f t="shared" si="102"/>
        <v>Nov-2023</v>
      </c>
      <c r="R737" s="2" t="str">
        <f t="shared" si="107"/>
        <v>ADULTS</v>
      </c>
    </row>
    <row r="738" spans="1:18" x14ac:dyDescent="0.35">
      <c r="A738" s="1">
        <v>45116</v>
      </c>
      <c r="B738" t="s">
        <v>766</v>
      </c>
      <c r="C738">
        <v>39</v>
      </c>
      <c r="D738" t="s">
        <v>9</v>
      </c>
      <c r="E738" t="s">
        <v>22</v>
      </c>
      <c r="F738" t="s">
        <v>16</v>
      </c>
      <c r="G738" s="6">
        <f>VLOOKUP(F738,S$11:$T$15, 2, FALSE)</f>
        <v>2509.1716796874998</v>
      </c>
      <c r="H738" t="s">
        <v>40</v>
      </c>
      <c r="I738" s="2">
        <v>1400.32</v>
      </c>
      <c r="J738" t="str">
        <f t="shared" si="103"/>
        <v>18-39</v>
      </c>
      <c r="K738" s="2">
        <f t="shared" si="99"/>
        <v>1540.3520000000001</v>
      </c>
      <c r="L738" s="2">
        <f t="shared" si="104"/>
        <v>1540</v>
      </c>
      <c r="M738" s="2">
        <f t="shared" si="105"/>
        <v>1541</v>
      </c>
      <c r="N738" s="2">
        <f t="shared" si="106"/>
        <v>1540</v>
      </c>
      <c r="O738">
        <f t="shared" si="100"/>
        <v>2023</v>
      </c>
      <c r="P738" t="str">
        <f t="shared" si="101"/>
        <v>Jul</v>
      </c>
      <c r="Q738" t="str">
        <f t="shared" si="102"/>
        <v>Jul-2023</v>
      </c>
      <c r="R738" s="2" t="str">
        <f t="shared" si="107"/>
        <v>ADULTS</v>
      </c>
    </row>
    <row r="739" spans="1:18" x14ac:dyDescent="0.35">
      <c r="A739" s="1">
        <v>44808</v>
      </c>
      <c r="B739" t="s">
        <v>767</v>
      </c>
      <c r="C739">
        <v>69</v>
      </c>
      <c r="D739" t="s">
        <v>14</v>
      </c>
      <c r="E739" t="s">
        <v>22</v>
      </c>
      <c r="F739" t="s">
        <v>30</v>
      </c>
      <c r="G739" s="6">
        <f>VLOOKUP(F739,S$11:$T$15, 2, FALSE)</f>
        <v>2496.7676064257025</v>
      </c>
      <c r="H739" t="s">
        <v>28</v>
      </c>
      <c r="I739" s="2">
        <v>956.22</v>
      </c>
      <c r="J739" t="str">
        <f t="shared" si="103"/>
        <v>&gt;59</v>
      </c>
      <c r="K739" s="2">
        <f t="shared" si="99"/>
        <v>1051.8420000000001</v>
      </c>
      <c r="L739" s="2">
        <f t="shared" si="104"/>
        <v>1052</v>
      </c>
      <c r="M739" s="2">
        <f t="shared" si="105"/>
        <v>1052</v>
      </c>
      <c r="N739" s="2">
        <f t="shared" si="106"/>
        <v>1051</v>
      </c>
      <c r="O739">
        <f t="shared" si="100"/>
        <v>2022</v>
      </c>
      <c r="P739" t="str">
        <f t="shared" si="101"/>
        <v>Sep</v>
      </c>
      <c r="Q739" t="str">
        <f t="shared" si="102"/>
        <v>Sep-2022</v>
      </c>
      <c r="R739" s="2" t="str">
        <f t="shared" si="107"/>
        <v>ADULTS</v>
      </c>
    </row>
    <row r="740" spans="1:18" x14ac:dyDescent="0.35">
      <c r="A740" s="1">
        <v>44655</v>
      </c>
      <c r="B740" t="s">
        <v>768</v>
      </c>
      <c r="C740">
        <v>35</v>
      </c>
      <c r="D740" t="s">
        <v>9</v>
      </c>
      <c r="E740" t="s">
        <v>22</v>
      </c>
      <c r="F740" t="s">
        <v>23</v>
      </c>
      <c r="G740" s="6">
        <f>VLOOKUP(F740,S$11:$T$15, 2, FALSE)</f>
        <v>2440.2966694490819</v>
      </c>
      <c r="H740" t="s">
        <v>37</v>
      </c>
      <c r="I740" s="2">
        <v>1988.31</v>
      </c>
      <c r="J740" t="str">
        <f t="shared" si="103"/>
        <v>18-39</v>
      </c>
      <c r="K740" s="2">
        <f t="shared" si="99"/>
        <v>2187.1410000000001</v>
      </c>
      <c r="L740" s="2">
        <f t="shared" si="104"/>
        <v>2187</v>
      </c>
      <c r="M740" s="2">
        <f t="shared" si="105"/>
        <v>2188</v>
      </c>
      <c r="N740" s="2">
        <f t="shared" si="106"/>
        <v>2187</v>
      </c>
      <c r="O740">
        <f t="shared" si="100"/>
        <v>2022</v>
      </c>
      <c r="P740" t="str">
        <f t="shared" si="101"/>
        <v>Apr</v>
      </c>
      <c r="Q740" t="str">
        <f t="shared" si="102"/>
        <v>Apr-2022</v>
      </c>
      <c r="R740" s="2" t="str">
        <f t="shared" si="107"/>
        <v>ADULTS</v>
      </c>
    </row>
    <row r="741" spans="1:18" x14ac:dyDescent="0.35">
      <c r="A741" s="1">
        <v>44879</v>
      </c>
      <c r="B741" t="s">
        <v>769</v>
      </c>
      <c r="C741">
        <v>93</v>
      </c>
      <c r="D741" t="s">
        <v>14</v>
      </c>
      <c r="E741" t="s">
        <v>10</v>
      </c>
      <c r="F741" t="s">
        <v>23</v>
      </c>
      <c r="G741" s="6">
        <f>VLOOKUP(F741,S$11:$T$15, 2, FALSE)</f>
        <v>2440.2966694490819</v>
      </c>
      <c r="H741" t="s">
        <v>37</v>
      </c>
      <c r="I741" s="2">
        <v>4258.58</v>
      </c>
      <c r="J741" t="str">
        <f t="shared" si="103"/>
        <v>&gt;59</v>
      </c>
      <c r="K741" s="2">
        <f t="shared" si="99"/>
        <v>4684.4380000000001</v>
      </c>
      <c r="L741" s="2">
        <f t="shared" si="104"/>
        <v>4684</v>
      </c>
      <c r="M741" s="2">
        <f t="shared" si="105"/>
        <v>4685</v>
      </c>
      <c r="N741" s="2">
        <f t="shared" si="106"/>
        <v>4684</v>
      </c>
      <c r="O741">
        <f t="shared" si="100"/>
        <v>2022</v>
      </c>
      <c r="P741" t="str">
        <f t="shared" si="101"/>
        <v>Nov</v>
      </c>
      <c r="Q741" t="str">
        <f t="shared" si="102"/>
        <v>Nov-2022</v>
      </c>
      <c r="R741" s="2" t="str">
        <f t="shared" si="107"/>
        <v>ADULTS</v>
      </c>
    </row>
    <row r="742" spans="1:18" x14ac:dyDescent="0.35">
      <c r="A742" s="1">
        <v>44772</v>
      </c>
      <c r="B742" t="s">
        <v>770</v>
      </c>
      <c r="C742">
        <v>39</v>
      </c>
      <c r="D742" t="s">
        <v>9</v>
      </c>
      <c r="E742" t="s">
        <v>22</v>
      </c>
      <c r="F742" t="s">
        <v>11</v>
      </c>
      <c r="G742" s="6">
        <f>VLOOKUP(F742,S$11:$T$15, 2, FALSE)</f>
        <v>2503.6022787783868</v>
      </c>
      <c r="H742" t="s">
        <v>28</v>
      </c>
      <c r="I742" s="2">
        <v>371.93</v>
      </c>
      <c r="J742" t="str">
        <f t="shared" si="103"/>
        <v>18-39</v>
      </c>
      <c r="K742" s="2">
        <f t="shared" si="99"/>
        <v>409.12300000000005</v>
      </c>
      <c r="L742" s="2">
        <f t="shared" si="104"/>
        <v>409</v>
      </c>
      <c r="M742" s="2">
        <f t="shared" si="105"/>
        <v>410</v>
      </c>
      <c r="N742" s="2">
        <f t="shared" si="106"/>
        <v>409</v>
      </c>
      <c r="O742">
        <f t="shared" si="100"/>
        <v>2022</v>
      </c>
      <c r="P742" t="str">
        <f t="shared" si="101"/>
        <v>Jul</v>
      </c>
      <c r="Q742" t="str">
        <f t="shared" si="102"/>
        <v>Jul-2022</v>
      </c>
      <c r="R742" s="2" t="str">
        <f t="shared" si="107"/>
        <v>ADULTS</v>
      </c>
    </row>
    <row r="743" spans="1:18" x14ac:dyDescent="0.35">
      <c r="A743" s="1">
        <v>44877</v>
      </c>
      <c r="B743" t="s">
        <v>771</v>
      </c>
      <c r="C743">
        <v>84</v>
      </c>
      <c r="D743" t="s">
        <v>21</v>
      </c>
      <c r="E743" t="s">
        <v>27</v>
      </c>
      <c r="F743" t="s">
        <v>23</v>
      </c>
      <c r="G743" s="6">
        <f>VLOOKUP(F743,S$11:$T$15, 2, FALSE)</f>
        <v>2440.2966694490819</v>
      </c>
      <c r="H743" t="s">
        <v>12</v>
      </c>
      <c r="I743" s="2">
        <v>1977.99</v>
      </c>
      <c r="J743" t="str">
        <f t="shared" si="103"/>
        <v>&gt;59</v>
      </c>
      <c r="K743" s="2">
        <f t="shared" si="99"/>
        <v>2175.7890000000002</v>
      </c>
      <c r="L743" s="2">
        <f t="shared" si="104"/>
        <v>2176</v>
      </c>
      <c r="M743" s="2">
        <f t="shared" si="105"/>
        <v>2176</v>
      </c>
      <c r="N743" s="2">
        <f t="shared" si="106"/>
        <v>2175</v>
      </c>
      <c r="O743">
        <f t="shared" si="100"/>
        <v>2022</v>
      </c>
      <c r="P743" t="str">
        <f t="shared" si="101"/>
        <v>Nov</v>
      </c>
      <c r="Q743" t="str">
        <f t="shared" si="102"/>
        <v>Nov-2022</v>
      </c>
      <c r="R743" s="2" t="str">
        <f t="shared" si="107"/>
        <v>ADULTS</v>
      </c>
    </row>
    <row r="744" spans="1:18" x14ac:dyDescent="0.35">
      <c r="A744" s="1">
        <v>45041</v>
      </c>
      <c r="B744" t="s">
        <v>772</v>
      </c>
      <c r="C744">
        <v>56</v>
      </c>
      <c r="D744" t="s">
        <v>9</v>
      </c>
      <c r="E744" t="s">
        <v>25</v>
      </c>
      <c r="F744" t="s">
        <v>16</v>
      </c>
      <c r="G744" s="6">
        <f>VLOOKUP(F744,S$11:$T$15, 2, FALSE)</f>
        <v>2509.1716796874998</v>
      </c>
      <c r="H744" t="s">
        <v>12</v>
      </c>
      <c r="I744" s="2">
        <v>1857.53</v>
      </c>
      <c r="J744" t="str">
        <f t="shared" si="103"/>
        <v>40-59</v>
      </c>
      <c r="K744" s="2">
        <f t="shared" si="99"/>
        <v>2043.2830000000001</v>
      </c>
      <c r="L744" s="2">
        <f t="shared" si="104"/>
        <v>2043</v>
      </c>
      <c r="M744" s="2">
        <f t="shared" si="105"/>
        <v>2044</v>
      </c>
      <c r="N744" s="2">
        <f t="shared" si="106"/>
        <v>2043</v>
      </c>
      <c r="O744">
        <f t="shared" si="100"/>
        <v>2023</v>
      </c>
      <c r="P744" t="str">
        <f t="shared" si="101"/>
        <v>Apr</v>
      </c>
      <c r="Q744" t="str">
        <f t="shared" si="102"/>
        <v>Apr-2023</v>
      </c>
      <c r="R744" s="2" t="str">
        <f t="shared" si="107"/>
        <v>ADULTS</v>
      </c>
    </row>
    <row r="745" spans="1:18" x14ac:dyDescent="0.35">
      <c r="A745" s="1">
        <v>44581</v>
      </c>
      <c r="B745" t="s">
        <v>773</v>
      </c>
      <c r="C745">
        <v>56</v>
      </c>
      <c r="D745" t="s">
        <v>9</v>
      </c>
      <c r="E745" t="s">
        <v>10</v>
      </c>
      <c r="F745" t="s">
        <v>23</v>
      </c>
      <c r="G745" s="6">
        <f>VLOOKUP(F745,S$11:$T$15, 2, FALSE)</f>
        <v>2440.2966694490819</v>
      </c>
      <c r="H745" t="s">
        <v>67</v>
      </c>
      <c r="I745" s="2">
        <v>3096.93</v>
      </c>
      <c r="J745" t="str">
        <f t="shared" si="103"/>
        <v>40-59</v>
      </c>
      <c r="K745" s="2">
        <f t="shared" si="99"/>
        <v>3406.623</v>
      </c>
      <c r="L745" s="2">
        <f t="shared" si="104"/>
        <v>3407</v>
      </c>
      <c r="M745" s="2">
        <f t="shared" si="105"/>
        <v>3407</v>
      </c>
      <c r="N745" s="2">
        <f t="shared" si="106"/>
        <v>3406</v>
      </c>
      <c r="O745">
        <f t="shared" si="100"/>
        <v>2022</v>
      </c>
      <c r="P745" t="str">
        <f t="shared" si="101"/>
        <v>Jan</v>
      </c>
      <c r="Q745" t="str">
        <f t="shared" si="102"/>
        <v>Jan-2022</v>
      </c>
      <c r="R745" s="2" t="str">
        <f t="shared" si="107"/>
        <v>ADULTS</v>
      </c>
    </row>
    <row r="746" spans="1:18" x14ac:dyDescent="0.35">
      <c r="A746" s="1">
        <v>44759</v>
      </c>
      <c r="B746" t="s">
        <v>774</v>
      </c>
      <c r="C746">
        <v>75</v>
      </c>
      <c r="D746" t="s">
        <v>21</v>
      </c>
      <c r="E746" t="s">
        <v>27</v>
      </c>
      <c r="F746" t="s">
        <v>23</v>
      </c>
      <c r="G746" s="6">
        <f>VLOOKUP(F746,S$11:$T$15, 2, FALSE)</f>
        <v>2440.2966694490819</v>
      </c>
      <c r="H746" t="s">
        <v>37</v>
      </c>
      <c r="I746" s="2">
        <v>4475.66</v>
      </c>
      <c r="J746" t="str">
        <f t="shared" si="103"/>
        <v>&gt;59</v>
      </c>
      <c r="K746" s="2">
        <f t="shared" si="99"/>
        <v>4923.2260000000006</v>
      </c>
      <c r="L746" s="2">
        <f t="shared" si="104"/>
        <v>4923</v>
      </c>
      <c r="M746" s="2">
        <f t="shared" si="105"/>
        <v>4924</v>
      </c>
      <c r="N746" s="2">
        <f t="shared" si="106"/>
        <v>4923</v>
      </c>
      <c r="O746">
        <f t="shared" si="100"/>
        <v>2022</v>
      </c>
      <c r="P746" t="str">
        <f t="shared" si="101"/>
        <v>Jul</v>
      </c>
      <c r="Q746" t="str">
        <f t="shared" si="102"/>
        <v>Jul-2022</v>
      </c>
      <c r="R746" s="2" t="str">
        <f t="shared" si="107"/>
        <v>ADULTS</v>
      </c>
    </row>
    <row r="747" spans="1:18" x14ac:dyDescent="0.35">
      <c r="A747" s="1">
        <v>45239</v>
      </c>
      <c r="B747" t="s">
        <v>775</v>
      </c>
      <c r="C747">
        <v>18</v>
      </c>
      <c r="D747" t="s">
        <v>21</v>
      </c>
      <c r="E747" t="s">
        <v>15</v>
      </c>
      <c r="F747" t="s">
        <v>16</v>
      </c>
      <c r="G747" s="6">
        <f>VLOOKUP(F747,S$11:$T$15, 2, FALSE)</f>
        <v>2509.1716796874998</v>
      </c>
      <c r="H747" t="s">
        <v>12</v>
      </c>
      <c r="I747" s="2">
        <v>2515.2800000000002</v>
      </c>
      <c r="J747" t="str">
        <f t="shared" si="103"/>
        <v>18-39</v>
      </c>
      <c r="K747" s="2">
        <f t="shared" si="99"/>
        <v>2766.8080000000004</v>
      </c>
      <c r="L747" s="2">
        <f t="shared" si="104"/>
        <v>2767</v>
      </c>
      <c r="M747" s="2">
        <f t="shared" si="105"/>
        <v>2767</v>
      </c>
      <c r="N747" s="2">
        <f t="shared" si="106"/>
        <v>2766</v>
      </c>
      <c r="O747">
        <f t="shared" si="100"/>
        <v>2023</v>
      </c>
      <c r="P747" t="str">
        <f t="shared" si="101"/>
        <v>Nov</v>
      </c>
      <c r="Q747" t="str">
        <f t="shared" si="102"/>
        <v>Nov-2023</v>
      </c>
      <c r="R747" s="2" t="str">
        <f t="shared" si="107"/>
        <v>ADULTS</v>
      </c>
    </row>
    <row r="748" spans="1:18" x14ac:dyDescent="0.35">
      <c r="A748" s="1">
        <v>45258</v>
      </c>
      <c r="B748" t="s">
        <v>776</v>
      </c>
      <c r="C748">
        <v>90</v>
      </c>
      <c r="D748" t="s">
        <v>14</v>
      </c>
      <c r="E748" t="s">
        <v>10</v>
      </c>
      <c r="F748" t="s">
        <v>16</v>
      </c>
      <c r="G748" s="6">
        <f>VLOOKUP(F748,S$11:$T$15, 2, FALSE)</f>
        <v>2509.1716796874998</v>
      </c>
      <c r="H748" t="s">
        <v>28</v>
      </c>
      <c r="I748" s="2">
        <v>3098</v>
      </c>
      <c r="J748" t="str">
        <f t="shared" si="103"/>
        <v>&gt;59</v>
      </c>
      <c r="K748" s="2">
        <f t="shared" si="99"/>
        <v>3407.8</v>
      </c>
      <c r="L748" s="2">
        <f t="shared" si="104"/>
        <v>3408</v>
      </c>
      <c r="M748" s="2">
        <f t="shared" si="105"/>
        <v>3408</v>
      </c>
      <c r="N748" s="2">
        <f t="shared" si="106"/>
        <v>3407</v>
      </c>
      <c r="O748">
        <f t="shared" si="100"/>
        <v>2023</v>
      </c>
      <c r="P748" t="str">
        <f t="shared" si="101"/>
        <v>Nov</v>
      </c>
      <c r="Q748" t="str">
        <f t="shared" si="102"/>
        <v>Nov-2023</v>
      </c>
      <c r="R748" s="2" t="str">
        <f t="shared" si="107"/>
        <v>ADULTS</v>
      </c>
    </row>
    <row r="749" spans="1:18" x14ac:dyDescent="0.35">
      <c r="A749" s="1">
        <v>45041</v>
      </c>
      <c r="B749" t="s">
        <v>777</v>
      </c>
      <c r="C749">
        <v>63</v>
      </c>
      <c r="D749" t="s">
        <v>14</v>
      </c>
      <c r="E749" t="s">
        <v>22</v>
      </c>
      <c r="F749" t="s">
        <v>30</v>
      </c>
      <c r="G749" s="6">
        <f>VLOOKUP(F749,S$11:$T$15, 2, FALSE)</f>
        <v>2496.7676064257025</v>
      </c>
      <c r="H749" t="s">
        <v>37</v>
      </c>
      <c r="I749" s="2">
        <v>4255.49</v>
      </c>
      <c r="J749" t="str">
        <f t="shared" si="103"/>
        <v>&gt;59</v>
      </c>
      <c r="K749" s="2">
        <f t="shared" si="99"/>
        <v>4681.0389999999998</v>
      </c>
      <c r="L749" s="2">
        <f t="shared" si="104"/>
        <v>4681</v>
      </c>
      <c r="M749" s="2">
        <f t="shared" si="105"/>
        <v>4682</v>
      </c>
      <c r="N749" s="2">
        <f t="shared" si="106"/>
        <v>4681</v>
      </c>
      <c r="O749">
        <f t="shared" si="100"/>
        <v>2023</v>
      </c>
      <c r="P749" t="str">
        <f t="shared" si="101"/>
        <v>Apr</v>
      </c>
      <c r="Q749" t="str">
        <f t="shared" si="102"/>
        <v>Apr-2023</v>
      </c>
      <c r="R749" s="2" t="str">
        <f t="shared" si="107"/>
        <v>ADULTS</v>
      </c>
    </row>
    <row r="750" spans="1:18" x14ac:dyDescent="0.35">
      <c r="A750" s="1">
        <v>44921</v>
      </c>
      <c r="B750" t="s">
        <v>778</v>
      </c>
      <c r="C750">
        <v>69</v>
      </c>
      <c r="D750" t="s">
        <v>9</v>
      </c>
      <c r="E750" t="s">
        <v>22</v>
      </c>
      <c r="F750" t="s">
        <v>11</v>
      </c>
      <c r="G750" s="6">
        <f>VLOOKUP(F750,S$11:$T$15, 2, FALSE)</f>
        <v>2503.6022787783868</v>
      </c>
      <c r="H750" t="s">
        <v>12</v>
      </c>
      <c r="I750" s="2">
        <v>871.19</v>
      </c>
      <c r="J750" t="str">
        <f t="shared" si="103"/>
        <v>&gt;59</v>
      </c>
      <c r="K750" s="2">
        <f t="shared" si="99"/>
        <v>958.30900000000008</v>
      </c>
      <c r="L750" s="2">
        <f t="shared" si="104"/>
        <v>958</v>
      </c>
      <c r="M750" s="2">
        <f t="shared" si="105"/>
        <v>959</v>
      </c>
      <c r="N750" s="2">
        <f t="shared" si="106"/>
        <v>958</v>
      </c>
      <c r="O750">
        <f t="shared" si="100"/>
        <v>2022</v>
      </c>
      <c r="P750" t="str">
        <f t="shared" si="101"/>
        <v>Dec</v>
      </c>
      <c r="Q750" t="str">
        <f t="shared" si="102"/>
        <v>Dec-2022</v>
      </c>
      <c r="R750" s="2" t="str">
        <f t="shared" si="107"/>
        <v>ADULTS</v>
      </c>
    </row>
    <row r="751" spans="1:18" x14ac:dyDescent="0.35">
      <c r="A751" s="1">
        <v>44973</v>
      </c>
      <c r="B751" t="s">
        <v>779</v>
      </c>
      <c r="C751">
        <v>55</v>
      </c>
      <c r="D751" t="s">
        <v>14</v>
      </c>
      <c r="E751" t="s">
        <v>15</v>
      </c>
      <c r="F751" t="s">
        <v>30</v>
      </c>
      <c r="G751" s="6">
        <f>VLOOKUP(F751,S$11:$T$15, 2, FALSE)</f>
        <v>2496.7676064257025</v>
      </c>
      <c r="H751" t="s">
        <v>17</v>
      </c>
      <c r="I751" s="2">
        <v>993.13</v>
      </c>
      <c r="J751" t="str">
        <f t="shared" si="103"/>
        <v>40-59</v>
      </c>
      <c r="K751" s="2">
        <f t="shared" si="99"/>
        <v>1092.443</v>
      </c>
      <c r="L751" s="2">
        <f t="shared" si="104"/>
        <v>1092</v>
      </c>
      <c r="M751" s="2">
        <f t="shared" si="105"/>
        <v>1093</v>
      </c>
      <c r="N751" s="2">
        <f t="shared" si="106"/>
        <v>1092</v>
      </c>
      <c r="O751">
        <f t="shared" si="100"/>
        <v>2023</v>
      </c>
      <c r="P751" t="str">
        <f t="shared" si="101"/>
        <v>Feb</v>
      </c>
      <c r="Q751" t="str">
        <f t="shared" si="102"/>
        <v>Feb-2023</v>
      </c>
      <c r="R751" s="2" t="str">
        <f t="shared" si="107"/>
        <v>ADULTS</v>
      </c>
    </row>
    <row r="752" spans="1:18" x14ac:dyDescent="0.35">
      <c r="A752" s="1">
        <v>45234</v>
      </c>
      <c r="B752" t="s">
        <v>780</v>
      </c>
      <c r="C752">
        <v>62</v>
      </c>
      <c r="D752" t="s">
        <v>9</v>
      </c>
      <c r="E752" t="s">
        <v>27</v>
      </c>
      <c r="F752" t="s">
        <v>30</v>
      </c>
      <c r="G752" s="6">
        <f>VLOOKUP(F752,S$11:$T$15, 2, FALSE)</f>
        <v>2496.7676064257025</v>
      </c>
      <c r="H752" t="s">
        <v>40</v>
      </c>
      <c r="I752" s="2">
        <v>3755.6</v>
      </c>
      <c r="J752" t="str">
        <f t="shared" si="103"/>
        <v>&gt;59</v>
      </c>
      <c r="K752" s="2">
        <f t="shared" si="99"/>
        <v>4131.16</v>
      </c>
      <c r="L752" s="2">
        <f t="shared" si="104"/>
        <v>4131</v>
      </c>
      <c r="M752" s="2">
        <f t="shared" si="105"/>
        <v>4132</v>
      </c>
      <c r="N752" s="2">
        <f t="shared" si="106"/>
        <v>4131</v>
      </c>
      <c r="O752">
        <f t="shared" si="100"/>
        <v>2023</v>
      </c>
      <c r="P752" t="str">
        <f t="shared" si="101"/>
        <v>Nov</v>
      </c>
      <c r="Q752" t="str">
        <f t="shared" si="102"/>
        <v>Nov-2023</v>
      </c>
      <c r="R752" s="2" t="str">
        <f t="shared" si="107"/>
        <v>ADULTS</v>
      </c>
    </row>
    <row r="753" spans="1:18" x14ac:dyDescent="0.35">
      <c r="A753" s="1">
        <v>44570</v>
      </c>
      <c r="B753" t="s">
        <v>781</v>
      </c>
      <c r="C753">
        <v>73</v>
      </c>
      <c r="D753" t="s">
        <v>21</v>
      </c>
      <c r="E753" t="s">
        <v>25</v>
      </c>
      <c r="F753" t="s">
        <v>30</v>
      </c>
      <c r="G753" s="6">
        <f>VLOOKUP(F753,S$11:$T$15, 2, FALSE)</f>
        <v>2496.7676064257025</v>
      </c>
      <c r="H753" t="s">
        <v>37</v>
      </c>
      <c r="I753" s="2">
        <v>3831.02</v>
      </c>
      <c r="J753" t="str">
        <f t="shared" si="103"/>
        <v>&gt;59</v>
      </c>
      <c r="K753" s="2">
        <f t="shared" si="99"/>
        <v>4214.1220000000003</v>
      </c>
      <c r="L753" s="2">
        <f t="shared" si="104"/>
        <v>4214</v>
      </c>
      <c r="M753" s="2">
        <f t="shared" si="105"/>
        <v>4215</v>
      </c>
      <c r="N753" s="2">
        <f t="shared" si="106"/>
        <v>4214</v>
      </c>
      <c r="O753">
        <f t="shared" si="100"/>
        <v>2022</v>
      </c>
      <c r="P753" t="str">
        <f t="shared" si="101"/>
        <v>Jan</v>
      </c>
      <c r="Q753" t="str">
        <f t="shared" si="102"/>
        <v>Jan-2022</v>
      </c>
      <c r="R753" s="2" t="str">
        <f t="shared" si="107"/>
        <v>ADULTS</v>
      </c>
    </row>
    <row r="754" spans="1:18" x14ac:dyDescent="0.35">
      <c r="A754" s="1">
        <v>45015</v>
      </c>
      <c r="B754" t="s">
        <v>782</v>
      </c>
      <c r="C754">
        <v>61</v>
      </c>
      <c r="D754" t="s">
        <v>14</v>
      </c>
      <c r="E754" t="s">
        <v>27</v>
      </c>
      <c r="F754" t="s">
        <v>30</v>
      </c>
      <c r="G754" s="6">
        <f>VLOOKUP(F754,S$11:$T$15, 2, FALSE)</f>
        <v>2496.7676064257025</v>
      </c>
      <c r="H754" t="s">
        <v>17</v>
      </c>
      <c r="I754" s="2">
        <v>986.9</v>
      </c>
      <c r="J754" t="str">
        <f t="shared" si="103"/>
        <v>&gt;59</v>
      </c>
      <c r="K754" s="2">
        <f t="shared" si="99"/>
        <v>1085.5900000000001</v>
      </c>
      <c r="L754" s="2">
        <f t="shared" si="104"/>
        <v>1086</v>
      </c>
      <c r="M754" s="2">
        <f t="shared" si="105"/>
        <v>1086</v>
      </c>
      <c r="N754" s="2">
        <f t="shared" si="106"/>
        <v>1085</v>
      </c>
      <c r="O754">
        <f t="shared" si="100"/>
        <v>2023</v>
      </c>
      <c r="P754" t="str">
        <f t="shared" si="101"/>
        <v>Mar</v>
      </c>
      <c r="Q754" t="str">
        <f t="shared" si="102"/>
        <v>Mar-2023</v>
      </c>
      <c r="R754" s="2" t="str">
        <f t="shared" si="107"/>
        <v>ADULTS</v>
      </c>
    </row>
    <row r="755" spans="1:18" x14ac:dyDescent="0.35">
      <c r="A755" s="1">
        <v>45171</v>
      </c>
      <c r="B755" t="s">
        <v>783</v>
      </c>
      <c r="C755">
        <v>83</v>
      </c>
      <c r="D755" t="s">
        <v>9</v>
      </c>
      <c r="E755" t="s">
        <v>35</v>
      </c>
      <c r="F755" t="s">
        <v>16</v>
      </c>
      <c r="G755" s="6">
        <f>VLOOKUP(F755,S$11:$T$15, 2, FALSE)</f>
        <v>2509.1716796874998</v>
      </c>
      <c r="H755" t="s">
        <v>67</v>
      </c>
      <c r="I755" s="2">
        <v>2315.6799999999998</v>
      </c>
      <c r="J755" t="str">
        <f t="shared" si="103"/>
        <v>&gt;59</v>
      </c>
      <c r="K755" s="2">
        <f t="shared" si="99"/>
        <v>2547.248</v>
      </c>
      <c r="L755" s="2">
        <f t="shared" si="104"/>
        <v>2547</v>
      </c>
      <c r="M755" s="2">
        <f t="shared" si="105"/>
        <v>2548</v>
      </c>
      <c r="N755" s="2">
        <f t="shared" si="106"/>
        <v>2547</v>
      </c>
      <c r="O755">
        <f t="shared" si="100"/>
        <v>2023</v>
      </c>
      <c r="P755" t="str">
        <f t="shared" si="101"/>
        <v>Sep</v>
      </c>
      <c r="Q755" t="str">
        <f t="shared" si="102"/>
        <v>Sep-2023</v>
      </c>
      <c r="R755" s="2" t="str">
        <f t="shared" si="107"/>
        <v>ADULTS</v>
      </c>
    </row>
    <row r="756" spans="1:18" x14ac:dyDescent="0.35">
      <c r="A756" s="1">
        <v>45038</v>
      </c>
      <c r="B756" t="s">
        <v>784</v>
      </c>
      <c r="C756">
        <v>24</v>
      </c>
      <c r="D756" t="s">
        <v>9</v>
      </c>
      <c r="E756" t="s">
        <v>15</v>
      </c>
      <c r="F756" t="s">
        <v>23</v>
      </c>
      <c r="G756" s="6">
        <f>VLOOKUP(F756,S$11:$T$15, 2, FALSE)</f>
        <v>2440.2966694490819</v>
      </c>
      <c r="H756" t="s">
        <v>37</v>
      </c>
      <c r="I756" s="2">
        <v>3332.76</v>
      </c>
      <c r="J756" t="str">
        <f t="shared" si="103"/>
        <v>18-39</v>
      </c>
      <c r="K756" s="2">
        <f t="shared" si="99"/>
        <v>3666.0360000000005</v>
      </c>
      <c r="L756" s="2">
        <f t="shared" si="104"/>
        <v>3666</v>
      </c>
      <c r="M756" s="2">
        <f t="shared" si="105"/>
        <v>3667</v>
      </c>
      <c r="N756" s="2">
        <f t="shared" si="106"/>
        <v>3666</v>
      </c>
      <c r="O756">
        <f t="shared" si="100"/>
        <v>2023</v>
      </c>
      <c r="P756" t="str">
        <f t="shared" si="101"/>
        <v>Apr</v>
      </c>
      <c r="Q756" t="str">
        <f t="shared" si="102"/>
        <v>Apr-2023</v>
      </c>
      <c r="R756" s="2" t="str">
        <f t="shared" si="107"/>
        <v>ADULTS</v>
      </c>
    </row>
    <row r="757" spans="1:18" x14ac:dyDescent="0.35">
      <c r="A757" s="1">
        <v>44882</v>
      </c>
      <c r="B757" t="s">
        <v>785</v>
      </c>
      <c r="C757">
        <v>44</v>
      </c>
      <c r="D757" t="s">
        <v>21</v>
      </c>
      <c r="E757" t="s">
        <v>10</v>
      </c>
      <c r="F757" t="s">
        <v>16</v>
      </c>
      <c r="G757" s="6">
        <f>VLOOKUP(F757,S$11:$T$15, 2, FALSE)</f>
        <v>2509.1716796874998</v>
      </c>
      <c r="H757" t="s">
        <v>12</v>
      </c>
      <c r="I757" s="2">
        <v>328.6</v>
      </c>
      <c r="J757" t="str">
        <f t="shared" si="103"/>
        <v>40-59</v>
      </c>
      <c r="K757" s="2">
        <f t="shared" si="99"/>
        <v>361.46000000000004</v>
      </c>
      <c r="L757" s="2">
        <f t="shared" si="104"/>
        <v>361</v>
      </c>
      <c r="M757" s="2">
        <f t="shared" si="105"/>
        <v>362</v>
      </c>
      <c r="N757" s="2">
        <f t="shared" si="106"/>
        <v>361</v>
      </c>
      <c r="O757">
        <f t="shared" si="100"/>
        <v>2022</v>
      </c>
      <c r="P757" t="str">
        <f t="shared" si="101"/>
        <v>Nov</v>
      </c>
      <c r="Q757" t="str">
        <f t="shared" si="102"/>
        <v>Nov-2022</v>
      </c>
      <c r="R757" s="2" t="str">
        <f t="shared" si="107"/>
        <v>ADULTS</v>
      </c>
    </row>
    <row r="758" spans="1:18" x14ac:dyDescent="0.35">
      <c r="A758" s="1">
        <v>44616</v>
      </c>
      <c r="B758" t="s">
        <v>786</v>
      </c>
      <c r="C758">
        <v>19</v>
      </c>
      <c r="D758" t="s">
        <v>14</v>
      </c>
      <c r="E758" t="s">
        <v>35</v>
      </c>
      <c r="F758" t="s">
        <v>30</v>
      </c>
      <c r="G758" s="6">
        <f>VLOOKUP(F758,S$11:$T$15, 2, FALSE)</f>
        <v>2496.7676064257025</v>
      </c>
      <c r="H758" t="s">
        <v>37</v>
      </c>
      <c r="I758" s="2">
        <v>4039.41</v>
      </c>
      <c r="J758" t="str">
        <f t="shared" si="103"/>
        <v>18-39</v>
      </c>
      <c r="K758" s="2">
        <f t="shared" si="99"/>
        <v>4443.3510000000006</v>
      </c>
      <c r="L758" s="2">
        <f t="shared" si="104"/>
        <v>4443</v>
      </c>
      <c r="M758" s="2">
        <f t="shared" si="105"/>
        <v>4444</v>
      </c>
      <c r="N758" s="2">
        <f t="shared" si="106"/>
        <v>4443</v>
      </c>
      <c r="O758">
        <f t="shared" si="100"/>
        <v>2022</v>
      </c>
      <c r="P758" t="str">
        <f t="shared" si="101"/>
        <v>Feb</v>
      </c>
      <c r="Q758" t="str">
        <f t="shared" si="102"/>
        <v>Feb-2022</v>
      </c>
      <c r="R758" s="2" t="str">
        <f t="shared" si="107"/>
        <v>ADULTS</v>
      </c>
    </row>
    <row r="759" spans="1:18" x14ac:dyDescent="0.35">
      <c r="A759" s="1">
        <v>44818</v>
      </c>
      <c r="B759" t="s">
        <v>787</v>
      </c>
      <c r="C759">
        <v>67</v>
      </c>
      <c r="D759" t="s">
        <v>9</v>
      </c>
      <c r="E759" t="s">
        <v>27</v>
      </c>
      <c r="F759" t="s">
        <v>23</v>
      </c>
      <c r="G759" s="6">
        <f>VLOOKUP(F759,S$11:$T$15, 2, FALSE)</f>
        <v>2440.2966694490819</v>
      </c>
      <c r="H759" t="s">
        <v>40</v>
      </c>
      <c r="I759" s="2">
        <v>2366.04</v>
      </c>
      <c r="J759" t="str">
        <f t="shared" si="103"/>
        <v>&gt;59</v>
      </c>
      <c r="K759" s="2">
        <f t="shared" si="99"/>
        <v>2602.6440000000002</v>
      </c>
      <c r="L759" s="2">
        <f t="shared" si="104"/>
        <v>2603</v>
      </c>
      <c r="M759" s="2">
        <f t="shared" si="105"/>
        <v>2603</v>
      </c>
      <c r="N759" s="2">
        <f t="shared" si="106"/>
        <v>2602</v>
      </c>
      <c r="O759">
        <f t="shared" si="100"/>
        <v>2022</v>
      </c>
      <c r="P759" t="str">
        <f t="shared" si="101"/>
        <v>Sep</v>
      </c>
      <c r="Q759" t="str">
        <f t="shared" si="102"/>
        <v>Sep-2022</v>
      </c>
      <c r="R759" s="2" t="str">
        <f t="shared" si="107"/>
        <v>ADULTS</v>
      </c>
    </row>
    <row r="760" spans="1:18" x14ac:dyDescent="0.35">
      <c r="A760" s="1">
        <v>45025</v>
      </c>
      <c r="B760" t="s">
        <v>788</v>
      </c>
      <c r="C760">
        <v>65</v>
      </c>
      <c r="D760" t="s">
        <v>9</v>
      </c>
      <c r="E760" t="s">
        <v>10</v>
      </c>
      <c r="F760" t="s">
        <v>23</v>
      </c>
      <c r="G760" s="6">
        <f>VLOOKUP(F760,S$11:$T$15, 2, FALSE)</f>
        <v>2440.2966694490819</v>
      </c>
      <c r="H760" t="s">
        <v>40</v>
      </c>
      <c r="I760" s="2">
        <v>423.76</v>
      </c>
      <c r="J760" t="str">
        <f t="shared" si="103"/>
        <v>&gt;59</v>
      </c>
      <c r="K760" s="2">
        <f t="shared" si="99"/>
        <v>466.13600000000002</v>
      </c>
      <c r="L760" s="2">
        <f t="shared" si="104"/>
        <v>466</v>
      </c>
      <c r="M760" s="2">
        <f t="shared" si="105"/>
        <v>467</v>
      </c>
      <c r="N760" s="2">
        <f t="shared" si="106"/>
        <v>466</v>
      </c>
      <c r="O760">
        <f t="shared" si="100"/>
        <v>2023</v>
      </c>
      <c r="P760" t="str">
        <f t="shared" si="101"/>
        <v>Apr</v>
      </c>
      <c r="Q760" t="str">
        <f t="shared" si="102"/>
        <v>Apr-2023</v>
      </c>
      <c r="R760" s="2" t="str">
        <f t="shared" si="107"/>
        <v>ADULTS</v>
      </c>
    </row>
    <row r="761" spans="1:18" x14ac:dyDescent="0.35">
      <c r="A761" s="1">
        <v>45058</v>
      </c>
      <c r="B761" t="s">
        <v>789</v>
      </c>
      <c r="C761">
        <v>56</v>
      </c>
      <c r="D761" t="s">
        <v>14</v>
      </c>
      <c r="E761" t="s">
        <v>33</v>
      </c>
      <c r="F761" t="s">
        <v>30</v>
      </c>
      <c r="G761" s="6">
        <f>VLOOKUP(F761,S$11:$T$15, 2, FALSE)</f>
        <v>2496.7676064257025</v>
      </c>
      <c r="H761" t="s">
        <v>17</v>
      </c>
      <c r="I761" s="2">
        <v>715.1</v>
      </c>
      <c r="J761" t="str">
        <f t="shared" si="103"/>
        <v>40-59</v>
      </c>
      <c r="K761" s="2">
        <f t="shared" si="99"/>
        <v>786.61000000000013</v>
      </c>
      <c r="L761" s="2">
        <f t="shared" si="104"/>
        <v>787</v>
      </c>
      <c r="M761" s="2">
        <f t="shared" si="105"/>
        <v>787</v>
      </c>
      <c r="N761" s="2">
        <f t="shared" si="106"/>
        <v>786</v>
      </c>
      <c r="O761">
        <f t="shared" si="100"/>
        <v>2023</v>
      </c>
      <c r="P761" t="str">
        <f t="shared" si="101"/>
        <v>May</v>
      </c>
      <c r="Q761" t="str">
        <f t="shared" si="102"/>
        <v>May-2023</v>
      </c>
      <c r="R761" s="2" t="str">
        <f t="shared" si="107"/>
        <v>ADULTS</v>
      </c>
    </row>
    <row r="762" spans="1:18" x14ac:dyDescent="0.35">
      <c r="A762" s="1">
        <v>44829</v>
      </c>
      <c r="B762" t="s">
        <v>790</v>
      </c>
      <c r="C762">
        <v>97</v>
      </c>
      <c r="D762" t="s">
        <v>9</v>
      </c>
      <c r="E762" t="s">
        <v>15</v>
      </c>
      <c r="F762" t="s">
        <v>30</v>
      </c>
      <c r="G762" s="6">
        <f>VLOOKUP(F762,S$11:$T$15, 2, FALSE)</f>
        <v>2496.7676064257025</v>
      </c>
      <c r="H762" t="s">
        <v>37</v>
      </c>
      <c r="I762" s="2">
        <v>435.59</v>
      </c>
      <c r="J762" t="str">
        <f t="shared" si="103"/>
        <v>&gt;59</v>
      </c>
      <c r="K762" s="2">
        <f t="shared" si="99"/>
        <v>479.149</v>
      </c>
      <c r="L762" s="2">
        <f t="shared" si="104"/>
        <v>479</v>
      </c>
      <c r="M762" s="2">
        <f t="shared" si="105"/>
        <v>480</v>
      </c>
      <c r="N762" s="2">
        <f t="shared" si="106"/>
        <v>479</v>
      </c>
      <c r="O762">
        <f t="shared" si="100"/>
        <v>2022</v>
      </c>
      <c r="P762" t="str">
        <f t="shared" si="101"/>
        <v>Sep</v>
      </c>
      <c r="Q762" t="str">
        <f t="shared" si="102"/>
        <v>Sep-2022</v>
      </c>
      <c r="R762" s="2" t="str">
        <f t="shared" si="107"/>
        <v>ADULTS</v>
      </c>
    </row>
    <row r="763" spans="1:18" x14ac:dyDescent="0.35">
      <c r="A763" s="1">
        <v>44975</v>
      </c>
      <c r="B763" t="s">
        <v>791</v>
      </c>
      <c r="C763">
        <v>93</v>
      </c>
      <c r="D763" t="s">
        <v>21</v>
      </c>
      <c r="E763" t="s">
        <v>19</v>
      </c>
      <c r="F763" t="s">
        <v>11</v>
      </c>
      <c r="G763" s="6">
        <f>VLOOKUP(F763,S$11:$T$15, 2, FALSE)</f>
        <v>2503.6022787783868</v>
      </c>
      <c r="H763" t="s">
        <v>28</v>
      </c>
      <c r="I763" s="2">
        <v>1875.61</v>
      </c>
      <c r="J763" t="str">
        <f t="shared" si="103"/>
        <v>&gt;59</v>
      </c>
      <c r="K763" s="2">
        <f t="shared" si="99"/>
        <v>2063.1710000000003</v>
      </c>
      <c r="L763" s="2">
        <f t="shared" si="104"/>
        <v>2063</v>
      </c>
      <c r="M763" s="2">
        <f t="shared" si="105"/>
        <v>2064</v>
      </c>
      <c r="N763" s="2">
        <f t="shared" si="106"/>
        <v>2063</v>
      </c>
      <c r="O763">
        <f t="shared" si="100"/>
        <v>2023</v>
      </c>
      <c r="P763" t="str">
        <f t="shared" si="101"/>
        <v>Feb</v>
      </c>
      <c r="Q763" t="str">
        <f t="shared" si="102"/>
        <v>Feb-2023</v>
      </c>
      <c r="R763" s="2" t="str">
        <f t="shared" si="107"/>
        <v>ADULTS</v>
      </c>
    </row>
    <row r="764" spans="1:18" x14ac:dyDescent="0.35">
      <c r="A764" s="1">
        <v>45124</v>
      </c>
      <c r="B764" t="s">
        <v>792</v>
      </c>
      <c r="C764">
        <v>56</v>
      </c>
      <c r="D764" t="s">
        <v>9</v>
      </c>
      <c r="E764" t="s">
        <v>25</v>
      </c>
      <c r="F764" t="s">
        <v>11</v>
      </c>
      <c r="G764" s="6">
        <f>VLOOKUP(F764,S$11:$T$15, 2, FALSE)</f>
        <v>2503.6022787783868</v>
      </c>
      <c r="H764" t="s">
        <v>17</v>
      </c>
      <c r="I764" s="2">
        <v>3519.01</v>
      </c>
      <c r="J764" t="str">
        <f t="shared" si="103"/>
        <v>40-59</v>
      </c>
      <c r="K764" s="2">
        <f t="shared" si="99"/>
        <v>3870.9110000000005</v>
      </c>
      <c r="L764" s="2">
        <f t="shared" si="104"/>
        <v>3871</v>
      </c>
      <c r="M764" s="2">
        <f t="shared" si="105"/>
        <v>3871</v>
      </c>
      <c r="N764" s="2">
        <f t="shared" si="106"/>
        <v>3870</v>
      </c>
      <c r="O764">
        <f t="shared" si="100"/>
        <v>2023</v>
      </c>
      <c r="P764" t="str">
        <f t="shared" si="101"/>
        <v>Jul</v>
      </c>
      <c r="Q764" t="str">
        <f t="shared" si="102"/>
        <v>Jul-2023</v>
      </c>
      <c r="R764" s="2" t="str">
        <f t="shared" si="107"/>
        <v>ADULTS</v>
      </c>
    </row>
    <row r="765" spans="1:18" x14ac:dyDescent="0.35">
      <c r="A765" s="1">
        <v>44865</v>
      </c>
      <c r="B765" t="s">
        <v>793</v>
      </c>
      <c r="C765">
        <v>65</v>
      </c>
      <c r="D765" t="s">
        <v>21</v>
      </c>
      <c r="E765" t="s">
        <v>22</v>
      </c>
      <c r="F765" t="s">
        <v>16</v>
      </c>
      <c r="G765" s="6">
        <f>VLOOKUP(F765,S$11:$T$15, 2, FALSE)</f>
        <v>2509.1716796874998</v>
      </c>
      <c r="H765" t="s">
        <v>28</v>
      </c>
      <c r="I765" s="2">
        <v>3980.31</v>
      </c>
      <c r="J765" t="str">
        <f t="shared" si="103"/>
        <v>&gt;59</v>
      </c>
      <c r="K765" s="2">
        <f t="shared" si="99"/>
        <v>4378.3410000000003</v>
      </c>
      <c r="L765" s="2">
        <f t="shared" si="104"/>
        <v>4378</v>
      </c>
      <c r="M765" s="2">
        <f t="shared" si="105"/>
        <v>4379</v>
      </c>
      <c r="N765" s="2">
        <f t="shared" si="106"/>
        <v>4378</v>
      </c>
      <c r="O765">
        <f t="shared" si="100"/>
        <v>2022</v>
      </c>
      <c r="P765" t="str">
        <f t="shared" si="101"/>
        <v>Oct</v>
      </c>
      <c r="Q765" t="str">
        <f t="shared" si="102"/>
        <v>Oct-2022</v>
      </c>
      <c r="R765" s="2" t="str">
        <f t="shared" si="107"/>
        <v>ADULTS</v>
      </c>
    </row>
    <row r="766" spans="1:18" x14ac:dyDescent="0.35">
      <c r="A766" s="1">
        <v>44792</v>
      </c>
      <c r="B766" t="s">
        <v>794</v>
      </c>
      <c r="C766">
        <v>43</v>
      </c>
      <c r="D766" t="s">
        <v>21</v>
      </c>
      <c r="E766" t="s">
        <v>27</v>
      </c>
      <c r="F766" t="s">
        <v>30</v>
      </c>
      <c r="G766" s="6">
        <f>VLOOKUP(F766,S$11:$T$15, 2, FALSE)</f>
        <v>2496.7676064257025</v>
      </c>
      <c r="H766" t="s">
        <v>28</v>
      </c>
      <c r="I766" s="2">
        <v>4168.9799999999996</v>
      </c>
      <c r="J766" t="str">
        <f t="shared" si="103"/>
        <v>40-59</v>
      </c>
      <c r="K766" s="2">
        <f t="shared" si="99"/>
        <v>4585.8779999999997</v>
      </c>
      <c r="L766" s="2">
        <f t="shared" si="104"/>
        <v>4586</v>
      </c>
      <c r="M766" s="2">
        <f t="shared" si="105"/>
        <v>4586</v>
      </c>
      <c r="N766" s="2">
        <f t="shared" si="106"/>
        <v>4585</v>
      </c>
      <c r="O766">
        <f t="shared" si="100"/>
        <v>2022</v>
      </c>
      <c r="P766" t="str">
        <f t="shared" si="101"/>
        <v>Aug</v>
      </c>
      <c r="Q766" t="str">
        <f t="shared" si="102"/>
        <v>Aug-2022</v>
      </c>
      <c r="R766" s="2" t="str">
        <f t="shared" si="107"/>
        <v>ADULTS</v>
      </c>
    </row>
    <row r="767" spans="1:18" x14ac:dyDescent="0.35">
      <c r="A767" s="1">
        <v>44944</v>
      </c>
      <c r="B767" t="s">
        <v>795</v>
      </c>
      <c r="C767">
        <v>64</v>
      </c>
      <c r="D767" t="s">
        <v>14</v>
      </c>
      <c r="E767" t="s">
        <v>15</v>
      </c>
      <c r="F767" t="s">
        <v>23</v>
      </c>
      <c r="G767" s="6">
        <f>VLOOKUP(F767,S$11:$T$15, 2, FALSE)</f>
        <v>2440.2966694490819</v>
      </c>
      <c r="H767" t="s">
        <v>28</v>
      </c>
      <c r="I767" s="2">
        <v>1533.33</v>
      </c>
      <c r="J767" t="str">
        <f t="shared" si="103"/>
        <v>&gt;59</v>
      </c>
      <c r="K767" s="2">
        <f t="shared" si="99"/>
        <v>1686.663</v>
      </c>
      <c r="L767" s="2">
        <f t="shared" si="104"/>
        <v>1687</v>
      </c>
      <c r="M767" s="2">
        <f t="shared" si="105"/>
        <v>1687</v>
      </c>
      <c r="N767" s="2">
        <f t="shared" si="106"/>
        <v>1686</v>
      </c>
      <c r="O767">
        <f t="shared" si="100"/>
        <v>2023</v>
      </c>
      <c r="P767" t="str">
        <f t="shared" si="101"/>
        <v>Jan</v>
      </c>
      <c r="Q767" t="str">
        <f t="shared" si="102"/>
        <v>Jan-2023</v>
      </c>
      <c r="R767" s="2" t="str">
        <f t="shared" si="107"/>
        <v>ADULTS</v>
      </c>
    </row>
    <row r="768" spans="1:18" x14ac:dyDescent="0.35">
      <c r="A768" s="1">
        <v>45011</v>
      </c>
      <c r="B768" t="s">
        <v>796</v>
      </c>
      <c r="C768">
        <v>77</v>
      </c>
      <c r="D768" t="s">
        <v>14</v>
      </c>
      <c r="E768" t="s">
        <v>35</v>
      </c>
      <c r="F768" t="s">
        <v>23</v>
      </c>
      <c r="G768" s="6">
        <f>VLOOKUP(F768,S$11:$T$15, 2, FALSE)</f>
        <v>2440.2966694490819</v>
      </c>
      <c r="H768" t="s">
        <v>12</v>
      </c>
      <c r="I768" s="2">
        <v>2641.41</v>
      </c>
      <c r="J768" t="str">
        <f t="shared" si="103"/>
        <v>&gt;59</v>
      </c>
      <c r="K768" s="2">
        <f t="shared" si="99"/>
        <v>2905.5509999999999</v>
      </c>
      <c r="L768" s="2">
        <f t="shared" si="104"/>
        <v>2906</v>
      </c>
      <c r="M768" s="2">
        <f t="shared" si="105"/>
        <v>2906</v>
      </c>
      <c r="N768" s="2">
        <f t="shared" si="106"/>
        <v>2905</v>
      </c>
      <c r="O768">
        <f t="shared" si="100"/>
        <v>2023</v>
      </c>
      <c r="P768" t="str">
        <f t="shared" si="101"/>
        <v>Mar</v>
      </c>
      <c r="Q768" t="str">
        <f t="shared" si="102"/>
        <v>Mar-2023</v>
      </c>
      <c r="R768" s="2" t="str">
        <f t="shared" si="107"/>
        <v>ADULTS</v>
      </c>
    </row>
    <row r="769" spans="1:18" x14ac:dyDescent="0.35">
      <c r="A769" s="1">
        <v>44884</v>
      </c>
      <c r="B769" t="s">
        <v>797</v>
      </c>
      <c r="C769">
        <v>75</v>
      </c>
      <c r="D769" t="s">
        <v>14</v>
      </c>
      <c r="E769" t="s">
        <v>22</v>
      </c>
      <c r="F769" t="s">
        <v>30</v>
      </c>
      <c r="G769" s="6">
        <f>VLOOKUP(F769,S$11:$T$15, 2, FALSE)</f>
        <v>2496.7676064257025</v>
      </c>
      <c r="H769" t="s">
        <v>40</v>
      </c>
      <c r="I769" s="2">
        <v>837.79</v>
      </c>
      <c r="J769" t="str">
        <f t="shared" si="103"/>
        <v>&gt;59</v>
      </c>
      <c r="K769" s="2">
        <f t="shared" si="99"/>
        <v>921.56900000000007</v>
      </c>
      <c r="L769" s="2">
        <f t="shared" si="104"/>
        <v>922</v>
      </c>
      <c r="M769" s="2">
        <f t="shared" si="105"/>
        <v>922</v>
      </c>
      <c r="N769" s="2">
        <f t="shared" si="106"/>
        <v>921</v>
      </c>
      <c r="O769">
        <f t="shared" si="100"/>
        <v>2022</v>
      </c>
      <c r="P769" t="str">
        <f t="shared" si="101"/>
        <v>Nov</v>
      </c>
      <c r="Q769" t="str">
        <f t="shared" si="102"/>
        <v>Nov-2022</v>
      </c>
      <c r="R769" s="2" t="str">
        <f t="shared" si="107"/>
        <v>ADULTS</v>
      </c>
    </row>
    <row r="770" spans="1:18" x14ac:dyDescent="0.35">
      <c r="A770" s="1">
        <v>45061</v>
      </c>
      <c r="B770" t="s">
        <v>798</v>
      </c>
      <c r="C770">
        <v>39</v>
      </c>
      <c r="D770" t="s">
        <v>21</v>
      </c>
      <c r="E770" t="s">
        <v>35</v>
      </c>
      <c r="F770" t="s">
        <v>23</v>
      </c>
      <c r="G770" s="6">
        <f>VLOOKUP(F770,S$11:$T$15, 2, FALSE)</f>
        <v>2440.2966694490819</v>
      </c>
      <c r="H770" t="s">
        <v>17</v>
      </c>
      <c r="I770" s="2">
        <v>631.64</v>
      </c>
      <c r="J770" t="str">
        <f t="shared" si="103"/>
        <v>18-39</v>
      </c>
      <c r="K770" s="2">
        <f t="shared" ref="K770:K833" si="108">I770*1.1</f>
        <v>694.80400000000009</v>
      </c>
      <c r="L770" s="2">
        <f t="shared" si="104"/>
        <v>695</v>
      </c>
      <c r="M770" s="2">
        <f t="shared" si="105"/>
        <v>695</v>
      </c>
      <c r="N770" s="2">
        <f t="shared" si="106"/>
        <v>694</v>
      </c>
      <c r="O770">
        <f t="shared" ref="O770:O833" si="109">YEAR(A770)</f>
        <v>2023</v>
      </c>
      <c r="P770" t="str">
        <f t="shared" ref="P770:P833" si="110">TEXT(A770, "MMM")</f>
        <v>May</v>
      </c>
      <c r="Q770" t="str">
        <f t="shared" ref="Q770:Q833" si="111">TEXT(A770, "MMM-YYYY")</f>
        <v>May-2023</v>
      </c>
      <c r="R770" s="2" t="str">
        <f t="shared" si="107"/>
        <v>ADULTS</v>
      </c>
    </row>
    <row r="771" spans="1:18" x14ac:dyDescent="0.35">
      <c r="A771" s="1">
        <v>44999</v>
      </c>
      <c r="B771" t="s">
        <v>799</v>
      </c>
      <c r="C771">
        <v>97</v>
      </c>
      <c r="D771" t="s">
        <v>14</v>
      </c>
      <c r="E771" t="s">
        <v>25</v>
      </c>
      <c r="F771" t="s">
        <v>30</v>
      </c>
      <c r="G771" s="6">
        <f>VLOOKUP(F771,S$11:$T$15, 2, FALSE)</f>
        <v>2496.7676064257025</v>
      </c>
      <c r="H771" t="s">
        <v>37</v>
      </c>
      <c r="I771" s="2">
        <v>1404.3</v>
      </c>
      <c r="J771" t="str">
        <f t="shared" ref="J771:J834" si="112">IF(C771&lt;=17,"0-17",IF(C771&lt;=39, "18-39", IF(C771&lt;=59, "40-59", "&gt;59")))</f>
        <v>&gt;59</v>
      </c>
      <c r="K771" s="2">
        <f t="shared" si="108"/>
        <v>1544.73</v>
      </c>
      <c r="L771" s="2">
        <f t="shared" ref="L771:L834" si="113">ROUND(K771, 0)</f>
        <v>1545</v>
      </c>
      <c r="M771" s="2">
        <f t="shared" ref="M771:M834" si="114">ROUNDUP(K771, 0)</f>
        <v>1545</v>
      </c>
      <c r="N771" s="2">
        <f t="shared" ref="N771:N834" si="115">ROUNDDOWN(K771,0)</f>
        <v>1544</v>
      </c>
      <c r="O771">
        <f t="shared" si="109"/>
        <v>2023</v>
      </c>
      <c r="P771" t="str">
        <f t="shared" si="110"/>
        <v>Mar</v>
      </c>
      <c r="Q771" t="str">
        <f t="shared" si="111"/>
        <v>Mar-2023</v>
      </c>
      <c r="R771" s="2" t="str">
        <f t="shared" ref="R771:R834" si="116">IF(C771&gt;=18, "ADULTS", "CHILDREN")</f>
        <v>ADULTS</v>
      </c>
    </row>
    <row r="772" spans="1:18" x14ac:dyDescent="0.35">
      <c r="A772" s="1">
        <v>45126</v>
      </c>
      <c r="B772" t="s">
        <v>800</v>
      </c>
      <c r="C772">
        <v>75</v>
      </c>
      <c r="D772" t="s">
        <v>14</v>
      </c>
      <c r="E772" t="s">
        <v>15</v>
      </c>
      <c r="F772" t="s">
        <v>23</v>
      </c>
      <c r="G772" s="6">
        <f>VLOOKUP(F772,S$11:$T$15, 2, FALSE)</f>
        <v>2440.2966694490819</v>
      </c>
      <c r="H772" t="s">
        <v>17</v>
      </c>
      <c r="I772" s="2">
        <v>1746.93</v>
      </c>
      <c r="J772" t="str">
        <f t="shared" si="112"/>
        <v>&gt;59</v>
      </c>
      <c r="K772" s="2">
        <f t="shared" si="108"/>
        <v>1921.6230000000003</v>
      </c>
      <c r="L772" s="2">
        <f t="shared" si="113"/>
        <v>1922</v>
      </c>
      <c r="M772" s="2">
        <f t="shared" si="114"/>
        <v>1922</v>
      </c>
      <c r="N772" s="2">
        <f t="shared" si="115"/>
        <v>1921</v>
      </c>
      <c r="O772">
        <f t="shared" si="109"/>
        <v>2023</v>
      </c>
      <c r="P772" t="str">
        <f t="shared" si="110"/>
        <v>Jul</v>
      </c>
      <c r="Q772" t="str">
        <f t="shared" si="111"/>
        <v>Jul-2023</v>
      </c>
      <c r="R772" s="2" t="str">
        <f t="shared" si="116"/>
        <v>ADULTS</v>
      </c>
    </row>
    <row r="773" spans="1:18" x14ac:dyDescent="0.35">
      <c r="A773" s="1">
        <v>44850</v>
      </c>
      <c r="B773" t="s">
        <v>801</v>
      </c>
      <c r="C773">
        <v>57</v>
      </c>
      <c r="D773" t="s">
        <v>21</v>
      </c>
      <c r="E773" t="s">
        <v>33</v>
      </c>
      <c r="F773" t="s">
        <v>23</v>
      </c>
      <c r="G773" s="6">
        <f>VLOOKUP(F773,S$11:$T$15, 2, FALSE)</f>
        <v>2440.2966694490819</v>
      </c>
      <c r="H773" t="s">
        <v>40</v>
      </c>
      <c r="I773" s="2">
        <v>3678.9</v>
      </c>
      <c r="J773" t="str">
        <f t="shared" si="112"/>
        <v>40-59</v>
      </c>
      <c r="K773" s="2">
        <f t="shared" si="108"/>
        <v>4046.7900000000004</v>
      </c>
      <c r="L773" s="2">
        <f t="shared" si="113"/>
        <v>4047</v>
      </c>
      <c r="M773" s="2">
        <f t="shared" si="114"/>
        <v>4047</v>
      </c>
      <c r="N773" s="2">
        <f t="shared" si="115"/>
        <v>4046</v>
      </c>
      <c r="O773">
        <f t="shared" si="109"/>
        <v>2022</v>
      </c>
      <c r="P773" t="str">
        <f t="shared" si="110"/>
        <v>Oct</v>
      </c>
      <c r="Q773" t="str">
        <f t="shared" si="111"/>
        <v>Oct-2022</v>
      </c>
      <c r="R773" s="2" t="str">
        <f t="shared" si="116"/>
        <v>ADULTS</v>
      </c>
    </row>
    <row r="774" spans="1:18" x14ac:dyDescent="0.35">
      <c r="A774" s="1">
        <v>44777</v>
      </c>
      <c r="B774" t="s">
        <v>802</v>
      </c>
      <c r="C774">
        <v>61</v>
      </c>
      <c r="D774" t="s">
        <v>14</v>
      </c>
      <c r="E774" t="s">
        <v>35</v>
      </c>
      <c r="F774" t="s">
        <v>16</v>
      </c>
      <c r="G774" s="6">
        <f>VLOOKUP(F774,S$11:$T$15, 2, FALSE)</f>
        <v>2509.1716796874998</v>
      </c>
      <c r="H774" t="s">
        <v>37</v>
      </c>
      <c r="I774" s="2">
        <v>2760.14</v>
      </c>
      <c r="J774" t="str">
        <f t="shared" si="112"/>
        <v>&gt;59</v>
      </c>
      <c r="K774" s="2">
        <f t="shared" si="108"/>
        <v>3036.154</v>
      </c>
      <c r="L774" s="2">
        <f t="shared" si="113"/>
        <v>3036</v>
      </c>
      <c r="M774" s="2">
        <f t="shared" si="114"/>
        <v>3037</v>
      </c>
      <c r="N774" s="2">
        <f t="shared" si="115"/>
        <v>3036</v>
      </c>
      <c r="O774">
        <f t="shared" si="109"/>
        <v>2022</v>
      </c>
      <c r="P774" t="str">
        <f t="shared" si="110"/>
        <v>Aug</v>
      </c>
      <c r="Q774" t="str">
        <f t="shared" si="111"/>
        <v>Aug-2022</v>
      </c>
      <c r="R774" s="2" t="str">
        <f t="shared" si="116"/>
        <v>ADULTS</v>
      </c>
    </row>
    <row r="775" spans="1:18" x14ac:dyDescent="0.35">
      <c r="A775" s="1">
        <v>45131</v>
      </c>
      <c r="B775" t="s">
        <v>803</v>
      </c>
      <c r="C775">
        <v>90</v>
      </c>
      <c r="D775" t="s">
        <v>9</v>
      </c>
      <c r="E775" t="s">
        <v>35</v>
      </c>
      <c r="F775" t="s">
        <v>23</v>
      </c>
      <c r="G775" s="6">
        <f>VLOOKUP(F775,S$11:$T$15, 2, FALSE)</f>
        <v>2440.2966694490819</v>
      </c>
      <c r="H775" t="s">
        <v>37</v>
      </c>
      <c r="I775" s="2">
        <v>718.77</v>
      </c>
      <c r="J775" t="str">
        <f t="shared" si="112"/>
        <v>&gt;59</v>
      </c>
      <c r="K775" s="2">
        <f t="shared" si="108"/>
        <v>790.64700000000005</v>
      </c>
      <c r="L775" s="2">
        <f t="shared" si="113"/>
        <v>791</v>
      </c>
      <c r="M775" s="2">
        <f t="shared" si="114"/>
        <v>791</v>
      </c>
      <c r="N775" s="2">
        <f t="shared" si="115"/>
        <v>790</v>
      </c>
      <c r="O775">
        <f t="shared" si="109"/>
        <v>2023</v>
      </c>
      <c r="P775" t="str">
        <f t="shared" si="110"/>
        <v>Jul</v>
      </c>
      <c r="Q775" t="str">
        <f t="shared" si="111"/>
        <v>Jul-2023</v>
      </c>
      <c r="R775" s="2" t="str">
        <f t="shared" si="116"/>
        <v>ADULTS</v>
      </c>
    </row>
    <row r="776" spans="1:18" x14ac:dyDescent="0.35">
      <c r="A776" s="1">
        <v>44960</v>
      </c>
      <c r="B776" t="s">
        <v>804</v>
      </c>
      <c r="C776">
        <v>34</v>
      </c>
      <c r="D776" t="s">
        <v>14</v>
      </c>
      <c r="E776" t="s">
        <v>19</v>
      </c>
      <c r="F776" t="s">
        <v>16</v>
      </c>
      <c r="G776" s="6">
        <f>VLOOKUP(F776,S$11:$T$15, 2, FALSE)</f>
        <v>2509.1716796874998</v>
      </c>
      <c r="H776" t="s">
        <v>28</v>
      </c>
      <c r="I776" s="2">
        <v>4744.8100000000004</v>
      </c>
      <c r="J776" t="str">
        <f t="shared" si="112"/>
        <v>18-39</v>
      </c>
      <c r="K776" s="2">
        <f t="shared" si="108"/>
        <v>5219.2910000000011</v>
      </c>
      <c r="L776" s="2">
        <f t="shared" si="113"/>
        <v>5219</v>
      </c>
      <c r="M776" s="2">
        <f t="shared" si="114"/>
        <v>5220</v>
      </c>
      <c r="N776" s="2">
        <f t="shared" si="115"/>
        <v>5219</v>
      </c>
      <c r="O776">
        <f t="shared" si="109"/>
        <v>2023</v>
      </c>
      <c r="P776" t="str">
        <f t="shared" si="110"/>
        <v>Feb</v>
      </c>
      <c r="Q776" t="str">
        <f t="shared" si="111"/>
        <v>Feb-2023</v>
      </c>
      <c r="R776" s="2" t="str">
        <f t="shared" si="116"/>
        <v>ADULTS</v>
      </c>
    </row>
    <row r="777" spans="1:18" x14ac:dyDescent="0.35">
      <c r="A777" s="1">
        <v>45031</v>
      </c>
      <c r="B777" t="s">
        <v>805</v>
      </c>
      <c r="C777">
        <v>29</v>
      </c>
      <c r="D777" t="s">
        <v>9</v>
      </c>
      <c r="E777" t="s">
        <v>33</v>
      </c>
      <c r="F777" t="s">
        <v>16</v>
      </c>
      <c r="G777" s="6">
        <f>VLOOKUP(F777,S$11:$T$15, 2, FALSE)</f>
        <v>2509.1716796874998</v>
      </c>
      <c r="H777" t="s">
        <v>12</v>
      </c>
      <c r="I777" s="2">
        <v>3837.54</v>
      </c>
      <c r="J777" t="str">
        <f t="shared" si="112"/>
        <v>18-39</v>
      </c>
      <c r="K777" s="2">
        <f t="shared" si="108"/>
        <v>4221.2939999999999</v>
      </c>
      <c r="L777" s="2">
        <f t="shared" si="113"/>
        <v>4221</v>
      </c>
      <c r="M777" s="2">
        <f t="shared" si="114"/>
        <v>4222</v>
      </c>
      <c r="N777" s="2">
        <f t="shared" si="115"/>
        <v>4221</v>
      </c>
      <c r="O777">
        <f t="shared" si="109"/>
        <v>2023</v>
      </c>
      <c r="P777" t="str">
        <f t="shared" si="110"/>
        <v>Apr</v>
      </c>
      <c r="Q777" t="str">
        <f t="shared" si="111"/>
        <v>Apr-2023</v>
      </c>
      <c r="R777" s="2" t="str">
        <f t="shared" si="116"/>
        <v>ADULTS</v>
      </c>
    </row>
    <row r="778" spans="1:18" x14ac:dyDescent="0.35">
      <c r="A778" s="1">
        <v>44683</v>
      </c>
      <c r="B778" t="s">
        <v>806</v>
      </c>
      <c r="C778">
        <v>39</v>
      </c>
      <c r="D778" t="s">
        <v>9</v>
      </c>
      <c r="E778" t="s">
        <v>27</v>
      </c>
      <c r="F778" t="s">
        <v>23</v>
      </c>
      <c r="G778" s="6">
        <f>VLOOKUP(F778,S$11:$T$15, 2, FALSE)</f>
        <v>2440.2966694490819</v>
      </c>
      <c r="H778" t="s">
        <v>17</v>
      </c>
      <c r="I778" s="2">
        <v>4890</v>
      </c>
      <c r="J778" t="str">
        <f t="shared" si="112"/>
        <v>18-39</v>
      </c>
      <c r="K778" s="2">
        <f t="shared" si="108"/>
        <v>5379</v>
      </c>
      <c r="L778" s="2">
        <f t="shared" si="113"/>
        <v>5379</v>
      </c>
      <c r="M778" s="2">
        <f t="shared" si="114"/>
        <v>5379</v>
      </c>
      <c r="N778" s="2">
        <f t="shared" si="115"/>
        <v>5379</v>
      </c>
      <c r="O778">
        <f t="shared" si="109"/>
        <v>2022</v>
      </c>
      <c r="P778" t="str">
        <f t="shared" si="110"/>
        <v>May</v>
      </c>
      <c r="Q778" t="str">
        <f t="shared" si="111"/>
        <v>May-2022</v>
      </c>
      <c r="R778" s="2" t="str">
        <f t="shared" si="116"/>
        <v>ADULTS</v>
      </c>
    </row>
    <row r="779" spans="1:18" x14ac:dyDescent="0.35">
      <c r="A779" s="1">
        <v>45227</v>
      </c>
      <c r="B779" t="s">
        <v>807</v>
      </c>
      <c r="C779">
        <v>88</v>
      </c>
      <c r="D779" t="s">
        <v>14</v>
      </c>
      <c r="E779" t="s">
        <v>22</v>
      </c>
      <c r="F779" t="s">
        <v>16</v>
      </c>
      <c r="G779" s="6">
        <f>VLOOKUP(F779,S$11:$T$15, 2, FALSE)</f>
        <v>2509.1716796874998</v>
      </c>
      <c r="H779" t="s">
        <v>12</v>
      </c>
      <c r="I779" s="2">
        <v>1625.91</v>
      </c>
      <c r="J779" t="str">
        <f t="shared" si="112"/>
        <v>&gt;59</v>
      </c>
      <c r="K779" s="2">
        <f t="shared" si="108"/>
        <v>1788.5010000000002</v>
      </c>
      <c r="L779" s="2">
        <f t="shared" si="113"/>
        <v>1789</v>
      </c>
      <c r="M779" s="2">
        <f t="shared" si="114"/>
        <v>1789</v>
      </c>
      <c r="N779" s="2">
        <f t="shared" si="115"/>
        <v>1788</v>
      </c>
      <c r="O779">
        <f t="shared" si="109"/>
        <v>2023</v>
      </c>
      <c r="P779" t="str">
        <f t="shared" si="110"/>
        <v>Oct</v>
      </c>
      <c r="Q779" t="str">
        <f t="shared" si="111"/>
        <v>Oct-2023</v>
      </c>
      <c r="R779" s="2" t="str">
        <f t="shared" si="116"/>
        <v>ADULTS</v>
      </c>
    </row>
    <row r="780" spans="1:18" x14ac:dyDescent="0.35">
      <c r="A780" s="1">
        <v>45277</v>
      </c>
      <c r="B780" t="s">
        <v>808</v>
      </c>
      <c r="C780">
        <v>87</v>
      </c>
      <c r="D780" t="s">
        <v>9</v>
      </c>
      <c r="E780" t="s">
        <v>22</v>
      </c>
      <c r="F780" t="s">
        <v>23</v>
      </c>
      <c r="G780" s="6">
        <f>VLOOKUP(F780,S$11:$T$15, 2, FALSE)</f>
        <v>2440.2966694490819</v>
      </c>
      <c r="H780" t="s">
        <v>17</v>
      </c>
      <c r="I780" s="2">
        <v>1070.97</v>
      </c>
      <c r="J780" t="str">
        <f t="shared" si="112"/>
        <v>&gt;59</v>
      </c>
      <c r="K780" s="2">
        <f t="shared" si="108"/>
        <v>1178.0670000000002</v>
      </c>
      <c r="L780" s="2">
        <f t="shared" si="113"/>
        <v>1178</v>
      </c>
      <c r="M780" s="2">
        <f t="shared" si="114"/>
        <v>1179</v>
      </c>
      <c r="N780" s="2">
        <f t="shared" si="115"/>
        <v>1178</v>
      </c>
      <c r="O780">
        <f t="shared" si="109"/>
        <v>2023</v>
      </c>
      <c r="P780" t="str">
        <f t="shared" si="110"/>
        <v>Dec</v>
      </c>
      <c r="Q780" t="str">
        <f t="shared" si="111"/>
        <v>Dec-2023</v>
      </c>
      <c r="R780" s="2" t="str">
        <f t="shared" si="116"/>
        <v>ADULTS</v>
      </c>
    </row>
    <row r="781" spans="1:18" x14ac:dyDescent="0.35">
      <c r="A781" s="1">
        <v>44949</v>
      </c>
      <c r="B781" t="s">
        <v>809</v>
      </c>
      <c r="C781">
        <v>72</v>
      </c>
      <c r="D781" t="s">
        <v>14</v>
      </c>
      <c r="E781" t="s">
        <v>19</v>
      </c>
      <c r="F781" t="s">
        <v>30</v>
      </c>
      <c r="G781" s="6">
        <f>VLOOKUP(F781,S$11:$T$15, 2, FALSE)</f>
        <v>2496.7676064257025</v>
      </c>
      <c r="H781" t="s">
        <v>17</v>
      </c>
      <c r="I781" s="2">
        <v>2414.7600000000002</v>
      </c>
      <c r="J781" t="str">
        <f t="shared" si="112"/>
        <v>&gt;59</v>
      </c>
      <c r="K781" s="2">
        <f t="shared" si="108"/>
        <v>2656.2360000000003</v>
      </c>
      <c r="L781" s="2">
        <f t="shared" si="113"/>
        <v>2656</v>
      </c>
      <c r="M781" s="2">
        <f t="shared" si="114"/>
        <v>2657</v>
      </c>
      <c r="N781" s="2">
        <f t="shared" si="115"/>
        <v>2656</v>
      </c>
      <c r="O781">
        <f t="shared" si="109"/>
        <v>2023</v>
      </c>
      <c r="P781" t="str">
        <f t="shared" si="110"/>
        <v>Jan</v>
      </c>
      <c r="Q781" t="str">
        <f t="shared" si="111"/>
        <v>Jan-2023</v>
      </c>
      <c r="R781" s="2" t="str">
        <f t="shared" si="116"/>
        <v>ADULTS</v>
      </c>
    </row>
    <row r="782" spans="1:18" x14ac:dyDescent="0.35">
      <c r="A782" s="1">
        <v>44942</v>
      </c>
      <c r="B782" t="s">
        <v>810</v>
      </c>
      <c r="C782">
        <v>29</v>
      </c>
      <c r="D782" t="s">
        <v>14</v>
      </c>
      <c r="E782" t="s">
        <v>22</v>
      </c>
      <c r="F782" t="s">
        <v>23</v>
      </c>
      <c r="G782" s="6">
        <f>VLOOKUP(F782,S$11:$T$15, 2, FALSE)</f>
        <v>2440.2966694490819</v>
      </c>
      <c r="H782" t="s">
        <v>12</v>
      </c>
      <c r="I782" s="2">
        <v>4119.4399999999996</v>
      </c>
      <c r="J782" t="str">
        <f t="shared" si="112"/>
        <v>18-39</v>
      </c>
      <c r="K782" s="2">
        <f t="shared" si="108"/>
        <v>4531.384</v>
      </c>
      <c r="L782" s="2">
        <f t="shared" si="113"/>
        <v>4531</v>
      </c>
      <c r="M782" s="2">
        <f t="shared" si="114"/>
        <v>4532</v>
      </c>
      <c r="N782" s="2">
        <f t="shared" si="115"/>
        <v>4531</v>
      </c>
      <c r="O782">
        <f t="shared" si="109"/>
        <v>2023</v>
      </c>
      <c r="P782" t="str">
        <f t="shared" si="110"/>
        <v>Jan</v>
      </c>
      <c r="Q782" t="str">
        <f t="shared" si="111"/>
        <v>Jan-2023</v>
      </c>
      <c r="R782" s="2" t="str">
        <f t="shared" si="116"/>
        <v>ADULTS</v>
      </c>
    </row>
    <row r="783" spans="1:18" x14ac:dyDescent="0.35">
      <c r="A783" s="1">
        <v>44804</v>
      </c>
      <c r="B783" t="s">
        <v>811</v>
      </c>
      <c r="C783">
        <v>38</v>
      </c>
      <c r="D783" t="s">
        <v>21</v>
      </c>
      <c r="E783" t="s">
        <v>22</v>
      </c>
      <c r="F783" t="s">
        <v>11</v>
      </c>
      <c r="G783" s="6">
        <f>VLOOKUP(F783,S$11:$T$15, 2, FALSE)</f>
        <v>2503.6022787783868</v>
      </c>
      <c r="H783" t="s">
        <v>12</v>
      </c>
      <c r="I783" s="2">
        <v>2327.88</v>
      </c>
      <c r="J783" t="str">
        <f t="shared" si="112"/>
        <v>18-39</v>
      </c>
      <c r="K783" s="2">
        <f t="shared" si="108"/>
        <v>2560.6680000000001</v>
      </c>
      <c r="L783" s="2">
        <f t="shared" si="113"/>
        <v>2561</v>
      </c>
      <c r="M783" s="2">
        <f t="shared" si="114"/>
        <v>2561</v>
      </c>
      <c r="N783" s="2">
        <f t="shared" si="115"/>
        <v>2560</v>
      </c>
      <c r="O783">
        <f t="shared" si="109"/>
        <v>2022</v>
      </c>
      <c r="P783" t="str">
        <f t="shared" si="110"/>
        <v>Aug</v>
      </c>
      <c r="Q783" t="str">
        <f t="shared" si="111"/>
        <v>Aug-2022</v>
      </c>
      <c r="R783" s="2" t="str">
        <f t="shared" si="116"/>
        <v>ADULTS</v>
      </c>
    </row>
    <row r="784" spans="1:18" x14ac:dyDescent="0.35">
      <c r="A784" s="1">
        <v>44971</v>
      </c>
      <c r="B784" t="s">
        <v>812</v>
      </c>
      <c r="C784">
        <v>0</v>
      </c>
      <c r="D784" t="s">
        <v>21</v>
      </c>
      <c r="E784" t="s">
        <v>22</v>
      </c>
      <c r="F784" t="s">
        <v>16</v>
      </c>
      <c r="G784" s="6">
        <f>VLOOKUP(F784,S$11:$T$15, 2, FALSE)</f>
        <v>2509.1716796874998</v>
      </c>
      <c r="H784" t="s">
        <v>40</v>
      </c>
      <c r="I784" s="2">
        <v>2640.71</v>
      </c>
      <c r="J784" t="str">
        <f t="shared" si="112"/>
        <v>0-17</v>
      </c>
      <c r="K784" s="2">
        <f t="shared" si="108"/>
        <v>2904.7810000000004</v>
      </c>
      <c r="L784" s="2">
        <f t="shared" si="113"/>
        <v>2905</v>
      </c>
      <c r="M784" s="2">
        <f t="shared" si="114"/>
        <v>2905</v>
      </c>
      <c r="N784" s="2">
        <f t="shared" si="115"/>
        <v>2904</v>
      </c>
      <c r="O784">
        <f t="shared" si="109"/>
        <v>2023</v>
      </c>
      <c r="P784" t="str">
        <f t="shared" si="110"/>
        <v>Feb</v>
      </c>
      <c r="Q784" t="str">
        <f t="shared" si="111"/>
        <v>Feb-2023</v>
      </c>
      <c r="R784" s="2" t="str">
        <f t="shared" si="116"/>
        <v>CHILDREN</v>
      </c>
    </row>
    <row r="785" spans="1:18" x14ac:dyDescent="0.35">
      <c r="A785" s="1">
        <v>44646</v>
      </c>
      <c r="B785" t="s">
        <v>813</v>
      </c>
      <c r="C785">
        <v>30</v>
      </c>
      <c r="D785" t="s">
        <v>21</v>
      </c>
      <c r="E785" t="s">
        <v>10</v>
      </c>
      <c r="F785" t="s">
        <v>11</v>
      </c>
      <c r="G785" s="6">
        <f>VLOOKUP(F785,S$11:$T$15, 2, FALSE)</f>
        <v>2503.6022787783868</v>
      </c>
      <c r="H785" t="s">
        <v>12</v>
      </c>
      <c r="I785" s="2">
        <v>4237.68</v>
      </c>
      <c r="J785" t="str">
        <f t="shared" si="112"/>
        <v>18-39</v>
      </c>
      <c r="K785" s="2">
        <f t="shared" si="108"/>
        <v>4661.4480000000003</v>
      </c>
      <c r="L785" s="2">
        <f t="shared" si="113"/>
        <v>4661</v>
      </c>
      <c r="M785" s="2">
        <f t="shared" si="114"/>
        <v>4662</v>
      </c>
      <c r="N785" s="2">
        <f t="shared" si="115"/>
        <v>4661</v>
      </c>
      <c r="O785">
        <f t="shared" si="109"/>
        <v>2022</v>
      </c>
      <c r="P785" t="str">
        <f t="shared" si="110"/>
        <v>Mar</v>
      </c>
      <c r="Q785" t="str">
        <f t="shared" si="111"/>
        <v>Mar-2022</v>
      </c>
      <c r="R785" s="2" t="str">
        <f t="shared" si="116"/>
        <v>ADULTS</v>
      </c>
    </row>
    <row r="786" spans="1:18" x14ac:dyDescent="0.35">
      <c r="A786" s="1">
        <v>45261</v>
      </c>
      <c r="B786" t="s">
        <v>814</v>
      </c>
      <c r="C786">
        <v>86</v>
      </c>
      <c r="D786" t="s">
        <v>21</v>
      </c>
      <c r="E786" t="s">
        <v>33</v>
      </c>
      <c r="F786" t="s">
        <v>11</v>
      </c>
      <c r="G786" s="6">
        <f>VLOOKUP(F786,S$11:$T$15, 2, FALSE)</f>
        <v>2503.6022787783868</v>
      </c>
      <c r="H786" t="s">
        <v>12</v>
      </c>
      <c r="I786" s="2">
        <v>3860.03</v>
      </c>
      <c r="J786" t="str">
        <f t="shared" si="112"/>
        <v>&gt;59</v>
      </c>
      <c r="K786" s="2">
        <f t="shared" si="108"/>
        <v>4246.0330000000004</v>
      </c>
      <c r="L786" s="2">
        <f t="shared" si="113"/>
        <v>4246</v>
      </c>
      <c r="M786" s="2">
        <f t="shared" si="114"/>
        <v>4247</v>
      </c>
      <c r="N786" s="2">
        <f t="shared" si="115"/>
        <v>4246</v>
      </c>
      <c r="O786">
        <f t="shared" si="109"/>
        <v>2023</v>
      </c>
      <c r="P786" t="str">
        <f t="shared" si="110"/>
        <v>Dec</v>
      </c>
      <c r="Q786" t="str">
        <f t="shared" si="111"/>
        <v>Dec-2023</v>
      </c>
      <c r="R786" s="2" t="str">
        <f t="shared" si="116"/>
        <v>ADULTS</v>
      </c>
    </row>
    <row r="787" spans="1:18" x14ac:dyDescent="0.35">
      <c r="A787" s="1">
        <v>44947</v>
      </c>
      <c r="B787" t="s">
        <v>815</v>
      </c>
      <c r="C787">
        <v>22</v>
      </c>
      <c r="D787" t="s">
        <v>9</v>
      </c>
      <c r="E787" t="s">
        <v>33</v>
      </c>
      <c r="F787" t="s">
        <v>11</v>
      </c>
      <c r="G787" s="6">
        <f>VLOOKUP(F787,S$11:$T$15, 2, FALSE)</f>
        <v>2503.6022787783868</v>
      </c>
      <c r="H787" t="s">
        <v>12</v>
      </c>
      <c r="I787" s="2">
        <v>2366.96</v>
      </c>
      <c r="J787" t="str">
        <f t="shared" si="112"/>
        <v>18-39</v>
      </c>
      <c r="K787" s="2">
        <f t="shared" si="108"/>
        <v>2603.6560000000004</v>
      </c>
      <c r="L787" s="2">
        <f t="shared" si="113"/>
        <v>2604</v>
      </c>
      <c r="M787" s="2">
        <f t="shared" si="114"/>
        <v>2604</v>
      </c>
      <c r="N787" s="2">
        <f t="shared" si="115"/>
        <v>2603</v>
      </c>
      <c r="O787">
        <f t="shared" si="109"/>
        <v>2023</v>
      </c>
      <c r="P787" t="str">
        <f t="shared" si="110"/>
        <v>Jan</v>
      </c>
      <c r="Q787" t="str">
        <f t="shared" si="111"/>
        <v>Jan-2023</v>
      </c>
      <c r="R787" s="2" t="str">
        <f t="shared" si="116"/>
        <v>ADULTS</v>
      </c>
    </row>
    <row r="788" spans="1:18" x14ac:dyDescent="0.35">
      <c r="A788" s="1">
        <v>45241</v>
      </c>
      <c r="B788" t="s">
        <v>816</v>
      </c>
      <c r="C788">
        <v>51</v>
      </c>
      <c r="D788" t="s">
        <v>14</v>
      </c>
      <c r="E788" t="s">
        <v>10</v>
      </c>
      <c r="F788" t="s">
        <v>30</v>
      </c>
      <c r="G788" s="6">
        <f>VLOOKUP(F788,S$11:$T$15, 2, FALSE)</f>
        <v>2496.7676064257025</v>
      </c>
      <c r="H788" t="s">
        <v>37</v>
      </c>
      <c r="I788" s="2">
        <v>849.59</v>
      </c>
      <c r="J788" t="str">
        <f t="shared" si="112"/>
        <v>40-59</v>
      </c>
      <c r="K788" s="2">
        <f t="shared" si="108"/>
        <v>934.54900000000009</v>
      </c>
      <c r="L788" s="2">
        <f t="shared" si="113"/>
        <v>935</v>
      </c>
      <c r="M788" s="2">
        <f t="shared" si="114"/>
        <v>935</v>
      </c>
      <c r="N788" s="2">
        <f t="shared" si="115"/>
        <v>934</v>
      </c>
      <c r="O788">
        <f t="shared" si="109"/>
        <v>2023</v>
      </c>
      <c r="P788" t="str">
        <f t="shared" si="110"/>
        <v>Nov</v>
      </c>
      <c r="Q788" t="str">
        <f t="shared" si="111"/>
        <v>Nov-2023</v>
      </c>
      <c r="R788" s="2" t="str">
        <f t="shared" si="116"/>
        <v>ADULTS</v>
      </c>
    </row>
    <row r="789" spans="1:18" x14ac:dyDescent="0.35">
      <c r="A789" s="1">
        <v>45219</v>
      </c>
      <c r="B789" t="s">
        <v>817</v>
      </c>
      <c r="C789">
        <v>27</v>
      </c>
      <c r="D789" t="s">
        <v>21</v>
      </c>
      <c r="E789" t="s">
        <v>19</v>
      </c>
      <c r="F789" t="s">
        <v>23</v>
      </c>
      <c r="G789" s="6">
        <f>VLOOKUP(F789,S$11:$T$15, 2, FALSE)</f>
        <v>2440.2966694490819</v>
      </c>
      <c r="H789" t="s">
        <v>37</v>
      </c>
      <c r="I789" s="2">
        <v>1661.66</v>
      </c>
      <c r="J789" t="str">
        <f t="shared" si="112"/>
        <v>18-39</v>
      </c>
      <c r="K789" s="2">
        <f t="shared" si="108"/>
        <v>1827.8260000000002</v>
      </c>
      <c r="L789" s="2">
        <f t="shared" si="113"/>
        <v>1828</v>
      </c>
      <c r="M789" s="2">
        <f t="shared" si="114"/>
        <v>1828</v>
      </c>
      <c r="N789" s="2">
        <f t="shared" si="115"/>
        <v>1827</v>
      </c>
      <c r="O789">
        <f t="shared" si="109"/>
        <v>2023</v>
      </c>
      <c r="P789" t="str">
        <f t="shared" si="110"/>
        <v>Oct</v>
      </c>
      <c r="Q789" t="str">
        <f t="shared" si="111"/>
        <v>Oct-2023</v>
      </c>
      <c r="R789" s="2" t="str">
        <f t="shared" si="116"/>
        <v>ADULTS</v>
      </c>
    </row>
    <row r="790" spans="1:18" x14ac:dyDescent="0.35">
      <c r="A790" s="1">
        <v>45000</v>
      </c>
      <c r="B790" t="s">
        <v>818</v>
      </c>
      <c r="C790">
        <v>84</v>
      </c>
      <c r="D790" t="s">
        <v>14</v>
      </c>
      <c r="E790" t="s">
        <v>22</v>
      </c>
      <c r="F790" t="s">
        <v>23</v>
      </c>
      <c r="G790" s="6">
        <f>VLOOKUP(F790,S$11:$T$15, 2, FALSE)</f>
        <v>2440.2966694490819</v>
      </c>
      <c r="H790" t="s">
        <v>40</v>
      </c>
      <c r="I790" s="2">
        <v>2845.28</v>
      </c>
      <c r="J790" t="str">
        <f t="shared" si="112"/>
        <v>&gt;59</v>
      </c>
      <c r="K790" s="2">
        <f t="shared" si="108"/>
        <v>3129.8080000000004</v>
      </c>
      <c r="L790" s="2">
        <f t="shared" si="113"/>
        <v>3130</v>
      </c>
      <c r="M790" s="2">
        <f t="shared" si="114"/>
        <v>3130</v>
      </c>
      <c r="N790" s="2">
        <f t="shared" si="115"/>
        <v>3129</v>
      </c>
      <c r="O790">
        <f t="shared" si="109"/>
        <v>2023</v>
      </c>
      <c r="P790" t="str">
        <f t="shared" si="110"/>
        <v>Mar</v>
      </c>
      <c r="Q790" t="str">
        <f t="shared" si="111"/>
        <v>Mar-2023</v>
      </c>
      <c r="R790" s="2" t="str">
        <f t="shared" si="116"/>
        <v>ADULTS</v>
      </c>
    </row>
    <row r="791" spans="1:18" x14ac:dyDescent="0.35">
      <c r="A791" s="1">
        <v>45065</v>
      </c>
      <c r="B791" t="s">
        <v>819</v>
      </c>
      <c r="C791">
        <v>52</v>
      </c>
      <c r="D791" t="s">
        <v>21</v>
      </c>
      <c r="E791" t="s">
        <v>25</v>
      </c>
      <c r="F791" t="s">
        <v>30</v>
      </c>
      <c r="G791" s="6">
        <f>VLOOKUP(F791,S$11:$T$15, 2, FALSE)</f>
        <v>2496.7676064257025</v>
      </c>
      <c r="H791" t="s">
        <v>17</v>
      </c>
      <c r="I791" s="2">
        <v>2914.68</v>
      </c>
      <c r="J791" t="str">
        <f t="shared" si="112"/>
        <v>40-59</v>
      </c>
      <c r="K791" s="2">
        <f t="shared" si="108"/>
        <v>3206.1480000000001</v>
      </c>
      <c r="L791" s="2">
        <f t="shared" si="113"/>
        <v>3206</v>
      </c>
      <c r="M791" s="2">
        <f t="shared" si="114"/>
        <v>3207</v>
      </c>
      <c r="N791" s="2">
        <f t="shared" si="115"/>
        <v>3206</v>
      </c>
      <c r="O791">
        <f t="shared" si="109"/>
        <v>2023</v>
      </c>
      <c r="P791" t="str">
        <f t="shared" si="110"/>
        <v>May</v>
      </c>
      <c r="Q791" t="str">
        <f t="shared" si="111"/>
        <v>May-2023</v>
      </c>
      <c r="R791" s="2" t="str">
        <f t="shared" si="116"/>
        <v>ADULTS</v>
      </c>
    </row>
    <row r="792" spans="1:18" x14ac:dyDescent="0.35">
      <c r="A792" s="1">
        <v>44804</v>
      </c>
      <c r="B792" t="s">
        <v>820</v>
      </c>
      <c r="C792">
        <v>28</v>
      </c>
      <c r="D792" t="s">
        <v>9</v>
      </c>
      <c r="E792" t="s">
        <v>33</v>
      </c>
      <c r="F792" t="s">
        <v>16</v>
      </c>
      <c r="G792" s="6">
        <f>VLOOKUP(F792,S$11:$T$15, 2, FALSE)</f>
        <v>2509.1716796874998</v>
      </c>
      <c r="H792" t="s">
        <v>40</v>
      </c>
      <c r="I792" s="2">
        <v>501.46</v>
      </c>
      <c r="J792" t="str">
        <f t="shared" si="112"/>
        <v>18-39</v>
      </c>
      <c r="K792" s="2">
        <f t="shared" si="108"/>
        <v>551.60599999999999</v>
      </c>
      <c r="L792" s="2">
        <f t="shared" si="113"/>
        <v>552</v>
      </c>
      <c r="M792" s="2">
        <f t="shared" si="114"/>
        <v>552</v>
      </c>
      <c r="N792" s="2">
        <f t="shared" si="115"/>
        <v>551</v>
      </c>
      <c r="O792">
        <f t="shared" si="109"/>
        <v>2022</v>
      </c>
      <c r="P792" t="str">
        <f t="shared" si="110"/>
        <v>Aug</v>
      </c>
      <c r="Q792" t="str">
        <f t="shared" si="111"/>
        <v>Aug-2022</v>
      </c>
      <c r="R792" s="2" t="str">
        <f t="shared" si="116"/>
        <v>ADULTS</v>
      </c>
    </row>
    <row r="793" spans="1:18" x14ac:dyDescent="0.35">
      <c r="A793" s="1">
        <v>45034</v>
      </c>
      <c r="B793" t="s">
        <v>821</v>
      </c>
      <c r="C793">
        <v>21</v>
      </c>
      <c r="D793" t="s">
        <v>21</v>
      </c>
      <c r="E793" t="s">
        <v>35</v>
      </c>
      <c r="F793" t="s">
        <v>30</v>
      </c>
      <c r="G793" s="6">
        <f>VLOOKUP(F793,S$11:$T$15, 2, FALSE)</f>
        <v>2496.7676064257025</v>
      </c>
      <c r="H793" t="s">
        <v>40</v>
      </c>
      <c r="I793" s="2">
        <v>28.9</v>
      </c>
      <c r="J793" t="str">
        <f t="shared" si="112"/>
        <v>18-39</v>
      </c>
      <c r="K793" s="2">
        <f t="shared" si="108"/>
        <v>31.790000000000003</v>
      </c>
      <c r="L793" s="2">
        <f t="shared" si="113"/>
        <v>32</v>
      </c>
      <c r="M793" s="2">
        <f t="shared" si="114"/>
        <v>32</v>
      </c>
      <c r="N793" s="2">
        <f t="shared" si="115"/>
        <v>31</v>
      </c>
      <c r="O793">
        <f t="shared" si="109"/>
        <v>2023</v>
      </c>
      <c r="P793" t="str">
        <f t="shared" si="110"/>
        <v>Apr</v>
      </c>
      <c r="Q793" t="str">
        <f t="shared" si="111"/>
        <v>Apr-2023</v>
      </c>
      <c r="R793" s="2" t="str">
        <f t="shared" si="116"/>
        <v>ADULTS</v>
      </c>
    </row>
    <row r="794" spans="1:18" x14ac:dyDescent="0.35">
      <c r="A794" s="1">
        <v>45015</v>
      </c>
      <c r="B794" t="s">
        <v>822</v>
      </c>
      <c r="C794">
        <v>60</v>
      </c>
      <c r="D794" t="s">
        <v>14</v>
      </c>
      <c r="E794" t="s">
        <v>33</v>
      </c>
      <c r="F794" t="s">
        <v>23</v>
      </c>
      <c r="G794" s="6">
        <f>VLOOKUP(F794,S$11:$T$15, 2, FALSE)</f>
        <v>2440.2966694490819</v>
      </c>
      <c r="H794" t="s">
        <v>28</v>
      </c>
      <c r="I794" s="2">
        <v>4481.78</v>
      </c>
      <c r="J794" t="str">
        <f t="shared" si="112"/>
        <v>&gt;59</v>
      </c>
      <c r="K794" s="2">
        <f t="shared" si="108"/>
        <v>4929.9580000000005</v>
      </c>
      <c r="L794" s="2">
        <f t="shared" si="113"/>
        <v>4930</v>
      </c>
      <c r="M794" s="2">
        <f t="shared" si="114"/>
        <v>4930</v>
      </c>
      <c r="N794" s="2">
        <f t="shared" si="115"/>
        <v>4929</v>
      </c>
      <c r="O794">
        <f t="shared" si="109"/>
        <v>2023</v>
      </c>
      <c r="P794" t="str">
        <f t="shared" si="110"/>
        <v>Mar</v>
      </c>
      <c r="Q794" t="str">
        <f t="shared" si="111"/>
        <v>Mar-2023</v>
      </c>
      <c r="R794" s="2" t="str">
        <f t="shared" si="116"/>
        <v>ADULTS</v>
      </c>
    </row>
    <row r="795" spans="1:18" x14ac:dyDescent="0.35">
      <c r="A795" s="1">
        <v>44706</v>
      </c>
      <c r="B795" t="s">
        <v>823</v>
      </c>
      <c r="C795">
        <v>41</v>
      </c>
      <c r="D795" t="s">
        <v>14</v>
      </c>
      <c r="E795" t="s">
        <v>35</v>
      </c>
      <c r="F795" t="s">
        <v>23</v>
      </c>
      <c r="G795" s="6">
        <f>VLOOKUP(F795,S$11:$T$15, 2, FALSE)</f>
        <v>2440.2966694490819</v>
      </c>
      <c r="H795" t="s">
        <v>17</v>
      </c>
      <c r="I795" s="2">
        <v>365.65</v>
      </c>
      <c r="J795" t="str">
        <f t="shared" si="112"/>
        <v>40-59</v>
      </c>
      <c r="K795" s="2">
        <f t="shared" si="108"/>
        <v>402.21500000000003</v>
      </c>
      <c r="L795" s="2">
        <f t="shared" si="113"/>
        <v>402</v>
      </c>
      <c r="M795" s="2">
        <f t="shared" si="114"/>
        <v>403</v>
      </c>
      <c r="N795" s="2">
        <f t="shared" si="115"/>
        <v>402</v>
      </c>
      <c r="O795">
        <f t="shared" si="109"/>
        <v>2022</v>
      </c>
      <c r="P795" t="str">
        <f t="shared" si="110"/>
        <v>May</v>
      </c>
      <c r="Q795" t="str">
        <f t="shared" si="111"/>
        <v>May-2022</v>
      </c>
      <c r="R795" s="2" t="str">
        <f t="shared" si="116"/>
        <v>ADULTS</v>
      </c>
    </row>
    <row r="796" spans="1:18" x14ac:dyDescent="0.35">
      <c r="A796" s="1">
        <v>45119</v>
      </c>
      <c r="B796" t="s">
        <v>824</v>
      </c>
      <c r="C796">
        <v>37</v>
      </c>
      <c r="D796" t="s">
        <v>21</v>
      </c>
      <c r="E796" t="s">
        <v>25</v>
      </c>
      <c r="F796" t="s">
        <v>16</v>
      </c>
      <c r="G796" s="6">
        <f>VLOOKUP(F796,S$11:$T$15, 2, FALSE)</f>
        <v>2509.1716796874998</v>
      </c>
      <c r="H796" t="s">
        <v>37</v>
      </c>
      <c r="I796" s="2">
        <v>1222.1600000000001</v>
      </c>
      <c r="J796" t="str">
        <f t="shared" si="112"/>
        <v>18-39</v>
      </c>
      <c r="K796" s="2">
        <f t="shared" si="108"/>
        <v>1344.3760000000002</v>
      </c>
      <c r="L796" s="2">
        <f t="shared" si="113"/>
        <v>1344</v>
      </c>
      <c r="M796" s="2">
        <f t="shared" si="114"/>
        <v>1345</v>
      </c>
      <c r="N796" s="2">
        <f t="shared" si="115"/>
        <v>1344</v>
      </c>
      <c r="O796">
        <f t="shared" si="109"/>
        <v>2023</v>
      </c>
      <c r="P796" t="str">
        <f t="shared" si="110"/>
        <v>Jul</v>
      </c>
      <c r="Q796" t="str">
        <f t="shared" si="111"/>
        <v>Jul-2023</v>
      </c>
      <c r="R796" s="2" t="str">
        <f t="shared" si="116"/>
        <v>ADULTS</v>
      </c>
    </row>
    <row r="797" spans="1:18" x14ac:dyDescent="0.35">
      <c r="A797" s="1">
        <v>44804</v>
      </c>
      <c r="B797" t="s">
        <v>825</v>
      </c>
      <c r="C797">
        <v>41</v>
      </c>
      <c r="D797" t="s">
        <v>21</v>
      </c>
      <c r="E797" t="s">
        <v>10</v>
      </c>
      <c r="F797" t="s">
        <v>30</v>
      </c>
      <c r="G797" s="6">
        <f>VLOOKUP(F797,S$11:$T$15, 2, FALSE)</f>
        <v>2496.7676064257025</v>
      </c>
      <c r="H797" t="s">
        <v>40</v>
      </c>
      <c r="I797" s="2">
        <v>1983.76</v>
      </c>
      <c r="J797" t="str">
        <f t="shared" si="112"/>
        <v>40-59</v>
      </c>
      <c r="K797" s="2">
        <f t="shared" si="108"/>
        <v>2182.136</v>
      </c>
      <c r="L797" s="2">
        <f t="shared" si="113"/>
        <v>2182</v>
      </c>
      <c r="M797" s="2">
        <f t="shared" si="114"/>
        <v>2183</v>
      </c>
      <c r="N797" s="2">
        <f t="shared" si="115"/>
        <v>2182</v>
      </c>
      <c r="O797">
        <f t="shared" si="109"/>
        <v>2022</v>
      </c>
      <c r="P797" t="str">
        <f t="shared" si="110"/>
        <v>Aug</v>
      </c>
      <c r="Q797" t="str">
        <f t="shared" si="111"/>
        <v>Aug-2022</v>
      </c>
      <c r="R797" s="2" t="str">
        <f t="shared" si="116"/>
        <v>ADULTS</v>
      </c>
    </row>
    <row r="798" spans="1:18" x14ac:dyDescent="0.35">
      <c r="A798" s="1">
        <v>44732</v>
      </c>
      <c r="B798" t="s">
        <v>826</v>
      </c>
      <c r="C798">
        <v>91</v>
      </c>
      <c r="D798" t="s">
        <v>14</v>
      </c>
      <c r="E798" t="s">
        <v>15</v>
      </c>
      <c r="F798" t="s">
        <v>23</v>
      </c>
      <c r="G798" s="6">
        <f>VLOOKUP(F798,S$11:$T$15, 2, FALSE)</f>
        <v>2440.2966694490819</v>
      </c>
      <c r="H798" t="s">
        <v>40</v>
      </c>
      <c r="I798" s="2">
        <v>3565.72</v>
      </c>
      <c r="J798" t="str">
        <f t="shared" si="112"/>
        <v>&gt;59</v>
      </c>
      <c r="K798" s="2">
        <f t="shared" si="108"/>
        <v>3922.2919999999999</v>
      </c>
      <c r="L798" s="2">
        <f t="shared" si="113"/>
        <v>3922</v>
      </c>
      <c r="M798" s="2">
        <f t="shared" si="114"/>
        <v>3923</v>
      </c>
      <c r="N798" s="2">
        <f t="shared" si="115"/>
        <v>3922</v>
      </c>
      <c r="O798">
        <f t="shared" si="109"/>
        <v>2022</v>
      </c>
      <c r="P798" t="str">
        <f t="shared" si="110"/>
        <v>Jun</v>
      </c>
      <c r="Q798" t="str">
        <f t="shared" si="111"/>
        <v>Jun-2022</v>
      </c>
      <c r="R798" s="2" t="str">
        <f t="shared" si="116"/>
        <v>ADULTS</v>
      </c>
    </row>
    <row r="799" spans="1:18" x14ac:dyDescent="0.35">
      <c r="A799" s="1">
        <v>45020</v>
      </c>
      <c r="B799" t="s">
        <v>827</v>
      </c>
      <c r="C799">
        <v>95</v>
      </c>
      <c r="D799" t="s">
        <v>9</v>
      </c>
      <c r="E799" t="s">
        <v>33</v>
      </c>
      <c r="F799" t="s">
        <v>11</v>
      </c>
      <c r="G799" s="6">
        <f>VLOOKUP(F799,S$11:$T$15, 2, FALSE)</f>
        <v>2503.6022787783868</v>
      </c>
      <c r="H799" t="s">
        <v>12</v>
      </c>
      <c r="I799" s="2">
        <v>2953.22</v>
      </c>
      <c r="J799" t="str">
        <f t="shared" si="112"/>
        <v>&gt;59</v>
      </c>
      <c r="K799" s="2">
        <f t="shared" si="108"/>
        <v>3248.5419999999999</v>
      </c>
      <c r="L799" s="2">
        <f t="shared" si="113"/>
        <v>3249</v>
      </c>
      <c r="M799" s="2">
        <f t="shared" si="114"/>
        <v>3249</v>
      </c>
      <c r="N799" s="2">
        <f t="shared" si="115"/>
        <v>3248</v>
      </c>
      <c r="O799">
        <f t="shared" si="109"/>
        <v>2023</v>
      </c>
      <c r="P799" t="str">
        <f t="shared" si="110"/>
        <v>Apr</v>
      </c>
      <c r="Q799" t="str">
        <f t="shared" si="111"/>
        <v>Apr-2023</v>
      </c>
      <c r="R799" s="2" t="str">
        <f t="shared" si="116"/>
        <v>ADULTS</v>
      </c>
    </row>
    <row r="800" spans="1:18" x14ac:dyDescent="0.35">
      <c r="A800" s="1">
        <v>44985</v>
      </c>
      <c r="B800" t="s">
        <v>828</v>
      </c>
      <c r="C800">
        <v>33</v>
      </c>
      <c r="D800" t="s">
        <v>14</v>
      </c>
      <c r="E800" t="s">
        <v>33</v>
      </c>
      <c r="F800" t="s">
        <v>11</v>
      </c>
      <c r="G800" s="6">
        <f>VLOOKUP(F800,S$11:$T$15, 2, FALSE)</f>
        <v>2503.6022787783868</v>
      </c>
      <c r="H800" t="s">
        <v>40</v>
      </c>
      <c r="I800" s="2">
        <v>2168.91</v>
      </c>
      <c r="J800" t="str">
        <f t="shared" si="112"/>
        <v>18-39</v>
      </c>
      <c r="K800" s="2">
        <f t="shared" si="108"/>
        <v>2385.8009999999999</v>
      </c>
      <c r="L800" s="2">
        <f t="shared" si="113"/>
        <v>2386</v>
      </c>
      <c r="M800" s="2">
        <f t="shared" si="114"/>
        <v>2386</v>
      </c>
      <c r="N800" s="2">
        <f t="shared" si="115"/>
        <v>2385</v>
      </c>
      <c r="O800">
        <f t="shared" si="109"/>
        <v>2023</v>
      </c>
      <c r="P800" t="str">
        <f t="shared" si="110"/>
        <v>Feb</v>
      </c>
      <c r="Q800" t="str">
        <f t="shared" si="111"/>
        <v>Feb-2023</v>
      </c>
      <c r="R800" s="2" t="str">
        <f t="shared" si="116"/>
        <v>ADULTS</v>
      </c>
    </row>
    <row r="801" spans="1:18" x14ac:dyDescent="0.35">
      <c r="A801" s="1">
        <v>45106</v>
      </c>
      <c r="B801" t="s">
        <v>829</v>
      </c>
      <c r="C801">
        <v>24</v>
      </c>
      <c r="D801" t="s">
        <v>9</v>
      </c>
      <c r="E801" t="s">
        <v>15</v>
      </c>
      <c r="F801" t="s">
        <v>23</v>
      </c>
      <c r="G801" s="6">
        <f>VLOOKUP(F801,S$11:$T$15, 2, FALSE)</f>
        <v>2440.2966694490819</v>
      </c>
      <c r="H801" t="s">
        <v>37</v>
      </c>
      <c r="I801" s="2">
        <v>4114.6400000000003</v>
      </c>
      <c r="J801" t="str">
        <f t="shared" si="112"/>
        <v>18-39</v>
      </c>
      <c r="K801" s="2">
        <f t="shared" si="108"/>
        <v>4526.1040000000012</v>
      </c>
      <c r="L801" s="2">
        <f t="shared" si="113"/>
        <v>4526</v>
      </c>
      <c r="M801" s="2">
        <f t="shared" si="114"/>
        <v>4527</v>
      </c>
      <c r="N801" s="2">
        <f t="shared" si="115"/>
        <v>4526</v>
      </c>
      <c r="O801">
        <f t="shared" si="109"/>
        <v>2023</v>
      </c>
      <c r="P801" t="str">
        <f t="shared" si="110"/>
        <v>Jun</v>
      </c>
      <c r="Q801" t="str">
        <f t="shared" si="111"/>
        <v>Jun-2023</v>
      </c>
      <c r="R801" s="2" t="str">
        <f t="shared" si="116"/>
        <v>ADULTS</v>
      </c>
    </row>
    <row r="802" spans="1:18" x14ac:dyDescent="0.35">
      <c r="A802" s="1">
        <v>44676</v>
      </c>
      <c r="B802" t="s">
        <v>830</v>
      </c>
      <c r="C802">
        <v>35</v>
      </c>
      <c r="D802" t="s">
        <v>21</v>
      </c>
      <c r="E802" t="s">
        <v>35</v>
      </c>
      <c r="F802" t="s">
        <v>23</v>
      </c>
      <c r="G802" s="6">
        <f>VLOOKUP(F802,S$11:$T$15, 2, FALSE)</f>
        <v>2440.2966694490819</v>
      </c>
      <c r="H802" t="s">
        <v>37</v>
      </c>
      <c r="I802" s="2">
        <v>1988.28</v>
      </c>
      <c r="J802" t="str">
        <f t="shared" si="112"/>
        <v>18-39</v>
      </c>
      <c r="K802" s="2">
        <f t="shared" si="108"/>
        <v>2187.1080000000002</v>
      </c>
      <c r="L802" s="2">
        <f t="shared" si="113"/>
        <v>2187</v>
      </c>
      <c r="M802" s="2">
        <f t="shared" si="114"/>
        <v>2188</v>
      </c>
      <c r="N802" s="2">
        <f t="shared" si="115"/>
        <v>2187</v>
      </c>
      <c r="O802">
        <f t="shared" si="109"/>
        <v>2022</v>
      </c>
      <c r="P802" t="str">
        <f t="shared" si="110"/>
        <v>Apr</v>
      </c>
      <c r="Q802" t="str">
        <f t="shared" si="111"/>
        <v>Apr-2022</v>
      </c>
      <c r="R802" s="2" t="str">
        <f t="shared" si="116"/>
        <v>ADULTS</v>
      </c>
    </row>
    <row r="803" spans="1:18" x14ac:dyDescent="0.35">
      <c r="A803" s="1">
        <v>45261</v>
      </c>
      <c r="B803" t="s">
        <v>831</v>
      </c>
      <c r="C803">
        <v>53</v>
      </c>
      <c r="D803" t="s">
        <v>21</v>
      </c>
      <c r="E803" t="s">
        <v>10</v>
      </c>
      <c r="F803" t="s">
        <v>16</v>
      </c>
      <c r="G803" s="6">
        <f>VLOOKUP(F803,S$11:$T$15, 2, FALSE)</f>
        <v>2509.1716796874998</v>
      </c>
      <c r="H803" t="s">
        <v>40</v>
      </c>
      <c r="I803" s="2">
        <v>4902.0200000000004</v>
      </c>
      <c r="J803" t="str">
        <f t="shared" si="112"/>
        <v>40-59</v>
      </c>
      <c r="K803" s="2">
        <f t="shared" si="108"/>
        <v>5392.2220000000007</v>
      </c>
      <c r="L803" s="2">
        <f t="shared" si="113"/>
        <v>5392</v>
      </c>
      <c r="M803" s="2">
        <f t="shared" si="114"/>
        <v>5393</v>
      </c>
      <c r="N803" s="2">
        <f t="shared" si="115"/>
        <v>5392</v>
      </c>
      <c r="O803">
        <f t="shared" si="109"/>
        <v>2023</v>
      </c>
      <c r="P803" t="str">
        <f t="shared" si="110"/>
        <v>Dec</v>
      </c>
      <c r="Q803" t="str">
        <f t="shared" si="111"/>
        <v>Dec-2023</v>
      </c>
      <c r="R803" s="2" t="str">
        <f t="shared" si="116"/>
        <v>ADULTS</v>
      </c>
    </row>
    <row r="804" spans="1:18" x14ac:dyDescent="0.35">
      <c r="A804" s="1">
        <v>44574</v>
      </c>
      <c r="B804" t="s">
        <v>832</v>
      </c>
      <c r="C804">
        <v>48</v>
      </c>
      <c r="D804" t="s">
        <v>14</v>
      </c>
      <c r="E804" t="s">
        <v>35</v>
      </c>
      <c r="F804" t="s">
        <v>23</v>
      </c>
      <c r="G804" s="6">
        <f>VLOOKUP(F804,S$11:$T$15, 2, FALSE)</f>
        <v>2440.2966694490819</v>
      </c>
      <c r="H804" t="s">
        <v>40</v>
      </c>
      <c r="I804" s="2">
        <v>1147.7</v>
      </c>
      <c r="J804" t="str">
        <f t="shared" si="112"/>
        <v>40-59</v>
      </c>
      <c r="K804" s="2">
        <f t="shared" si="108"/>
        <v>1262.4700000000003</v>
      </c>
      <c r="L804" s="2">
        <f t="shared" si="113"/>
        <v>1262</v>
      </c>
      <c r="M804" s="2">
        <f t="shared" si="114"/>
        <v>1263</v>
      </c>
      <c r="N804" s="2">
        <f t="shared" si="115"/>
        <v>1262</v>
      </c>
      <c r="O804">
        <f t="shared" si="109"/>
        <v>2022</v>
      </c>
      <c r="P804" t="str">
        <f t="shared" si="110"/>
        <v>Jan</v>
      </c>
      <c r="Q804" t="str">
        <f t="shared" si="111"/>
        <v>Jan-2022</v>
      </c>
      <c r="R804" s="2" t="str">
        <f t="shared" si="116"/>
        <v>ADULTS</v>
      </c>
    </row>
    <row r="805" spans="1:18" x14ac:dyDescent="0.35">
      <c r="A805" s="1">
        <v>44931</v>
      </c>
      <c r="B805" t="s">
        <v>833</v>
      </c>
      <c r="C805">
        <v>39</v>
      </c>
      <c r="D805" t="s">
        <v>21</v>
      </c>
      <c r="E805" t="s">
        <v>35</v>
      </c>
      <c r="F805" t="s">
        <v>23</v>
      </c>
      <c r="G805" s="6">
        <f>VLOOKUP(F805,S$11:$T$15, 2, FALSE)</f>
        <v>2440.2966694490819</v>
      </c>
      <c r="H805" t="s">
        <v>28</v>
      </c>
      <c r="I805" s="2">
        <v>114.04</v>
      </c>
      <c r="J805" t="str">
        <f t="shared" si="112"/>
        <v>18-39</v>
      </c>
      <c r="K805" s="2">
        <f t="shared" si="108"/>
        <v>125.44400000000002</v>
      </c>
      <c r="L805" s="2">
        <f t="shared" si="113"/>
        <v>125</v>
      </c>
      <c r="M805" s="2">
        <f t="shared" si="114"/>
        <v>126</v>
      </c>
      <c r="N805" s="2">
        <f t="shared" si="115"/>
        <v>125</v>
      </c>
      <c r="O805">
        <f t="shared" si="109"/>
        <v>2023</v>
      </c>
      <c r="P805" t="str">
        <f t="shared" si="110"/>
        <v>Jan</v>
      </c>
      <c r="Q805" t="str">
        <f t="shared" si="111"/>
        <v>Jan-2023</v>
      </c>
      <c r="R805" s="2" t="str">
        <f t="shared" si="116"/>
        <v>ADULTS</v>
      </c>
    </row>
    <row r="806" spans="1:18" x14ac:dyDescent="0.35">
      <c r="A806" s="1">
        <v>44982</v>
      </c>
      <c r="B806" t="s">
        <v>834</v>
      </c>
      <c r="C806">
        <v>11</v>
      </c>
      <c r="D806" t="s">
        <v>9</v>
      </c>
      <c r="E806" t="s">
        <v>19</v>
      </c>
      <c r="F806" t="s">
        <v>30</v>
      </c>
      <c r="G806" s="6">
        <f>VLOOKUP(F806,S$11:$T$15, 2, FALSE)</f>
        <v>2496.7676064257025</v>
      </c>
      <c r="H806" t="s">
        <v>12</v>
      </c>
      <c r="I806" s="2">
        <v>408.38</v>
      </c>
      <c r="J806" t="str">
        <f t="shared" si="112"/>
        <v>0-17</v>
      </c>
      <c r="K806" s="2">
        <f t="shared" si="108"/>
        <v>449.21800000000002</v>
      </c>
      <c r="L806" s="2">
        <f t="shared" si="113"/>
        <v>449</v>
      </c>
      <c r="M806" s="2">
        <f t="shared" si="114"/>
        <v>450</v>
      </c>
      <c r="N806" s="2">
        <f t="shared" si="115"/>
        <v>449</v>
      </c>
      <c r="O806">
        <f t="shared" si="109"/>
        <v>2023</v>
      </c>
      <c r="P806" t="str">
        <f t="shared" si="110"/>
        <v>Feb</v>
      </c>
      <c r="Q806" t="str">
        <f t="shared" si="111"/>
        <v>Feb-2023</v>
      </c>
      <c r="R806" s="2" t="str">
        <f t="shared" si="116"/>
        <v>CHILDREN</v>
      </c>
    </row>
    <row r="807" spans="1:18" x14ac:dyDescent="0.35">
      <c r="A807" s="1">
        <v>44563</v>
      </c>
      <c r="B807" t="s">
        <v>835</v>
      </c>
      <c r="C807">
        <v>65</v>
      </c>
      <c r="D807" t="s">
        <v>9</v>
      </c>
      <c r="E807" t="s">
        <v>25</v>
      </c>
      <c r="F807" t="s">
        <v>30</v>
      </c>
      <c r="G807" s="6">
        <f>VLOOKUP(F807,S$11:$T$15, 2, FALSE)</f>
        <v>2496.7676064257025</v>
      </c>
      <c r="H807" t="s">
        <v>28</v>
      </c>
      <c r="I807" s="2">
        <v>4769.88</v>
      </c>
      <c r="J807" t="str">
        <f t="shared" si="112"/>
        <v>&gt;59</v>
      </c>
      <c r="K807" s="2">
        <f t="shared" si="108"/>
        <v>5246.8680000000004</v>
      </c>
      <c r="L807" s="2">
        <f t="shared" si="113"/>
        <v>5247</v>
      </c>
      <c r="M807" s="2">
        <f t="shared" si="114"/>
        <v>5247</v>
      </c>
      <c r="N807" s="2">
        <f t="shared" si="115"/>
        <v>5246</v>
      </c>
      <c r="O807">
        <f t="shared" si="109"/>
        <v>2022</v>
      </c>
      <c r="P807" t="str">
        <f t="shared" si="110"/>
        <v>Jan</v>
      </c>
      <c r="Q807" t="str">
        <f t="shared" si="111"/>
        <v>Jan-2022</v>
      </c>
      <c r="R807" s="2" t="str">
        <f t="shared" si="116"/>
        <v>ADULTS</v>
      </c>
    </row>
    <row r="808" spans="1:18" x14ac:dyDescent="0.35">
      <c r="A808" s="1">
        <v>44591</v>
      </c>
      <c r="B808" t="s">
        <v>836</v>
      </c>
      <c r="C808">
        <v>56</v>
      </c>
      <c r="D808" t="s">
        <v>9</v>
      </c>
      <c r="E808" t="s">
        <v>27</v>
      </c>
      <c r="F808" t="s">
        <v>23</v>
      </c>
      <c r="G808" s="6">
        <f>VLOOKUP(F808,S$11:$T$15, 2, FALSE)</f>
        <v>2440.2966694490819</v>
      </c>
      <c r="H808" t="s">
        <v>17</v>
      </c>
      <c r="I808" s="2">
        <v>3406.24</v>
      </c>
      <c r="J808" t="str">
        <f t="shared" si="112"/>
        <v>40-59</v>
      </c>
      <c r="K808" s="2">
        <f t="shared" si="108"/>
        <v>3746.864</v>
      </c>
      <c r="L808" s="2">
        <f t="shared" si="113"/>
        <v>3747</v>
      </c>
      <c r="M808" s="2">
        <f t="shared" si="114"/>
        <v>3747</v>
      </c>
      <c r="N808" s="2">
        <f t="shared" si="115"/>
        <v>3746</v>
      </c>
      <c r="O808">
        <f t="shared" si="109"/>
        <v>2022</v>
      </c>
      <c r="P808" t="str">
        <f t="shared" si="110"/>
        <v>Jan</v>
      </c>
      <c r="Q808" t="str">
        <f t="shared" si="111"/>
        <v>Jan-2022</v>
      </c>
      <c r="R808" s="2" t="str">
        <f t="shared" si="116"/>
        <v>ADULTS</v>
      </c>
    </row>
    <row r="809" spans="1:18" x14ac:dyDescent="0.35">
      <c r="A809" s="1">
        <v>44604</v>
      </c>
      <c r="B809" t="s">
        <v>837</v>
      </c>
      <c r="C809">
        <v>53</v>
      </c>
      <c r="D809" t="s">
        <v>9</v>
      </c>
      <c r="E809" t="s">
        <v>33</v>
      </c>
      <c r="F809" t="s">
        <v>23</v>
      </c>
      <c r="G809" s="6">
        <f>VLOOKUP(F809,S$11:$T$15, 2, FALSE)</f>
        <v>2440.2966694490819</v>
      </c>
      <c r="H809" t="s">
        <v>12</v>
      </c>
      <c r="I809" s="2">
        <v>220.31</v>
      </c>
      <c r="J809" t="str">
        <f t="shared" si="112"/>
        <v>40-59</v>
      </c>
      <c r="K809" s="2">
        <f t="shared" si="108"/>
        <v>242.34100000000001</v>
      </c>
      <c r="L809" s="2">
        <f t="shared" si="113"/>
        <v>242</v>
      </c>
      <c r="M809" s="2">
        <f t="shared" si="114"/>
        <v>243</v>
      </c>
      <c r="N809" s="2">
        <f t="shared" si="115"/>
        <v>242</v>
      </c>
      <c r="O809">
        <f t="shared" si="109"/>
        <v>2022</v>
      </c>
      <c r="P809" t="str">
        <f t="shared" si="110"/>
        <v>Feb</v>
      </c>
      <c r="Q809" t="str">
        <f t="shared" si="111"/>
        <v>Feb-2022</v>
      </c>
      <c r="R809" s="2" t="str">
        <f t="shared" si="116"/>
        <v>ADULTS</v>
      </c>
    </row>
    <row r="810" spans="1:18" x14ac:dyDescent="0.35">
      <c r="A810" s="1">
        <v>45011</v>
      </c>
      <c r="B810" t="s">
        <v>838</v>
      </c>
      <c r="C810">
        <v>26</v>
      </c>
      <c r="D810" t="s">
        <v>21</v>
      </c>
      <c r="E810" t="s">
        <v>19</v>
      </c>
      <c r="F810" t="s">
        <v>30</v>
      </c>
      <c r="G810" s="6">
        <f>VLOOKUP(F810,S$11:$T$15, 2, FALSE)</f>
        <v>2496.7676064257025</v>
      </c>
      <c r="H810" t="s">
        <v>17</v>
      </c>
      <c r="I810" s="2">
        <v>4054.74</v>
      </c>
      <c r="J810" t="str">
        <f t="shared" si="112"/>
        <v>18-39</v>
      </c>
      <c r="K810" s="2">
        <f t="shared" si="108"/>
        <v>4460.2139999999999</v>
      </c>
      <c r="L810" s="2">
        <f t="shared" si="113"/>
        <v>4460</v>
      </c>
      <c r="M810" s="2">
        <f t="shared" si="114"/>
        <v>4461</v>
      </c>
      <c r="N810" s="2">
        <f t="shared" si="115"/>
        <v>4460</v>
      </c>
      <c r="O810">
        <f t="shared" si="109"/>
        <v>2023</v>
      </c>
      <c r="P810" t="str">
        <f t="shared" si="110"/>
        <v>Mar</v>
      </c>
      <c r="Q810" t="str">
        <f t="shared" si="111"/>
        <v>Mar-2023</v>
      </c>
      <c r="R810" s="2" t="str">
        <f t="shared" si="116"/>
        <v>ADULTS</v>
      </c>
    </row>
    <row r="811" spans="1:18" x14ac:dyDescent="0.35">
      <c r="A811" s="1">
        <v>44606</v>
      </c>
      <c r="B811" t="s">
        <v>839</v>
      </c>
      <c r="C811">
        <v>83</v>
      </c>
      <c r="D811" t="s">
        <v>9</v>
      </c>
      <c r="E811" t="s">
        <v>22</v>
      </c>
      <c r="F811" t="s">
        <v>16</v>
      </c>
      <c r="G811" s="6">
        <f>VLOOKUP(F811,S$11:$T$15, 2, FALSE)</f>
        <v>2509.1716796874998</v>
      </c>
      <c r="H811" t="s">
        <v>37</v>
      </c>
      <c r="I811" s="2">
        <v>1521.26</v>
      </c>
      <c r="J811" t="str">
        <f t="shared" si="112"/>
        <v>&gt;59</v>
      </c>
      <c r="K811" s="2">
        <f t="shared" si="108"/>
        <v>1673.3860000000002</v>
      </c>
      <c r="L811" s="2">
        <f t="shared" si="113"/>
        <v>1673</v>
      </c>
      <c r="M811" s="2">
        <f t="shared" si="114"/>
        <v>1674</v>
      </c>
      <c r="N811" s="2">
        <f t="shared" si="115"/>
        <v>1673</v>
      </c>
      <c r="O811">
        <f t="shared" si="109"/>
        <v>2022</v>
      </c>
      <c r="P811" t="str">
        <f t="shared" si="110"/>
        <v>Feb</v>
      </c>
      <c r="Q811" t="str">
        <f t="shared" si="111"/>
        <v>Feb-2022</v>
      </c>
      <c r="R811" s="2" t="str">
        <f t="shared" si="116"/>
        <v>ADULTS</v>
      </c>
    </row>
    <row r="812" spans="1:18" x14ac:dyDescent="0.35">
      <c r="A812" s="1">
        <v>45217</v>
      </c>
      <c r="B812" t="s">
        <v>840</v>
      </c>
      <c r="C812">
        <v>37</v>
      </c>
      <c r="D812" t="s">
        <v>14</v>
      </c>
      <c r="E812" t="s">
        <v>15</v>
      </c>
      <c r="F812" t="s">
        <v>23</v>
      </c>
      <c r="G812" s="6">
        <f>VLOOKUP(F812,S$11:$T$15, 2, FALSE)</f>
        <v>2440.2966694490819</v>
      </c>
      <c r="H812" t="s">
        <v>37</v>
      </c>
      <c r="I812" s="2">
        <v>928.37</v>
      </c>
      <c r="J812" t="str">
        <f t="shared" si="112"/>
        <v>18-39</v>
      </c>
      <c r="K812" s="2">
        <f t="shared" si="108"/>
        <v>1021.2070000000001</v>
      </c>
      <c r="L812" s="2">
        <f t="shared" si="113"/>
        <v>1021</v>
      </c>
      <c r="M812" s="2">
        <f t="shared" si="114"/>
        <v>1022</v>
      </c>
      <c r="N812" s="2">
        <f t="shared" si="115"/>
        <v>1021</v>
      </c>
      <c r="O812">
        <f t="shared" si="109"/>
        <v>2023</v>
      </c>
      <c r="P812" t="str">
        <f t="shared" si="110"/>
        <v>Oct</v>
      </c>
      <c r="Q812" t="str">
        <f t="shared" si="111"/>
        <v>Oct-2023</v>
      </c>
      <c r="R812" s="2" t="str">
        <f t="shared" si="116"/>
        <v>ADULTS</v>
      </c>
    </row>
    <row r="813" spans="1:18" x14ac:dyDescent="0.35">
      <c r="A813" s="1">
        <v>44875</v>
      </c>
      <c r="B813" t="s">
        <v>841</v>
      </c>
      <c r="C813">
        <v>47</v>
      </c>
      <c r="D813" t="s">
        <v>9</v>
      </c>
      <c r="E813" t="s">
        <v>27</v>
      </c>
      <c r="F813" t="s">
        <v>23</v>
      </c>
      <c r="G813" s="6">
        <f>VLOOKUP(F813,S$11:$T$15, 2, FALSE)</f>
        <v>2440.2966694490819</v>
      </c>
      <c r="H813" t="s">
        <v>12</v>
      </c>
      <c r="I813" s="2">
        <v>669.48</v>
      </c>
      <c r="J813" t="str">
        <f t="shared" si="112"/>
        <v>40-59</v>
      </c>
      <c r="K813" s="2">
        <f t="shared" si="108"/>
        <v>736.42800000000011</v>
      </c>
      <c r="L813" s="2">
        <f t="shared" si="113"/>
        <v>736</v>
      </c>
      <c r="M813" s="2">
        <f t="shared" si="114"/>
        <v>737</v>
      </c>
      <c r="N813" s="2">
        <f t="shared" si="115"/>
        <v>736</v>
      </c>
      <c r="O813">
        <f t="shared" si="109"/>
        <v>2022</v>
      </c>
      <c r="P813" t="str">
        <f t="shared" si="110"/>
        <v>Nov</v>
      </c>
      <c r="Q813" t="str">
        <f t="shared" si="111"/>
        <v>Nov-2022</v>
      </c>
      <c r="R813" s="2" t="str">
        <f t="shared" si="116"/>
        <v>ADULTS</v>
      </c>
    </row>
    <row r="814" spans="1:18" x14ac:dyDescent="0.35">
      <c r="A814" s="1">
        <v>45250</v>
      </c>
      <c r="B814" t="s">
        <v>842</v>
      </c>
      <c r="C814">
        <v>14</v>
      </c>
      <c r="D814" t="s">
        <v>21</v>
      </c>
      <c r="E814" t="s">
        <v>27</v>
      </c>
      <c r="F814" t="s">
        <v>30</v>
      </c>
      <c r="G814" s="6">
        <f>VLOOKUP(F814,S$11:$T$15, 2, FALSE)</f>
        <v>2496.7676064257025</v>
      </c>
      <c r="H814" t="s">
        <v>40</v>
      </c>
      <c r="I814" s="2">
        <v>817.34</v>
      </c>
      <c r="J814" t="str">
        <f t="shared" si="112"/>
        <v>0-17</v>
      </c>
      <c r="K814" s="2">
        <f t="shared" si="108"/>
        <v>899.07400000000007</v>
      </c>
      <c r="L814" s="2">
        <f t="shared" si="113"/>
        <v>899</v>
      </c>
      <c r="M814" s="2">
        <f t="shared" si="114"/>
        <v>900</v>
      </c>
      <c r="N814" s="2">
        <f t="shared" si="115"/>
        <v>899</v>
      </c>
      <c r="O814">
        <f t="shared" si="109"/>
        <v>2023</v>
      </c>
      <c r="P814" t="str">
        <f t="shared" si="110"/>
        <v>Nov</v>
      </c>
      <c r="Q814" t="str">
        <f t="shared" si="111"/>
        <v>Nov-2023</v>
      </c>
      <c r="R814" s="2" t="str">
        <f t="shared" si="116"/>
        <v>CHILDREN</v>
      </c>
    </row>
    <row r="815" spans="1:18" x14ac:dyDescent="0.35">
      <c r="A815" s="1">
        <v>44922</v>
      </c>
      <c r="B815" t="s">
        <v>843</v>
      </c>
      <c r="C815">
        <v>20</v>
      </c>
      <c r="D815" t="s">
        <v>9</v>
      </c>
      <c r="E815" t="s">
        <v>22</v>
      </c>
      <c r="F815" t="s">
        <v>30</v>
      </c>
      <c r="G815" s="6">
        <f>VLOOKUP(F815,S$11:$T$15, 2, FALSE)</f>
        <v>2496.7676064257025</v>
      </c>
      <c r="H815" t="s">
        <v>17</v>
      </c>
      <c r="I815" s="2">
        <v>3058.5</v>
      </c>
      <c r="J815" t="str">
        <f t="shared" si="112"/>
        <v>18-39</v>
      </c>
      <c r="K815" s="2">
        <f t="shared" si="108"/>
        <v>3364.3500000000004</v>
      </c>
      <c r="L815" s="2">
        <f t="shared" si="113"/>
        <v>3364</v>
      </c>
      <c r="M815" s="2">
        <f t="shared" si="114"/>
        <v>3365</v>
      </c>
      <c r="N815" s="2">
        <f t="shared" si="115"/>
        <v>3364</v>
      </c>
      <c r="O815">
        <f t="shared" si="109"/>
        <v>2022</v>
      </c>
      <c r="P815" t="str">
        <f t="shared" si="110"/>
        <v>Dec</v>
      </c>
      <c r="Q815" t="str">
        <f t="shared" si="111"/>
        <v>Dec-2022</v>
      </c>
      <c r="R815" s="2" t="str">
        <f t="shared" si="116"/>
        <v>ADULTS</v>
      </c>
    </row>
    <row r="816" spans="1:18" x14ac:dyDescent="0.35">
      <c r="A816" s="1">
        <v>44632</v>
      </c>
      <c r="B816" t="s">
        <v>844</v>
      </c>
      <c r="C816">
        <v>26</v>
      </c>
      <c r="D816" t="s">
        <v>14</v>
      </c>
      <c r="E816" t="s">
        <v>19</v>
      </c>
      <c r="F816" t="s">
        <v>23</v>
      </c>
      <c r="G816" s="6">
        <f>VLOOKUP(F816,S$11:$T$15, 2, FALSE)</f>
        <v>2440.2966694490819</v>
      </c>
      <c r="H816" t="s">
        <v>40</v>
      </c>
      <c r="I816" s="2">
        <v>2427.61</v>
      </c>
      <c r="J816" t="str">
        <f t="shared" si="112"/>
        <v>18-39</v>
      </c>
      <c r="K816" s="2">
        <f t="shared" si="108"/>
        <v>2670.3710000000005</v>
      </c>
      <c r="L816" s="2">
        <f t="shared" si="113"/>
        <v>2670</v>
      </c>
      <c r="M816" s="2">
        <f t="shared" si="114"/>
        <v>2671</v>
      </c>
      <c r="N816" s="2">
        <f t="shared" si="115"/>
        <v>2670</v>
      </c>
      <c r="O816">
        <f t="shared" si="109"/>
        <v>2022</v>
      </c>
      <c r="P816" t="str">
        <f t="shared" si="110"/>
        <v>Mar</v>
      </c>
      <c r="Q816" t="str">
        <f t="shared" si="111"/>
        <v>Mar-2022</v>
      </c>
      <c r="R816" s="2" t="str">
        <f t="shared" si="116"/>
        <v>ADULTS</v>
      </c>
    </row>
    <row r="817" spans="1:18" x14ac:dyDescent="0.35">
      <c r="A817" s="1">
        <v>45139</v>
      </c>
      <c r="B817" t="s">
        <v>845</v>
      </c>
      <c r="C817">
        <v>27</v>
      </c>
      <c r="D817" t="s">
        <v>9</v>
      </c>
      <c r="E817" t="s">
        <v>19</v>
      </c>
      <c r="F817" t="s">
        <v>16</v>
      </c>
      <c r="G817" s="6">
        <f>VLOOKUP(F817,S$11:$T$15, 2, FALSE)</f>
        <v>2509.1716796874998</v>
      </c>
      <c r="H817" t="s">
        <v>37</v>
      </c>
      <c r="I817" s="2">
        <v>4081.64</v>
      </c>
      <c r="J817" t="str">
        <f t="shared" si="112"/>
        <v>18-39</v>
      </c>
      <c r="K817" s="2">
        <f t="shared" si="108"/>
        <v>4489.8040000000001</v>
      </c>
      <c r="L817" s="2">
        <f t="shared" si="113"/>
        <v>4490</v>
      </c>
      <c r="M817" s="2">
        <f t="shared" si="114"/>
        <v>4490</v>
      </c>
      <c r="N817" s="2">
        <f t="shared" si="115"/>
        <v>4489</v>
      </c>
      <c r="O817">
        <f t="shared" si="109"/>
        <v>2023</v>
      </c>
      <c r="P817" t="str">
        <f t="shared" si="110"/>
        <v>Aug</v>
      </c>
      <c r="Q817" t="str">
        <f t="shared" si="111"/>
        <v>Aug-2023</v>
      </c>
      <c r="R817" s="2" t="str">
        <f t="shared" si="116"/>
        <v>ADULTS</v>
      </c>
    </row>
    <row r="818" spans="1:18" x14ac:dyDescent="0.35">
      <c r="A818" s="1">
        <v>45222</v>
      </c>
      <c r="B818" t="s">
        <v>846</v>
      </c>
      <c r="C818">
        <v>17</v>
      </c>
      <c r="D818" t="s">
        <v>21</v>
      </c>
      <c r="E818" t="s">
        <v>33</v>
      </c>
      <c r="F818" t="s">
        <v>23</v>
      </c>
      <c r="G818" s="6">
        <f>VLOOKUP(F818,S$11:$T$15, 2, FALSE)</f>
        <v>2440.2966694490819</v>
      </c>
      <c r="H818" t="s">
        <v>28</v>
      </c>
      <c r="I818" s="2">
        <v>4499.71</v>
      </c>
      <c r="J818" t="str">
        <f t="shared" si="112"/>
        <v>0-17</v>
      </c>
      <c r="K818" s="2">
        <f t="shared" si="108"/>
        <v>4949.6810000000005</v>
      </c>
      <c r="L818" s="2">
        <f t="shared" si="113"/>
        <v>4950</v>
      </c>
      <c r="M818" s="2">
        <f t="shared" si="114"/>
        <v>4950</v>
      </c>
      <c r="N818" s="2">
        <f t="shared" si="115"/>
        <v>4949</v>
      </c>
      <c r="O818">
        <f t="shared" si="109"/>
        <v>2023</v>
      </c>
      <c r="P818" t="str">
        <f t="shared" si="110"/>
        <v>Oct</v>
      </c>
      <c r="Q818" t="str">
        <f t="shared" si="111"/>
        <v>Oct-2023</v>
      </c>
      <c r="R818" s="2" t="str">
        <f t="shared" si="116"/>
        <v>CHILDREN</v>
      </c>
    </row>
    <row r="819" spans="1:18" x14ac:dyDescent="0.35">
      <c r="A819" s="1">
        <v>44777</v>
      </c>
      <c r="B819" t="s">
        <v>847</v>
      </c>
      <c r="C819">
        <v>99</v>
      </c>
      <c r="D819" t="s">
        <v>21</v>
      </c>
      <c r="E819" t="s">
        <v>15</v>
      </c>
      <c r="F819" t="s">
        <v>30</v>
      </c>
      <c r="G819" s="6">
        <f>VLOOKUP(F819,S$11:$T$15, 2, FALSE)</f>
        <v>2496.7676064257025</v>
      </c>
      <c r="H819" t="s">
        <v>37</v>
      </c>
      <c r="I819" s="2">
        <v>2003.77</v>
      </c>
      <c r="J819" t="str">
        <f t="shared" si="112"/>
        <v>&gt;59</v>
      </c>
      <c r="K819" s="2">
        <f t="shared" si="108"/>
        <v>2204.1469999999999</v>
      </c>
      <c r="L819" s="2">
        <f t="shared" si="113"/>
        <v>2204</v>
      </c>
      <c r="M819" s="2">
        <f t="shared" si="114"/>
        <v>2205</v>
      </c>
      <c r="N819" s="2">
        <f t="shared" si="115"/>
        <v>2204</v>
      </c>
      <c r="O819">
        <f t="shared" si="109"/>
        <v>2022</v>
      </c>
      <c r="P819" t="str">
        <f t="shared" si="110"/>
        <v>Aug</v>
      </c>
      <c r="Q819" t="str">
        <f t="shared" si="111"/>
        <v>Aug-2022</v>
      </c>
      <c r="R819" s="2" t="str">
        <f t="shared" si="116"/>
        <v>ADULTS</v>
      </c>
    </row>
    <row r="820" spans="1:18" x14ac:dyDescent="0.35">
      <c r="A820" s="1">
        <v>45234</v>
      </c>
      <c r="B820" t="s">
        <v>848</v>
      </c>
      <c r="C820">
        <v>96</v>
      </c>
      <c r="D820" t="s">
        <v>14</v>
      </c>
      <c r="E820" t="s">
        <v>33</v>
      </c>
      <c r="F820" t="s">
        <v>23</v>
      </c>
      <c r="G820" s="6">
        <f>VLOOKUP(F820,S$11:$T$15, 2, FALSE)</f>
        <v>2440.2966694490819</v>
      </c>
      <c r="H820" t="s">
        <v>12</v>
      </c>
      <c r="I820" s="2">
        <v>4119.62</v>
      </c>
      <c r="J820" t="str">
        <f t="shared" si="112"/>
        <v>&gt;59</v>
      </c>
      <c r="K820" s="2">
        <f t="shared" si="108"/>
        <v>4531.5820000000003</v>
      </c>
      <c r="L820" s="2">
        <f t="shared" si="113"/>
        <v>4532</v>
      </c>
      <c r="M820" s="2">
        <f t="shared" si="114"/>
        <v>4532</v>
      </c>
      <c r="N820" s="2">
        <f t="shared" si="115"/>
        <v>4531</v>
      </c>
      <c r="O820">
        <f t="shared" si="109"/>
        <v>2023</v>
      </c>
      <c r="P820" t="str">
        <f t="shared" si="110"/>
        <v>Nov</v>
      </c>
      <c r="Q820" t="str">
        <f t="shared" si="111"/>
        <v>Nov-2023</v>
      </c>
      <c r="R820" s="2" t="str">
        <f t="shared" si="116"/>
        <v>ADULTS</v>
      </c>
    </row>
    <row r="821" spans="1:18" x14ac:dyDescent="0.35">
      <c r="A821" s="1">
        <v>44935</v>
      </c>
      <c r="B821" t="s">
        <v>849</v>
      </c>
      <c r="C821">
        <v>96</v>
      </c>
      <c r="D821" t="s">
        <v>14</v>
      </c>
      <c r="E821" t="s">
        <v>22</v>
      </c>
      <c r="F821" t="s">
        <v>16</v>
      </c>
      <c r="G821" s="6">
        <f>VLOOKUP(F821,S$11:$T$15, 2, FALSE)</f>
        <v>2509.1716796874998</v>
      </c>
      <c r="H821" t="s">
        <v>67</v>
      </c>
      <c r="I821" s="2">
        <v>3114.73</v>
      </c>
      <c r="J821" t="str">
        <f t="shared" si="112"/>
        <v>&gt;59</v>
      </c>
      <c r="K821" s="2">
        <f t="shared" si="108"/>
        <v>3426.2030000000004</v>
      </c>
      <c r="L821" s="2">
        <f t="shared" si="113"/>
        <v>3426</v>
      </c>
      <c r="M821" s="2">
        <f t="shared" si="114"/>
        <v>3427</v>
      </c>
      <c r="N821" s="2">
        <f t="shared" si="115"/>
        <v>3426</v>
      </c>
      <c r="O821">
        <f t="shared" si="109"/>
        <v>2023</v>
      </c>
      <c r="P821" t="str">
        <f t="shared" si="110"/>
        <v>Jan</v>
      </c>
      <c r="Q821" t="str">
        <f t="shared" si="111"/>
        <v>Jan-2023</v>
      </c>
      <c r="R821" s="2" t="str">
        <f t="shared" si="116"/>
        <v>ADULTS</v>
      </c>
    </row>
    <row r="822" spans="1:18" x14ac:dyDescent="0.35">
      <c r="A822" s="1">
        <v>44648</v>
      </c>
      <c r="B822" t="s">
        <v>850</v>
      </c>
      <c r="C822">
        <v>50</v>
      </c>
      <c r="D822" t="s">
        <v>9</v>
      </c>
      <c r="E822" t="s">
        <v>35</v>
      </c>
      <c r="F822" t="s">
        <v>23</v>
      </c>
      <c r="G822" s="6">
        <f>VLOOKUP(F822,S$11:$T$15, 2, FALSE)</f>
        <v>2440.2966694490819</v>
      </c>
      <c r="H822" t="s">
        <v>17</v>
      </c>
      <c r="I822" s="2">
        <v>545.44000000000005</v>
      </c>
      <c r="J822" t="str">
        <f t="shared" si="112"/>
        <v>40-59</v>
      </c>
      <c r="K822" s="2">
        <f t="shared" si="108"/>
        <v>599.98400000000015</v>
      </c>
      <c r="L822" s="2">
        <f t="shared" si="113"/>
        <v>600</v>
      </c>
      <c r="M822" s="2">
        <f t="shared" si="114"/>
        <v>600</v>
      </c>
      <c r="N822" s="2">
        <f t="shared" si="115"/>
        <v>599</v>
      </c>
      <c r="O822">
        <f t="shared" si="109"/>
        <v>2022</v>
      </c>
      <c r="P822" t="str">
        <f t="shared" si="110"/>
        <v>Mar</v>
      </c>
      <c r="Q822" t="str">
        <f t="shared" si="111"/>
        <v>Mar-2022</v>
      </c>
      <c r="R822" s="2" t="str">
        <f t="shared" si="116"/>
        <v>ADULTS</v>
      </c>
    </row>
    <row r="823" spans="1:18" x14ac:dyDescent="0.35">
      <c r="A823" s="1">
        <v>44624</v>
      </c>
      <c r="B823" t="s">
        <v>851</v>
      </c>
      <c r="C823">
        <v>80</v>
      </c>
      <c r="D823" t="s">
        <v>21</v>
      </c>
      <c r="E823" t="s">
        <v>15</v>
      </c>
      <c r="F823" t="s">
        <v>30</v>
      </c>
      <c r="G823" s="6">
        <f>VLOOKUP(F823,S$11:$T$15, 2, FALSE)</f>
        <v>2496.7676064257025</v>
      </c>
      <c r="H823" t="s">
        <v>17</v>
      </c>
      <c r="I823" s="2">
        <v>4279.93</v>
      </c>
      <c r="J823" t="str">
        <f t="shared" si="112"/>
        <v>&gt;59</v>
      </c>
      <c r="K823" s="2">
        <f t="shared" si="108"/>
        <v>4707.9230000000007</v>
      </c>
      <c r="L823" s="2">
        <f t="shared" si="113"/>
        <v>4708</v>
      </c>
      <c r="M823" s="2">
        <f t="shared" si="114"/>
        <v>4708</v>
      </c>
      <c r="N823" s="2">
        <f t="shared" si="115"/>
        <v>4707</v>
      </c>
      <c r="O823">
        <f t="shared" si="109"/>
        <v>2022</v>
      </c>
      <c r="P823" t="str">
        <f t="shared" si="110"/>
        <v>Mar</v>
      </c>
      <c r="Q823" t="str">
        <f t="shared" si="111"/>
        <v>Mar-2022</v>
      </c>
      <c r="R823" s="2" t="str">
        <f t="shared" si="116"/>
        <v>ADULTS</v>
      </c>
    </row>
    <row r="824" spans="1:18" x14ac:dyDescent="0.35">
      <c r="A824" s="1">
        <v>44962</v>
      </c>
      <c r="B824" t="s">
        <v>852</v>
      </c>
      <c r="C824">
        <v>14</v>
      </c>
      <c r="D824" t="s">
        <v>14</v>
      </c>
      <c r="E824" t="s">
        <v>10</v>
      </c>
      <c r="F824" t="s">
        <v>11</v>
      </c>
      <c r="G824" s="6">
        <f>VLOOKUP(F824,S$11:$T$15, 2, FALSE)</f>
        <v>2503.6022787783868</v>
      </c>
      <c r="H824" t="s">
        <v>28</v>
      </c>
      <c r="I824" s="2">
        <v>1464.62</v>
      </c>
      <c r="J824" t="str">
        <f t="shared" si="112"/>
        <v>0-17</v>
      </c>
      <c r="K824" s="2">
        <f t="shared" si="108"/>
        <v>1611.0820000000001</v>
      </c>
      <c r="L824" s="2">
        <f t="shared" si="113"/>
        <v>1611</v>
      </c>
      <c r="M824" s="2">
        <f t="shared" si="114"/>
        <v>1612</v>
      </c>
      <c r="N824" s="2">
        <f t="shared" si="115"/>
        <v>1611</v>
      </c>
      <c r="O824">
        <f t="shared" si="109"/>
        <v>2023</v>
      </c>
      <c r="P824" t="str">
        <f t="shared" si="110"/>
        <v>Feb</v>
      </c>
      <c r="Q824" t="str">
        <f t="shared" si="111"/>
        <v>Feb-2023</v>
      </c>
      <c r="R824" s="2" t="str">
        <f t="shared" si="116"/>
        <v>CHILDREN</v>
      </c>
    </row>
    <row r="825" spans="1:18" x14ac:dyDescent="0.35">
      <c r="A825" s="1">
        <v>44724</v>
      </c>
      <c r="B825" t="s">
        <v>853</v>
      </c>
      <c r="C825">
        <v>58</v>
      </c>
      <c r="D825" t="s">
        <v>9</v>
      </c>
      <c r="E825" t="s">
        <v>10</v>
      </c>
      <c r="F825" t="s">
        <v>16</v>
      </c>
      <c r="G825" s="6">
        <f>VLOOKUP(F825,S$11:$T$15, 2, FALSE)</f>
        <v>2509.1716796874998</v>
      </c>
      <c r="H825" t="s">
        <v>67</v>
      </c>
      <c r="I825" s="2">
        <v>3346.3</v>
      </c>
      <c r="J825" t="str">
        <f t="shared" si="112"/>
        <v>40-59</v>
      </c>
      <c r="K825" s="2">
        <f t="shared" si="108"/>
        <v>3680.9300000000003</v>
      </c>
      <c r="L825" s="2">
        <f t="shared" si="113"/>
        <v>3681</v>
      </c>
      <c r="M825" s="2">
        <f t="shared" si="114"/>
        <v>3681</v>
      </c>
      <c r="N825" s="2">
        <f t="shared" si="115"/>
        <v>3680</v>
      </c>
      <c r="O825">
        <f t="shared" si="109"/>
        <v>2022</v>
      </c>
      <c r="P825" t="str">
        <f t="shared" si="110"/>
        <v>Jun</v>
      </c>
      <c r="Q825" t="str">
        <f t="shared" si="111"/>
        <v>Jun-2022</v>
      </c>
      <c r="R825" s="2" t="str">
        <f t="shared" si="116"/>
        <v>ADULTS</v>
      </c>
    </row>
    <row r="826" spans="1:18" x14ac:dyDescent="0.35">
      <c r="A826" s="1">
        <v>44936</v>
      </c>
      <c r="B826" t="s">
        <v>854</v>
      </c>
      <c r="C826">
        <v>41</v>
      </c>
      <c r="D826" t="s">
        <v>9</v>
      </c>
      <c r="E826" t="s">
        <v>33</v>
      </c>
      <c r="F826" t="s">
        <v>11</v>
      </c>
      <c r="G826" s="6">
        <f>VLOOKUP(F826,S$11:$T$15, 2, FALSE)</f>
        <v>2503.6022787783868</v>
      </c>
      <c r="H826" t="s">
        <v>28</v>
      </c>
      <c r="I826" s="2">
        <v>1997.16</v>
      </c>
      <c r="J826" t="str">
        <f t="shared" si="112"/>
        <v>40-59</v>
      </c>
      <c r="K826" s="2">
        <f t="shared" si="108"/>
        <v>2196.8760000000002</v>
      </c>
      <c r="L826" s="2">
        <f t="shared" si="113"/>
        <v>2197</v>
      </c>
      <c r="M826" s="2">
        <f t="shared" si="114"/>
        <v>2197</v>
      </c>
      <c r="N826" s="2">
        <f t="shared" si="115"/>
        <v>2196</v>
      </c>
      <c r="O826">
        <f t="shared" si="109"/>
        <v>2023</v>
      </c>
      <c r="P826" t="str">
        <f t="shared" si="110"/>
        <v>Jan</v>
      </c>
      <c r="Q826" t="str">
        <f t="shared" si="111"/>
        <v>Jan-2023</v>
      </c>
      <c r="R826" s="2" t="str">
        <f t="shared" si="116"/>
        <v>ADULTS</v>
      </c>
    </row>
    <row r="827" spans="1:18" x14ac:dyDescent="0.35">
      <c r="A827" s="1">
        <v>45168</v>
      </c>
      <c r="B827" t="s">
        <v>855</v>
      </c>
      <c r="C827">
        <v>32</v>
      </c>
      <c r="D827" t="s">
        <v>21</v>
      </c>
      <c r="E827" t="s">
        <v>15</v>
      </c>
      <c r="F827" t="s">
        <v>11</v>
      </c>
      <c r="G827" s="6">
        <f>VLOOKUP(F827,S$11:$T$15, 2, FALSE)</f>
        <v>2503.6022787783868</v>
      </c>
      <c r="H827" t="s">
        <v>37</v>
      </c>
      <c r="I827" s="2">
        <v>2453.7399999999998</v>
      </c>
      <c r="J827" t="str">
        <f t="shared" si="112"/>
        <v>18-39</v>
      </c>
      <c r="K827" s="2">
        <f t="shared" si="108"/>
        <v>2699.114</v>
      </c>
      <c r="L827" s="2">
        <f t="shared" si="113"/>
        <v>2699</v>
      </c>
      <c r="M827" s="2">
        <f t="shared" si="114"/>
        <v>2700</v>
      </c>
      <c r="N827" s="2">
        <f t="shared" si="115"/>
        <v>2699</v>
      </c>
      <c r="O827">
        <f t="shared" si="109"/>
        <v>2023</v>
      </c>
      <c r="P827" t="str">
        <f t="shared" si="110"/>
        <v>Aug</v>
      </c>
      <c r="Q827" t="str">
        <f t="shared" si="111"/>
        <v>Aug-2023</v>
      </c>
      <c r="R827" s="2" t="str">
        <f t="shared" si="116"/>
        <v>ADULTS</v>
      </c>
    </row>
    <row r="828" spans="1:18" x14ac:dyDescent="0.35">
      <c r="A828" s="1">
        <v>44626</v>
      </c>
      <c r="B828" t="s">
        <v>856</v>
      </c>
      <c r="C828">
        <v>66</v>
      </c>
      <c r="D828" t="s">
        <v>21</v>
      </c>
      <c r="E828" t="s">
        <v>25</v>
      </c>
      <c r="F828" t="s">
        <v>23</v>
      </c>
      <c r="G828" s="6">
        <f>VLOOKUP(F828,S$11:$T$15, 2, FALSE)</f>
        <v>2440.2966694490819</v>
      </c>
      <c r="H828" t="s">
        <v>12</v>
      </c>
      <c r="I828" s="2">
        <v>572.75</v>
      </c>
      <c r="J828" t="str">
        <f t="shared" si="112"/>
        <v>&gt;59</v>
      </c>
      <c r="K828" s="2">
        <f t="shared" si="108"/>
        <v>630.02500000000009</v>
      </c>
      <c r="L828" s="2">
        <f t="shared" si="113"/>
        <v>630</v>
      </c>
      <c r="M828" s="2">
        <f t="shared" si="114"/>
        <v>631</v>
      </c>
      <c r="N828" s="2">
        <f t="shared" si="115"/>
        <v>630</v>
      </c>
      <c r="O828">
        <f t="shared" si="109"/>
        <v>2022</v>
      </c>
      <c r="P828" t="str">
        <f t="shared" si="110"/>
        <v>Mar</v>
      </c>
      <c r="Q828" t="str">
        <f t="shared" si="111"/>
        <v>Mar-2022</v>
      </c>
      <c r="R828" s="2" t="str">
        <f t="shared" si="116"/>
        <v>ADULTS</v>
      </c>
    </row>
    <row r="829" spans="1:18" x14ac:dyDescent="0.35">
      <c r="A829" s="1">
        <v>44624</v>
      </c>
      <c r="B829" t="s">
        <v>857</v>
      </c>
      <c r="C829">
        <v>63</v>
      </c>
      <c r="D829" t="s">
        <v>14</v>
      </c>
      <c r="E829" t="s">
        <v>15</v>
      </c>
      <c r="F829" t="s">
        <v>30</v>
      </c>
      <c r="G829" s="6">
        <f>VLOOKUP(F829,S$11:$T$15, 2, FALSE)</f>
        <v>2496.7676064257025</v>
      </c>
      <c r="H829" t="s">
        <v>12</v>
      </c>
      <c r="I829" s="2">
        <v>2503.4</v>
      </c>
      <c r="J829" t="str">
        <f t="shared" si="112"/>
        <v>&gt;59</v>
      </c>
      <c r="K829" s="2">
        <f t="shared" si="108"/>
        <v>2753.7400000000002</v>
      </c>
      <c r="L829" s="2">
        <f t="shared" si="113"/>
        <v>2754</v>
      </c>
      <c r="M829" s="2">
        <f t="shared" si="114"/>
        <v>2754</v>
      </c>
      <c r="N829" s="2">
        <f t="shared" si="115"/>
        <v>2753</v>
      </c>
      <c r="O829">
        <f t="shared" si="109"/>
        <v>2022</v>
      </c>
      <c r="P829" t="str">
        <f t="shared" si="110"/>
        <v>Mar</v>
      </c>
      <c r="Q829" t="str">
        <f t="shared" si="111"/>
        <v>Mar-2022</v>
      </c>
      <c r="R829" s="2" t="str">
        <f t="shared" si="116"/>
        <v>ADULTS</v>
      </c>
    </row>
    <row r="830" spans="1:18" x14ac:dyDescent="0.35">
      <c r="A830" s="1">
        <v>45103</v>
      </c>
      <c r="B830" t="s">
        <v>858</v>
      </c>
      <c r="C830">
        <v>22</v>
      </c>
      <c r="D830" t="s">
        <v>14</v>
      </c>
      <c r="E830" t="s">
        <v>35</v>
      </c>
      <c r="F830" t="s">
        <v>16</v>
      </c>
      <c r="G830" s="6">
        <f>VLOOKUP(F830,S$11:$T$15, 2, FALSE)</f>
        <v>2509.1716796874998</v>
      </c>
      <c r="H830" t="s">
        <v>40</v>
      </c>
      <c r="I830" s="2">
        <v>1667.13</v>
      </c>
      <c r="J830" t="str">
        <f t="shared" si="112"/>
        <v>18-39</v>
      </c>
      <c r="K830" s="2">
        <f t="shared" si="108"/>
        <v>1833.8430000000003</v>
      </c>
      <c r="L830" s="2">
        <f t="shared" si="113"/>
        <v>1834</v>
      </c>
      <c r="M830" s="2">
        <f t="shared" si="114"/>
        <v>1834</v>
      </c>
      <c r="N830" s="2">
        <f t="shared" si="115"/>
        <v>1833</v>
      </c>
      <c r="O830">
        <f t="shared" si="109"/>
        <v>2023</v>
      </c>
      <c r="P830" t="str">
        <f t="shared" si="110"/>
        <v>Jun</v>
      </c>
      <c r="Q830" t="str">
        <f t="shared" si="111"/>
        <v>Jun-2023</v>
      </c>
      <c r="R830" s="2" t="str">
        <f t="shared" si="116"/>
        <v>ADULTS</v>
      </c>
    </row>
    <row r="831" spans="1:18" x14ac:dyDescent="0.35">
      <c r="A831" s="1">
        <v>44797</v>
      </c>
      <c r="B831" t="s">
        <v>859</v>
      </c>
      <c r="C831">
        <v>47</v>
      </c>
      <c r="D831" t="s">
        <v>9</v>
      </c>
      <c r="E831" t="s">
        <v>33</v>
      </c>
      <c r="F831" t="s">
        <v>23</v>
      </c>
      <c r="G831" s="6">
        <f>VLOOKUP(F831,S$11:$T$15, 2, FALSE)</f>
        <v>2440.2966694490819</v>
      </c>
      <c r="H831" t="s">
        <v>37</v>
      </c>
      <c r="I831" s="2">
        <v>934.75</v>
      </c>
      <c r="J831" t="str">
        <f t="shared" si="112"/>
        <v>40-59</v>
      </c>
      <c r="K831" s="2">
        <f t="shared" si="108"/>
        <v>1028.2250000000001</v>
      </c>
      <c r="L831" s="2">
        <f t="shared" si="113"/>
        <v>1028</v>
      </c>
      <c r="M831" s="2">
        <f t="shared" si="114"/>
        <v>1029</v>
      </c>
      <c r="N831" s="2">
        <f t="shared" si="115"/>
        <v>1028</v>
      </c>
      <c r="O831">
        <f t="shared" si="109"/>
        <v>2022</v>
      </c>
      <c r="P831" t="str">
        <f t="shared" si="110"/>
        <v>Aug</v>
      </c>
      <c r="Q831" t="str">
        <f t="shared" si="111"/>
        <v>Aug-2022</v>
      </c>
      <c r="R831" s="2" t="str">
        <f t="shared" si="116"/>
        <v>ADULTS</v>
      </c>
    </row>
    <row r="832" spans="1:18" x14ac:dyDescent="0.35">
      <c r="A832" s="1">
        <v>44877</v>
      </c>
      <c r="B832" t="s">
        <v>860</v>
      </c>
      <c r="C832">
        <v>91</v>
      </c>
      <c r="D832" t="s">
        <v>9</v>
      </c>
      <c r="E832" t="s">
        <v>25</v>
      </c>
      <c r="F832" t="s">
        <v>11</v>
      </c>
      <c r="G832" s="6">
        <f>VLOOKUP(F832,S$11:$T$15, 2, FALSE)</f>
        <v>2503.6022787783868</v>
      </c>
      <c r="H832" t="s">
        <v>37</v>
      </c>
      <c r="I832" s="2">
        <v>4715.42</v>
      </c>
      <c r="J832" t="str">
        <f t="shared" si="112"/>
        <v>&gt;59</v>
      </c>
      <c r="K832" s="2">
        <f t="shared" si="108"/>
        <v>5186.9620000000004</v>
      </c>
      <c r="L832" s="2">
        <f t="shared" si="113"/>
        <v>5187</v>
      </c>
      <c r="M832" s="2">
        <f t="shared" si="114"/>
        <v>5187</v>
      </c>
      <c r="N832" s="2">
        <f t="shared" si="115"/>
        <v>5186</v>
      </c>
      <c r="O832">
        <f t="shared" si="109"/>
        <v>2022</v>
      </c>
      <c r="P832" t="str">
        <f t="shared" si="110"/>
        <v>Nov</v>
      </c>
      <c r="Q832" t="str">
        <f t="shared" si="111"/>
        <v>Nov-2022</v>
      </c>
      <c r="R832" s="2" t="str">
        <f t="shared" si="116"/>
        <v>ADULTS</v>
      </c>
    </row>
    <row r="833" spans="1:18" x14ac:dyDescent="0.35">
      <c r="A833" s="1">
        <v>45236</v>
      </c>
      <c r="B833" t="s">
        <v>861</v>
      </c>
      <c r="C833">
        <v>94</v>
      </c>
      <c r="D833" t="s">
        <v>21</v>
      </c>
      <c r="E833" t="s">
        <v>10</v>
      </c>
      <c r="F833" t="s">
        <v>11</v>
      </c>
      <c r="G833" s="6">
        <f>VLOOKUP(F833,S$11:$T$15, 2, FALSE)</f>
        <v>2503.6022787783868</v>
      </c>
      <c r="H833" t="s">
        <v>40</v>
      </c>
      <c r="I833" s="2">
        <v>3954.41</v>
      </c>
      <c r="J833" t="str">
        <f t="shared" si="112"/>
        <v>&gt;59</v>
      </c>
      <c r="K833" s="2">
        <f t="shared" si="108"/>
        <v>4349.8510000000006</v>
      </c>
      <c r="L833" s="2">
        <f t="shared" si="113"/>
        <v>4350</v>
      </c>
      <c r="M833" s="2">
        <f t="shared" si="114"/>
        <v>4350</v>
      </c>
      <c r="N833" s="2">
        <f t="shared" si="115"/>
        <v>4349</v>
      </c>
      <c r="O833">
        <f t="shared" si="109"/>
        <v>2023</v>
      </c>
      <c r="P833" t="str">
        <f t="shared" si="110"/>
        <v>Nov</v>
      </c>
      <c r="Q833" t="str">
        <f t="shared" si="111"/>
        <v>Nov-2023</v>
      </c>
      <c r="R833" s="2" t="str">
        <f t="shared" si="116"/>
        <v>ADULTS</v>
      </c>
    </row>
    <row r="834" spans="1:18" x14ac:dyDescent="0.35">
      <c r="A834" s="1">
        <v>45026</v>
      </c>
      <c r="B834" t="s">
        <v>862</v>
      </c>
      <c r="C834">
        <v>31</v>
      </c>
      <c r="D834" t="s">
        <v>14</v>
      </c>
      <c r="E834" t="s">
        <v>22</v>
      </c>
      <c r="F834" t="s">
        <v>30</v>
      </c>
      <c r="G834" s="6">
        <f>VLOOKUP(F834,S$11:$T$15, 2, FALSE)</f>
        <v>2496.7676064257025</v>
      </c>
      <c r="H834" t="s">
        <v>17</v>
      </c>
      <c r="I834" s="2">
        <v>3639.2</v>
      </c>
      <c r="J834" t="str">
        <f t="shared" si="112"/>
        <v>18-39</v>
      </c>
      <c r="K834" s="2">
        <f t="shared" ref="K834:K897" si="117">I834*1.1</f>
        <v>4003.1200000000003</v>
      </c>
      <c r="L834" s="2">
        <f t="shared" si="113"/>
        <v>4003</v>
      </c>
      <c r="M834" s="2">
        <f t="shared" si="114"/>
        <v>4004</v>
      </c>
      <c r="N834" s="2">
        <f t="shared" si="115"/>
        <v>4003</v>
      </c>
      <c r="O834">
        <f t="shared" ref="O834:O897" si="118">YEAR(A834)</f>
        <v>2023</v>
      </c>
      <c r="P834" t="str">
        <f t="shared" ref="P834:P897" si="119">TEXT(A834, "MMM")</f>
        <v>Apr</v>
      </c>
      <c r="Q834" t="str">
        <f t="shared" ref="Q834:Q897" si="120">TEXT(A834, "MMM-YYYY")</f>
        <v>Apr-2023</v>
      </c>
      <c r="R834" s="2" t="str">
        <f t="shared" si="116"/>
        <v>ADULTS</v>
      </c>
    </row>
    <row r="835" spans="1:18" x14ac:dyDescent="0.35">
      <c r="A835" s="1">
        <v>44861</v>
      </c>
      <c r="B835" t="s">
        <v>863</v>
      </c>
      <c r="C835">
        <v>81</v>
      </c>
      <c r="D835" t="s">
        <v>14</v>
      </c>
      <c r="E835" t="s">
        <v>35</v>
      </c>
      <c r="F835" t="s">
        <v>30</v>
      </c>
      <c r="G835" s="6">
        <f>VLOOKUP(F835,S$11:$T$15, 2, FALSE)</f>
        <v>2496.7676064257025</v>
      </c>
      <c r="H835" t="s">
        <v>17</v>
      </c>
      <c r="I835" s="2">
        <v>3927.47</v>
      </c>
      <c r="J835" t="str">
        <f t="shared" ref="J835:J898" si="121">IF(C835&lt;=17,"0-17",IF(C835&lt;=39, "18-39", IF(C835&lt;=59, "40-59", "&gt;59")))</f>
        <v>&gt;59</v>
      </c>
      <c r="K835" s="2">
        <f t="shared" si="117"/>
        <v>4320.2170000000006</v>
      </c>
      <c r="L835" s="2">
        <f t="shared" ref="L835:L898" si="122">ROUND(K835, 0)</f>
        <v>4320</v>
      </c>
      <c r="M835" s="2">
        <f t="shared" ref="M835:M898" si="123">ROUNDUP(K835, 0)</f>
        <v>4321</v>
      </c>
      <c r="N835" s="2">
        <f t="shared" ref="N835:N898" si="124">ROUNDDOWN(K835,0)</f>
        <v>4320</v>
      </c>
      <c r="O835">
        <f t="shared" si="118"/>
        <v>2022</v>
      </c>
      <c r="P835" t="str">
        <f t="shared" si="119"/>
        <v>Oct</v>
      </c>
      <c r="Q835" t="str">
        <f t="shared" si="120"/>
        <v>Oct-2022</v>
      </c>
      <c r="R835" s="2" t="str">
        <f t="shared" ref="R835:R898" si="125">IF(C835&gt;=18, "ADULTS", "CHILDREN")</f>
        <v>ADULTS</v>
      </c>
    </row>
    <row r="836" spans="1:18" x14ac:dyDescent="0.35">
      <c r="A836" s="1">
        <v>44657</v>
      </c>
      <c r="B836" t="s">
        <v>864</v>
      </c>
      <c r="C836">
        <v>19</v>
      </c>
      <c r="D836" t="s">
        <v>21</v>
      </c>
      <c r="E836" t="s">
        <v>15</v>
      </c>
      <c r="F836" t="s">
        <v>30</v>
      </c>
      <c r="G836" s="6">
        <f>VLOOKUP(F836,S$11:$T$15, 2, FALSE)</f>
        <v>2496.7676064257025</v>
      </c>
      <c r="H836" t="s">
        <v>17</v>
      </c>
      <c r="I836" s="2">
        <v>180.83</v>
      </c>
      <c r="J836" t="str">
        <f t="shared" si="121"/>
        <v>18-39</v>
      </c>
      <c r="K836" s="2">
        <f t="shared" si="117"/>
        <v>198.91300000000004</v>
      </c>
      <c r="L836" s="2">
        <f t="shared" si="122"/>
        <v>199</v>
      </c>
      <c r="M836" s="2">
        <f t="shared" si="123"/>
        <v>199</v>
      </c>
      <c r="N836" s="2">
        <f t="shared" si="124"/>
        <v>198</v>
      </c>
      <c r="O836">
        <f t="shared" si="118"/>
        <v>2022</v>
      </c>
      <c r="P836" t="str">
        <f t="shared" si="119"/>
        <v>Apr</v>
      </c>
      <c r="Q836" t="str">
        <f t="shared" si="120"/>
        <v>Apr-2022</v>
      </c>
      <c r="R836" s="2" t="str">
        <f t="shared" si="125"/>
        <v>ADULTS</v>
      </c>
    </row>
    <row r="837" spans="1:18" x14ac:dyDescent="0.35">
      <c r="A837" s="1">
        <v>45167</v>
      </c>
      <c r="B837" t="s">
        <v>865</v>
      </c>
      <c r="C837">
        <v>58</v>
      </c>
      <c r="D837" t="s">
        <v>9</v>
      </c>
      <c r="E837" t="s">
        <v>35</v>
      </c>
      <c r="F837" t="s">
        <v>30</v>
      </c>
      <c r="G837" s="6">
        <f>VLOOKUP(F837,S$11:$T$15, 2, FALSE)</f>
        <v>2496.7676064257025</v>
      </c>
      <c r="H837" t="s">
        <v>12</v>
      </c>
      <c r="I837" s="2">
        <v>281.88</v>
      </c>
      <c r="J837" t="str">
        <f t="shared" si="121"/>
        <v>40-59</v>
      </c>
      <c r="K837" s="2">
        <f t="shared" si="117"/>
        <v>310.06800000000004</v>
      </c>
      <c r="L837" s="2">
        <f t="shared" si="122"/>
        <v>310</v>
      </c>
      <c r="M837" s="2">
        <f t="shared" si="123"/>
        <v>311</v>
      </c>
      <c r="N837" s="2">
        <f t="shared" si="124"/>
        <v>310</v>
      </c>
      <c r="O837">
        <f t="shared" si="118"/>
        <v>2023</v>
      </c>
      <c r="P837" t="str">
        <f t="shared" si="119"/>
        <v>Aug</v>
      </c>
      <c r="Q837" t="str">
        <f t="shared" si="120"/>
        <v>Aug-2023</v>
      </c>
      <c r="R837" s="2" t="str">
        <f t="shared" si="125"/>
        <v>ADULTS</v>
      </c>
    </row>
    <row r="838" spans="1:18" x14ac:dyDescent="0.35">
      <c r="A838" s="1">
        <v>44631</v>
      </c>
      <c r="B838" t="s">
        <v>866</v>
      </c>
      <c r="C838">
        <v>51</v>
      </c>
      <c r="D838" t="s">
        <v>9</v>
      </c>
      <c r="E838" t="s">
        <v>25</v>
      </c>
      <c r="F838" t="s">
        <v>16</v>
      </c>
      <c r="G838" s="6">
        <f>VLOOKUP(F838,S$11:$T$15, 2, FALSE)</f>
        <v>2509.1716796874998</v>
      </c>
      <c r="H838" t="s">
        <v>28</v>
      </c>
      <c r="I838" s="2">
        <v>343.76</v>
      </c>
      <c r="J838" t="str">
        <f t="shared" si="121"/>
        <v>40-59</v>
      </c>
      <c r="K838" s="2">
        <f t="shared" si="117"/>
        <v>378.13600000000002</v>
      </c>
      <c r="L838" s="2">
        <f t="shared" si="122"/>
        <v>378</v>
      </c>
      <c r="M838" s="2">
        <f t="shared" si="123"/>
        <v>379</v>
      </c>
      <c r="N838" s="2">
        <f t="shared" si="124"/>
        <v>378</v>
      </c>
      <c r="O838">
        <f t="shared" si="118"/>
        <v>2022</v>
      </c>
      <c r="P838" t="str">
        <f t="shared" si="119"/>
        <v>Mar</v>
      </c>
      <c r="Q838" t="str">
        <f t="shared" si="120"/>
        <v>Mar-2022</v>
      </c>
      <c r="R838" s="2" t="str">
        <f t="shared" si="125"/>
        <v>ADULTS</v>
      </c>
    </row>
    <row r="839" spans="1:18" x14ac:dyDescent="0.35">
      <c r="A839" s="1">
        <v>44728</v>
      </c>
      <c r="B839" t="s">
        <v>867</v>
      </c>
      <c r="C839">
        <v>53</v>
      </c>
      <c r="D839" t="s">
        <v>9</v>
      </c>
      <c r="E839" t="s">
        <v>33</v>
      </c>
      <c r="F839" t="s">
        <v>23</v>
      </c>
      <c r="G839" s="6">
        <f>VLOOKUP(F839,S$11:$T$15, 2, FALSE)</f>
        <v>2440.2966694490819</v>
      </c>
      <c r="H839" t="s">
        <v>37</v>
      </c>
      <c r="I839" s="2">
        <v>4813.84</v>
      </c>
      <c r="J839" t="str">
        <f t="shared" si="121"/>
        <v>40-59</v>
      </c>
      <c r="K839" s="2">
        <f t="shared" si="117"/>
        <v>5295.2240000000002</v>
      </c>
      <c r="L839" s="2">
        <f t="shared" si="122"/>
        <v>5295</v>
      </c>
      <c r="M839" s="2">
        <f t="shared" si="123"/>
        <v>5296</v>
      </c>
      <c r="N839" s="2">
        <f t="shared" si="124"/>
        <v>5295</v>
      </c>
      <c r="O839">
        <f t="shared" si="118"/>
        <v>2022</v>
      </c>
      <c r="P839" t="str">
        <f t="shared" si="119"/>
        <v>Jun</v>
      </c>
      <c r="Q839" t="str">
        <f t="shared" si="120"/>
        <v>Jun-2022</v>
      </c>
      <c r="R839" s="2" t="str">
        <f t="shared" si="125"/>
        <v>ADULTS</v>
      </c>
    </row>
    <row r="840" spans="1:18" x14ac:dyDescent="0.35">
      <c r="A840" s="1">
        <v>45067</v>
      </c>
      <c r="B840" t="s">
        <v>868</v>
      </c>
      <c r="C840">
        <v>82</v>
      </c>
      <c r="D840" t="s">
        <v>21</v>
      </c>
      <c r="E840" t="s">
        <v>10</v>
      </c>
      <c r="F840" t="s">
        <v>11</v>
      </c>
      <c r="G840" s="6">
        <f>VLOOKUP(F840,S$11:$T$15, 2, FALSE)</f>
        <v>2503.6022787783868</v>
      </c>
      <c r="H840" t="s">
        <v>12</v>
      </c>
      <c r="I840" s="2">
        <v>3649.74</v>
      </c>
      <c r="J840" t="str">
        <f t="shared" si="121"/>
        <v>&gt;59</v>
      </c>
      <c r="K840" s="2">
        <f t="shared" si="117"/>
        <v>4014.7139999999999</v>
      </c>
      <c r="L840" s="2">
        <f t="shared" si="122"/>
        <v>4015</v>
      </c>
      <c r="M840" s="2">
        <f t="shared" si="123"/>
        <v>4015</v>
      </c>
      <c r="N840" s="2">
        <f t="shared" si="124"/>
        <v>4014</v>
      </c>
      <c r="O840">
        <f t="shared" si="118"/>
        <v>2023</v>
      </c>
      <c r="P840" t="str">
        <f t="shared" si="119"/>
        <v>May</v>
      </c>
      <c r="Q840" t="str">
        <f t="shared" si="120"/>
        <v>May-2023</v>
      </c>
      <c r="R840" s="2" t="str">
        <f t="shared" si="125"/>
        <v>ADULTS</v>
      </c>
    </row>
    <row r="841" spans="1:18" x14ac:dyDescent="0.35">
      <c r="A841" s="1">
        <v>44976</v>
      </c>
      <c r="B841" t="s">
        <v>869</v>
      </c>
      <c r="C841">
        <v>74</v>
      </c>
      <c r="D841" t="s">
        <v>9</v>
      </c>
      <c r="E841" t="s">
        <v>15</v>
      </c>
      <c r="F841" t="s">
        <v>11</v>
      </c>
      <c r="G841" s="6">
        <f>VLOOKUP(F841,S$11:$T$15, 2, FALSE)</f>
        <v>2503.6022787783868</v>
      </c>
      <c r="H841" t="s">
        <v>12</v>
      </c>
      <c r="I841" s="2">
        <v>1269.71</v>
      </c>
      <c r="J841" t="str">
        <f t="shared" si="121"/>
        <v>&gt;59</v>
      </c>
      <c r="K841" s="2">
        <f t="shared" si="117"/>
        <v>1396.681</v>
      </c>
      <c r="L841" s="2">
        <f t="shared" si="122"/>
        <v>1397</v>
      </c>
      <c r="M841" s="2">
        <f t="shared" si="123"/>
        <v>1397</v>
      </c>
      <c r="N841" s="2">
        <f t="shared" si="124"/>
        <v>1396</v>
      </c>
      <c r="O841">
        <f t="shared" si="118"/>
        <v>2023</v>
      </c>
      <c r="P841" t="str">
        <f t="shared" si="119"/>
        <v>Feb</v>
      </c>
      <c r="Q841" t="str">
        <f t="shared" si="120"/>
        <v>Feb-2023</v>
      </c>
      <c r="R841" s="2" t="str">
        <f t="shared" si="125"/>
        <v>ADULTS</v>
      </c>
    </row>
    <row r="842" spans="1:18" x14ac:dyDescent="0.35">
      <c r="A842" s="1">
        <v>44872</v>
      </c>
      <c r="B842" t="s">
        <v>870</v>
      </c>
      <c r="C842">
        <v>51</v>
      </c>
      <c r="D842" t="s">
        <v>21</v>
      </c>
      <c r="E842" t="s">
        <v>15</v>
      </c>
      <c r="F842" t="s">
        <v>11</v>
      </c>
      <c r="G842" s="6">
        <f>VLOOKUP(F842,S$11:$T$15, 2, FALSE)</f>
        <v>2503.6022787783868</v>
      </c>
      <c r="H842" t="s">
        <v>17</v>
      </c>
      <c r="I842" s="2">
        <v>4234</v>
      </c>
      <c r="J842" t="str">
        <f t="shared" si="121"/>
        <v>40-59</v>
      </c>
      <c r="K842" s="2">
        <f t="shared" si="117"/>
        <v>4657.4000000000005</v>
      </c>
      <c r="L842" s="2">
        <f t="shared" si="122"/>
        <v>4657</v>
      </c>
      <c r="M842" s="2">
        <f t="shared" si="123"/>
        <v>4658</v>
      </c>
      <c r="N842" s="2">
        <f t="shared" si="124"/>
        <v>4657</v>
      </c>
      <c r="O842">
        <f t="shared" si="118"/>
        <v>2022</v>
      </c>
      <c r="P842" t="str">
        <f t="shared" si="119"/>
        <v>Nov</v>
      </c>
      <c r="Q842" t="str">
        <f t="shared" si="120"/>
        <v>Nov-2022</v>
      </c>
      <c r="R842" s="2" t="str">
        <f t="shared" si="125"/>
        <v>ADULTS</v>
      </c>
    </row>
    <row r="843" spans="1:18" x14ac:dyDescent="0.35">
      <c r="A843" s="1">
        <v>44993</v>
      </c>
      <c r="B843" t="s">
        <v>871</v>
      </c>
      <c r="C843">
        <v>94</v>
      </c>
      <c r="D843" t="s">
        <v>14</v>
      </c>
      <c r="E843" t="s">
        <v>19</v>
      </c>
      <c r="F843" t="s">
        <v>16</v>
      </c>
      <c r="G843" s="6">
        <f>VLOOKUP(F843,S$11:$T$15, 2, FALSE)</f>
        <v>2509.1716796874998</v>
      </c>
      <c r="H843" t="s">
        <v>40</v>
      </c>
      <c r="I843" s="2">
        <v>3466.94</v>
      </c>
      <c r="J843" t="str">
        <f t="shared" si="121"/>
        <v>&gt;59</v>
      </c>
      <c r="K843" s="2">
        <f t="shared" si="117"/>
        <v>3813.6340000000005</v>
      </c>
      <c r="L843" s="2">
        <f t="shared" si="122"/>
        <v>3814</v>
      </c>
      <c r="M843" s="2">
        <f t="shared" si="123"/>
        <v>3814</v>
      </c>
      <c r="N843" s="2">
        <f t="shared" si="124"/>
        <v>3813</v>
      </c>
      <c r="O843">
        <f t="shared" si="118"/>
        <v>2023</v>
      </c>
      <c r="P843" t="str">
        <f t="shared" si="119"/>
        <v>Mar</v>
      </c>
      <c r="Q843" t="str">
        <f t="shared" si="120"/>
        <v>Mar-2023</v>
      </c>
      <c r="R843" s="2" t="str">
        <f t="shared" si="125"/>
        <v>ADULTS</v>
      </c>
    </row>
    <row r="844" spans="1:18" x14ac:dyDescent="0.35">
      <c r="A844" s="1">
        <v>45216</v>
      </c>
      <c r="B844" t="s">
        <v>872</v>
      </c>
      <c r="C844">
        <v>54</v>
      </c>
      <c r="D844" t="s">
        <v>9</v>
      </c>
      <c r="E844" t="s">
        <v>19</v>
      </c>
      <c r="F844" t="s">
        <v>30</v>
      </c>
      <c r="G844" s="6">
        <f>VLOOKUP(F844,S$11:$T$15, 2, FALSE)</f>
        <v>2496.7676064257025</v>
      </c>
      <c r="H844" t="s">
        <v>12</v>
      </c>
      <c r="I844" s="2">
        <v>1031.0899999999999</v>
      </c>
      <c r="J844" t="str">
        <f t="shared" si="121"/>
        <v>40-59</v>
      </c>
      <c r="K844" s="2">
        <f t="shared" si="117"/>
        <v>1134.1990000000001</v>
      </c>
      <c r="L844" s="2">
        <f t="shared" si="122"/>
        <v>1134</v>
      </c>
      <c r="M844" s="2">
        <f t="shared" si="123"/>
        <v>1135</v>
      </c>
      <c r="N844" s="2">
        <f t="shared" si="124"/>
        <v>1134</v>
      </c>
      <c r="O844">
        <f t="shared" si="118"/>
        <v>2023</v>
      </c>
      <c r="P844" t="str">
        <f t="shared" si="119"/>
        <v>Oct</v>
      </c>
      <c r="Q844" t="str">
        <f t="shared" si="120"/>
        <v>Oct-2023</v>
      </c>
      <c r="R844" s="2" t="str">
        <f t="shared" si="125"/>
        <v>ADULTS</v>
      </c>
    </row>
    <row r="845" spans="1:18" x14ac:dyDescent="0.35">
      <c r="A845" s="1">
        <v>44851</v>
      </c>
      <c r="B845" t="s">
        <v>873</v>
      </c>
      <c r="C845">
        <v>24</v>
      </c>
      <c r="D845" t="s">
        <v>14</v>
      </c>
      <c r="E845" t="s">
        <v>25</v>
      </c>
      <c r="F845" t="s">
        <v>23</v>
      </c>
      <c r="G845" s="6">
        <f>VLOOKUP(F845,S$11:$T$15, 2, FALSE)</f>
        <v>2440.2966694490819</v>
      </c>
      <c r="H845" t="s">
        <v>37</v>
      </c>
      <c r="I845" s="2">
        <v>4924.17</v>
      </c>
      <c r="J845" t="str">
        <f t="shared" si="121"/>
        <v>18-39</v>
      </c>
      <c r="K845" s="2">
        <f t="shared" si="117"/>
        <v>5416.5870000000004</v>
      </c>
      <c r="L845" s="2">
        <f t="shared" si="122"/>
        <v>5417</v>
      </c>
      <c r="M845" s="2">
        <f t="shared" si="123"/>
        <v>5417</v>
      </c>
      <c r="N845" s="2">
        <f t="shared" si="124"/>
        <v>5416</v>
      </c>
      <c r="O845">
        <f t="shared" si="118"/>
        <v>2022</v>
      </c>
      <c r="P845" t="str">
        <f t="shared" si="119"/>
        <v>Oct</v>
      </c>
      <c r="Q845" t="str">
        <f t="shared" si="120"/>
        <v>Oct-2022</v>
      </c>
      <c r="R845" s="2" t="str">
        <f t="shared" si="125"/>
        <v>ADULTS</v>
      </c>
    </row>
    <row r="846" spans="1:18" x14ac:dyDescent="0.35">
      <c r="A846" s="1">
        <v>44741</v>
      </c>
      <c r="B846" t="s">
        <v>874</v>
      </c>
      <c r="C846">
        <v>79</v>
      </c>
      <c r="D846" t="s">
        <v>14</v>
      </c>
      <c r="E846" t="s">
        <v>10</v>
      </c>
      <c r="F846" t="s">
        <v>11</v>
      </c>
      <c r="G846" s="6">
        <f>VLOOKUP(F846,S$11:$T$15, 2, FALSE)</f>
        <v>2503.6022787783868</v>
      </c>
      <c r="H846" t="s">
        <v>37</v>
      </c>
      <c r="I846" s="2">
        <v>1808.37</v>
      </c>
      <c r="J846" t="str">
        <f t="shared" si="121"/>
        <v>&gt;59</v>
      </c>
      <c r="K846" s="2">
        <f t="shared" si="117"/>
        <v>1989.2070000000001</v>
      </c>
      <c r="L846" s="2">
        <f t="shared" si="122"/>
        <v>1989</v>
      </c>
      <c r="M846" s="2">
        <f t="shared" si="123"/>
        <v>1990</v>
      </c>
      <c r="N846" s="2">
        <f t="shared" si="124"/>
        <v>1989</v>
      </c>
      <c r="O846">
        <f t="shared" si="118"/>
        <v>2022</v>
      </c>
      <c r="P846" t="str">
        <f t="shared" si="119"/>
        <v>Jun</v>
      </c>
      <c r="Q846" t="str">
        <f t="shared" si="120"/>
        <v>Jun-2022</v>
      </c>
      <c r="R846" s="2" t="str">
        <f t="shared" si="125"/>
        <v>ADULTS</v>
      </c>
    </row>
    <row r="847" spans="1:18" x14ac:dyDescent="0.35">
      <c r="A847" s="1">
        <v>44844</v>
      </c>
      <c r="B847" t="s">
        <v>875</v>
      </c>
      <c r="C847">
        <v>50</v>
      </c>
      <c r="D847" t="s">
        <v>21</v>
      </c>
      <c r="E847" t="s">
        <v>10</v>
      </c>
      <c r="F847" t="s">
        <v>23</v>
      </c>
      <c r="G847" s="6">
        <f>VLOOKUP(F847,S$11:$T$15, 2, FALSE)</f>
        <v>2440.2966694490819</v>
      </c>
      <c r="H847" t="s">
        <v>40</v>
      </c>
      <c r="I847" s="2">
        <v>1466.53</v>
      </c>
      <c r="J847" t="str">
        <f t="shared" si="121"/>
        <v>40-59</v>
      </c>
      <c r="K847" s="2">
        <f t="shared" si="117"/>
        <v>1613.183</v>
      </c>
      <c r="L847" s="2">
        <f t="shared" si="122"/>
        <v>1613</v>
      </c>
      <c r="M847" s="2">
        <f t="shared" si="123"/>
        <v>1614</v>
      </c>
      <c r="N847" s="2">
        <f t="shared" si="124"/>
        <v>1613</v>
      </c>
      <c r="O847">
        <f t="shared" si="118"/>
        <v>2022</v>
      </c>
      <c r="P847" t="str">
        <f t="shared" si="119"/>
        <v>Oct</v>
      </c>
      <c r="Q847" t="str">
        <f t="shared" si="120"/>
        <v>Oct-2022</v>
      </c>
      <c r="R847" s="2" t="str">
        <f t="shared" si="125"/>
        <v>ADULTS</v>
      </c>
    </row>
    <row r="848" spans="1:18" x14ac:dyDescent="0.35">
      <c r="A848" s="1">
        <v>44825</v>
      </c>
      <c r="B848" t="s">
        <v>876</v>
      </c>
      <c r="C848">
        <v>68</v>
      </c>
      <c r="D848" t="s">
        <v>21</v>
      </c>
      <c r="E848" t="s">
        <v>27</v>
      </c>
      <c r="F848" t="s">
        <v>23</v>
      </c>
      <c r="G848" s="6">
        <f>VLOOKUP(F848,S$11:$T$15, 2, FALSE)</f>
        <v>2440.2966694490819</v>
      </c>
      <c r="H848" t="s">
        <v>40</v>
      </c>
      <c r="I848" s="2">
        <v>192.7</v>
      </c>
      <c r="J848" t="str">
        <f t="shared" si="121"/>
        <v>&gt;59</v>
      </c>
      <c r="K848" s="2">
        <f t="shared" si="117"/>
        <v>211.97</v>
      </c>
      <c r="L848" s="2">
        <f t="shared" si="122"/>
        <v>212</v>
      </c>
      <c r="M848" s="2">
        <f t="shared" si="123"/>
        <v>212</v>
      </c>
      <c r="N848" s="2">
        <f t="shared" si="124"/>
        <v>211</v>
      </c>
      <c r="O848">
        <f t="shared" si="118"/>
        <v>2022</v>
      </c>
      <c r="P848" t="str">
        <f t="shared" si="119"/>
        <v>Sep</v>
      </c>
      <c r="Q848" t="str">
        <f t="shared" si="120"/>
        <v>Sep-2022</v>
      </c>
      <c r="R848" s="2" t="str">
        <f t="shared" si="125"/>
        <v>ADULTS</v>
      </c>
    </row>
    <row r="849" spans="1:18" x14ac:dyDescent="0.35">
      <c r="A849" s="1">
        <v>45176</v>
      </c>
      <c r="B849" t="s">
        <v>877</v>
      </c>
      <c r="C849">
        <v>93</v>
      </c>
      <c r="D849" t="s">
        <v>9</v>
      </c>
      <c r="E849" t="s">
        <v>25</v>
      </c>
      <c r="F849" t="s">
        <v>23</v>
      </c>
      <c r="G849" s="6">
        <f>VLOOKUP(F849,S$11:$T$15, 2, FALSE)</f>
        <v>2440.2966694490819</v>
      </c>
      <c r="H849" t="s">
        <v>37</v>
      </c>
      <c r="I849" s="2">
        <v>1220.4000000000001</v>
      </c>
      <c r="J849" t="str">
        <f t="shared" si="121"/>
        <v>&gt;59</v>
      </c>
      <c r="K849" s="2">
        <f t="shared" si="117"/>
        <v>1342.4400000000003</v>
      </c>
      <c r="L849" s="2">
        <f t="shared" si="122"/>
        <v>1342</v>
      </c>
      <c r="M849" s="2">
        <f t="shared" si="123"/>
        <v>1343</v>
      </c>
      <c r="N849" s="2">
        <f t="shared" si="124"/>
        <v>1342</v>
      </c>
      <c r="O849">
        <f t="shared" si="118"/>
        <v>2023</v>
      </c>
      <c r="P849" t="str">
        <f t="shared" si="119"/>
        <v>Sep</v>
      </c>
      <c r="Q849" t="str">
        <f t="shared" si="120"/>
        <v>Sep-2023</v>
      </c>
      <c r="R849" s="2" t="str">
        <f t="shared" si="125"/>
        <v>ADULTS</v>
      </c>
    </row>
    <row r="850" spans="1:18" x14ac:dyDescent="0.35">
      <c r="A850" s="1">
        <v>44714</v>
      </c>
      <c r="B850" t="s">
        <v>878</v>
      </c>
      <c r="C850">
        <v>42</v>
      </c>
      <c r="D850" t="s">
        <v>21</v>
      </c>
      <c r="E850" t="s">
        <v>35</v>
      </c>
      <c r="F850" t="s">
        <v>23</v>
      </c>
      <c r="G850" s="6">
        <f>VLOOKUP(F850,S$11:$T$15, 2, FALSE)</f>
        <v>2440.2966694490819</v>
      </c>
      <c r="H850" t="s">
        <v>17</v>
      </c>
      <c r="I850" s="2">
        <v>1134.32</v>
      </c>
      <c r="J850" t="str">
        <f t="shared" si="121"/>
        <v>40-59</v>
      </c>
      <c r="K850" s="2">
        <f t="shared" si="117"/>
        <v>1247.752</v>
      </c>
      <c r="L850" s="2">
        <f t="shared" si="122"/>
        <v>1248</v>
      </c>
      <c r="M850" s="2">
        <f t="shared" si="123"/>
        <v>1248</v>
      </c>
      <c r="N850" s="2">
        <f t="shared" si="124"/>
        <v>1247</v>
      </c>
      <c r="O850">
        <f t="shared" si="118"/>
        <v>2022</v>
      </c>
      <c r="P850" t="str">
        <f t="shared" si="119"/>
        <v>Jun</v>
      </c>
      <c r="Q850" t="str">
        <f t="shared" si="120"/>
        <v>Jun-2022</v>
      </c>
      <c r="R850" s="2" t="str">
        <f t="shared" si="125"/>
        <v>ADULTS</v>
      </c>
    </row>
    <row r="851" spans="1:18" x14ac:dyDescent="0.35">
      <c r="A851" s="1">
        <v>45036</v>
      </c>
      <c r="B851" t="s">
        <v>879</v>
      </c>
      <c r="C851">
        <v>82</v>
      </c>
      <c r="D851" t="s">
        <v>14</v>
      </c>
      <c r="E851" t="s">
        <v>35</v>
      </c>
      <c r="F851" t="s">
        <v>11</v>
      </c>
      <c r="G851" s="6">
        <f>VLOOKUP(F851,S$11:$T$15, 2, FALSE)</f>
        <v>2503.6022787783868</v>
      </c>
      <c r="H851" t="s">
        <v>12</v>
      </c>
      <c r="I851" s="2">
        <v>1391.97</v>
      </c>
      <c r="J851" t="str">
        <f t="shared" si="121"/>
        <v>&gt;59</v>
      </c>
      <c r="K851" s="2">
        <f t="shared" si="117"/>
        <v>1531.1670000000001</v>
      </c>
      <c r="L851" s="2">
        <f t="shared" si="122"/>
        <v>1531</v>
      </c>
      <c r="M851" s="2">
        <f t="shared" si="123"/>
        <v>1532</v>
      </c>
      <c r="N851" s="2">
        <f t="shared" si="124"/>
        <v>1531</v>
      </c>
      <c r="O851">
        <f t="shared" si="118"/>
        <v>2023</v>
      </c>
      <c r="P851" t="str">
        <f t="shared" si="119"/>
        <v>Apr</v>
      </c>
      <c r="Q851" t="str">
        <f t="shared" si="120"/>
        <v>Apr-2023</v>
      </c>
      <c r="R851" s="2" t="str">
        <f t="shared" si="125"/>
        <v>ADULTS</v>
      </c>
    </row>
    <row r="852" spans="1:18" x14ac:dyDescent="0.35">
      <c r="A852" s="1">
        <v>44951</v>
      </c>
      <c r="B852" t="s">
        <v>880</v>
      </c>
      <c r="C852">
        <v>4</v>
      </c>
      <c r="D852" t="s">
        <v>14</v>
      </c>
      <c r="E852" t="s">
        <v>15</v>
      </c>
      <c r="F852" t="s">
        <v>16</v>
      </c>
      <c r="G852" s="6">
        <f>VLOOKUP(F852,S$11:$T$15, 2, FALSE)</f>
        <v>2509.1716796874998</v>
      </c>
      <c r="H852" t="s">
        <v>28</v>
      </c>
      <c r="I852" s="2">
        <v>1971.96</v>
      </c>
      <c r="J852" t="str">
        <f t="shared" si="121"/>
        <v>0-17</v>
      </c>
      <c r="K852" s="2">
        <f t="shared" si="117"/>
        <v>2169.1560000000004</v>
      </c>
      <c r="L852" s="2">
        <f t="shared" si="122"/>
        <v>2169</v>
      </c>
      <c r="M852" s="2">
        <f t="shared" si="123"/>
        <v>2170</v>
      </c>
      <c r="N852" s="2">
        <f t="shared" si="124"/>
        <v>2169</v>
      </c>
      <c r="O852">
        <f t="shared" si="118"/>
        <v>2023</v>
      </c>
      <c r="P852" t="str">
        <f t="shared" si="119"/>
        <v>Jan</v>
      </c>
      <c r="Q852" t="str">
        <f t="shared" si="120"/>
        <v>Jan-2023</v>
      </c>
      <c r="R852" s="2" t="str">
        <f t="shared" si="125"/>
        <v>CHILDREN</v>
      </c>
    </row>
    <row r="853" spans="1:18" x14ac:dyDescent="0.35">
      <c r="A853" s="1">
        <v>45223</v>
      </c>
      <c r="B853" t="s">
        <v>881</v>
      </c>
      <c r="C853">
        <v>84</v>
      </c>
      <c r="D853" t="s">
        <v>21</v>
      </c>
      <c r="E853" t="s">
        <v>19</v>
      </c>
      <c r="F853" t="s">
        <v>16</v>
      </c>
      <c r="G853" s="6">
        <f>VLOOKUP(F853,S$11:$T$15, 2, FALSE)</f>
        <v>2509.1716796874998</v>
      </c>
      <c r="H853" t="s">
        <v>28</v>
      </c>
      <c r="I853" s="2">
        <v>1319.77</v>
      </c>
      <c r="J853" t="str">
        <f t="shared" si="121"/>
        <v>&gt;59</v>
      </c>
      <c r="K853" s="2">
        <f t="shared" si="117"/>
        <v>1451.7470000000001</v>
      </c>
      <c r="L853" s="2">
        <f t="shared" si="122"/>
        <v>1452</v>
      </c>
      <c r="M853" s="2">
        <f t="shared" si="123"/>
        <v>1452</v>
      </c>
      <c r="N853" s="2">
        <f t="shared" si="124"/>
        <v>1451</v>
      </c>
      <c r="O853">
        <f t="shared" si="118"/>
        <v>2023</v>
      </c>
      <c r="P853" t="str">
        <f t="shared" si="119"/>
        <v>Oct</v>
      </c>
      <c r="Q853" t="str">
        <f t="shared" si="120"/>
        <v>Oct-2023</v>
      </c>
      <c r="R853" s="2" t="str">
        <f t="shared" si="125"/>
        <v>ADULTS</v>
      </c>
    </row>
    <row r="854" spans="1:18" x14ac:dyDescent="0.35">
      <c r="A854" s="1">
        <v>44670</v>
      </c>
      <c r="B854" t="s">
        <v>882</v>
      </c>
      <c r="C854">
        <v>93</v>
      </c>
      <c r="D854" t="s">
        <v>14</v>
      </c>
      <c r="E854" t="s">
        <v>25</v>
      </c>
      <c r="F854" t="s">
        <v>30</v>
      </c>
      <c r="G854" s="6">
        <f>VLOOKUP(F854,S$11:$T$15, 2, FALSE)</f>
        <v>2496.7676064257025</v>
      </c>
      <c r="H854" t="s">
        <v>40</v>
      </c>
      <c r="I854" s="2">
        <v>2223.11</v>
      </c>
      <c r="J854" t="str">
        <f t="shared" si="121"/>
        <v>&gt;59</v>
      </c>
      <c r="K854" s="2">
        <f t="shared" si="117"/>
        <v>2445.4210000000003</v>
      </c>
      <c r="L854" s="2">
        <f t="shared" si="122"/>
        <v>2445</v>
      </c>
      <c r="M854" s="2">
        <f t="shared" si="123"/>
        <v>2446</v>
      </c>
      <c r="N854" s="2">
        <f t="shared" si="124"/>
        <v>2445</v>
      </c>
      <c r="O854">
        <f t="shared" si="118"/>
        <v>2022</v>
      </c>
      <c r="P854" t="str">
        <f t="shared" si="119"/>
        <v>Apr</v>
      </c>
      <c r="Q854" t="str">
        <f t="shared" si="120"/>
        <v>Apr-2022</v>
      </c>
      <c r="R854" s="2" t="str">
        <f t="shared" si="125"/>
        <v>ADULTS</v>
      </c>
    </row>
    <row r="855" spans="1:18" x14ac:dyDescent="0.35">
      <c r="A855" s="1">
        <v>44682</v>
      </c>
      <c r="B855" t="s">
        <v>883</v>
      </c>
      <c r="C855">
        <v>46</v>
      </c>
      <c r="D855" t="s">
        <v>9</v>
      </c>
      <c r="E855" t="s">
        <v>19</v>
      </c>
      <c r="F855" t="s">
        <v>30</v>
      </c>
      <c r="G855" s="6">
        <f>VLOOKUP(F855,S$11:$T$15, 2, FALSE)</f>
        <v>2496.7676064257025</v>
      </c>
      <c r="H855" t="s">
        <v>40</v>
      </c>
      <c r="I855" s="2">
        <v>1040.72</v>
      </c>
      <c r="J855" t="str">
        <f t="shared" si="121"/>
        <v>40-59</v>
      </c>
      <c r="K855" s="2">
        <f t="shared" si="117"/>
        <v>1144.7920000000001</v>
      </c>
      <c r="L855" s="2">
        <f t="shared" si="122"/>
        <v>1145</v>
      </c>
      <c r="M855" s="2">
        <f t="shared" si="123"/>
        <v>1145</v>
      </c>
      <c r="N855" s="2">
        <f t="shared" si="124"/>
        <v>1144</v>
      </c>
      <c r="O855">
        <f t="shared" si="118"/>
        <v>2022</v>
      </c>
      <c r="P855" t="str">
        <f t="shared" si="119"/>
        <v>May</v>
      </c>
      <c r="Q855" t="str">
        <f t="shared" si="120"/>
        <v>May-2022</v>
      </c>
      <c r="R855" s="2" t="str">
        <f t="shared" si="125"/>
        <v>ADULTS</v>
      </c>
    </row>
    <row r="856" spans="1:18" x14ac:dyDescent="0.35">
      <c r="A856" s="1">
        <v>44936</v>
      </c>
      <c r="B856" t="s">
        <v>884</v>
      </c>
      <c r="C856">
        <v>96</v>
      </c>
      <c r="D856" t="s">
        <v>14</v>
      </c>
      <c r="E856" t="s">
        <v>27</v>
      </c>
      <c r="F856" t="s">
        <v>23</v>
      </c>
      <c r="G856" s="6">
        <f>VLOOKUP(F856,S$11:$T$15, 2, FALSE)</f>
        <v>2440.2966694490819</v>
      </c>
      <c r="H856" t="s">
        <v>40</v>
      </c>
      <c r="I856" s="2">
        <v>2330.14</v>
      </c>
      <c r="J856" t="str">
        <f t="shared" si="121"/>
        <v>&gt;59</v>
      </c>
      <c r="K856" s="2">
        <f t="shared" si="117"/>
        <v>2563.154</v>
      </c>
      <c r="L856" s="2">
        <f t="shared" si="122"/>
        <v>2563</v>
      </c>
      <c r="M856" s="2">
        <f t="shared" si="123"/>
        <v>2564</v>
      </c>
      <c r="N856" s="2">
        <f t="shared" si="124"/>
        <v>2563</v>
      </c>
      <c r="O856">
        <f t="shared" si="118"/>
        <v>2023</v>
      </c>
      <c r="P856" t="str">
        <f t="shared" si="119"/>
        <v>Jan</v>
      </c>
      <c r="Q856" t="str">
        <f t="shared" si="120"/>
        <v>Jan-2023</v>
      </c>
      <c r="R856" s="2" t="str">
        <f t="shared" si="125"/>
        <v>ADULTS</v>
      </c>
    </row>
    <row r="857" spans="1:18" x14ac:dyDescent="0.35">
      <c r="A857" s="1">
        <v>44845</v>
      </c>
      <c r="B857" t="s">
        <v>885</v>
      </c>
      <c r="C857">
        <v>83</v>
      </c>
      <c r="D857" t="s">
        <v>14</v>
      </c>
      <c r="E857" t="s">
        <v>10</v>
      </c>
      <c r="F857" t="s">
        <v>30</v>
      </c>
      <c r="G857" s="6">
        <f>VLOOKUP(F857,S$11:$T$15, 2, FALSE)</f>
        <v>2496.7676064257025</v>
      </c>
      <c r="H857" t="s">
        <v>17</v>
      </c>
      <c r="I857" s="2">
        <v>4207.4399999999996</v>
      </c>
      <c r="J857" t="str">
        <f t="shared" si="121"/>
        <v>&gt;59</v>
      </c>
      <c r="K857" s="2">
        <f t="shared" si="117"/>
        <v>4628.1840000000002</v>
      </c>
      <c r="L857" s="2">
        <f t="shared" si="122"/>
        <v>4628</v>
      </c>
      <c r="M857" s="2">
        <f t="shared" si="123"/>
        <v>4629</v>
      </c>
      <c r="N857" s="2">
        <f t="shared" si="124"/>
        <v>4628</v>
      </c>
      <c r="O857">
        <f t="shared" si="118"/>
        <v>2022</v>
      </c>
      <c r="P857" t="str">
        <f t="shared" si="119"/>
        <v>Oct</v>
      </c>
      <c r="Q857" t="str">
        <f t="shared" si="120"/>
        <v>Oct-2022</v>
      </c>
      <c r="R857" s="2" t="str">
        <f t="shared" si="125"/>
        <v>ADULTS</v>
      </c>
    </row>
    <row r="858" spans="1:18" x14ac:dyDescent="0.35">
      <c r="A858" s="1">
        <v>45124</v>
      </c>
      <c r="B858" t="s">
        <v>886</v>
      </c>
      <c r="C858">
        <v>14</v>
      </c>
      <c r="D858" t="s">
        <v>9</v>
      </c>
      <c r="E858" t="s">
        <v>27</v>
      </c>
      <c r="F858" t="s">
        <v>23</v>
      </c>
      <c r="G858" s="6">
        <f>VLOOKUP(F858,S$11:$T$15, 2, FALSE)</f>
        <v>2440.2966694490819</v>
      </c>
      <c r="H858" t="s">
        <v>37</v>
      </c>
      <c r="I858" s="2">
        <v>4971.42</v>
      </c>
      <c r="J858" t="str">
        <f t="shared" si="121"/>
        <v>0-17</v>
      </c>
      <c r="K858" s="2">
        <f t="shared" si="117"/>
        <v>5468.5620000000008</v>
      </c>
      <c r="L858" s="2">
        <f t="shared" si="122"/>
        <v>5469</v>
      </c>
      <c r="M858" s="2">
        <f t="shared" si="123"/>
        <v>5469</v>
      </c>
      <c r="N858" s="2">
        <f t="shared" si="124"/>
        <v>5468</v>
      </c>
      <c r="O858">
        <f t="shared" si="118"/>
        <v>2023</v>
      </c>
      <c r="P858" t="str">
        <f t="shared" si="119"/>
        <v>Jul</v>
      </c>
      <c r="Q858" t="str">
        <f t="shared" si="120"/>
        <v>Jul-2023</v>
      </c>
      <c r="R858" s="2" t="str">
        <f t="shared" si="125"/>
        <v>CHILDREN</v>
      </c>
    </row>
    <row r="859" spans="1:18" x14ac:dyDescent="0.35">
      <c r="A859" s="1">
        <v>44791</v>
      </c>
      <c r="B859" t="s">
        <v>887</v>
      </c>
      <c r="C859">
        <v>10</v>
      </c>
      <c r="D859" t="s">
        <v>9</v>
      </c>
      <c r="E859" t="s">
        <v>35</v>
      </c>
      <c r="F859" t="s">
        <v>16</v>
      </c>
      <c r="G859" s="6">
        <f>VLOOKUP(F859,S$11:$T$15, 2, FALSE)</f>
        <v>2509.1716796874998</v>
      </c>
      <c r="H859" t="s">
        <v>40</v>
      </c>
      <c r="I859" s="2">
        <v>4531.1899999999996</v>
      </c>
      <c r="J859" t="str">
        <f t="shared" si="121"/>
        <v>0-17</v>
      </c>
      <c r="K859" s="2">
        <f t="shared" si="117"/>
        <v>4984.3090000000002</v>
      </c>
      <c r="L859" s="2">
        <f t="shared" si="122"/>
        <v>4984</v>
      </c>
      <c r="M859" s="2">
        <f t="shared" si="123"/>
        <v>4985</v>
      </c>
      <c r="N859" s="2">
        <f t="shared" si="124"/>
        <v>4984</v>
      </c>
      <c r="O859">
        <f t="shared" si="118"/>
        <v>2022</v>
      </c>
      <c r="P859" t="str">
        <f t="shared" si="119"/>
        <v>Aug</v>
      </c>
      <c r="Q859" t="str">
        <f t="shared" si="120"/>
        <v>Aug-2022</v>
      </c>
      <c r="R859" s="2" t="str">
        <f t="shared" si="125"/>
        <v>CHILDREN</v>
      </c>
    </row>
    <row r="860" spans="1:18" x14ac:dyDescent="0.35">
      <c r="A860" s="1">
        <v>45217</v>
      </c>
      <c r="B860" t="s">
        <v>888</v>
      </c>
      <c r="C860">
        <v>96</v>
      </c>
      <c r="D860" t="s">
        <v>21</v>
      </c>
      <c r="E860" t="s">
        <v>35</v>
      </c>
      <c r="F860" t="s">
        <v>11</v>
      </c>
      <c r="G860" s="6">
        <f>VLOOKUP(F860,S$11:$T$15, 2, FALSE)</f>
        <v>2503.6022787783868</v>
      </c>
      <c r="H860" t="s">
        <v>17</v>
      </c>
      <c r="I860" s="2">
        <v>3656</v>
      </c>
      <c r="J860" t="str">
        <f t="shared" si="121"/>
        <v>&gt;59</v>
      </c>
      <c r="K860" s="2">
        <f t="shared" si="117"/>
        <v>4021.6000000000004</v>
      </c>
      <c r="L860" s="2">
        <f t="shared" si="122"/>
        <v>4022</v>
      </c>
      <c r="M860" s="2">
        <f t="shared" si="123"/>
        <v>4022</v>
      </c>
      <c r="N860" s="2">
        <f t="shared" si="124"/>
        <v>4021</v>
      </c>
      <c r="O860">
        <f t="shared" si="118"/>
        <v>2023</v>
      </c>
      <c r="P860" t="str">
        <f t="shared" si="119"/>
        <v>Oct</v>
      </c>
      <c r="Q860" t="str">
        <f t="shared" si="120"/>
        <v>Oct-2023</v>
      </c>
      <c r="R860" s="2" t="str">
        <f t="shared" si="125"/>
        <v>ADULTS</v>
      </c>
    </row>
    <row r="861" spans="1:18" x14ac:dyDescent="0.35">
      <c r="A861" s="1">
        <v>44691</v>
      </c>
      <c r="B861" t="s">
        <v>889</v>
      </c>
      <c r="C861">
        <v>97</v>
      </c>
      <c r="D861" t="s">
        <v>21</v>
      </c>
      <c r="E861" t="s">
        <v>25</v>
      </c>
      <c r="F861" t="s">
        <v>16</v>
      </c>
      <c r="G861" s="6">
        <f>VLOOKUP(F861,S$11:$T$15, 2, FALSE)</f>
        <v>2509.1716796874998</v>
      </c>
      <c r="H861" t="s">
        <v>37</v>
      </c>
      <c r="I861" s="2">
        <v>943.81</v>
      </c>
      <c r="J861" t="str">
        <f t="shared" si="121"/>
        <v>&gt;59</v>
      </c>
      <c r="K861" s="2">
        <f t="shared" si="117"/>
        <v>1038.191</v>
      </c>
      <c r="L861" s="2">
        <f t="shared" si="122"/>
        <v>1038</v>
      </c>
      <c r="M861" s="2">
        <f t="shared" si="123"/>
        <v>1039</v>
      </c>
      <c r="N861" s="2">
        <f t="shared" si="124"/>
        <v>1038</v>
      </c>
      <c r="O861">
        <f t="shared" si="118"/>
        <v>2022</v>
      </c>
      <c r="P861" t="str">
        <f t="shared" si="119"/>
        <v>May</v>
      </c>
      <c r="Q861" t="str">
        <f t="shared" si="120"/>
        <v>May-2022</v>
      </c>
      <c r="R861" s="2" t="str">
        <f t="shared" si="125"/>
        <v>ADULTS</v>
      </c>
    </row>
    <row r="862" spans="1:18" x14ac:dyDescent="0.35">
      <c r="A862" s="1">
        <v>44650</v>
      </c>
      <c r="B862" t="s">
        <v>890</v>
      </c>
      <c r="C862">
        <v>44</v>
      </c>
      <c r="D862" t="s">
        <v>21</v>
      </c>
      <c r="E862" t="s">
        <v>27</v>
      </c>
      <c r="F862" t="s">
        <v>23</v>
      </c>
      <c r="G862" s="6">
        <f>VLOOKUP(F862,S$11:$T$15, 2, FALSE)</f>
        <v>2440.2966694490819</v>
      </c>
      <c r="H862" t="s">
        <v>40</v>
      </c>
      <c r="I862" s="2">
        <v>2480.14</v>
      </c>
      <c r="J862" t="str">
        <f t="shared" si="121"/>
        <v>40-59</v>
      </c>
      <c r="K862" s="2">
        <f t="shared" si="117"/>
        <v>2728.154</v>
      </c>
      <c r="L862" s="2">
        <f t="shared" si="122"/>
        <v>2728</v>
      </c>
      <c r="M862" s="2">
        <f t="shared" si="123"/>
        <v>2729</v>
      </c>
      <c r="N862" s="2">
        <f t="shared" si="124"/>
        <v>2728</v>
      </c>
      <c r="O862">
        <f t="shared" si="118"/>
        <v>2022</v>
      </c>
      <c r="P862" t="str">
        <f t="shared" si="119"/>
        <v>Mar</v>
      </c>
      <c r="Q862" t="str">
        <f t="shared" si="120"/>
        <v>Mar-2022</v>
      </c>
      <c r="R862" s="2" t="str">
        <f t="shared" si="125"/>
        <v>ADULTS</v>
      </c>
    </row>
    <row r="863" spans="1:18" x14ac:dyDescent="0.35">
      <c r="A863" s="1">
        <v>44813</v>
      </c>
      <c r="B863" t="s">
        <v>891</v>
      </c>
      <c r="C863">
        <v>88</v>
      </c>
      <c r="D863" t="s">
        <v>14</v>
      </c>
      <c r="E863" t="s">
        <v>10</v>
      </c>
      <c r="F863" t="s">
        <v>11</v>
      </c>
      <c r="G863" s="6">
        <f>VLOOKUP(F863,S$11:$T$15, 2, FALSE)</f>
        <v>2503.6022787783868</v>
      </c>
      <c r="H863" t="s">
        <v>40</v>
      </c>
      <c r="I863" s="2">
        <v>245.81</v>
      </c>
      <c r="J863" t="str">
        <f t="shared" si="121"/>
        <v>&gt;59</v>
      </c>
      <c r="K863" s="2">
        <f t="shared" si="117"/>
        <v>270.39100000000002</v>
      </c>
      <c r="L863" s="2">
        <f t="shared" si="122"/>
        <v>270</v>
      </c>
      <c r="M863" s="2">
        <f t="shared" si="123"/>
        <v>271</v>
      </c>
      <c r="N863" s="2">
        <f t="shared" si="124"/>
        <v>270</v>
      </c>
      <c r="O863">
        <f t="shared" si="118"/>
        <v>2022</v>
      </c>
      <c r="P863" t="str">
        <f t="shared" si="119"/>
        <v>Sep</v>
      </c>
      <c r="Q863" t="str">
        <f t="shared" si="120"/>
        <v>Sep-2022</v>
      </c>
      <c r="R863" s="2" t="str">
        <f t="shared" si="125"/>
        <v>ADULTS</v>
      </c>
    </row>
    <row r="864" spans="1:18" x14ac:dyDescent="0.35">
      <c r="A864" s="1">
        <v>44578</v>
      </c>
      <c r="B864" t="s">
        <v>892</v>
      </c>
      <c r="C864">
        <v>19</v>
      </c>
      <c r="D864" t="s">
        <v>9</v>
      </c>
      <c r="E864" t="s">
        <v>10</v>
      </c>
      <c r="F864" t="s">
        <v>30</v>
      </c>
      <c r="G864" s="6">
        <f>VLOOKUP(F864,S$11:$T$15, 2, FALSE)</f>
        <v>2496.7676064257025</v>
      </c>
      <c r="H864" t="s">
        <v>37</v>
      </c>
      <c r="I864" s="2">
        <v>1857.66</v>
      </c>
      <c r="J864" t="str">
        <f t="shared" si="121"/>
        <v>18-39</v>
      </c>
      <c r="K864" s="2">
        <f t="shared" si="117"/>
        <v>2043.4260000000002</v>
      </c>
      <c r="L864" s="2">
        <f t="shared" si="122"/>
        <v>2043</v>
      </c>
      <c r="M864" s="2">
        <f t="shared" si="123"/>
        <v>2044</v>
      </c>
      <c r="N864" s="2">
        <f t="shared" si="124"/>
        <v>2043</v>
      </c>
      <c r="O864">
        <f t="shared" si="118"/>
        <v>2022</v>
      </c>
      <c r="P864" t="str">
        <f t="shared" si="119"/>
        <v>Jan</v>
      </c>
      <c r="Q864" t="str">
        <f t="shared" si="120"/>
        <v>Jan-2022</v>
      </c>
      <c r="R864" s="2" t="str">
        <f t="shared" si="125"/>
        <v>ADULTS</v>
      </c>
    </row>
    <row r="865" spans="1:18" x14ac:dyDescent="0.35">
      <c r="A865" s="1">
        <v>45206</v>
      </c>
      <c r="B865" t="s">
        <v>893</v>
      </c>
      <c r="C865">
        <v>82</v>
      </c>
      <c r="D865" t="s">
        <v>9</v>
      </c>
      <c r="E865" t="s">
        <v>22</v>
      </c>
      <c r="F865" t="s">
        <v>16</v>
      </c>
      <c r="G865" s="6">
        <f>VLOOKUP(F865,S$11:$T$15, 2, FALSE)</f>
        <v>2509.1716796874998</v>
      </c>
      <c r="H865" t="s">
        <v>12</v>
      </c>
      <c r="I865" s="2">
        <v>1754.32</v>
      </c>
      <c r="J865" t="str">
        <f t="shared" si="121"/>
        <v>&gt;59</v>
      </c>
      <c r="K865" s="2">
        <f t="shared" si="117"/>
        <v>1929.7520000000002</v>
      </c>
      <c r="L865" s="2">
        <f t="shared" si="122"/>
        <v>1930</v>
      </c>
      <c r="M865" s="2">
        <f t="shared" si="123"/>
        <v>1930</v>
      </c>
      <c r="N865" s="2">
        <f t="shared" si="124"/>
        <v>1929</v>
      </c>
      <c r="O865">
        <f t="shared" si="118"/>
        <v>2023</v>
      </c>
      <c r="P865" t="str">
        <f t="shared" si="119"/>
        <v>Oct</v>
      </c>
      <c r="Q865" t="str">
        <f t="shared" si="120"/>
        <v>Oct-2023</v>
      </c>
      <c r="R865" s="2" t="str">
        <f t="shared" si="125"/>
        <v>ADULTS</v>
      </c>
    </row>
    <row r="866" spans="1:18" x14ac:dyDescent="0.35">
      <c r="A866" s="1">
        <v>45175</v>
      </c>
      <c r="B866" t="s">
        <v>894</v>
      </c>
      <c r="C866">
        <v>61</v>
      </c>
      <c r="D866" t="s">
        <v>9</v>
      </c>
      <c r="E866" t="s">
        <v>33</v>
      </c>
      <c r="F866" t="s">
        <v>11</v>
      </c>
      <c r="G866" s="6">
        <f>VLOOKUP(F866,S$11:$T$15, 2, FALSE)</f>
        <v>2503.6022787783868</v>
      </c>
      <c r="H866" t="s">
        <v>28</v>
      </c>
      <c r="I866" s="2">
        <v>3196.43</v>
      </c>
      <c r="J866" t="str">
        <f t="shared" si="121"/>
        <v>&gt;59</v>
      </c>
      <c r="K866" s="2">
        <f t="shared" si="117"/>
        <v>3516.0730000000003</v>
      </c>
      <c r="L866" s="2">
        <f t="shared" si="122"/>
        <v>3516</v>
      </c>
      <c r="M866" s="2">
        <f t="shared" si="123"/>
        <v>3517</v>
      </c>
      <c r="N866" s="2">
        <f t="shared" si="124"/>
        <v>3516</v>
      </c>
      <c r="O866">
        <f t="shared" si="118"/>
        <v>2023</v>
      </c>
      <c r="P866" t="str">
        <f t="shared" si="119"/>
        <v>Sep</v>
      </c>
      <c r="Q866" t="str">
        <f t="shared" si="120"/>
        <v>Sep-2023</v>
      </c>
      <c r="R866" s="2" t="str">
        <f t="shared" si="125"/>
        <v>ADULTS</v>
      </c>
    </row>
    <row r="867" spans="1:18" x14ac:dyDescent="0.35">
      <c r="A867" s="1">
        <v>45215</v>
      </c>
      <c r="B867" t="s">
        <v>895</v>
      </c>
      <c r="C867">
        <v>85</v>
      </c>
      <c r="D867" t="s">
        <v>21</v>
      </c>
      <c r="E867" t="s">
        <v>19</v>
      </c>
      <c r="F867" t="s">
        <v>16</v>
      </c>
      <c r="G867" s="6">
        <f>VLOOKUP(F867,S$11:$T$15, 2, FALSE)</f>
        <v>2509.1716796874998</v>
      </c>
      <c r="H867" t="s">
        <v>12</v>
      </c>
      <c r="I867" s="2">
        <v>1142.7</v>
      </c>
      <c r="J867" t="str">
        <f t="shared" si="121"/>
        <v>&gt;59</v>
      </c>
      <c r="K867" s="2">
        <f t="shared" si="117"/>
        <v>1256.9700000000003</v>
      </c>
      <c r="L867" s="2">
        <f t="shared" si="122"/>
        <v>1257</v>
      </c>
      <c r="M867" s="2">
        <f t="shared" si="123"/>
        <v>1257</v>
      </c>
      <c r="N867" s="2">
        <f t="shared" si="124"/>
        <v>1256</v>
      </c>
      <c r="O867">
        <f t="shared" si="118"/>
        <v>2023</v>
      </c>
      <c r="P867" t="str">
        <f t="shared" si="119"/>
        <v>Oct</v>
      </c>
      <c r="Q867" t="str">
        <f t="shared" si="120"/>
        <v>Oct-2023</v>
      </c>
      <c r="R867" s="2" t="str">
        <f t="shared" si="125"/>
        <v>ADULTS</v>
      </c>
    </row>
    <row r="868" spans="1:18" x14ac:dyDescent="0.35">
      <c r="A868" s="1">
        <v>44882</v>
      </c>
      <c r="B868" t="s">
        <v>896</v>
      </c>
      <c r="C868">
        <v>70</v>
      </c>
      <c r="D868" t="s">
        <v>21</v>
      </c>
      <c r="E868" t="s">
        <v>35</v>
      </c>
      <c r="F868" t="s">
        <v>30</v>
      </c>
      <c r="G868" s="6">
        <f>VLOOKUP(F868,S$11:$T$15, 2, FALSE)</f>
        <v>2496.7676064257025</v>
      </c>
      <c r="H868" t="s">
        <v>17</v>
      </c>
      <c r="I868" s="2">
        <v>637.78</v>
      </c>
      <c r="J868" t="str">
        <f t="shared" si="121"/>
        <v>&gt;59</v>
      </c>
      <c r="K868" s="2">
        <f t="shared" si="117"/>
        <v>701.55799999999999</v>
      </c>
      <c r="L868" s="2">
        <f t="shared" si="122"/>
        <v>702</v>
      </c>
      <c r="M868" s="2">
        <f t="shared" si="123"/>
        <v>702</v>
      </c>
      <c r="N868" s="2">
        <f t="shared" si="124"/>
        <v>701</v>
      </c>
      <c r="O868">
        <f t="shared" si="118"/>
        <v>2022</v>
      </c>
      <c r="P868" t="str">
        <f t="shared" si="119"/>
        <v>Nov</v>
      </c>
      <c r="Q868" t="str">
        <f t="shared" si="120"/>
        <v>Nov-2022</v>
      </c>
      <c r="R868" s="2" t="str">
        <f t="shared" si="125"/>
        <v>ADULTS</v>
      </c>
    </row>
    <row r="869" spans="1:18" x14ac:dyDescent="0.35">
      <c r="A869" s="1">
        <v>44599</v>
      </c>
      <c r="B869" t="s">
        <v>897</v>
      </c>
      <c r="C869">
        <v>29</v>
      </c>
      <c r="D869" t="s">
        <v>9</v>
      </c>
      <c r="E869" t="s">
        <v>33</v>
      </c>
      <c r="F869" t="s">
        <v>11</v>
      </c>
      <c r="G869" s="6">
        <f>VLOOKUP(F869,S$11:$T$15, 2, FALSE)</f>
        <v>2503.6022787783868</v>
      </c>
      <c r="H869" t="s">
        <v>17</v>
      </c>
      <c r="I869" s="2">
        <v>4413.6499999999996</v>
      </c>
      <c r="J869" t="str">
        <f t="shared" si="121"/>
        <v>18-39</v>
      </c>
      <c r="K869" s="2">
        <f t="shared" si="117"/>
        <v>4855.0150000000003</v>
      </c>
      <c r="L869" s="2">
        <f t="shared" si="122"/>
        <v>4855</v>
      </c>
      <c r="M869" s="2">
        <f t="shared" si="123"/>
        <v>4856</v>
      </c>
      <c r="N869" s="2">
        <f t="shared" si="124"/>
        <v>4855</v>
      </c>
      <c r="O869">
        <f t="shared" si="118"/>
        <v>2022</v>
      </c>
      <c r="P869" t="str">
        <f t="shared" si="119"/>
        <v>Feb</v>
      </c>
      <c r="Q869" t="str">
        <f t="shared" si="120"/>
        <v>Feb-2022</v>
      </c>
      <c r="R869" s="2" t="str">
        <f t="shared" si="125"/>
        <v>ADULTS</v>
      </c>
    </row>
    <row r="870" spans="1:18" x14ac:dyDescent="0.35">
      <c r="A870" s="1">
        <v>44761</v>
      </c>
      <c r="B870" t="s">
        <v>898</v>
      </c>
      <c r="C870">
        <v>66</v>
      </c>
      <c r="D870" t="s">
        <v>9</v>
      </c>
      <c r="E870" t="s">
        <v>33</v>
      </c>
      <c r="F870" t="s">
        <v>11</v>
      </c>
      <c r="G870" s="6">
        <f>VLOOKUP(F870,S$11:$T$15, 2, FALSE)</f>
        <v>2503.6022787783868</v>
      </c>
      <c r="H870" t="s">
        <v>28</v>
      </c>
      <c r="I870" s="2">
        <v>1305.78</v>
      </c>
      <c r="J870" t="str">
        <f t="shared" si="121"/>
        <v>&gt;59</v>
      </c>
      <c r="K870" s="2">
        <f t="shared" si="117"/>
        <v>1436.3580000000002</v>
      </c>
      <c r="L870" s="2">
        <f t="shared" si="122"/>
        <v>1436</v>
      </c>
      <c r="M870" s="2">
        <f t="shared" si="123"/>
        <v>1437</v>
      </c>
      <c r="N870" s="2">
        <f t="shared" si="124"/>
        <v>1436</v>
      </c>
      <c r="O870">
        <f t="shared" si="118"/>
        <v>2022</v>
      </c>
      <c r="P870" t="str">
        <f t="shared" si="119"/>
        <v>Jul</v>
      </c>
      <c r="Q870" t="str">
        <f t="shared" si="120"/>
        <v>Jul-2022</v>
      </c>
      <c r="R870" s="2" t="str">
        <f t="shared" si="125"/>
        <v>ADULTS</v>
      </c>
    </row>
    <row r="871" spans="1:18" x14ac:dyDescent="0.35">
      <c r="A871" s="1">
        <v>45096</v>
      </c>
      <c r="B871" t="s">
        <v>899</v>
      </c>
      <c r="C871">
        <v>97</v>
      </c>
      <c r="D871" t="s">
        <v>21</v>
      </c>
      <c r="E871" t="s">
        <v>19</v>
      </c>
      <c r="F871" t="s">
        <v>11</v>
      </c>
      <c r="G871" s="6">
        <f>VLOOKUP(F871,S$11:$T$15, 2, FALSE)</f>
        <v>2503.6022787783868</v>
      </c>
      <c r="H871" t="s">
        <v>17</v>
      </c>
      <c r="I871" s="2">
        <v>2867.4</v>
      </c>
      <c r="J871" t="str">
        <f t="shared" si="121"/>
        <v>&gt;59</v>
      </c>
      <c r="K871" s="2">
        <f t="shared" si="117"/>
        <v>3154.1400000000003</v>
      </c>
      <c r="L871" s="2">
        <f t="shared" si="122"/>
        <v>3154</v>
      </c>
      <c r="M871" s="2">
        <f t="shared" si="123"/>
        <v>3155</v>
      </c>
      <c r="N871" s="2">
        <f t="shared" si="124"/>
        <v>3154</v>
      </c>
      <c r="O871">
        <f t="shared" si="118"/>
        <v>2023</v>
      </c>
      <c r="P871" t="str">
        <f t="shared" si="119"/>
        <v>Jun</v>
      </c>
      <c r="Q871" t="str">
        <f t="shared" si="120"/>
        <v>Jun-2023</v>
      </c>
      <c r="R871" s="2" t="str">
        <f t="shared" si="125"/>
        <v>ADULTS</v>
      </c>
    </row>
    <row r="872" spans="1:18" x14ac:dyDescent="0.35">
      <c r="A872" s="1">
        <v>44975</v>
      </c>
      <c r="B872" t="s">
        <v>900</v>
      </c>
      <c r="C872">
        <v>37</v>
      </c>
      <c r="D872" t="s">
        <v>21</v>
      </c>
      <c r="E872" t="s">
        <v>19</v>
      </c>
      <c r="F872" t="s">
        <v>30</v>
      </c>
      <c r="G872" s="6">
        <f>VLOOKUP(F872,S$11:$T$15, 2, FALSE)</f>
        <v>2496.7676064257025</v>
      </c>
      <c r="H872" t="s">
        <v>28</v>
      </c>
      <c r="I872" s="2">
        <v>3620.26</v>
      </c>
      <c r="J872" t="str">
        <f t="shared" si="121"/>
        <v>18-39</v>
      </c>
      <c r="K872" s="2">
        <f t="shared" si="117"/>
        <v>3982.2860000000005</v>
      </c>
      <c r="L872" s="2">
        <f t="shared" si="122"/>
        <v>3982</v>
      </c>
      <c r="M872" s="2">
        <f t="shared" si="123"/>
        <v>3983</v>
      </c>
      <c r="N872" s="2">
        <f t="shared" si="124"/>
        <v>3982</v>
      </c>
      <c r="O872">
        <f t="shared" si="118"/>
        <v>2023</v>
      </c>
      <c r="P872" t="str">
        <f t="shared" si="119"/>
        <v>Feb</v>
      </c>
      <c r="Q872" t="str">
        <f t="shared" si="120"/>
        <v>Feb-2023</v>
      </c>
      <c r="R872" s="2" t="str">
        <f t="shared" si="125"/>
        <v>ADULTS</v>
      </c>
    </row>
    <row r="873" spans="1:18" x14ac:dyDescent="0.35">
      <c r="A873" s="1">
        <v>45209</v>
      </c>
      <c r="B873" t="s">
        <v>901</v>
      </c>
      <c r="C873">
        <v>75</v>
      </c>
      <c r="D873" t="s">
        <v>14</v>
      </c>
      <c r="E873" t="s">
        <v>22</v>
      </c>
      <c r="F873" t="s">
        <v>16</v>
      </c>
      <c r="G873" s="6">
        <f>VLOOKUP(F873,S$11:$T$15, 2, FALSE)</f>
        <v>2509.1716796874998</v>
      </c>
      <c r="H873" t="s">
        <v>37</v>
      </c>
      <c r="I873" s="2">
        <v>4328.9399999999996</v>
      </c>
      <c r="J873" t="str">
        <f t="shared" si="121"/>
        <v>&gt;59</v>
      </c>
      <c r="K873" s="2">
        <f t="shared" si="117"/>
        <v>4761.8339999999998</v>
      </c>
      <c r="L873" s="2">
        <f t="shared" si="122"/>
        <v>4762</v>
      </c>
      <c r="M873" s="2">
        <f t="shared" si="123"/>
        <v>4762</v>
      </c>
      <c r="N873" s="2">
        <f t="shared" si="124"/>
        <v>4761</v>
      </c>
      <c r="O873">
        <f t="shared" si="118"/>
        <v>2023</v>
      </c>
      <c r="P873" t="str">
        <f t="shared" si="119"/>
        <v>Oct</v>
      </c>
      <c r="Q873" t="str">
        <f t="shared" si="120"/>
        <v>Oct-2023</v>
      </c>
      <c r="R873" s="2" t="str">
        <f t="shared" si="125"/>
        <v>ADULTS</v>
      </c>
    </row>
    <row r="874" spans="1:18" x14ac:dyDescent="0.35">
      <c r="A874" s="1">
        <v>44774</v>
      </c>
      <c r="B874" t="s">
        <v>902</v>
      </c>
      <c r="C874">
        <v>17</v>
      </c>
      <c r="D874" t="s">
        <v>14</v>
      </c>
      <c r="E874" t="s">
        <v>10</v>
      </c>
      <c r="F874" t="s">
        <v>23</v>
      </c>
      <c r="G874" s="6">
        <f>VLOOKUP(F874,S$11:$T$15, 2, FALSE)</f>
        <v>2440.2966694490819</v>
      </c>
      <c r="H874" t="s">
        <v>37</v>
      </c>
      <c r="I874" s="2">
        <v>4499.13</v>
      </c>
      <c r="J874" t="str">
        <f t="shared" si="121"/>
        <v>0-17</v>
      </c>
      <c r="K874" s="2">
        <f t="shared" si="117"/>
        <v>4949.0430000000006</v>
      </c>
      <c r="L874" s="2">
        <f t="shared" si="122"/>
        <v>4949</v>
      </c>
      <c r="M874" s="2">
        <f t="shared" si="123"/>
        <v>4950</v>
      </c>
      <c r="N874" s="2">
        <f t="shared" si="124"/>
        <v>4949</v>
      </c>
      <c r="O874">
        <f t="shared" si="118"/>
        <v>2022</v>
      </c>
      <c r="P874" t="str">
        <f t="shared" si="119"/>
        <v>Aug</v>
      </c>
      <c r="Q874" t="str">
        <f t="shared" si="120"/>
        <v>Aug-2022</v>
      </c>
      <c r="R874" s="2" t="str">
        <f t="shared" si="125"/>
        <v>CHILDREN</v>
      </c>
    </row>
    <row r="875" spans="1:18" x14ac:dyDescent="0.35">
      <c r="A875" s="1">
        <v>45206</v>
      </c>
      <c r="B875" t="s">
        <v>903</v>
      </c>
      <c r="C875">
        <v>82</v>
      </c>
      <c r="D875" t="s">
        <v>14</v>
      </c>
      <c r="E875" t="s">
        <v>33</v>
      </c>
      <c r="F875" t="s">
        <v>16</v>
      </c>
      <c r="G875" s="6">
        <f>VLOOKUP(F875,S$11:$T$15, 2, FALSE)</f>
        <v>2509.1716796874998</v>
      </c>
      <c r="H875" t="s">
        <v>12</v>
      </c>
      <c r="I875" s="2">
        <v>1012.96</v>
      </c>
      <c r="J875" t="str">
        <f t="shared" si="121"/>
        <v>&gt;59</v>
      </c>
      <c r="K875" s="2">
        <f t="shared" si="117"/>
        <v>1114.2560000000001</v>
      </c>
      <c r="L875" s="2">
        <f t="shared" si="122"/>
        <v>1114</v>
      </c>
      <c r="M875" s="2">
        <f t="shared" si="123"/>
        <v>1115</v>
      </c>
      <c r="N875" s="2">
        <f t="shared" si="124"/>
        <v>1114</v>
      </c>
      <c r="O875">
        <f t="shared" si="118"/>
        <v>2023</v>
      </c>
      <c r="P875" t="str">
        <f t="shared" si="119"/>
        <v>Oct</v>
      </c>
      <c r="Q875" t="str">
        <f t="shared" si="120"/>
        <v>Oct-2023</v>
      </c>
      <c r="R875" s="2" t="str">
        <f t="shared" si="125"/>
        <v>ADULTS</v>
      </c>
    </row>
    <row r="876" spans="1:18" x14ac:dyDescent="0.35">
      <c r="A876" s="1">
        <v>45034</v>
      </c>
      <c r="B876" t="s">
        <v>904</v>
      </c>
      <c r="C876">
        <v>78</v>
      </c>
      <c r="D876" t="s">
        <v>21</v>
      </c>
      <c r="E876" t="s">
        <v>15</v>
      </c>
      <c r="F876" t="s">
        <v>11</v>
      </c>
      <c r="G876" s="6">
        <f>VLOOKUP(F876,S$11:$T$15, 2, FALSE)</f>
        <v>2503.6022787783868</v>
      </c>
      <c r="H876" t="s">
        <v>12</v>
      </c>
      <c r="I876" s="2">
        <v>4982.91</v>
      </c>
      <c r="J876" t="str">
        <f t="shared" si="121"/>
        <v>&gt;59</v>
      </c>
      <c r="K876" s="2">
        <f t="shared" si="117"/>
        <v>5481.201</v>
      </c>
      <c r="L876" s="2">
        <f t="shared" si="122"/>
        <v>5481</v>
      </c>
      <c r="M876" s="2">
        <f t="shared" si="123"/>
        <v>5482</v>
      </c>
      <c r="N876" s="2">
        <f t="shared" si="124"/>
        <v>5481</v>
      </c>
      <c r="O876">
        <f t="shared" si="118"/>
        <v>2023</v>
      </c>
      <c r="P876" t="str">
        <f t="shared" si="119"/>
        <v>Apr</v>
      </c>
      <c r="Q876" t="str">
        <f t="shared" si="120"/>
        <v>Apr-2023</v>
      </c>
      <c r="R876" s="2" t="str">
        <f t="shared" si="125"/>
        <v>ADULTS</v>
      </c>
    </row>
    <row r="877" spans="1:18" x14ac:dyDescent="0.35">
      <c r="A877" s="1">
        <v>44581</v>
      </c>
      <c r="B877" t="s">
        <v>905</v>
      </c>
      <c r="C877">
        <v>68</v>
      </c>
      <c r="D877" t="s">
        <v>9</v>
      </c>
      <c r="E877" t="s">
        <v>10</v>
      </c>
      <c r="F877" t="s">
        <v>11</v>
      </c>
      <c r="G877" s="6">
        <f>VLOOKUP(F877,S$11:$T$15, 2, FALSE)</f>
        <v>2503.6022787783868</v>
      </c>
      <c r="H877" t="s">
        <v>12</v>
      </c>
      <c r="I877" s="2">
        <v>2135.71</v>
      </c>
      <c r="J877" t="str">
        <f t="shared" si="121"/>
        <v>&gt;59</v>
      </c>
      <c r="K877" s="2">
        <f t="shared" si="117"/>
        <v>2349.2810000000004</v>
      </c>
      <c r="L877" s="2">
        <f t="shared" si="122"/>
        <v>2349</v>
      </c>
      <c r="M877" s="2">
        <f t="shared" si="123"/>
        <v>2350</v>
      </c>
      <c r="N877" s="2">
        <f t="shared" si="124"/>
        <v>2349</v>
      </c>
      <c r="O877">
        <f t="shared" si="118"/>
        <v>2022</v>
      </c>
      <c r="P877" t="str">
        <f t="shared" si="119"/>
        <v>Jan</v>
      </c>
      <c r="Q877" t="str">
        <f t="shared" si="120"/>
        <v>Jan-2022</v>
      </c>
      <c r="R877" s="2" t="str">
        <f t="shared" si="125"/>
        <v>ADULTS</v>
      </c>
    </row>
    <row r="878" spans="1:18" x14ac:dyDescent="0.35">
      <c r="A878" s="1">
        <v>45035</v>
      </c>
      <c r="B878" t="s">
        <v>906</v>
      </c>
      <c r="C878">
        <v>58</v>
      </c>
      <c r="D878" t="s">
        <v>21</v>
      </c>
      <c r="E878" t="s">
        <v>10</v>
      </c>
      <c r="F878" t="s">
        <v>16</v>
      </c>
      <c r="G878" s="6">
        <f>VLOOKUP(F878,S$11:$T$15, 2, FALSE)</f>
        <v>2509.1716796874998</v>
      </c>
      <c r="H878" t="s">
        <v>12</v>
      </c>
      <c r="I878" s="2">
        <v>2582.1</v>
      </c>
      <c r="J878" t="str">
        <f t="shared" si="121"/>
        <v>40-59</v>
      </c>
      <c r="K878" s="2">
        <f t="shared" si="117"/>
        <v>2840.31</v>
      </c>
      <c r="L878" s="2">
        <f t="shared" si="122"/>
        <v>2840</v>
      </c>
      <c r="M878" s="2">
        <f t="shared" si="123"/>
        <v>2841</v>
      </c>
      <c r="N878" s="2">
        <f t="shared" si="124"/>
        <v>2840</v>
      </c>
      <c r="O878">
        <f t="shared" si="118"/>
        <v>2023</v>
      </c>
      <c r="P878" t="str">
        <f t="shared" si="119"/>
        <v>Apr</v>
      </c>
      <c r="Q878" t="str">
        <f t="shared" si="120"/>
        <v>Apr-2023</v>
      </c>
      <c r="R878" s="2" t="str">
        <f t="shared" si="125"/>
        <v>ADULTS</v>
      </c>
    </row>
    <row r="879" spans="1:18" x14ac:dyDescent="0.35">
      <c r="A879" s="1">
        <v>44846</v>
      </c>
      <c r="B879" t="s">
        <v>907</v>
      </c>
      <c r="C879">
        <v>69</v>
      </c>
      <c r="D879" t="s">
        <v>14</v>
      </c>
      <c r="E879" t="s">
        <v>15</v>
      </c>
      <c r="F879" t="s">
        <v>30</v>
      </c>
      <c r="G879" s="6">
        <f>VLOOKUP(F879,S$11:$T$15, 2, FALSE)</f>
        <v>2496.7676064257025</v>
      </c>
      <c r="H879" t="s">
        <v>28</v>
      </c>
      <c r="I879" s="2">
        <v>2655.29</v>
      </c>
      <c r="J879" t="str">
        <f t="shared" si="121"/>
        <v>&gt;59</v>
      </c>
      <c r="K879" s="2">
        <f t="shared" si="117"/>
        <v>2920.8190000000004</v>
      </c>
      <c r="L879" s="2">
        <f t="shared" si="122"/>
        <v>2921</v>
      </c>
      <c r="M879" s="2">
        <f t="shared" si="123"/>
        <v>2921</v>
      </c>
      <c r="N879" s="2">
        <f t="shared" si="124"/>
        <v>2920</v>
      </c>
      <c r="O879">
        <f t="shared" si="118"/>
        <v>2022</v>
      </c>
      <c r="P879" t="str">
        <f t="shared" si="119"/>
        <v>Oct</v>
      </c>
      <c r="Q879" t="str">
        <f t="shared" si="120"/>
        <v>Oct-2022</v>
      </c>
      <c r="R879" s="2" t="str">
        <f t="shared" si="125"/>
        <v>ADULTS</v>
      </c>
    </row>
    <row r="880" spans="1:18" x14ac:dyDescent="0.35">
      <c r="A880" s="1">
        <v>45269</v>
      </c>
      <c r="B880" t="s">
        <v>908</v>
      </c>
      <c r="C880">
        <v>45</v>
      </c>
      <c r="D880" t="s">
        <v>14</v>
      </c>
      <c r="E880" t="s">
        <v>22</v>
      </c>
      <c r="F880" t="s">
        <v>11</v>
      </c>
      <c r="G880" s="6">
        <f>VLOOKUP(F880,S$11:$T$15, 2, FALSE)</f>
        <v>2503.6022787783868</v>
      </c>
      <c r="H880" t="s">
        <v>17</v>
      </c>
      <c r="I880" s="2">
        <v>2497.4499999999998</v>
      </c>
      <c r="J880" t="str">
        <f t="shared" si="121"/>
        <v>40-59</v>
      </c>
      <c r="K880" s="2">
        <f t="shared" si="117"/>
        <v>2747.1950000000002</v>
      </c>
      <c r="L880" s="2">
        <f t="shared" si="122"/>
        <v>2747</v>
      </c>
      <c r="M880" s="2">
        <f t="shared" si="123"/>
        <v>2748</v>
      </c>
      <c r="N880" s="2">
        <f t="shared" si="124"/>
        <v>2747</v>
      </c>
      <c r="O880">
        <f t="shared" si="118"/>
        <v>2023</v>
      </c>
      <c r="P880" t="str">
        <f t="shared" si="119"/>
        <v>Dec</v>
      </c>
      <c r="Q880" t="str">
        <f t="shared" si="120"/>
        <v>Dec-2023</v>
      </c>
      <c r="R880" s="2" t="str">
        <f t="shared" si="125"/>
        <v>ADULTS</v>
      </c>
    </row>
    <row r="881" spans="1:18" x14ac:dyDescent="0.35">
      <c r="A881" s="1">
        <v>45222</v>
      </c>
      <c r="B881" t="s">
        <v>909</v>
      </c>
      <c r="C881">
        <v>4</v>
      </c>
      <c r="D881" t="s">
        <v>9</v>
      </c>
      <c r="E881" t="s">
        <v>25</v>
      </c>
      <c r="F881" t="s">
        <v>11</v>
      </c>
      <c r="G881" s="6">
        <f>VLOOKUP(F881,S$11:$T$15, 2, FALSE)</f>
        <v>2503.6022787783868</v>
      </c>
      <c r="H881" t="s">
        <v>37</v>
      </c>
      <c r="I881" s="2">
        <v>781.35</v>
      </c>
      <c r="J881" t="str">
        <f t="shared" si="121"/>
        <v>0-17</v>
      </c>
      <c r="K881" s="2">
        <f t="shared" si="117"/>
        <v>859.48500000000013</v>
      </c>
      <c r="L881" s="2">
        <f t="shared" si="122"/>
        <v>859</v>
      </c>
      <c r="M881" s="2">
        <f t="shared" si="123"/>
        <v>860</v>
      </c>
      <c r="N881" s="2">
        <f t="shared" si="124"/>
        <v>859</v>
      </c>
      <c r="O881">
        <f t="shared" si="118"/>
        <v>2023</v>
      </c>
      <c r="P881" t="str">
        <f t="shared" si="119"/>
        <v>Oct</v>
      </c>
      <c r="Q881" t="str">
        <f t="shared" si="120"/>
        <v>Oct-2023</v>
      </c>
      <c r="R881" s="2" t="str">
        <f t="shared" si="125"/>
        <v>CHILDREN</v>
      </c>
    </row>
    <row r="882" spans="1:18" x14ac:dyDescent="0.35">
      <c r="A882" s="1">
        <v>44655</v>
      </c>
      <c r="B882" t="s">
        <v>910</v>
      </c>
      <c r="C882">
        <v>30</v>
      </c>
      <c r="D882" t="s">
        <v>14</v>
      </c>
      <c r="E882" t="s">
        <v>27</v>
      </c>
      <c r="F882" t="s">
        <v>30</v>
      </c>
      <c r="G882" s="6">
        <f>VLOOKUP(F882,S$11:$T$15, 2, FALSE)</f>
        <v>2496.7676064257025</v>
      </c>
      <c r="H882" t="s">
        <v>40</v>
      </c>
      <c r="I882" s="2">
        <v>2459.5500000000002</v>
      </c>
      <c r="J882" t="str">
        <f t="shared" si="121"/>
        <v>18-39</v>
      </c>
      <c r="K882" s="2">
        <f t="shared" si="117"/>
        <v>2705.5050000000006</v>
      </c>
      <c r="L882" s="2">
        <f t="shared" si="122"/>
        <v>2706</v>
      </c>
      <c r="M882" s="2">
        <f t="shared" si="123"/>
        <v>2706</v>
      </c>
      <c r="N882" s="2">
        <f t="shared" si="124"/>
        <v>2705</v>
      </c>
      <c r="O882">
        <f t="shared" si="118"/>
        <v>2022</v>
      </c>
      <c r="P882" t="str">
        <f t="shared" si="119"/>
        <v>Apr</v>
      </c>
      <c r="Q882" t="str">
        <f t="shared" si="120"/>
        <v>Apr-2022</v>
      </c>
      <c r="R882" s="2" t="str">
        <f t="shared" si="125"/>
        <v>ADULTS</v>
      </c>
    </row>
    <row r="883" spans="1:18" x14ac:dyDescent="0.35">
      <c r="A883" s="1">
        <v>45032</v>
      </c>
      <c r="B883" t="s">
        <v>911</v>
      </c>
      <c r="C883">
        <v>77</v>
      </c>
      <c r="D883" t="s">
        <v>9</v>
      </c>
      <c r="E883" t="s">
        <v>27</v>
      </c>
      <c r="F883" t="s">
        <v>11</v>
      </c>
      <c r="G883" s="6">
        <f>VLOOKUP(F883,S$11:$T$15, 2, FALSE)</f>
        <v>2503.6022787783868</v>
      </c>
      <c r="H883" t="s">
        <v>12</v>
      </c>
      <c r="I883" s="2">
        <v>2284.79</v>
      </c>
      <c r="J883" t="str">
        <f t="shared" si="121"/>
        <v>&gt;59</v>
      </c>
      <c r="K883" s="2">
        <f t="shared" si="117"/>
        <v>2513.2690000000002</v>
      </c>
      <c r="L883" s="2">
        <f t="shared" si="122"/>
        <v>2513</v>
      </c>
      <c r="M883" s="2">
        <f t="shared" si="123"/>
        <v>2514</v>
      </c>
      <c r="N883" s="2">
        <f t="shared" si="124"/>
        <v>2513</v>
      </c>
      <c r="O883">
        <f t="shared" si="118"/>
        <v>2023</v>
      </c>
      <c r="P883" t="str">
        <f t="shared" si="119"/>
        <v>Apr</v>
      </c>
      <c r="Q883" t="str">
        <f t="shared" si="120"/>
        <v>Apr-2023</v>
      </c>
      <c r="R883" s="2" t="str">
        <f t="shared" si="125"/>
        <v>ADULTS</v>
      </c>
    </row>
    <row r="884" spans="1:18" x14ac:dyDescent="0.35">
      <c r="A884" s="1">
        <v>44587</v>
      </c>
      <c r="B884" t="s">
        <v>912</v>
      </c>
      <c r="C884">
        <v>23</v>
      </c>
      <c r="D884" t="s">
        <v>9</v>
      </c>
      <c r="E884" t="s">
        <v>35</v>
      </c>
      <c r="F884" t="s">
        <v>23</v>
      </c>
      <c r="G884" s="6">
        <f>VLOOKUP(F884,S$11:$T$15, 2, FALSE)</f>
        <v>2440.2966694490819</v>
      </c>
      <c r="H884" t="s">
        <v>37</v>
      </c>
      <c r="I884" s="2">
        <v>55.68</v>
      </c>
      <c r="J884" t="str">
        <f t="shared" si="121"/>
        <v>18-39</v>
      </c>
      <c r="K884" s="2">
        <f t="shared" si="117"/>
        <v>61.248000000000005</v>
      </c>
      <c r="L884" s="2">
        <f t="shared" si="122"/>
        <v>61</v>
      </c>
      <c r="M884" s="2">
        <f t="shared" si="123"/>
        <v>62</v>
      </c>
      <c r="N884" s="2">
        <f t="shared" si="124"/>
        <v>61</v>
      </c>
      <c r="O884">
        <f t="shared" si="118"/>
        <v>2022</v>
      </c>
      <c r="P884" t="str">
        <f t="shared" si="119"/>
        <v>Jan</v>
      </c>
      <c r="Q884" t="str">
        <f t="shared" si="120"/>
        <v>Jan-2022</v>
      </c>
      <c r="R884" s="2" t="str">
        <f t="shared" si="125"/>
        <v>ADULTS</v>
      </c>
    </row>
    <row r="885" spans="1:18" x14ac:dyDescent="0.35">
      <c r="A885" s="1">
        <v>44784</v>
      </c>
      <c r="B885" t="s">
        <v>913</v>
      </c>
      <c r="C885">
        <v>9</v>
      </c>
      <c r="D885" t="s">
        <v>21</v>
      </c>
      <c r="E885" t="s">
        <v>19</v>
      </c>
      <c r="F885" t="s">
        <v>30</v>
      </c>
      <c r="G885" s="6">
        <f>VLOOKUP(F885,S$11:$T$15, 2, FALSE)</f>
        <v>2496.7676064257025</v>
      </c>
      <c r="H885" t="s">
        <v>67</v>
      </c>
      <c r="I885" s="2">
        <v>223</v>
      </c>
      <c r="J885" t="str">
        <f t="shared" si="121"/>
        <v>0-17</v>
      </c>
      <c r="K885" s="2">
        <f t="shared" si="117"/>
        <v>245.3</v>
      </c>
      <c r="L885" s="2">
        <f t="shared" si="122"/>
        <v>245</v>
      </c>
      <c r="M885" s="2">
        <f t="shared" si="123"/>
        <v>246</v>
      </c>
      <c r="N885" s="2">
        <f t="shared" si="124"/>
        <v>245</v>
      </c>
      <c r="O885">
        <f t="shared" si="118"/>
        <v>2022</v>
      </c>
      <c r="P885" t="str">
        <f t="shared" si="119"/>
        <v>Aug</v>
      </c>
      <c r="Q885" t="str">
        <f t="shared" si="120"/>
        <v>Aug-2022</v>
      </c>
      <c r="R885" s="2" t="str">
        <f t="shared" si="125"/>
        <v>CHILDREN</v>
      </c>
    </row>
    <row r="886" spans="1:18" x14ac:dyDescent="0.35">
      <c r="A886" s="1">
        <v>45000</v>
      </c>
      <c r="B886" t="s">
        <v>914</v>
      </c>
      <c r="C886">
        <v>66</v>
      </c>
      <c r="D886" t="s">
        <v>14</v>
      </c>
      <c r="E886" t="s">
        <v>22</v>
      </c>
      <c r="F886" t="s">
        <v>16</v>
      </c>
      <c r="G886" s="6">
        <f>VLOOKUP(F886,S$11:$T$15, 2, FALSE)</f>
        <v>2509.1716796874998</v>
      </c>
      <c r="H886" t="s">
        <v>40</v>
      </c>
      <c r="I886" s="2">
        <v>4233.41</v>
      </c>
      <c r="J886" t="str">
        <f t="shared" si="121"/>
        <v>&gt;59</v>
      </c>
      <c r="K886" s="2">
        <f t="shared" si="117"/>
        <v>4656.7510000000002</v>
      </c>
      <c r="L886" s="2">
        <f t="shared" si="122"/>
        <v>4657</v>
      </c>
      <c r="M886" s="2">
        <f t="shared" si="123"/>
        <v>4657</v>
      </c>
      <c r="N886" s="2">
        <f t="shared" si="124"/>
        <v>4656</v>
      </c>
      <c r="O886">
        <f t="shared" si="118"/>
        <v>2023</v>
      </c>
      <c r="P886" t="str">
        <f t="shared" si="119"/>
        <v>Mar</v>
      </c>
      <c r="Q886" t="str">
        <f t="shared" si="120"/>
        <v>Mar-2023</v>
      </c>
      <c r="R886" s="2" t="str">
        <f t="shared" si="125"/>
        <v>ADULTS</v>
      </c>
    </row>
    <row r="887" spans="1:18" x14ac:dyDescent="0.35">
      <c r="A887" s="1">
        <v>44702</v>
      </c>
      <c r="B887" t="s">
        <v>915</v>
      </c>
      <c r="C887">
        <v>24</v>
      </c>
      <c r="D887" t="s">
        <v>9</v>
      </c>
      <c r="E887" t="s">
        <v>25</v>
      </c>
      <c r="F887" t="s">
        <v>30</v>
      </c>
      <c r="G887" s="6">
        <f>VLOOKUP(F887,S$11:$T$15, 2, FALSE)</f>
        <v>2496.7676064257025</v>
      </c>
      <c r="H887" t="s">
        <v>37</v>
      </c>
      <c r="I887" s="2">
        <v>2270.73</v>
      </c>
      <c r="J887" t="str">
        <f t="shared" si="121"/>
        <v>18-39</v>
      </c>
      <c r="K887" s="2">
        <f t="shared" si="117"/>
        <v>2497.8030000000003</v>
      </c>
      <c r="L887" s="2">
        <f t="shared" si="122"/>
        <v>2498</v>
      </c>
      <c r="M887" s="2">
        <f t="shared" si="123"/>
        <v>2498</v>
      </c>
      <c r="N887" s="2">
        <f t="shared" si="124"/>
        <v>2497</v>
      </c>
      <c r="O887">
        <f t="shared" si="118"/>
        <v>2022</v>
      </c>
      <c r="P887" t="str">
        <f t="shared" si="119"/>
        <v>May</v>
      </c>
      <c r="Q887" t="str">
        <f t="shared" si="120"/>
        <v>May-2022</v>
      </c>
      <c r="R887" s="2" t="str">
        <f t="shared" si="125"/>
        <v>ADULTS</v>
      </c>
    </row>
    <row r="888" spans="1:18" x14ac:dyDescent="0.35">
      <c r="A888" s="1">
        <v>44917</v>
      </c>
      <c r="B888" t="s">
        <v>916</v>
      </c>
      <c r="C888">
        <v>71</v>
      </c>
      <c r="D888" t="s">
        <v>21</v>
      </c>
      <c r="E888" t="s">
        <v>33</v>
      </c>
      <c r="F888" t="s">
        <v>23</v>
      </c>
      <c r="G888" s="6">
        <f>VLOOKUP(F888,S$11:$T$15, 2, FALSE)</f>
        <v>2440.2966694490819</v>
      </c>
      <c r="H888" t="s">
        <v>37</v>
      </c>
      <c r="I888" s="2">
        <v>3841.96</v>
      </c>
      <c r="J888" t="str">
        <f t="shared" si="121"/>
        <v>&gt;59</v>
      </c>
      <c r="K888" s="2">
        <f t="shared" si="117"/>
        <v>4226.1559999999999</v>
      </c>
      <c r="L888" s="2">
        <f t="shared" si="122"/>
        <v>4226</v>
      </c>
      <c r="M888" s="2">
        <f t="shared" si="123"/>
        <v>4227</v>
      </c>
      <c r="N888" s="2">
        <f t="shared" si="124"/>
        <v>4226</v>
      </c>
      <c r="O888">
        <f t="shared" si="118"/>
        <v>2022</v>
      </c>
      <c r="P888" t="str">
        <f t="shared" si="119"/>
        <v>Dec</v>
      </c>
      <c r="Q888" t="str">
        <f t="shared" si="120"/>
        <v>Dec-2022</v>
      </c>
      <c r="R888" s="2" t="str">
        <f t="shared" si="125"/>
        <v>ADULTS</v>
      </c>
    </row>
    <row r="889" spans="1:18" x14ac:dyDescent="0.35">
      <c r="A889" s="1">
        <v>45053</v>
      </c>
      <c r="B889" t="s">
        <v>917</v>
      </c>
      <c r="C889">
        <v>65</v>
      </c>
      <c r="D889" t="s">
        <v>21</v>
      </c>
      <c r="E889" t="s">
        <v>25</v>
      </c>
      <c r="F889" t="s">
        <v>11</v>
      </c>
      <c r="G889" s="6">
        <f>VLOOKUP(F889,S$11:$T$15, 2, FALSE)</f>
        <v>2503.6022787783868</v>
      </c>
      <c r="H889" t="s">
        <v>40</v>
      </c>
      <c r="I889" s="2">
        <v>2147.14</v>
      </c>
      <c r="J889" t="str">
        <f t="shared" si="121"/>
        <v>&gt;59</v>
      </c>
      <c r="K889" s="2">
        <f t="shared" si="117"/>
        <v>2361.8540000000003</v>
      </c>
      <c r="L889" s="2">
        <f t="shared" si="122"/>
        <v>2362</v>
      </c>
      <c r="M889" s="2">
        <f t="shared" si="123"/>
        <v>2362</v>
      </c>
      <c r="N889" s="2">
        <f t="shared" si="124"/>
        <v>2361</v>
      </c>
      <c r="O889">
        <f t="shared" si="118"/>
        <v>2023</v>
      </c>
      <c r="P889" t="str">
        <f t="shared" si="119"/>
        <v>May</v>
      </c>
      <c r="Q889" t="str">
        <f t="shared" si="120"/>
        <v>May-2023</v>
      </c>
      <c r="R889" s="2" t="str">
        <f t="shared" si="125"/>
        <v>ADULTS</v>
      </c>
    </row>
    <row r="890" spans="1:18" x14ac:dyDescent="0.35">
      <c r="A890" s="1">
        <v>44665</v>
      </c>
      <c r="B890" t="s">
        <v>918</v>
      </c>
      <c r="C890">
        <v>97</v>
      </c>
      <c r="D890" t="s">
        <v>21</v>
      </c>
      <c r="E890" t="s">
        <v>19</v>
      </c>
      <c r="F890" t="s">
        <v>30</v>
      </c>
      <c r="G890" s="6">
        <f>VLOOKUP(F890,S$11:$T$15, 2, FALSE)</f>
        <v>2496.7676064257025</v>
      </c>
      <c r="H890" t="s">
        <v>37</v>
      </c>
      <c r="I890" s="2">
        <v>2158.88</v>
      </c>
      <c r="J890" t="str">
        <f t="shared" si="121"/>
        <v>&gt;59</v>
      </c>
      <c r="K890" s="2">
        <f t="shared" si="117"/>
        <v>2374.7680000000005</v>
      </c>
      <c r="L890" s="2">
        <f t="shared" si="122"/>
        <v>2375</v>
      </c>
      <c r="M890" s="2">
        <f t="shared" si="123"/>
        <v>2375</v>
      </c>
      <c r="N890" s="2">
        <f t="shared" si="124"/>
        <v>2374</v>
      </c>
      <c r="O890">
        <f t="shared" si="118"/>
        <v>2022</v>
      </c>
      <c r="P890" t="str">
        <f t="shared" si="119"/>
        <v>Apr</v>
      </c>
      <c r="Q890" t="str">
        <f t="shared" si="120"/>
        <v>Apr-2022</v>
      </c>
      <c r="R890" s="2" t="str">
        <f t="shared" si="125"/>
        <v>ADULTS</v>
      </c>
    </row>
    <row r="891" spans="1:18" x14ac:dyDescent="0.35">
      <c r="A891" s="1">
        <v>45013</v>
      </c>
      <c r="B891" t="s">
        <v>919</v>
      </c>
      <c r="C891">
        <v>13</v>
      </c>
      <c r="D891" t="s">
        <v>21</v>
      </c>
      <c r="E891" t="s">
        <v>15</v>
      </c>
      <c r="F891" t="s">
        <v>23</v>
      </c>
      <c r="G891" s="6">
        <f>VLOOKUP(F891,S$11:$T$15, 2, FALSE)</f>
        <v>2440.2966694490819</v>
      </c>
      <c r="H891" t="s">
        <v>37</v>
      </c>
      <c r="I891" s="2">
        <v>4740.08</v>
      </c>
      <c r="J891" t="str">
        <f t="shared" si="121"/>
        <v>0-17</v>
      </c>
      <c r="K891" s="2">
        <f t="shared" si="117"/>
        <v>5214.0880000000006</v>
      </c>
      <c r="L891" s="2">
        <f t="shared" si="122"/>
        <v>5214</v>
      </c>
      <c r="M891" s="2">
        <f t="shared" si="123"/>
        <v>5215</v>
      </c>
      <c r="N891" s="2">
        <f t="shared" si="124"/>
        <v>5214</v>
      </c>
      <c r="O891">
        <f t="shared" si="118"/>
        <v>2023</v>
      </c>
      <c r="P891" t="str">
        <f t="shared" si="119"/>
        <v>Mar</v>
      </c>
      <c r="Q891" t="str">
        <f t="shared" si="120"/>
        <v>Mar-2023</v>
      </c>
      <c r="R891" s="2" t="str">
        <f t="shared" si="125"/>
        <v>CHILDREN</v>
      </c>
    </row>
    <row r="892" spans="1:18" x14ac:dyDescent="0.35">
      <c r="A892" s="1">
        <v>44812</v>
      </c>
      <c r="B892" t="s">
        <v>920</v>
      </c>
      <c r="C892">
        <v>58</v>
      </c>
      <c r="D892" t="s">
        <v>9</v>
      </c>
      <c r="E892" t="s">
        <v>10</v>
      </c>
      <c r="F892" t="s">
        <v>16</v>
      </c>
      <c r="G892" s="6">
        <f>VLOOKUP(F892,S$11:$T$15, 2, FALSE)</f>
        <v>2509.1716796874998</v>
      </c>
      <c r="H892" t="s">
        <v>40</v>
      </c>
      <c r="I892" s="2">
        <v>55.79</v>
      </c>
      <c r="J892" t="str">
        <f t="shared" si="121"/>
        <v>40-59</v>
      </c>
      <c r="K892" s="2">
        <f t="shared" si="117"/>
        <v>61.369000000000007</v>
      </c>
      <c r="L892" s="2">
        <f t="shared" si="122"/>
        <v>61</v>
      </c>
      <c r="M892" s="2">
        <f t="shared" si="123"/>
        <v>62</v>
      </c>
      <c r="N892" s="2">
        <f t="shared" si="124"/>
        <v>61</v>
      </c>
      <c r="O892">
        <f t="shared" si="118"/>
        <v>2022</v>
      </c>
      <c r="P892" t="str">
        <f t="shared" si="119"/>
        <v>Sep</v>
      </c>
      <c r="Q892" t="str">
        <f t="shared" si="120"/>
        <v>Sep-2022</v>
      </c>
      <c r="R892" s="2" t="str">
        <f t="shared" si="125"/>
        <v>ADULTS</v>
      </c>
    </row>
    <row r="893" spans="1:18" x14ac:dyDescent="0.35">
      <c r="A893" s="1">
        <v>44816</v>
      </c>
      <c r="B893" t="s">
        <v>921</v>
      </c>
      <c r="C893">
        <v>44</v>
      </c>
      <c r="D893" t="s">
        <v>21</v>
      </c>
      <c r="E893" t="s">
        <v>19</v>
      </c>
      <c r="F893" t="s">
        <v>16</v>
      </c>
      <c r="G893" s="6">
        <f>VLOOKUP(F893,S$11:$T$15, 2, FALSE)</f>
        <v>2509.1716796874998</v>
      </c>
      <c r="H893" t="s">
        <v>17</v>
      </c>
      <c r="I893" s="2">
        <v>681.51</v>
      </c>
      <c r="J893" t="str">
        <f t="shared" si="121"/>
        <v>40-59</v>
      </c>
      <c r="K893" s="2">
        <f t="shared" si="117"/>
        <v>749.66100000000006</v>
      </c>
      <c r="L893" s="2">
        <f t="shared" si="122"/>
        <v>750</v>
      </c>
      <c r="M893" s="2">
        <f t="shared" si="123"/>
        <v>750</v>
      </c>
      <c r="N893" s="2">
        <f t="shared" si="124"/>
        <v>749</v>
      </c>
      <c r="O893">
        <f t="shared" si="118"/>
        <v>2022</v>
      </c>
      <c r="P893" t="str">
        <f t="shared" si="119"/>
        <v>Sep</v>
      </c>
      <c r="Q893" t="str">
        <f t="shared" si="120"/>
        <v>Sep-2022</v>
      </c>
      <c r="R893" s="2" t="str">
        <f t="shared" si="125"/>
        <v>ADULTS</v>
      </c>
    </row>
    <row r="894" spans="1:18" x14ac:dyDescent="0.35">
      <c r="A894" s="1">
        <v>44822</v>
      </c>
      <c r="B894" t="s">
        <v>922</v>
      </c>
      <c r="C894">
        <v>56</v>
      </c>
      <c r="D894" t="s">
        <v>9</v>
      </c>
      <c r="E894" t="s">
        <v>35</v>
      </c>
      <c r="F894" t="s">
        <v>16</v>
      </c>
      <c r="G894" s="6">
        <f>VLOOKUP(F894,S$11:$T$15, 2, FALSE)</f>
        <v>2509.1716796874998</v>
      </c>
      <c r="H894" t="s">
        <v>37</v>
      </c>
      <c r="I894" s="2">
        <v>4874.1000000000004</v>
      </c>
      <c r="J894" t="str">
        <f t="shared" si="121"/>
        <v>40-59</v>
      </c>
      <c r="K894" s="2">
        <f t="shared" si="117"/>
        <v>5361.5100000000011</v>
      </c>
      <c r="L894" s="2">
        <f t="shared" si="122"/>
        <v>5362</v>
      </c>
      <c r="M894" s="2">
        <f t="shared" si="123"/>
        <v>5362</v>
      </c>
      <c r="N894" s="2">
        <f t="shared" si="124"/>
        <v>5361</v>
      </c>
      <c r="O894">
        <f t="shared" si="118"/>
        <v>2022</v>
      </c>
      <c r="P894" t="str">
        <f t="shared" si="119"/>
        <v>Sep</v>
      </c>
      <c r="Q894" t="str">
        <f t="shared" si="120"/>
        <v>Sep-2022</v>
      </c>
      <c r="R894" s="2" t="str">
        <f t="shared" si="125"/>
        <v>ADULTS</v>
      </c>
    </row>
    <row r="895" spans="1:18" x14ac:dyDescent="0.35">
      <c r="A895" s="1">
        <v>44947</v>
      </c>
      <c r="B895" t="s">
        <v>923</v>
      </c>
      <c r="C895">
        <v>50</v>
      </c>
      <c r="D895" t="s">
        <v>14</v>
      </c>
      <c r="E895" t="s">
        <v>19</v>
      </c>
      <c r="F895" t="s">
        <v>16</v>
      </c>
      <c r="G895" s="6">
        <f>VLOOKUP(F895,S$11:$T$15, 2, FALSE)</f>
        <v>2509.1716796874998</v>
      </c>
      <c r="H895" t="s">
        <v>28</v>
      </c>
      <c r="I895" s="2">
        <v>2691.68</v>
      </c>
      <c r="J895" t="str">
        <f t="shared" si="121"/>
        <v>40-59</v>
      </c>
      <c r="K895" s="2">
        <f t="shared" si="117"/>
        <v>2960.848</v>
      </c>
      <c r="L895" s="2">
        <f t="shared" si="122"/>
        <v>2961</v>
      </c>
      <c r="M895" s="2">
        <f t="shared" si="123"/>
        <v>2961</v>
      </c>
      <c r="N895" s="2">
        <f t="shared" si="124"/>
        <v>2960</v>
      </c>
      <c r="O895">
        <f t="shared" si="118"/>
        <v>2023</v>
      </c>
      <c r="P895" t="str">
        <f t="shared" si="119"/>
        <v>Jan</v>
      </c>
      <c r="Q895" t="str">
        <f t="shared" si="120"/>
        <v>Jan-2023</v>
      </c>
      <c r="R895" s="2" t="str">
        <f t="shared" si="125"/>
        <v>ADULTS</v>
      </c>
    </row>
    <row r="896" spans="1:18" x14ac:dyDescent="0.35">
      <c r="A896" s="1">
        <v>45273</v>
      </c>
      <c r="B896" t="s">
        <v>924</v>
      </c>
      <c r="C896">
        <v>59</v>
      </c>
      <c r="D896" t="s">
        <v>9</v>
      </c>
      <c r="E896" t="s">
        <v>25</v>
      </c>
      <c r="F896" t="s">
        <v>23</v>
      </c>
      <c r="G896" s="6">
        <f>VLOOKUP(F896,S$11:$T$15, 2, FALSE)</f>
        <v>2440.2966694490819</v>
      </c>
      <c r="H896" t="s">
        <v>17</v>
      </c>
      <c r="I896" s="2">
        <v>2155.88</v>
      </c>
      <c r="J896" t="str">
        <f t="shared" si="121"/>
        <v>40-59</v>
      </c>
      <c r="K896" s="2">
        <f t="shared" si="117"/>
        <v>2371.4680000000003</v>
      </c>
      <c r="L896" s="2">
        <f t="shared" si="122"/>
        <v>2371</v>
      </c>
      <c r="M896" s="2">
        <f t="shared" si="123"/>
        <v>2372</v>
      </c>
      <c r="N896" s="2">
        <f t="shared" si="124"/>
        <v>2371</v>
      </c>
      <c r="O896">
        <f t="shared" si="118"/>
        <v>2023</v>
      </c>
      <c r="P896" t="str">
        <f t="shared" si="119"/>
        <v>Dec</v>
      </c>
      <c r="Q896" t="str">
        <f t="shared" si="120"/>
        <v>Dec-2023</v>
      </c>
      <c r="R896" s="2" t="str">
        <f t="shared" si="125"/>
        <v>ADULTS</v>
      </c>
    </row>
    <row r="897" spans="1:18" x14ac:dyDescent="0.35">
      <c r="A897" s="1">
        <v>44840</v>
      </c>
      <c r="B897" t="s">
        <v>925</v>
      </c>
      <c r="C897">
        <v>12</v>
      </c>
      <c r="D897" t="s">
        <v>14</v>
      </c>
      <c r="E897" t="s">
        <v>35</v>
      </c>
      <c r="F897" t="s">
        <v>16</v>
      </c>
      <c r="G897" s="6">
        <f>VLOOKUP(F897,S$11:$T$15, 2, FALSE)</f>
        <v>2509.1716796874998</v>
      </c>
      <c r="H897" t="s">
        <v>17</v>
      </c>
      <c r="I897" s="2">
        <v>4250.82</v>
      </c>
      <c r="J897" t="str">
        <f t="shared" si="121"/>
        <v>0-17</v>
      </c>
      <c r="K897" s="2">
        <f t="shared" si="117"/>
        <v>4675.902</v>
      </c>
      <c r="L897" s="2">
        <f t="shared" si="122"/>
        <v>4676</v>
      </c>
      <c r="M897" s="2">
        <f t="shared" si="123"/>
        <v>4676</v>
      </c>
      <c r="N897" s="2">
        <f t="shared" si="124"/>
        <v>4675</v>
      </c>
      <c r="O897">
        <f t="shared" si="118"/>
        <v>2022</v>
      </c>
      <c r="P897" t="str">
        <f t="shared" si="119"/>
        <v>Oct</v>
      </c>
      <c r="Q897" t="str">
        <f t="shared" si="120"/>
        <v>Oct-2022</v>
      </c>
      <c r="R897" s="2" t="str">
        <f t="shared" si="125"/>
        <v>CHILDREN</v>
      </c>
    </row>
    <row r="898" spans="1:18" x14ac:dyDescent="0.35">
      <c r="A898" s="1">
        <v>45145</v>
      </c>
      <c r="B898" t="s">
        <v>926</v>
      </c>
      <c r="C898">
        <v>30</v>
      </c>
      <c r="D898" t="s">
        <v>21</v>
      </c>
      <c r="E898" t="s">
        <v>27</v>
      </c>
      <c r="F898" t="s">
        <v>11</v>
      </c>
      <c r="G898" s="6">
        <f>VLOOKUP(F898,S$11:$T$15, 2, FALSE)</f>
        <v>2503.6022787783868</v>
      </c>
      <c r="H898" t="s">
        <v>17</v>
      </c>
      <c r="I898" s="2">
        <v>2861.83</v>
      </c>
      <c r="J898" t="str">
        <f t="shared" si="121"/>
        <v>18-39</v>
      </c>
      <c r="K898" s="2">
        <f t="shared" ref="K898:K961" si="126">I898*1.1</f>
        <v>3148.0130000000004</v>
      </c>
      <c r="L898" s="2">
        <f t="shared" si="122"/>
        <v>3148</v>
      </c>
      <c r="M898" s="2">
        <f t="shared" si="123"/>
        <v>3149</v>
      </c>
      <c r="N898" s="2">
        <f t="shared" si="124"/>
        <v>3148</v>
      </c>
      <c r="O898">
        <f t="shared" ref="O898:O961" si="127">YEAR(A898)</f>
        <v>2023</v>
      </c>
      <c r="P898" t="str">
        <f t="shared" ref="P898:P961" si="128">TEXT(A898, "MMM")</f>
        <v>Aug</v>
      </c>
      <c r="Q898" t="str">
        <f t="shared" ref="Q898:Q961" si="129">TEXT(A898, "MMM-YYYY")</f>
        <v>Aug-2023</v>
      </c>
      <c r="R898" s="2" t="str">
        <f t="shared" si="125"/>
        <v>ADULTS</v>
      </c>
    </row>
    <row r="899" spans="1:18" x14ac:dyDescent="0.35">
      <c r="A899" s="1">
        <v>44941</v>
      </c>
      <c r="B899" t="s">
        <v>927</v>
      </c>
      <c r="C899">
        <v>3</v>
      </c>
      <c r="D899" t="s">
        <v>21</v>
      </c>
      <c r="E899" t="s">
        <v>19</v>
      </c>
      <c r="F899" t="s">
        <v>11</v>
      </c>
      <c r="G899" s="6">
        <f>VLOOKUP(F899,S$11:$T$15, 2, FALSE)</f>
        <v>2503.6022787783868</v>
      </c>
      <c r="H899" t="s">
        <v>37</v>
      </c>
      <c r="I899" s="2">
        <v>4259.5</v>
      </c>
      <c r="J899" t="str">
        <f t="shared" ref="J899:J962" si="130">IF(C899&lt;=17,"0-17",IF(C899&lt;=39, "18-39", IF(C899&lt;=59, "40-59", "&gt;59")))</f>
        <v>0-17</v>
      </c>
      <c r="K899" s="2">
        <f t="shared" si="126"/>
        <v>4685.4500000000007</v>
      </c>
      <c r="L899" s="2">
        <f t="shared" ref="L899:L962" si="131">ROUND(K899, 0)</f>
        <v>4685</v>
      </c>
      <c r="M899" s="2">
        <f t="shared" ref="M899:M962" si="132">ROUNDUP(K899, 0)</f>
        <v>4686</v>
      </c>
      <c r="N899" s="2">
        <f t="shared" ref="N899:N962" si="133">ROUNDDOWN(K899,0)</f>
        <v>4685</v>
      </c>
      <c r="O899">
        <f t="shared" si="127"/>
        <v>2023</v>
      </c>
      <c r="P899" t="str">
        <f t="shared" si="128"/>
        <v>Jan</v>
      </c>
      <c r="Q899" t="str">
        <f t="shared" si="129"/>
        <v>Jan-2023</v>
      </c>
      <c r="R899" s="2" t="str">
        <f t="shared" ref="R899:R962" si="134">IF(C899&gt;=18, "ADULTS", "CHILDREN")</f>
        <v>CHILDREN</v>
      </c>
    </row>
    <row r="900" spans="1:18" x14ac:dyDescent="0.35">
      <c r="A900" s="1">
        <v>45198</v>
      </c>
      <c r="B900" t="s">
        <v>928</v>
      </c>
      <c r="C900">
        <v>60</v>
      </c>
      <c r="D900" t="s">
        <v>21</v>
      </c>
      <c r="E900" t="s">
        <v>35</v>
      </c>
      <c r="F900" t="s">
        <v>11</v>
      </c>
      <c r="G900" s="6">
        <f>VLOOKUP(F900,S$11:$T$15, 2, FALSE)</f>
        <v>2503.6022787783868</v>
      </c>
      <c r="H900" t="s">
        <v>28</v>
      </c>
      <c r="I900" s="2">
        <v>3705.51</v>
      </c>
      <c r="J900" t="str">
        <f t="shared" si="130"/>
        <v>&gt;59</v>
      </c>
      <c r="K900" s="2">
        <f t="shared" si="126"/>
        <v>4076.0610000000006</v>
      </c>
      <c r="L900" s="2">
        <f t="shared" si="131"/>
        <v>4076</v>
      </c>
      <c r="M900" s="2">
        <f t="shared" si="132"/>
        <v>4077</v>
      </c>
      <c r="N900" s="2">
        <f t="shared" si="133"/>
        <v>4076</v>
      </c>
      <c r="O900">
        <f t="shared" si="127"/>
        <v>2023</v>
      </c>
      <c r="P900" t="str">
        <f t="shared" si="128"/>
        <v>Sep</v>
      </c>
      <c r="Q900" t="str">
        <f t="shared" si="129"/>
        <v>Sep-2023</v>
      </c>
      <c r="R900" s="2" t="str">
        <f t="shared" si="134"/>
        <v>ADULTS</v>
      </c>
    </row>
    <row r="901" spans="1:18" x14ac:dyDescent="0.35">
      <c r="A901" s="1">
        <v>44995</v>
      </c>
      <c r="B901" t="s">
        <v>929</v>
      </c>
      <c r="C901">
        <v>31</v>
      </c>
      <c r="D901" t="s">
        <v>14</v>
      </c>
      <c r="E901" t="s">
        <v>33</v>
      </c>
      <c r="F901" t="s">
        <v>23</v>
      </c>
      <c r="G901" s="6">
        <f>VLOOKUP(F901,S$11:$T$15, 2, FALSE)</f>
        <v>2440.2966694490819</v>
      </c>
      <c r="H901" t="s">
        <v>40</v>
      </c>
      <c r="I901" s="2">
        <v>143.29</v>
      </c>
      <c r="J901" t="str">
        <f t="shared" si="130"/>
        <v>18-39</v>
      </c>
      <c r="K901" s="2">
        <f t="shared" si="126"/>
        <v>157.619</v>
      </c>
      <c r="L901" s="2">
        <f t="shared" si="131"/>
        <v>158</v>
      </c>
      <c r="M901" s="2">
        <f t="shared" si="132"/>
        <v>158</v>
      </c>
      <c r="N901" s="2">
        <f t="shared" si="133"/>
        <v>157</v>
      </c>
      <c r="O901">
        <f t="shared" si="127"/>
        <v>2023</v>
      </c>
      <c r="P901" t="str">
        <f t="shared" si="128"/>
        <v>Mar</v>
      </c>
      <c r="Q901" t="str">
        <f t="shared" si="129"/>
        <v>Mar-2023</v>
      </c>
      <c r="R901" s="2" t="str">
        <f t="shared" si="134"/>
        <v>ADULTS</v>
      </c>
    </row>
    <row r="902" spans="1:18" x14ac:dyDescent="0.35">
      <c r="A902" s="1">
        <v>44966</v>
      </c>
      <c r="B902" t="s">
        <v>930</v>
      </c>
      <c r="C902">
        <v>89</v>
      </c>
      <c r="D902" t="s">
        <v>9</v>
      </c>
      <c r="E902" t="s">
        <v>25</v>
      </c>
      <c r="F902" t="s">
        <v>23</v>
      </c>
      <c r="G902" s="6">
        <f>VLOOKUP(F902,S$11:$T$15, 2, FALSE)</f>
        <v>2440.2966694490819</v>
      </c>
      <c r="H902" t="s">
        <v>28</v>
      </c>
      <c r="I902" s="2">
        <v>2360.92</v>
      </c>
      <c r="J902" t="str">
        <f t="shared" si="130"/>
        <v>&gt;59</v>
      </c>
      <c r="K902" s="2">
        <f t="shared" si="126"/>
        <v>2597.0120000000002</v>
      </c>
      <c r="L902" s="2">
        <f t="shared" si="131"/>
        <v>2597</v>
      </c>
      <c r="M902" s="2">
        <f t="shared" si="132"/>
        <v>2598</v>
      </c>
      <c r="N902" s="2">
        <f t="shared" si="133"/>
        <v>2597</v>
      </c>
      <c r="O902">
        <f t="shared" si="127"/>
        <v>2023</v>
      </c>
      <c r="P902" t="str">
        <f t="shared" si="128"/>
        <v>Feb</v>
      </c>
      <c r="Q902" t="str">
        <f t="shared" si="129"/>
        <v>Feb-2023</v>
      </c>
      <c r="R902" s="2" t="str">
        <f t="shared" si="134"/>
        <v>ADULTS</v>
      </c>
    </row>
    <row r="903" spans="1:18" x14ac:dyDescent="0.35">
      <c r="A903" s="1">
        <v>45031</v>
      </c>
      <c r="B903" t="s">
        <v>931</v>
      </c>
      <c r="C903">
        <v>50</v>
      </c>
      <c r="D903" t="s">
        <v>9</v>
      </c>
      <c r="E903" t="s">
        <v>22</v>
      </c>
      <c r="F903" t="s">
        <v>30</v>
      </c>
      <c r="G903" s="6">
        <f>VLOOKUP(F903,S$11:$T$15, 2, FALSE)</f>
        <v>2496.7676064257025</v>
      </c>
      <c r="H903" t="s">
        <v>17</v>
      </c>
      <c r="I903" s="2">
        <v>3132.58</v>
      </c>
      <c r="J903" t="str">
        <f t="shared" si="130"/>
        <v>40-59</v>
      </c>
      <c r="K903" s="2">
        <f t="shared" si="126"/>
        <v>3445.8380000000002</v>
      </c>
      <c r="L903" s="2">
        <f t="shared" si="131"/>
        <v>3446</v>
      </c>
      <c r="M903" s="2">
        <f t="shared" si="132"/>
        <v>3446</v>
      </c>
      <c r="N903" s="2">
        <f t="shared" si="133"/>
        <v>3445</v>
      </c>
      <c r="O903">
        <f t="shared" si="127"/>
        <v>2023</v>
      </c>
      <c r="P903" t="str">
        <f t="shared" si="128"/>
        <v>Apr</v>
      </c>
      <c r="Q903" t="str">
        <f t="shared" si="129"/>
        <v>Apr-2023</v>
      </c>
      <c r="R903" s="2" t="str">
        <f t="shared" si="134"/>
        <v>ADULTS</v>
      </c>
    </row>
    <row r="904" spans="1:18" x14ac:dyDescent="0.35">
      <c r="A904" s="1">
        <v>44661</v>
      </c>
      <c r="B904" t="s">
        <v>932</v>
      </c>
      <c r="C904">
        <v>78</v>
      </c>
      <c r="D904" t="s">
        <v>21</v>
      </c>
      <c r="E904" t="s">
        <v>27</v>
      </c>
      <c r="F904" t="s">
        <v>16</v>
      </c>
      <c r="G904" s="6">
        <f>VLOOKUP(F904,S$11:$T$15, 2, FALSE)</f>
        <v>2509.1716796874998</v>
      </c>
      <c r="H904" t="s">
        <v>67</v>
      </c>
      <c r="I904" s="2">
        <v>3089.92</v>
      </c>
      <c r="J904" t="str">
        <f t="shared" si="130"/>
        <v>&gt;59</v>
      </c>
      <c r="K904" s="2">
        <f t="shared" si="126"/>
        <v>3398.9120000000003</v>
      </c>
      <c r="L904" s="2">
        <f t="shared" si="131"/>
        <v>3399</v>
      </c>
      <c r="M904" s="2">
        <f t="shared" si="132"/>
        <v>3399</v>
      </c>
      <c r="N904" s="2">
        <f t="shared" si="133"/>
        <v>3398</v>
      </c>
      <c r="O904">
        <f t="shared" si="127"/>
        <v>2022</v>
      </c>
      <c r="P904" t="str">
        <f t="shared" si="128"/>
        <v>Apr</v>
      </c>
      <c r="Q904" t="str">
        <f t="shared" si="129"/>
        <v>Apr-2022</v>
      </c>
      <c r="R904" s="2" t="str">
        <f t="shared" si="134"/>
        <v>ADULTS</v>
      </c>
    </row>
    <row r="905" spans="1:18" x14ac:dyDescent="0.35">
      <c r="A905" s="1">
        <v>45218</v>
      </c>
      <c r="B905" t="s">
        <v>933</v>
      </c>
      <c r="C905">
        <v>68</v>
      </c>
      <c r="D905" t="s">
        <v>9</v>
      </c>
      <c r="E905" t="s">
        <v>10</v>
      </c>
      <c r="F905" t="s">
        <v>23</v>
      </c>
      <c r="G905" s="6">
        <f>VLOOKUP(F905,S$11:$T$15, 2, FALSE)</f>
        <v>2440.2966694490819</v>
      </c>
      <c r="H905" t="s">
        <v>12</v>
      </c>
      <c r="I905" s="2">
        <v>4838.29</v>
      </c>
      <c r="J905" t="str">
        <f t="shared" si="130"/>
        <v>&gt;59</v>
      </c>
      <c r="K905" s="2">
        <f t="shared" si="126"/>
        <v>5322.1190000000006</v>
      </c>
      <c r="L905" s="2">
        <f t="shared" si="131"/>
        <v>5322</v>
      </c>
      <c r="M905" s="2">
        <f t="shared" si="132"/>
        <v>5323</v>
      </c>
      <c r="N905" s="2">
        <f t="shared" si="133"/>
        <v>5322</v>
      </c>
      <c r="O905">
        <f t="shared" si="127"/>
        <v>2023</v>
      </c>
      <c r="P905" t="str">
        <f t="shared" si="128"/>
        <v>Oct</v>
      </c>
      <c r="Q905" t="str">
        <f t="shared" si="129"/>
        <v>Oct-2023</v>
      </c>
      <c r="R905" s="2" t="str">
        <f t="shared" si="134"/>
        <v>ADULTS</v>
      </c>
    </row>
    <row r="906" spans="1:18" x14ac:dyDescent="0.35">
      <c r="A906" s="1">
        <v>44826</v>
      </c>
      <c r="B906" t="s">
        <v>934</v>
      </c>
      <c r="C906">
        <v>6</v>
      </c>
      <c r="D906" t="s">
        <v>14</v>
      </c>
      <c r="E906" t="s">
        <v>25</v>
      </c>
      <c r="F906" t="s">
        <v>30</v>
      </c>
      <c r="G906" s="6">
        <f>VLOOKUP(F906,S$11:$T$15, 2, FALSE)</f>
        <v>2496.7676064257025</v>
      </c>
      <c r="H906" t="s">
        <v>12</v>
      </c>
      <c r="I906" s="2">
        <v>4322.8999999999996</v>
      </c>
      <c r="J906" t="str">
        <f t="shared" si="130"/>
        <v>0-17</v>
      </c>
      <c r="K906" s="2">
        <f t="shared" si="126"/>
        <v>4755.1899999999996</v>
      </c>
      <c r="L906" s="2">
        <f t="shared" si="131"/>
        <v>4755</v>
      </c>
      <c r="M906" s="2">
        <f t="shared" si="132"/>
        <v>4756</v>
      </c>
      <c r="N906" s="2">
        <f t="shared" si="133"/>
        <v>4755</v>
      </c>
      <c r="O906">
        <f t="shared" si="127"/>
        <v>2022</v>
      </c>
      <c r="P906" t="str">
        <f t="shared" si="128"/>
        <v>Sep</v>
      </c>
      <c r="Q906" t="str">
        <f t="shared" si="129"/>
        <v>Sep-2022</v>
      </c>
      <c r="R906" s="2" t="str">
        <f t="shared" si="134"/>
        <v>CHILDREN</v>
      </c>
    </row>
    <row r="907" spans="1:18" x14ac:dyDescent="0.35">
      <c r="A907" s="1">
        <v>45054</v>
      </c>
      <c r="B907" t="s">
        <v>935</v>
      </c>
      <c r="C907">
        <v>79</v>
      </c>
      <c r="D907" t="s">
        <v>14</v>
      </c>
      <c r="E907" t="s">
        <v>10</v>
      </c>
      <c r="F907" t="s">
        <v>11</v>
      </c>
      <c r="G907" s="6">
        <f>VLOOKUP(F907,S$11:$T$15, 2, FALSE)</f>
        <v>2503.6022787783868</v>
      </c>
      <c r="H907" t="s">
        <v>28</v>
      </c>
      <c r="I907" s="2">
        <v>4474.63</v>
      </c>
      <c r="J907" t="str">
        <f t="shared" si="130"/>
        <v>&gt;59</v>
      </c>
      <c r="K907" s="2">
        <f t="shared" si="126"/>
        <v>4922.0930000000008</v>
      </c>
      <c r="L907" s="2">
        <f t="shared" si="131"/>
        <v>4922</v>
      </c>
      <c r="M907" s="2">
        <f t="shared" si="132"/>
        <v>4923</v>
      </c>
      <c r="N907" s="2">
        <f t="shared" si="133"/>
        <v>4922</v>
      </c>
      <c r="O907">
        <f t="shared" si="127"/>
        <v>2023</v>
      </c>
      <c r="P907" t="str">
        <f t="shared" si="128"/>
        <v>May</v>
      </c>
      <c r="Q907" t="str">
        <f t="shared" si="129"/>
        <v>May-2023</v>
      </c>
      <c r="R907" s="2" t="str">
        <f t="shared" si="134"/>
        <v>ADULTS</v>
      </c>
    </row>
    <row r="908" spans="1:18" x14ac:dyDescent="0.35">
      <c r="A908" s="1">
        <v>44932</v>
      </c>
      <c r="B908" t="s">
        <v>936</v>
      </c>
      <c r="C908">
        <v>15</v>
      </c>
      <c r="D908" t="s">
        <v>9</v>
      </c>
      <c r="E908" t="s">
        <v>33</v>
      </c>
      <c r="F908" t="s">
        <v>11</v>
      </c>
      <c r="G908" s="6">
        <f>VLOOKUP(F908,S$11:$T$15, 2, FALSE)</f>
        <v>2503.6022787783868</v>
      </c>
      <c r="H908" t="s">
        <v>17</v>
      </c>
      <c r="I908" s="2">
        <v>3033.44</v>
      </c>
      <c r="J908" t="str">
        <f t="shared" si="130"/>
        <v>0-17</v>
      </c>
      <c r="K908" s="2">
        <f t="shared" si="126"/>
        <v>3336.7840000000001</v>
      </c>
      <c r="L908" s="2">
        <f t="shared" si="131"/>
        <v>3337</v>
      </c>
      <c r="M908" s="2">
        <f t="shared" si="132"/>
        <v>3337</v>
      </c>
      <c r="N908" s="2">
        <f t="shared" si="133"/>
        <v>3336</v>
      </c>
      <c r="O908">
        <f t="shared" si="127"/>
        <v>2023</v>
      </c>
      <c r="P908" t="str">
        <f t="shared" si="128"/>
        <v>Jan</v>
      </c>
      <c r="Q908" t="str">
        <f t="shared" si="129"/>
        <v>Jan-2023</v>
      </c>
      <c r="R908" s="2" t="str">
        <f t="shared" si="134"/>
        <v>CHILDREN</v>
      </c>
    </row>
    <row r="909" spans="1:18" x14ac:dyDescent="0.35">
      <c r="A909" s="1">
        <v>45180</v>
      </c>
      <c r="B909" t="s">
        <v>937</v>
      </c>
      <c r="C909">
        <v>57</v>
      </c>
      <c r="D909" t="s">
        <v>14</v>
      </c>
      <c r="E909" t="s">
        <v>33</v>
      </c>
      <c r="F909" t="s">
        <v>11</v>
      </c>
      <c r="G909" s="6">
        <f>VLOOKUP(F909,S$11:$T$15, 2, FALSE)</f>
        <v>2503.6022787783868</v>
      </c>
      <c r="H909" t="s">
        <v>28</v>
      </c>
      <c r="I909" s="2">
        <v>2012.67</v>
      </c>
      <c r="J909" t="str">
        <f t="shared" si="130"/>
        <v>40-59</v>
      </c>
      <c r="K909" s="2">
        <f t="shared" si="126"/>
        <v>2213.9370000000004</v>
      </c>
      <c r="L909" s="2">
        <f t="shared" si="131"/>
        <v>2214</v>
      </c>
      <c r="M909" s="2">
        <f t="shared" si="132"/>
        <v>2214</v>
      </c>
      <c r="N909" s="2">
        <f t="shared" si="133"/>
        <v>2213</v>
      </c>
      <c r="O909">
        <f t="shared" si="127"/>
        <v>2023</v>
      </c>
      <c r="P909" t="str">
        <f t="shared" si="128"/>
        <v>Sep</v>
      </c>
      <c r="Q909" t="str">
        <f t="shared" si="129"/>
        <v>Sep-2023</v>
      </c>
      <c r="R909" s="2" t="str">
        <f t="shared" si="134"/>
        <v>ADULTS</v>
      </c>
    </row>
    <row r="910" spans="1:18" x14ac:dyDescent="0.35">
      <c r="A910" s="1">
        <v>45244</v>
      </c>
      <c r="B910" t="s">
        <v>938</v>
      </c>
      <c r="C910">
        <v>46</v>
      </c>
      <c r="D910" t="s">
        <v>14</v>
      </c>
      <c r="E910" t="s">
        <v>22</v>
      </c>
      <c r="F910" t="s">
        <v>11</v>
      </c>
      <c r="G910" s="6">
        <f>VLOOKUP(F910,S$11:$T$15, 2, FALSE)</f>
        <v>2503.6022787783868</v>
      </c>
      <c r="H910" t="s">
        <v>40</v>
      </c>
      <c r="I910" s="2">
        <v>691.8</v>
      </c>
      <c r="J910" t="str">
        <f t="shared" si="130"/>
        <v>40-59</v>
      </c>
      <c r="K910" s="2">
        <f t="shared" si="126"/>
        <v>760.98</v>
      </c>
      <c r="L910" s="2">
        <f t="shared" si="131"/>
        <v>761</v>
      </c>
      <c r="M910" s="2">
        <f t="shared" si="132"/>
        <v>761</v>
      </c>
      <c r="N910" s="2">
        <f t="shared" si="133"/>
        <v>760</v>
      </c>
      <c r="O910">
        <f t="shared" si="127"/>
        <v>2023</v>
      </c>
      <c r="P910" t="str">
        <f t="shared" si="128"/>
        <v>Nov</v>
      </c>
      <c r="Q910" t="str">
        <f t="shared" si="129"/>
        <v>Nov-2023</v>
      </c>
      <c r="R910" s="2" t="str">
        <f t="shared" si="134"/>
        <v>ADULTS</v>
      </c>
    </row>
    <row r="911" spans="1:18" x14ac:dyDescent="0.35">
      <c r="A911" s="1">
        <v>44632</v>
      </c>
      <c r="B911" t="s">
        <v>939</v>
      </c>
      <c r="C911">
        <v>36</v>
      </c>
      <c r="D911" t="s">
        <v>21</v>
      </c>
      <c r="E911" t="s">
        <v>19</v>
      </c>
      <c r="F911" t="s">
        <v>30</v>
      </c>
      <c r="G911" s="6">
        <f>VLOOKUP(F911,S$11:$T$15, 2, FALSE)</f>
        <v>2496.7676064257025</v>
      </c>
      <c r="H911" t="s">
        <v>67</v>
      </c>
      <c r="I911" s="2">
        <v>2164.91</v>
      </c>
      <c r="J911" t="str">
        <f t="shared" si="130"/>
        <v>18-39</v>
      </c>
      <c r="K911" s="2">
        <f t="shared" si="126"/>
        <v>2381.4009999999998</v>
      </c>
      <c r="L911" s="2">
        <f t="shared" si="131"/>
        <v>2381</v>
      </c>
      <c r="M911" s="2">
        <f t="shared" si="132"/>
        <v>2382</v>
      </c>
      <c r="N911" s="2">
        <f t="shared" si="133"/>
        <v>2381</v>
      </c>
      <c r="O911">
        <f t="shared" si="127"/>
        <v>2022</v>
      </c>
      <c r="P911" t="str">
        <f t="shared" si="128"/>
        <v>Mar</v>
      </c>
      <c r="Q911" t="str">
        <f t="shared" si="129"/>
        <v>Mar-2022</v>
      </c>
      <c r="R911" s="2" t="str">
        <f t="shared" si="134"/>
        <v>ADULTS</v>
      </c>
    </row>
    <row r="912" spans="1:18" x14ac:dyDescent="0.35">
      <c r="A912" s="1">
        <v>44817</v>
      </c>
      <c r="B912" t="s">
        <v>940</v>
      </c>
      <c r="C912">
        <v>57</v>
      </c>
      <c r="D912" t="s">
        <v>21</v>
      </c>
      <c r="E912" t="s">
        <v>35</v>
      </c>
      <c r="F912" t="s">
        <v>16</v>
      </c>
      <c r="G912" s="6">
        <f>VLOOKUP(F912,S$11:$T$15, 2, FALSE)</f>
        <v>2509.1716796874998</v>
      </c>
      <c r="H912" t="s">
        <v>40</v>
      </c>
      <c r="I912" s="2">
        <v>2401.3000000000002</v>
      </c>
      <c r="J912" t="str">
        <f t="shared" si="130"/>
        <v>40-59</v>
      </c>
      <c r="K912" s="2">
        <f t="shared" si="126"/>
        <v>2641.4300000000003</v>
      </c>
      <c r="L912" s="2">
        <f t="shared" si="131"/>
        <v>2641</v>
      </c>
      <c r="M912" s="2">
        <f t="shared" si="132"/>
        <v>2642</v>
      </c>
      <c r="N912" s="2">
        <f t="shared" si="133"/>
        <v>2641</v>
      </c>
      <c r="O912">
        <f t="shared" si="127"/>
        <v>2022</v>
      </c>
      <c r="P912" t="str">
        <f t="shared" si="128"/>
        <v>Sep</v>
      </c>
      <c r="Q912" t="str">
        <f t="shared" si="129"/>
        <v>Sep-2022</v>
      </c>
      <c r="R912" s="2" t="str">
        <f t="shared" si="134"/>
        <v>ADULTS</v>
      </c>
    </row>
    <row r="913" spans="1:18" x14ac:dyDescent="0.35">
      <c r="A913" s="1">
        <v>44581</v>
      </c>
      <c r="B913" t="s">
        <v>941</v>
      </c>
      <c r="C913">
        <v>68</v>
      </c>
      <c r="D913" t="s">
        <v>14</v>
      </c>
      <c r="E913" t="s">
        <v>15</v>
      </c>
      <c r="F913" t="s">
        <v>23</v>
      </c>
      <c r="G913" s="6">
        <f>VLOOKUP(F913,S$11:$T$15, 2, FALSE)</f>
        <v>2440.2966694490819</v>
      </c>
      <c r="H913" t="s">
        <v>17</v>
      </c>
      <c r="I913" s="2">
        <v>1902.96</v>
      </c>
      <c r="J913" t="str">
        <f t="shared" si="130"/>
        <v>&gt;59</v>
      </c>
      <c r="K913" s="2">
        <f t="shared" si="126"/>
        <v>2093.2560000000003</v>
      </c>
      <c r="L913" s="2">
        <f t="shared" si="131"/>
        <v>2093</v>
      </c>
      <c r="M913" s="2">
        <f t="shared" si="132"/>
        <v>2094</v>
      </c>
      <c r="N913" s="2">
        <f t="shared" si="133"/>
        <v>2093</v>
      </c>
      <c r="O913">
        <f t="shared" si="127"/>
        <v>2022</v>
      </c>
      <c r="P913" t="str">
        <f t="shared" si="128"/>
        <v>Jan</v>
      </c>
      <c r="Q913" t="str">
        <f t="shared" si="129"/>
        <v>Jan-2022</v>
      </c>
      <c r="R913" s="2" t="str">
        <f t="shared" si="134"/>
        <v>ADULTS</v>
      </c>
    </row>
    <row r="914" spans="1:18" x14ac:dyDescent="0.35">
      <c r="A914" s="1">
        <v>45224</v>
      </c>
      <c r="B914" t="s">
        <v>942</v>
      </c>
      <c r="C914">
        <v>96</v>
      </c>
      <c r="D914" t="s">
        <v>14</v>
      </c>
      <c r="E914" t="s">
        <v>25</v>
      </c>
      <c r="F914" t="s">
        <v>11</v>
      </c>
      <c r="G914" s="6">
        <f>VLOOKUP(F914,S$11:$T$15, 2, FALSE)</f>
        <v>2503.6022787783868</v>
      </c>
      <c r="H914" t="s">
        <v>12</v>
      </c>
      <c r="I914" s="2">
        <v>1466.25</v>
      </c>
      <c r="J914" t="str">
        <f t="shared" si="130"/>
        <v>&gt;59</v>
      </c>
      <c r="K914" s="2">
        <f t="shared" si="126"/>
        <v>1612.8750000000002</v>
      </c>
      <c r="L914" s="2">
        <f t="shared" si="131"/>
        <v>1613</v>
      </c>
      <c r="M914" s="2">
        <f t="shared" si="132"/>
        <v>1613</v>
      </c>
      <c r="N914" s="2">
        <f t="shared" si="133"/>
        <v>1612</v>
      </c>
      <c r="O914">
        <f t="shared" si="127"/>
        <v>2023</v>
      </c>
      <c r="P914" t="str">
        <f t="shared" si="128"/>
        <v>Oct</v>
      </c>
      <c r="Q914" t="str">
        <f t="shared" si="129"/>
        <v>Oct-2023</v>
      </c>
      <c r="R914" s="2" t="str">
        <f t="shared" si="134"/>
        <v>ADULTS</v>
      </c>
    </row>
    <row r="915" spans="1:18" x14ac:dyDescent="0.35">
      <c r="A915" s="1">
        <v>45091</v>
      </c>
      <c r="B915" t="s">
        <v>943</v>
      </c>
      <c r="C915">
        <v>10</v>
      </c>
      <c r="D915" t="s">
        <v>14</v>
      </c>
      <c r="E915" t="s">
        <v>22</v>
      </c>
      <c r="F915" t="s">
        <v>16</v>
      </c>
      <c r="G915" s="6">
        <f>VLOOKUP(F915,S$11:$T$15, 2, FALSE)</f>
        <v>2509.1716796874998</v>
      </c>
      <c r="H915" t="s">
        <v>28</v>
      </c>
      <c r="I915" s="2">
        <v>617.99</v>
      </c>
      <c r="J915" t="str">
        <f t="shared" si="130"/>
        <v>0-17</v>
      </c>
      <c r="K915" s="2">
        <f t="shared" si="126"/>
        <v>679.7890000000001</v>
      </c>
      <c r="L915" s="2">
        <f t="shared" si="131"/>
        <v>680</v>
      </c>
      <c r="M915" s="2">
        <f t="shared" si="132"/>
        <v>680</v>
      </c>
      <c r="N915" s="2">
        <f t="shared" si="133"/>
        <v>679</v>
      </c>
      <c r="O915">
        <f t="shared" si="127"/>
        <v>2023</v>
      </c>
      <c r="P915" t="str">
        <f t="shared" si="128"/>
        <v>Jun</v>
      </c>
      <c r="Q915" t="str">
        <f t="shared" si="129"/>
        <v>Jun-2023</v>
      </c>
      <c r="R915" s="2" t="str">
        <f t="shared" si="134"/>
        <v>CHILDREN</v>
      </c>
    </row>
    <row r="916" spans="1:18" x14ac:dyDescent="0.35">
      <c r="A916" s="1">
        <v>44640</v>
      </c>
      <c r="B916" t="s">
        <v>944</v>
      </c>
      <c r="C916">
        <v>49</v>
      </c>
      <c r="D916" t="s">
        <v>21</v>
      </c>
      <c r="E916" t="s">
        <v>10</v>
      </c>
      <c r="F916" t="s">
        <v>23</v>
      </c>
      <c r="G916" s="6">
        <f>VLOOKUP(F916,S$11:$T$15, 2, FALSE)</f>
        <v>2440.2966694490819</v>
      </c>
      <c r="H916" t="s">
        <v>40</v>
      </c>
      <c r="I916" s="2">
        <v>502.87</v>
      </c>
      <c r="J916" t="str">
        <f t="shared" si="130"/>
        <v>40-59</v>
      </c>
      <c r="K916" s="2">
        <f t="shared" si="126"/>
        <v>553.15700000000004</v>
      </c>
      <c r="L916" s="2">
        <f t="shared" si="131"/>
        <v>553</v>
      </c>
      <c r="M916" s="2">
        <f t="shared" si="132"/>
        <v>554</v>
      </c>
      <c r="N916" s="2">
        <f t="shared" si="133"/>
        <v>553</v>
      </c>
      <c r="O916">
        <f t="shared" si="127"/>
        <v>2022</v>
      </c>
      <c r="P916" t="str">
        <f t="shared" si="128"/>
        <v>Mar</v>
      </c>
      <c r="Q916" t="str">
        <f t="shared" si="129"/>
        <v>Mar-2022</v>
      </c>
      <c r="R916" s="2" t="str">
        <f t="shared" si="134"/>
        <v>ADULTS</v>
      </c>
    </row>
    <row r="917" spans="1:18" x14ac:dyDescent="0.35">
      <c r="A917" s="1">
        <v>44788</v>
      </c>
      <c r="B917" t="s">
        <v>945</v>
      </c>
      <c r="C917">
        <v>86</v>
      </c>
      <c r="D917" t="s">
        <v>21</v>
      </c>
      <c r="E917" t="s">
        <v>10</v>
      </c>
      <c r="F917" t="s">
        <v>16</v>
      </c>
      <c r="G917" s="6">
        <f>VLOOKUP(F917,S$11:$T$15, 2, FALSE)</f>
        <v>2509.1716796874998</v>
      </c>
      <c r="H917" t="s">
        <v>12</v>
      </c>
      <c r="I917" s="2">
        <v>608.28</v>
      </c>
      <c r="J917" t="str">
        <f t="shared" si="130"/>
        <v>&gt;59</v>
      </c>
      <c r="K917" s="2">
        <f t="shared" si="126"/>
        <v>669.10800000000006</v>
      </c>
      <c r="L917" s="2">
        <f t="shared" si="131"/>
        <v>669</v>
      </c>
      <c r="M917" s="2">
        <f t="shared" si="132"/>
        <v>670</v>
      </c>
      <c r="N917" s="2">
        <f t="shared" si="133"/>
        <v>669</v>
      </c>
      <c r="O917">
        <f t="shared" si="127"/>
        <v>2022</v>
      </c>
      <c r="P917" t="str">
        <f t="shared" si="128"/>
        <v>Aug</v>
      </c>
      <c r="Q917" t="str">
        <f t="shared" si="129"/>
        <v>Aug-2022</v>
      </c>
      <c r="R917" s="2" t="str">
        <f t="shared" si="134"/>
        <v>ADULTS</v>
      </c>
    </row>
    <row r="918" spans="1:18" x14ac:dyDescent="0.35">
      <c r="A918" s="1">
        <v>45284</v>
      </c>
      <c r="B918" t="s">
        <v>946</v>
      </c>
      <c r="C918">
        <v>18</v>
      </c>
      <c r="D918" t="s">
        <v>21</v>
      </c>
      <c r="E918" t="s">
        <v>22</v>
      </c>
      <c r="F918" t="s">
        <v>30</v>
      </c>
      <c r="G918" s="6">
        <f>VLOOKUP(F918,S$11:$T$15, 2, FALSE)</f>
        <v>2496.7676064257025</v>
      </c>
      <c r="H918" t="s">
        <v>37</v>
      </c>
      <c r="I918" s="2">
        <v>4272.46</v>
      </c>
      <c r="J918" t="str">
        <f t="shared" si="130"/>
        <v>18-39</v>
      </c>
      <c r="K918" s="2">
        <f t="shared" si="126"/>
        <v>4699.7060000000001</v>
      </c>
      <c r="L918" s="2">
        <f t="shared" si="131"/>
        <v>4700</v>
      </c>
      <c r="M918" s="2">
        <f t="shared" si="132"/>
        <v>4700</v>
      </c>
      <c r="N918" s="2">
        <f t="shared" si="133"/>
        <v>4699</v>
      </c>
      <c r="O918">
        <f t="shared" si="127"/>
        <v>2023</v>
      </c>
      <c r="P918" t="str">
        <f t="shared" si="128"/>
        <v>Dec</v>
      </c>
      <c r="Q918" t="str">
        <f t="shared" si="129"/>
        <v>Dec-2023</v>
      </c>
      <c r="R918" s="2" t="str">
        <f t="shared" si="134"/>
        <v>ADULTS</v>
      </c>
    </row>
    <row r="919" spans="1:18" x14ac:dyDescent="0.35">
      <c r="A919" s="1">
        <v>45001</v>
      </c>
      <c r="B919" t="s">
        <v>947</v>
      </c>
      <c r="C919">
        <v>66</v>
      </c>
      <c r="D919" t="s">
        <v>21</v>
      </c>
      <c r="E919" t="s">
        <v>25</v>
      </c>
      <c r="F919" t="s">
        <v>11</v>
      </c>
      <c r="G919" s="6">
        <f>VLOOKUP(F919,S$11:$T$15, 2, FALSE)</f>
        <v>2503.6022787783868</v>
      </c>
      <c r="H919" t="s">
        <v>28</v>
      </c>
      <c r="I919" s="2">
        <v>224</v>
      </c>
      <c r="J919" t="str">
        <f t="shared" si="130"/>
        <v>&gt;59</v>
      </c>
      <c r="K919" s="2">
        <f t="shared" si="126"/>
        <v>246.40000000000003</v>
      </c>
      <c r="L919" s="2">
        <f t="shared" si="131"/>
        <v>246</v>
      </c>
      <c r="M919" s="2">
        <f t="shared" si="132"/>
        <v>247</v>
      </c>
      <c r="N919" s="2">
        <f t="shared" si="133"/>
        <v>246</v>
      </c>
      <c r="O919">
        <f t="shared" si="127"/>
        <v>2023</v>
      </c>
      <c r="P919" t="str">
        <f t="shared" si="128"/>
        <v>Mar</v>
      </c>
      <c r="Q919" t="str">
        <f t="shared" si="129"/>
        <v>Mar-2023</v>
      </c>
      <c r="R919" s="2" t="str">
        <f t="shared" si="134"/>
        <v>ADULTS</v>
      </c>
    </row>
    <row r="920" spans="1:18" x14ac:dyDescent="0.35">
      <c r="A920" s="1">
        <v>44640</v>
      </c>
      <c r="B920" t="s">
        <v>948</v>
      </c>
      <c r="C920">
        <v>44</v>
      </c>
      <c r="D920" t="s">
        <v>14</v>
      </c>
      <c r="E920" t="s">
        <v>25</v>
      </c>
      <c r="F920" t="s">
        <v>11</v>
      </c>
      <c r="G920" s="6">
        <f>VLOOKUP(F920,S$11:$T$15, 2, FALSE)</f>
        <v>2503.6022787783868</v>
      </c>
      <c r="H920" t="s">
        <v>40</v>
      </c>
      <c r="I920" s="2">
        <v>4722.3900000000003</v>
      </c>
      <c r="J920" t="str">
        <f t="shared" si="130"/>
        <v>40-59</v>
      </c>
      <c r="K920" s="2">
        <f t="shared" si="126"/>
        <v>5194.6290000000008</v>
      </c>
      <c r="L920" s="2">
        <f t="shared" si="131"/>
        <v>5195</v>
      </c>
      <c r="M920" s="2">
        <f t="shared" si="132"/>
        <v>5195</v>
      </c>
      <c r="N920" s="2">
        <f t="shared" si="133"/>
        <v>5194</v>
      </c>
      <c r="O920">
        <f t="shared" si="127"/>
        <v>2022</v>
      </c>
      <c r="P920" t="str">
        <f t="shared" si="128"/>
        <v>Mar</v>
      </c>
      <c r="Q920" t="str">
        <f t="shared" si="129"/>
        <v>Mar-2022</v>
      </c>
      <c r="R920" s="2" t="str">
        <f t="shared" si="134"/>
        <v>ADULTS</v>
      </c>
    </row>
    <row r="921" spans="1:18" x14ac:dyDescent="0.35">
      <c r="A921" s="1">
        <v>44626</v>
      </c>
      <c r="B921" t="s">
        <v>949</v>
      </c>
      <c r="C921">
        <v>41</v>
      </c>
      <c r="D921" t="s">
        <v>21</v>
      </c>
      <c r="E921" t="s">
        <v>15</v>
      </c>
      <c r="F921" t="s">
        <v>30</v>
      </c>
      <c r="G921" s="6">
        <f>VLOOKUP(F921,S$11:$T$15, 2, FALSE)</f>
        <v>2496.7676064257025</v>
      </c>
      <c r="H921" t="s">
        <v>28</v>
      </c>
      <c r="I921" s="2">
        <v>3410.87</v>
      </c>
      <c r="J921" t="str">
        <f t="shared" si="130"/>
        <v>40-59</v>
      </c>
      <c r="K921" s="2">
        <f t="shared" si="126"/>
        <v>3751.9570000000003</v>
      </c>
      <c r="L921" s="2">
        <f t="shared" si="131"/>
        <v>3752</v>
      </c>
      <c r="M921" s="2">
        <f t="shared" si="132"/>
        <v>3752</v>
      </c>
      <c r="N921" s="2">
        <f t="shared" si="133"/>
        <v>3751</v>
      </c>
      <c r="O921">
        <f t="shared" si="127"/>
        <v>2022</v>
      </c>
      <c r="P921" t="str">
        <f t="shared" si="128"/>
        <v>Mar</v>
      </c>
      <c r="Q921" t="str">
        <f t="shared" si="129"/>
        <v>Mar-2022</v>
      </c>
      <c r="R921" s="2" t="str">
        <f t="shared" si="134"/>
        <v>ADULTS</v>
      </c>
    </row>
    <row r="922" spans="1:18" x14ac:dyDescent="0.35">
      <c r="A922" s="1">
        <v>44803</v>
      </c>
      <c r="B922" t="s">
        <v>950</v>
      </c>
      <c r="C922">
        <v>7</v>
      </c>
      <c r="D922" t="s">
        <v>21</v>
      </c>
      <c r="E922" t="s">
        <v>27</v>
      </c>
      <c r="F922" t="s">
        <v>11</v>
      </c>
      <c r="G922" s="6">
        <f>VLOOKUP(F922,S$11:$T$15, 2, FALSE)</f>
        <v>2503.6022787783868</v>
      </c>
      <c r="H922" t="s">
        <v>37</v>
      </c>
      <c r="I922" s="2">
        <v>3476.22</v>
      </c>
      <c r="J922" t="str">
        <f t="shared" si="130"/>
        <v>0-17</v>
      </c>
      <c r="K922" s="2">
        <f t="shared" si="126"/>
        <v>3823.8420000000001</v>
      </c>
      <c r="L922" s="2">
        <f t="shared" si="131"/>
        <v>3824</v>
      </c>
      <c r="M922" s="2">
        <f t="shared" si="132"/>
        <v>3824</v>
      </c>
      <c r="N922" s="2">
        <f t="shared" si="133"/>
        <v>3823</v>
      </c>
      <c r="O922">
        <f t="shared" si="127"/>
        <v>2022</v>
      </c>
      <c r="P922" t="str">
        <f t="shared" si="128"/>
        <v>Aug</v>
      </c>
      <c r="Q922" t="str">
        <f t="shared" si="129"/>
        <v>Aug-2022</v>
      </c>
      <c r="R922" s="2" t="str">
        <f t="shared" si="134"/>
        <v>CHILDREN</v>
      </c>
    </row>
    <row r="923" spans="1:18" x14ac:dyDescent="0.35">
      <c r="A923" s="1">
        <v>44851</v>
      </c>
      <c r="B923" t="s">
        <v>951</v>
      </c>
      <c r="C923">
        <v>44</v>
      </c>
      <c r="D923" t="s">
        <v>9</v>
      </c>
      <c r="E923" t="s">
        <v>15</v>
      </c>
      <c r="F923" t="s">
        <v>11</v>
      </c>
      <c r="G923" s="6">
        <f>VLOOKUP(F923,S$11:$T$15, 2, FALSE)</f>
        <v>2503.6022787783868</v>
      </c>
      <c r="H923" t="s">
        <v>40</v>
      </c>
      <c r="I923" s="2">
        <v>1970.59</v>
      </c>
      <c r="J923" t="str">
        <f t="shared" si="130"/>
        <v>40-59</v>
      </c>
      <c r="K923" s="2">
        <f t="shared" si="126"/>
        <v>2167.6489999999999</v>
      </c>
      <c r="L923" s="2">
        <f t="shared" si="131"/>
        <v>2168</v>
      </c>
      <c r="M923" s="2">
        <f t="shared" si="132"/>
        <v>2168</v>
      </c>
      <c r="N923" s="2">
        <f t="shared" si="133"/>
        <v>2167</v>
      </c>
      <c r="O923">
        <f t="shared" si="127"/>
        <v>2022</v>
      </c>
      <c r="P923" t="str">
        <f t="shared" si="128"/>
        <v>Oct</v>
      </c>
      <c r="Q923" t="str">
        <f t="shared" si="129"/>
        <v>Oct-2022</v>
      </c>
      <c r="R923" s="2" t="str">
        <f t="shared" si="134"/>
        <v>ADULTS</v>
      </c>
    </row>
    <row r="924" spans="1:18" x14ac:dyDescent="0.35">
      <c r="A924" s="1">
        <v>45213</v>
      </c>
      <c r="B924" t="s">
        <v>952</v>
      </c>
      <c r="C924">
        <v>21</v>
      </c>
      <c r="D924" t="s">
        <v>14</v>
      </c>
      <c r="E924" t="s">
        <v>10</v>
      </c>
      <c r="F924" t="s">
        <v>23</v>
      </c>
      <c r="G924" s="6">
        <f>VLOOKUP(F924,S$11:$T$15, 2, FALSE)</f>
        <v>2440.2966694490819</v>
      </c>
      <c r="H924" t="s">
        <v>28</v>
      </c>
      <c r="I924" s="2">
        <v>4243.01</v>
      </c>
      <c r="J924" t="str">
        <f t="shared" si="130"/>
        <v>18-39</v>
      </c>
      <c r="K924" s="2">
        <f t="shared" si="126"/>
        <v>4667.3110000000006</v>
      </c>
      <c r="L924" s="2">
        <f t="shared" si="131"/>
        <v>4667</v>
      </c>
      <c r="M924" s="2">
        <f t="shared" si="132"/>
        <v>4668</v>
      </c>
      <c r="N924" s="2">
        <f t="shared" si="133"/>
        <v>4667</v>
      </c>
      <c r="O924">
        <f t="shared" si="127"/>
        <v>2023</v>
      </c>
      <c r="P924" t="str">
        <f t="shared" si="128"/>
        <v>Oct</v>
      </c>
      <c r="Q924" t="str">
        <f t="shared" si="129"/>
        <v>Oct-2023</v>
      </c>
      <c r="R924" s="2" t="str">
        <f t="shared" si="134"/>
        <v>ADULTS</v>
      </c>
    </row>
    <row r="925" spans="1:18" x14ac:dyDescent="0.35">
      <c r="A925" s="1">
        <v>44984</v>
      </c>
      <c r="B925" t="s">
        <v>953</v>
      </c>
      <c r="C925">
        <v>23</v>
      </c>
      <c r="D925" t="s">
        <v>21</v>
      </c>
      <c r="E925" t="s">
        <v>35</v>
      </c>
      <c r="F925" t="s">
        <v>16</v>
      </c>
      <c r="G925" s="6">
        <f>VLOOKUP(F925,S$11:$T$15, 2, FALSE)</f>
        <v>2509.1716796874998</v>
      </c>
      <c r="H925" t="s">
        <v>40</v>
      </c>
      <c r="I925" s="2">
        <v>3150.44</v>
      </c>
      <c r="J925" t="str">
        <f t="shared" si="130"/>
        <v>18-39</v>
      </c>
      <c r="K925" s="2">
        <f t="shared" si="126"/>
        <v>3465.4840000000004</v>
      </c>
      <c r="L925" s="2">
        <f t="shared" si="131"/>
        <v>3465</v>
      </c>
      <c r="M925" s="2">
        <f t="shared" si="132"/>
        <v>3466</v>
      </c>
      <c r="N925" s="2">
        <f t="shared" si="133"/>
        <v>3465</v>
      </c>
      <c r="O925">
        <f t="shared" si="127"/>
        <v>2023</v>
      </c>
      <c r="P925" t="str">
        <f t="shared" si="128"/>
        <v>Feb</v>
      </c>
      <c r="Q925" t="str">
        <f t="shared" si="129"/>
        <v>Feb-2023</v>
      </c>
      <c r="R925" s="2" t="str">
        <f t="shared" si="134"/>
        <v>ADULTS</v>
      </c>
    </row>
    <row r="926" spans="1:18" x14ac:dyDescent="0.35">
      <c r="A926" s="1">
        <v>44780</v>
      </c>
      <c r="B926" t="s">
        <v>954</v>
      </c>
      <c r="C926">
        <v>35</v>
      </c>
      <c r="D926" t="s">
        <v>21</v>
      </c>
      <c r="E926" t="s">
        <v>19</v>
      </c>
      <c r="F926" t="s">
        <v>11</v>
      </c>
      <c r="G926" s="6">
        <f>VLOOKUP(F926,S$11:$T$15, 2, FALSE)</f>
        <v>2503.6022787783868</v>
      </c>
      <c r="H926" t="s">
        <v>37</v>
      </c>
      <c r="I926" s="2">
        <v>4802.63</v>
      </c>
      <c r="J926" t="str">
        <f t="shared" si="130"/>
        <v>18-39</v>
      </c>
      <c r="K926" s="2">
        <f t="shared" si="126"/>
        <v>5282.8930000000009</v>
      </c>
      <c r="L926" s="2">
        <f t="shared" si="131"/>
        <v>5283</v>
      </c>
      <c r="M926" s="2">
        <f t="shared" si="132"/>
        <v>5283</v>
      </c>
      <c r="N926" s="2">
        <f t="shared" si="133"/>
        <v>5282</v>
      </c>
      <c r="O926">
        <f t="shared" si="127"/>
        <v>2022</v>
      </c>
      <c r="P926" t="str">
        <f t="shared" si="128"/>
        <v>Aug</v>
      </c>
      <c r="Q926" t="str">
        <f t="shared" si="129"/>
        <v>Aug-2022</v>
      </c>
      <c r="R926" s="2" t="str">
        <f t="shared" si="134"/>
        <v>ADULTS</v>
      </c>
    </row>
    <row r="927" spans="1:18" x14ac:dyDescent="0.35">
      <c r="A927" s="1">
        <v>45135</v>
      </c>
      <c r="B927" t="s">
        <v>955</v>
      </c>
      <c r="C927">
        <v>7</v>
      </c>
      <c r="D927" t="s">
        <v>9</v>
      </c>
      <c r="E927" t="s">
        <v>27</v>
      </c>
      <c r="F927" t="s">
        <v>30</v>
      </c>
      <c r="G927" s="6">
        <f>VLOOKUP(F927,S$11:$T$15, 2, FALSE)</f>
        <v>2496.7676064257025</v>
      </c>
      <c r="H927" t="s">
        <v>67</v>
      </c>
      <c r="I927" s="2">
        <v>1865.92</v>
      </c>
      <c r="J927" t="str">
        <f t="shared" si="130"/>
        <v>0-17</v>
      </c>
      <c r="K927" s="2">
        <f t="shared" si="126"/>
        <v>2052.5120000000002</v>
      </c>
      <c r="L927" s="2">
        <f t="shared" si="131"/>
        <v>2053</v>
      </c>
      <c r="M927" s="2">
        <f t="shared" si="132"/>
        <v>2053</v>
      </c>
      <c r="N927" s="2">
        <f t="shared" si="133"/>
        <v>2052</v>
      </c>
      <c r="O927">
        <f t="shared" si="127"/>
        <v>2023</v>
      </c>
      <c r="P927" t="str">
        <f t="shared" si="128"/>
        <v>Jul</v>
      </c>
      <c r="Q927" t="str">
        <f t="shared" si="129"/>
        <v>Jul-2023</v>
      </c>
      <c r="R927" s="2" t="str">
        <f t="shared" si="134"/>
        <v>CHILDREN</v>
      </c>
    </row>
    <row r="928" spans="1:18" x14ac:dyDescent="0.35">
      <c r="A928" s="1">
        <v>45030</v>
      </c>
      <c r="B928" t="s">
        <v>956</v>
      </c>
      <c r="C928">
        <v>61</v>
      </c>
      <c r="D928" t="s">
        <v>21</v>
      </c>
      <c r="E928" t="s">
        <v>22</v>
      </c>
      <c r="F928" t="s">
        <v>11</v>
      </c>
      <c r="G928" s="6">
        <f>VLOOKUP(F928,S$11:$T$15, 2, FALSE)</f>
        <v>2503.6022787783868</v>
      </c>
      <c r="H928" t="s">
        <v>37</v>
      </c>
      <c r="I928" s="2">
        <v>966.05</v>
      </c>
      <c r="J928" t="str">
        <f t="shared" si="130"/>
        <v>&gt;59</v>
      </c>
      <c r="K928" s="2">
        <f t="shared" si="126"/>
        <v>1062.655</v>
      </c>
      <c r="L928" s="2">
        <f t="shared" si="131"/>
        <v>1063</v>
      </c>
      <c r="M928" s="2">
        <f t="shared" si="132"/>
        <v>1063</v>
      </c>
      <c r="N928" s="2">
        <f t="shared" si="133"/>
        <v>1062</v>
      </c>
      <c r="O928">
        <f t="shared" si="127"/>
        <v>2023</v>
      </c>
      <c r="P928" t="str">
        <f t="shared" si="128"/>
        <v>Apr</v>
      </c>
      <c r="Q928" t="str">
        <f t="shared" si="129"/>
        <v>Apr-2023</v>
      </c>
      <c r="R928" s="2" t="str">
        <f t="shared" si="134"/>
        <v>ADULTS</v>
      </c>
    </row>
    <row r="929" spans="1:18" x14ac:dyDescent="0.35">
      <c r="A929" s="1">
        <v>44885</v>
      </c>
      <c r="B929" t="s">
        <v>957</v>
      </c>
      <c r="C929">
        <v>76</v>
      </c>
      <c r="D929" t="s">
        <v>21</v>
      </c>
      <c r="E929" t="s">
        <v>958</v>
      </c>
      <c r="F929" t="s">
        <v>30</v>
      </c>
      <c r="G929" s="6">
        <f>VLOOKUP(F929,S$11:$T$15, 2, FALSE)</f>
        <v>2496.7676064257025</v>
      </c>
      <c r="H929" t="s">
        <v>12</v>
      </c>
      <c r="I929" s="2">
        <v>645.14</v>
      </c>
      <c r="J929" t="str">
        <f t="shared" si="130"/>
        <v>&gt;59</v>
      </c>
      <c r="K929" s="2">
        <f t="shared" si="126"/>
        <v>709.654</v>
      </c>
      <c r="L929" s="2">
        <f t="shared" si="131"/>
        <v>710</v>
      </c>
      <c r="M929" s="2">
        <f t="shared" si="132"/>
        <v>710</v>
      </c>
      <c r="N929" s="2">
        <f t="shared" si="133"/>
        <v>709</v>
      </c>
      <c r="O929">
        <f t="shared" si="127"/>
        <v>2022</v>
      </c>
      <c r="P929" t="str">
        <f t="shared" si="128"/>
        <v>Nov</v>
      </c>
      <c r="Q929" t="str">
        <f t="shared" si="129"/>
        <v>Nov-2022</v>
      </c>
      <c r="R929" s="2" t="str">
        <f t="shared" si="134"/>
        <v>ADULTS</v>
      </c>
    </row>
    <row r="930" spans="1:18" x14ac:dyDescent="0.35">
      <c r="A930" s="1">
        <v>45147</v>
      </c>
      <c r="B930" t="s">
        <v>959</v>
      </c>
      <c r="C930">
        <v>74</v>
      </c>
      <c r="D930" t="s">
        <v>21</v>
      </c>
      <c r="E930" t="s">
        <v>35</v>
      </c>
      <c r="F930" t="s">
        <v>16</v>
      </c>
      <c r="G930" s="6">
        <f>VLOOKUP(F930,S$11:$T$15, 2, FALSE)</f>
        <v>2509.1716796874998</v>
      </c>
      <c r="H930" t="s">
        <v>37</v>
      </c>
      <c r="I930" s="2">
        <v>908.51</v>
      </c>
      <c r="J930" t="str">
        <f t="shared" si="130"/>
        <v>&gt;59</v>
      </c>
      <c r="K930" s="2">
        <f t="shared" si="126"/>
        <v>999.3610000000001</v>
      </c>
      <c r="L930" s="2">
        <f t="shared" si="131"/>
        <v>999</v>
      </c>
      <c r="M930" s="2">
        <f t="shared" si="132"/>
        <v>1000</v>
      </c>
      <c r="N930" s="2">
        <f t="shared" si="133"/>
        <v>999</v>
      </c>
      <c r="O930">
        <f t="shared" si="127"/>
        <v>2023</v>
      </c>
      <c r="P930" t="str">
        <f t="shared" si="128"/>
        <v>Aug</v>
      </c>
      <c r="Q930" t="str">
        <f t="shared" si="129"/>
        <v>Aug-2023</v>
      </c>
      <c r="R930" s="2" t="str">
        <f t="shared" si="134"/>
        <v>ADULTS</v>
      </c>
    </row>
    <row r="931" spans="1:18" x14ac:dyDescent="0.35">
      <c r="A931" s="1">
        <v>44990</v>
      </c>
      <c r="B931" t="s">
        <v>960</v>
      </c>
      <c r="C931">
        <v>72</v>
      </c>
      <c r="D931" t="s">
        <v>14</v>
      </c>
      <c r="E931" t="s">
        <v>19</v>
      </c>
      <c r="F931" t="s">
        <v>11</v>
      </c>
      <c r="G931" s="6">
        <f>VLOOKUP(F931,S$11:$T$15, 2, FALSE)</f>
        <v>2503.6022787783868</v>
      </c>
      <c r="H931" t="s">
        <v>28</v>
      </c>
      <c r="I931" s="2">
        <v>3462.23</v>
      </c>
      <c r="J931" t="str">
        <f t="shared" si="130"/>
        <v>&gt;59</v>
      </c>
      <c r="K931" s="2">
        <f t="shared" si="126"/>
        <v>3808.4530000000004</v>
      </c>
      <c r="L931" s="2">
        <f t="shared" si="131"/>
        <v>3808</v>
      </c>
      <c r="M931" s="2">
        <f t="shared" si="132"/>
        <v>3809</v>
      </c>
      <c r="N931" s="2">
        <f t="shared" si="133"/>
        <v>3808</v>
      </c>
      <c r="O931">
        <f t="shared" si="127"/>
        <v>2023</v>
      </c>
      <c r="P931" t="str">
        <f t="shared" si="128"/>
        <v>Mar</v>
      </c>
      <c r="Q931" t="str">
        <f t="shared" si="129"/>
        <v>Mar-2023</v>
      </c>
      <c r="R931" s="2" t="str">
        <f t="shared" si="134"/>
        <v>ADULTS</v>
      </c>
    </row>
    <row r="932" spans="1:18" x14ac:dyDescent="0.35">
      <c r="A932" s="1">
        <v>44938</v>
      </c>
      <c r="B932" t="s">
        <v>961</v>
      </c>
      <c r="C932">
        <v>1</v>
      </c>
      <c r="D932" t="s">
        <v>14</v>
      </c>
      <c r="E932" t="s">
        <v>25</v>
      </c>
      <c r="F932" t="s">
        <v>16</v>
      </c>
      <c r="G932" s="6">
        <f>VLOOKUP(F932,S$11:$T$15, 2, FALSE)</f>
        <v>2509.1716796874998</v>
      </c>
      <c r="H932" t="s">
        <v>28</v>
      </c>
      <c r="I932" s="2">
        <v>3978.83</v>
      </c>
      <c r="J932" t="str">
        <f t="shared" si="130"/>
        <v>0-17</v>
      </c>
      <c r="K932" s="2">
        <f t="shared" si="126"/>
        <v>4376.7130000000006</v>
      </c>
      <c r="L932" s="2">
        <f t="shared" si="131"/>
        <v>4377</v>
      </c>
      <c r="M932" s="2">
        <f t="shared" si="132"/>
        <v>4377</v>
      </c>
      <c r="N932" s="2">
        <f t="shared" si="133"/>
        <v>4376</v>
      </c>
      <c r="O932">
        <f t="shared" si="127"/>
        <v>2023</v>
      </c>
      <c r="P932" t="str">
        <f t="shared" si="128"/>
        <v>Jan</v>
      </c>
      <c r="Q932" t="str">
        <f t="shared" si="129"/>
        <v>Jan-2023</v>
      </c>
      <c r="R932" s="2" t="str">
        <f t="shared" si="134"/>
        <v>CHILDREN</v>
      </c>
    </row>
    <row r="933" spans="1:18" x14ac:dyDescent="0.35">
      <c r="A933" s="1">
        <v>44907</v>
      </c>
      <c r="B933" t="s">
        <v>962</v>
      </c>
      <c r="C933">
        <v>70</v>
      </c>
      <c r="D933" t="s">
        <v>21</v>
      </c>
      <c r="E933" t="s">
        <v>35</v>
      </c>
      <c r="F933" t="s">
        <v>16</v>
      </c>
      <c r="G933" s="6">
        <f>VLOOKUP(F933,S$11:$T$15, 2, FALSE)</f>
        <v>2509.1716796874998</v>
      </c>
      <c r="H933" t="s">
        <v>40</v>
      </c>
      <c r="I933" s="2">
        <v>1843.04</v>
      </c>
      <c r="J933" t="str">
        <f t="shared" si="130"/>
        <v>&gt;59</v>
      </c>
      <c r="K933" s="2">
        <f t="shared" si="126"/>
        <v>2027.3440000000001</v>
      </c>
      <c r="L933" s="2">
        <f t="shared" si="131"/>
        <v>2027</v>
      </c>
      <c r="M933" s="2">
        <f t="shared" si="132"/>
        <v>2028</v>
      </c>
      <c r="N933" s="2">
        <f t="shared" si="133"/>
        <v>2027</v>
      </c>
      <c r="O933">
        <f t="shared" si="127"/>
        <v>2022</v>
      </c>
      <c r="P933" t="str">
        <f t="shared" si="128"/>
        <v>Dec</v>
      </c>
      <c r="Q933" t="str">
        <f t="shared" si="129"/>
        <v>Dec-2022</v>
      </c>
      <c r="R933" s="2" t="str">
        <f t="shared" si="134"/>
        <v>ADULTS</v>
      </c>
    </row>
    <row r="934" spans="1:18" x14ac:dyDescent="0.35">
      <c r="A934" s="1">
        <v>44891</v>
      </c>
      <c r="B934" t="s">
        <v>963</v>
      </c>
      <c r="C934">
        <v>36</v>
      </c>
      <c r="D934" t="s">
        <v>9</v>
      </c>
      <c r="E934" t="s">
        <v>33</v>
      </c>
      <c r="F934" t="s">
        <v>30</v>
      </c>
      <c r="G934" s="6">
        <f>VLOOKUP(F934,S$11:$T$15, 2, FALSE)</f>
        <v>2496.7676064257025</v>
      </c>
      <c r="H934" t="s">
        <v>37</v>
      </c>
      <c r="I934" s="2">
        <v>303.67</v>
      </c>
      <c r="J934" t="str">
        <f t="shared" si="130"/>
        <v>18-39</v>
      </c>
      <c r="K934" s="2">
        <f t="shared" si="126"/>
        <v>334.03700000000003</v>
      </c>
      <c r="L934" s="2">
        <f t="shared" si="131"/>
        <v>334</v>
      </c>
      <c r="M934" s="2">
        <f t="shared" si="132"/>
        <v>335</v>
      </c>
      <c r="N934" s="2">
        <f t="shared" si="133"/>
        <v>334</v>
      </c>
      <c r="O934">
        <f t="shared" si="127"/>
        <v>2022</v>
      </c>
      <c r="P934" t="str">
        <f t="shared" si="128"/>
        <v>Nov</v>
      </c>
      <c r="Q934" t="str">
        <f t="shared" si="129"/>
        <v>Nov-2022</v>
      </c>
      <c r="R934" s="2" t="str">
        <f t="shared" si="134"/>
        <v>ADULTS</v>
      </c>
    </row>
    <row r="935" spans="1:18" x14ac:dyDescent="0.35">
      <c r="A935" s="1">
        <v>44795</v>
      </c>
      <c r="B935" t="s">
        <v>964</v>
      </c>
      <c r="C935">
        <v>30</v>
      </c>
      <c r="D935" t="s">
        <v>9</v>
      </c>
      <c r="E935" t="s">
        <v>33</v>
      </c>
      <c r="F935" t="s">
        <v>23</v>
      </c>
      <c r="G935" s="6">
        <f>VLOOKUP(F935,S$11:$T$15, 2, FALSE)</f>
        <v>2440.2966694490819</v>
      </c>
      <c r="H935" t="s">
        <v>37</v>
      </c>
      <c r="I935" s="2">
        <v>3755.39</v>
      </c>
      <c r="J935" t="str">
        <f t="shared" si="130"/>
        <v>18-39</v>
      </c>
      <c r="K935" s="2">
        <f t="shared" si="126"/>
        <v>4130.9290000000001</v>
      </c>
      <c r="L935" s="2">
        <f t="shared" si="131"/>
        <v>4131</v>
      </c>
      <c r="M935" s="2">
        <f t="shared" si="132"/>
        <v>4131</v>
      </c>
      <c r="N935" s="2">
        <f t="shared" si="133"/>
        <v>4130</v>
      </c>
      <c r="O935">
        <f t="shared" si="127"/>
        <v>2022</v>
      </c>
      <c r="P935" t="str">
        <f t="shared" si="128"/>
        <v>Aug</v>
      </c>
      <c r="Q935" t="str">
        <f t="shared" si="129"/>
        <v>Aug-2022</v>
      </c>
      <c r="R935" s="2" t="str">
        <f t="shared" si="134"/>
        <v>ADULTS</v>
      </c>
    </row>
    <row r="936" spans="1:18" x14ac:dyDescent="0.35">
      <c r="A936" s="1">
        <v>45149</v>
      </c>
      <c r="B936" t="s">
        <v>965</v>
      </c>
      <c r="C936">
        <v>87</v>
      </c>
      <c r="D936" t="s">
        <v>21</v>
      </c>
      <c r="E936" t="s">
        <v>27</v>
      </c>
      <c r="F936" t="s">
        <v>16</v>
      </c>
      <c r="G936" s="6">
        <f>VLOOKUP(F936,S$11:$T$15, 2, FALSE)</f>
        <v>2509.1716796874998</v>
      </c>
      <c r="H936" t="s">
        <v>12</v>
      </c>
      <c r="I936" s="2">
        <v>2662.07</v>
      </c>
      <c r="J936" t="str">
        <f t="shared" si="130"/>
        <v>&gt;59</v>
      </c>
      <c r="K936" s="2">
        <f t="shared" si="126"/>
        <v>2928.2770000000005</v>
      </c>
      <c r="L936" s="2">
        <f t="shared" si="131"/>
        <v>2928</v>
      </c>
      <c r="M936" s="2">
        <f t="shared" si="132"/>
        <v>2929</v>
      </c>
      <c r="N936" s="2">
        <f t="shared" si="133"/>
        <v>2928</v>
      </c>
      <c r="O936">
        <f t="shared" si="127"/>
        <v>2023</v>
      </c>
      <c r="P936" t="str">
        <f t="shared" si="128"/>
        <v>Aug</v>
      </c>
      <c r="Q936" t="str">
        <f t="shared" si="129"/>
        <v>Aug-2023</v>
      </c>
      <c r="R936" s="2" t="str">
        <f t="shared" si="134"/>
        <v>ADULTS</v>
      </c>
    </row>
    <row r="937" spans="1:18" x14ac:dyDescent="0.35">
      <c r="A937" s="1">
        <v>44959</v>
      </c>
      <c r="B937" t="s">
        <v>966</v>
      </c>
      <c r="C937">
        <v>40</v>
      </c>
      <c r="D937" t="s">
        <v>9</v>
      </c>
      <c r="E937" t="s">
        <v>10</v>
      </c>
      <c r="F937" t="s">
        <v>11</v>
      </c>
      <c r="G937" s="6">
        <f>VLOOKUP(F937,S$11:$T$15, 2, FALSE)</f>
        <v>2503.6022787783868</v>
      </c>
      <c r="H937" t="s">
        <v>40</v>
      </c>
      <c r="I937" s="2">
        <v>4431.4399999999996</v>
      </c>
      <c r="J937" t="str">
        <f t="shared" si="130"/>
        <v>40-59</v>
      </c>
      <c r="K937" s="2">
        <f t="shared" si="126"/>
        <v>4874.5839999999998</v>
      </c>
      <c r="L937" s="2">
        <f t="shared" si="131"/>
        <v>4875</v>
      </c>
      <c r="M937" s="2">
        <f t="shared" si="132"/>
        <v>4875</v>
      </c>
      <c r="N937" s="2">
        <f t="shared" si="133"/>
        <v>4874</v>
      </c>
      <c r="O937">
        <f t="shared" si="127"/>
        <v>2023</v>
      </c>
      <c r="P937" t="str">
        <f t="shared" si="128"/>
        <v>Feb</v>
      </c>
      <c r="Q937" t="str">
        <f t="shared" si="129"/>
        <v>Feb-2023</v>
      </c>
      <c r="R937" s="2" t="str">
        <f t="shared" si="134"/>
        <v>ADULTS</v>
      </c>
    </row>
    <row r="938" spans="1:18" x14ac:dyDescent="0.35">
      <c r="A938" s="1">
        <v>45155</v>
      </c>
      <c r="B938" t="s">
        <v>967</v>
      </c>
      <c r="C938">
        <v>38</v>
      </c>
      <c r="D938" t="s">
        <v>21</v>
      </c>
      <c r="E938" t="s">
        <v>22</v>
      </c>
      <c r="F938" t="s">
        <v>30</v>
      </c>
      <c r="G938" s="6">
        <f>VLOOKUP(F938,S$11:$T$15, 2, FALSE)</f>
        <v>2496.7676064257025</v>
      </c>
      <c r="H938" t="s">
        <v>17</v>
      </c>
      <c r="I938" s="2">
        <v>588.14</v>
      </c>
      <c r="J938" t="str">
        <f t="shared" si="130"/>
        <v>18-39</v>
      </c>
      <c r="K938" s="2">
        <f t="shared" si="126"/>
        <v>646.95400000000006</v>
      </c>
      <c r="L938" s="2">
        <f t="shared" si="131"/>
        <v>647</v>
      </c>
      <c r="M938" s="2">
        <f t="shared" si="132"/>
        <v>647</v>
      </c>
      <c r="N938" s="2">
        <f t="shared" si="133"/>
        <v>646</v>
      </c>
      <c r="O938">
        <f t="shared" si="127"/>
        <v>2023</v>
      </c>
      <c r="P938" t="str">
        <f t="shared" si="128"/>
        <v>Aug</v>
      </c>
      <c r="Q938" t="str">
        <f t="shared" si="129"/>
        <v>Aug-2023</v>
      </c>
      <c r="R938" s="2" t="str">
        <f t="shared" si="134"/>
        <v>ADULTS</v>
      </c>
    </row>
    <row r="939" spans="1:18" x14ac:dyDescent="0.35">
      <c r="A939" s="1">
        <v>45230</v>
      </c>
      <c r="B939" t="s">
        <v>968</v>
      </c>
      <c r="C939">
        <v>41</v>
      </c>
      <c r="D939" t="s">
        <v>14</v>
      </c>
      <c r="E939" t="s">
        <v>19</v>
      </c>
      <c r="F939" t="s">
        <v>11</v>
      </c>
      <c r="G939" s="6">
        <f>VLOOKUP(F939,S$11:$T$15, 2, FALSE)</f>
        <v>2503.6022787783868</v>
      </c>
      <c r="H939" t="s">
        <v>40</v>
      </c>
      <c r="I939" s="2">
        <v>129.32</v>
      </c>
      <c r="J939" t="str">
        <f t="shared" si="130"/>
        <v>40-59</v>
      </c>
      <c r="K939" s="2">
        <f t="shared" si="126"/>
        <v>142.25200000000001</v>
      </c>
      <c r="L939" s="2">
        <f t="shared" si="131"/>
        <v>142</v>
      </c>
      <c r="M939" s="2">
        <f t="shared" si="132"/>
        <v>143</v>
      </c>
      <c r="N939" s="2">
        <f t="shared" si="133"/>
        <v>142</v>
      </c>
      <c r="O939">
        <f t="shared" si="127"/>
        <v>2023</v>
      </c>
      <c r="P939" t="str">
        <f t="shared" si="128"/>
        <v>Oct</v>
      </c>
      <c r="Q939" t="str">
        <f t="shared" si="129"/>
        <v>Oct-2023</v>
      </c>
      <c r="R939" s="2" t="str">
        <f t="shared" si="134"/>
        <v>ADULTS</v>
      </c>
    </row>
    <row r="940" spans="1:18" x14ac:dyDescent="0.35">
      <c r="A940" s="1">
        <v>44918</v>
      </c>
      <c r="B940" t="s">
        <v>969</v>
      </c>
      <c r="C940">
        <v>77</v>
      </c>
      <c r="D940" t="s">
        <v>14</v>
      </c>
      <c r="E940" t="s">
        <v>25</v>
      </c>
      <c r="F940" t="s">
        <v>23</v>
      </c>
      <c r="G940" s="6">
        <f>VLOOKUP(F940,S$11:$T$15, 2, FALSE)</f>
        <v>2440.2966694490819</v>
      </c>
      <c r="H940" t="s">
        <v>28</v>
      </c>
      <c r="I940" s="2">
        <v>2865.62</v>
      </c>
      <c r="J940" t="str">
        <f t="shared" si="130"/>
        <v>&gt;59</v>
      </c>
      <c r="K940" s="2">
        <f t="shared" si="126"/>
        <v>3152.1820000000002</v>
      </c>
      <c r="L940" s="2">
        <f t="shared" si="131"/>
        <v>3152</v>
      </c>
      <c r="M940" s="2">
        <f t="shared" si="132"/>
        <v>3153</v>
      </c>
      <c r="N940" s="2">
        <f t="shared" si="133"/>
        <v>3152</v>
      </c>
      <c r="O940">
        <f t="shared" si="127"/>
        <v>2022</v>
      </c>
      <c r="P940" t="str">
        <f t="shared" si="128"/>
        <v>Dec</v>
      </c>
      <c r="Q940" t="str">
        <f t="shared" si="129"/>
        <v>Dec-2022</v>
      </c>
      <c r="R940" s="2" t="str">
        <f t="shared" si="134"/>
        <v>ADULTS</v>
      </c>
    </row>
    <row r="941" spans="1:18" x14ac:dyDescent="0.35">
      <c r="A941" s="1">
        <v>45034</v>
      </c>
      <c r="B941" t="s">
        <v>970</v>
      </c>
      <c r="C941">
        <v>32</v>
      </c>
      <c r="D941" t="s">
        <v>14</v>
      </c>
      <c r="E941" t="s">
        <v>33</v>
      </c>
      <c r="F941" t="s">
        <v>11</v>
      </c>
      <c r="G941" s="6">
        <f>VLOOKUP(F941,S$11:$T$15, 2, FALSE)</f>
        <v>2503.6022787783868</v>
      </c>
      <c r="H941" t="s">
        <v>37</v>
      </c>
      <c r="I941" s="2">
        <v>4857.08</v>
      </c>
      <c r="J941" t="str">
        <f t="shared" si="130"/>
        <v>18-39</v>
      </c>
      <c r="K941" s="2">
        <f t="shared" si="126"/>
        <v>5342.7880000000005</v>
      </c>
      <c r="L941" s="2">
        <f t="shared" si="131"/>
        <v>5343</v>
      </c>
      <c r="M941" s="2">
        <f t="shared" si="132"/>
        <v>5343</v>
      </c>
      <c r="N941" s="2">
        <f t="shared" si="133"/>
        <v>5342</v>
      </c>
      <c r="O941">
        <f t="shared" si="127"/>
        <v>2023</v>
      </c>
      <c r="P941" t="str">
        <f t="shared" si="128"/>
        <v>Apr</v>
      </c>
      <c r="Q941" t="str">
        <f t="shared" si="129"/>
        <v>Apr-2023</v>
      </c>
      <c r="R941" s="2" t="str">
        <f t="shared" si="134"/>
        <v>ADULTS</v>
      </c>
    </row>
    <row r="942" spans="1:18" x14ac:dyDescent="0.35">
      <c r="A942" s="1">
        <v>44740</v>
      </c>
      <c r="B942" t="s">
        <v>971</v>
      </c>
      <c r="C942">
        <v>81</v>
      </c>
      <c r="D942" t="s">
        <v>21</v>
      </c>
      <c r="E942" t="s">
        <v>19</v>
      </c>
      <c r="F942" t="s">
        <v>11</v>
      </c>
      <c r="G942" s="6">
        <f>VLOOKUP(F942,S$11:$T$15, 2, FALSE)</f>
        <v>2503.6022787783868</v>
      </c>
      <c r="H942" t="s">
        <v>40</v>
      </c>
      <c r="I942" s="2">
        <v>2450.1999999999998</v>
      </c>
      <c r="J942" t="str">
        <f t="shared" si="130"/>
        <v>&gt;59</v>
      </c>
      <c r="K942" s="2">
        <f t="shared" si="126"/>
        <v>2695.22</v>
      </c>
      <c r="L942" s="2">
        <f t="shared" si="131"/>
        <v>2695</v>
      </c>
      <c r="M942" s="2">
        <f t="shared" si="132"/>
        <v>2696</v>
      </c>
      <c r="N942" s="2">
        <f t="shared" si="133"/>
        <v>2695</v>
      </c>
      <c r="O942">
        <f t="shared" si="127"/>
        <v>2022</v>
      </c>
      <c r="P942" t="str">
        <f t="shared" si="128"/>
        <v>Jun</v>
      </c>
      <c r="Q942" t="str">
        <f t="shared" si="129"/>
        <v>Jun-2022</v>
      </c>
      <c r="R942" s="2" t="str">
        <f t="shared" si="134"/>
        <v>ADULTS</v>
      </c>
    </row>
    <row r="943" spans="1:18" x14ac:dyDescent="0.35">
      <c r="A943" s="1">
        <v>44682</v>
      </c>
      <c r="B943" t="s">
        <v>972</v>
      </c>
      <c r="C943">
        <v>97</v>
      </c>
      <c r="D943" t="s">
        <v>9</v>
      </c>
      <c r="E943" t="s">
        <v>10</v>
      </c>
      <c r="F943" t="s">
        <v>16</v>
      </c>
      <c r="G943" s="6">
        <f>VLOOKUP(F943,S$11:$T$15, 2, FALSE)</f>
        <v>2509.1716796874998</v>
      </c>
      <c r="H943" t="s">
        <v>12</v>
      </c>
      <c r="I943" s="2">
        <v>2624.03</v>
      </c>
      <c r="J943" t="str">
        <f t="shared" si="130"/>
        <v>&gt;59</v>
      </c>
      <c r="K943" s="2">
        <f t="shared" si="126"/>
        <v>2886.4330000000004</v>
      </c>
      <c r="L943" s="2">
        <f t="shared" si="131"/>
        <v>2886</v>
      </c>
      <c r="M943" s="2">
        <f t="shared" si="132"/>
        <v>2887</v>
      </c>
      <c r="N943" s="2">
        <f t="shared" si="133"/>
        <v>2886</v>
      </c>
      <c r="O943">
        <f t="shared" si="127"/>
        <v>2022</v>
      </c>
      <c r="P943" t="str">
        <f t="shared" si="128"/>
        <v>May</v>
      </c>
      <c r="Q943" t="str">
        <f t="shared" si="129"/>
        <v>May-2022</v>
      </c>
      <c r="R943" s="2" t="str">
        <f t="shared" si="134"/>
        <v>ADULTS</v>
      </c>
    </row>
    <row r="944" spans="1:18" x14ac:dyDescent="0.35">
      <c r="A944" s="1">
        <v>45056</v>
      </c>
      <c r="B944" t="s">
        <v>973</v>
      </c>
      <c r="C944">
        <v>86</v>
      </c>
      <c r="D944" t="s">
        <v>21</v>
      </c>
      <c r="E944" t="s">
        <v>33</v>
      </c>
      <c r="F944" t="s">
        <v>11</v>
      </c>
      <c r="G944" s="6">
        <f>VLOOKUP(F944,S$11:$T$15, 2, FALSE)</f>
        <v>2503.6022787783868</v>
      </c>
      <c r="H944" t="s">
        <v>12</v>
      </c>
      <c r="I944" s="2">
        <v>2759.01</v>
      </c>
      <c r="J944" t="str">
        <f t="shared" si="130"/>
        <v>&gt;59</v>
      </c>
      <c r="K944" s="2">
        <f t="shared" si="126"/>
        <v>3034.9110000000005</v>
      </c>
      <c r="L944" s="2">
        <f t="shared" si="131"/>
        <v>3035</v>
      </c>
      <c r="M944" s="2">
        <f t="shared" si="132"/>
        <v>3035</v>
      </c>
      <c r="N944" s="2">
        <f t="shared" si="133"/>
        <v>3034</v>
      </c>
      <c r="O944">
        <f t="shared" si="127"/>
        <v>2023</v>
      </c>
      <c r="P944" t="str">
        <f t="shared" si="128"/>
        <v>May</v>
      </c>
      <c r="Q944" t="str">
        <f t="shared" si="129"/>
        <v>May-2023</v>
      </c>
      <c r="R944" s="2" t="str">
        <f t="shared" si="134"/>
        <v>ADULTS</v>
      </c>
    </row>
    <row r="945" spans="1:18" x14ac:dyDescent="0.35">
      <c r="A945" s="1">
        <v>45157</v>
      </c>
      <c r="B945" t="s">
        <v>974</v>
      </c>
      <c r="C945">
        <v>77</v>
      </c>
      <c r="D945" t="s">
        <v>21</v>
      </c>
      <c r="E945" t="s">
        <v>15</v>
      </c>
      <c r="F945" t="s">
        <v>23</v>
      </c>
      <c r="G945" s="6">
        <f>VLOOKUP(F945,S$11:$T$15, 2, FALSE)</f>
        <v>2440.2966694490819</v>
      </c>
      <c r="H945" t="s">
        <v>37</v>
      </c>
      <c r="I945" s="2">
        <v>452.73</v>
      </c>
      <c r="J945" t="str">
        <f t="shared" si="130"/>
        <v>&gt;59</v>
      </c>
      <c r="K945" s="2">
        <f t="shared" si="126"/>
        <v>498.00300000000004</v>
      </c>
      <c r="L945" s="2">
        <f t="shared" si="131"/>
        <v>498</v>
      </c>
      <c r="M945" s="2">
        <f t="shared" si="132"/>
        <v>499</v>
      </c>
      <c r="N945" s="2">
        <f t="shared" si="133"/>
        <v>498</v>
      </c>
      <c r="O945">
        <f t="shared" si="127"/>
        <v>2023</v>
      </c>
      <c r="P945" t="str">
        <f t="shared" si="128"/>
        <v>Aug</v>
      </c>
      <c r="Q945" t="str">
        <f t="shared" si="129"/>
        <v>Aug-2023</v>
      </c>
      <c r="R945" s="2" t="str">
        <f t="shared" si="134"/>
        <v>ADULTS</v>
      </c>
    </row>
    <row r="946" spans="1:18" x14ac:dyDescent="0.35">
      <c r="A946" s="1">
        <v>44953</v>
      </c>
      <c r="B946" t="s">
        <v>975</v>
      </c>
      <c r="C946">
        <v>17</v>
      </c>
      <c r="D946" t="s">
        <v>14</v>
      </c>
      <c r="E946" t="s">
        <v>15</v>
      </c>
      <c r="F946" t="s">
        <v>11</v>
      </c>
      <c r="G946" s="6">
        <f>VLOOKUP(F946,S$11:$T$15, 2, FALSE)</f>
        <v>2503.6022787783868</v>
      </c>
      <c r="H946" t="s">
        <v>17</v>
      </c>
      <c r="I946" s="2">
        <v>1278.57</v>
      </c>
      <c r="J946" t="str">
        <f t="shared" si="130"/>
        <v>0-17</v>
      </c>
      <c r="K946" s="2">
        <f t="shared" si="126"/>
        <v>1406.4270000000001</v>
      </c>
      <c r="L946" s="2">
        <f t="shared" si="131"/>
        <v>1406</v>
      </c>
      <c r="M946" s="2">
        <f t="shared" si="132"/>
        <v>1407</v>
      </c>
      <c r="N946" s="2">
        <f t="shared" si="133"/>
        <v>1406</v>
      </c>
      <c r="O946">
        <f t="shared" si="127"/>
        <v>2023</v>
      </c>
      <c r="P946" t="str">
        <f t="shared" si="128"/>
        <v>Jan</v>
      </c>
      <c r="Q946" t="str">
        <f t="shared" si="129"/>
        <v>Jan-2023</v>
      </c>
      <c r="R946" s="2" t="str">
        <f t="shared" si="134"/>
        <v>CHILDREN</v>
      </c>
    </row>
    <row r="947" spans="1:18" x14ac:dyDescent="0.35">
      <c r="A947" s="1">
        <v>45183</v>
      </c>
      <c r="B947" t="s">
        <v>976</v>
      </c>
      <c r="C947">
        <v>59</v>
      </c>
      <c r="D947" t="s">
        <v>14</v>
      </c>
      <c r="E947" t="s">
        <v>19</v>
      </c>
      <c r="F947" t="s">
        <v>30</v>
      </c>
      <c r="G947" s="6">
        <f>VLOOKUP(F947,S$11:$T$15, 2, FALSE)</f>
        <v>2496.7676064257025</v>
      </c>
      <c r="H947" t="s">
        <v>37</v>
      </c>
      <c r="I947" s="2">
        <v>4934.67</v>
      </c>
      <c r="J947" t="str">
        <f t="shared" si="130"/>
        <v>40-59</v>
      </c>
      <c r="K947" s="2">
        <f t="shared" si="126"/>
        <v>5428.1370000000006</v>
      </c>
      <c r="L947" s="2">
        <f t="shared" si="131"/>
        <v>5428</v>
      </c>
      <c r="M947" s="2">
        <f t="shared" si="132"/>
        <v>5429</v>
      </c>
      <c r="N947" s="2">
        <f t="shared" si="133"/>
        <v>5428</v>
      </c>
      <c r="O947">
        <f t="shared" si="127"/>
        <v>2023</v>
      </c>
      <c r="P947" t="str">
        <f t="shared" si="128"/>
        <v>Sep</v>
      </c>
      <c r="Q947" t="str">
        <f t="shared" si="129"/>
        <v>Sep-2023</v>
      </c>
      <c r="R947" s="2" t="str">
        <f t="shared" si="134"/>
        <v>ADULTS</v>
      </c>
    </row>
    <row r="948" spans="1:18" x14ac:dyDescent="0.35">
      <c r="A948" s="1">
        <v>44799</v>
      </c>
      <c r="B948" t="s">
        <v>977</v>
      </c>
      <c r="C948">
        <v>88</v>
      </c>
      <c r="D948" t="s">
        <v>14</v>
      </c>
      <c r="E948" t="s">
        <v>25</v>
      </c>
      <c r="F948" t="s">
        <v>30</v>
      </c>
      <c r="G948" s="6">
        <f>VLOOKUP(F948,S$11:$T$15, 2, FALSE)</f>
        <v>2496.7676064257025</v>
      </c>
      <c r="H948" t="s">
        <v>37</v>
      </c>
      <c r="I948" s="2">
        <v>1045.32</v>
      </c>
      <c r="J948" t="str">
        <f t="shared" si="130"/>
        <v>&gt;59</v>
      </c>
      <c r="K948" s="2">
        <f t="shared" si="126"/>
        <v>1149.8520000000001</v>
      </c>
      <c r="L948" s="2">
        <f t="shared" si="131"/>
        <v>1150</v>
      </c>
      <c r="M948" s="2">
        <f t="shared" si="132"/>
        <v>1150</v>
      </c>
      <c r="N948" s="2">
        <f t="shared" si="133"/>
        <v>1149</v>
      </c>
      <c r="O948">
        <f t="shared" si="127"/>
        <v>2022</v>
      </c>
      <c r="P948" t="str">
        <f t="shared" si="128"/>
        <v>Aug</v>
      </c>
      <c r="Q948" t="str">
        <f t="shared" si="129"/>
        <v>Aug-2022</v>
      </c>
      <c r="R948" s="2" t="str">
        <f t="shared" si="134"/>
        <v>ADULTS</v>
      </c>
    </row>
    <row r="949" spans="1:18" x14ac:dyDescent="0.35">
      <c r="A949" s="1">
        <v>44802</v>
      </c>
      <c r="B949" t="s">
        <v>978</v>
      </c>
      <c r="C949">
        <v>27</v>
      </c>
      <c r="D949" t="s">
        <v>14</v>
      </c>
      <c r="E949" t="s">
        <v>19</v>
      </c>
      <c r="F949" t="s">
        <v>16</v>
      </c>
      <c r="G949" s="6">
        <f>VLOOKUP(F949,S$11:$T$15, 2, FALSE)</f>
        <v>2509.1716796874998</v>
      </c>
      <c r="H949" t="s">
        <v>12</v>
      </c>
      <c r="I949" s="2">
        <v>1209.74</v>
      </c>
      <c r="J949" t="str">
        <f t="shared" si="130"/>
        <v>18-39</v>
      </c>
      <c r="K949" s="2">
        <f t="shared" si="126"/>
        <v>1330.7140000000002</v>
      </c>
      <c r="L949" s="2">
        <f t="shared" si="131"/>
        <v>1331</v>
      </c>
      <c r="M949" s="2">
        <f t="shared" si="132"/>
        <v>1331</v>
      </c>
      <c r="N949" s="2">
        <f t="shared" si="133"/>
        <v>1330</v>
      </c>
      <c r="O949">
        <f t="shared" si="127"/>
        <v>2022</v>
      </c>
      <c r="P949" t="str">
        <f t="shared" si="128"/>
        <v>Aug</v>
      </c>
      <c r="Q949" t="str">
        <f t="shared" si="129"/>
        <v>Aug-2022</v>
      </c>
      <c r="R949" s="2" t="str">
        <f t="shared" si="134"/>
        <v>ADULTS</v>
      </c>
    </row>
    <row r="950" spans="1:18" x14ac:dyDescent="0.35">
      <c r="A950" s="1">
        <v>44645</v>
      </c>
      <c r="B950" t="s">
        <v>979</v>
      </c>
      <c r="C950">
        <v>59</v>
      </c>
      <c r="D950" t="s">
        <v>21</v>
      </c>
      <c r="E950" t="s">
        <v>33</v>
      </c>
      <c r="F950" t="s">
        <v>30</v>
      </c>
      <c r="G950" s="6">
        <f>VLOOKUP(F950,S$11:$T$15, 2, FALSE)</f>
        <v>2496.7676064257025</v>
      </c>
      <c r="H950" t="s">
        <v>40</v>
      </c>
      <c r="I950" s="2">
        <v>779.36</v>
      </c>
      <c r="J950" t="str">
        <f t="shared" si="130"/>
        <v>40-59</v>
      </c>
      <c r="K950" s="2">
        <f t="shared" si="126"/>
        <v>857.29600000000005</v>
      </c>
      <c r="L950" s="2">
        <f t="shared" si="131"/>
        <v>857</v>
      </c>
      <c r="M950" s="2">
        <f t="shared" si="132"/>
        <v>858</v>
      </c>
      <c r="N950" s="2">
        <f t="shared" si="133"/>
        <v>857</v>
      </c>
      <c r="O950">
        <f t="shared" si="127"/>
        <v>2022</v>
      </c>
      <c r="P950" t="str">
        <f t="shared" si="128"/>
        <v>Mar</v>
      </c>
      <c r="Q950" t="str">
        <f t="shared" si="129"/>
        <v>Mar-2022</v>
      </c>
      <c r="R950" s="2" t="str">
        <f t="shared" si="134"/>
        <v>ADULTS</v>
      </c>
    </row>
    <row r="951" spans="1:18" x14ac:dyDescent="0.35">
      <c r="A951" s="1">
        <v>44669</v>
      </c>
      <c r="B951" t="s">
        <v>980</v>
      </c>
      <c r="C951">
        <v>68</v>
      </c>
      <c r="D951" t="s">
        <v>9</v>
      </c>
      <c r="E951" t="s">
        <v>22</v>
      </c>
      <c r="F951" t="s">
        <v>11</v>
      </c>
      <c r="G951" s="6">
        <f>VLOOKUP(F951,S$11:$T$15, 2, FALSE)</f>
        <v>2503.6022787783868</v>
      </c>
      <c r="H951" t="s">
        <v>17</v>
      </c>
      <c r="I951" s="2">
        <v>1484.27</v>
      </c>
      <c r="J951" t="str">
        <f t="shared" si="130"/>
        <v>&gt;59</v>
      </c>
      <c r="K951" s="2">
        <f t="shared" si="126"/>
        <v>1632.6970000000001</v>
      </c>
      <c r="L951" s="2">
        <f t="shared" si="131"/>
        <v>1633</v>
      </c>
      <c r="M951" s="2">
        <f t="shared" si="132"/>
        <v>1633</v>
      </c>
      <c r="N951" s="2">
        <f t="shared" si="133"/>
        <v>1632</v>
      </c>
      <c r="O951">
        <f t="shared" si="127"/>
        <v>2022</v>
      </c>
      <c r="P951" t="str">
        <f t="shared" si="128"/>
        <v>Apr</v>
      </c>
      <c r="Q951" t="str">
        <f t="shared" si="129"/>
        <v>Apr-2022</v>
      </c>
      <c r="R951" s="2" t="str">
        <f t="shared" si="134"/>
        <v>ADULTS</v>
      </c>
    </row>
    <row r="952" spans="1:18" x14ac:dyDescent="0.35">
      <c r="A952" s="1">
        <v>44649</v>
      </c>
      <c r="B952" t="s">
        <v>981</v>
      </c>
      <c r="C952">
        <v>85</v>
      </c>
      <c r="D952" t="s">
        <v>14</v>
      </c>
      <c r="E952" t="s">
        <v>15</v>
      </c>
      <c r="F952" t="s">
        <v>23</v>
      </c>
      <c r="G952" s="6">
        <f>VLOOKUP(F952,S$11:$T$15, 2, FALSE)</f>
        <v>2440.2966694490819</v>
      </c>
      <c r="H952" t="s">
        <v>17</v>
      </c>
      <c r="I952" s="2">
        <v>1671.45</v>
      </c>
      <c r="J952" t="str">
        <f t="shared" si="130"/>
        <v>&gt;59</v>
      </c>
      <c r="K952" s="2">
        <f t="shared" si="126"/>
        <v>1838.5950000000003</v>
      </c>
      <c r="L952" s="2">
        <f t="shared" si="131"/>
        <v>1839</v>
      </c>
      <c r="M952" s="2">
        <f t="shared" si="132"/>
        <v>1839</v>
      </c>
      <c r="N952" s="2">
        <f t="shared" si="133"/>
        <v>1838</v>
      </c>
      <c r="O952">
        <f t="shared" si="127"/>
        <v>2022</v>
      </c>
      <c r="P952" t="str">
        <f t="shared" si="128"/>
        <v>Mar</v>
      </c>
      <c r="Q952" t="str">
        <f t="shared" si="129"/>
        <v>Mar-2022</v>
      </c>
      <c r="R952" s="2" t="str">
        <f t="shared" si="134"/>
        <v>ADULTS</v>
      </c>
    </row>
    <row r="953" spans="1:18" x14ac:dyDescent="0.35">
      <c r="A953" s="1">
        <v>45002</v>
      </c>
      <c r="B953" t="s">
        <v>982</v>
      </c>
      <c r="C953">
        <v>16</v>
      </c>
      <c r="D953" t="s">
        <v>21</v>
      </c>
      <c r="E953" t="s">
        <v>22</v>
      </c>
      <c r="F953" t="s">
        <v>23</v>
      </c>
      <c r="G953" s="6">
        <f>VLOOKUP(F953,S$11:$T$15, 2, FALSE)</f>
        <v>2440.2966694490819</v>
      </c>
      <c r="H953" t="s">
        <v>17</v>
      </c>
      <c r="I953" s="2">
        <v>4886.87</v>
      </c>
      <c r="J953" t="str">
        <f t="shared" si="130"/>
        <v>0-17</v>
      </c>
      <c r="K953" s="2">
        <f t="shared" si="126"/>
        <v>5375.5570000000007</v>
      </c>
      <c r="L953" s="2">
        <f t="shared" si="131"/>
        <v>5376</v>
      </c>
      <c r="M953" s="2">
        <f t="shared" si="132"/>
        <v>5376</v>
      </c>
      <c r="N953" s="2">
        <f t="shared" si="133"/>
        <v>5375</v>
      </c>
      <c r="O953">
        <f t="shared" si="127"/>
        <v>2023</v>
      </c>
      <c r="P953" t="str">
        <f t="shared" si="128"/>
        <v>Mar</v>
      </c>
      <c r="Q953" t="str">
        <f t="shared" si="129"/>
        <v>Mar-2023</v>
      </c>
      <c r="R953" s="2" t="str">
        <f t="shared" si="134"/>
        <v>CHILDREN</v>
      </c>
    </row>
    <row r="954" spans="1:18" x14ac:dyDescent="0.35">
      <c r="A954" s="1">
        <v>44737</v>
      </c>
      <c r="B954" t="s">
        <v>983</v>
      </c>
      <c r="C954">
        <v>33</v>
      </c>
      <c r="D954" t="s">
        <v>21</v>
      </c>
      <c r="E954" t="s">
        <v>10</v>
      </c>
      <c r="F954" t="s">
        <v>11</v>
      </c>
      <c r="G954" s="6">
        <f>VLOOKUP(F954,S$11:$T$15, 2, FALSE)</f>
        <v>2503.6022787783868</v>
      </c>
      <c r="H954" t="s">
        <v>12</v>
      </c>
      <c r="I954" s="2">
        <v>1906.85</v>
      </c>
      <c r="J954" t="str">
        <f t="shared" si="130"/>
        <v>18-39</v>
      </c>
      <c r="K954" s="2">
        <f t="shared" si="126"/>
        <v>2097.5349999999999</v>
      </c>
      <c r="L954" s="2">
        <f t="shared" si="131"/>
        <v>2098</v>
      </c>
      <c r="M954" s="2">
        <f t="shared" si="132"/>
        <v>2098</v>
      </c>
      <c r="N954" s="2">
        <f t="shared" si="133"/>
        <v>2097</v>
      </c>
      <c r="O954">
        <f t="shared" si="127"/>
        <v>2022</v>
      </c>
      <c r="P954" t="str">
        <f t="shared" si="128"/>
        <v>Jun</v>
      </c>
      <c r="Q954" t="str">
        <f t="shared" si="129"/>
        <v>Jun-2022</v>
      </c>
      <c r="R954" s="2" t="str">
        <f t="shared" si="134"/>
        <v>ADULTS</v>
      </c>
    </row>
    <row r="955" spans="1:18" x14ac:dyDescent="0.35">
      <c r="A955" s="1">
        <v>44615</v>
      </c>
      <c r="B955" t="s">
        <v>984</v>
      </c>
      <c r="C955">
        <v>46</v>
      </c>
      <c r="D955" t="s">
        <v>14</v>
      </c>
      <c r="E955" t="s">
        <v>22</v>
      </c>
      <c r="F955" t="s">
        <v>11</v>
      </c>
      <c r="G955" s="6">
        <f>VLOOKUP(F955,S$11:$T$15, 2, FALSE)</f>
        <v>2503.6022787783868</v>
      </c>
      <c r="H955" t="s">
        <v>28</v>
      </c>
      <c r="I955" s="2">
        <v>4848.66</v>
      </c>
      <c r="J955" t="str">
        <f t="shared" si="130"/>
        <v>40-59</v>
      </c>
      <c r="K955" s="2">
        <f t="shared" si="126"/>
        <v>5333.5259999999998</v>
      </c>
      <c r="L955" s="2">
        <f t="shared" si="131"/>
        <v>5334</v>
      </c>
      <c r="M955" s="2">
        <f t="shared" si="132"/>
        <v>5334</v>
      </c>
      <c r="N955" s="2">
        <f t="shared" si="133"/>
        <v>5333</v>
      </c>
      <c r="O955">
        <f t="shared" si="127"/>
        <v>2022</v>
      </c>
      <c r="P955" t="str">
        <f t="shared" si="128"/>
        <v>Feb</v>
      </c>
      <c r="Q955" t="str">
        <f t="shared" si="129"/>
        <v>Feb-2022</v>
      </c>
      <c r="R955" s="2" t="str">
        <f t="shared" si="134"/>
        <v>ADULTS</v>
      </c>
    </row>
    <row r="956" spans="1:18" x14ac:dyDescent="0.35">
      <c r="A956" s="1">
        <v>44968</v>
      </c>
      <c r="B956" t="s">
        <v>985</v>
      </c>
      <c r="C956">
        <v>90</v>
      </c>
      <c r="D956" t="s">
        <v>14</v>
      </c>
      <c r="E956" t="s">
        <v>19</v>
      </c>
      <c r="F956" t="s">
        <v>11</v>
      </c>
      <c r="G956" s="6">
        <f>VLOOKUP(F956,S$11:$T$15, 2, FALSE)</f>
        <v>2503.6022787783868</v>
      </c>
      <c r="H956" t="s">
        <v>28</v>
      </c>
      <c r="I956" s="2">
        <v>1414.28</v>
      </c>
      <c r="J956" t="str">
        <f t="shared" si="130"/>
        <v>&gt;59</v>
      </c>
      <c r="K956" s="2">
        <f t="shared" si="126"/>
        <v>1555.7080000000001</v>
      </c>
      <c r="L956" s="2">
        <f t="shared" si="131"/>
        <v>1556</v>
      </c>
      <c r="M956" s="2">
        <f t="shared" si="132"/>
        <v>1556</v>
      </c>
      <c r="N956" s="2">
        <f t="shared" si="133"/>
        <v>1555</v>
      </c>
      <c r="O956">
        <f t="shared" si="127"/>
        <v>2023</v>
      </c>
      <c r="P956" t="str">
        <f t="shared" si="128"/>
        <v>Feb</v>
      </c>
      <c r="Q956" t="str">
        <f t="shared" si="129"/>
        <v>Feb-2023</v>
      </c>
      <c r="R956" s="2" t="str">
        <f t="shared" si="134"/>
        <v>ADULTS</v>
      </c>
    </row>
    <row r="957" spans="1:18" x14ac:dyDescent="0.35">
      <c r="A957" s="1">
        <v>45096</v>
      </c>
      <c r="B957" t="s">
        <v>986</v>
      </c>
      <c r="C957">
        <v>21</v>
      </c>
      <c r="D957" t="s">
        <v>9</v>
      </c>
      <c r="E957" t="s">
        <v>33</v>
      </c>
      <c r="F957" t="s">
        <v>16</v>
      </c>
      <c r="G957" s="6">
        <f>VLOOKUP(F957,S$11:$T$15, 2, FALSE)</f>
        <v>2509.1716796874998</v>
      </c>
      <c r="H957" t="s">
        <v>17</v>
      </c>
      <c r="I957" s="2">
        <v>3679.53</v>
      </c>
      <c r="J957" t="str">
        <f t="shared" si="130"/>
        <v>18-39</v>
      </c>
      <c r="K957" s="2">
        <f t="shared" si="126"/>
        <v>4047.4830000000006</v>
      </c>
      <c r="L957" s="2">
        <f t="shared" si="131"/>
        <v>4047</v>
      </c>
      <c r="M957" s="2">
        <f t="shared" si="132"/>
        <v>4048</v>
      </c>
      <c r="N957" s="2">
        <f t="shared" si="133"/>
        <v>4047</v>
      </c>
      <c r="O957">
        <f t="shared" si="127"/>
        <v>2023</v>
      </c>
      <c r="P957" t="str">
        <f t="shared" si="128"/>
        <v>Jun</v>
      </c>
      <c r="Q957" t="str">
        <f t="shared" si="129"/>
        <v>Jun-2023</v>
      </c>
      <c r="R957" s="2" t="str">
        <f t="shared" si="134"/>
        <v>ADULTS</v>
      </c>
    </row>
    <row r="958" spans="1:18" x14ac:dyDescent="0.35">
      <c r="A958" s="1">
        <v>44764</v>
      </c>
      <c r="B958" t="s">
        <v>987</v>
      </c>
      <c r="C958">
        <v>41</v>
      </c>
      <c r="D958" t="s">
        <v>9</v>
      </c>
      <c r="E958" t="s">
        <v>22</v>
      </c>
      <c r="F958" t="s">
        <v>23</v>
      </c>
      <c r="G958" s="6">
        <f>VLOOKUP(F958,S$11:$T$15, 2, FALSE)</f>
        <v>2440.2966694490819</v>
      </c>
      <c r="H958" t="s">
        <v>37</v>
      </c>
      <c r="I958" s="2">
        <v>2081.0500000000002</v>
      </c>
      <c r="J958" t="str">
        <f t="shared" si="130"/>
        <v>40-59</v>
      </c>
      <c r="K958" s="2">
        <f t="shared" si="126"/>
        <v>2289.1550000000002</v>
      </c>
      <c r="L958" s="2">
        <f t="shared" si="131"/>
        <v>2289</v>
      </c>
      <c r="M958" s="2">
        <f t="shared" si="132"/>
        <v>2290</v>
      </c>
      <c r="N958" s="2">
        <f t="shared" si="133"/>
        <v>2289</v>
      </c>
      <c r="O958">
        <f t="shared" si="127"/>
        <v>2022</v>
      </c>
      <c r="P958" t="str">
        <f t="shared" si="128"/>
        <v>Jul</v>
      </c>
      <c r="Q958" t="str">
        <f t="shared" si="129"/>
        <v>Jul-2022</v>
      </c>
      <c r="R958" s="2" t="str">
        <f t="shared" si="134"/>
        <v>ADULTS</v>
      </c>
    </row>
    <row r="959" spans="1:18" x14ac:dyDescent="0.35">
      <c r="A959" s="1">
        <v>44579</v>
      </c>
      <c r="B959" t="s">
        <v>988</v>
      </c>
      <c r="C959">
        <v>0</v>
      </c>
      <c r="D959" t="s">
        <v>9</v>
      </c>
      <c r="E959" t="s">
        <v>19</v>
      </c>
      <c r="F959" t="s">
        <v>11</v>
      </c>
      <c r="G959" s="6">
        <f>VLOOKUP(F959,S$11:$T$15, 2, FALSE)</f>
        <v>2503.6022787783868</v>
      </c>
      <c r="H959" t="s">
        <v>17</v>
      </c>
      <c r="I959" s="2">
        <v>3775.75</v>
      </c>
      <c r="J959" t="str">
        <f t="shared" si="130"/>
        <v>0-17</v>
      </c>
      <c r="K959" s="2">
        <f t="shared" si="126"/>
        <v>4153.3250000000007</v>
      </c>
      <c r="L959" s="2">
        <f t="shared" si="131"/>
        <v>4153</v>
      </c>
      <c r="M959" s="2">
        <f t="shared" si="132"/>
        <v>4154</v>
      </c>
      <c r="N959" s="2">
        <f t="shared" si="133"/>
        <v>4153</v>
      </c>
      <c r="O959">
        <f t="shared" si="127"/>
        <v>2022</v>
      </c>
      <c r="P959" t="str">
        <f t="shared" si="128"/>
        <v>Jan</v>
      </c>
      <c r="Q959" t="str">
        <f t="shared" si="129"/>
        <v>Jan-2022</v>
      </c>
      <c r="R959" s="2" t="str">
        <f t="shared" si="134"/>
        <v>CHILDREN</v>
      </c>
    </row>
    <row r="960" spans="1:18" x14ac:dyDescent="0.35">
      <c r="A960" s="1">
        <v>44767</v>
      </c>
      <c r="B960" t="s">
        <v>989</v>
      </c>
      <c r="C960">
        <v>25</v>
      </c>
      <c r="D960" t="s">
        <v>21</v>
      </c>
      <c r="E960" t="s">
        <v>27</v>
      </c>
      <c r="F960" t="s">
        <v>30</v>
      </c>
      <c r="G960" s="6">
        <f>VLOOKUP(F960,S$11:$T$15, 2, FALSE)</f>
        <v>2496.7676064257025</v>
      </c>
      <c r="H960" t="s">
        <v>17</v>
      </c>
      <c r="I960" s="2">
        <v>208.23</v>
      </c>
      <c r="J960" t="str">
        <f t="shared" si="130"/>
        <v>18-39</v>
      </c>
      <c r="K960" s="2">
        <f t="shared" si="126"/>
        <v>229.053</v>
      </c>
      <c r="L960" s="2">
        <f t="shared" si="131"/>
        <v>229</v>
      </c>
      <c r="M960" s="2">
        <f t="shared" si="132"/>
        <v>230</v>
      </c>
      <c r="N960" s="2">
        <f t="shared" si="133"/>
        <v>229</v>
      </c>
      <c r="O960">
        <f t="shared" si="127"/>
        <v>2022</v>
      </c>
      <c r="P960" t="str">
        <f t="shared" si="128"/>
        <v>Jul</v>
      </c>
      <c r="Q960" t="str">
        <f t="shared" si="129"/>
        <v>Jul-2022</v>
      </c>
      <c r="R960" s="2" t="str">
        <f t="shared" si="134"/>
        <v>ADULTS</v>
      </c>
    </row>
    <row r="961" spans="1:18" x14ac:dyDescent="0.35">
      <c r="A961" s="1">
        <v>44924</v>
      </c>
      <c r="B961" t="s">
        <v>990</v>
      </c>
      <c r="C961">
        <v>16</v>
      </c>
      <c r="D961" t="s">
        <v>9</v>
      </c>
      <c r="E961" t="s">
        <v>10</v>
      </c>
      <c r="F961" t="s">
        <v>30</v>
      </c>
      <c r="G961" s="6">
        <f>VLOOKUP(F961,S$11:$T$15, 2, FALSE)</f>
        <v>2496.7676064257025</v>
      </c>
      <c r="H961" t="s">
        <v>40</v>
      </c>
      <c r="I961" s="2">
        <v>2252.15</v>
      </c>
      <c r="J961" t="str">
        <f t="shared" si="130"/>
        <v>0-17</v>
      </c>
      <c r="K961" s="2">
        <f t="shared" si="126"/>
        <v>2477.3650000000002</v>
      </c>
      <c r="L961" s="2">
        <f t="shared" si="131"/>
        <v>2477</v>
      </c>
      <c r="M961" s="2">
        <f t="shared" si="132"/>
        <v>2478</v>
      </c>
      <c r="N961" s="2">
        <f t="shared" si="133"/>
        <v>2477</v>
      </c>
      <c r="O961">
        <f t="shared" si="127"/>
        <v>2022</v>
      </c>
      <c r="P961" t="str">
        <f t="shared" si="128"/>
        <v>Dec</v>
      </c>
      <c r="Q961" t="str">
        <f t="shared" si="129"/>
        <v>Dec-2022</v>
      </c>
      <c r="R961" s="2" t="str">
        <f t="shared" si="134"/>
        <v>CHILDREN</v>
      </c>
    </row>
    <row r="962" spans="1:18" x14ac:dyDescent="0.35">
      <c r="A962" s="1">
        <v>44984</v>
      </c>
      <c r="B962" t="s">
        <v>991</v>
      </c>
      <c r="C962">
        <v>52</v>
      </c>
      <c r="D962" t="s">
        <v>21</v>
      </c>
      <c r="E962" t="s">
        <v>15</v>
      </c>
      <c r="F962" t="s">
        <v>23</v>
      </c>
      <c r="G962" s="6">
        <f>VLOOKUP(F962,S$11:$T$15, 2, FALSE)</f>
        <v>2440.2966694490819</v>
      </c>
      <c r="H962" t="s">
        <v>12</v>
      </c>
      <c r="I962" s="2">
        <v>3451.8</v>
      </c>
      <c r="J962" t="str">
        <f t="shared" si="130"/>
        <v>40-59</v>
      </c>
      <c r="K962" s="2">
        <f t="shared" ref="K962:K1025" si="135">I962*1.1</f>
        <v>3796.9800000000005</v>
      </c>
      <c r="L962" s="2">
        <f t="shared" si="131"/>
        <v>3797</v>
      </c>
      <c r="M962" s="2">
        <f t="shared" si="132"/>
        <v>3797</v>
      </c>
      <c r="N962" s="2">
        <f t="shared" si="133"/>
        <v>3796</v>
      </c>
      <c r="O962">
        <f t="shared" ref="O962:O1025" si="136">YEAR(A962)</f>
        <v>2023</v>
      </c>
      <c r="P962" t="str">
        <f t="shared" ref="P962:P1025" si="137">TEXT(A962, "MMM")</f>
        <v>Feb</v>
      </c>
      <c r="Q962" t="str">
        <f t="shared" ref="Q962:Q1025" si="138">TEXT(A962, "MMM-YYYY")</f>
        <v>Feb-2023</v>
      </c>
      <c r="R962" s="2" t="str">
        <f t="shared" si="134"/>
        <v>ADULTS</v>
      </c>
    </row>
    <row r="963" spans="1:18" x14ac:dyDescent="0.35">
      <c r="A963" s="1">
        <v>45079</v>
      </c>
      <c r="B963" t="s">
        <v>992</v>
      </c>
      <c r="C963">
        <v>26</v>
      </c>
      <c r="D963" t="s">
        <v>9</v>
      </c>
      <c r="E963" t="s">
        <v>35</v>
      </c>
      <c r="F963" t="s">
        <v>11</v>
      </c>
      <c r="G963" s="6">
        <f>VLOOKUP(F963,S$11:$T$15, 2, FALSE)</f>
        <v>2503.6022787783868</v>
      </c>
      <c r="H963" t="s">
        <v>28</v>
      </c>
      <c r="I963" s="2">
        <v>4329.83</v>
      </c>
      <c r="J963" t="str">
        <f t="shared" ref="J963:J1026" si="139">IF(C963&lt;=17,"0-17",IF(C963&lt;=39, "18-39", IF(C963&lt;=59, "40-59", "&gt;59")))</f>
        <v>18-39</v>
      </c>
      <c r="K963" s="2">
        <f t="shared" si="135"/>
        <v>4762.8130000000001</v>
      </c>
      <c r="L963" s="2">
        <f t="shared" ref="L963:L1026" si="140">ROUND(K963, 0)</f>
        <v>4763</v>
      </c>
      <c r="M963" s="2">
        <f t="shared" ref="M963:M1026" si="141">ROUNDUP(K963, 0)</f>
        <v>4763</v>
      </c>
      <c r="N963" s="2">
        <f t="shared" ref="N963:N1026" si="142">ROUNDDOWN(K963,0)</f>
        <v>4762</v>
      </c>
      <c r="O963">
        <f t="shared" si="136"/>
        <v>2023</v>
      </c>
      <c r="P963" t="str">
        <f t="shared" si="137"/>
        <v>Jun</v>
      </c>
      <c r="Q963" t="str">
        <f t="shared" si="138"/>
        <v>Jun-2023</v>
      </c>
      <c r="R963" s="2" t="str">
        <f t="shared" ref="R963:R1026" si="143">IF(C963&gt;=18, "ADULTS", "CHILDREN")</f>
        <v>ADULTS</v>
      </c>
    </row>
    <row r="964" spans="1:18" x14ac:dyDescent="0.35">
      <c r="A964" s="1">
        <v>44587</v>
      </c>
      <c r="B964" t="s">
        <v>993</v>
      </c>
      <c r="C964">
        <v>81</v>
      </c>
      <c r="D964" t="s">
        <v>9</v>
      </c>
      <c r="E964" t="s">
        <v>25</v>
      </c>
      <c r="F964" t="s">
        <v>16</v>
      </c>
      <c r="G964" s="6">
        <f>VLOOKUP(F964,S$11:$T$15, 2, FALSE)</f>
        <v>2509.1716796874998</v>
      </c>
      <c r="H964" t="s">
        <v>40</v>
      </c>
      <c r="I964" s="2">
        <v>2253.92</v>
      </c>
      <c r="J964" t="str">
        <f t="shared" si="139"/>
        <v>&gt;59</v>
      </c>
      <c r="K964" s="2">
        <f t="shared" si="135"/>
        <v>2479.3120000000004</v>
      </c>
      <c r="L964" s="2">
        <f t="shared" si="140"/>
        <v>2479</v>
      </c>
      <c r="M964" s="2">
        <f t="shared" si="141"/>
        <v>2480</v>
      </c>
      <c r="N964" s="2">
        <f t="shared" si="142"/>
        <v>2479</v>
      </c>
      <c r="O964">
        <f t="shared" si="136"/>
        <v>2022</v>
      </c>
      <c r="P964" t="str">
        <f t="shared" si="137"/>
        <v>Jan</v>
      </c>
      <c r="Q964" t="str">
        <f t="shared" si="138"/>
        <v>Jan-2022</v>
      </c>
      <c r="R964" s="2" t="str">
        <f t="shared" si="143"/>
        <v>ADULTS</v>
      </c>
    </row>
    <row r="965" spans="1:18" x14ac:dyDescent="0.35">
      <c r="A965" s="1">
        <v>44971</v>
      </c>
      <c r="B965" t="s">
        <v>994</v>
      </c>
      <c r="C965">
        <v>61</v>
      </c>
      <c r="D965" t="s">
        <v>9</v>
      </c>
      <c r="E965" t="s">
        <v>19</v>
      </c>
      <c r="F965" t="s">
        <v>30</v>
      </c>
      <c r="G965" s="6">
        <f>VLOOKUP(F965,S$11:$T$15, 2, FALSE)</f>
        <v>2496.7676064257025</v>
      </c>
      <c r="H965" t="s">
        <v>17</v>
      </c>
      <c r="I965" s="2">
        <v>3222.11</v>
      </c>
      <c r="J965" t="str">
        <f t="shared" si="139"/>
        <v>&gt;59</v>
      </c>
      <c r="K965" s="2">
        <f t="shared" si="135"/>
        <v>3544.3210000000004</v>
      </c>
      <c r="L965" s="2">
        <f t="shared" si="140"/>
        <v>3544</v>
      </c>
      <c r="M965" s="2">
        <f t="shared" si="141"/>
        <v>3545</v>
      </c>
      <c r="N965" s="2">
        <f t="shared" si="142"/>
        <v>3544</v>
      </c>
      <c r="O965">
        <f t="shared" si="136"/>
        <v>2023</v>
      </c>
      <c r="P965" t="str">
        <f t="shared" si="137"/>
        <v>Feb</v>
      </c>
      <c r="Q965" t="str">
        <f t="shared" si="138"/>
        <v>Feb-2023</v>
      </c>
      <c r="R965" s="2" t="str">
        <f t="shared" si="143"/>
        <v>ADULTS</v>
      </c>
    </row>
    <row r="966" spans="1:18" x14ac:dyDescent="0.35">
      <c r="A966" s="1">
        <v>45203</v>
      </c>
      <c r="B966" t="s">
        <v>995</v>
      </c>
      <c r="C966">
        <v>89</v>
      </c>
      <c r="D966" t="s">
        <v>21</v>
      </c>
      <c r="E966" t="s">
        <v>27</v>
      </c>
      <c r="F966" t="s">
        <v>11</v>
      </c>
      <c r="G966" s="6">
        <f>VLOOKUP(F966,S$11:$T$15, 2, FALSE)</f>
        <v>2503.6022787783868</v>
      </c>
      <c r="H966" t="s">
        <v>40</v>
      </c>
      <c r="I966" s="2">
        <v>230.35</v>
      </c>
      <c r="J966" t="str">
        <f t="shared" si="139"/>
        <v>&gt;59</v>
      </c>
      <c r="K966" s="2">
        <f t="shared" si="135"/>
        <v>253.38500000000002</v>
      </c>
      <c r="L966" s="2">
        <f t="shared" si="140"/>
        <v>253</v>
      </c>
      <c r="M966" s="2">
        <f t="shared" si="141"/>
        <v>254</v>
      </c>
      <c r="N966" s="2">
        <f t="shared" si="142"/>
        <v>253</v>
      </c>
      <c r="O966">
        <f t="shared" si="136"/>
        <v>2023</v>
      </c>
      <c r="P966" t="str">
        <f t="shared" si="137"/>
        <v>Oct</v>
      </c>
      <c r="Q966" t="str">
        <f t="shared" si="138"/>
        <v>Oct-2023</v>
      </c>
      <c r="R966" s="2" t="str">
        <f t="shared" si="143"/>
        <v>ADULTS</v>
      </c>
    </row>
    <row r="967" spans="1:18" x14ac:dyDescent="0.35">
      <c r="A967" s="1">
        <v>44779</v>
      </c>
      <c r="B967" t="s">
        <v>996</v>
      </c>
      <c r="C967">
        <v>3</v>
      </c>
      <c r="D967" t="s">
        <v>9</v>
      </c>
      <c r="E967" t="s">
        <v>35</v>
      </c>
      <c r="F967" t="s">
        <v>11</v>
      </c>
      <c r="G967" s="6">
        <f>VLOOKUP(F967,S$11:$T$15, 2, FALSE)</f>
        <v>2503.6022787783868</v>
      </c>
      <c r="H967" t="s">
        <v>40</v>
      </c>
      <c r="I967" s="2">
        <v>114.64</v>
      </c>
      <c r="J967" t="str">
        <f t="shared" si="139"/>
        <v>0-17</v>
      </c>
      <c r="K967" s="2">
        <f t="shared" si="135"/>
        <v>126.10400000000001</v>
      </c>
      <c r="L967" s="2">
        <f t="shared" si="140"/>
        <v>126</v>
      </c>
      <c r="M967" s="2">
        <f t="shared" si="141"/>
        <v>127</v>
      </c>
      <c r="N967" s="2">
        <f t="shared" si="142"/>
        <v>126</v>
      </c>
      <c r="O967">
        <f t="shared" si="136"/>
        <v>2022</v>
      </c>
      <c r="P967" t="str">
        <f t="shared" si="137"/>
        <v>Aug</v>
      </c>
      <c r="Q967" t="str">
        <f t="shared" si="138"/>
        <v>Aug-2022</v>
      </c>
      <c r="R967" s="2" t="str">
        <f t="shared" si="143"/>
        <v>CHILDREN</v>
      </c>
    </row>
    <row r="968" spans="1:18" x14ac:dyDescent="0.35">
      <c r="A968" s="1">
        <v>44733</v>
      </c>
      <c r="B968" t="s">
        <v>997</v>
      </c>
      <c r="C968">
        <v>76</v>
      </c>
      <c r="D968" t="s">
        <v>21</v>
      </c>
      <c r="E968" t="s">
        <v>27</v>
      </c>
      <c r="F968" t="s">
        <v>16</v>
      </c>
      <c r="G968" s="6">
        <f>VLOOKUP(F968,S$11:$T$15, 2, FALSE)</f>
        <v>2509.1716796874998</v>
      </c>
      <c r="H968" t="s">
        <v>17</v>
      </c>
      <c r="I968" s="2">
        <v>517.9</v>
      </c>
      <c r="J968" t="str">
        <f t="shared" si="139"/>
        <v>&gt;59</v>
      </c>
      <c r="K968" s="2">
        <f t="shared" si="135"/>
        <v>569.69000000000005</v>
      </c>
      <c r="L968" s="2">
        <f t="shared" si="140"/>
        <v>570</v>
      </c>
      <c r="M968" s="2">
        <f t="shared" si="141"/>
        <v>570</v>
      </c>
      <c r="N968" s="2">
        <f t="shared" si="142"/>
        <v>569</v>
      </c>
      <c r="O968">
        <f t="shared" si="136"/>
        <v>2022</v>
      </c>
      <c r="P968" t="str">
        <f t="shared" si="137"/>
        <v>Jun</v>
      </c>
      <c r="Q968" t="str">
        <f t="shared" si="138"/>
        <v>Jun-2022</v>
      </c>
      <c r="R968" s="2" t="str">
        <f t="shared" si="143"/>
        <v>ADULTS</v>
      </c>
    </row>
    <row r="969" spans="1:18" x14ac:dyDescent="0.35">
      <c r="A969" s="1">
        <v>44727</v>
      </c>
      <c r="B969" t="s">
        <v>998</v>
      </c>
      <c r="C969">
        <v>29</v>
      </c>
      <c r="D969" t="s">
        <v>14</v>
      </c>
      <c r="E969" t="s">
        <v>15</v>
      </c>
      <c r="F969" t="s">
        <v>16</v>
      </c>
      <c r="G969" s="6">
        <f>VLOOKUP(F969,S$11:$T$15, 2, FALSE)</f>
        <v>2509.1716796874998</v>
      </c>
      <c r="H969" t="s">
        <v>12</v>
      </c>
      <c r="I969" s="2">
        <v>3263.21</v>
      </c>
      <c r="J969" t="str">
        <f t="shared" si="139"/>
        <v>18-39</v>
      </c>
      <c r="K969" s="2">
        <f t="shared" si="135"/>
        <v>3589.5310000000004</v>
      </c>
      <c r="L969" s="2">
        <f t="shared" si="140"/>
        <v>3590</v>
      </c>
      <c r="M969" s="2">
        <f t="shared" si="141"/>
        <v>3590</v>
      </c>
      <c r="N969" s="2">
        <f t="shared" si="142"/>
        <v>3589</v>
      </c>
      <c r="O969">
        <f t="shared" si="136"/>
        <v>2022</v>
      </c>
      <c r="P969" t="str">
        <f t="shared" si="137"/>
        <v>Jun</v>
      </c>
      <c r="Q969" t="str">
        <f t="shared" si="138"/>
        <v>Jun-2022</v>
      </c>
      <c r="R969" s="2" t="str">
        <f t="shared" si="143"/>
        <v>ADULTS</v>
      </c>
    </row>
    <row r="970" spans="1:18" x14ac:dyDescent="0.35">
      <c r="A970" s="1">
        <v>44983</v>
      </c>
      <c r="B970" t="s">
        <v>999</v>
      </c>
      <c r="C970">
        <v>27</v>
      </c>
      <c r="D970" t="s">
        <v>21</v>
      </c>
      <c r="E970" t="s">
        <v>10</v>
      </c>
      <c r="F970" t="s">
        <v>23</v>
      </c>
      <c r="G970" s="6">
        <f>VLOOKUP(F970,S$11:$T$15, 2, FALSE)</f>
        <v>2440.2966694490819</v>
      </c>
      <c r="H970" t="s">
        <v>37</v>
      </c>
      <c r="I970" s="2">
        <v>823.95</v>
      </c>
      <c r="J970" t="str">
        <f t="shared" si="139"/>
        <v>18-39</v>
      </c>
      <c r="K970" s="2">
        <f t="shared" si="135"/>
        <v>906.34500000000014</v>
      </c>
      <c r="L970" s="2">
        <f t="shared" si="140"/>
        <v>906</v>
      </c>
      <c r="M970" s="2">
        <f t="shared" si="141"/>
        <v>907</v>
      </c>
      <c r="N970" s="2">
        <f t="shared" si="142"/>
        <v>906</v>
      </c>
      <c r="O970">
        <f t="shared" si="136"/>
        <v>2023</v>
      </c>
      <c r="P970" t="str">
        <f t="shared" si="137"/>
        <v>Feb</v>
      </c>
      <c r="Q970" t="str">
        <f t="shared" si="138"/>
        <v>Feb-2023</v>
      </c>
      <c r="R970" s="2" t="str">
        <f t="shared" si="143"/>
        <v>ADULTS</v>
      </c>
    </row>
    <row r="971" spans="1:18" x14ac:dyDescent="0.35">
      <c r="A971" s="1">
        <v>44567</v>
      </c>
      <c r="B971" t="s">
        <v>1000</v>
      </c>
      <c r="C971">
        <v>50</v>
      </c>
      <c r="D971" t="s">
        <v>21</v>
      </c>
      <c r="E971" t="s">
        <v>33</v>
      </c>
      <c r="F971" t="s">
        <v>30</v>
      </c>
      <c r="G971" s="6">
        <f>VLOOKUP(F971,S$11:$T$15, 2, FALSE)</f>
        <v>2496.7676064257025</v>
      </c>
      <c r="H971" t="s">
        <v>17</v>
      </c>
      <c r="I971" s="2">
        <v>1869.03</v>
      </c>
      <c r="J971" t="str">
        <f t="shared" si="139"/>
        <v>40-59</v>
      </c>
      <c r="K971" s="2">
        <f t="shared" si="135"/>
        <v>2055.933</v>
      </c>
      <c r="L971" s="2">
        <f t="shared" si="140"/>
        <v>2056</v>
      </c>
      <c r="M971" s="2">
        <f t="shared" si="141"/>
        <v>2056</v>
      </c>
      <c r="N971" s="2">
        <f t="shared" si="142"/>
        <v>2055</v>
      </c>
      <c r="O971">
        <f t="shared" si="136"/>
        <v>2022</v>
      </c>
      <c r="P971" t="str">
        <f t="shared" si="137"/>
        <v>Jan</v>
      </c>
      <c r="Q971" t="str">
        <f t="shared" si="138"/>
        <v>Jan-2022</v>
      </c>
      <c r="R971" s="2" t="str">
        <f t="shared" si="143"/>
        <v>ADULTS</v>
      </c>
    </row>
    <row r="972" spans="1:18" x14ac:dyDescent="0.35">
      <c r="A972" s="1">
        <v>45083</v>
      </c>
      <c r="B972" t="s">
        <v>1001</v>
      </c>
      <c r="C972">
        <v>29</v>
      </c>
      <c r="D972" t="s">
        <v>14</v>
      </c>
      <c r="E972" t="s">
        <v>10</v>
      </c>
      <c r="F972" t="s">
        <v>30</v>
      </c>
      <c r="G972" s="6">
        <f>VLOOKUP(F972,S$11:$T$15, 2, FALSE)</f>
        <v>2496.7676064257025</v>
      </c>
      <c r="H972" t="s">
        <v>37</v>
      </c>
      <c r="I972" s="2">
        <v>2002.64</v>
      </c>
      <c r="J972" t="str">
        <f t="shared" si="139"/>
        <v>18-39</v>
      </c>
      <c r="K972" s="2">
        <f t="shared" si="135"/>
        <v>2202.9040000000005</v>
      </c>
      <c r="L972" s="2">
        <f t="shared" si="140"/>
        <v>2203</v>
      </c>
      <c r="M972" s="2">
        <f t="shared" si="141"/>
        <v>2203</v>
      </c>
      <c r="N972" s="2">
        <f t="shared" si="142"/>
        <v>2202</v>
      </c>
      <c r="O972">
        <f t="shared" si="136"/>
        <v>2023</v>
      </c>
      <c r="P972" t="str">
        <f t="shared" si="137"/>
        <v>Jun</v>
      </c>
      <c r="Q972" t="str">
        <f t="shared" si="138"/>
        <v>Jun-2023</v>
      </c>
      <c r="R972" s="2" t="str">
        <f t="shared" si="143"/>
        <v>ADULTS</v>
      </c>
    </row>
    <row r="973" spans="1:18" x14ac:dyDescent="0.35">
      <c r="A973" s="1">
        <v>45058</v>
      </c>
      <c r="B973" t="s">
        <v>1002</v>
      </c>
      <c r="C973">
        <v>24</v>
      </c>
      <c r="D973" t="s">
        <v>9</v>
      </c>
      <c r="E973" t="s">
        <v>35</v>
      </c>
      <c r="F973" t="s">
        <v>11</v>
      </c>
      <c r="G973" s="6">
        <f>VLOOKUP(F973,S$11:$T$15, 2, FALSE)</f>
        <v>2503.6022787783868</v>
      </c>
      <c r="H973" t="s">
        <v>40</v>
      </c>
      <c r="I973" s="2">
        <v>1254.32</v>
      </c>
      <c r="J973" t="str">
        <f t="shared" si="139"/>
        <v>18-39</v>
      </c>
      <c r="K973" s="2">
        <f t="shared" si="135"/>
        <v>1379.752</v>
      </c>
      <c r="L973" s="2">
        <f t="shared" si="140"/>
        <v>1380</v>
      </c>
      <c r="M973" s="2">
        <f t="shared" si="141"/>
        <v>1380</v>
      </c>
      <c r="N973" s="2">
        <f t="shared" si="142"/>
        <v>1379</v>
      </c>
      <c r="O973">
        <f t="shared" si="136"/>
        <v>2023</v>
      </c>
      <c r="P973" t="str">
        <f t="shared" si="137"/>
        <v>May</v>
      </c>
      <c r="Q973" t="str">
        <f t="shared" si="138"/>
        <v>May-2023</v>
      </c>
      <c r="R973" s="2" t="str">
        <f t="shared" si="143"/>
        <v>ADULTS</v>
      </c>
    </row>
    <row r="974" spans="1:18" x14ac:dyDescent="0.35">
      <c r="A974" s="1">
        <v>44760</v>
      </c>
      <c r="B974" t="s">
        <v>1003</v>
      </c>
      <c r="C974">
        <v>85</v>
      </c>
      <c r="D974" t="s">
        <v>21</v>
      </c>
      <c r="E974" t="s">
        <v>25</v>
      </c>
      <c r="F974" t="s">
        <v>23</v>
      </c>
      <c r="G974" s="6">
        <f>VLOOKUP(F974,S$11:$T$15, 2, FALSE)</f>
        <v>2440.2966694490819</v>
      </c>
      <c r="H974" t="s">
        <v>37</v>
      </c>
      <c r="I974" s="2">
        <v>4940.21</v>
      </c>
      <c r="J974" t="str">
        <f t="shared" si="139"/>
        <v>&gt;59</v>
      </c>
      <c r="K974" s="2">
        <f t="shared" si="135"/>
        <v>5434.2310000000007</v>
      </c>
      <c r="L974" s="2">
        <f t="shared" si="140"/>
        <v>5434</v>
      </c>
      <c r="M974" s="2">
        <f t="shared" si="141"/>
        <v>5435</v>
      </c>
      <c r="N974" s="2">
        <f t="shared" si="142"/>
        <v>5434</v>
      </c>
      <c r="O974">
        <f t="shared" si="136"/>
        <v>2022</v>
      </c>
      <c r="P974" t="str">
        <f t="shared" si="137"/>
        <v>Jul</v>
      </c>
      <c r="Q974" t="str">
        <f t="shared" si="138"/>
        <v>Jul-2022</v>
      </c>
      <c r="R974" s="2" t="str">
        <f t="shared" si="143"/>
        <v>ADULTS</v>
      </c>
    </row>
    <row r="975" spans="1:18" x14ac:dyDescent="0.35">
      <c r="A975" s="1">
        <v>44958</v>
      </c>
      <c r="B975" t="s">
        <v>1004</v>
      </c>
      <c r="C975">
        <v>15</v>
      </c>
      <c r="D975" t="s">
        <v>14</v>
      </c>
      <c r="E975" t="s">
        <v>33</v>
      </c>
      <c r="F975" t="s">
        <v>30</v>
      </c>
      <c r="G975" s="6">
        <f>VLOOKUP(F975,S$11:$T$15, 2, FALSE)</f>
        <v>2496.7676064257025</v>
      </c>
      <c r="H975" t="s">
        <v>17</v>
      </c>
      <c r="I975" s="2">
        <v>4121.82</v>
      </c>
      <c r="J975" t="str">
        <f t="shared" si="139"/>
        <v>0-17</v>
      </c>
      <c r="K975" s="2">
        <f t="shared" si="135"/>
        <v>4534.0020000000004</v>
      </c>
      <c r="L975" s="2">
        <f t="shared" si="140"/>
        <v>4534</v>
      </c>
      <c r="M975" s="2">
        <f t="shared" si="141"/>
        <v>4535</v>
      </c>
      <c r="N975" s="2">
        <f t="shared" si="142"/>
        <v>4534</v>
      </c>
      <c r="O975">
        <f t="shared" si="136"/>
        <v>2023</v>
      </c>
      <c r="P975" t="str">
        <f t="shared" si="137"/>
        <v>Feb</v>
      </c>
      <c r="Q975" t="str">
        <f t="shared" si="138"/>
        <v>Feb-2023</v>
      </c>
      <c r="R975" s="2" t="str">
        <f t="shared" si="143"/>
        <v>CHILDREN</v>
      </c>
    </row>
    <row r="976" spans="1:18" x14ac:dyDescent="0.35">
      <c r="A976" s="1">
        <v>44811</v>
      </c>
      <c r="B976" t="s">
        <v>1005</v>
      </c>
      <c r="C976">
        <v>89</v>
      </c>
      <c r="D976" t="s">
        <v>14</v>
      </c>
      <c r="E976" t="s">
        <v>10</v>
      </c>
      <c r="F976" t="s">
        <v>11</v>
      </c>
      <c r="G976" s="6">
        <f>VLOOKUP(F976,S$11:$T$15, 2, FALSE)</f>
        <v>2503.6022787783868</v>
      </c>
      <c r="H976" t="s">
        <v>12</v>
      </c>
      <c r="I976" s="2">
        <v>4282.8</v>
      </c>
      <c r="J976" t="str">
        <f t="shared" si="139"/>
        <v>&gt;59</v>
      </c>
      <c r="K976" s="2">
        <f t="shared" si="135"/>
        <v>4711.0800000000008</v>
      </c>
      <c r="L976" s="2">
        <f t="shared" si="140"/>
        <v>4711</v>
      </c>
      <c r="M976" s="2">
        <f t="shared" si="141"/>
        <v>4712</v>
      </c>
      <c r="N976" s="2">
        <f t="shared" si="142"/>
        <v>4711</v>
      </c>
      <c r="O976">
        <f t="shared" si="136"/>
        <v>2022</v>
      </c>
      <c r="P976" t="str">
        <f t="shared" si="137"/>
        <v>Sep</v>
      </c>
      <c r="Q976" t="str">
        <f t="shared" si="138"/>
        <v>Sep-2022</v>
      </c>
      <c r="R976" s="2" t="str">
        <f t="shared" si="143"/>
        <v>ADULTS</v>
      </c>
    </row>
    <row r="977" spans="1:18" x14ac:dyDescent="0.35">
      <c r="A977" s="1">
        <v>44596</v>
      </c>
      <c r="B977" t="s">
        <v>1006</v>
      </c>
      <c r="C977">
        <v>4</v>
      </c>
      <c r="D977" t="s">
        <v>21</v>
      </c>
      <c r="E977" t="s">
        <v>19</v>
      </c>
      <c r="F977" t="s">
        <v>11</v>
      </c>
      <c r="G977" s="6">
        <f>VLOOKUP(F977,S$11:$T$15, 2, FALSE)</f>
        <v>2503.6022787783868</v>
      </c>
      <c r="H977" t="s">
        <v>40</v>
      </c>
      <c r="I977" s="2">
        <v>1511.35</v>
      </c>
      <c r="J977" t="str">
        <f t="shared" si="139"/>
        <v>0-17</v>
      </c>
      <c r="K977" s="2">
        <f t="shared" si="135"/>
        <v>1662.4850000000001</v>
      </c>
      <c r="L977" s="2">
        <f t="shared" si="140"/>
        <v>1662</v>
      </c>
      <c r="M977" s="2">
        <f t="shared" si="141"/>
        <v>1663</v>
      </c>
      <c r="N977" s="2">
        <f t="shared" si="142"/>
        <v>1662</v>
      </c>
      <c r="O977">
        <f t="shared" si="136"/>
        <v>2022</v>
      </c>
      <c r="P977" t="str">
        <f t="shared" si="137"/>
        <v>Feb</v>
      </c>
      <c r="Q977" t="str">
        <f t="shared" si="138"/>
        <v>Feb-2022</v>
      </c>
      <c r="R977" s="2" t="str">
        <f t="shared" si="143"/>
        <v>CHILDREN</v>
      </c>
    </row>
    <row r="978" spans="1:18" x14ac:dyDescent="0.35">
      <c r="A978" s="1">
        <v>44710</v>
      </c>
      <c r="B978" t="s">
        <v>1007</v>
      </c>
      <c r="C978">
        <v>17</v>
      </c>
      <c r="D978" t="s">
        <v>21</v>
      </c>
      <c r="E978" t="s">
        <v>33</v>
      </c>
      <c r="F978" t="s">
        <v>23</v>
      </c>
      <c r="G978" s="6">
        <f>VLOOKUP(F978,S$11:$T$15, 2, FALSE)</f>
        <v>2440.2966694490819</v>
      </c>
      <c r="H978" t="s">
        <v>12</v>
      </c>
      <c r="I978" s="2">
        <v>832.5</v>
      </c>
      <c r="J978" t="str">
        <f t="shared" si="139"/>
        <v>0-17</v>
      </c>
      <c r="K978" s="2">
        <f t="shared" si="135"/>
        <v>915.75000000000011</v>
      </c>
      <c r="L978" s="2">
        <f t="shared" si="140"/>
        <v>916</v>
      </c>
      <c r="M978" s="2">
        <f t="shared" si="141"/>
        <v>916</v>
      </c>
      <c r="N978" s="2">
        <f t="shared" si="142"/>
        <v>915</v>
      </c>
      <c r="O978">
        <f t="shared" si="136"/>
        <v>2022</v>
      </c>
      <c r="P978" t="str">
        <f t="shared" si="137"/>
        <v>May</v>
      </c>
      <c r="Q978" t="str">
        <f t="shared" si="138"/>
        <v>May-2022</v>
      </c>
      <c r="R978" s="2" t="str">
        <f t="shared" si="143"/>
        <v>CHILDREN</v>
      </c>
    </row>
    <row r="979" spans="1:18" x14ac:dyDescent="0.35">
      <c r="A979" s="1">
        <v>45264</v>
      </c>
      <c r="B979" t="s">
        <v>1008</v>
      </c>
      <c r="C979">
        <v>44</v>
      </c>
      <c r="D979" t="s">
        <v>21</v>
      </c>
      <c r="E979" t="s">
        <v>33</v>
      </c>
      <c r="F979" t="s">
        <v>30</v>
      </c>
      <c r="G979" s="6">
        <f>VLOOKUP(F979,S$11:$T$15, 2, FALSE)</f>
        <v>2496.7676064257025</v>
      </c>
      <c r="H979" t="s">
        <v>37</v>
      </c>
      <c r="I979" s="2">
        <v>3870.86</v>
      </c>
      <c r="J979" t="str">
        <f t="shared" si="139"/>
        <v>40-59</v>
      </c>
      <c r="K979" s="2">
        <f t="shared" si="135"/>
        <v>4257.9460000000008</v>
      </c>
      <c r="L979" s="2">
        <f t="shared" si="140"/>
        <v>4258</v>
      </c>
      <c r="M979" s="2">
        <f t="shared" si="141"/>
        <v>4258</v>
      </c>
      <c r="N979" s="2">
        <f t="shared" si="142"/>
        <v>4257</v>
      </c>
      <c r="O979">
        <f t="shared" si="136"/>
        <v>2023</v>
      </c>
      <c r="P979" t="str">
        <f t="shared" si="137"/>
        <v>Dec</v>
      </c>
      <c r="Q979" t="str">
        <f t="shared" si="138"/>
        <v>Dec-2023</v>
      </c>
      <c r="R979" s="2" t="str">
        <f t="shared" si="143"/>
        <v>ADULTS</v>
      </c>
    </row>
    <row r="980" spans="1:18" x14ac:dyDescent="0.35">
      <c r="A980" s="1">
        <v>44646</v>
      </c>
      <c r="B980" t="s">
        <v>1009</v>
      </c>
      <c r="C980">
        <v>40</v>
      </c>
      <c r="D980" t="s">
        <v>21</v>
      </c>
      <c r="E980" t="s">
        <v>15</v>
      </c>
      <c r="F980" t="s">
        <v>23</v>
      </c>
      <c r="G980" s="6">
        <f>VLOOKUP(F980,S$11:$T$15, 2, FALSE)</f>
        <v>2440.2966694490819</v>
      </c>
      <c r="H980" t="s">
        <v>28</v>
      </c>
      <c r="I980" s="2">
        <v>4556.17</v>
      </c>
      <c r="J980" t="str">
        <f t="shared" si="139"/>
        <v>40-59</v>
      </c>
      <c r="K980" s="2">
        <f t="shared" si="135"/>
        <v>5011.7870000000003</v>
      </c>
      <c r="L980" s="2">
        <f t="shared" si="140"/>
        <v>5012</v>
      </c>
      <c r="M980" s="2">
        <f t="shared" si="141"/>
        <v>5012</v>
      </c>
      <c r="N980" s="2">
        <f t="shared" si="142"/>
        <v>5011</v>
      </c>
      <c r="O980">
        <f t="shared" si="136"/>
        <v>2022</v>
      </c>
      <c r="P980" t="str">
        <f t="shared" si="137"/>
        <v>Mar</v>
      </c>
      <c r="Q980" t="str">
        <f t="shared" si="138"/>
        <v>Mar-2022</v>
      </c>
      <c r="R980" s="2" t="str">
        <f t="shared" si="143"/>
        <v>ADULTS</v>
      </c>
    </row>
    <row r="981" spans="1:18" x14ac:dyDescent="0.35">
      <c r="A981" s="1">
        <v>44652</v>
      </c>
      <c r="B981" t="s">
        <v>1010</v>
      </c>
      <c r="C981">
        <v>75</v>
      </c>
      <c r="D981" t="s">
        <v>9</v>
      </c>
      <c r="E981" t="s">
        <v>27</v>
      </c>
      <c r="F981" t="s">
        <v>16</v>
      </c>
      <c r="G981" s="6">
        <f>VLOOKUP(F981,S$11:$T$15, 2, FALSE)</f>
        <v>2509.1716796874998</v>
      </c>
      <c r="H981" t="s">
        <v>17</v>
      </c>
      <c r="I981" s="2">
        <v>1574.28</v>
      </c>
      <c r="J981" t="str">
        <f t="shared" si="139"/>
        <v>&gt;59</v>
      </c>
      <c r="K981" s="2">
        <f t="shared" si="135"/>
        <v>1731.7080000000001</v>
      </c>
      <c r="L981" s="2">
        <f t="shared" si="140"/>
        <v>1732</v>
      </c>
      <c r="M981" s="2">
        <f t="shared" si="141"/>
        <v>1732</v>
      </c>
      <c r="N981" s="2">
        <f t="shared" si="142"/>
        <v>1731</v>
      </c>
      <c r="O981">
        <f t="shared" si="136"/>
        <v>2022</v>
      </c>
      <c r="P981" t="str">
        <f t="shared" si="137"/>
        <v>Apr</v>
      </c>
      <c r="Q981" t="str">
        <f t="shared" si="138"/>
        <v>Apr-2022</v>
      </c>
      <c r="R981" s="2" t="str">
        <f t="shared" si="143"/>
        <v>ADULTS</v>
      </c>
    </row>
    <row r="982" spans="1:18" x14ac:dyDescent="0.35">
      <c r="A982" s="1">
        <v>45069</v>
      </c>
      <c r="B982" t="s">
        <v>1011</v>
      </c>
      <c r="C982">
        <v>81</v>
      </c>
      <c r="D982" t="s">
        <v>9</v>
      </c>
      <c r="E982" t="s">
        <v>19</v>
      </c>
      <c r="F982" t="s">
        <v>11</v>
      </c>
      <c r="G982" s="6">
        <f>VLOOKUP(F982,S$11:$T$15, 2, FALSE)</f>
        <v>2503.6022787783868</v>
      </c>
      <c r="H982" t="s">
        <v>37</v>
      </c>
      <c r="I982" s="2">
        <v>554.96</v>
      </c>
      <c r="J982" t="str">
        <f t="shared" si="139"/>
        <v>&gt;59</v>
      </c>
      <c r="K982" s="2">
        <f t="shared" si="135"/>
        <v>610.45600000000013</v>
      </c>
      <c r="L982" s="2">
        <f t="shared" si="140"/>
        <v>610</v>
      </c>
      <c r="M982" s="2">
        <f t="shared" si="141"/>
        <v>611</v>
      </c>
      <c r="N982" s="2">
        <f t="shared" si="142"/>
        <v>610</v>
      </c>
      <c r="O982">
        <f t="shared" si="136"/>
        <v>2023</v>
      </c>
      <c r="P982" t="str">
        <f t="shared" si="137"/>
        <v>May</v>
      </c>
      <c r="Q982" t="str">
        <f t="shared" si="138"/>
        <v>May-2023</v>
      </c>
      <c r="R982" s="2" t="str">
        <f t="shared" si="143"/>
        <v>ADULTS</v>
      </c>
    </row>
    <row r="983" spans="1:18" x14ac:dyDescent="0.35">
      <c r="A983" s="1">
        <v>45269</v>
      </c>
      <c r="B983" t="s">
        <v>1012</v>
      </c>
      <c r="C983">
        <v>68</v>
      </c>
      <c r="D983" t="s">
        <v>14</v>
      </c>
      <c r="E983" t="s">
        <v>33</v>
      </c>
      <c r="F983" t="s">
        <v>11</v>
      </c>
      <c r="G983" s="6">
        <f>VLOOKUP(F983,S$11:$T$15, 2, FALSE)</f>
        <v>2503.6022787783868</v>
      </c>
      <c r="H983" t="s">
        <v>40</v>
      </c>
      <c r="I983" s="2">
        <v>741.35</v>
      </c>
      <c r="J983" t="str">
        <f t="shared" si="139"/>
        <v>&gt;59</v>
      </c>
      <c r="K983" s="2">
        <f t="shared" si="135"/>
        <v>815.48500000000013</v>
      </c>
      <c r="L983" s="2">
        <f t="shared" si="140"/>
        <v>815</v>
      </c>
      <c r="M983" s="2">
        <f t="shared" si="141"/>
        <v>816</v>
      </c>
      <c r="N983" s="2">
        <f t="shared" si="142"/>
        <v>815</v>
      </c>
      <c r="O983">
        <f t="shared" si="136"/>
        <v>2023</v>
      </c>
      <c r="P983" t="str">
        <f t="shared" si="137"/>
        <v>Dec</v>
      </c>
      <c r="Q983" t="str">
        <f t="shared" si="138"/>
        <v>Dec-2023</v>
      </c>
      <c r="R983" s="2" t="str">
        <f t="shared" si="143"/>
        <v>ADULTS</v>
      </c>
    </row>
    <row r="984" spans="1:18" x14ac:dyDescent="0.35">
      <c r="A984" s="1">
        <v>45014</v>
      </c>
      <c r="B984" t="s">
        <v>1013</v>
      </c>
      <c r="C984">
        <v>80</v>
      </c>
      <c r="D984" t="s">
        <v>21</v>
      </c>
      <c r="E984" t="s">
        <v>22</v>
      </c>
      <c r="F984" t="s">
        <v>16</v>
      </c>
      <c r="G984" s="6">
        <f>VLOOKUP(F984,S$11:$T$15, 2, FALSE)</f>
        <v>2509.1716796874998</v>
      </c>
      <c r="H984" t="s">
        <v>40</v>
      </c>
      <c r="I984" s="2">
        <v>3182.64</v>
      </c>
      <c r="J984" t="str">
        <f t="shared" si="139"/>
        <v>&gt;59</v>
      </c>
      <c r="K984" s="2">
        <f t="shared" si="135"/>
        <v>3500.904</v>
      </c>
      <c r="L984" s="2">
        <f t="shared" si="140"/>
        <v>3501</v>
      </c>
      <c r="M984" s="2">
        <f t="shared" si="141"/>
        <v>3501</v>
      </c>
      <c r="N984" s="2">
        <f t="shared" si="142"/>
        <v>3500</v>
      </c>
      <c r="O984">
        <f t="shared" si="136"/>
        <v>2023</v>
      </c>
      <c r="P984" t="str">
        <f t="shared" si="137"/>
        <v>Mar</v>
      </c>
      <c r="Q984" t="str">
        <f t="shared" si="138"/>
        <v>Mar-2023</v>
      </c>
      <c r="R984" s="2" t="str">
        <f t="shared" si="143"/>
        <v>ADULTS</v>
      </c>
    </row>
    <row r="985" spans="1:18" x14ac:dyDescent="0.35">
      <c r="A985" s="1">
        <v>45022</v>
      </c>
      <c r="B985" t="s">
        <v>1014</v>
      </c>
      <c r="C985">
        <v>71</v>
      </c>
      <c r="D985" t="s">
        <v>14</v>
      </c>
      <c r="E985" t="s">
        <v>35</v>
      </c>
      <c r="F985" t="s">
        <v>16</v>
      </c>
      <c r="G985" s="6">
        <f>VLOOKUP(F985,S$11:$T$15, 2, FALSE)</f>
        <v>2509.1716796874998</v>
      </c>
      <c r="H985" t="s">
        <v>12</v>
      </c>
      <c r="I985" s="2">
        <v>763.91</v>
      </c>
      <c r="J985" t="str">
        <f t="shared" si="139"/>
        <v>&gt;59</v>
      </c>
      <c r="K985" s="2">
        <f t="shared" si="135"/>
        <v>840.30100000000004</v>
      </c>
      <c r="L985" s="2">
        <f t="shared" si="140"/>
        <v>840</v>
      </c>
      <c r="M985" s="2">
        <f t="shared" si="141"/>
        <v>841</v>
      </c>
      <c r="N985" s="2">
        <f t="shared" si="142"/>
        <v>840</v>
      </c>
      <c r="O985">
        <f t="shared" si="136"/>
        <v>2023</v>
      </c>
      <c r="P985" t="str">
        <f t="shared" si="137"/>
        <v>Apr</v>
      </c>
      <c r="Q985" t="str">
        <f t="shared" si="138"/>
        <v>Apr-2023</v>
      </c>
      <c r="R985" s="2" t="str">
        <f t="shared" si="143"/>
        <v>ADULTS</v>
      </c>
    </row>
    <row r="986" spans="1:18" x14ac:dyDescent="0.35">
      <c r="A986" s="1">
        <v>44719</v>
      </c>
      <c r="B986" t="s">
        <v>1015</v>
      </c>
      <c r="C986">
        <v>10</v>
      </c>
      <c r="D986" t="s">
        <v>9</v>
      </c>
      <c r="E986" t="s">
        <v>35</v>
      </c>
      <c r="F986" t="s">
        <v>23</v>
      </c>
      <c r="G986" s="6">
        <f>VLOOKUP(F986,S$11:$T$15, 2, FALSE)</f>
        <v>2440.2966694490819</v>
      </c>
      <c r="H986" t="s">
        <v>17</v>
      </c>
      <c r="I986" s="2">
        <v>960.67</v>
      </c>
      <c r="J986" t="str">
        <f t="shared" si="139"/>
        <v>0-17</v>
      </c>
      <c r="K986" s="2">
        <f t="shared" si="135"/>
        <v>1056.7370000000001</v>
      </c>
      <c r="L986" s="2">
        <f t="shared" si="140"/>
        <v>1057</v>
      </c>
      <c r="M986" s="2">
        <f t="shared" si="141"/>
        <v>1057</v>
      </c>
      <c r="N986" s="2">
        <f t="shared" si="142"/>
        <v>1056</v>
      </c>
      <c r="O986">
        <f t="shared" si="136"/>
        <v>2022</v>
      </c>
      <c r="P986" t="str">
        <f t="shared" si="137"/>
        <v>Jun</v>
      </c>
      <c r="Q986" t="str">
        <f t="shared" si="138"/>
        <v>Jun-2022</v>
      </c>
      <c r="R986" s="2" t="str">
        <f t="shared" si="143"/>
        <v>CHILDREN</v>
      </c>
    </row>
    <row r="987" spans="1:18" x14ac:dyDescent="0.35">
      <c r="A987" s="1">
        <v>44974</v>
      </c>
      <c r="B987" t="s">
        <v>1016</v>
      </c>
      <c r="C987">
        <v>69</v>
      </c>
      <c r="D987" t="s">
        <v>14</v>
      </c>
      <c r="E987" t="s">
        <v>19</v>
      </c>
      <c r="F987" t="s">
        <v>16</v>
      </c>
      <c r="G987" s="6">
        <f>VLOOKUP(F987,S$11:$T$15, 2, FALSE)</f>
        <v>2509.1716796874998</v>
      </c>
      <c r="H987" t="s">
        <v>12</v>
      </c>
      <c r="I987" s="2">
        <v>1009.55</v>
      </c>
      <c r="J987" t="str">
        <f t="shared" si="139"/>
        <v>&gt;59</v>
      </c>
      <c r="K987" s="2">
        <f t="shared" si="135"/>
        <v>1110.5050000000001</v>
      </c>
      <c r="L987" s="2">
        <f t="shared" si="140"/>
        <v>1111</v>
      </c>
      <c r="M987" s="2">
        <f t="shared" si="141"/>
        <v>1111</v>
      </c>
      <c r="N987" s="2">
        <f t="shared" si="142"/>
        <v>1110</v>
      </c>
      <c r="O987">
        <f t="shared" si="136"/>
        <v>2023</v>
      </c>
      <c r="P987" t="str">
        <f t="shared" si="137"/>
        <v>Feb</v>
      </c>
      <c r="Q987" t="str">
        <f t="shared" si="138"/>
        <v>Feb-2023</v>
      </c>
      <c r="R987" s="2" t="str">
        <f t="shared" si="143"/>
        <v>ADULTS</v>
      </c>
    </row>
    <row r="988" spans="1:18" x14ac:dyDescent="0.35">
      <c r="A988" s="1">
        <v>45011</v>
      </c>
      <c r="B988" t="s">
        <v>1017</v>
      </c>
      <c r="C988">
        <v>84</v>
      </c>
      <c r="D988" t="s">
        <v>14</v>
      </c>
      <c r="E988" t="s">
        <v>10</v>
      </c>
      <c r="F988" t="s">
        <v>23</v>
      </c>
      <c r="G988" s="6">
        <f>VLOOKUP(F988,S$11:$T$15, 2, FALSE)</f>
        <v>2440.2966694490819</v>
      </c>
      <c r="H988" t="s">
        <v>12</v>
      </c>
      <c r="I988" s="2">
        <v>960.3</v>
      </c>
      <c r="J988" t="str">
        <f t="shared" si="139"/>
        <v>&gt;59</v>
      </c>
      <c r="K988" s="2">
        <f t="shared" si="135"/>
        <v>1056.33</v>
      </c>
      <c r="L988" s="2">
        <f t="shared" si="140"/>
        <v>1056</v>
      </c>
      <c r="M988" s="2">
        <f t="shared" si="141"/>
        <v>1057</v>
      </c>
      <c r="N988" s="2">
        <f t="shared" si="142"/>
        <v>1056</v>
      </c>
      <c r="O988">
        <f t="shared" si="136"/>
        <v>2023</v>
      </c>
      <c r="P988" t="str">
        <f t="shared" si="137"/>
        <v>Mar</v>
      </c>
      <c r="Q988" t="str">
        <f t="shared" si="138"/>
        <v>Mar-2023</v>
      </c>
      <c r="R988" s="2" t="str">
        <f t="shared" si="143"/>
        <v>ADULTS</v>
      </c>
    </row>
    <row r="989" spans="1:18" x14ac:dyDescent="0.35">
      <c r="A989" s="1">
        <v>45057</v>
      </c>
      <c r="B989" t="s">
        <v>1018</v>
      </c>
      <c r="C989">
        <v>23</v>
      </c>
      <c r="D989" t="s">
        <v>14</v>
      </c>
      <c r="E989" t="s">
        <v>25</v>
      </c>
      <c r="F989" t="s">
        <v>30</v>
      </c>
      <c r="G989" s="6">
        <f>VLOOKUP(F989,S$11:$T$15, 2, FALSE)</f>
        <v>2496.7676064257025</v>
      </c>
      <c r="H989" t="s">
        <v>37</v>
      </c>
      <c r="I989" s="2">
        <v>3878.48</v>
      </c>
      <c r="J989" t="str">
        <f t="shared" si="139"/>
        <v>18-39</v>
      </c>
      <c r="K989" s="2">
        <f t="shared" si="135"/>
        <v>4266.3280000000004</v>
      </c>
      <c r="L989" s="2">
        <f t="shared" si="140"/>
        <v>4266</v>
      </c>
      <c r="M989" s="2">
        <f t="shared" si="141"/>
        <v>4267</v>
      </c>
      <c r="N989" s="2">
        <f t="shared" si="142"/>
        <v>4266</v>
      </c>
      <c r="O989">
        <f t="shared" si="136"/>
        <v>2023</v>
      </c>
      <c r="P989" t="str">
        <f t="shared" si="137"/>
        <v>May</v>
      </c>
      <c r="Q989" t="str">
        <f t="shared" si="138"/>
        <v>May-2023</v>
      </c>
      <c r="R989" s="2" t="str">
        <f t="shared" si="143"/>
        <v>ADULTS</v>
      </c>
    </row>
    <row r="990" spans="1:18" x14ac:dyDescent="0.35">
      <c r="A990" s="1">
        <v>44860</v>
      </c>
      <c r="B990" t="s">
        <v>1019</v>
      </c>
      <c r="C990">
        <v>74</v>
      </c>
      <c r="D990" t="s">
        <v>21</v>
      </c>
      <c r="E990" t="s">
        <v>27</v>
      </c>
      <c r="F990" t="s">
        <v>11</v>
      </c>
      <c r="G990" s="6">
        <f>VLOOKUP(F990,S$11:$T$15, 2, FALSE)</f>
        <v>2503.6022787783868</v>
      </c>
      <c r="H990" t="s">
        <v>28</v>
      </c>
      <c r="I990" s="2">
        <v>4365.58</v>
      </c>
      <c r="J990" t="str">
        <f t="shared" si="139"/>
        <v>&gt;59</v>
      </c>
      <c r="K990" s="2">
        <f t="shared" si="135"/>
        <v>4802.1379999999999</v>
      </c>
      <c r="L990" s="2">
        <f t="shared" si="140"/>
        <v>4802</v>
      </c>
      <c r="M990" s="2">
        <f t="shared" si="141"/>
        <v>4803</v>
      </c>
      <c r="N990" s="2">
        <f t="shared" si="142"/>
        <v>4802</v>
      </c>
      <c r="O990">
        <f t="shared" si="136"/>
        <v>2022</v>
      </c>
      <c r="P990" t="str">
        <f t="shared" si="137"/>
        <v>Oct</v>
      </c>
      <c r="Q990" t="str">
        <f t="shared" si="138"/>
        <v>Oct-2022</v>
      </c>
      <c r="R990" s="2" t="str">
        <f t="shared" si="143"/>
        <v>ADULTS</v>
      </c>
    </row>
    <row r="991" spans="1:18" x14ac:dyDescent="0.35">
      <c r="A991" s="1">
        <v>45110</v>
      </c>
      <c r="B991" t="s">
        <v>1020</v>
      </c>
      <c r="C991">
        <v>14</v>
      </c>
      <c r="D991" t="s">
        <v>9</v>
      </c>
      <c r="E991" t="s">
        <v>25</v>
      </c>
      <c r="F991" t="s">
        <v>30</v>
      </c>
      <c r="G991" s="6">
        <f>VLOOKUP(F991,S$11:$T$15, 2, FALSE)</f>
        <v>2496.7676064257025</v>
      </c>
      <c r="H991" t="s">
        <v>28</v>
      </c>
      <c r="I991" s="2">
        <v>3354.68</v>
      </c>
      <c r="J991" t="str">
        <f t="shared" si="139"/>
        <v>0-17</v>
      </c>
      <c r="K991" s="2">
        <f t="shared" si="135"/>
        <v>3690.1480000000001</v>
      </c>
      <c r="L991" s="2">
        <f t="shared" si="140"/>
        <v>3690</v>
      </c>
      <c r="M991" s="2">
        <f t="shared" si="141"/>
        <v>3691</v>
      </c>
      <c r="N991" s="2">
        <f t="shared" si="142"/>
        <v>3690</v>
      </c>
      <c r="O991">
        <f t="shared" si="136"/>
        <v>2023</v>
      </c>
      <c r="P991" t="str">
        <f t="shared" si="137"/>
        <v>Jul</v>
      </c>
      <c r="Q991" t="str">
        <f t="shared" si="138"/>
        <v>Jul-2023</v>
      </c>
      <c r="R991" s="2" t="str">
        <f t="shared" si="143"/>
        <v>CHILDREN</v>
      </c>
    </row>
    <row r="992" spans="1:18" x14ac:dyDescent="0.35">
      <c r="A992" s="1">
        <v>44894</v>
      </c>
      <c r="B992" t="s">
        <v>1021</v>
      </c>
      <c r="C992">
        <v>85</v>
      </c>
      <c r="D992" t="s">
        <v>21</v>
      </c>
      <c r="E992" t="s">
        <v>10</v>
      </c>
      <c r="F992" t="s">
        <v>16</v>
      </c>
      <c r="G992" s="6">
        <f>VLOOKUP(F992,S$11:$T$15, 2, FALSE)</f>
        <v>2509.1716796874998</v>
      </c>
      <c r="H992" t="s">
        <v>37</v>
      </c>
      <c r="I992" s="2">
        <v>3243.49</v>
      </c>
      <c r="J992" t="str">
        <f t="shared" si="139"/>
        <v>&gt;59</v>
      </c>
      <c r="K992" s="2">
        <f t="shared" si="135"/>
        <v>3567.8389999999999</v>
      </c>
      <c r="L992" s="2">
        <f t="shared" si="140"/>
        <v>3568</v>
      </c>
      <c r="M992" s="2">
        <f t="shared" si="141"/>
        <v>3568</v>
      </c>
      <c r="N992" s="2">
        <f t="shared" si="142"/>
        <v>3567</v>
      </c>
      <c r="O992">
        <f t="shared" si="136"/>
        <v>2022</v>
      </c>
      <c r="P992" t="str">
        <f t="shared" si="137"/>
        <v>Nov</v>
      </c>
      <c r="Q992" t="str">
        <f t="shared" si="138"/>
        <v>Nov-2022</v>
      </c>
      <c r="R992" s="2" t="str">
        <f t="shared" si="143"/>
        <v>ADULTS</v>
      </c>
    </row>
    <row r="993" spans="1:18" x14ac:dyDescent="0.35">
      <c r="A993" s="1">
        <v>44720</v>
      </c>
      <c r="B993" t="s">
        <v>1022</v>
      </c>
      <c r="C993">
        <v>28</v>
      </c>
      <c r="D993" t="s">
        <v>14</v>
      </c>
      <c r="E993" t="s">
        <v>10</v>
      </c>
      <c r="F993" t="s">
        <v>16</v>
      </c>
      <c r="G993" s="6">
        <f>VLOOKUP(F993,S$11:$T$15, 2, FALSE)</f>
        <v>2509.1716796874998</v>
      </c>
      <c r="H993" t="s">
        <v>28</v>
      </c>
      <c r="I993" s="2">
        <v>224.91</v>
      </c>
      <c r="J993" t="str">
        <f t="shared" si="139"/>
        <v>18-39</v>
      </c>
      <c r="K993" s="2">
        <f t="shared" si="135"/>
        <v>247.40100000000001</v>
      </c>
      <c r="L993" s="2">
        <f t="shared" si="140"/>
        <v>247</v>
      </c>
      <c r="M993" s="2">
        <f t="shared" si="141"/>
        <v>248</v>
      </c>
      <c r="N993" s="2">
        <f t="shared" si="142"/>
        <v>247</v>
      </c>
      <c r="O993">
        <f t="shared" si="136"/>
        <v>2022</v>
      </c>
      <c r="P993" t="str">
        <f t="shared" si="137"/>
        <v>Jun</v>
      </c>
      <c r="Q993" t="str">
        <f t="shared" si="138"/>
        <v>Jun-2022</v>
      </c>
      <c r="R993" s="2" t="str">
        <f t="shared" si="143"/>
        <v>ADULTS</v>
      </c>
    </row>
    <row r="994" spans="1:18" x14ac:dyDescent="0.35">
      <c r="A994" s="1">
        <v>45277</v>
      </c>
      <c r="B994" t="s">
        <v>1023</v>
      </c>
      <c r="C994">
        <v>45</v>
      </c>
      <c r="D994" t="s">
        <v>14</v>
      </c>
      <c r="E994" t="s">
        <v>35</v>
      </c>
      <c r="F994" t="s">
        <v>23</v>
      </c>
      <c r="G994" s="6">
        <f>VLOOKUP(F994,S$11:$T$15, 2, FALSE)</f>
        <v>2440.2966694490819</v>
      </c>
      <c r="H994" t="s">
        <v>37</v>
      </c>
      <c r="I994" s="2">
        <v>970.68</v>
      </c>
      <c r="J994" t="str">
        <f t="shared" si="139"/>
        <v>40-59</v>
      </c>
      <c r="K994" s="2">
        <f t="shared" si="135"/>
        <v>1067.748</v>
      </c>
      <c r="L994" s="2">
        <f t="shared" si="140"/>
        <v>1068</v>
      </c>
      <c r="M994" s="2">
        <f t="shared" si="141"/>
        <v>1068</v>
      </c>
      <c r="N994" s="2">
        <f t="shared" si="142"/>
        <v>1067</v>
      </c>
      <c r="O994">
        <f t="shared" si="136"/>
        <v>2023</v>
      </c>
      <c r="P994" t="str">
        <f t="shared" si="137"/>
        <v>Dec</v>
      </c>
      <c r="Q994" t="str">
        <f t="shared" si="138"/>
        <v>Dec-2023</v>
      </c>
      <c r="R994" s="2" t="str">
        <f t="shared" si="143"/>
        <v>ADULTS</v>
      </c>
    </row>
    <row r="995" spans="1:18" x14ac:dyDescent="0.35">
      <c r="A995" s="1">
        <v>44637</v>
      </c>
      <c r="B995" t="s">
        <v>1024</v>
      </c>
      <c r="C995">
        <v>19</v>
      </c>
      <c r="D995" t="s">
        <v>9</v>
      </c>
      <c r="E995" t="s">
        <v>19</v>
      </c>
      <c r="F995" t="s">
        <v>30</v>
      </c>
      <c r="G995" s="6">
        <f>VLOOKUP(F995,S$11:$T$15, 2, FALSE)</f>
        <v>2496.7676064257025</v>
      </c>
      <c r="H995" t="s">
        <v>40</v>
      </c>
      <c r="I995" s="2">
        <v>2342.44</v>
      </c>
      <c r="J995" t="str">
        <f t="shared" si="139"/>
        <v>18-39</v>
      </c>
      <c r="K995" s="2">
        <f t="shared" si="135"/>
        <v>2576.6840000000002</v>
      </c>
      <c r="L995" s="2">
        <f t="shared" si="140"/>
        <v>2577</v>
      </c>
      <c r="M995" s="2">
        <f t="shared" si="141"/>
        <v>2577</v>
      </c>
      <c r="N995" s="2">
        <f t="shared" si="142"/>
        <v>2576</v>
      </c>
      <c r="O995">
        <f t="shared" si="136"/>
        <v>2022</v>
      </c>
      <c r="P995" t="str">
        <f t="shared" si="137"/>
        <v>Mar</v>
      </c>
      <c r="Q995" t="str">
        <f t="shared" si="138"/>
        <v>Mar-2022</v>
      </c>
      <c r="R995" s="2" t="str">
        <f t="shared" si="143"/>
        <v>ADULTS</v>
      </c>
    </row>
    <row r="996" spans="1:18" x14ac:dyDescent="0.35">
      <c r="A996" s="1">
        <v>44582</v>
      </c>
      <c r="B996" t="s">
        <v>1025</v>
      </c>
      <c r="C996">
        <v>97</v>
      </c>
      <c r="D996" t="s">
        <v>9</v>
      </c>
      <c r="E996" t="s">
        <v>22</v>
      </c>
      <c r="F996" t="s">
        <v>23</v>
      </c>
      <c r="G996" s="6">
        <f>VLOOKUP(F996,S$11:$T$15, 2, FALSE)</f>
        <v>2440.2966694490819</v>
      </c>
      <c r="H996" t="s">
        <v>28</v>
      </c>
      <c r="I996" s="2">
        <v>1113.94</v>
      </c>
      <c r="J996" t="str">
        <f t="shared" si="139"/>
        <v>&gt;59</v>
      </c>
      <c r="K996" s="2">
        <f t="shared" si="135"/>
        <v>1225.3340000000001</v>
      </c>
      <c r="L996" s="2">
        <f t="shared" si="140"/>
        <v>1225</v>
      </c>
      <c r="M996" s="2">
        <f t="shared" si="141"/>
        <v>1226</v>
      </c>
      <c r="N996" s="2">
        <f t="shared" si="142"/>
        <v>1225</v>
      </c>
      <c r="O996">
        <f t="shared" si="136"/>
        <v>2022</v>
      </c>
      <c r="P996" t="str">
        <f t="shared" si="137"/>
        <v>Jan</v>
      </c>
      <c r="Q996" t="str">
        <f t="shared" si="138"/>
        <v>Jan-2022</v>
      </c>
      <c r="R996" s="2" t="str">
        <f t="shared" si="143"/>
        <v>ADULTS</v>
      </c>
    </row>
    <row r="997" spans="1:18" x14ac:dyDescent="0.35">
      <c r="A997" s="1">
        <v>45281</v>
      </c>
      <c r="B997" t="s">
        <v>1026</v>
      </c>
      <c r="C997">
        <v>1</v>
      </c>
      <c r="D997" t="s">
        <v>14</v>
      </c>
      <c r="E997" t="s">
        <v>33</v>
      </c>
      <c r="F997" t="s">
        <v>23</v>
      </c>
      <c r="G997" s="6">
        <f>VLOOKUP(F997,S$11:$T$15, 2, FALSE)</f>
        <v>2440.2966694490819</v>
      </c>
      <c r="H997" t="s">
        <v>40</v>
      </c>
      <c r="I997" s="2">
        <v>1198.78</v>
      </c>
      <c r="J997" t="str">
        <f t="shared" si="139"/>
        <v>0-17</v>
      </c>
      <c r="K997" s="2">
        <f t="shared" si="135"/>
        <v>1318.6580000000001</v>
      </c>
      <c r="L997" s="2">
        <f t="shared" si="140"/>
        <v>1319</v>
      </c>
      <c r="M997" s="2">
        <f t="shared" si="141"/>
        <v>1319</v>
      </c>
      <c r="N997" s="2">
        <f t="shared" si="142"/>
        <v>1318</v>
      </c>
      <c r="O997">
        <f t="shared" si="136"/>
        <v>2023</v>
      </c>
      <c r="P997" t="str">
        <f t="shared" si="137"/>
        <v>Dec</v>
      </c>
      <c r="Q997" t="str">
        <f t="shared" si="138"/>
        <v>Dec-2023</v>
      </c>
      <c r="R997" s="2" t="str">
        <f t="shared" si="143"/>
        <v>CHILDREN</v>
      </c>
    </row>
    <row r="998" spans="1:18" x14ac:dyDescent="0.35">
      <c r="A998" s="1">
        <v>45146</v>
      </c>
      <c r="B998" t="s">
        <v>1027</v>
      </c>
      <c r="C998">
        <v>72</v>
      </c>
      <c r="D998" t="s">
        <v>9</v>
      </c>
      <c r="E998" t="s">
        <v>35</v>
      </c>
      <c r="F998" t="s">
        <v>30</v>
      </c>
      <c r="G998" s="6">
        <f>VLOOKUP(F998,S$11:$T$15, 2, FALSE)</f>
        <v>2496.7676064257025</v>
      </c>
      <c r="H998" t="s">
        <v>17</v>
      </c>
      <c r="I998" s="2">
        <v>3015.96</v>
      </c>
      <c r="J998" t="str">
        <f t="shared" si="139"/>
        <v>&gt;59</v>
      </c>
      <c r="K998" s="2">
        <f t="shared" si="135"/>
        <v>3317.5560000000005</v>
      </c>
      <c r="L998" s="2">
        <f t="shared" si="140"/>
        <v>3318</v>
      </c>
      <c r="M998" s="2">
        <f t="shared" si="141"/>
        <v>3318</v>
      </c>
      <c r="N998" s="2">
        <f t="shared" si="142"/>
        <v>3317</v>
      </c>
      <c r="O998">
        <f t="shared" si="136"/>
        <v>2023</v>
      </c>
      <c r="P998" t="str">
        <f t="shared" si="137"/>
        <v>Aug</v>
      </c>
      <c r="Q998" t="str">
        <f t="shared" si="138"/>
        <v>Aug-2023</v>
      </c>
      <c r="R998" s="2" t="str">
        <f t="shared" si="143"/>
        <v>ADULTS</v>
      </c>
    </row>
    <row r="999" spans="1:18" x14ac:dyDescent="0.35">
      <c r="A999" s="1">
        <v>44670</v>
      </c>
      <c r="B999" t="s">
        <v>1028</v>
      </c>
      <c r="C999">
        <v>59</v>
      </c>
      <c r="D999" t="s">
        <v>9</v>
      </c>
      <c r="E999" t="s">
        <v>35</v>
      </c>
      <c r="F999" t="s">
        <v>16</v>
      </c>
      <c r="G999" s="6">
        <f>VLOOKUP(F999,S$11:$T$15, 2, FALSE)</f>
        <v>2509.1716796874998</v>
      </c>
      <c r="H999" t="s">
        <v>12</v>
      </c>
      <c r="I999" s="2">
        <v>1656.35</v>
      </c>
      <c r="J999" t="str">
        <f t="shared" si="139"/>
        <v>40-59</v>
      </c>
      <c r="K999" s="2">
        <f t="shared" si="135"/>
        <v>1821.9850000000001</v>
      </c>
      <c r="L999" s="2">
        <f t="shared" si="140"/>
        <v>1822</v>
      </c>
      <c r="M999" s="2">
        <f t="shared" si="141"/>
        <v>1822</v>
      </c>
      <c r="N999" s="2">
        <f t="shared" si="142"/>
        <v>1821</v>
      </c>
      <c r="O999">
        <f t="shared" si="136"/>
        <v>2022</v>
      </c>
      <c r="P999" t="str">
        <f t="shared" si="137"/>
        <v>Apr</v>
      </c>
      <c r="Q999" t="str">
        <f t="shared" si="138"/>
        <v>Apr-2022</v>
      </c>
      <c r="R999" s="2" t="str">
        <f t="shared" si="143"/>
        <v>ADULTS</v>
      </c>
    </row>
    <row r="1000" spans="1:18" x14ac:dyDescent="0.35">
      <c r="A1000" s="1">
        <v>45146</v>
      </c>
      <c r="B1000" t="s">
        <v>1029</v>
      </c>
      <c r="C1000">
        <v>56</v>
      </c>
      <c r="D1000" t="s">
        <v>9</v>
      </c>
      <c r="E1000" t="s">
        <v>22</v>
      </c>
      <c r="F1000" t="s">
        <v>23</v>
      </c>
      <c r="G1000" s="6">
        <f>VLOOKUP(F1000,S$11:$T$15, 2, FALSE)</f>
        <v>2440.2966694490819</v>
      </c>
      <c r="H1000" t="s">
        <v>28</v>
      </c>
      <c r="I1000" s="2">
        <v>415.13</v>
      </c>
      <c r="J1000" t="str">
        <f t="shared" si="139"/>
        <v>40-59</v>
      </c>
      <c r="K1000" s="2">
        <f t="shared" si="135"/>
        <v>456.64300000000003</v>
      </c>
      <c r="L1000" s="2">
        <f t="shared" si="140"/>
        <v>457</v>
      </c>
      <c r="M1000" s="2">
        <f t="shared" si="141"/>
        <v>457</v>
      </c>
      <c r="N1000" s="2">
        <f t="shared" si="142"/>
        <v>456</v>
      </c>
      <c r="O1000">
        <f t="shared" si="136"/>
        <v>2023</v>
      </c>
      <c r="P1000" t="str">
        <f t="shared" si="137"/>
        <v>Aug</v>
      </c>
      <c r="Q1000" t="str">
        <f t="shared" si="138"/>
        <v>Aug-2023</v>
      </c>
      <c r="R1000" s="2" t="str">
        <f t="shared" si="143"/>
        <v>ADULTS</v>
      </c>
    </row>
    <row r="1001" spans="1:18" x14ac:dyDescent="0.35">
      <c r="A1001" s="1">
        <v>45146</v>
      </c>
      <c r="B1001" t="s">
        <v>1030</v>
      </c>
      <c r="C1001">
        <v>25</v>
      </c>
      <c r="D1001" t="s">
        <v>21</v>
      </c>
      <c r="E1001" t="s">
        <v>15</v>
      </c>
      <c r="F1001" t="s">
        <v>16</v>
      </c>
      <c r="G1001" s="6">
        <f>VLOOKUP(F1001,S$11:$T$15, 2, FALSE)</f>
        <v>2509.1716796874998</v>
      </c>
      <c r="H1001" t="s">
        <v>28</v>
      </c>
      <c r="I1001" s="2">
        <v>2903.02</v>
      </c>
      <c r="J1001" t="str">
        <f t="shared" si="139"/>
        <v>18-39</v>
      </c>
      <c r="K1001" s="2">
        <f t="shared" si="135"/>
        <v>3193.3220000000001</v>
      </c>
      <c r="L1001" s="2">
        <f t="shared" si="140"/>
        <v>3193</v>
      </c>
      <c r="M1001" s="2">
        <f t="shared" si="141"/>
        <v>3194</v>
      </c>
      <c r="N1001" s="2">
        <f t="shared" si="142"/>
        <v>3193</v>
      </c>
      <c r="O1001">
        <f t="shared" si="136"/>
        <v>2023</v>
      </c>
      <c r="P1001" t="str">
        <f t="shared" si="137"/>
        <v>Aug</v>
      </c>
      <c r="Q1001" t="str">
        <f t="shared" si="138"/>
        <v>Aug-2023</v>
      </c>
      <c r="R1001" s="2" t="str">
        <f t="shared" si="143"/>
        <v>ADULTS</v>
      </c>
    </row>
    <row r="1002" spans="1:18" x14ac:dyDescent="0.35">
      <c r="A1002" s="1">
        <v>44886</v>
      </c>
      <c r="B1002" t="s">
        <v>1031</v>
      </c>
      <c r="C1002">
        <v>86</v>
      </c>
      <c r="D1002" t="s">
        <v>14</v>
      </c>
      <c r="E1002" t="s">
        <v>10</v>
      </c>
      <c r="F1002" t="s">
        <v>11</v>
      </c>
      <c r="G1002" s="6">
        <f>VLOOKUP(F1002,S$11:$T$15, 2, FALSE)</f>
        <v>2503.6022787783868</v>
      </c>
      <c r="H1002" t="s">
        <v>40</v>
      </c>
      <c r="I1002" s="2">
        <v>2658.5</v>
      </c>
      <c r="J1002" t="str">
        <f t="shared" si="139"/>
        <v>&gt;59</v>
      </c>
      <c r="K1002" s="2">
        <f t="shared" si="135"/>
        <v>2924.3500000000004</v>
      </c>
      <c r="L1002" s="2">
        <f t="shared" si="140"/>
        <v>2924</v>
      </c>
      <c r="M1002" s="2">
        <f t="shared" si="141"/>
        <v>2925</v>
      </c>
      <c r="N1002" s="2">
        <f t="shared" si="142"/>
        <v>2924</v>
      </c>
      <c r="O1002">
        <f t="shared" si="136"/>
        <v>2022</v>
      </c>
      <c r="P1002" t="str">
        <f t="shared" si="137"/>
        <v>Nov</v>
      </c>
      <c r="Q1002" t="str">
        <f t="shared" si="138"/>
        <v>Nov-2022</v>
      </c>
      <c r="R1002" s="2" t="str">
        <f t="shared" si="143"/>
        <v>ADULTS</v>
      </c>
    </row>
    <row r="1003" spans="1:18" x14ac:dyDescent="0.35">
      <c r="A1003" s="1">
        <v>44883</v>
      </c>
      <c r="B1003" t="s">
        <v>1032</v>
      </c>
      <c r="C1003">
        <v>84</v>
      </c>
      <c r="D1003" t="s">
        <v>9</v>
      </c>
      <c r="E1003" t="s">
        <v>10</v>
      </c>
      <c r="F1003" t="s">
        <v>23</v>
      </c>
      <c r="G1003" s="6">
        <f>VLOOKUP(F1003,S$11:$T$15, 2, FALSE)</f>
        <v>2440.2966694490819</v>
      </c>
      <c r="H1003" t="s">
        <v>37</v>
      </c>
      <c r="I1003" s="2">
        <v>2848.91</v>
      </c>
      <c r="J1003" t="str">
        <f t="shared" si="139"/>
        <v>&gt;59</v>
      </c>
      <c r="K1003" s="2">
        <f t="shared" si="135"/>
        <v>3133.8009999999999</v>
      </c>
      <c r="L1003" s="2">
        <f t="shared" si="140"/>
        <v>3134</v>
      </c>
      <c r="M1003" s="2">
        <f t="shared" si="141"/>
        <v>3134</v>
      </c>
      <c r="N1003" s="2">
        <f t="shared" si="142"/>
        <v>3133</v>
      </c>
      <c r="O1003">
        <f t="shared" si="136"/>
        <v>2022</v>
      </c>
      <c r="P1003" t="str">
        <f t="shared" si="137"/>
        <v>Nov</v>
      </c>
      <c r="Q1003" t="str">
        <f t="shared" si="138"/>
        <v>Nov-2022</v>
      </c>
      <c r="R1003" s="2" t="str">
        <f t="shared" si="143"/>
        <v>ADULTS</v>
      </c>
    </row>
    <row r="1004" spans="1:18" x14ac:dyDescent="0.35">
      <c r="A1004" s="1">
        <v>44606</v>
      </c>
      <c r="B1004" t="s">
        <v>1033</v>
      </c>
      <c r="C1004">
        <v>87</v>
      </c>
      <c r="D1004" t="s">
        <v>9</v>
      </c>
      <c r="E1004" t="s">
        <v>19</v>
      </c>
      <c r="F1004" t="s">
        <v>30</v>
      </c>
      <c r="G1004" s="6">
        <f>VLOOKUP(F1004,S$11:$T$15, 2, FALSE)</f>
        <v>2496.7676064257025</v>
      </c>
      <c r="H1004" t="s">
        <v>12</v>
      </c>
      <c r="I1004" s="2">
        <v>2463.65</v>
      </c>
      <c r="J1004" t="str">
        <f t="shared" si="139"/>
        <v>&gt;59</v>
      </c>
      <c r="K1004" s="2">
        <f t="shared" si="135"/>
        <v>2710.0150000000003</v>
      </c>
      <c r="L1004" s="2">
        <f t="shared" si="140"/>
        <v>2710</v>
      </c>
      <c r="M1004" s="2">
        <f t="shared" si="141"/>
        <v>2711</v>
      </c>
      <c r="N1004" s="2">
        <f t="shared" si="142"/>
        <v>2710</v>
      </c>
      <c r="O1004">
        <f t="shared" si="136"/>
        <v>2022</v>
      </c>
      <c r="P1004" t="str">
        <f t="shared" si="137"/>
        <v>Feb</v>
      </c>
      <c r="Q1004" t="str">
        <f t="shared" si="138"/>
        <v>Feb-2022</v>
      </c>
      <c r="R1004" s="2" t="str">
        <f t="shared" si="143"/>
        <v>ADULTS</v>
      </c>
    </row>
    <row r="1005" spans="1:18" x14ac:dyDescent="0.35">
      <c r="A1005" s="1">
        <v>44744</v>
      </c>
      <c r="B1005" t="s">
        <v>1034</v>
      </c>
      <c r="C1005">
        <v>87</v>
      </c>
      <c r="D1005" t="s">
        <v>21</v>
      </c>
      <c r="E1005" t="s">
        <v>35</v>
      </c>
      <c r="F1005" t="s">
        <v>16</v>
      </c>
      <c r="G1005" s="6">
        <f>VLOOKUP(F1005,S$11:$T$15, 2, FALSE)</f>
        <v>2509.1716796874998</v>
      </c>
      <c r="H1005" t="s">
        <v>37</v>
      </c>
      <c r="I1005" s="2">
        <v>4662.03</v>
      </c>
      <c r="J1005" t="str">
        <f t="shared" si="139"/>
        <v>&gt;59</v>
      </c>
      <c r="K1005" s="2">
        <f t="shared" si="135"/>
        <v>5128.2330000000002</v>
      </c>
      <c r="L1005" s="2">
        <f t="shared" si="140"/>
        <v>5128</v>
      </c>
      <c r="M1005" s="2">
        <f t="shared" si="141"/>
        <v>5129</v>
      </c>
      <c r="N1005" s="2">
        <f t="shared" si="142"/>
        <v>5128</v>
      </c>
      <c r="O1005">
        <f t="shared" si="136"/>
        <v>2022</v>
      </c>
      <c r="P1005" t="str">
        <f t="shared" si="137"/>
        <v>Jul</v>
      </c>
      <c r="Q1005" t="str">
        <f t="shared" si="138"/>
        <v>Jul-2022</v>
      </c>
      <c r="R1005" s="2" t="str">
        <f t="shared" si="143"/>
        <v>ADULTS</v>
      </c>
    </row>
    <row r="1006" spans="1:18" x14ac:dyDescent="0.35">
      <c r="A1006" s="1">
        <v>44960</v>
      </c>
      <c r="B1006" t="s">
        <v>1035</v>
      </c>
      <c r="C1006">
        <v>42</v>
      </c>
      <c r="D1006" t="s">
        <v>21</v>
      </c>
      <c r="E1006" t="s">
        <v>27</v>
      </c>
      <c r="F1006" t="s">
        <v>23</v>
      </c>
      <c r="G1006" s="6">
        <f>VLOOKUP(F1006,S$11:$T$15, 2, FALSE)</f>
        <v>2440.2966694490819</v>
      </c>
      <c r="H1006" t="s">
        <v>28</v>
      </c>
      <c r="I1006" s="2">
        <v>1358.08</v>
      </c>
      <c r="J1006" t="str">
        <f t="shared" si="139"/>
        <v>40-59</v>
      </c>
      <c r="K1006" s="2">
        <f t="shared" si="135"/>
        <v>1493.8880000000001</v>
      </c>
      <c r="L1006" s="2">
        <f t="shared" si="140"/>
        <v>1494</v>
      </c>
      <c r="M1006" s="2">
        <f t="shared" si="141"/>
        <v>1494</v>
      </c>
      <c r="N1006" s="2">
        <f t="shared" si="142"/>
        <v>1493</v>
      </c>
      <c r="O1006">
        <f t="shared" si="136"/>
        <v>2023</v>
      </c>
      <c r="P1006" t="str">
        <f t="shared" si="137"/>
        <v>Feb</v>
      </c>
      <c r="Q1006" t="str">
        <f t="shared" si="138"/>
        <v>Feb-2023</v>
      </c>
      <c r="R1006" s="2" t="str">
        <f t="shared" si="143"/>
        <v>ADULTS</v>
      </c>
    </row>
    <row r="1007" spans="1:18" x14ac:dyDescent="0.35">
      <c r="A1007" s="1">
        <v>44779</v>
      </c>
      <c r="B1007" t="s">
        <v>1036</v>
      </c>
      <c r="C1007">
        <v>28</v>
      </c>
      <c r="D1007" t="s">
        <v>21</v>
      </c>
      <c r="E1007" t="s">
        <v>22</v>
      </c>
      <c r="F1007" t="s">
        <v>11</v>
      </c>
      <c r="G1007" s="6">
        <f>VLOOKUP(F1007,S$11:$T$15, 2, FALSE)</f>
        <v>2503.6022787783868</v>
      </c>
      <c r="H1007" t="s">
        <v>40</v>
      </c>
      <c r="I1007" s="2">
        <v>3016.47</v>
      </c>
      <c r="J1007" t="str">
        <f t="shared" si="139"/>
        <v>18-39</v>
      </c>
      <c r="K1007" s="2">
        <f t="shared" si="135"/>
        <v>3318.1170000000002</v>
      </c>
      <c r="L1007" s="2">
        <f t="shared" si="140"/>
        <v>3318</v>
      </c>
      <c r="M1007" s="2">
        <f t="shared" si="141"/>
        <v>3319</v>
      </c>
      <c r="N1007" s="2">
        <f t="shared" si="142"/>
        <v>3318</v>
      </c>
      <c r="O1007">
        <f t="shared" si="136"/>
        <v>2022</v>
      </c>
      <c r="P1007" t="str">
        <f t="shared" si="137"/>
        <v>Aug</v>
      </c>
      <c r="Q1007" t="str">
        <f t="shared" si="138"/>
        <v>Aug-2022</v>
      </c>
      <c r="R1007" s="2" t="str">
        <f t="shared" si="143"/>
        <v>ADULTS</v>
      </c>
    </row>
    <row r="1008" spans="1:18" x14ac:dyDescent="0.35">
      <c r="A1008" s="1">
        <v>44773</v>
      </c>
      <c r="B1008" t="s">
        <v>1037</v>
      </c>
      <c r="C1008">
        <v>34</v>
      </c>
      <c r="D1008" t="s">
        <v>9</v>
      </c>
      <c r="E1008" t="s">
        <v>25</v>
      </c>
      <c r="F1008" t="s">
        <v>16</v>
      </c>
      <c r="G1008" s="6">
        <f>VLOOKUP(F1008,S$11:$T$15, 2, FALSE)</f>
        <v>2509.1716796874998</v>
      </c>
      <c r="H1008" t="s">
        <v>17</v>
      </c>
      <c r="I1008" s="2">
        <v>3024.26</v>
      </c>
      <c r="J1008" t="str">
        <f t="shared" si="139"/>
        <v>18-39</v>
      </c>
      <c r="K1008" s="2">
        <f t="shared" si="135"/>
        <v>3326.6860000000006</v>
      </c>
      <c r="L1008" s="2">
        <f t="shared" si="140"/>
        <v>3327</v>
      </c>
      <c r="M1008" s="2">
        <f t="shared" si="141"/>
        <v>3327</v>
      </c>
      <c r="N1008" s="2">
        <f t="shared" si="142"/>
        <v>3326</v>
      </c>
      <c r="O1008">
        <f t="shared" si="136"/>
        <v>2022</v>
      </c>
      <c r="P1008" t="str">
        <f t="shared" si="137"/>
        <v>Jul</v>
      </c>
      <c r="Q1008" t="str">
        <f t="shared" si="138"/>
        <v>Jul-2022</v>
      </c>
      <c r="R1008" s="2" t="str">
        <f t="shared" si="143"/>
        <v>ADULTS</v>
      </c>
    </row>
    <row r="1009" spans="1:18" x14ac:dyDescent="0.35">
      <c r="A1009" s="1">
        <v>44973</v>
      </c>
      <c r="B1009" t="s">
        <v>1038</v>
      </c>
      <c r="C1009">
        <v>3</v>
      </c>
      <c r="D1009" t="s">
        <v>9</v>
      </c>
      <c r="E1009" t="s">
        <v>288</v>
      </c>
      <c r="F1009" t="s">
        <v>23</v>
      </c>
      <c r="G1009" s="6">
        <f>VLOOKUP(F1009,S$11:$T$15, 2, FALSE)</f>
        <v>2440.2966694490819</v>
      </c>
      <c r="H1009" t="s">
        <v>12</v>
      </c>
      <c r="I1009" s="2">
        <v>85.63</v>
      </c>
      <c r="J1009" t="str">
        <f t="shared" si="139"/>
        <v>0-17</v>
      </c>
      <c r="K1009" s="2">
        <f t="shared" si="135"/>
        <v>94.192999999999998</v>
      </c>
      <c r="L1009" s="2">
        <f t="shared" si="140"/>
        <v>94</v>
      </c>
      <c r="M1009" s="2">
        <f t="shared" si="141"/>
        <v>95</v>
      </c>
      <c r="N1009" s="2">
        <f t="shared" si="142"/>
        <v>94</v>
      </c>
      <c r="O1009">
        <f t="shared" si="136"/>
        <v>2023</v>
      </c>
      <c r="P1009" t="str">
        <f t="shared" si="137"/>
        <v>Feb</v>
      </c>
      <c r="Q1009" t="str">
        <f t="shared" si="138"/>
        <v>Feb-2023</v>
      </c>
      <c r="R1009" s="2" t="str">
        <f t="shared" si="143"/>
        <v>CHILDREN</v>
      </c>
    </row>
    <row r="1010" spans="1:18" x14ac:dyDescent="0.35">
      <c r="A1010" s="1">
        <v>44587</v>
      </c>
      <c r="B1010" t="s">
        <v>1039</v>
      </c>
      <c r="C1010">
        <v>83</v>
      </c>
      <c r="D1010" t="s">
        <v>21</v>
      </c>
      <c r="E1010" t="s">
        <v>10</v>
      </c>
      <c r="F1010" t="s">
        <v>30</v>
      </c>
      <c r="G1010" s="6">
        <f>VLOOKUP(F1010,S$11:$T$15, 2, FALSE)</f>
        <v>2496.7676064257025</v>
      </c>
      <c r="H1010" t="s">
        <v>37</v>
      </c>
      <c r="I1010" s="2">
        <v>2937.22</v>
      </c>
      <c r="J1010" t="str">
        <f t="shared" si="139"/>
        <v>&gt;59</v>
      </c>
      <c r="K1010" s="2">
        <f t="shared" si="135"/>
        <v>3230.942</v>
      </c>
      <c r="L1010" s="2">
        <f t="shared" si="140"/>
        <v>3231</v>
      </c>
      <c r="M1010" s="2">
        <f t="shared" si="141"/>
        <v>3231</v>
      </c>
      <c r="N1010" s="2">
        <f t="shared" si="142"/>
        <v>3230</v>
      </c>
      <c r="O1010">
        <f t="shared" si="136"/>
        <v>2022</v>
      </c>
      <c r="P1010" t="str">
        <f t="shared" si="137"/>
        <v>Jan</v>
      </c>
      <c r="Q1010" t="str">
        <f t="shared" si="138"/>
        <v>Jan-2022</v>
      </c>
      <c r="R1010" s="2" t="str">
        <f t="shared" si="143"/>
        <v>ADULTS</v>
      </c>
    </row>
    <row r="1011" spans="1:18" x14ac:dyDescent="0.35">
      <c r="A1011" s="1">
        <v>44900</v>
      </c>
      <c r="B1011" t="s">
        <v>1040</v>
      </c>
      <c r="C1011">
        <v>44</v>
      </c>
      <c r="D1011" t="s">
        <v>21</v>
      </c>
      <c r="E1011" t="s">
        <v>15</v>
      </c>
      <c r="F1011" t="s">
        <v>11</v>
      </c>
      <c r="G1011" s="6">
        <f>VLOOKUP(F1011,S$11:$T$15, 2, FALSE)</f>
        <v>2503.6022787783868</v>
      </c>
      <c r="H1011" t="s">
        <v>12</v>
      </c>
      <c r="I1011" s="2">
        <v>4689.28</v>
      </c>
      <c r="J1011" t="str">
        <f t="shared" si="139"/>
        <v>40-59</v>
      </c>
      <c r="K1011" s="2">
        <f t="shared" si="135"/>
        <v>5158.2080000000005</v>
      </c>
      <c r="L1011" s="2">
        <f t="shared" si="140"/>
        <v>5158</v>
      </c>
      <c r="M1011" s="2">
        <f t="shared" si="141"/>
        <v>5159</v>
      </c>
      <c r="N1011" s="2">
        <f t="shared" si="142"/>
        <v>5158</v>
      </c>
      <c r="O1011">
        <f t="shared" si="136"/>
        <v>2022</v>
      </c>
      <c r="P1011" t="str">
        <f t="shared" si="137"/>
        <v>Dec</v>
      </c>
      <c r="Q1011" t="str">
        <f t="shared" si="138"/>
        <v>Dec-2022</v>
      </c>
      <c r="R1011" s="2" t="str">
        <f t="shared" si="143"/>
        <v>ADULTS</v>
      </c>
    </row>
    <row r="1012" spans="1:18" x14ac:dyDescent="0.35">
      <c r="A1012" s="1">
        <v>44689</v>
      </c>
      <c r="B1012" t="s">
        <v>1041</v>
      </c>
      <c r="C1012">
        <v>93</v>
      </c>
      <c r="D1012" t="s">
        <v>21</v>
      </c>
      <c r="E1012" t="s">
        <v>27</v>
      </c>
      <c r="F1012" t="s">
        <v>23</v>
      </c>
      <c r="G1012" s="6">
        <f>VLOOKUP(F1012,S$11:$T$15, 2, FALSE)</f>
        <v>2440.2966694490819</v>
      </c>
      <c r="H1012" t="s">
        <v>37</v>
      </c>
      <c r="I1012" s="2">
        <v>2273.84</v>
      </c>
      <c r="J1012" t="str">
        <f t="shared" si="139"/>
        <v>&gt;59</v>
      </c>
      <c r="K1012" s="2">
        <f t="shared" si="135"/>
        <v>2501.2240000000002</v>
      </c>
      <c r="L1012" s="2">
        <f t="shared" si="140"/>
        <v>2501</v>
      </c>
      <c r="M1012" s="2">
        <f t="shared" si="141"/>
        <v>2502</v>
      </c>
      <c r="N1012" s="2">
        <f t="shared" si="142"/>
        <v>2501</v>
      </c>
      <c r="O1012">
        <f t="shared" si="136"/>
        <v>2022</v>
      </c>
      <c r="P1012" t="str">
        <f t="shared" si="137"/>
        <v>May</v>
      </c>
      <c r="Q1012" t="str">
        <f t="shared" si="138"/>
        <v>May-2022</v>
      </c>
      <c r="R1012" s="2" t="str">
        <f t="shared" si="143"/>
        <v>ADULTS</v>
      </c>
    </row>
    <row r="1013" spans="1:18" x14ac:dyDescent="0.35">
      <c r="A1013" s="1">
        <v>45247</v>
      </c>
      <c r="B1013" t="s">
        <v>1042</v>
      </c>
      <c r="C1013">
        <v>80</v>
      </c>
      <c r="D1013" t="s">
        <v>21</v>
      </c>
      <c r="E1013" t="s">
        <v>25</v>
      </c>
      <c r="F1013" t="s">
        <v>23</v>
      </c>
      <c r="G1013" s="6">
        <f>VLOOKUP(F1013,S$11:$T$15, 2, FALSE)</f>
        <v>2440.2966694490819</v>
      </c>
      <c r="H1013" t="s">
        <v>37</v>
      </c>
      <c r="I1013" s="2">
        <v>639.9</v>
      </c>
      <c r="J1013" t="str">
        <f t="shared" si="139"/>
        <v>&gt;59</v>
      </c>
      <c r="K1013" s="2">
        <f t="shared" si="135"/>
        <v>703.89</v>
      </c>
      <c r="L1013" s="2">
        <f t="shared" si="140"/>
        <v>704</v>
      </c>
      <c r="M1013" s="2">
        <f t="shared" si="141"/>
        <v>704</v>
      </c>
      <c r="N1013" s="2">
        <f t="shared" si="142"/>
        <v>703</v>
      </c>
      <c r="O1013">
        <f t="shared" si="136"/>
        <v>2023</v>
      </c>
      <c r="P1013" t="str">
        <f t="shared" si="137"/>
        <v>Nov</v>
      </c>
      <c r="Q1013" t="str">
        <f t="shared" si="138"/>
        <v>Nov-2023</v>
      </c>
      <c r="R1013" s="2" t="str">
        <f t="shared" si="143"/>
        <v>ADULTS</v>
      </c>
    </row>
    <row r="1014" spans="1:18" x14ac:dyDescent="0.35">
      <c r="A1014" s="1">
        <v>44858</v>
      </c>
      <c r="B1014" t="s">
        <v>1043</v>
      </c>
      <c r="C1014">
        <v>52</v>
      </c>
      <c r="D1014" t="s">
        <v>14</v>
      </c>
      <c r="E1014" t="s">
        <v>22</v>
      </c>
      <c r="F1014" t="s">
        <v>23</v>
      </c>
      <c r="G1014" s="6">
        <f>VLOOKUP(F1014,S$11:$T$15, 2, FALSE)</f>
        <v>2440.2966694490819</v>
      </c>
      <c r="H1014" t="s">
        <v>28</v>
      </c>
      <c r="I1014" s="2">
        <v>332.53</v>
      </c>
      <c r="J1014" t="str">
        <f t="shared" si="139"/>
        <v>40-59</v>
      </c>
      <c r="K1014" s="2">
        <f t="shared" si="135"/>
        <v>365.78300000000002</v>
      </c>
      <c r="L1014" s="2">
        <f t="shared" si="140"/>
        <v>366</v>
      </c>
      <c r="M1014" s="2">
        <f t="shared" si="141"/>
        <v>366</v>
      </c>
      <c r="N1014" s="2">
        <f t="shared" si="142"/>
        <v>365</v>
      </c>
      <c r="O1014">
        <f t="shared" si="136"/>
        <v>2022</v>
      </c>
      <c r="P1014" t="str">
        <f t="shared" si="137"/>
        <v>Oct</v>
      </c>
      <c r="Q1014" t="str">
        <f t="shared" si="138"/>
        <v>Oct-2022</v>
      </c>
      <c r="R1014" s="2" t="str">
        <f t="shared" si="143"/>
        <v>ADULTS</v>
      </c>
    </row>
    <row r="1015" spans="1:18" x14ac:dyDescent="0.35">
      <c r="A1015" s="1">
        <v>45241</v>
      </c>
      <c r="B1015" t="s">
        <v>1044</v>
      </c>
      <c r="C1015">
        <v>73</v>
      </c>
      <c r="D1015" t="s">
        <v>9</v>
      </c>
      <c r="E1015" t="s">
        <v>25</v>
      </c>
      <c r="F1015" t="s">
        <v>11</v>
      </c>
      <c r="G1015" s="6">
        <f>VLOOKUP(F1015,S$11:$T$15, 2, FALSE)</f>
        <v>2503.6022787783868</v>
      </c>
      <c r="H1015" t="s">
        <v>12</v>
      </c>
      <c r="I1015" s="2">
        <v>4316.45</v>
      </c>
      <c r="J1015" t="str">
        <f t="shared" si="139"/>
        <v>&gt;59</v>
      </c>
      <c r="K1015" s="2">
        <f t="shared" si="135"/>
        <v>4748.0950000000003</v>
      </c>
      <c r="L1015" s="2">
        <f t="shared" si="140"/>
        <v>4748</v>
      </c>
      <c r="M1015" s="2">
        <f t="shared" si="141"/>
        <v>4749</v>
      </c>
      <c r="N1015" s="2">
        <f t="shared" si="142"/>
        <v>4748</v>
      </c>
      <c r="O1015">
        <f t="shared" si="136"/>
        <v>2023</v>
      </c>
      <c r="P1015" t="str">
        <f t="shared" si="137"/>
        <v>Nov</v>
      </c>
      <c r="Q1015" t="str">
        <f t="shared" si="138"/>
        <v>Nov-2023</v>
      </c>
      <c r="R1015" s="2" t="str">
        <f t="shared" si="143"/>
        <v>ADULTS</v>
      </c>
    </row>
    <row r="1016" spans="1:18" x14ac:dyDescent="0.35">
      <c r="A1016" s="1">
        <v>44856</v>
      </c>
      <c r="B1016" t="s">
        <v>1045</v>
      </c>
      <c r="C1016">
        <v>40</v>
      </c>
      <c r="D1016" t="s">
        <v>9</v>
      </c>
      <c r="E1016" t="s">
        <v>27</v>
      </c>
      <c r="F1016" t="s">
        <v>16</v>
      </c>
      <c r="G1016" s="6">
        <f>VLOOKUP(F1016,S$11:$T$15, 2, FALSE)</f>
        <v>2509.1716796874998</v>
      </c>
      <c r="H1016" t="s">
        <v>28</v>
      </c>
      <c r="I1016" s="2">
        <v>416.29</v>
      </c>
      <c r="J1016" t="str">
        <f t="shared" si="139"/>
        <v>40-59</v>
      </c>
      <c r="K1016" s="2">
        <f t="shared" si="135"/>
        <v>457.91900000000004</v>
      </c>
      <c r="L1016" s="2">
        <f t="shared" si="140"/>
        <v>458</v>
      </c>
      <c r="M1016" s="2">
        <f t="shared" si="141"/>
        <v>458</v>
      </c>
      <c r="N1016" s="2">
        <f t="shared" si="142"/>
        <v>457</v>
      </c>
      <c r="O1016">
        <f t="shared" si="136"/>
        <v>2022</v>
      </c>
      <c r="P1016" t="str">
        <f t="shared" si="137"/>
        <v>Oct</v>
      </c>
      <c r="Q1016" t="str">
        <f t="shared" si="138"/>
        <v>Oct-2022</v>
      </c>
      <c r="R1016" s="2" t="str">
        <f t="shared" si="143"/>
        <v>ADULTS</v>
      </c>
    </row>
    <row r="1017" spans="1:18" x14ac:dyDescent="0.35">
      <c r="A1017" s="1">
        <v>44755</v>
      </c>
      <c r="B1017" t="s">
        <v>1046</v>
      </c>
      <c r="C1017">
        <v>46</v>
      </c>
      <c r="D1017" t="s">
        <v>9</v>
      </c>
      <c r="E1017" t="s">
        <v>22</v>
      </c>
      <c r="F1017" t="s">
        <v>16</v>
      </c>
      <c r="G1017" s="6">
        <f>VLOOKUP(F1017,S$11:$T$15, 2, FALSE)</f>
        <v>2509.1716796874998</v>
      </c>
      <c r="H1017" t="s">
        <v>17</v>
      </c>
      <c r="I1017" s="2">
        <v>4521.57</v>
      </c>
      <c r="J1017" t="str">
        <f t="shared" si="139"/>
        <v>40-59</v>
      </c>
      <c r="K1017" s="2">
        <f t="shared" si="135"/>
        <v>4973.7269999999999</v>
      </c>
      <c r="L1017" s="2">
        <f t="shared" si="140"/>
        <v>4974</v>
      </c>
      <c r="M1017" s="2">
        <f t="shared" si="141"/>
        <v>4974</v>
      </c>
      <c r="N1017" s="2">
        <f t="shared" si="142"/>
        <v>4973</v>
      </c>
      <c r="O1017">
        <f t="shared" si="136"/>
        <v>2022</v>
      </c>
      <c r="P1017" t="str">
        <f t="shared" si="137"/>
        <v>Jul</v>
      </c>
      <c r="Q1017" t="str">
        <f t="shared" si="138"/>
        <v>Jul-2022</v>
      </c>
      <c r="R1017" s="2" t="str">
        <f t="shared" si="143"/>
        <v>ADULTS</v>
      </c>
    </row>
    <row r="1018" spans="1:18" x14ac:dyDescent="0.35">
      <c r="A1018" s="1">
        <v>45080</v>
      </c>
      <c r="B1018" t="s">
        <v>1047</v>
      </c>
      <c r="C1018">
        <v>46</v>
      </c>
      <c r="D1018" t="s">
        <v>9</v>
      </c>
      <c r="E1018" t="s">
        <v>33</v>
      </c>
      <c r="F1018" t="s">
        <v>11</v>
      </c>
      <c r="G1018" s="6">
        <f>VLOOKUP(F1018,S$11:$T$15, 2, FALSE)</f>
        <v>2503.6022787783868</v>
      </c>
      <c r="H1018" t="s">
        <v>17</v>
      </c>
      <c r="I1018" s="2">
        <v>4839.3</v>
      </c>
      <c r="J1018" t="str">
        <f t="shared" si="139"/>
        <v>40-59</v>
      </c>
      <c r="K1018" s="2">
        <f t="shared" si="135"/>
        <v>5323.2300000000005</v>
      </c>
      <c r="L1018" s="2">
        <f t="shared" si="140"/>
        <v>5323</v>
      </c>
      <c r="M1018" s="2">
        <f t="shared" si="141"/>
        <v>5324</v>
      </c>
      <c r="N1018" s="2">
        <f t="shared" si="142"/>
        <v>5323</v>
      </c>
      <c r="O1018">
        <f t="shared" si="136"/>
        <v>2023</v>
      </c>
      <c r="P1018" t="str">
        <f t="shared" si="137"/>
        <v>Jun</v>
      </c>
      <c r="Q1018" t="str">
        <f t="shared" si="138"/>
        <v>Jun-2023</v>
      </c>
      <c r="R1018" s="2" t="str">
        <f t="shared" si="143"/>
        <v>ADULTS</v>
      </c>
    </row>
    <row r="1019" spans="1:18" x14ac:dyDescent="0.35">
      <c r="A1019" s="1">
        <v>44725</v>
      </c>
      <c r="B1019" t="s">
        <v>1048</v>
      </c>
      <c r="C1019">
        <v>18</v>
      </c>
      <c r="D1019" t="s">
        <v>21</v>
      </c>
      <c r="E1019" t="s">
        <v>15</v>
      </c>
      <c r="F1019" t="s">
        <v>16</v>
      </c>
      <c r="G1019" s="6">
        <f>VLOOKUP(F1019,S$11:$T$15, 2, FALSE)</f>
        <v>2509.1716796874998</v>
      </c>
      <c r="H1019" t="s">
        <v>12</v>
      </c>
      <c r="I1019" s="2">
        <v>2216.81</v>
      </c>
      <c r="J1019" t="str">
        <f t="shared" si="139"/>
        <v>18-39</v>
      </c>
      <c r="K1019" s="2">
        <f t="shared" si="135"/>
        <v>2438.491</v>
      </c>
      <c r="L1019" s="2">
        <f t="shared" si="140"/>
        <v>2438</v>
      </c>
      <c r="M1019" s="2">
        <f t="shared" si="141"/>
        <v>2439</v>
      </c>
      <c r="N1019" s="2">
        <f t="shared" si="142"/>
        <v>2438</v>
      </c>
      <c r="O1019">
        <f t="shared" si="136"/>
        <v>2022</v>
      </c>
      <c r="P1019" t="str">
        <f t="shared" si="137"/>
        <v>Jun</v>
      </c>
      <c r="Q1019" t="str">
        <f t="shared" si="138"/>
        <v>Jun-2022</v>
      </c>
      <c r="R1019" s="2" t="str">
        <f t="shared" si="143"/>
        <v>ADULTS</v>
      </c>
    </row>
    <row r="1020" spans="1:18" x14ac:dyDescent="0.35">
      <c r="A1020" s="1">
        <v>44687</v>
      </c>
      <c r="B1020" t="s">
        <v>1049</v>
      </c>
      <c r="C1020">
        <v>26</v>
      </c>
      <c r="D1020" t="s">
        <v>21</v>
      </c>
      <c r="E1020" t="s">
        <v>22</v>
      </c>
      <c r="F1020" t="s">
        <v>23</v>
      </c>
      <c r="G1020" s="6">
        <f>VLOOKUP(F1020,S$11:$T$15, 2, FALSE)</f>
        <v>2440.2966694490819</v>
      </c>
      <c r="H1020" t="s">
        <v>17</v>
      </c>
      <c r="I1020" s="2">
        <v>1204.8800000000001</v>
      </c>
      <c r="J1020" t="str">
        <f t="shared" si="139"/>
        <v>18-39</v>
      </c>
      <c r="K1020" s="2">
        <f t="shared" si="135"/>
        <v>1325.3680000000002</v>
      </c>
      <c r="L1020" s="2">
        <f t="shared" si="140"/>
        <v>1325</v>
      </c>
      <c r="M1020" s="2">
        <f t="shared" si="141"/>
        <v>1326</v>
      </c>
      <c r="N1020" s="2">
        <f t="shared" si="142"/>
        <v>1325</v>
      </c>
      <c r="O1020">
        <f t="shared" si="136"/>
        <v>2022</v>
      </c>
      <c r="P1020" t="str">
        <f t="shared" si="137"/>
        <v>May</v>
      </c>
      <c r="Q1020" t="str">
        <f t="shared" si="138"/>
        <v>May-2022</v>
      </c>
      <c r="R1020" s="2" t="str">
        <f t="shared" si="143"/>
        <v>ADULTS</v>
      </c>
    </row>
    <row r="1021" spans="1:18" x14ac:dyDescent="0.35">
      <c r="A1021" s="1">
        <v>44633</v>
      </c>
      <c r="B1021" t="s">
        <v>1050</v>
      </c>
      <c r="C1021">
        <v>84</v>
      </c>
      <c r="D1021" t="s">
        <v>9</v>
      </c>
      <c r="E1021" t="s">
        <v>27</v>
      </c>
      <c r="F1021" t="s">
        <v>16</v>
      </c>
      <c r="G1021" s="6">
        <f>VLOOKUP(F1021,S$11:$T$15, 2, FALSE)</f>
        <v>2509.1716796874998</v>
      </c>
      <c r="H1021" t="s">
        <v>28</v>
      </c>
      <c r="I1021" s="2">
        <v>3214.32</v>
      </c>
      <c r="J1021" t="str">
        <f t="shared" si="139"/>
        <v>&gt;59</v>
      </c>
      <c r="K1021" s="2">
        <f t="shared" si="135"/>
        <v>3535.7520000000004</v>
      </c>
      <c r="L1021" s="2">
        <f t="shared" si="140"/>
        <v>3536</v>
      </c>
      <c r="M1021" s="2">
        <f t="shared" si="141"/>
        <v>3536</v>
      </c>
      <c r="N1021" s="2">
        <f t="shared" si="142"/>
        <v>3535</v>
      </c>
      <c r="O1021">
        <f t="shared" si="136"/>
        <v>2022</v>
      </c>
      <c r="P1021" t="str">
        <f t="shared" si="137"/>
        <v>Mar</v>
      </c>
      <c r="Q1021" t="str">
        <f t="shared" si="138"/>
        <v>Mar-2022</v>
      </c>
      <c r="R1021" s="2" t="str">
        <f t="shared" si="143"/>
        <v>ADULTS</v>
      </c>
    </row>
    <row r="1022" spans="1:18" x14ac:dyDescent="0.35">
      <c r="A1022" s="1">
        <v>44963</v>
      </c>
      <c r="B1022" t="s">
        <v>1051</v>
      </c>
      <c r="C1022">
        <v>40</v>
      </c>
      <c r="D1022" t="s">
        <v>14</v>
      </c>
      <c r="E1022" t="s">
        <v>35</v>
      </c>
      <c r="F1022" t="s">
        <v>23</v>
      </c>
      <c r="G1022" s="6">
        <f>VLOOKUP(F1022,S$11:$T$15, 2, FALSE)</f>
        <v>2440.2966694490819</v>
      </c>
      <c r="H1022" t="s">
        <v>12</v>
      </c>
      <c r="I1022" s="2">
        <v>3505.85</v>
      </c>
      <c r="J1022" t="str">
        <f t="shared" si="139"/>
        <v>40-59</v>
      </c>
      <c r="K1022" s="2">
        <f t="shared" si="135"/>
        <v>3856.4350000000004</v>
      </c>
      <c r="L1022" s="2">
        <f t="shared" si="140"/>
        <v>3856</v>
      </c>
      <c r="M1022" s="2">
        <f t="shared" si="141"/>
        <v>3857</v>
      </c>
      <c r="N1022" s="2">
        <f t="shared" si="142"/>
        <v>3856</v>
      </c>
      <c r="O1022">
        <f t="shared" si="136"/>
        <v>2023</v>
      </c>
      <c r="P1022" t="str">
        <f t="shared" si="137"/>
        <v>Feb</v>
      </c>
      <c r="Q1022" t="str">
        <f t="shared" si="138"/>
        <v>Feb-2023</v>
      </c>
      <c r="R1022" s="2" t="str">
        <f t="shared" si="143"/>
        <v>ADULTS</v>
      </c>
    </row>
    <row r="1023" spans="1:18" x14ac:dyDescent="0.35">
      <c r="A1023" s="1">
        <v>45159</v>
      </c>
      <c r="B1023" t="s">
        <v>1052</v>
      </c>
      <c r="C1023">
        <v>55</v>
      </c>
      <c r="D1023" t="s">
        <v>9</v>
      </c>
      <c r="E1023" t="s">
        <v>15</v>
      </c>
      <c r="F1023" t="s">
        <v>23</v>
      </c>
      <c r="G1023" s="6">
        <f>VLOOKUP(F1023,S$11:$T$15, 2, FALSE)</f>
        <v>2440.2966694490819</v>
      </c>
      <c r="H1023" t="s">
        <v>37</v>
      </c>
      <c r="I1023" s="2">
        <v>4013.73</v>
      </c>
      <c r="J1023" t="str">
        <f t="shared" si="139"/>
        <v>40-59</v>
      </c>
      <c r="K1023" s="2">
        <f t="shared" si="135"/>
        <v>4415.1030000000001</v>
      </c>
      <c r="L1023" s="2">
        <f t="shared" si="140"/>
        <v>4415</v>
      </c>
      <c r="M1023" s="2">
        <f t="shared" si="141"/>
        <v>4416</v>
      </c>
      <c r="N1023" s="2">
        <f t="shared" si="142"/>
        <v>4415</v>
      </c>
      <c r="O1023">
        <f t="shared" si="136"/>
        <v>2023</v>
      </c>
      <c r="P1023" t="str">
        <f t="shared" si="137"/>
        <v>Aug</v>
      </c>
      <c r="Q1023" t="str">
        <f t="shared" si="138"/>
        <v>Aug-2023</v>
      </c>
      <c r="R1023" s="2" t="str">
        <f t="shared" si="143"/>
        <v>ADULTS</v>
      </c>
    </row>
    <row r="1024" spans="1:18" x14ac:dyDescent="0.35">
      <c r="A1024" s="1">
        <v>45153</v>
      </c>
      <c r="B1024" t="s">
        <v>1053</v>
      </c>
      <c r="C1024">
        <v>90</v>
      </c>
      <c r="D1024" t="s">
        <v>9</v>
      </c>
      <c r="E1024" t="s">
        <v>27</v>
      </c>
      <c r="F1024" t="s">
        <v>16</v>
      </c>
      <c r="G1024" s="6">
        <f>VLOOKUP(F1024,S$11:$T$15, 2, FALSE)</f>
        <v>2509.1716796874998</v>
      </c>
      <c r="H1024" t="s">
        <v>40</v>
      </c>
      <c r="I1024" s="2">
        <v>4995.8</v>
      </c>
      <c r="J1024" t="str">
        <f t="shared" si="139"/>
        <v>&gt;59</v>
      </c>
      <c r="K1024" s="2">
        <f t="shared" si="135"/>
        <v>5495.380000000001</v>
      </c>
      <c r="L1024" s="2">
        <f t="shared" si="140"/>
        <v>5495</v>
      </c>
      <c r="M1024" s="2">
        <f t="shared" si="141"/>
        <v>5496</v>
      </c>
      <c r="N1024" s="2">
        <f t="shared" si="142"/>
        <v>5495</v>
      </c>
      <c r="O1024">
        <f t="shared" si="136"/>
        <v>2023</v>
      </c>
      <c r="P1024" t="str">
        <f t="shared" si="137"/>
        <v>Aug</v>
      </c>
      <c r="Q1024" t="str">
        <f t="shared" si="138"/>
        <v>Aug-2023</v>
      </c>
      <c r="R1024" s="2" t="str">
        <f t="shared" si="143"/>
        <v>ADULTS</v>
      </c>
    </row>
    <row r="1025" spans="1:18" x14ac:dyDescent="0.35">
      <c r="A1025" s="1">
        <v>44635</v>
      </c>
      <c r="B1025" t="s">
        <v>1054</v>
      </c>
      <c r="C1025">
        <v>19</v>
      </c>
      <c r="D1025" t="s">
        <v>9</v>
      </c>
      <c r="E1025" t="s">
        <v>15</v>
      </c>
      <c r="F1025" t="s">
        <v>11</v>
      </c>
      <c r="G1025" s="6">
        <f>VLOOKUP(F1025,S$11:$T$15, 2, FALSE)</f>
        <v>2503.6022787783868</v>
      </c>
      <c r="H1025" t="s">
        <v>40</v>
      </c>
      <c r="I1025" s="2">
        <v>3148</v>
      </c>
      <c r="J1025" t="str">
        <f t="shared" si="139"/>
        <v>18-39</v>
      </c>
      <c r="K1025" s="2">
        <f t="shared" si="135"/>
        <v>3462.8</v>
      </c>
      <c r="L1025" s="2">
        <f t="shared" si="140"/>
        <v>3463</v>
      </c>
      <c r="M1025" s="2">
        <f t="shared" si="141"/>
        <v>3463</v>
      </c>
      <c r="N1025" s="2">
        <f t="shared" si="142"/>
        <v>3462</v>
      </c>
      <c r="O1025">
        <f t="shared" si="136"/>
        <v>2022</v>
      </c>
      <c r="P1025" t="str">
        <f t="shared" si="137"/>
        <v>Mar</v>
      </c>
      <c r="Q1025" t="str">
        <f t="shared" si="138"/>
        <v>Mar-2022</v>
      </c>
      <c r="R1025" s="2" t="str">
        <f t="shared" si="143"/>
        <v>ADULTS</v>
      </c>
    </row>
    <row r="1026" spans="1:18" x14ac:dyDescent="0.35">
      <c r="A1026" s="1">
        <v>45199</v>
      </c>
      <c r="B1026" t="s">
        <v>1055</v>
      </c>
      <c r="C1026">
        <v>23</v>
      </c>
      <c r="D1026" t="s">
        <v>21</v>
      </c>
      <c r="E1026" t="s">
        <v>25</v>
      </c>
      <c r="F1026" t="s">
        <v>23</v>
      </c>
      <c r="G1026" s="6">
        <f>VLOOKUP(F1026,S$11:$T$15, 2, FALSE)</f>
        <v>2440.2966694490819</v>
      </c>
      <c r="H1026" t="s">
        <v>67</v>
      </c>
      <c r="I1026" s="2">
        <v>2992.14</v>
      </c>
      <c r="J1026" t="str">
        <f t="shared" si="139"/>
        <v>18-39</v>
      </c>
      <c r="K1026" s="2">
        <f t="shared" ref="K1026:K1089" si="144">I1026*1.1</f>
        <v>3291.3540000000003</v>
      </c>
      <c r="L1026" s="2">
        <f t="shared" si="140"/>
        <v>3291</v>
      </c>
      <c r="M1026" s="2">
        <f t="shared" si="141"/>
        <v>3292</v>
      </c>
      <c r="N1026" s="2">
        <f t="shared" si="142"/>
        <v>3291</v>
      </c>
      <c r="O1026">
        <f t="shared" ref="O1026:O1089" si="145">YEAR(A1026)</f>
        <v>2023</v>
      </c>
      <c r="P1026" t="str">
        <f t="shared" ref="P1026:P1089" si="146">TEXT(A1026, "MMM")</f>
        <v>Sep</v>
      </c>
      <c r="Q1026" t="str">
        <f t="shared" ref="Q1026:Q1089" si="147">TEXT(A1026, "MMM-YYYY")</f>
        <v>Sep-2023</v>
      </c>
      <c r="R1026" s="2" t="str">
        <f t="shared" si="143"/>
        <v>ADULTS</v>
      </c>
    </row>
    <row r="1027" spans="1:18" x14ac:dyDescent="0.35">
      <c r="A1027" s="1">
        <v>44698</v>
      </c>
      <c r="B1027" t="s">
        <v>1056</v>
      </c>
      <c r="C1027">
        <v>65</v>
      </c>
      <c r="D1027" t="s">
        <v>14</v>
      </c>
      <c r="E1027" t="s">
        <v>35</v>
      </c>
      <c r="F1027" t="s">
        <v>23</v>
      </c>
      <c r="G1027" s="6">
        <f>VLOOKUP(F1027,S$11:$T$15, 2, FALSE)</f>
        <v>2440.2966694490819</v>
      </c>
      <c r="H1027" t="s">
        <v>17</v>
      </c>
      <c r="I1027" s="2">
        <v>827.69</v>
      </c>
      <c r="J1027" t="str">
        <f t="shared" ref="J1027:J1090" si="148">IF(C1027&lt;=17,"0-17",IF(C1027&lt;=39, "18-39", IF(C1027&lt;=59, "40-59", "&gt;59")))</f>
        <v>&gt;59</v>
      </c>
      <c r="K1027" s="2">
        <f t="shared" si="144"/>
        <v>910.45900000000017</v>
      </c>
      <c r="L1027" s="2">
        <f t="shared" ref="L1027:L1090" si="149">ROUND(K1027, 0)</f>
        <v>910</v>
      </c>
      <c r="M1027" s="2">
        <f t="shared" ref="M1027:M1090" si="150">ROUNDUP(K1027, 0)</f>
        <v>911</v>
      </c>
      <c r="N1027" s="2">
        <f t="shared" ref="N1027:N1090" si="151">ROUNDDOWN(K1027,0)</f>
        <v>910</v>
      </c>
      <c r="O1027">
        <f t="shared" si="145"/>
        <v>2022</v>
      </c>
      <c r="P1027" t="str">
        <f t="shared" si="146"/>
        <v>May</v>
      </c>
      <c r="Q1027" t="str">
        <f t="shared" si="147"/>
        <v>May-2022</v>
      </c>
      <c r="R1027" s="2" t="str">
        <f t="shared" ref="R1027:R1090" si="152">IF(C1027&gt;=18, "ADULTS", "CHILDREN")</f>
        <v>ADULTS</v>
      </c>
    </row>
    <row r="1028" spans="1:18" x14ac:dyDescent="0.35">
      <c r="A1028" s="1">
        <v>44970</v>
      </c>
      <c r="B1028" t="s">
        <v>1057</v>
      </c>
      <c r="C1028">
        <v>23</v>
      </c>
      <c r="D1028" t="s">
        <v>21</v>
      </c>
      <c r="E1028" t="s">
        <v>10</v>
      </c>
      <c r="F1028" t="s">
        <v>23</v>
      </c>
      <c r="G1028" s="6">
        <f>VLOOKUP(F1028,S$11:$T$15, 2, FALSE)</f>
        <v>2440.2966694490819</v>
      </c>
      <c r="H1028" t="s">
        <v>28</v>
      </c>
      <c r="I1028" s="2">
        <v>3130.26</v>
      </c>
      <c r="J1028" t="str">
        <f t="shared" si="148"/>
        <v>18-39</v>
      </c>
      <c r="K1028" s="2">
        <f t="shared" si="144"/>
        <v>3443.2860000000005</v>
      </c>
      <c r="L1028" s="2">
        <f t="shared" si="149"/>
        <v>3443</v>
      </c>
      <c r="M1028" s="2">
        <f t="shared" si="150"/>
        <v>3444</v>
      </c>
      <c r="N1028" s="2">
        <f t="shared" si="151"/>
        <v>3443</v>
      </c>
      <c r="O1028">
        <f t="shared" si="145"/>
        <v>2023</v>
      </c>
      <c r="P1028" t="str">
        <f t="shared" si="146"/>
        <v>Feb</v>
      </c>
      <c r="Q1028" t="str">
        <f t="shared" si="147"/>
        <v>Feb-2023</v>
      </c>
      <c r="R1028" s="2" t="str">
        <f t="shared" si="152"/>
        <v>ADULTS</v>
      </c>
    </row>
    <row r="1029" spans="1:18" x14ac:dyDescent="0.35">
      <c r="A1029" s="1">
        <v>44901</v>
      </c>
      <c r="B1029" t="s">
        <v>1058</v>
      </c>
      <c r="C1029">
        <v>97</v>
      </c>
      <c r="D1029" t="s">
        <v>14</v>
      </c>
      <c r="E1029" t="s">
        <v>10</v>
      </c>
      <c r="F1029" t="s">
        <v>30</v>
      </c>
      <c r="G1029" s="6">
        <f>VLOOKUP(F1029,S$11:$T$15, 2, FALSE)</f>
        <v>2496.7676064257025</v>
      </c>
      <c r="H1029" t="s">
        <v>40</v>
      </c>
      <c r="I1029" s="2">
        <v>201.84</v>
      </c>
      <c r="J1029" t="str">
        <f t="shared" si="148"/>
        <v>&gt;59</v>
      </c>
      <c r="K1029" s="2">
        <f t="shared" si="144"/>
        <v>222.02400000000003</v>
      </c>
      <c r="L1029" s="2">
        <f t="shared" si="149"/>
        <v>222</v>
      </c>
      <c r="M1029" s="2">
        <f t="shared" si="150"/>
        <v>223</v>
      </c>
      <c r="N1029" s="2">
        <f t="shared" si="151"/>
        <v>222</v>
      </c>
      <c r="O1029">
        <f t="shared" si="145"/>
        <v>2022</v>
      </c>
      <c r="P1029" t="str">
        <f t="shared" si="146"/>
        <v>Dec</v>
      </c>
      <c r="Q1029" t="str">
        <f t="shared" si="147"/>
        <v>Dec-2022</v>
      </c>
      <c r="R1029" s="2" t="str">
        <f t="shared" si="152"/>
        <v>ADULTS</v>
      </c>
    </row>
    <row r="1030" spans="1:18" x14ac:dyDescent="0.35">
      <c r="A1030" s="1">
        <v>44584</v>
      </c>
      <c r="B1030" t="s">
        <v>1059</v>
      </c>
      <c r="C1030">
        <v>73</v>
      </c>
      <c r="D1030" t="s">
        <v>9</v>
      </c>
      <c r="E1030" t="s">
        <v>25</v>
      </c>
      <c r="F1030" t="s">
        <v>16</v>
      </c>
      <c r="G1030" s="6">
        <f>VLOOKUP(F1030,S$11:$T$15, 2, FALSE)</f>
        <v>2509.1716796874998</v>
      </c>
      <c r="H1030" t="s">
        <v>17</v>
      </c>
      <c r="I1030" s="2">
        <v>2292.96</v>
      </c>
      <c r="J1030" t="str">
        <f t="shared" si="148"/>
        <v>&gt;59</v>
      </c>
      <c r="K1030" s="2">
        <f t="shared" si="144"/>
        <v>2522.2560000000003</v>
      </c>
      <c r="L1030" s="2">
        <f t="shared" si="149"/>
        <v>2522</v>
      </c>
      <c r="M1030" s="2">
        <f t="shared" si="150"/>
        <v>2523</v>
      </c>
      <c r="N1030" s="2">
        <f t="shared" si="151"/>
        <v>2522</v>
      </c>
      <c r="O1030">
        <f t="shared" si="145"/>
        <v>2022</v>
      </c>
      <c r="P1030" t="str">
        <f t="shared" si="146"/>
        <v>Jan</v>
      </c>
      <c r="Q1030" t="str">
        <f t="shared" si="147"/>
        <v>Jan-2022</v>
      </c>
      <c r="R1030" s="2" t="str">
        <f t="shared" si="152"/>
        <v>ADULTS</v>
      </c>
    </row>
    <row r="1031" spans="1:18" x14ac:dyDescent="0.35">
      <c r="A1031" s="1">
        <v>44879</v>
      </c>
      <c r="B1031" t="s">
        <v>1060</v>
      </c>
      <c r="C1031">
        <v>32</v>
      </c>
      <c r="D1031" t="s">
        <v>14</v>
      </c>
      <c r="E1031" t="s">
        <v>19</v>
      </c>
      <c r="F1031" t="s">
        <v>23</v>
      </c>
      <c r="G1031" s="6">
        <f>VLOOKUP(F1031,S$11:$T$15, 2, FALSE)</f>
        <v>2440.2966694490819</v>
      </c>
      <c r="H1031" t="s">
        <v>12</v>
      </c>
      <c r="I1031" s="2">
        <v>4269.01</v>
      </c>
      <c r="J1031" t="str">
        <f t="shared" si="148"/>
        <v>18-39</v>
      </c>
      <c r="K1031" s="2">
        <f t="shared" si="144"/>
        <v>4695.911000000001</v>
      </c>
      <c r="L1031" s="2">
        <f t="shared" si="149"/>
        <v>4696</v>
      </c>
      <c r="M1031" s="2">
        <f t="shared" si="150"/>
        <v>4696</v>
      </c>
      <c r="N1031" s="2">
        <f t="shared" si="151"/>
        <v>4695</v>
      </c>
      <c r="O1031">
        <f t="shared" si="145"/>
        <v>2022</v>
      </c>
      <c r="P1031" t="str">
        <f t="shared" si="146"/>
        <v>Nov</v>
      </c>
      <c r="Q1031" t="str">
        <f t="shared" si="147"/>
        <v>Nov-2022</v>
      </c>
      <c r="R1031" s="2" t="str">
        <f t="shared" si="152"/>
        <v>ADULTS</v>
      </c>
    </row>
    <row r="1032" spans="1:18" x14ac:dyDescent="0.35">
      <c r="A1032" s="1">
        <v>44782</v>
      </c>
      <c r="B1032" t="s">
        <v>1061</v>
      </c>
      <c r="C1032">
        <v>50</v>
      </c>
      <c r="D1032" t="s">
        <v>9</v>
      </c>
      <c r="E1032" t="s">
        <v>10</v>
      </c>
      <c r="F1032" t="s">
        <v>23</v>
      </c>
      <c r="G1032" s="6">
        <f>VLOOKUP(F1032,S$11:$T$15, 2, FALSE)</f>
        <v>2440.2966694490819</v>
      </c>
      <c r="H1032" t="s">
        <v>12</v>
      </c>
      <c r="I1032" s="2">
        <v>3300.63</v>
      </c>
      <c r="J1032" t="str">
        <f t="shared" si="148"/>
        <v>40-59</v>
      </c>
      <c r="K1032" s="2">
        <f t="shared" si="144"/>
        <v>3630.6930000000002</v>
      </c>
      <c r="L1032" s="2">
        <f t="shared" si="149"/>
        <v>3631</v>
      </c>
      <c r="M1032" s="2">
        <f t="shared" si="150"/>
        <v>3631</v>
      </c>
      <c r="N1032" s="2">
        <f t="shared" si="151"/>
        <v>3630</v>
      </c>
      <c r="O1032">
        <f t="shared" si="145"/>
        <v>2022</v>
      </c>
      <c r="P1032" t="str">
        <f t="shared" si="146"/>
        <v>Aug</v>
      </c>
      <c r="Q1032" t="str">
        <f t="shared" si="147"/>
        <v>Aug-2022</v>
      </c>
      <c r="R1032" s="2" t="str">
        <f t="shared" si="152"/>
        <v>ADULTS</v>
      </c>
    </row>
    <row r="1033" spans="1:18" x14ac:dyDescent="0.35">
      <c r="A1033" s="1">
        <v>44934</v>
      </c>
      <c r="B1033" t="s">
        <v>1062</v>
      </c>
      <c r="C1033">
        <v>20</v>
      </c>
      <c r="D1033" t="s">
        <v>14</v>
      </c>
      <c r="E1033" t="s">
        <v>15</v>
      </c>
      <c r="F1033" t="s">
        <v>11</v>
      </c>
      <c r="G1033" s="6">
        <f>VLOOKUP(F1033,S$11:$T$15, 2, FALSE)</f>
        <v>2503.6022787783868</v>
      </c>
      <c r="H1033" t="s">
        <v>40</v>
      </c>
      <c r="I1033" s="2">
        <v>712.51</v>
      </c>
      <c r="J1033" t="str">
        <f t="shared" si="148"/>
        <v>18-39</v>
      </c>
      <c r="K1033" s="2">
        <f t="shared" si="144"/>
        <v>783.76100000000008</v>
      </c>
      <c r="L1033" s="2">
        <f t="shared" si="149"/>
        <v>784</v>
      </c>
      <c r="M1033" s="2">
        <f t="shared" si="150"/>
        <v>784</v>
      </c>
      <c r="N1033" s="2">
        <f t="shared" si="151"/>
        <v>783</v>
      </c>
      <c r="O1033">
        <f t="shared" si="145"/>
        <v>2023</v>
      </c>
      <c r="P1033" t="str">
        <f t="shared" si="146"/>
        <v>Jan</v>
      </c>
      <c r="Q1033" t="str">
        <f t="shared" si="147"/>
        <v>Jan-2023</v>
      </c>
      <c r="R1033" s="2" t="str">
        <f t="shared" si="152"/>
        <v>ADULTS</v>
      </c>
    </row>
    <row r="1034" spans="1:18" x14ac:dyDescent="0.35">
      <c r="A1034" s="1">
        <v>44684</v>
      </c>
      <c r="B1034" t="s">
        <v>1063</v>
      </c>
      <c r="C1034">
        <v>86</v>
      </c>
      <c r="D1034" t="s">
        <v>21</v>
      </c>
      <c r="E1034" t="s">
        <v>15</v>
      </c>
      <c r="F1034" t="s">
        <v>16</v>
      </c>
      <c r="G1034" s="6">
        <f>VLOOKUP(F1034,S$11:$T$15, 2, FALSE)</f>
        <v>2509.1716796874998</v>
      </c>
      <c r="H1034" t="s">
        <v>12</v>
      </c>
      <c r="I1034" s="2">
        <v>4116.82</v>
      </c>
      <c r="J1034" t="str">
        <f t="shared" si="148"/>
        <v>&gt;59</v>
      </c>
      <c r="K1034" s="2">
        <f t="shared" si="144"/>
        <v>4528.5020000000004</v>
      </c>
      <c r="L1034" s="2">
        <f t="shared" si="149"/>
        <v>4529</v>
      </c>
      <c r="M1034" s="2">
        <f t="shared" si="150"/>
        <v>4529</v>
      </c>
      <c r="N1034" s="2">
        <f t="shared" si="151"/>
        <v>4528</v>
      </c>
      <c r="O1034">
        <f t="shared" si="145"/>
        <v>2022</v>
      </c>
      <c r="P1034" t="str">
        <f t="shared" si="146"/>
        <v>May</v>
      </c>
      <c r="Q1034" t="str">
        <f t="shared" si="147"/>
        <v>May-2022</v>
      </c>
      <c r="R1034" s="2" t="str">
        <f t="shared" si="152"/>
        <v>ADULTS</v>
      </c>
    </row>
    <row r="1035" spans="1:18" x14ac:dyDescent="0.35">
      <c r="A1035" s="1">
        <v>45120</v>
      </c>
      <c r="B1035" t="s">
        <v>1064</v>
      </c>
      <c r="C1035">
        <v>96</v>
      </c>
      <c r="D1035" t="s">
        <v>21</v>
      </c>
      <c r="E1035" t="s">
        <v>35</v>
      </c>
      <c r="F1035" t="s">
        <v>30</v>
      </c>
      <c r="G1035" s="6">
        <f>VLOOKUP(F1035,S$11:$T$15, 2, FALSE)</f>
        <v>2496.7676064257025</v>
      </c>
      <c r="H1035" t="s">
        <v>17</v>
      </c>
      <c r="I1035" s="2">
        <v>1181.6600000000001</v>
      </c>
      <c r="J1035" t="str">
        <f t="shared" si="148"/>
        <v>&gt;59</v>
      </c>
      <c r="K1035" s="2">
        <f t="shared" si="144"/>
        <v>1299.8260000000002</v>
      </c>
      <c r="L1035" s="2">
        <f t="shared" si="149"/>
        <v>1300</v>
      </c>
      <c r="M1035" s="2">
        <f t="shared" si="150"/>
        <v>1300</v>
      </c>
      <c r="N1035" s="2">
        <f t="shared" si="151"/>
        <v>1299</v>
      </c>
      <c r="O1035">
        <f t="shared" si="145"/>
        <v>2023</v>
      </c>
      <c r="P1035" t="str">
        <f t="shared" si="146"/>
        <v>Jul</v>
      </c>
      <c r="Q1035" t="str">
        <f t="shared" si="147"/>
        <v>Jul-2023</v>
      </c>
      <c r="R1035" s="2" t="str">
        <f t="shared" si="152"/>
        <v>ADULTS</v>
      </c>
    </row>
    <row r="1036" spans="1:18" x14ac:dyDescent="0.35">
      <c r="A1036" s="1">
        <v>44747</v>
      </c>
      <c r="B1036" t="s">
        <v>1065</v>
      </c>
      <c r="C1036">
        <v>35</v>
      </c>
      <c r="D1036" t="s">
        <v>14</v>
      </c>
      <c r="E1036" t="s">
        <v>25</v>
      </c>
      <c r="F1036" t="s">
        <v>16</v>
      </c>
      <c r="G1036" s="6">
        <f>VLOOKUP(F1036,S$11:$T$15, 2, FALSE)</f>
        <v>2509.1716796874998</v>
      </c>
      <c r="H1036" t="s">
        <v>28</v>
      </c>
      <c r="I1036" s="2">
        <v>223.84</v>
      </c>
      <c r="J1036" t="str">
        <f t="shared" si="148"/>
        <v>18-39</v>
      </c>
      <c r="K1036" s="2">
        <f t="shared" si="144"/>
        <v>246.22400000000002</v>
      </c>
      <c r="L1036" s="2">
        <f t="shared" si="149"/>
        <v>246</v>
      </c>
      <c r="M1036" s="2">
        <f t="shared" si="150"/>
        <v>247</v>
      </c>
      <c r="N1036" s="2">
        <f t="shared" si="151"/>
        <v>246</v>
      </c>
      <c r="O1036">
        <f t="shared" si="145"/>
        <v>2022</v>
      </c>
      <c r="P1036" t="str">
        <f t="shared" si="146"/>
        <v>Jul</v>
      </c>
      <c r="Q1036" t="str">
        <f t="shared" si="147"/>
        <v>Jul-2022</v>
      </c>
      <c r="R1036" s="2" t="str">
        <f t="shared" si="152"/>
        <v>ADULTS</v>
      </c>
    </row>
    <row r="1037" spans="1:18" x14ac:dyDescent="0.35">
      <c r="A1037" s="1">
        <v>44735</v>
      </c>
      <c r="B1037" t="s">
        <v>1066</v>
      </c>
      <c r="C1037">
        <v>5</v>
      </c>
      <c r="D1037" t="s">
        <v>9</v>
      </c>
      <c r="E1037" t="s">
        <v>25</v>
      </c>
      <c r="F1037" t="s">
        <v>11</v>
      </c>
      <c r="G1037" s="6">
        <f>VLOOKUP(F1037,S$11:$T$15, 2, FALSE)</f>
        <v>2503.6022787783868</v>
      </c>
      <c r="H1037" t="s">
        <v>17</v>
      </c>
      <c r="I1037" s="2">
        <v>3445.86</v>
      </c>
      <c r="J1037" t="str">
        <f t="shared" si="148"/>
        <v>0-17</v>
      </c>
      <c r="K1037" s="2">
        <f t="shared" si="144"/>
        <v>3790.4460000000004</v>
      </c>
      <c r="L1037" s="2">
        <f t="shared" si="149"/>
        <v>3790</v>
      </c>
      <c r="M1037" s="2">
        <f t="shared" si="150"/>
        <v>3791</v>
      </c>
      <c r="N1037" s="2">
        <f t="shared" si="151"/>
        <v>3790</v>
      </c>
      <c r="O1037">
        <f t="shared" si="145"/>
        <v>2022</v>
      </c>
      <c r="P1037" t="str">
        <f t="shared" si="146"/>
        <v>Jun</v>
      </c>
      <c r="Q1037" t="str">
        <f t="shared" si="147"/>
        <v>Jun-2022</v>
      </c>
      <c r="R1037" s="2" t="str">
        <f t="shared" si="152"/>
        <v>CHILDREN</v>
      </c>
    </row>
    <row r="1038" spans="1:18" x14ac:dyDescent="0.35">
      <c r="A1038" s="1">
        <v>45269</v>
      </c>
      <c r="B1038" t="s">
        <v>1067</v>
      </c>
      <c r="C1038">
        <v>25</v>
      </c>
      <c r="D1038" t="s">
        <v>14</v>
      </c>
      <c r="E1038" t="s">
        <v>35</v>
      </c>
      <c r="F1038" t="s">
        <v>11</v>
      </c>
      <c r="G1038" s="6">
        <f>VLOOKUP(F1038,S$11:$T$15, 2, FALSE)</f>
        <v>2503.6022787783868</v>
      </c>
      <c r="H1038" t="s">
        <v>37</v>
      </c>
      <c r="I1038" s="2">
        <v>1607.79</v>
      </c>
      <c r="J1038" t="str">
        <f t="shared" si="148"/>
        <v>18-39</v>
      </c>
      <c r="K1038" s="2">
        <f t="shared" si="144"/>
        <v>1768.5690000000002</v>
      </c>
      <c r="L1038" s="2">
        <f t="shared" si="149"/>
        <v>1769</v>
      </c>
      <c r="M1038" s="2">
        <f t="shared" si="150"/>
        <v>1769</v>
      </c>
      <c r="N1038" s="2">
        <f t="shared" si="151"/>
        <v>1768</v>
      </c>
      <c r="O1038">
        <f t="shared" si="145"/>
        <v>2023</v>
      </c>
      <c r="P1038" t="str">
        <f t="shared" si="146"/>
        <v>Dec</v>
      </c>
      <c r="Q1038" t="str">
        <f t="shared" si="147"/>
        <v>Dec-2023</v>
      </c>
      <c r="R1038" s="2" t="str">
        <f t="shared" si="152"/>
        <v>ADULTS</v>
      </c>
    </row>
    <row r="1039" spans="1:18" x14ac:dyDescent="0.35">
      <c r="A1039" s="1">
        <v>44675</v>
      </c>
      <c r="B1039" t="s">
        <v>1068</v>
      </c>
      <c r="C1039">
        <v>13</v>
      </c>
      <c r="D1039" t="s">
        <v>21</v>
      </c>
      <c r="E1039" t="s">
        <v>10</v>
      </c>
      <c r="F1039" t="s">
        <v>11</v>
      </c>
      <c r="G1039" s="6">
        <f>VLOOKUP(F1039,S$11:$T$15, 2, FALSE)</f>
        <v>2503.6022787783868</v>
      </c>
      <c r="H1039" t="s">
        <v>17</v>
      </c>
      <c r="I1039" s="2">
        <v>2534.1799999999998</v>
      </c>
      <c r="J1039" t="str">
        <f t="shared" si="148"/>
        <v>0-17</v>
      </c>
      <c r="K1039" s="2">
        <f t="shared" si="144"/>
        <v>2787.598</v>
      </c>
      <c r="L1039" s="2">
        <f t="shared" si="149"/>
        <v>2788</v>
      </c>
      <c r="M1039" s="2">
        <f t="shared" si="150"/>
        <v>2788</v>
      </c>
      <c r="N1039" s="2">
        <f t="shared" si="151"/>
        <v>2787</v>
      </c>
      <c r="O1039">
        <f t="shared" si="145"/>
        <v>2022</v>
      </c>
      <c r="P1039" t="str">
        <f t="shared" si="146"/>
        <v>Apr</v>
      </c>
      <c r="Q1039" t="str">
        <f t="shared" si="147"/>
        <v>Apr-2022</v>
      </c>
      <c r="R1039" s="2" t="str">
        <f t="shared" si="152"/>
        <v>CHILDREN</v>
      </c>
    </row>
    <row r="1040" spans="1:18" x14ac:dyDescent="0.35">
      <c r="A1040" s="1">
        <v>45280</v>
      </c>
      <c r="B1040" t="s">
        <v>1069</v>
      </c>
      <c r="C1040">
        <v>5</v>
      </c>
      <c r="D1040" t="s">
        <v>14</v>
      </c>
      <c r="E1040" t="s">
        <v>25</v>
      </c>
      <c r="F1040" t="s">
        <v>23</v>
      </c>
      <c r="G1040" s="6">
        <f>VLOOKUP(F1040,S$11:$T$15, 2, FALSE)</f>
        <v>2440.2966694490819</v>
      </c>
      <c r="H1040" t="s">
        <v>40</v>
      </c>
      <c r="I1040" s="2">
        <v>3271.64</v>
      </c>
      <c r="J1040" t="str">
        <f t="shared" si="148"/>
        <v>0-17</v>
      </c>
      <c r="K1040" s="2">
        <f t="shared" si="144"/>
        <v>3598.8040000000001</v>
      </c>
      <c r="L1040" s="2">
        <f t="shared" si="149"/>
        <v>3599</v>
      </c>
      <c r="M1040" s="2">
        <f t="shared" si="150"/>
        <v>3599</v>
      </c>
      <c r="N1040" s="2">
        <f t="shared" si="151"/>
        <v>3598</v>
      </c>
      <c r="O1040">
        <f t="shared" si="145"/>
        <v>2023</v>
      </c>
      <c r="P1040" t="str">
        <f t="shared" si="146"/>
        <v>Dec</v>
      </c>
      <c r="Q1040" t="str">
        <f t="shared" si="147"/>
        <v>Dec-2023</v>
      </c>
      <c r="R1040" s="2" t="str">
        <f t="shared" si="152"/>
        <v>CHILDREN</v>
      </c>
    </row>
    <row r="1041" spans="1:18" x14ac:dyDescent="0.35">
      <c r="A1041" s="1">
        <v>44806</v>
      </c>
      <c r="B1041" t="s">
        <v>1070</v>
      </c>
      <c r="C1041">
        <v>23</v>
      </c>
      <c r="D1041" t="s">
        <v>14</v>
      </c>
      <c r="E1041" t="s">
        <v>22</v>
      </c>
      <c r="F1041" t="s">
        <v>16</v>
      </c>
      <c r="G1041" s="6">
        <f>VLOOKUP(F1041,S$11:$T$15, 2, FALSE)</f>
        <v>2509.1716796874998</v>
      </c>
      <c r="H1041" t="s">
        <v>40</v>
      </c>
      <c r="I1041" s="2">
        <v>3160.03</v>
      </c>
      <c r="J1041" t="str">
        <f t="shared" si="148"/>
        <v>18-39</v>
      </c>
      <c r="K1041" s="2">
        <f t="shared" si="144"/>
        <v>3476.0330000000004</v>
      </c>
      <c r="L1041" s="2">
        <f t="shared" si="149"/>
        <v>3476</v>
      </c>
      <c r="M1041" s="2">
        <f t="shared" si="150"/>
        <v>3477</v>
      </c>
      <c r="N1041" s="2">
        <f t="shared" si="151"/>
        <v>3476</v>
      </c>
      <c r="O1041">
        <f t="shared" si="145"/>
        <v>2022</v>
      </c>
      <c r="P1041" t="str">
        <f t="shared" si="146"/>
        <v>Sep</v>
      </c>
      <c r="Q1041" t="str">
        <f t="shared" si="147"/>
        <v>Sep-2022</v>
      </c>
      <c r="R1041" s="2" t="str">
        <f t="shared" si="152"/>
        <v>ADULTS</v>
      </c>
    </row>
    <row r="1042" spans="1:18" x14ac:dyDescent="0.35">
      <c r="A1042" s="1">
        <v>45206</v>
      </c>
      <c r="B1042" t="s">
        <v>1071</v>
      </c>
      <c r="C1042">
        <v>11</v>
      </c>
      <c r="D1042" t="s">
        <v>9</v>
      </c>
      <c r="E1042" t="s">
        <v>10</v>
      </c>
      <c r="F1042" t="s">
        <v>23</v>
      </c>
      <c r="G1042" s="6">
        <f>VLOOKUP(F1042,S$11:$T$15, 2, FALSE)</f>
        <v>2440.2966694490819</v>
      </c>
      <c r="H1042" t="s">
        <v>28</v>
      </c>
      <c r="I1042" s="2">
        <v>715.42</v>
      </c>
      <c r="J1042" t="str">
        <f t="shared" si="148"/>
        <v>0-17</v>
      </c>
      <c r="K1042" s="2">
        <f t="shared" si="144"/>
        <v>786.96199999999999</v>
      </c>
      <c r="L1042" s="2">
        <f t="shared" si="149"/>
        <v>787</v>
      </c>
      <c r="M1042" s="2">
        <f t="shared" si="150"/>
        <v>787</v>
      </c>
      <c r="N1042" s="2">
        <f t="shared" si="151"/>
        <v>786</v>
      </c>
      <c r="O1042">
        <f t="shared" si="145"/>
        <v>2023</v>
      </c>
      <c r="P1042" t="str">
        <f t="shared" si="146"/>
        <v>Oct</v>
      </c>
      <c r="Q1042" t="str">
        <f t="shared" si="147"/>
        <v>Oct-2023</v>
      </c>
      <c r="R1042" s="2" t="str">
        <f t="shared" si="152"/>
        <v>CHILDREN</v>
      </c>
    </row>
    <row r="1043" spans="1:18" x14ac:dyDescent="0.35">
      <c r="A1043" s="1">
        <v>44731</v>
      </c>
      <c r="B1043" t="s">
        <v>1072</v>
      </c>
      <c r="C1043">
        <v>71</v>
      </c>
      <c r="D1043" t="s">
        <v>14</v>
      </c>
      <c r="E1043" t="s">
        <v>10</v>
      </c>
      <c r="F1043" t="s">
        <v>23</v>
      </c>
      <c r="G1043" s="6">
        <f>VLOOKUP(F1043,S$11:$T$15, 2, FALSE)</f>
        <v>2440.2966694490819</v>
      </c>
      <c r="H1043" t="s">
        <v>12</v>
      </c>
      <c r="I1043" s="2">
        <v>3859.8</v>
      </c>
      <c r="J1043" t="str">
        <f t="shared" si="148"/>
        <v>&gt;59</v>
      </c>
      <c r="K1043" s="2">
        <f t="shared" si="144"/>
        <v>4245.7800000000007</v>
      </c>
      <c r="L1043" s="2">
        <f t="shared" si="149"/>
        <v>4246</v>
      </c>
      <c r="M1043" s="2">
        <f t="shared" si="150"/>
        <v>4246</v>
      </c>
      <c r="N1043" s="2">
        <f t="shared" si="151"/>
        <v>4245</v>
      </c>
      <c r="O1043">
        <f t="shared" si="145"/>
        <v>2022</v>
      </c>
      <c r="P1043" t="str">
        <f t="shared" si="146"/>
        <v>Jun</v>
      </c>
      <c r="Q1043" t="str">
        <f t="shared" si="147"/>
        <v>Jun-2022</v>
      </c>
      <c r="R1043" s="2" t="str">
        <f t="shared" si="152"/>
        <v>ADULTS</v>
      </c>
    </row>
    <row r="1044" spans="1:18" x14ac:dyDescent="0.35">
      <c r="A1044" s="1">
        <v>44579</v>
      </c>
      <c r="B1044" t="s">
        <v>1073</v>
      </c>
      <c r="C1044">
        <v>48</v>
      </c>
      <c r="D1044" t="s">
        <v>9</v>
      </c>
      <c r="E1044" t="s">
        <v>22</v>
      </c>
      <c r="F1044" t="s">
        <v>16</v>
      </c>
      <c r="G1044" s="6">
        <f>VLOOKUP(F1044,S$11:$T$15, 2, FALSE)</f>
        <v>2509.1716796874998</v>
      </c>
      <c r="H1044" t="s">
        <v>12</v>
      </c>
      <c r="I1044" s="2">
        <v>4665.28</v>
      </c>
      <c r="J1044" t="str">
        <f t="shared" si="148"/>
        <v>40-59</v>
      </c>
      <c r="K1044" s="2">
        <f t="shared" si="144"/>
        <v>5131.808</v>
      </c>
      <c r="L1044" s="2">
        <f t="shared" si="149"/>
        <v>5132</v>
      </c>
      <c r="M1044" s="2">
        <f t="shared" si="150"/>
        <v>5132</v>
      </c>
      <c r="N1044" s="2">
        <f t="shared" si="151"/>
        <v>5131</v>
      </c>
      <c r="O1044">
        <f t="shared" si="145"/>
        <v>2022</v>
      </c>
      <c r="P1044" t="str">
        <f t="shared" si="146"/>
        <v>Jan</v>
      </c>
      <c r="Q1044" t="str">
        <f t="shared" si="147"/>
        <v>Jan-2022</v>
      </c>
      <c r="R1044" s="2" t="str">
        <f t="shared" si="152"/>
        <v>ADULTS</v>
      </c>
    </row>
    <row r="1045" spans="1:18" x14ac:dyDescent="0.35">
      <c r="A1045" s="1">
        <v>44742</v>
      </c>
      <c r="B1045" t="s">
        <v>1074</v>
      </c>
      <c r="C1045">
        <v>56</v>
      </c>
      <c r="D1045" t="s">
        <v>21</v>
      </c>
      <c r="E1045" t="s">
        <v>22</v>
      </c>
      <c r="F1045" t="s">
        <v>11</v>
      </c>
      <c r="G1045" s="6">
        <f>VLOOKUP(F1045,S$11:$T$15, 2, FALSE)</f>
        <v>2503.6022787783868</v>
      </c>
      <c r="H1045" t="s">
        <v>40</v>
      </c>
      <c r="I1045" s="2">
        <v>3975.73</v>
      </c>
      <c r="J1045" t="str">
        <f t="shared" si="148"/>
        <v>40-59</v>
      </c>
      <c r="K1045" s="2">
        <f t="shared" si="144"/>
        <v>4373.3030000000008</v>
      </c>
      <c r="L1045" s="2">
        <f t="shared" si="149"/>
        <v>4373</v>
      </c>
      <c r="M1045" s="2">
        <f t="shared" si="150"/>
        <v>4374</v>
      </c>
      <c r="N1045" s="2">
        <f t="shared" si="151"/>
        <v>4373</v>
      </c>
      <c r="O1045">
        <f t="shared" si="145"/>
        <v>2022</v>
      </c>
      <c r="P1045" t="str">
        <f t="shared" si="146"/>
        <v>Jun</v>
      </c>
      <c r="Q1045" t="str">
        <f t="shared" si="147"/>
        <v>Jun-2022</v>
      </c>
      <c r="R1045" s="2" t="str">
        <f t="shared" si="152"/>
        <v>ADULTS</v>
      </c>
    </row>
    <row r="1046" spans="1:18" x14ac:dyDescent="0.35">
      <c r="A1046" s="1">
        <v>44790</v>
      </c>
      <c r="B1046" t="s">
        <v>1075</v>
      </c>
      <c r="C1046">
        <v>98</v>
      </c>
      <c r="D1046" t="s">
        <v>9</v>
      </c>
      <c r="E1046" t="s">
        <v>33</v>
      </c>
      <c r="F1046" t="s">
        <v>11</v>
      </c>
      <c r="G1046" s="6">
        <f>VLOOKUP(F1046,S$11:$T$15, 2, FALSE)</f>
        <v>2503.6022787783868</v>
      </c>
      <c r="H1046" t="s">
        <v>28</v>
      </c>
      <c r="I1046" s="2">
        <v>4829.5200000000004</v>
      </c>
      <c r="J1046" t="str">
        <f t="shared" si="148"/>
        <v>&gt;59</v>
      </c>
      <c r="K1046" s="2">
        <f t="shared" si="144"/>
        <v>5312.4720000000007</v>
      </c>
      <c r="L1046" s="2">
        <f t="shared" si="149"/>
        <v>5312</v>
      </c>
      <c r="M1046" s="2">
        <f t="shared" si="150"/>
        <v>5313</v>
      </c>
      <c r="N1046" s="2">
        <f t="shared" si="151"/>
        <v>5312</v>
      </c>
      <c r="O1046">
        <f t="shared" si="145"/>
        <v>2022</v>
      </c>
      <c r="P1046" t="str">
        <f t="shared" si="146"/>
        <v>Aug</v>
      </c>
      <c r="Q1046" t="str">
        <f t="shared" si="147"/>
        <v>Aug-2022</v>
      </c>
      <c r="R1046" s="2" t="str">
        <f t="shared" si="152"/>
        <v>ADULTS</v>
      </c>
    </row>
    <row r="1047" spans="1:18" x14ac:dyDescent="0.35">
      <c r="A1047" s="1">
        <v>44952</v>
      </c>
      <c r="B1047" t="s">
        <v>1076</v>
      </c>
      <c r="C1047">
        <v>2</v>
      </c>
      <c r="D1047" t="s">
        <v>9</v>
      </c>
      <c r="E1047" t="s">
        <v>22</v>
      </c>
      <c r="F1047" t="s">
        <v>16</v>
      </c>
      <c r="G1047" s="6">
        <f>VLOOKUP(F1047,S$11:$T$15, 2, FALSE)</f>
        <v>2509.1716796874998</v>
      </c>
      <c r="H1047" t="s">
        <v>40</v>
      </c>
      <c r="I1047" s="2">
        <v>1728.52</v>
      </c>
      <c r="J1047" t="str">
        <f t="shared" si="148"/>
        <v>0-17</v>
      </c>
      <c r="K1047" s="2">
        <f t="shared" si="144"/>
        <v>1901.3720000000001</v>
      </c>
      <c r="L1047" s="2">
        <f t="shared" si="149"/>
        <v>1901</v>
      </c>
      <c r="M1047" s="2">
        <f t="shared" si="150"/>
        <v>1902</v>
      </c>
      <c r="N1047" s="2">
        <f t="shared" si="151"/>
        <v>1901</v>
      </c>
      <c r="O1047">
        <f t="shared" si="145"/>
        <v>2023</v>
      </c>
      <c r="P1047" t="str">
        <f t="shared" si="146"/>
        <v>Jan</v>
      </c>
      <c r="Q1047" t="str">
        <f t="shared" si="147"/>
        <v>Jan-2023</v>
      </c>
      <c r="R1047" s="2" t="str">
        <f t="shared" si="152"/>
        <v>CHILDREN</v>
      </c>
    </row>
    <row r="1048" spans="1:18" x14ac:dyDescent="0.35">
      <c r="A1048" s="1">
        <v>44974</v>
      </c>
      <c r="B1048" t="s">
        <v>1077</v>
      </c>
      <c r="C1048">
        <v>92</v>
      </c>
      <c r="D1048" t="s">
        <v>14</v>
      </c>
      <c r="E1048" t="s">
        <v>35</v>
      </c>
      <c r="F1048" t="s">
        <v>23</v>
      </c>
      <c r="G1048" s="6">
        <f>VLOOKUP(F1048,S$11:$T$15, 2, FALSE)</f>
        <v>2440.2966694490819</v>
      </c>
      <c r="H1048" t="s">
        <v>12</v>
      </c>
      <c r="I1048" s="2">
        <v>3627.43</v>
      </c>
      <c r="J1048" t="str">
        <f t="shared" si="148"/>
        <v>&gt;59</v>
      </c>
      <c r="K1048" s="2">
        <f t="shared" si="144"/>
        <v>3990.1730000000002</v>
      </c>
      <c r="L1048" s="2">
        <f t="shared" si="149"/>
        <v>3990</v>
      </c>
      <c r="M1048" s="2">
        <f t="shared" si="150"/>
        <v>3991</v>
      </c>
      <c r="N1048" s="2">
        <f t="shared" si="151"/>
        <v>3990</v>
      </c>
      <c r="O1048">
        <f t="shared" si="145"/>
        <v>2023</v>
      </c>
      <c r="P1048" t="str">
        <f t="shared" si="146"/>
        <v>Feb</v>
      </c>
      <c r="Q1048" t="str">
        <f t="shared" si="147"/>
        <v>Feb-2023</v>
      </c>
      <c r="R1048" s="2" t="str">
        <f t="shared" si="152"/>
        <v>ADULTS</v>
      </c>
    </row>
    <row r="1049" spans="1:18" x14ac:dyDescent="0.35">
      <c r="A1049" s="1">
        <v>45154</v>
      </c>
      <c r="B1049" t="s">
        <v>1078</v>
      </c>
      <c r="C1049">
        <v>6</v>
      </c>
      <c r="D1049" t="s">
        <v>21</v>
      </c>
      <c r="E1049" t="s">
        <v>33</v>
      </c>
      <c r="F1049" t="s">
        <v>11</v>
      </c>
      <c r="G1049" s="6">
        <f>VLOOKUP(F1049,S$11:$T$15, 2, FALSE)</f>
        <v>2503.6022787783868</v>
      </c>
      <c r="H1049" t="s">
        <v>37</v>
      </c>
      <c r="I1049" s="2">
        <v>991.45</v>
      </c>
      <c r="J1049" t="str">
        <f t="shared" si="148"/>
        <v>0-17</v>
      </c>
      <c r="K1049" s="2">
        <f t="shared" si="144"/>
        <v>1090.595</v>
      </c>
      <c r="L1049" s="2">
        <f t="shared" si="149"/>
        <v>1091</v>
      </c>
      <c r="M1049" s="2">
        <f t="shared" si="150"/>
        <v>1091</v>
      </c>
      <c r="N1049" s="2">
        <f t="shared" si="151"/>
        <v>1090</v>
      </c>
      <c r="O1049">
        <f t="shared" si="145"/>
        <v>2023</v>
      </c>
      <c r="P1049" t="str">
        <f t="shared" si="146"/>
        <v>Aug</v>
      </c>
      <c r="Q1049" t="str">
        <f t="shared" si="147"/>
        <v>Aug-2023</v>
      </c>
      <c r="R1049" s="2" t="str">
        <f t="shared" si="152"/>
        <v>CHILDREN</v>
      </c>
    </row>
    <row r="1050" spans="1:18" x14ac:dyDescent="0.35">
      <c r="A1050" s="1">
        <v>44583</v>
      </c>
      <c r="B1050" t="s">
        <v>1079</v>
      </c>
      <c r="C1050">
        <v>87</v>
      </c>
      <c r="D1050" t="s">
        <v>14</v>
      </c>
      <c r="E1050" t="s">
        <v>22</v>
      </c>
      <c r="F1050" t="s">
        <v>23</v>
      </c>
      <c r="G1050" s="6">
        <f>VLOOKUP(F1050,S$11:$T$15, 2, FALSE)</f>
        <v>2440.2966694490819</v>
      </c>
      <c r="H1050" t="s">
        <v>37</v>
      </c>
      <c r="I1050" s="2">
        <v>471.45</v>
      </c>
      <c r="J1050" t="str">
        <f t="shared" si="148"/>
        <v>&gt;59</v>
      </c>
      <c r="K1050" s="2">
        <f t="shared" si="144"/>
        <v>518.59500000000003</v>
      </c>
      <c r="L1050" s="2">
        <f t="shared" si="149"/>
        <v>519</v>
      </c>
      <c r="M1050" s="2">
        <f t="shared" si="150"/>
        <v>519</v>
      </c>
      <c r="N1050" s="2">
        <f t="shared" si="151"/>
        <v>518</v>
      </c>
      <c r="O1050">
        <f t="shared" si="145"/>
        <v>2022</v>
      </c>
      <c r="P1050" t="str">
        <f t="shared" si="146"/>
        <v>Jan</v>
      </c>
      <c r="Q1050" t="str">
        <f t="shared" si="147"/>
        <v>Jan-2022</v>
      </c>
      <c r="R1050" s="2" t="str">
        <f t="shared" si="152"/>
        <v>ADULTS</v>
      </c>
    </row>
    <row r="1051" spans="1:18" x14ac:dyDescent="0.35">
      <c r="A1051" s="1">
        <v>44755</v>
      </c>
      <c r="B1051" t="s">
        <v>1080</v>
      </c>
      <c r="C1051">
        <v>93</v>
      </c>
      <c r="D1051" t="s">
        <v>9</v>
      </c>
      <c r="E1051" t="s">
        <v>27</v>
      </c>
      <c r="F1051" t="s">
        <v>30</v>
      </c>
      <c r="G1051" s="6">
        <f>VLOOKUP(F1051,S$11:$T$15, 2, FALSE)</f>
        <v>2496.7676064257025</v>
      </c>
      <c r="H1051" t="s">
        <v>28</v>
      </c>
      <c r="I1051" s="2">
        <v>782.75</v>
      </c>
      <c r="J1051" t="str">
        <f t="shared" si="148"/>
        <v>&gt;59</v>
      </c>
      <c r="K1051" s="2">
        <f t="shared" si="144"/>
        <v>861.02500000000009</v>
      </c>
      <c r="L1051" s="2">
        <f t="shared" si="149"/>
        <v>861</v>
      </c>
      <c r="M1051" s="2">
        <f t="shared" si="150"/>
        <v>862</v>
      </c>
      <c r="N1051" s="2">
        <f t="shared" si="151"/>
        <v>861</v>
      </c>
      <c r="O1051">
        <f t="shared" si="145"/>
        <v>2022</v>
      </c>
      <c r="P1051" t="str">
        <f t="shared" si="146"/>
        <v>Jul</v>
      </c>
      <c r="Q1051" t="str">
        <f t="shared" si="147"/>
        <v>Jul-2022</v>
      </c>
      <c r="R1051" s="2" t="str">
        <f t="shared" si="152"/>
        <v>ADULTS</v>
      </c>
    </row>
    <row r="1052" spans="1:18" x14ac:dyDescent="0.35">
      <c r="A1052" s="1">
        <v>45176</v>
      </c>
      <c r="B1052" t="s">
        <v>1081</v>
      </c>
      <c r="C1052">
        <v>97</v>
      </c>
      <c r="D1052" t="s">
        <v>21</v>
      </c>
      <c r="E1052" t="s">
        <v>33</v>
      </c>
      <c r="F1052" t="s">
        <v>11</v>
      </c>
      <c r="G1052" s="6">
        <f>VLOOKUP(F1052,S$11:$T$15, 2, FALSE)</f>
        <v>2503.6022787783868</v>
      </c>
      <c r="H1052" t="s">
        <v>37</v>
      </c>
      <c r="I1052" s="2">
        <v>65.48</v>
      </c>
      <c r="J1052" t="str">
        <f t="shared" si="148"/>
        <v>&gt;59</v>
      </c>
      <c r="K1052" s="2">
        <f t="shared" si="144"/>
        <v>72.028000000000006</v>
      </c>
      <c r="L1052" s="2">
        <f t="shared" si="149"/>
        <v>72</v>
      </c>
      <c r="M1052" s="2">
        <f t="shared" si="150"/>
        <v>73</v>
      </c>
      <c r="N1052" s="2">
        <f t="shared" si="151"/>
        <v>72</v>
      </c>
      <c r="O1052">
        <f t="shared" si="145"/>
        <v>2023</v>
      </c>
      <c r="P1052" t="str">
        <f t="shared" si="146"/>
        <v>Sep</v>
      </c>
      <c r="Q1052" t="str">
        <f t="shared" si="147"/>
        <v>Sep-2023</v>
      </c>
      <c r="R1052" s="2" t="str">
        <f t="shared" si="152"/>
        <v>ADULTS</v>
      </c>
    </row>
    <row r="1053" spans="1:18" x14ac:dyDescent="0.35">
      <c r="A1053" s="1">
        <v>45236</v>
      </c>
      <c r="B1053" t="s">
        <v>1082</v>
      </c>
      <c r="C1053">
        <v>18</v>
      </c>
      <c r="D1053" t="s">
        <v>21</v>
      </c>
      <c r="E1053" t="s">
        <v>19</v>
      </c>
      <c r="F1053" t="s">
        <v>16</v>
      </c>
      <c r="G1053" s="6">
        <f>VLOOKUP(F1053,S$11:$T$15, 2, FALSE)</f>
        <v>2509.1716796874998</v>
      </c>
      <c r="H1053" t="s">
        <v>28</v>
      </c>
      <c r="I1053" s="2">
        <v>2490.8200000000002</v>
      </c>
      <c r="J1053" t="str">
        <f t="shared" si="148"/>
        <v>18-39</v>
      </c>
      <c r="K1053" s="2">
        <f t="shared" si="144"/>
        <v>2739.9020000000005</v>
      </c>
      <c r="L1053" s="2">
        <f t="shared" si="149"/>
        <v>2740</v>
      </c>
      <c r="M1053" s="2">
        <f t="shared" si="150"/>
        <v>2740</v>
      </c>
      <c r="N1053" s="2">
        <f t="shared" si="151"/>
        <v>2739</v>
      </c>
      <c r="O1053">
        <f t="shared" si="145"/>
        <v>2023</v>
      </c>
      <c r="P1053" t="str">
        <f t="shared" si="146"/>
        <v>Nov</v>
      </c>
      <c r="Q1053" t="str">
        <f t="shared" si="147"/>
        <v>Nov-2023</v>
      </c>
      <c r="R1053" s="2" t="str">
        <f t="shared" si="152"/>
        <v>ADULTS</v>
      </c>
    </row>
    <row r="1054" spans="1:18" x14ac:dyDescent="0.35">
      <c r="A1054" s="1">
        <v>44941</v>
      </c>
      <c r="B1054" t="s">
        <v>1083</v>
      </c>
      <c r="C1054">
        <v>64</v>
      </c>
      <c r="D1054" t="s">
        <v>21</v>
      </c>
      <c r="E1054" t="s">
        <v>10</v>
      </c>
      <c r="F1054" t="s">
        <v>23</v>
      </c>
      <c r="G1054" s="6">
        <f>VLOOKUP(F1054,S$11:$T$15, 2, FALSE)</f>
        <v>2440.2966694490819</v>
      </c>
      <c r="H1054" t="s">
        <v>37</v>
      </c>
      <c r="I1054" s="2">
        <v>277.11</v>
      </c>
      <c r="J1054" t="str">
        <f t="shared" si="148"/>
        <v>&gt;59</v>
      </c>
      <c r="K1054" s="2">
        <f t="shared" si="144"/>
        <v>304.82100000000003</v>
      </c>
      <c r="L1054" s="2">
        <f t="shared" si="149"/>
        <v>305</v>
      </c>
      <c r="M1054" s="2">
        <f t="shared" si="150"/>
        <v>305</v>
      </c>
      <c r="N1054" s="2">
        <f t="shared" si="151"/>
        <v>304</v>
      </c>
      <c r="O1054">
        <f t="shared" si="145"/>
        <v>2023</v>
      </c>
      <c r="P1054" t="str">
        <f t="shared" si="146"/>
        <v>Jan</v>
      </c>
      <c r="Q1054" t="str">
        <f t="shared" si="147"/>
        <v>Jan-2023</v>
      </c>
      <c r="R1054" s="2" t="str">
        <f t="shared" si="152"/>
        <v>ADULTS</v>
      </c>
    </row>
    <row r="1055" spans="1:18" x14ac:dyDescent="0.35">
      <c r="A1055" s="1">
        <v>45104</v>
      </c>
      <c r="B1055" t="s">
        <v>1084</v>
      </c>
      <c r="C1055">
        <v>93</v>
      </c>
      <c r="D1055" t="s">
        <v>21</v>
      </c>
      <c r="E1055" t="s">
        <v>35</v>
      </c>
      <c r="F1055" t="s">
        <v>23</v>
      </c>
      <c r="G1055" s="6">
        <f>VLOOKUP(F1055,S$11:$T$15, 2, FALSE)</f>
        <v>2440.2966694490819</v>
      </c>
      <c r="H1055" t="s">
        <v>37</v>
      </c>
      <c r="I1055" s="2">
        <v>865.69</v>
      </c>
      <c r="J1055" t="str">
        <f t="shared" si="148"/>
        <v>&gt;59</v>
      </c>
      <c r="K1055" s="2">
        <f t="shared" si="144"/>
        <v>952.25900000000013</v>
      </c>
      <c r="L1055" s="2">
        <f t="shared" si="149"/>
        <v>952</v>
      </c>
      <c r="M1055" s="2">
        <f t="shared" si="150"/>
        <v>953</v>
      </c>
      <c r="N1055" s="2">
        <f t="shared" si="151"/>
        <v>952</v>
      </c>
      <c r="O1055">
        <f t="shared" si="145"/>
        <v>2023</v>
      </c>
      <c r="P1055" t="str">
        <f t="shared" si="146"/>
        <v>Jun</v>
      </c>
      <c r="Q1055" t="str">
        <f t="shared" si="147"/>
        <v>Jun-2023</v>
      </c>
      <c r="R1055" s="2" t="str">
        <f t="shared" si="152"/>
        <v>ADULTS</v>
      </c>
    </row>
    <row r="1056" spans="1:18" x14ac:dyDescent="0.35">
      <c r="A1056" s="1">
        <v>44820</v>
      </c>
      <c r="B1056" t="s">
        <v>1085</v>
      </c>
      <c r="C1056">
        <v>98</v>
      </c>
      <c r="D1056" t="s">
        <v>14</v>
      </c>
      <c r="E1056" t="s">
        <v>10</v>
      </c>
      <c r="F1056" t="s">
        <v>16</v>
      </c>
      <c r="G1056" s="6">
        <f>VLOOKUP(F1056,S$11:$T$15, 2, FALSE)</f>
        <v>2509.1716796874998</v>
      </c>
      <c r="H1056" t="s">
        <v>12</v>
      </c>
      <c r="I1056" s="2">
        <v>2570.5300000000002</v>
      </c>
      <c r="J1056" t="str">
        <f t="shared" si="148"/>
        <v>&gt;59</v>
      </c>
      <c r="K1056" s="2">
        <f t="shared" si="144"/>
        <v>2827.5830000000005</v>
      </c>
      <c r="L1056" s="2">
        <f t="shared" si="149"/>
        <v>2828</v>
      </c>
      <c r="M1056" s="2">
        <f t="shared" si="150"/>
        <v>2828</v>
      </c>
      <c r="N1056" s="2">
        <f t="shared" si="151"/>
        <v>2827</v>
      </c>
      <c r="O1056">
        <f t="shared" si="145"/>
        <v>2022</v>
      </c>
      <c r="P1056" t="str">
        <f t="shared" si="146"/>
        <v>Sep</v>
      </c>
      <c r="Q1056" t="str">
        <f t="shared" si="147"/>
        <v>Sep-2022</v>
      </c>
      <c r="R1056" s="2" t="str">
        <f t="shared" si="152"/>
        <v>ADULTS</v>
      </c>
    </row>
    <row r="1057" spans="1:18" x14ac:dyDescent="0.35">
      <c r="A1057" s="1">
        <v>44697</v>
      </c>
      <c r="B1057" t="s">
        <v>1086</v>
      </c>
      <c r="C1057">
        <v>28</v>
      </c>
      <c r="D1057" t="s">
        <v>21</v>
      </c>
      <c r="E1057" t="s">
        <v>22</v>
      </c>
      <c r="F1057" t="s">
        <v>23</v>
      </c>
      <c r="G1057" s="6">
        <f>VLOOKUP(F1057,S$11:$T$15, 2, FALSE)</f>
        <v>2440.2966694490819</v>
      </c>
      <c r="H1057" t="s">
        <v>37</v>
      </c>
      <c r="I1057" s="2">
        <v>3410.42</v>
      </c>
      <c r="J1057" t="str">
        <f t="shared" si="148"/>
        <v>18-39</v>
      </c>
      <c r="K1057" s="2">
        <f t="shared" si="144"/>
        <v>3751.4620000000004</v>
      </c>
      <c r="L1057" s="2">
        <f t="shared" si="149"/>
        <v>3751</v>
      </c>
      <c r="M1057" s="2">
        <f t="shared" si="150"/>
        <v>3752</v>
      </c>
      <c r="N1057" s="2">
        <f t="shared" si="151"/>
        <v>3751</v>
      </c>
      <c r="O1057">
        <f t="shared" si="145"/>
        <v>2022</v>
      </c>
      <c r="P1057" t="str">
        <f t="shared" si="146"/>
        <v>May</v>
      </c>
      <c r="Q1057" t="str">
        <f t="shared" si="147"/>
        <v>May-2022</v>
      </c>
      <c r="R1057" s="2" t="str">
        <f t="shared" si="152"/>
        <v>ADULTS</v>
      </c>
    </row>
    <row r="1058" spans="1:18" x14ac:dyDescent="0.35">
      <c r="A1058" s="1">
        <v>44761</v>
      </c>
      <c r="B1058" t="s">
        <v>1087</v>
      </c>
      <c r="C1058">
        <v>22</v>
      </c>
      <c r="D1058" t="s">
        <v>14</v>
      </c>
      <c r="E1058" t="s">
        <v>19</v>
      </c>
      <c r="F1058" t="s">
        <v>16</v>
      </c>
      <c r="G1058" s="6">
        <f>VLOOKUP(F1058,S$11:$T$15, 2, FALSE)</f>
        <v>2509.1716796874998</v>
      </c>
      <c r="H1058" t="s">
        <v>17</v>
      </c>
      <c r="I1058" s="2">
        <v>3049.18</v>
      </c>
      <c r="J1058" t="str">
        <f t="shared" si="148"/>
        <v>18-39</v>
      </c>
      <c r="K1058" s="2">
        <f t="shared" si="144"/>
        <v>3354.098</v>
      </c>
      <c r="L1058" s="2">
        <f t="shared" si="149"/>
        <v>3354</v>
      </c>
      <c r="M1058" s="2">
        <f t="shared" si="150"/>
        <v>3355</v>
      </c>
      <c r="N1058" s="2">
        <f t="shared" si="151"/>
        <v>3354</v>
      </c>
      <c r="O1058">
        <f t="shared" si="145"/>
        <v>2022</v>
      </c>
      <c r="P1058" t="str">
        <f t="shared" si="146"/>
        <v>Jul</v>
      </c>
      <c r="Q1058" t="str">
        <f t="shared" si="147"/>
        <v>Jul-2022</v>
      </c>
      <c r="R1058" s="2" t="str">
        <f t="shared" si="152"/>
        <v>ADULTS</v>
      </c>
    </row>
    <row r="1059" spans="1:18" x14ac:dyDescent="0.35">
      <c r="A1059" s="1">
        <v>44633</v>
      </c>
      <c r="B1059" t="s">
        <v>1088</v>
      </c>
      <c r="C1059">
        <v>90</v>
      </c>
      <c r="D1059" t="s">
        <v>14</v>
      </c>
      <c r="E1059" t="s">
        <v>25</v>
      </c>
      <c r="F1059" t="s">
        <v>11</v>
      </c>
      <c r="G1059" s="6">
        <f>VLOOKUP(F1059,S$11:$T$15, 2, FALSE)</f>
        <v>2503.6022787783868</v>
      </c>
      <c r="H1059" t="s">
        <v>12</v>
      </c>
      <c r="I1059" s="2">
        <v>2149.85</v>
      </c>
      <c r="J1059" t="str">
        <f t="shared" si="148"/>
        <v>&gt;59</v>
      </c>
      <c r="K1059" s="2">
        <f t="shared" si="144"/>
        <v>2364.835</v>
      </c>
      <c r="L1059" s="2">
        <f t="shared" si="149"/>
        <v>2365</v>
      </c>
      <c r="M1059" s="2">
        <f t="shared" si="150"/>
        <v>2365</v>
      </c>
      <c r="N1059" s="2">
        <f t="shared" si="151"/>
        <v>2364</v>
      </c>
      <c r="O1059">
        <f t="shared" si="145"/>
        <v>2022</v>
      </c>
      <c r="P1059" t="str">
        <f t="shared" si="146"/>
        <v>Mar</v>
      </c>
      <c r="Q1059" t="str">
        <f t="shared" si="147"/>
        <v>Mar-2022</v>
      </c>
      <c r="R1059" s="2" t="str">
        <f t="shared" si="152"/>
        <v>ADULTS</v>
      </c>
    </row>
    <row r="1060" spans="1:18" x14ac:dyDescent="0.35">
      <c r="A1060" s="1">
        <v>44947</v>
      </c>
      <c r="B1060" t="s">
        <v>1089</v>
      </c>
      <c r="C1060">
        <v>2</v>
      </c>
      <c r="D1060" t="s">
        <v>21</v>
      </c>
      <c r="E1060" t="s">
        <v>19</v>
      </c>
      <c r="F1060" t="s">
        <v>30</v>
      </c>
      <c r="G1060" s="6">
        <f>VLOOKUP(F1060,S$11:$T$15, 2, FALSE)</f>
        <v>2496.7676064257025</v>
      </c>
      <c r="H1060" t="s">
        <v>28</v>
      </c>
      <c r="I1060" s="2">
        <v>4354.41</v>
      </c>
      <c r="J1060" t="str">
        <f t="shared" si="148"/>
        <v>0-17</v>
      </c>
      <c r="K1060" s="2">
        <f t="shared" si="144"/>
        <v>4789.8510000000006</v>
      </c>
      <c r="L1060" s="2">
        <f t="shared" si="149"/>
        <v>4790</v>
      </c>
      <c r="M1060" s="2">
        <f t="shared" si="150"/>
        <v>4790</v>
      </c>
      <c r="N1060" s="2">
        <f t="shared" si="151"/>
        <v>4789</v>
      </c>
      <c r="O1060">
        <f t="shared" si="145"/>
        <v>2023</v>
      </c>
      <c r="P1060" t="str">
        <f t="shared" si="146"/>
        <v>Jan</v>
      </c>
      <c r="Q1060" t="str">
        <f t="shared" si="147"/>
        <v>Jan-2023</v>
      </c>
      <c r="R1060" s="2" t="str">
        <f t="shared" si="152"/>
        <v>CHILDREN</v>
      </c>
    </row>
    <row r="1061" spans="1:18" x14ac:dyDescent="0.35">
      <c r="A1061" s="1">
        <v>45185</v>
      </c>
      <c r="B1061" t="s">
        <v>1090</v>
      </c>
      <c r="C1061">
        <v>58</v>
      </c>
      <c r="D1061" t="s">
        <v>21</v>
      </c>
      <c r="E1061" t="s">
        <v>33</v>
      </c>
      <c r="F1061" t="s">
        <v>11</v>
      </c>
      <c r="G1061" s="6">
        <f>VLOOKUP(F1061,S$11:$T$15, 2, FALSE)</f>
        <v>2503.6022787783868</v>
      </c>
      <c r="H1061" t="s">
        <v>28</v>
      </c>
      <c r="I1061" s="2">
        <v>2923.87</v>
      </c>
      <c r="J1061" t="str">
        <f t="shared" si="148"/>
        <v>40-59</v>
      </c>
      <c r="K1061" s="2">
        <f t="shared" si="144"/>
        <v>3216.2570000000001</v>
      </c>
      <c r="L1061" s="2">
        <f t="shared" si="149"/>
        <v>3216</v>
      </c>
      <c r="M1061" s="2">
        <f t="shared" si="150"/>
        <v>3217</v>
      </c>
      <c r="N1061" s="2">
        <f t="shared" si="151"/>
        <v>3216</v>
      </c>
      <c r="O1061">
        <f t="shared" si="145"/>
        <v>2023</v>
      </c>
      <c r="P1061" t="str">
        <f t="shared" si="146"/>
        <v>Sep</v>
      </c>
      <c r="Q1061" t="str">
        <f t="shared" si="147"/>
        <v>Sep-2023</v>
      </c>
      <c r="R1061" s="2" t="str">
        <f t="shared" si="152"/>
        <v>ADULTS</v>
      </c>
    </row>
    <row r="1062" spans="1:18" x14ac:dyDescent="0.35">
      <c r="A1062" s="1">
        <v>44650</v>
      </c>
      <c r="B1062" t="s">
        <v>1091</v>
      </c>
      <c r="C1062">
        <v>93</v>
      </c>
      <c r="D1062" t="s">
        <v>9</v>
      </c>
      <c r="E1062" t="s">
        <v>22</v>
      </c>
      <c r="F1062" t="s">
        <v>30</v>
      </c>
      <c r="G1062" s="6">
        <f>VLOOKUP(F1062,S$11:$T$15, 2, FALSE)</f>
        <v>2496.7676064257025</v>
      </c>
      <c r="H1062" t="s">
        <v>28</v>
      </c>
      <c r="I1062" s="2">
        <v>4192.04</v>
      </c>
      <c r="J1062" t="str">
        <f t="shared" si="148"/>
        <v>&gt;59</v>
      </c>
      <c r="K1062" s="2">
        <f t="shared" si="144"/>
        <v>4611.2440000000006</v>
      </c>
      <c r="L1062" s="2">
        <f t="shared" si="149"/>
        <v>4611</v>
      </c>
      <c r="M1062" s="2">
        <f t="shared" si="150"/>
        <v>4612</v>
      </c>
      <c r="N1062" s="2">
        <f t="shared" si="151"/>
        <v>4611</v>
      </c>
      <c r="O1062">
        <f t="shared" si="145"/>
        <v>2022</v>
      </c>
      <c r="P1062" t="str">
        <f t="shared" si="146"/>
        <v>Mar</v>
      </c>
      <c r="Q1062" t="str">
        <f t="shared" si="147"/>
        <v>Mar-2022</v>
      </c>
      <c r="R1062" s="2" t="str">
        <f t="shared" si="152"/>
        <v>ADULTS</v>
      </c>
    </row>
    <row r="1063" spans="1:18" x14ac:dyDescent="0.35">
      <c r="A1063" s="1">
        <v>45088</v>
      </c>
      <c r="B1063" t="s">
        <v>1092</v>
      </c>
      <c r="C1063">
        <v>37</v>
      </c>
      <c r="D1063" t="s">
        <v>9</v>
      </c>
      <c r="E1063" t="s">
        <v>10</v>
      </c>
      <c r="F1063" t="s">
        <v>30</v>
      </c>
      <c r="G1063" s="6">
        <f>VLOOKUP(F1063,S$11:$T$15, 2, FALSE)</f>
        <v>2496.7676064257025</v>
      </c>
      <c r="H1063" t="s">
        <v>12</v>
      </c>
      <c r="I1063" s="2">
        <v>2106.67</v>
      </c>
      <c r="J1063" t="str">
        <f t="shared" si="148"/>
        <v>18-39</v>
      </c>
      <c r="K1063" s="2">
        <f t="shared" si="144"/>
        <v>2317.3370000000004</v>
      </c>
      <c r="L1063" s="2">
        <f t="shared" si="149"/>
        <v>2317</v>
      </c>
      <c r="M1063" s="2">
        <f t="shared" si="150"/>
        <v>2318</v>
      </c>
      <c r="N1063" s="2">
        <f t="shared" si="151"/>
        <v>2317</v>
      </c>
      <c r="O1063">
        <f t="shared" si="145"/>
        <v>2023</v>
      </c>
      <c r="P1063" t="str">
        <f t="shared" si="146"/>
        <v>Jun</v>
      </c>
      <c r="Q1063" t="str">
        <f t="shared" si="147"/>
        <v>Jun-2023</v>
      </c>
      <c r="R1063" s="2" t="str">
        <f t="shared" si="152"/>
        <v>ADULTS</v>
      </c>
    </row>
    <row r="1064" spans="1:18" x14ac:dyDescent="0.35">
      <c r="A1064" s="1">
        <v>44965</v>
      </c>
      <c r="B1064" t="s">
        <v>1093</v>
      </c>
      <c r="C1064">
        <v>38</v>
      </c>
      <c r="D1064" t="s">
        <v>9</v>
      </c>
      <c r="E1064" t="s">
        <v>19</v>
      </c>
      <c r="F1064" t="s">
        <v>16</v>
      </c>
      <c r="G1064" s="6">
        <f>VLOOKUP(F1064,S$11:$T$15, 2, FALSE)</f>
        <v>2509.1716796874998</v>
      </c>
      <c r="H1064" t="s">
        <v>12</v>
      </c>
      <c r="I1064" s="2">
        <v>4141.26</v>
      </c>
      <c r="J1064" t="str">
        <f t="shared" si="148"/>
        <v>18-39</v>
      </c>
      <c r="K1064" s="2">
        <f t="shared" si="144"/>
        <v>4555.3860000000004</v>
      </c>
      <c r="L1064" s="2">
        <f t="shared" si="149"/>
        <v>4555</v>
      </c>
      <c r="M1064" s="2">
        <f t="shared" si="150"/>
        <v>4556</v>
      </c>
      <c r="N1064" s="2">
        <f t="shared" si="151"/>
        <v>4555</v>
      </c>
      <c r="O1064">
        <f t="shared" si="145"/>
        <v>2023</v>
      </c>
      <c r="P1064" t="str">
        <f t="shared" si="146"/>
        <v>Feb</v>
      </c>
      <c r="Q1064" t="str">
        <f t="shared" si="147"/>
        <v>Feb-2023</v>
      </c>
      <c r="R1064" s="2" t="str">
        <f t="shared" si="152"/>
        <v>ADULTS</v>
      </c>
    </row>
    <row r="1065" spans="1:18" x14ac:dyDescent="0.35">
      <c r="A1065" s="1">
        <v>45121</v>
      </c>
      <c r="B1065" t="s">
        <v>1094</v>
      </c>
      <c r="C1065">
        <v>26</v>
      </c>
      <c r="D1065" t="s">
        <v>14</v>
      </c>
      <c r="E1065" t="s">
        <v>25</v>
      </c>
      <c r="F1065" t="s">
        <v>11</v>
      </c>
      <c r="G1065" s="6">
        <f>VLOOKUP(F1065,S$11:$T$15, 2, FALSE)</f>
        <v>2503.6022787783868</v>
      </c>
      <c r="H1065" t="s">
        <v>28</v>
      </c>
      <c r="I1065" s="2">
        <v>3090.48</v>
      </c>
      <c r="J1065" t="str">
        <f t="shared" si="148"/>
        <v>18-39</v>
      </c>
      <c r="K1065" s="2">
        <f t="shared" si="144"/>
        <v>3399.5280000000002</v>
      </c>
      <c r="L1065" s="2">
        <f t="shared" si="149"/>
        <v>3400</v>
      </c>
      <c r="M1065" s="2">
        <f t="shared" si="150"/>
        <v>3400</v>
      </c>
      <c r="N1065" s="2">
        <f t="shared" si="151"/>
        <v>3399</v>
      </c>
      <c r="O1065">
        <f t="shared" si="145"/>
        <v>2023</v>
      </c>
      <c r="P1065" t="str">
        <f t="shared" si="146"/>
        <v>Jul</v>
      </c>
      <c r="Q1065" t="str">
        <f t="shared" si="147"/>
        <v>Jul-2023</v>
      </c>
      <c r="R1065" s="2" t="str">
        <f t="shared" si="152"/>
        <v>ADULTS</v>
      </c>
    </row>
    <row r="1066" spans="1:18" x14ac:dyDescent="0.35">
      <c r="A1066" s="1">
        <v>45109</v>
      </c>
      <c r="B1066" t="s">
        <v>1095</v>
      </c>
      <c r="C1066">
        <v>32</v>
      </c>
      <c r="D1066" t="s">
        <v>14</v>
      </c>
      <c r="E1066" t="s">
        <v>33</v>
      </c>
      <c r="F1066" t="s">
        <v>30</v>
      </c>
      <c r="G1066" s="6">
        <f>VLOOKUP(F1066,S$11:$T$15, 2, FALSE)</f>
        <v>2496.7676064257025</v>
      </c>
      <c r="H1066" t="s">
        <v>28</v>
      </c>
      <c r="I1066" s="2">
        <v>4599</v>
      </c>
      <c r="J1066" t="str">
        <f t="shared" si="148"/>
        <v>18-39</v>
      </c>
      <c r="K1066" s="2">
        <f t="shared" si="144"/>
        <v>5058.9000000000005</v>
      </c>
      <c r="L1066" s="2">
        <f t="shared" si="149"/>
        <v>5059</v>
      </c>
      <c r="M1066" s="2">
        <f t="shared" si="150"/>
        <v>5059</v>
      </c>
      <c r="N1066" s="2">
        <f t="shared" si="151"/>
        <v>5058</v>
      </c>
      <c r="O1066">
        <f t="shared" si="145"/>
        <v>2023</v>
      </c>
      <c r="P1066" t="str">
        <f t="shared" si="146"/>
        <v>Jul</v>
      </c>
      <c r="Q1066" t="str">
        <f t="shared" si="147"/>
        <v>Jul-2023</v>
      </c>
      <c r="R1066" s="2" t="str">
        <f t="shared" si="152"/>
        <v>ADULTS</v>
      </c>
    </row>
    <row r="1067" spans="1:18" x14ac:dyDescent="0.35">
      <c r="A1067" s="1">
        <v>44787</v>
      </c>
      <c r="B1067" t="s">
        <v>1096</v>
      </c>
      <c r="C1067">
        <v>47</v>
      </c>
      <c r="D1067" t="s">
        <v>21</v>
      </c>
      <c r="E1067" t="s">
        <v>10</v>
      </c>
      <c r="F1067" t="s">
        <v>11</v>
      </c>
      <c r="G1067" s="6">
        <f>VLOOKUP(F1067,S$11:$T$15, 2, FALSE)</f>
        <v>2503.6022787783868</v>
      </c>
      <c r="H1067" t="s">
        <v>28</v>
      </c>
      <c r="I1067" s="2">
        <v>473.63</v>
      </c>
      <c r="J1067" t="str">
        <f t="shared" si="148"/>
        <v>40-59</v>
      </c>
      <c r="K1067" s="2">
        <f t="shared" si="144"/>
        <v>520.99300000000005</v>
      </c>
      <c r="L1067" s="2">
        <f t="shared" si="149"/>
        <v>521</v>
      </c>
      <c r="M1067" s="2">
        <f t="shared" si="150"/>
        <v>521</v>
      </c>
      <c r="N1067" s="2">
        <f t="shared" si="151"/>
        <v>520</v>
      </c>
      <c r="O1067">
        <f t="shared" si="145"/>
        <v>2022</v>
      </c>
      <c r="P1067" t="str">
        <f t="shared" si="146"/>
        <v>Aug</v>
      </c>
      <c r="Q1067" t="str">
        <f t="shared" si="147"/>
        <v>Aug-2022</v>
      </c>
      <c r="R1067" s="2" t="str">
        <f t="shared" si="152"/>
        <v>ADULTS</v>
      </c>
    </row>
    <row r="1068" spans="1:18" x14ac:dyDescent="0.35">
      <c r="A1068" s="1">
        <v>44876</v>
      </c>
      <c r="B1068" t="s">
        <v>1097</v>
      </c>
      <c r="C1068">
        <v>95</v>
      </c>
      <c r="D1068" t="s">
        <v>14</v>
      </c>
      <c r="E1068" t="s">
        <v>27</v>
      </c>
      <c r="F1068" t="s">
        <v>23</v>
      </c>
      <c r="G1068" s="6">
        <f>VLOOKUP(F1068,S$11:$T$15, 2, FALSE)</f>
        <v>2440.2966694490819</v>
      </c>
      <c r="H1068" t="s">
        <v>12</v>
      </c>
      <c r="I1068" s="2">
        <v>3255.68</v>
      </c>
      <c r="J1068" t="str">
        <f t="shared" si="148"/>
        <v>&gt;59</v>
      </c>
      <c r="K1068" s="2">
        <f t="shared" si="144"/>
        <v>3581.248</v>
      </c>
      <c r="L1068" s="2">
        <f t="shared" si="149"/>
        <v>3581</v>
      </c>
      <c r="M1068" s="2">
        <f t="shared" si="150"/>
        <v>3582</v>
      </c>
      <c r="N1068" s="2">
        <f t="shared" si="151"/>
        <v>3581</v>
      </c>
      <c r="O1068">
        <f t="shared" si="145"/>
        <v>2022</v>
      </c>
      <c r="P1068" t="str">
        <f t="shared" si="146"/>
        <v>Nov</v>
      </c>
      <c r="Q1068" t="str">
        <f t="shared" si="147"/>
        <v>Nov-2022</v>
      </c>
      <c r="R1068" s="2" t="str">
        <f t="shared" si="152"/>
        <v>ADULTS</v>
      </c>
    </row>
    <row r="1069" spans="1:18" x14ac:dyDescent="0.35">
      <c r="A1069" s="1">
        <v>45056</v>
      </c>
      <c r="B1069" t="s">
        <v>1098</v>
      </c>
      <c r="C1069">
        <v>57</v>
      </c>
      <c r="D1069" t="s">
        <v>14</v>
      </c>
      <c r="E1069" t="s">
        <v>35</v>
      </c>
      <c r="F1069" t="s">
        <v>23</v>
      </c>
      <c r="G1069" s="6">
        <f>VLOOKUP(F1069,S$11:$T$15, 2, FALSE)</f>
        <v>2440.2966694490819</v>
      </c>
      <c r="H1069" t="s">
        <v>17</v>
      </c>
      <c r="I1069" s="2">
        <v>119.24</v>
      </c>
      <c r="J1069" t="str">
        <f t="shared" si="148"/>
        <v>40-59</v>
      </c>
      <c r="K1069" s="2">
        <f t="shared" si="144"/>
        <v>131.16400000000002</v>
      </c>
      <c r="L1069" s="2">
        <f t="shared" si="149"/>
        <v>131</v>
      </c>
      <c r="M1069" s="2">
        <f t="shared" si="150"/>
        <v>132</v>
      </c>
      <c r="N1069" s="2">
        <f t="shared" si="151"/>
        <v>131</v>
      </c>
      <c r="O1069">
        <f t="shared" si="145"/>
        <v>2023</v>
      </c>
      <c r="P1069" t="str">
        <f t="shared" si="146"/>
        <v>May</v>
      </c>
      <c r="Q1069" t="str">
        <f t="shared" si="147"/>
        <v>May-2023</v>
      </c>
      <c r="R1069" s="2" t="str">
        <f t="shared" si="152"/>
        <v>ADULTS</v>
      </c>
    </row>
    <row r="1070" spans="1:18" x14ac:dyDescent="0.35">
      <c r="A1070" s="1">
        <v>44908</v>
      </c>
      <c r="B1070" t="s">
        <v>1099</v>
      </c>
      <c r="C1070">
        <v>63</v>
      </c>
      <c r="D1070" t="s">
        <v>9</v>
      </c>
      <c r="E1070" t="s">
        <v>15</v>
      </c>
      <c r="F1070" t="s">
        <v>11</v>
      </c>
      <c r="G1070" s="6">
        <f>VLOOKUP(F1070,S$11:$T$15, 2, FALSE)</f>
        <v>2503.6022787783868</v>
      </c>
      <c r="H1070" t="s">
        <v>67</v>
      </c>
      <c r="I1070" s="2">
        <v>1755.68</v>
      </c>
      <c r="J1070" t="str">
        <f t="shared" si="148"/>
        <v>&gt;59</v>
      </c>
      <c r="K1070" s="2">
        <f t="shared" si="144"/>
        <v>1931.2480000000003</v>
      </c>
      <c r="L1070" s="2">
        <f t="shared" si="149"/>
        <v>1931</v>
      </c>
      <c r="M1070" s="2">
        <f t="shared" si="150"/>
        <v>1932</v>
      </c>
      <c r="N1070" s="2">
        <f t="shared" si="151"/>
        <v>1931</v>
      </c>
      <c r="O1070">
        <f t="shared" si="145"/>
        <v>2022</v>
      </c>
      <c r="P1070" t="str">
        <f t="shared" si="146"/>
        <v>Dec</v>
      </c>
      <c r="Q1070" t="str">
        <f t="shared" si="147"/>
        <v>Dec-2022</v>
      </c>
      <c r="R1070" s="2" t="str">
        <f t="shared" si="152"/>
        <v>ADULTS</v>
      </c>
    </row>
    <row r="1071" spans="1:18" x14ac:dyDescent="0.35">
      <c r="A1071" s="1">
        <v>44973</v>
      </c>
      <c r="B1071" t="s">
        <v>1100</v>
      </c>
      <c r="C1071">
        <v>50</v>
      </c>
      <c r="D1071" t="s">
        <v>9</v>
      </c>
      <c r="E1071" t="s">
        <v>35</v>
      </c>
      <c r="F1071" t="s">
        <v>11</v>
      </c>
      <c r="G1071" s="6">
        <f>VLOOKUP(F1071,S$11:$T$15, 2, FALSE)</f>
        <v>2503.6022787783868</v>
      </c>
      <c r="H1071" t="s">
        <v>28</v>
      </c>
      <c r="I1071" s="2">
        <v>3752.54</v>
      </c>
      <c r="J1071" t="str">
        <f t="shared" si="148"/>
        <v>40-59</v>
      </c>
      <c r="K1071" s="2">
        <f t="shared" si="144"/>
        <v>4127.7939999999999</v>
      </c>
      <c r="L1071" s="2">
        <f t="shared" si="149"/>
        <v>4128</v>
      </c>
      <c r="M1071" s="2">
        <f t="shared" si="150"/>
        <v>4128</v>
      </c>
      <c r="N1071" s="2">
        <f t="shared" si="151"/>
        <v>4127</v>
      </c>
      <c r="O1071">
        <f t="shared" si="145"/>
        <v>2023</v>
      </c>
      <c r="P1071" t="str">
        <f t="shared" si="146"/>
        <v>Feb</v>
      </c>
      <c r="Q1071" t="str">
        <f t="shared" si="147"/>
        <v>Feb-2023</v>
      </c>
      <c r="R1071" s="2" t="str">
        <f t="shared" si="152"/>
        <v>ADULTS</v>
      </c>
    </row>
    <row r="1072" spans="1:18" x14ac:dyDescent="0.35">
      <c r="A1072" s="1">
        <v>45152</v>
      </c>
      <c r="B1072" t="s">
        <v>1101</v>
      </c>
      <c r="C1072">
        <v>69</v>
      </c>
      <c r="D1072" t="s">
        <v>9</v>
      </c>
      <c r="E1072" t="s">
        <v>10</v>
      </c>
      <c r="F1072" t="s">
        <v>30</v>
      </c>
      <c r="G1072" s="6">
        <f>VLOOKUP(F1072,S$11:$T$15, 2, FALSE)</f>
        <v>2496.7676064257025</v>
      </c>
      <c r="H1072" t="s">
        <v>17</v>
      </c>
      <c r="I1072" s="2">
        <v>804.3</v>
      </c>
      <c r="J1072" t="str">
        <f t="shared" si="148"/>
        <v>&gt;59</v>
      </c>
      <c r="K1072" s="2">
        <f t="shared" si="144"/>
        <v>884.73</v>
      </c>
      <c r="L1072" s="2">
        <f t="shared" si="149"/>
        <v>885</v>
      </c>
      <c r="M1072" s="2">
        <f t="shared" si="150"/>
        <v>885</v>
      </c>
      <c r="N1072" s="2">
        <f t="shared" si="151"/>
        <v>884</v>
      </c>
      <c r="O1072">
        <f t="shared" si="145"/>
        <v>2023</v>
      </c>
      <c r="P1072" t="str">
        <f t="shared" si="146"/>
        <v>Aug</v>
      </c>
      <c r="Q1072" t="str">
        <f t="shared" si="147"/>
        <v>Aug-2023</v>
      </c>
      <c r="R1072" s="2" t="str">
        <f t="shared" si="152"/>
        <v>ADULTS</v>
      </c>
    </row>
    <row r="1073" spans="1:18" x14ac:dyDescent="0.35">
      <c r="A1073" s="1">
        <v>44634</v>
      </c>
      <c r="B1073" t="s">
        <v>1102</v>
      </c>
      <c r="C1073">
        <v>67</v>
      </c>
      <c r="D1073" t="s">
        <v>21</v>
      </c>
      <c r="E1073" t="s">
        <v>35</v>
      </c>
      <c r="F1073" t="s">
        <v>30</v>
      </c>
      <c r="G1073" s="6">
        <f>VLOOKUP(F1073,S$11:$T$15, 2, FALSE)</f>
        <v>2496.7676064257025</v>
      </c>
      <c r="H1073" t="s">
        <v>17</v>
      </c>
      <c r="I1073" s="2">
        <v>3843.72</v>
      </c>
      <c r="J1073" t="str">
        <f t="shared" si="148"/>
        <v>&gt;59</v>
      </c>
      <c r="K1073" s="2">
        <f t="shared" si="144"/>
        <v>4228.0920000000006</v>
      </c>
      <c r="L1073" s="2">
        <f t="shared" si="149"/>
        <v>4228</v>
      </c>
      <c r="M1073" s="2">
        <f t="shared" si="150"/>
        <v>4229</v>
      </c>
      <c r="N1073" s="2">
        <f t="shared" si="151"/>
        <v>4228</v>
      </c>
      <c r="O1073">
        <f t="shared" si="145"/>
        <v>2022</v>
      </c>
      <c r="P1073" t="str">
        <f t="shared" si="146"/>
        <v>Mar</v>
      </c>
      <c r="Q1073" t="str">
        <f t="shared" si="147"/>
        <v>Mar-2022</v>
      </c>
      <c r="R1073" s="2" t="str">
        <f t="shared" si="152"/>
        <v>ADULTS</v>
      </c>
    </row>
    <row r="1074" spans="1:18" x14ac:dyDescent="0.35">
      <c r="A1074" s="1">
        <v>44813</v>
      </c>
      <c r="B1074" t="s">
        <v>1103</v>
      </c>
      <c r="C1074">
        <v>60</v>
      </c>
      <c r="D1074" t="s">
        <v>14</v>
      </c>
      <c r="E1074" t="s">
        <v>33</v>
      </c>
      <c r="F1074" t="s">
        <v>11</v>
      </c>
      <c r="G1074" s="6">
        <f>VLOOKUP(F1074,S$11:$T$15, 2, FALSE)</f>
        <v>2503.6022787783868</v>
      </c>
      <c r="H1074" t="s">
        <v>40</v>
      </c>
      <c r="I1074" s="2">
        <v>2740.93</v>
      </c>
      <c r="J1074" t="str">
        <f t="shared" si="148"/>
        <v>&gt;59</v>
      </c>
      <c r="K1074" s="2">
        <f t="shared" si="144"/>
        <v>3015.0230000000001</v>
      </c>
      <c r="L1074" s="2">
        <f t="shared" si="149"/>
        <v>3015</v>
      </c>
      <c r="M1074" s="2">
        <f t="shared" si="150"/>
        <v>3016</v>
      </c>
      <c r="N1074" s="2">
        <f t="shared" si="151"/>
        <v>3015</v>
      </c>
      <c r="O1074">
        <f t="shared" si="145"/>
        <v>2022</v>
      </c>
      <c r="P1074" t="str">
        <f t="shared" si="146"/>
        <v>Sep</v>
      </c>
      <c r="Q1074" t="str">
        <f t="shared" si="147"/>
        <v>Sep-2022</v>
      </c>
      <c r="R1074" s="2" t="str">
        <f t="shared" si="152"/>
        <v>ADULTS</v>
      </c>
    </row>
    <row r="1075" spans="1:18" x14ac:dyDescent="0.35">
      <c r="A1075" s="1">
        <v>45116</v>
      </c>
      <c r="B1075" t="s">
        <v>1104</v>
      </c>
      <c r="C1075">
        <v>30</v>
      </c>
      <c r="D1075" t="s">
        <v>21</v>
      </c>
      <c r="E1075" t="s">
        <v>33</v>
      </c>
      <c r="F1075" t="s">
        <v>16</v>
      </c>
      <c r="G1075" s="6">
        <f>VLOOKUP(F1075,S$11:$T$15, 2, FALSE)</f>
        <v>2509.1716796874998</v>
      </c>
      <c r="H1075" t="s">
        <v>17</v>
      </c>
      <c r="I1075" s="2">
        <v>295.17</v>
      </c>
      <c r="J1075" t="str">
        <f t="shared" si="148"/>
        <v>18-39</v>
      </c>
      <c r="K1075" s="2">
        <f t="shared" si="144"/>
        <v>324.68700000000007</v>
      </c>
      <c r="L1075" s="2">
        <f t="shared" si="149"/>
        <v>325</v>
      </c>
      <c r="M1075" s="2">
        <f t="shared" si="150"/>
        <v>325</v>
      </c>
      <c r="N1075" s="2">
        <f t="shared" si="151"/>
        <v>324</v>
      </c>
      <c r="O1075">
        <f t="shared" si="145"/>
        <v>2023</v>
      </c>
      <c r="P1075" t="str">
        <f t="shared" si="146"/>
        <v>Jul</v>
      </c>
      <c r="Q1075" t="str">
        <f t="shared" si="147"/>
        <v>Jul-2023</v>
      </c>
      <c r="R1075" s="2" t="str">
        <f t="shared" si="152"/>
        <v>ADULTS</v>
      </c>
    </row>
    <row r="1076" spans="1:18" x14ac:dyDescent="0.35">
      <c r="A1076" s="1">
        <v>44890</v>
      </c>
      <c r="B1076" t="s">
        <v>1105</v>
      </c>
      <c r="C1076">
        <v>26</v>
      </c>
      <c r="D1076" t="s">
        <v>9</v>
      </c>
      <c r="E1076" t="s">
        <v>15</v>
      </c>
      <c r="F1076" t="s">
        <v>30</v>
      </c>
      <c r="G1076" s="6">
        <f>VLOOKUP(F1076,S$11:$T$15, 2, FALSE)</f>
        <v>2496.7676064257025</v>
      </c>
      <c r="H1076" t="s">
        <v>12</v>
      </c>
      <c r="I1076" s="2">
        <v>2884.23</v>
      </c>
      <c r="J1076" t="str">
        <f t="shared" si="148"/>
        <v>18-39</v>
      </c>
      <c r="K1076" s="2">
        <f t="shared" si="144"/>
        <v>3172.6530000000002</v>
      </c>
      <c r="L1076" s="2">
        <f t="shared" si="149"/>
        <v>3173</v>
      </c>
      <c r="M1076" s="2">
        <f t="shared" si="150"/>
        <v>3173</v>
      </c>
      <c r="N1076" s="2">
        <f t="shared" si="151"/>
        <v>3172</v>
      </c>
      <c r="O1076">
        <f t="shared" si="145"/>
        <v>2022</v>
      </c>
      <c r="P1076" t="str">
        <f t="shared" si="146"/>
        <v>Nov</v>
      </c>
      <c r="Q1076" t="str">
        <f t="shared" si="147"/>
        <v>Nov-2022</v>
      </c>
      <c r="R1076" s="2" t="str">
        <f t="shared" si="152"/>
        <v>ADULTS</v>
      </c>
    </row>
    <row r="1077" spans="1:18" x14ac:dyDescent="0.35">
      <c r="A1077" s="1">
        <v>44740</v>
      </c>
      <c r="B1077" t="s">
        <v>1106</v>
      </c>
      <c r="C1077">
        <v>52</v>
      </c>
      <c r="D1077" t="s">
        <v>9</v>
      </c>
      <c r="E1077" t="s">
        <v>10</v>
      </c>
      <c r="F1077" t="s">
        <v>11</v>
      </c>
      <c r="G1077" s="6">
        <f>VLOOKUP(F1077,S$11:$T$15, 2, FALSE)</f>
        <v>2503.6022787783868</v>
      </c>
      <c r="H1077" t="s">
        <v>28</v>
      </c>
      <c r="I1077" s="2">
        <v>4791.01</v>
      </c>
      <c r="J1077" t="str">
        <f t="shared" si="148"/>
        <v>40-59</v>
      </c>
      <c r="K1077" s="2">
        <f t="shared" si="144"/>
        <v>5270.1110000000008</v>
      </c>
      <c r="L1077" s="2">
        <f t="shared" si="149"/>
        <v>5270</v>
      </c>
      <c r="M1077" s="2">
        <f t="shared" si="150"/>
        <v>5271</v>
      </c>
      <c r="N1077" s="2">
        <f t="shared" si="151"/>
        <v>5270</v>
      </c>
      <c r="O1077">
        <f t="shared" si="145"/>
        <v>2022</v>
      </c>
      <c r="P1077" t="str">
        <f t="shared" si="146"/>
        <v>Jun</v>
      </c>
      <c r="Q1077" t="str">
        <f t="shared" si="147"/>
        <v>Jun-2022</v>
      </c>
      <c r="R1077" s="2" t="str">
        <f t="shared" si="152"/>
        <v>ADULTS</v>
      </c>
    </row>
    <row r="1078" spans="1:18" x14ac:dyDescent="0.35">
      <c r="A1078" s="1">
        <v>44646</v>
      </c>
      <c r="B1078" t="s">
        <v>1107</v>
      </c>
      <c r="C1078">
        <v>23</v>
      </c>
      <c r="D1078" t="s">
        <v>9</v>
      </c>
      <c r="E1078" t="s">
        <v>19</v>
      </c>
      <c r="F1078" t="s">
        <v>11</v>
      </c>
      <c r="G1078" s="6">
        <f>VLOOKUP(F1078,S$11:$T$15, 2, FALSE)</f>
        <v>2503.6022787783868</v>
      </c>
      <c r="H1078" t="s">
        <v>40</v>
      </c>
      <c r="I1078" s="2">
        <v>2193.92</v>
      </c>
      <c r="J1078" t="str">
        <f t="shared" si="148"/>
        <v>18-39</v>
      </c>
      <c r="K1078" s="2">
        <f t="shared" si="144"/>
        <v>2413.3120000000004</v>
      </c>
      <c r="L1078" s="2">
        <f t="shared" si="149"/>
        <v>2413</v>
      </c>
      <c r="M1078" s="2">
        <f t="shared" si="150"/>
        <v>2414</v>
      </c>
      <c r="N1078" s="2">
        <f t="shared" si="151"/>
        <v>2413</v>
      </c>
      <c r="O1078">
        <f t="shared" si="145"/>
        <v>2022</v>
      </c>
      <c r="P1078" t="str">
        <f t="shared" si="146"/>
        <v>Mar</v>
      </c>
      <c r="Q1078" t="str">
        <f t="shared" si="147"/>
        <v>Mar-2022</v>
      </c>
      <c r="R1078" s="2" t="str">
        <f t="shared" si="152"/>
        <v>ADULTS</v>
      </c>
    </row>
    <row r="1079" spans="1:18" x14ac:dyDescent="0.35">
      <c r="A1079" s="1">
        <v>45136</v>
      </c>
      <c r="B1079" t="s">
        <v>1108</v>
      </c>
      <c r="C1079">
        <v>55</v>
      </c>
      <c r="D1079" t="s">
        <v>21</v>
      </c>
      <c r="E1079" t="s">
        <v>33</v>
      </c>
      <c r="F1079" t="s">
        <v>30</v>
      </c>
      <c r="G1079" s="6">
        <f>VLOOKUP(F1079,S$11:$T$15, 2, FALSE)</f>
        <v>2496.7676064257025</v>
      </c>
      <c r="H1079" t="s">
        <v>40</v>
      </c>
      <c r="I1079" s="2">
        <v>2343.48</v>
      </c>
      <c r="J1079" t="str">
        <f t="shared" si="148"/>
        <v>40-59</v>
      </c>
      <c r="K1079" s="2">
        <f t="shared" si="144"/>
        <v>2577.8280000000004</v>
      </c>
      <c r="L1079" s="2">
        <f t="shared" si="149"/>
        <v>2578</v>
      </c>
      <c r="M1079" s="2">
        <f t="shared" si="150"/>
        <v>2578</v>
      </c>
      <c r="N1079" s="2">
        <f t="shared" si="151"/>
        <v>2577</v>
      </c>
      <c r="O1079">
        <f t="shared" si="145"/>
        <v>2023</v>
      </c>
      <c r="P1079" t="str">
        <f t="shared" si="146"/>
        <v>Jul</v>
      </c>
      <c r="Q1079" t="str">
        <f t="shared" si="147"/>
        <v>Jul-2023</v>
      </c>
      <c r="R1079" s="2" t="str">
        <f t="shared" si="152"/>
        <v>ADULTS</v>
      </c>
    </row>
    <row r="1080" spans="1:18" x14ac:dyDescent="0.35">
      <c r="A1080" s="1">
        <v>45252</v>
      </c>
      <c r="B1080" t="s">
        <v>1109</v>
      </c>
      <c r="C1080">
        <v>41</v>
      </c>
      <c r="D1080" t="s">
        <v>21</v>
      </c>
      <c r="E1080" t="s">
        <v>33</v>
      </c>
      <c r="F1080" t="s">
        <v>11</v>
      </c>
      <c r="G1080" s="6">
        <f>VLOOKUP(F1080,S$11:$T$15, 2, FALSE)</f>
        <v>2503.6022787783868</v>
      </c>
      <c r="H1080" t="s">
        <v>37</v>
      </c>
      <c r="I1080" s="2">
        <v>2826.12</v>
      </c>
      <c r="J1080" t="str">
        <f t="shared" si="148"/>
        <v>40-59</v>
      </c>
      <c r="K1080" s="2">
        <f t="shared" si="144"/>
        <v>3108.732</v>
      </c>
      <c r="L1080" s="2">
        <f t="shared" si="149"/>
        <v>3109</v>
      </c>
      <c r="M1080" s="2">
        <f t="shared" si="150"/>
        <v>3109</v>
      </c>
      <c r="N1080" s="2">
        <f t="shared" si="151"/>
        <v>3108</v>
      </c>
      <c r="O1080">
        <f t="shared" si="145"/>
        <v>2023</v>
      </c>
      <c r="P1080" t="str">
        <f t="shared" si="146"/>
        <v>Nov</v>
      </c>
      <c r="Q1080" t="str">
        <f t="shared" si="147"/>
        <v>Nov-2023</v>
      </c>
      <c r="R1080" s="2" t="str">
        <f t="shared" si="152"/>
        <v>ADULTS</v>
      </c>
    </row>
    <row r="1081" spans="1:18" x14ac:dyDescent="0.35">
      <c r="A1081" s="1">
        <v>45262</v>
      </c>
      <c r="B1081" t="s">
        <v>1110</v>
      </c>
      <c r="C1081">
        <v>34</v>
      </c>
      <c r="D1081" t="s">
        <v>14</v>
      </c>
      <c r="E1081" t="s">
        <v>22</v>
      </c>
      <c r="F1081" t="s">
        <v>11</v>
      </c>
      <c r="G1081" s="6">
        <f>VLOOKUP(F1081,S$11:$T$15, 2, FALSE)</f>
        <v>2503.6022787783868</v>
      </c>
      <c r="H1081" t="s">
        <v>28</v>
      </c>
      <c r="I1081" s="2">
        <v>1934.5</v>
      </c>
      <c r="J1081" t="str">
        <f t="shared" si="148"/>
        <v>18-39</v>
      </c>
      <c r="K1081" s="2">
        <f t="shared" si="144"/>
        <v>2127.9500000000003</v>
      </c>
      <c r="L1081" s="2">
        <f t="shared" si="149"/>
        <v>2128</v>
      </c>
      <c r="M1081" s="2">
        <f t="shared" si="150"/>
        <v>2128</v>
      </c>
      <c r="N1081" s="2">
        <f t="shared" si="151"/>
        <v>2127</v>
      </c>
      <c r="O1081">
        <f t="shared" si="145"/>
        <v>2023</v>
      </c>
      <c r="P1081" t="str">
        <f t="shared" si="146"/>
        <v>Dec</v>
      </c>
      <c r="Q1081" t="str">
        <f t="shared" si="147"/>
        <v>Dec-2023</v>
      </c>
      <c r="R1081" s="2" t="str">
        <f t="shared" si="152"/>
        <v>ADULTS</v>
      </c>
    </row>
    <row r="1082" spans="1:18" x14ac:dyDescent="0.35">
      <c r="A1082" s="1">
        <v>44714</v>
      </c>
      <c r="B1082" t="s">
        <v>1111</v>
      </c>
      <c r="C1082">
        <v>64</v>
      </c>
      <c r="D1082" t="s">
        <v>14</v>
      </c>
      <c r="E1082" t="s">
        <v>15</v>
      </c>
      <c r="F1082" t="s">
        <v>16</v>
      </c>
      <c r="G1082" s="6">
        <f>VLOOKUP(F1082,S$11:$T$15, 2, FALSE)</f>
        <v>2509.1716796874998</v>
      </c>
      <c r="H1082" t="s">
        <v>40</v>
      </c>
      <c r="I1082" s="2">
        <v>4986.0600000000004</v>
      </c>
      <c r="J1082" t="str">
        <f t="shared" si="148"/>
        <v>&gt;59</v>
      </c>
      <c r="K1082" s="2">
        <f t="shared" si="144"/>
        <v>5484.6660000000011</v>
      </c>
      <c r="L1082" s="2">
        <f t="shared" si="149"/>
        <v>5485</v>
      </c>
      <c r="M1082" s="2">
        <f t="shared" si="150"/>
        <v>5485</v>
      </c>
      <c r="N1082" s="2">
        <f t="shared" si="151"/>
        <v>5484</v>
      </c>
      <c r="O1082">
        <f t="shared" si="145"/>
        <v>2022</v>
      </c>
      <c r="P1082" t="str">
        <f t="shared" si="146"/>
        <v>Jun</v>
      </c>
      <c r="Q1082" t="str">
        <f t="shared" si="147"/>
        <v>Jun-2022</v>
      </c>
      <c r="R1082" s="2" t="str">
        <f t="shared" si="152"/>
        <v>ADULTS</v>
      </c>
    </row>
    <row r="1083" spans="1:18" x14ac:dyDescent="0.35">
      <c r="A1083" s="1">
        <v>44959</v>
      </c>
      <c r="B1083" t="s">
        <v>1112</v>
      </c>
      <c r="C1083">
        <v>79</v>
      </c>
      <c r="D1083" t="s">
        <v>21</v>
      </c>
      <c r="E1083" t="s">
        <v>15</v>
      </c>
      <c r="F1083" t="s">
        <v>11</v>
      </c>
      <c r="G1083" s="6">
        <f>VLOOKUP(F1083,S$11:$T$15, 2, FALSE)</f>
        <v>2503.6022787783868</v>
      </c>
      <c r="H1083" t="s">
        <v>40</v>
      </c>
      <c r="I1083" s="2">
        <v>4671.4399999999996</v>
      </c>
      <c r="J1083" t="str">
        <f t="shared" si="148"/>
        <v>&gt;59</v>
      </c>
      <c r="K1083" s="2">
        <f t="shared" si="144"/>
        <v>5138.5839999999998</v>
      </c>
      <c r="L1083" s="2">
        <f t="shared" si="149"/>
        <v>5139</v>
      </c>
      <c r="M1083" s="2">
        <f t="shared" si="150"/>
        <v>5139</v>
      </c>
      <c r="N1083" s="2">
        <f t="shared" si="151"/>
        <v>5138</v>
      </c>
      <c r="O1083">
        <f t="shared" si="145"/>
        <v>2023</v>
      </c>
      <c r="P1083" t="str">
        <f t="shared" si="146"/>
        <v>Feb</v>
      </c>
      <c r="Q1083" t="str">
        <f t="shared" si="147"/>
        <v>Feb-2023</v>
      </c>
      <c r="R1083" s="2" t="str">
        <f t="shared" si="152"/>
        <v>ADULTS</v>
      </c>
    </row>
    <row r="1084" spans="1:18" x14ac:dyDescent="0.35">
      <c r="A1084" s="1">
        <v>45214</v>
      </c>
      <c r="B1084" t="s">
        <v>1113</v>
      </c>
      <c r="C1084">
        <v>69</v>
      </c>
      <c r="D1084" t="s">
        <v>21</v>
      </c>
      <c r="E1084" t="s">
        <v>22</v>
      </c>
      <c r="F1084" t="s">
        <v>23</v>
      </c>
      <c r="G1084" s="6">
        <f>VLOOKUP(F1084,S$11:$T$15, 2, FALSE)</f>
        <v>2440.2966694490819</v>
      </c>
      <c r="H1084" t="s">
        <v>67</v>
      </c>
      <c r="I1084" s="2">
        <v>4061.32</v>
      </c>
      <c r="J1084" t="str">
        <f t="shared" si="148"/>
        <v>&gt;59</v>
      </c>
      <c r="K1084" s="2">
        <f t="shared" si="144"/>
        <v>4467.4520000000002</v>
      </c>
      <c r="L1084" s="2">
        <f t="shared" si="149"/>
        <v>4467</v>
      </c>
      <c r="M1084" s="2">
        <f t="shared" si="150"/>
        <v>4468</v>
      </c>
      <c r="N1084" s="2">
        <f t="shared" si="151"/>
        <v>4467</v>
      </c>
      <c r="O1084">
        <f t="shared" si="145"/>
        <v>2023</v>
      </c>
      <c r="P1084" t="str">
        <f t="shared" si="146"/>
        <v>Oct</v>
      </c>
      <c r="Q1084" t="str">
        <f t="shared" si="147"/>
        <v>Oct-2023</v>
      </c>
      <c r="R1084" s="2" t="str">
        <f t="shared" si="152"/>
        <v>ADULTS</v>
      </c>
    </row>
    <row r="1085" spans="1:18" x14ac:dyDescent="0.35">
      <c r="A1085" s="1">
        <v>45029</v>
      </c>
      <c r="B1085" t="s">
        <v>1114</v>
      </c>
      <c r="C1085">
        <v>49</v>
      </c>
      <c r="D1085" t="s">
        <v>14</v>
      </c>
      <c r="E1085" t="s">
        <v>15</v>
      </c>
      <c r="F1085" t="s">
        <v>30</v>
      </c>
      <c r="G1085" s="6">
        <f>VLOOKUP(F1085,S$11:$T$15, 2, FALSE)</f>
        <v>2496.7676064257025</v>
      </c>
      <c r="H1085" t="s">
        <v>17</v>
      </c>
      <c r="I1085" s="2">
        <v>1359.35</v>
      </c>
      <c r="J1085" t="str">
        <f t="shared" si="148"/>
        <v>40-59</v>
      </c>
      <c r="K1085" s="2">
        <f t="shared" si="144"/>
        <v>1495.2850000000001</v>
      </c>
      <c r="L1085" s="2">
        <f t="shared" si="149"/>
        <v>1495</v>
      </c>
      <c r="M1085" s="2">
        <f t="shared" si="150"/>
        <v>1496</v>
      </c>
      <c r="N1085" s="2">
        <f t="shared" si="151"/>
        <v>1495</v>
      </c>
      <c r="O1085">
        <f t="shared" si="145"/>
        <v>2023</v>
      </c>
      <c r="P1085" t="str">
        <f t="shared" si="146"/>
        <v>Apr</v>
      </c>
      <c r="Q1085" t="str">
        <f t="shared" si="147"/>
        <v>Apr-2023</v>
      </c>
      <c r="R1085" s="2" t="str">
        <f t="shared" si="152"/>
        <v>ADULTS</v>
      </c>
    </row>
    <row r="1086" spans="1:18" x14ac:dyDescent="0.35">
      <c r="A1086" s="1">
        <v>45170</v>
      </c>
      <c r="B1086" t="s">
        <v>1115</v>
      </c>
      <c r="C1086">
        <v>49</v>
      </c>
      <c r="D1086" t="s">
        <v>9</v>
      </c>
      <c r="E1086" t="s">
        <v>22</v>
      </c>
      <c r="F1086" t="s">
        <v>23</v>
      </c>
      <c r="G1086" s="6">
        <f>VLOOKUP(F1086,S$11:$T$15, 2, FALSE)</f>
        <v>2440.2966694490819</v>
      </c>
      <c r="H1086" t="s">
        <v>12</v>
      </c>
      <c r="I1086" s="2">
        <v>4634.6400000000003</v>
      </c>
      <c r="J1086" t="str">
        <f t="shared" si="148"/>
        <v>40-59</v>
      </c>
      <c r="K1086" s="2">
        <f t="shared" si="144"/>
        <v>5098.1040000000012</v>
      </c>
      <c r="L1086" s="2">
        <f t="shared" si="149"/>
        <v>5098</v>
      </c>
      <c r="M1086" s="2">
        <f t="shared" si="150"/>
        <v>5099</v>
      </c>
      <c r="N1086" s="2">
        <f t="shared" si="151"/>
        <v>5098</v>
      </c>
      <c r="O1086">
        <f t="shared" si="145"/>
        <v>2023</v>
      </c>
      <c r="P1086" t="str">
        <f t="shared" si="146"/>
        <v>Sep</v>
      </c>
      <c r="Q1086" t="str">
        <f t="shared" si="147"/>
        <v>Sep-2023</v>
      </c>
      <c r="R1086" s="2" t="str">
        <f t="shared" si="152"/>
        <v>ADULTS</v>
      </c>
    </row>
    <row r="1087" spans="1:18" x14ac:dyDescent="0.35">
      <c r="A1087" s="1">
        <v>44617</v>
      </c>
      <c r="B1087" t="s">
        <v>1116</v>
      </c>
      <c r="C1087">
        <v>34</v>
      </c>
      <c r="D1087" t="s">
        <v>14</v>
      </c>
      <c r="E1087" t="s">
        <v>35</v>
      </c>
      <c r="F1087" t="s">
        <v>16</v>
      </c>
      <c r="G1087" s="6">
        <f>VLOOKUP(F1087,S$11:$T$15, 2, FALSE)</f>
        <v>2509.1716796874998</v>
      </c>
      <c r="H1087" t="s">
        <v>40</v>
      </c>
      <c r="I1087" s="2">
        <v>2901.58</v>
      </c>
      <c r="J1087" t="str">
        <f t="shared" si="148"/>
        <v>18-39</v>
      </c>
      <c r="K1087" s="2">
        <f t="shared" si="144"/>
        <v>3191.7380000000003</v>
      </c>
      <c r="L1087" s="2">
        <f t="shared" si="149"/>
        <v>3192</v>
      </c>
      <c r="M1087" s="2">
        <f t="shared" si="150"/>
        <v>3192</v>
      </c>
      <c r="N1087" s="2">
        <f t="shared" si="151"/>
        <v>3191</v>
      </c>
      <c r="O1087">
        <f t="shared" si="145"/>
        <v>2022</v>
      </c>
      <c r="P1087" t="str">
        <f t="shared" si="146"/>
        <v>Feb</v>
      </c>
      <c r="Q1087" t="str">
        <f t="shared" si="147"/>
        <v>Feb-2022</v>
      </c>
      <c r="R1087" s="2" t="str">
        <f t="shared" si="152"/>
        <v>ADULTS</v>
      </c>
    </row>
    <row r="1088" spans="1:18" x14ac:dyDescent="0.35">
      <c r="A1088" s="1">
        <v>45029</v>
      </c>
      <c r="B1088" t="s">
        <v>1117</v>
      </c>
      <c r="C1088">
        <v>98</v>
      </c>
      <c r="D1088" t="s">
        <v>14</v>
      </c>
      <c r="E1088" t="s">
        <v>35</v>
      </c>
      <c r="F1088" t="s">
        <v>23</v>
      </c>
      <c r="G1088" s="6">
        <f>VLOOKUP(F1088,S$11:$T$15, 2, FALSE)</f>
        <v>2440.2966694490819</v>
      </c>
      <c r="H1088" t="s">
        <v>40</v>
      </c>
      <c r="I1088" s="2">
        <v>4017.1</v>
      </c>
      <c r="J1088" t="str">
        <f t="shared" si="148"/>
        <v>&gt;59</v>
      </c>
      <c r="K1088" s="2">
        <f t="shared" si="144"/>
        <v>4418.8100000000004</v>
      </c>
      <c r="L1088" s="2">
        <f t="shared" si="149"/>
        <v>4419</v>
      </c>
      <c r="M1088" s="2">
        <f t="shared" si="150"/>
        <v>4419</v>
      </c>
      <c r="N1088" s="2">
        <f t="shared" si="151"/>
        <v>4418</v>
      </c>
      <c r="O1088">
        <f t="shared" si="145"/>
        <v>2023</v>
      </c>
      <c r="P1088" t="str">
        <f t="shared" si="146"/>
        <v>Apr</v>
      </c>
      <c r="Q1088" t="str">
        <f t="shared" si="147"/>
        <v>Apr-2023</v>
      </c>
      <c r="R1088" s="2" t="str">
        <f t="shared" si="152"/>
        <v>ADULTS</v>
      </c>
    </row>
    <row r="1089" spans="1:18" x14ac:dyDescent="0.35">
      <c r="A1089" s="1">
        <v>45199</v>
      </c>
      <c r="B1089" t="s">
        <v>1118</v>
      </c>
      <c r="C1089">
        <v>83</v>
      </c>
      <c r="D1089" t="s">
        <v>14</v>
      </c>
      <c r="E1089" t="s">
        <v>10</v>
      </c>
      <c r="F1089" t="s">
        <v>11</v>
      </c>
      <c r="G1089" s="6">
        <f>VLOOKUP(F1089,S$11:$T$15, 2, FALSE)</f>
        <v>2503.6022787783868</v>
      </c>
      <c r="H1089" t="s">
        <v>37</v>
      </c>
      <c r="I1089" s="2">
        <v>1280.82</v>
      </c>
      <c r="J1089" t="str">
        <f t="shared" si="148"/>
        <v>&gt;59</v>
      </c>
      <c r="K1089" s="2">
        <f t="shared" si="144"/>
        <v>1408.902</v>
      </c>
      <c r="L1089" s="2">
        <f t="shared" si="149"/>
        <v>1409</v>
      </c>
      <c r="M1089" s="2">
        <f t="shared" si="150"/>
        <v>1409</v>
      </c>
      <c r="N1089" s="2">
        <f t="shared" si="151"/>
        <v>1408</v>
      </c>
      <c r="O1089">
        <f t="shared" si="145"/>
        <v>2023</v>
      </c>
      <c r="P1089" t="str">
        <f t="shared" si="146"/>
        <v>Sep</v>
      </c>
      <c r="Q1089" t="str">
        <f t="shared" si="147"/>
        <v>Sep-2023</v>
      </c>
      <c r="R1089" s="2" t="str">
        <f t="shared" si="152"/>
        <v>ADULTS</v>
      </c>
    </row>
    <row r="1090" spans="1:18" x14ac:dyDescent="0.35">
      <c r="A1090" s="1">
        <v>45223</v>
      </c>
      <c r="B1090" t="s">
        <v>1119</v>
      </c>
      <c r="C1090">
        <v>16</v>
      </c>
      <c r="D1090" t="s">
        <v>21</v>
      </c>
      <c r="E1090" t="s">
        <v>10</v>
      </c>
      <c r="F1090" t="s">
        <v>30</v>
      </c>
      <c r="G1090" s="6">
        <f>VLOOKUP(F1090,S$11:$T$15, 2, FALSE)</f>
        <v>2496.7676064257025</v>
      </c>
      <c r="H1090" t="s">
        <v>37</v>
      </c>
      <c r="I1090" s="2">
        <v>2437.5300000000002</v>
      </c>
      <c r="J1090" t="str">
        <f t="shared" si="148"/>
        <v>0-17</v>
      </c>
      <c r="K1090" s="2">
        <f t="shared" ref="K1090:K1153" si="153">I1090*1.1</f>
        <v>2681.2830000000004</v>
      </c>
      <c r="L1090" s="2">
        <f t="shared" si="149"/>
        <v>2681</v>
      </c>
      <c r="M1090" s="2">
        <f t="shared" si="150"/>
        <v>2682</v>
      </c>
      <c r="N1090" s="2">
        <f t="shared" si="151"/>
        <v>2681</v>
      </c>
      <c r="O1090">
        <f t="shared" ref="O1090:O1153" si="154">YEAR(A1090)</f>
        <v>2023</v>
      </c>
      <c r="P1090" t="str">
        <f t="shared" ref="P1090:P1153" si="155">TEXT(A1090, "MMM")</f>
        <v>Oct</v>
      </c>
      <c r="Q1090" t="str">
        <f t="shared" ref="Q1090:Q1153" si="156">TEXT(A1090, "MMM-YYYY")</f>
        <v>Oct-2023</v>
      </c>
      <c r="R1090" s="2" t="str">
        <f t="shared" si="152"/>
        <v>CHILDREN</v>
      </c>
    </row>
    <row r="1091" spans="1:18" x14ac:dyDescent="0.35">
      <c r="A1091" s="1">
        <v>45181</v>
      </c>
      <c r="B1091" t="s">
        <v>1120</v>
      </c>
      <c r="C1091">
        <v>89</v>
      </c>
      <c r="D1091" t="s">
        <v>9</v>
      </c>
      <c r="E1091" t="s">
        <v>25</v>
      </c>
      <c r="F1091" t="s">
        <v>30</v>
      </c>
      <c r="G1091" s="6">
        <f>VLOOKUP(F1091,S$11:$T$15, 2, FALSE)</f>
        <v>2496.7676064257025</v>
      </c>
      <c r="H1091" t="s">
        <v>12</v>
      </c>
      <c r="I1091" s="2">
        <v>4311.38</v>
      </c>
      <c r="J1091" t="str">
        <f t="shared" ref="J1091:J1154" si="157">IF(C1091&lt;=17,"0-17",IF(C1091&lt;=39, "18-39", IF(C1091&lt;=59, "40-59", "&gt;59")))</f>
        <v>&gt;59</v>
      </c>
      <c r="K1091" s="2">
        <f t="shared" si="153"/>
        <v>4742.5180000000009</v>
      </c>
      <c r="L1091" s="2">
        <f t="shared" ref="L1091:L1154" si="158">ROUND(K1091, 0)</f>
        <v>4743</v>
      </c>
      <c r="M1091" s="2">
        <f t="shared" ref="M1091:M1154" si="159">ROUNDUP(K1091, 0)</f>
        <v>4743</v>
      </c>
      <c r="N1091" s="2">
        <f t="shared" ref="N1091:N1154" si="160">ROUNDDOWN(K1091,0)</f>
        <v>4742</v>
      </c>
      <c r="O1091">
        <f t="shared" si="154"/>
        <v>2023</v>
      </c>
      <c r="P1091" t="str">
        <f t="shared" si="155"/>
        <v>Sep</v>
      </c>
      <c r="Q1091" t="str">
        <f t="shared" si="156"/>
        <v>Sep-2023</v>
      </c>
      <c r="R1091" s="2" t="str">
        <f t="shared" ref="R1091:R1154" si="161">IF(C1091&gt;=18, "ADULTS", "CHILDREN")</f>
        <v>ADULTS</v>
      </c>
    </row>
    <row r="1092" spans="1:18" x14ac:dyDescent="0.35">
      <c r="A1092" s="1">
        <v>44927</v>
      </c>
      <c r="B1092" t="s">
        <v>1121</v>
      </c>
      <c r="C1092">
        <v>79</v>
      </c>
      <c r="D1092" t="s">
        <v>21</v>
      </c>
      <c r="E1092" t="s">
        <v>15</v>
      </c>
      <c r="F1092" t="s">
        <v>16</v>
      </c>
      <c r="G1092" s="6">
        <f>VLOOKUP(F1092,S$11:$T$15, 2, FALSE)</f>
        <v>2509.1716796874998</v>
      </c>
      <c r="H1092" t="s">
        <v>12</v>
      </c>
      <c r="I1092" s="2">
        <v>40.090000000000003</v>
      </c>
      <c r="J1092" t="str">
        <f t="shared" si="157"/>
        <v>&gt;59</v>
      </c>
      <c r="K1092" s="2">
        <f t="shared" si="153"/>
        <v>44.099000000000011</v>
      </c>
      <c r="L1092" s="2">
        <f t="shared" si="158"/>
        <v>44</v>
      </c>
      <c r="M1092" s="2">
        <f t="shared" si="159"/>
        <v>45</v>
      </c>
      <c r="N1092" s="2">
        <f t="shared" si="160"/>
        <v>44</v>
      </c>
      <c r="O1092">
        <f t="shared" si="154"/>
        <v>2023</v>
      </c>
      <c r="P1092" t="str">
        <f t="shared" si="155"/>
        <v>Jan</v>
      </c>
      <c r="Q1092" t="str">
        <f t="shared" si="156"/>
        <v>Jan-2023</v>
      </c>
      <c r="R1092" s="2" t="str">
        <f t="shared" si="161"/>
        <v>ADULTS</v>
      </c>
    </row>
    <row r="1093" spans="1:18" x14ac:dyDescent="0.35">
      <c r="A1093" s="1">
        <v>44991</v>
      </c>
      <c r="B1093" t="s">
        <v>1122</v>
      </c>
      <c r="C1093">
        <v>67</v>
      </c>
      <c r="D1093" t="s">
        <v>9</v>
      </c>
      <c r="E1093" t="s">
        <v>15</v>
      </c>
      <c r="F1093" t="s">
        <v>16</v>
      </c>
      <c r="G1093" s="6">
        <f>VLOOKUP(F1093,S$11:$T$15, 2, FALSE)</f>
        <v>2509.1716796874998</v>
      </c>
      <c r="H1093" t="s">
        <v>12</v>
      </c>
      <c r="I1093" s="2">
        <v>521.22</v>
      </c>
      <c r="J1093" t="str">
        <f t="shared" si="157"/>
        <v>&gt;59</v>
      </c>
      <c r="K1093" s="2">
        <f t="shared" si="153"/>
        <v>573.3420000000001</v>
      </c>
      <c r="L1093" s="2">
        <f t="shared" si="158"/>
        <v>573</v>
      </c>
      <c r="M1093" s="2">
        <f t="shared" si="159"/>
        <v>574</v>
      </c>
      <c r="N1093" s="2">
        <f t="shared" si="160"/>
        <v>573</v>
      </c>
      <c r="O1093">
        <f t="shared" si="154"/>
        <v>2023</v>
      </c>
      <c r="P1093" t="str">
        <f t="shared" si="155"/>
        <v>Mar</v>
      </c>
      <c r="Q1093" t="str">
        <f t="shared" si="156"/>
        <v>Mar-2023</v>
      </c>
      <c r="R1093" s="2" t="str">
        <f t="shared" si="161"/>
        <v>ADULTS</v>
      </c>
    </row>
    <row r="1094" spans="1:18" x14ac:dyDescent="0.35">
      <c r="A1094" s="1">
        <v>44661</v>
      </c>
      <c r="B1094" t="s">
        <v>1123</v>
      </c>
      <c r="C1094">
        <v>2</v>
      </c>
      <c r="D1094" t="s">
        <v>21</v>
      </c>
      <c r="E1094" t="s">
        <v>25</v>
      </c>
      <c r="F1094" t="s">
        <v>11</v>
      </c>
      <c r="G1094" s="6">
        <f>VLOOKUP(F1094,S$11:$T$15, 2, FALSE)</f>
        <v>2503.6022787783868</v>
      </c>
      <c r="H1094" t="s">
        <v>17</v>
      </c>
      <c r="I1094" s="2">
        <v>927.24</v>
      </c>
      <c r="J1094" t="str">
        <f t="shared" si="157"/>
        <v>0-17</v>
      </c>
      <c r="K1094" s="2">
        <f t="shared" si="153"/>
        <v>1019.9640000000001</v>
      </c>
      <c r="L1094" s="2">
        <f t="shared" si="158"/>
        <v>1020</v>
      </c>
      <c r="M1094" s="2">
        <f t="shared" si="159"/>
        <v>1020</v>
      </c>
      <c r="N1094" s="2">
        <f t="shared" si="160"/>
        <v>1019</v>
      </c>
      <c r="O1094">
        <f t="shared" si="154"/>
        <v>2022</v>
      </c>
      <c r="P1094" t="str">
        <f t="shared" si="155"/>
        <v>Apr</v>
      </c>
      <c r="Q1094" t="str">
        <f t="shared" si="156"/>
        <v>Apr-2022</v>
      </c>
      <c r="R1094" s="2" t="str">
        <f t="shared" si="161"/>
        <v>CHILDREN</v>
      </c>
    </row>
    <row r="1095" spans="1:18" x14ac:dyDescent="0.35">
      <c r="A1095" s="1">
        <v>44580</v>
      </c>
      <c r="B1095" t="s">
        <v>1124</v>
      </c>
      <c r="C1095">
        <v>60</v>
      </c>
      <c r="D1095" t="s">
        <v>9</v>
      </c>
      <c r="E1095" t="s">
        <v>25</v>
      </c>
      <c r="F1095" t="s">
        <v>30</v>
      </c>
      <c r="G1095" s="6">
        <f>VLOOKUP(F1095,S$11:$T$15, 2, FALSE)</f>
        <v>2496.7676064257025</v>
      </c>
      <c r="H1095" t="s">
        <v>17</v>
      </c>
      <c r="I1095" s="2">
        <v>979.77</v>
      </c>
      <c r="J1095" t="str">
        <f t="shared" si="157"/>
        <v>&gt;59</v>
      </c>
      <c r="K1095" s="2">
        <f t="shared" si="153"/>
        <v>1077.7470000000001</v>
      </c>
      <c r="L1095" s="2">
        <f t="shared" si="158"/>
        <v>1078</v>
      </c>
      <c r="M1095" s="2">
        <f t="shared" si="159"/>
        <v>1078</v>
      </c>
      <c r="N1095" s="2">
        <f t="shared" si="160"/>
        <v>1077</v>
      </c>
      <c r="O1095">
        <f t="shared" si="154"/>
        <v>2022</v>
      </c>
      <c r="P1095" t="str">
        <f t="shared" si="155"/>
        <v>Jan</v>
      </c>
      <c r="Q1095" t="str">
        <f t="shared" si="156"/>
        <v>Jan-2022</v>
      </c>
      <c r="R1095" s="2" t="str">
        <f t="shared" si="161"/>
        <v>ADULTS</v>
      </c>
    </row>
    <row r="1096" spans="1:18" x14ac:dyDescent="0.35">
      <c r="A1096" s="1">
        <v>45160</v>
      </c>
      <c r="B1096" t="s">
        <v>1125</v>
      </c>
      <c r="C1096">
        <v>74</v>
      </c>
      <c r="D1096" t="s">
        <v>14</v>
      </c>
      <c r="E1096" t="s">
        <v>35</v>
      </c>
      <c r="F1096" t="s">
        <v>16</v>
      </c>
      <c r="G1096" s="6">
        <f>VLOOKUP(F1096,S$11:$T$15, 2, FALSE)</f>
        <v>2509.1716796874998</v>
      </c>
      <c r="H1096" t="s">
        <v>12</v>
      </c>
      <c r="I1096" s="2">
        <v>770.86</v>
      </c>
      <c r="J1096" t="str">
        <f t="shared" si="157"/>
        <v>&gt;59</v>
      </c>
      <c r="K1096" s="2">
        <f t="shared" si="153"/>
        <v>847.94600000000014</v>
      </c>
      <c r="L1096" s="2">
        <f t="shared" si="158"/>
        <v>848</v>
      </c>
      <c r="M1096" s="2">
        <f t="shared" si="159"/>
        <v>848</v>
      </c>
      <c r="N1096" s="2">
        <f t="shared" si="160"/>
        <v>847</v>
      </c>
      <c r="O1096">
        <f t="shared" si="154"/>
        <v>2023</v>
      </c>
      <c r="P1096" t="str">
        <f t="shared" si="155"/>
        <v>Aug</v>
      </c>
      <c r="Q1096" t="str">
        <f t="shared" si="156"/>
        <v>Aug-2023</v>
      </c>
      <c r="R1096" s="2" t="str">
        <f t="shared" si="161"/>
        <v>ADULTS</v>
      </c>
    </row>
    <row r="1097" spans="1:18" x14ac:dyDescent="0.35">
      <c r="A1097" s="1">
        <v>44747</v>
      </c>
      <c r="B1097" t="s">
        <v>1126</v>
      </c>
      <c r="C1097">
        <v>24</v>
      </c>
      <c r="D1097" t="s">
        <v>14</v>
      </c>
      <c r="E1097" t="s">
        <v>22</v>
      </c>
      <c r="F1097" t="s">
        <v>16</v>
      </c>
      <c r="G1097" s="6">
        <f>VLOOKUP(F1097,S$11:$T$15, 2, FALSE)</f>
        <v>2509.1716796874998</v>
      </c>
      <c r="H1097" t="s">
        <v>12</v>
      </c>
      <c r="I1097" s="2">
        <v>3251.64</v>
      </c>
      <c r="J1097" t="str">
        <f t="shared" si="157"/>
        <v>18-39</v>
      </c>
      <c r="K1097" s="2">
        <f t="shared" si="153"/>
        <v>3576.8040000000001</v>
      </c>
      <c r="L1097" s="2">
        <f t="shared" si="158"/>
        <v>3577</v>
      </c>
      <c r="M1097" s="2">
        <f t="shared" si="159"/>
        <v>3577</v>
      </c>
      <c r="N1097" s="2">
        <f t="shared" si="160"/>
        <v>3576</v>
      </c>
      <c r="O1097">
        <f t="shared" si="154"/>
        <v>2022</v>
      </c>
      <c r="P1097" t="str">
        <f t="shared" si="155"/>
        <v>Jul</v>
      </c>
      <c r="Q1097" t="str">
        <f t="shared" si="156"/>
        <v>Jul-2022</v>
      </c>
      <c r="R1097" s="2" t="str">
        <f t="shared" si="161"/>
        <v>ADULTS</v>
      </c>
    </row>
    <row r="1098" spans="1:18" x14ac:dyDescent="0.35">
      <c r="A1098" s="1">
        <v>45145</v>
      </c>
      <c r="B1098" t="s">
        <v>1127</v>
      </c>
      <c r="C1098">
        <v>72</v>
      </c>
      <c r="D1098" t="s">
        <v>9</v>
      </c>
      <c r="E1098" t="s">
        <v>10</v>
      </c>
      <c r="F1098" t="s">
        <v>16</v>
      </c>
      <c r="G1098" s="6">
        <f>VLOOKUP(F1098,S$11:$T$15, 2, FALSE)</f>
        <v>2509.1716796874998</v>
      </c>
      <c r="H1098" t="s">
        <v>40</v>
      </c>
      <c r="I1098" s="2">
        <v>2135.64</v>
      </c>
      <c r="J1098" t="str">
        <f t="shared" si="157"/>
        <v>&gt;59</v>
      </c>
      <c r="K1098" s="2">
        <f t="shared" si="153"/>
        <v>2349.2040000000002</v>
      </c>
      <c r="L1098" s="2">
        <f t="shared" si="158"/>
        <v>2349</v>
      </c>
      <c r="M1098" s="2">
        <f t="shared" si="159"/>
        <v>2350</v>
      </c>
      <c r="N1098" s="2">
        <f t="shared" si="160"/>
        <v>2349</v>
      </c>
      <c r="O1098">
        <f t="shared" si="154"/>
        <v>2023</v>
      </c>
      <c r="P1098" t="str">
        <f t="shared" si="155"/>
        <v>Aug</v>
      </c>
      <c r="Q1098" t="str">
        <f t="shared" si="156"/>
        <v>Aug-2023</v>
      </c>
      <c r="R1098" s="2" t="str">
        <f t="shared" si="161"/>
        <v>ADULTS</v>
      </c>
    </row>
    <row r="1099" spans="1:18" x14ac:dyDescent="0.35">
      <c r="A1099" s="1">
        <v>45073</v>
      </c>
      <c r="B1099" t="s">
        <v>1128</v>
      </c>
      <c r="C1099">
        <v>57</v>
      </c>
      <c r="D1099" t="s">
        <v>21</v>
      </c>
      <c r="E1099" t="s">
        <v>15</v>
      </c>
      <c r="F1099" t="s">
        <v>30</v>
      </c>
      <c r="G1099" s="6">
        <f>VLOOKUP(F1099,S$11:$T$15, 2, FALSE)</f>
        <v>2496.7676064257025</v>
      </c>
      <c r="H1099" t="s">
        <v>28</v>
      </c>
      <c r="I1099" s="2">
        <v>4171.6899999999996</v>
      </c>
      <c r="J1099" t="str">
        <f t="shared" si="157"/>
        <v>40-59</v>
      </c>
      <c r="K1099" s="2">
        <f t="shared" si="153"/>
        <v>4588.8590000000004</v>
      </c>
      <c r="L1099" s="2">
        <f t="shared" si="158"/>
        <v>4589</v>
      </c>
      <c r="M1099" s="2">
        <f t="shared" si="159"/>
        <v>4589</v>
      </c>
      <c r="N1099" s="2">
        <f t="shared" si="160"/>
        <v>4588</v>
      </c>
      <c r="O1099">
        <f t="shared" si="154"/>
        <v>2023</v>
      </c>
      <c r="P1099" t="str">
        <f t="shared" si="155"/>
        <v>May</v>
      </c>
      <c r="Q1099" t="str">
        <f t="shared" si="156"/>
        <v>May-2023</v>
      </c>
      <c r="R1099" s="2" t="str">
        <f t="shared" si="161"/>
        <v>ADULTS</v>
      </c>
    </row>
    <row r="1100" spans="1:18" x14ac:dyDescent="0.35">
      <c r="A1100" s="1">
        <v>44738</v>
      </c>
      <c r="B1100" t="s">
        <v>1129</v>
      </c>
      <c r="C1100">
        <v>95</v>
      </c>
      <c r="D1100" t="s">
        <v>14</v>
      </c>
      <c r="E1100" t="s">
        <v>35</v>
      </c>
      <c r="F1100" t="s">
        <v>23</v>
      </c>
      <c r="G1100" s="6">
        <f>VLOOKUP(F1100,S$11:$T$15, 2, FALSE)</f>
        <v>2440.2966694490819</v>
      </c>
      <c r="H1100" t="s">
        <v>17</v>
      </c>
      <c r="I1100" s="2">
        <v>4619.3</v>
      </c>
      <c r="J1100" t="str">
        <f t="shared" si="157"/>
        <v>&gt;59</v>
      </c>
      <c r="K1100" s="2">
        <f t="shared" si="153"/>
        <v>5081.2300000000005</v>
      </c>
      <c r="L1100" s="2">
        <f t="shared" si="158"/>
        <v>5081</v>
      </c>
      <c r="M1100" s="2">
        <f t="shared" si="159"/>
        <v>5082</v>
      </c>
      <c r="N1100" s="2">
        <f t="shared" si="160"/>
        <v>5081</v>
      </c>
      <c r="O1100">
        <f t="shared" si="154"/>
        <v>2022</v>
      </c>
      <c r="P1100" t="str">
        <f t="shared" si="155"/>
        <v>Jun</v>
      </c>
      <c r="Q1100" t="str">
        <f t="shared" si="156"/>
        <v>Jun-2022</v>
      </c>
      <c r="R1100" s="2" t="str">
        <f t="shared" si="161"/>
        <v>ADULTS</v>
      </c>
    </row>
    <row r="1101" spans="1:18" x14ac:dyDescent="0.35">
      <c r="A1101" s="1">
        <v>44975</v>
      </c>
      <c r="B1101" t="s">
        <v>1130</v>
      </c>
      <c r="C1101">
        <v>12</v>
      </c>
      <c r="D1101" t="s">
        <v>9</v>
      </c>
      <c r="E1101" t="s">
        <v>25</v>
      </c>
      <c r="F1101" t="s">
        <v>11</v>
      </c>
      <c r="G1101" s="6">
        <f>VLOOKUP(F1101,S$11:$T$15, 2, FALSE)</f>
        <v>2503.6022787783868</v>
      </c>
      <c r="H1101" t="s">
        <v>40</v>
      </c>
      <c r="I1101" s="2">
        <v>4726.6099999999997</v>
      </c>
      <c r="J1101" t="str">
        <f t="shared" si="157"/>
        <v>0-17</v>
      </c>
      <c r="K1101" s="2">
        <f t="shared" si="153"/>
        <v>5199.2709999999997</v>
      </c>
      <c r="L1101" s="2">
        <f t="shared" si="158"/>
        <v>5199</v>
      </c>
      <c r="M1101" s="2">
        <f t="shared" si="159"/>
        <v>5200</v>
      </c>
      <c r="N1101" s="2">
        <f t="shared" si="160"/>
        <v>5199</v>
      </c>
      <c r="O1101">
        <f t="shared" si="154"/>
        <v>2023</v>
      </c>
      <c r="P1101" t="str">
        <f t="shared" si="155"/>
        <v>Feb</v>
      </c>
      <c r="Q1101" t="str">
        <f t="shared" si="156"/>
        <v>Feb-2023</v>
      </c>
      <c r="R1101" s="2" t="str">
        <f t="shared" si="161"/>
        <v>CHILDREN</v>
      </c>
    </row>
    <row r="1102" spans="1:18" x14ac:dyDescent="0.35">
      <c r="A1102" s="1">
        <v>44940</v>
      </c>
      <c r="B1102" t="s">
        <v>1131</v>
      </c>
      <c r="C1102">
        <v>65</v>
      </c>
      <c r="D1102" t="s">
        <v>14</v>
      </c>
      <c r="E1102" t="s">
        <v>10</v>
      </c>
      <c r="F1102" t="s">
        <v>11</v>
      </c>
      <c r="G1102" s="6">
        <f>VLOOKUP(F1102,S$11:$T$15, 2, FALSE)</f>
        <v>2503.6022787783868</v>
      </c>
      <c r="H1102" t="s">
        <v>12</v>
      </c>
      <c r="I1102" s="2">
        <v>938.73</v>
      </c>
      <c r="J1102" t="str">
        <f t="shared" si="157"/>
        <v>&gt;59</v>
      </c>
      <c r="K1102" s="2">
        <f t="shared" si="153"/>
        <v>1032.6030000000001</v>
      </c>
      <c r="L1102" s="2">
        <f t="shared" si="158"/>
        <v>1033</v>
      </c>
      <c r="M1102" s="2">
        <f t="shared" si="159"/>
        <v>1033</v>
      </c>
      <c r="N1102" s="2">
        <f t="shared" si="160"/>
        <v>1032</v>
      </c>
      <c r="O1102">
        <f t="shared" si="154"/>
        <v>2023</v>
      </c>
      <c r="P1102" t="str">
        <f t="shared" si="155"/>
        <v>Jan</v>
      </c>
      <c r="Q1102" t="str">
        <f t="shared" si="156"/>
        <v>Jan-2023</v>
      </c>
      <c r="R1102" s="2" t="str">
        <f t="shared" si="161"/>
        <v>ADULTS</v>
      </c>
    </row>
    <row r="1103" spans="1:18" x14ac:dyDescent="0.35">
      <c r="A1103" s="1">
        <v>44733</v>
      </c>
      <c r="B1103" t="s">
        <v>1132</v>
      </c>
      <c r="C1103">
        <v>25</v>
      </c>
      <c r="D1103" t="s">
        <v>21</v>
      </c>
      <c r="E1103" t="s">
        <v>19</v>
      </c>
      <c r="F1103" t="s">
        <v>23</v>
      </c>
      <c r="G1103" s="6">
        <f>VLOOKUP(F1103,S$11:$T$15, 2, FALSE)</f>
        <v>2440.2966694490819</v>
      </c>
      <c r="H1103" t="s">
        <v>37</v>
      </c>
      <c r="I1103" s="2">
        <v>2324.75</v>
      </c>
      <c r="J1103" t="str">
        <f t="shared" si="157"/>
        <v>18-39</v>
      </c>
      <c r="K1103" s="2">
        <f t="shared" si="153"/>
        <v>2557.2250000000004</v>
      </c>
      <c r="L1103" s="2">
        <f t="shared" si="158"/>
        <v>2557</v>
      </c>
      <c r="M1103" s="2">
        <f t="shared" si="159"/>
        <v>2558</v>
      </c>
      <c r="N1103" s="2">
        <f t="shared" si="160"/>
        <v>2557</v>
      </c>
      <c r="O1103">
        <f t="shared" si="154"/>
        <v>2022</v>
      </c>
      <c r="P1103" t="str">
        <f t="shared" si="155"/>
        <v>Jun</v>
      </c>
      <c r="Q1103" t="str">
        <f t="shared" si="156"/>
        <v>Jun-2022</v>
      </c>
      <c r="R1103" s="2" t="str">
        <f t="shared" si="161"/>
        <v>ADULTS</v>
      </c>
    </row>
    <row r="1104" spans="1:18" x14ac:dyDescent="0.35">
      <c r="A1104" s="1">
        <v>44899</v>
      </c>
      <c r="B1104" t="s">
        <v>1133</v>
      </c>
      <c r="C1104">
        <v>95</v>
      </c>
      <c r="D1104" t="s">
        <v>9</v>
      </c>
      <c r="E1104" t="s">
        <v>10</v>
      </c>
      <c r="F1104" t="s">
        <v>16</v>
      </c>
      <c r="G1104" s="6">
        <f>VLOOKUP(F1104,S$11:$T$15, 2, FALSE)</f>
        <v>2509.1716796874998</v>
      </c>
      <c r="H1104" t="s">
        <v>12</v>
      </c>
      <c r="I1104" s="2">
        <v>542.25</v>
      </c>
      <c r="J1104" t="str">
        <f t="shared" si="157"/>
        <v>&gt;59</v>
      </c>
      <c r="K1104" s="2">
        <f t="shared" si="153"/>
        <v>596.47500000000002</v>
      </c>
      <c r="L1104" s="2">
        <f t="shared" si="158"/>
        <v>596</v>
      </c>
      <c r="M1104" s="2">
        <f t="shared" si="159"/>
        <v>597</v>
      </c>
      <c r="N1104" s="2">
        <f t="shared" si="160"/>
        <v>596</v>
      </c>
      <c r="O1104">
        <f t="shared" si="154"/>
        <v>2022</v>
      </c>
      <c r="P1104" t="str">
        <f t="shared" si="155"/>
        <v>Dec</v>
      </c>
      <c r="Q1104" t="str">
        <f t="shared" si="156"/>
        <v>Dec-2022</v>
      </c>
      <c r="R1104" s="2" t="str">
        <f t="shared" si="161"/>
        <v>ADULTS</v>
      </c>
    </row>
    <row r="1105" spans="1:18" x14ac:dyDescent="0.35">
      <c r="A1105" s="1">
        <v>44658</v>
      </c>
      <c r="B1105" t="s">
        <v>1134</v>
      </c>
      <c r="C1105">
        <v>93</v>
      </c>
      <c r="D1105" t="s">
        <v>14</v>
      </c>
      <c r="E1105" t="s">
        <v>10</v>
      </c>
      <c r="F1105" t="s">
        <v>11</v>
      </c>
      <c r="G1105" s="6">
        <f>VLOOKUP(F1105,S$11:$T$15, 2, FALSE)</f>
        <v>2503.6022787783868</v>
      </c>
      <c r="H1105" t="s">
        <v>17</v>
      </c>
      <c r="I1105" s="2">
        <v>1914.01</v>
      </c>
      <c r="J1105" t="str">
        <f t="shared" si="157"/>
        <v>&gt;59</v>
      </c>
      <c r="K1105" s="2">
        <f t="shared" si="153"/>
        <v>2105.4110000000001</v>
      </c>
      <c r="L1105" s="2">
        <f t="shared" si="158"/>
        <v>2105</v>
      </c>
      <c r="M1105" s="2">
        <f t="shared" si="159"/>
        <v>2106</v>
      </c>
      <c r="N1105" s="2">
        <f t="shared" si="160"/>
        <v>2105</v>
      </c>
      <c r="O1105">
        <f t="shared" si="154"/>
        <v>2022</v>
      </c>
      <c r="P1105" t="str">
        <f t="shared" si="155"/>
        <v>Apr</v>
      </c>
      <c r="Q1105" t="str">
        <f t="shared" si="156"/>
        <v>Apr-2022</v>
      </c>
      <c r="R1105" s="2" t="str">
        <f t="shared" si="161"/>
        <v>ADULTS</v>
      </c>
    </row>
    <row r="1106" spans="1:18" x14ac:dyDescent="0.35">
      <c r="A1106" s="1">
        <v>44957</v>
      </c>
      <c r="B1106" t="s">
        <v>1135</v>
      </c>
      <c r="C1106">
        <v>84</v>
      </c>
      <c r="D1106" t="s">
        <v>21</v>
      </c>
      <c r="E1106" t="s">
        <v>19</v>
      </c>
      <c r="F1106" t="s">
        <v>23</v>
      </c>
      <c r="G1106" s="6">
        <f>VLOOKUP(F1106,S$11:$T$15, 2, FALSE)</f>
        <v>2440.2966694490819</v>
      </c>
      <c r="H1106" t="s">
        <v>40</v>
      </c>
      <c r="I1106" s="2">
        <v>1653.56</v>
      </c>
      <c r="J1106" t="str">
        <f t="shared" si="157"/>
        <v>&gt;59</v>
      </c>
      <c r="K1106" s="2">
        <f t="shared" si="153"/>
        <v>1818.9160000000002</v>
      </c>
      <c r="L1106" s="2">
        <f t="shared" si="158"/>
        <v>1819</v>
      </c>
      <c r="M1106" s="2">
        <f t="shared" si="159"/>
        <v>1819</v>
      </c>
      <c r="N1106" s="2">
        <f t="shared" si="160"/>
        <v>1818</v>
      </c>
      <c r="O1106">
        <f t="shared" si="154"/>
        <v>2023</v>
      </c>
      <c r="P1106" t="str">
        <f t="shared" si="155"/>
        <v>Jan</v>
      </c>
      <c r="Q1106" t="str">
        <f t="shared" si="156"/>
        <v>Jan-2023</v>
      </c>
      <c r="R1106" s="2" t="str">
        <f t="shared" si="161"/>
        <v>ADULTS</v>
      </c>
    </row>
    <row r="1107" spans="1:18" x14ac:dyDescent="0.35">
      <c r="A1107" s="1">
        <v>44645</v>
      </c>
      <c r="B1107" t="s">
        <v>1136</v>
      </c>
      <c r="C1107">
        <v>20</v>
      </c>
      <c r="D1107" t="s">
        <v>14</v>
      </c>
      <c r="E1107" t="s">
        <v>35</v>
      </c>
      <c r="F1107" t="s">
        <v>11</v>
      </c>
      <c r="G1107" s="6">
        <f>VLOOKUP(F1107,S$11:$T$15, 2, FALSE)</f>
        <v>2503.6022787783868</v>
      </c>
      <c r="H1107" t="s">
        <v>40</v>
      </c>
      <c r="I1107" s="2">
        <v>289.44</v>
      </c>
      <c r="J1107" t="str">
        <f t="shared" si="157"/>
        <v>18-39</v>
      </c>
      <c r="K1107" s="2">
        <f t="shared" si="153"/>
        <v>318.38400000000001</v>
      </c>
      <c r="L1107" s="2">
        <f t="shared" si="158"/>
        <v>318</v>
      </c>
      <c r="M1107" s="2">
        <f t="shared" si="159"/>
        <v>319</v>
      </c>
      <c r="N1107" s="2">
        <f t="shared" si="160"/>
        <v>318</v>
      </c>
      <c r="O1107">
        <f t="shared" si="154"/>
        <v>2022</v>
      </c>
      <c r="P1107" t="str">
        <f t="shared" si="155"/>
        <v>Mar</v>
      </c>
      <c r="Q1107" t="str">
        <f t="shared" si="156"/>
        <v>Mar-2022</v>
      </c>
      <c r="R1107" s="2" t="str">
        <f t="shared" si="161"/>
        <v>ADULTS</v>
      </c>
    </row>
    <row r="1108" spans="1:18" x14ac:dyDescent="0.35">
      <c r="A1108" s="1">
        <v>45287</v>
      </c>
      <c r="B1108" t="s">
        <v>1137</v>
      </c>
      <c r="C1108">
        <v>58</v>
      </c>
      <c r="D1108" t="s">
        <v>21</v>
      </c>
      <c r="E1108" t="s">
        <v>35</v>
      </c>
      <c r="F1108" t="s">
        <v>30</v>
      </c>
      <c r="G1108" s="6">
        <f>VLOOKUP(F1108,S$11:$T$15, 2, FALSE)</f>
        <v>2496.7676064257025</v>
      </c>
      <c r="H1108" t="s">
        <v>40</v>
      </c>
      <c r="I1108" s="2">
        <v>4440.95</v>
      </c>
      <c r="J1108" t="str">
        <f t="shared" si="157"/>
        <v>40-59</v>
      </c>
      <c r="K1108" s="2">
        <f t="shared" si="153"/>
        <v>4885.0450000000001</v>
      </c>
      <c r="L1108" s="2">
        <f t="shared" si="158"/>
        <v>4885</v>
      </c>
      <c r="M1108" s="2">
        <f t="shared" si="159"/>
        <v>4886</v>
      </c>
      <c r="N1108" s="2">
        <f t="shared" si="160"/>
        <v>4885</v>
      </c>
      <c r="O1108">
        <f t="shared" si="154"/>
        <v>2023</v>
      </c>
      <c r="P1108" t="str">
        <f t="shared" si="155"/>
        <v>Dec</v>
      </c>
      <c r="Q1108" t="str">
        <f t="shared" si="156"/>
        <v>Dec-2023</v>
      </c>
      <c r="R1108" s="2" t="str">
        <f t="shared" si="161"/>
        <v>ADULTS</v>
      </c>
    </row>
    <row r="1109" spans="1:18" x14ac:dyDescent="0.35">
      <c r="A1109" s="1">
        <v>44905</v>
      </c>
      <c r="B1109" t="s">
        <v>1138</v>
      </c>
      <c r="C1109">
        <v>1</v>
      </c>
      <c r="D1109" t="s">
        <v>14</v>
      </c>
      <c r="E1109" t="s">
        <v>25</v>
      </c>
      <c r="F1109" t="s">
        <v>23</v>
      </c>
      <c r="G1109" s="6">
        <f>VLOOKUP(F1109,S$11:$T$15, 2, FALSE)</f>
        <v>2440.2966694490819</v>
      </c>
      <c r="H1109" t="s">
        <v>17</v>
      </c>
      <c r="I1109" s="2">
        <v>1789.71</v>
      </c>
      <c r="J1109" t="str">
        <f t="shared" si="157"/>
        <v>0-17</v>
      </c>
      <c r="K1109" s="2">
        <f t="shared" si="153"/>
        <v>1968.6810000000003</v>
      </c>
      <c r="L1109" s="2">
        <f t="shared" si="158"/>
        <v>1969</v>
      </c>
      <c r="M1109" s="2">
        <f t="shared" si="159"/>
        <v>1969</v>
      </c>
      <c r="N1109" s="2">
        <f t="shared" si="160"/>
        <v>1968</v>
      </c>
      <c r="O1109">
        <f t="shared" si="154"/>
        <v>2022</v>
      </c>
      <c r="P1109" t="str">
        <f t="shared" si="155"/>
        <v>Dec</v>
      </c>
      <c r="Q1109" t="str">
        <f t="shared" si="156"/>
        <v>Dec-2022</v>
      </c>
      <c r="R1109" s="2" t="str">
        <f t="shared" si="161"/>
        <v>CHILDREN</v>
      </c>
    </row>
    <row r="1110" spans="1:18" x14ac:dyDescent="0.35">
      <c r="A1110" s="1">
        <v>44912</v>
      </c>
      <c r="B1110" t="s">
        <v>1139</v>
      </c>
      <c r="C1110">
        <v>96</v>
      </c>
      <c r="D1110" t="s">
        <v>21</v>
      </c>
      <c r="E1110" t="s">
        <v>27</v>
      </c>
      <c r="F1110" t="s">
        <v>30</v>
      </c>
      <c r="G1110" s="6">
        <f>VLOOKUP(F1110,S$11:$T$15, 2, FALSE)</f>
        <v>2496.7676064257025</v>
      </c>
      <c r="H1110" t="s">
        <v>17</v>
      </c>
      <c r="I1110" s="2">
        <v>344.19</v>
      </c>
      <c r="J1110" t="str">
        <f t="shared" si="157"/>
        <v>&gt;59</v>
      </c>
      <c r="K1110" s="2">
        <f t="shared" si="153"/>
        <v>378.60900000000004</v>
      </c>
      <c r="L1110" s="2">
        <f t="shared" si="158"/>
        <v>379</v>
      </c>
      <c r="M1110" s="2">
        <f t="shared" si="159"/>
        <v>379</v>
      </c>
      <c r="N1110" s="2">
        <f t="shared" si="160"/>
        <v>378</v>
      </c>
      <c r="O1110">
        <f t="shared" si="154"/>
        <v>2022</v>
      </c>
      <c r="P1110" t="str">
        <f t="shared" si="155"/>
        <v>Dec</v>
      </c>
      <c r="Q1110" t="str">
        <f t="shared" si="156"/>
        <v>Dec-2022</v>
      </c>
      <c r="R1110" s="2" t="str">
        <f t="shared" si="161"/>
        <v>ADULTS</v>
      </c>
    </row>
    <row r="1111" spans="1:18" x14ac:dyDescent="0.35">
      <c r="A1111" s="1">
        <v>45146</v>
      </c>
      <c r="B1111" t="s">
        <v>1140</v>
      </c>
      <c r="C1111">
        <v>57</v>
      </c>
      <c r="D1111" t="s">
        <v>21</v>
      </c>
      <c r="E1111" t="s">
        <v>19</v>
      </c>
      <c r="F1111" t="s">
        <v>16</v>
      </c>
      <c r="G1111" s="6">
        <f>VLOOKUP(F1111,S$11:$T$15, 2, FALSE)</f>
        <v>2509.1716796874998</v>
      </c>
      <c r="H1111" t="s">
        <v>17</v>
      </c>
      <c r="I1111" s="2">
        <v>120.06</v>
      </c>
      <c r="J1111" t="str">
        <f t="shared" si="157"/>
        <v>40-59</v>
      </c>
      <c r="K1111" s="2">
        <f t="shared" si="153"/>
        <v>132.066</v>
      </c>
      <c r="L1111" s="2">
        <f t="shared" si="158"/>
        <v>132</v>
      </c>
      <c r="M1111" s="2">
        <f t="shared" si="159"/>
        <v>133</v>
      </c>
      <c r="N1111" s="2">
        <f t="shared" si="160"/>
        <v>132</v>
      </c>
      <c r="O1111">
        <f t="shared" si="154"/>
        <v>2023</v>
      </c>
      <c r="P1111" t="str">
        <f t="shared" si="155"/>
        <v>Aug</v>
      </c>
      <c r="Q1111" t="str">
        <f t="shared" si="156"/>
        <v>Aug-2023</v>
      </c>
      <c r="R1111" s="2" t="str">
        <f t="shared" si="161"/>
        <v>ADULTS</v>
      </c>
    </row>
    <row r="1112" spans="1:18" x14ac:dyDescent="0.35">
      <c r="A1112" s="1">
        <v>45270</v>
      </c>
      <c r="B1112" t="s">
        <v>1141</v>
      </c>
      <c r="C1112">
        <v>49</v>
      </c>
      <c r="D1112" t="s">
        <v>14</v>
      </c>
      <c r="E1112" t="s">
        <v>25</v>
      </c>
      <c r="F1112" t="s">
        <v>23</v>
      </c>
      <c r="G1112" s="6">
        <f>VLOOKUP(F1112,S$11:$T$15, 2, FALSE)</f>
        <v>2440.2966694490819</v>
      </c>
      <c r="H1112" t="s">
        <v>40</v>
      </c>
      <c r="I1112" s="2">
        <v>1078.1500000000001</v>
      </c>
      <c r="J1112" t="str">
        <f t="shared" si="157"/>
        <v>40-59</v>
      </c>
      <c r="K1112" s="2">
        <f t="shared" si="153"/>
        <v>1185.9650000000001</v>
      </c>
      <c r="L1112" s="2">
        <f t="shared" si="158"/>
        <v>1186</v>
      </c>
      <c r="M1112" s="2">
        <f t="shared" si="159"/>
        <v>1186</v>
      </c>
      <c r="N1112" s="2">
        <f t="shared" si="160"/>
        <v>1185</v>
      </c>
      <c r="O1112">
        <f t="shared" si="154"/>
        <v>2023</v>
      </c>
      <c r="P1112" t="str">
        <f t="shared" si="155"/>
        <v>Dec</v>
      </c>
      <c r="Q1112" t="str">
        <f t="shared" si="156"/>
        <v>Dec-2023</v>
      </c>
      <c r="R1112" s="2" t="str">
        <f t="shared" si="161"/>
        <v>ADULTS</v>
      </c>
    </row>
    <row r="1113" spans="1:18" x14ac:dyDescent="0.35">
      <c r="A1113" s="1">
        <v>45146</v>
      </c>
      <c r="B1113" t="s">
        <v>1142</v>
      </c>
      <c r="C1113">
        <v>36</v>
      </c>
      <c r="D1113" t="s">
        <v>9</v>
      </c>
      <c r="E1113" t="s">
        <v>22</v>
      </c>
      <c r="F1113" t="s">
        <v>16</v>
      </c>
      <c r="G1113" s="6">
        <f>VLOOKUP(F1113,S$11:$T$15, 2, FALSE)</f>
        <v>2509.1716796874998</v>
      </c>
      <c r="H1113" t="s">
        <v>28</v>
      </c>
      <c r="I1113" s="2">
        <v>4060.08</v>
      </c>
      <c r="J1113" t="str">
        <f t="shared" si="157"/>
        <v>18-39</v>
      </c>
      <c r="K1113" s="2">
        <f t="shared" si="153"/>
        <v>4466.0880000000006</v>
      </c>
      <c r="L1113" s="2">
        <f t="shared" si="158"/>
        <v>4466</v>
      </c>
      <c r="M1113" s="2">
        <f t="shared" si="159"/>
        <v>4467</v>
      </c>
      <c r="N1113" s="2">
        <f t="shared" si="160"/>
        <v>4466</v>
      </c>
      <c r="O1113">
        <f t="shared" si="154"/>
        <v>2023</v>
      </c>
      <c r="P1113" t="str">
        <f t="shared" si="155"/>
        <v>Aug</v>
      </c>
      <c r="Q1113" t="str">
        <f t="shared" si="156"/>
        <v>Aug-2023</v>
      </c>
      <c r="R1113" s="2" t="str">
        <f t="shared" si="161"/>
        <v>ADULTS</v>
      </c>
    </row>
    <row r="1114" spans="1:18" x14ac:dyDescent="0.35">
      <c r="A1114" s="1">
        <v>45182</v>
      </c>
      <c r="B1114" t="s">
        <v>1143</v>
      </c>
      <c r="C1114">
        <v>18</v>
      </c>
      <c r="D1114" t="s">
        <v>9</v>
      </c>
      <c r="E1114" t="s">
        <v>19</v>
      </c>
      <c r="F1114" t="s">
        <v>16</v>
      </c>
      <c r="G1114" s="6">
        <f>VLOOKUP(F1114,S$11:$T$15, 2, FALSE)</f>
        <v>2509.1716796874998</v>
      </c>
      <c r="H1114" t="s">
        <v>17</v>
      </c>
      <c r="I1114" s="2">
        <v>2764.75</v>
      </c>
      <c r="J1114" t="str">
        <f t="shared" si="157"/>
        <v>18-39</v>
      </c>
      <c r="K1114" s="2">
        <f t="shared" si="153"/>
        <v>3041.2250000000004</v>
      </c>
      <c r="L1114" s="2">
        <f t="shared" si="158"/>
        <v>3041</v>
      </c>
      <c r="M1114" s="2">
        <f t="shared" si="159"/>
        <v>3042</v>
      </c>
      <c r="N1114" s="2">
        <f t="shared" si="160"/>
        <v>3041</v>
      </c>
      <c r="O1114">
        <f t="shared" si="154"/>
        <v>2023</v>
      </c>
      <c r="P1114" t="str">
        <f t="shared" si="155"/>
        <v>Sep</v>
      </c>
      <c r="Q1114" t="str">
        <f t="shared" si="156"/>
        <v>Sep-2023</v>
      </c>
      <c r="R1114" s="2" t="str">
        <f t="shared" si="161"/>
        <v>ADULTS</v>
      </c>
    </row>
    <row r="1115" spans="1:18" x14ac:dyDescent="0.35">
      <c r="A1115" s="1">
        <v>44603</v>
      </c>
      <c r="B1115" t="s">
        <v>1144</v>
      </c>
      <c r="C1115">
        <v>1</v>
      </c>
      <c r="D1115" t="s">
        <v>9</v>
      </c>
      <c r="E1115" t="s">
        <v>35</v>
      </c>
      <c r="F1115" t="s">
        <v>11</v>
      </c>
      <c r="G1115" s="6">
        <f>VLOOKUP(F1115,S$11:$T$15, 2, FALSE)</f>
        <v>2503.6022787783868</v>
      </c>
      <c r="H1115" t="s">
        <v>17</v>
      </c>
      <c r="I1115" s="2">
        <v>4874.1099999999997</v>
      </c>
      <c r="J1115" t="str">
        <f t="shared" si="157"/>
        <v>0-17</v>
      </c>
      <c r="K1115" s="2">
        <f t="shared" si="153"/>
        <v>5361.5209999999997</v>
      </c>
      <c r="L1115" s="2">
        <f t="shared" si="158"/>
        <v>5362</v>
      </c>
      <c r="M1115" s="2">
        <f t="shared" si="159"/>
        <v>5362</v>
      </c>
      <c r="N1115" s="2">
        <f t="shared" si="160"/>
        <v>5361</v>
      </c>
      <c r="O1115">
        <f t="shared" si="154"/>
        <v>2022</v>
      </c>
      <c r="P1115" t="str">
        <f t="shared" si="155"/>
        <v>Feb</v>
      </c>
      <c r="Q1115" t="str">
        <f t="shared" si="156"/>
        <v>Feb-2022</v>
      </c>
      <c r="R1115" s="2" t="str">
        <f t="shared" si="161"/>
        <v>CHILDREN</v>
      </c>
    </row>
    <row r="1116" spans="1:18" x14ac:dyDescent="0.35">
      <c r="A1116" s="1">
        <v>44577</v>
      </c>
      <c r="B1116" t="s">
        <v>1145</v>
      </c>
      <c r="C1116">
        <v>73</v>
      </c>
      <c r="D1116" t="s">
        <v>14</v>
      </c>
      <c r="E1116" t="s">
        <v>19</v>
      </c>
      <c r="F1116" t="s">
        <v>16</v>
      </c>
      <c r="G1116" s="6">
        <f>VLOOKUP(F1116,S$11:$T$15, 2, FALSE)</f>
        <v>2509.1716796874998</v>
      </c>
      <c r="H1116" t="s">
        <v>17</v>
      </c>
      <c r="I1116" s="2">
        <v>650.71</v>
      </c>
      <c r="J1116" t="str">
        <f t="shared" si="157"/>
        <v>&gt;59</v>
      </c>
      <c r="K1116" s="2">
        <f t="shared" si="153"/>
        <v>715.78100000000006</v>
      </c>
      <c r="L1116" s="2">
        <f t="shared" si="158"/>
        <v>716</v>
      </c>
      <c r="M1116" s="2">
        <f t="shared" si="159"/>
        <v>716</v>
      </c>
      <c r="N1116" s="2">
        <f t="shared" si="160"/>
        <v>715</v>
      </c>
      <c r="O1116">
        <f t="shared" si="154"/>
        <v>2022</v>
      </c>
      <c r="P1116" t="str">
        <f t="shared" si="155"/>
        <v>Jan</v>
      </c>
      <c r="Q1116" t="str">
        <f t="shared" si="156"/>
        <v>Jan-2022</v>
      </c>
      <c r="R1116" s="2" t="str">
        <f t="shared" si="161"/>
        <v>ADULTS</v>
      </c>
    </row>
    <row r="1117" spans="1:18" x14ac:dyDescent="0.35">
      <c r="A1117" s="1">
        <v>44848</v>
      </c>
      <c r="B1117" t="s">
        <v>1146</v>
      </c>
      <c r="C1117">
        <v>90</v>
      </c>
      <c r="D1117" t="s">
        <v>14</v>
      </c>
      <c r="E1117" t="s">
        <v>19</v>
      </c>
      <c r="F1117" t="s">
        <v>11</v>
      </c>
      <c r="G1117" s="6">
        <f>VLOOKUP(F1117,S$11:$T$15, 2, FALSE)</f>
        <v>2503.6022787783868</v>
      </c>
      <c r="H1117" t="s">
        <v>12</v>
      </c>
      <c r="I1117" s="2">
        <v>1347.31</v>
      </c>
      <c r="J1117" t="str">
        <f t="shared" si="157"/>
        <v>&gt;59</v>
      </c>
      <c r="K1117" s="2">
        <f t="shared" si="153"/>
        <v>1482.0410000000002</v>
      </c>
      <c r="L1117" s="2">
        <f t="shared" si="158"/>
        <v>1482</v>
      </c>
      <c r="M1117" s="2">
        <f t="shared" si="159"/>
        <v>1483</v>
      </c>
      <c r="N1117" s="2">
        <f t="shared" si="160"/>
        <v>1482</v>
      </c>
      <c r="O1117">
        <f t="shared" si="154"/>
        <v>2022</v>
      </c>
      <c r="P1117" t="str">
        <f t="shared" si="155"/>
        <v>Oct</v>
      </c>
      <c r="Q1117" t="str">
        <f t="shared" si="156"/>
        <v>Oct-2022</v>
      </c>
      <c r="R1117" s="2" t="str">
        <f t="shared" si="161"/>
        <v>ADULTS</v>
      </c>
    </row>
    <row r="1118" spans="1:18" x14ac:dyDescent="0.35">
      <c r="A1118" s="1">
        <v>45222</v>
      </c>
      <c r="B1118" t="s">
        <v>1147</v>
      </c>
      <c r="C1118">
        <v>21</v>
      </c>
      <c r="D1118" t="s">
        <v>21</v>
      </c>
      <c r="E1118" t="s">
        <v>19</v>
      </c>
      <c r="F1118" t="s">
        <v>11</v>
      </c>
      <c r="G1118" s="6">
        <f>VLOOKUP(F1118,S$11:$T$15, 2, FALSE)</f>
        <v>2503.6022787783868</v>
      </c>
      <c r="H1118" t="s">
        <v>37</v>
      </c>
      <c r="I1118" s="2">
        <v>3693.89</v>
      </c>
      <c r="J1118" t="str">
        <f t="shared" si="157"/>
        <v>18-39</v>
      </c>
      <c r="K1118" s="2">
        <f t="shared" si="153"/>
        <v>4063.279</v>
      </c>
      <c r="L1118" s="2">
        <f t="shared" si="158"/>
        <v>4063</v>
      </c>
      <c r="M1118" s="2">
        <f t="shared" si="159"/>
        <v>4064</v>
      </c>
      <c r="N1118" s="2">
        <f t="shared" si="160"/>
        <v>4063</v>
      </c>
      <c r="O1118">
        <f t="shared" si="154"/>
        <v>2023</v>
      </c>
      <c r="P1118" t="str">
        <f t="shared" si="155"/>
        <v>Oct</v>
      </c>
      <c r="Q1118" t="str">
        <f t="shared" si="156"/>
        <v>Oct-2023</v>
      </c>
      <c r="R1118" s="2" t="str">
        <f t="shared" si="161"/>
        <v>ADULTS</v>
      </c>
    </row>
    <row r="1119" spans="1:18" x14ac:dyDescent="0.35">
      <c r="A1119" s="1">
        <v>44674</v>
      </c>
      <c r="B1119" t="s">
        <v>1148</v>
      </c>
      <c r="C1119">
        <v>70</v>
      </c>
      <c r="D1119" t="s">
        <v>9</v>
      </c>
      <c r="E1119" t="s">
        <v>15</v>
      </c>
      <c r="F1119" t="s">
        <v>16</v>
      </c>
      <c r="G1119" s="6">
        <f>VLOOKUP(F1119,S$11:$T$15, 2, FALSE)</f>
        <v>2509.1716796874998</v>
      </c>
      <c r="H1119" t="s">
        <v>17</v>
      </c>
      <c r="I1119" s="2">
        <v>3101.76</v>
      </c>
      <c r="J1119" t="str">
        <f t="shared" si="157"/>
        <v>&gt;59</v>
      </c>
      <c r="K1119" s="2">
        <f t="shared" si="153"/>
        <v>3411.9360000000006</v>
      </c>
      <c r="L1119" s="2">
        <f t="shared" si="158"/>
        <v>3412</v>
      </c>
      <c r="M1119" s="2">
        <f t="shared" si="159"/>
        <v>3412</v>
      </c>
      <c r="N1119" s="2">
        <f t="shared" si="160"/>
        <v>3411</v>
      </c>
      <c r="O1119">
        <f t="shared" si="154"/>
        <v>2022</v>
      </c>
      <c r="P1119" t="str">
        <f t="shared" si="155"/>
        <v>Apr</v>
      </c>
      <c r="Q1119" t="str">
        <f t="shared" si="156"/>
        <v>Apr-2022</v>
      </c>
      <c r="R1119" s="2" t="str">
        <f t="shared" si="161"/>
        <v>ADULTS</v>
      </c>
    </row>
    <row r="1120" spans="1:18" x14ac:dyDescent="0.35">
      <c r="A1120" s="1">
        <v>45237</v>
      </c>
      <c r="B1120" t="s">
        <v>1149</v>
      </c>
      <c r="C1120">
        <v>3</v>
      </c>
      <c r="D1120" t="s">
        <v>9</v>
      </c>
      <c r="E1120" t="s">
        <v>25</v>
      </c>
      <c r="F1120" t="s">
        <v>16</v>
      </c>
      <c r="G1120" s="6">
        <f>VLOOKUP(F1120,S$11:$T$15, 2, FALSE)</f>
        <v>2509.1716796874998</v>
      </c>
      <c r="H1120" t="s">
        <v>12</v>
      </c>
      <c r="I1120" s="2">
        <v>1693.86</v>
      </c>
      <c r="J1120" t="str">
        <f t="shared" si="157"/>
        <v>0-17</v>
      </c>
      <c r="K1120" s="2">
        <f t="shared" si="153"/>
        <v>1863.2460000000001</v>
      </c>
      <c r="L1120" s="2">
        <f t="shared" si="158"/>
        <v>1863</v>
      </c>
      <c r="M1120" s="2">
        <f t="shared" si="159"/>
        <v>1864</v>
      </c>
      <c r="N1120" s="2">
        <f t="shared" si="160"/>
        <v>1863</v>
      </c>
      <c r="O1120">
        <f t="shared" si="154"/>
        <v>2023</v>
      </c>
      <c r="P1120" t="str">
        <f t="shared" si="155"/>
        <v>Nov</v>
      </c>
      <c r="Q1120" t="str">
        <f t="shared" si="156"/>
        <v>Nov-2023</v>
      </c>
      <c r="R1120" s="2" t="str">
        <f t="shared" si="161"/>
        <v>CHILDREN</v>
      </c>
    </row>
    <row r="1121" spans="1:18" x14ac:dyDescent="0.35">
      <c r="A1121" s="1">
        <v>45138</v>
      </c>
      <c r="B1121" t="s">
        <v>1150</v>
      </c>
      <c r="C1121">
        <v>5</v>
      </c>
      <c r="D1121" t="s">
        <v>14</v>
      </c>
      <c r="E1121" t="s">
        <v>19</v>
      </c>
      <c r="F1121" t="s">
        <v>30</v>
      </c>
      <c r="G1121" s="6">
        <f>VLOOKUP(F1121,S$11:$T$15, 2, FALSE)</f>
        <v>2496.7676064257025</v>
      </c>
      <c r="H1121" t="s">
        <v>67</v>
      </c>
      <c r="I1121" s="2">
        <v>3910.86</v>
      </c>
      <c r="J1121" t="str">
        <f t="shared" si="157"/>
        <v>0-17</v>
      </c>
      <c r="K1121" s="2">
        <f t="shared" si="153"/>
        <v>4301.9460000000008</v>
      </c>
      <c r="L1121" s="2">
        <f t="shared" si="158"/>
        <v>4302</v>
      </c>
      <c r="M1121" s="2">
        <f t="shared" si="159"/>
        <v>4302</v>
      </c>
      <c r="N1121" s="2">
        <f t="shared" si="160"/>
        <v>4301</v>
      </c>
      <c r="O1121">
        <f t="shared" si="154"/>
        <v>2023</v>
      </c>
      <c r="P1121" t="str">
        <f t="shared" si="155"/>
        <v>Jul</v>
      </c>
      <c r="Q1121" t="str">
        <f t="shared" si="156"/>
        <v>Jul-2023</v>
      </c>
      <c r="R1121" s="2" t="str">
        <f t="shared" si="161"/>
        <v>CHILDREN</v>
      </c>
    </row>
    <row r="1122" spans="1:18" x14ac:dyDescent="0.35">
      <c r="A1122" s="1">
        <v>45008</v>
      </c>
      <c r="B1122" t="s">
        <v>1151</v>
      </c>
      <c r="C1122">
        <v>62</v>
      </c>
      <c r="D1122" t="s">
        <v>14</v>
      </c>
      <c r="E1122" t="s">
        <v>22</v>
      </c>
      <c r="F1122" t="s">
        <v>16</v>
      </c>
      <c r="G1122" s="6">
        <f>VLOOKUP(F1122,S$11:$T$15, 2, FALSE)</f>
        <v>2509.1716796874998</v>
      </c>
      <c r="H1122" t="s">
        <v>37</v>
      </c>
      <c r="I1122" s="2">
        <v>741.86</v>
      </c>
      <c r="J1122" t="str">
        <f t="shared" si="157"/>
        <v>&gt;59</v>
      </c>
      <c r="K1122" s="2">
        <f t="shared" si="153"/>
        <v>816.04600000000005</v>
      </c>
      <c r="L1122" s="2">
        <f t="shared" si="158"/>
        <v>816</v>
      </c>
      <c r="M1122" s="2">
        <f t="shared" si="159"/>
        <v>817</v>
      </c>
      <c r="N1122" s="2">
        <f t="shared" si="160"/>
        <v>816</v>
      </c>
      <c r="O1122">
        <f t="shared" si="154"/>
        <v>2023</v>
      </c>
      <c r="P1122" t="str">
        <f t="shared" si="155"/>
        <v>Mar</v>
      </c>
      <c r="Q1122" t="str">
        <f t="shared" si="156"/>
        <v>Mar-2023</v>
      </c>
      <c r="R1122" s="2" t="str">
        <f t="shared" si="161"/>
        <v>ADULTS</v>
      </c>
    </row>
    <row r="1123" spans="1:18" x14ac:dyDescent="0.35">
      <c r="A1123" s="1">
        <v>45191</v>
      </c>
      <c r="B1123" t="s">
        <v>1152</v>
      </c>
      <c r="C1123">
        <v>54</v>
      </c>
      <c r="D1123" t="s">
        <v>9</v>
      </c>
      <c r="E1123" t="s">
        <v>15</v>
      </c>
      <c r="F1123" t="s">
        <v>16</v>
      </c>
      <c r="G1123" s="6">
        <f>VLOOKUP(F1123,S$11:$T$15, 2, FALSE)</f>
        <v>2509.1716796874998</v>
      </c>
      <c r="H1123" t="s">
        <v>37</v>
      </c>
      <c r="I1123" s="2">
        <v>4898.03</v>
      </c>
      <c r="J1123" t="str">
        <f t="shared" si="157"/>
        <v>40-59</v>
      </c>
      <c r="K1123" s="2">
        <f t="shared" si="153"/>
        <v>5387.8330000000005</v>
      </c>
      <c r="L1123" s="2">
        <f t="shared" si="158"/>
        <v>5388</v>
      </c>
      <c r="M1123" s="2">
        <f t="shared" si="159"/>
        <v>5388</v>
      </c>
      <c r="N1123" s="2">
        <f t="shared" si="160"/>
        <v>5387</v>
      </c>
      <c r="O1123">
        <f t="shared" si="154"/>
        <v>2023</v>
      </c>
      <c r="P1123" t="str">
        <f t="shared" si="155"/>
        <v>Sep</v>
      </c>
      <c r="Q1123" t="str">
        <f t="shared" si="156"/>
        <v>Sep-2023</v>
      </c>
      <c r="R1123" s="2" t="str">
        <f t="shared" si="161"/>
        <v>ADULTS</v>
      </c>
    </row>
    <row r="1124" spans="1:18" x14ac:dyDescent="0.35">
      <c r="A1124" s="1">
        <v>45117</v>
      </c>
      <c r="B1124" t="s">
        <v>1153</v>
      </c>
      <c r="C1124">
        <v>41</v>
      </c>
      <c r="D1124" t="s">
        <v>9</v>
      </c>
      <c r="E1124" t="s">
        <v>25</v>
      </c>
      <c r="F1124" t="s">
        <v>11</v>
      </c>
      <c r="G1124" s="6">
        <f>VLOOKUP(F1124,S$11:$T$15, 2, FALSE)</f>
        <v>2503.6022787783868</v>
      </c>
      <c r="H1124" t="s">
        <v>40</v>
      </c>
      <c r="I1124" s="2">
        <v>262.39999999999998</v>
      </c>
      <c r="J1124" t="str">
        <f t="shared" si="157"/>
        <v>40-59</v>
      </c>
      <c r="K1124" s="2">
        <f t="shared" si="153"/>
        <v>288.64</v>
      </c>
      <c r="L1124" s="2">
        <f t="shared" si="158"/>
        <v>289</v>
      </c>
      <c r="M1124" s="2">
        <f t="shared" si="159"/>
        <v>289</v>
      </c>
      <c r="N1124" s="2">
        <f t="shared" si="160"/>
        <v>288</v>
      </c>
      <c r="O1124">
        <f t="shared" si="154"/>
        <v>2023</v>
      </c>
      <c r="P1124" t="str">
        <f t="shared" si="155"/>
        <v>Jul</v>
      </c>
      <c r="Q1124" t="str">
        <f t="shared" si="156"/>
        <v>Jul-2023</v>
      </c>
      <c r="R1124" s="2" t="str">
        <f t="shared" si="161"/>
        <v>ADULTS</v>
      </c>
    </row>
    <row r="1125" spans="1:18" x14ac:dyDescent="0.35">
      <c r="A1125" s="1">
        <v>44877</v>
      </c>
      <c r="B1125" t="s">
        <v>1154</v>
      </c>
      <c r="C1125">
        <v>3</v>
      </c>
      <c r="D1125" t="s">
        <v>9</v>
      </c>
      <c r="E1125" t="s">
        <v>35</v>
      </c>
      <c r="F1125" t="s">
        <v>11</v>
      </c>
      <c r="G1125" s="6">
        <f>VLOOKUP(F1125,S$11:$T$15, 2, FALSE)</f>
        <v>2503.6022787783868</v>
      </c>
      <c r="H1125" t="s">
        <v>40</v>
      </c>
      <c r="I1125" s="2">
        <v>890.68</v>
      </c>
      <c r="J1125" t="str">
        <f t="shared" si="157"/>
        <v>0-17</v>
      </c>
      <c r="K1125" s="2">
        <f t="shared" si="153"/>
        <v>979.74800000000005</v>
      </c>
      <c r="L1125" s="2">
        <f t="shared" si="158"/>
        <v>980</v>
      </c>
      <c r="M1125" s="2">
        <f t="shared" si="159"/>
        <v>980</v>
      </c>
      <c r="N1125" s="2">
        <f t="shared" si="160"/>
        <v>979</v>
      </c>
      <c r="O1125">
        <f t="shared" si="154"/>
        <v>2022</v>
      </c>
      <c r="P1125" t="str">
        <f t="shared" si="155"/>
        <v>Nov</v>
      </c>
      <c r="Q1125" t="str">
        <f t="shared" si="156"/>
        <v>Nov-2022</v>
      </c>
      <c r="R1125" s="2" t="str">
        <f t="shared" si="161"/>
        <v>CHILDREN</v>
      </c>
    </row>
    <row r="1126" spans="1:18" x14ac:dyDescent="0.35">
      <c r="A1126" s="1">
        <v>44930</v>
      </c>
      <c r="B1126" t="s">
        <v>1155</v>
      </c>
      <c r="C1126">
        <v>68</v>
      </c>
      <c r="D1126" t="s">
        <v>9</v>
      </c>
      <c r="E1126" t="s">
        <v>15</v>
      </c>
      <c r="F1126" t="s">
        <v>30</v>
      </c>
      <c r="G1126" s="6">
        <f>VLOOKUP(F1126,S$11:$T$15, 2, FALSE)</f>
        <v>2496.7676064257025</v>
      </c>
      <c r="H1126" t="s">
        <v>17</v>
      </c>
      <c r="I1126" s="2">
        <v>3644.28</v>
      </c>
      <c r="J1126" t="str">
        <f t="shared" si="157"/>
        <v>&gt;59</v>
      </c>
      <c r="K1126" s="2">
        <f t="shared" si="153"/>
        <v>4008.7080000000005</v>
      </c>
      <c r="L1126" s="2">
        <f t="shared" si="158"/>
        <v>4009</v>
      </c>
      <c r="M1126" s="2">
        <f t="shared" si="159"/>
        <v>4009</v>
      </c>
      <c r="N1126" s="2">
        <f t="shared" si="160"/>
        <v>4008</v>
      </c>
      <c r="O1126">
        <f t="shared" si="154"/>
        <v>2023</v>
      </c>
      <c r="P1126" t="str">
        <f t="shared" si="155"/>
        <v>Jan</v>
      </c>
      <c r="Q1126" t="str">
        <f t="shared" si="156"/>
        <v>Jan-2023</v>
      </c>
      <c r="R1126" s="2" t="str">
        <f t="shared" si="161"/>
        <v>ADULTS</v>
      </c>
    </row>
    <row r="1127" spans="1:18" x14ac:dyDescent="0.35">
      <c r="A1127" s="1">
        <v>45107</v>
      </c>
      <c r="B1127" t="s">
        <v>1156</v>
      </c>
      <c r="C1127">
        <v>47</v>
      </c>
      <c r="D1127" t="s">
        <v>14</v>
      </c>
      <c r="E1127" t="s">
        <v>25</v>
      </c>
      <c r="F1127" t="s">
        <v>30</v>
      </c>
      <c r="G1127" s="6">
        <f>VLOOKUP(F1127,S$11:$T$15, 2, FALSE)</f>
        <v>2496.7676064257025</v>
      </c>
      <c r="H1127" t="s">
        <v>40</v>
      </c>
      <c r="I1127" s="2">
        <v>2587.64</v>
      </c>
      <c r="J1127" t="str">
        <f t="shared" si="157"/>
        <v>40-59</v>
      </c>
      <c r="K1127" s="2">
        <f t="shared" si="153"/>
        <v>2846.404</v>
      </c>
      <c r="L1127" s="2">
        <f t="shared" si="158"/>
        <v>2846</v>
      </c>
      <c r="M1127" s="2">
        <f t="shared" si="159"/>
        <v>2847</v>
      </c>
      <c r="N1127" s="2">
        <f t="shared" si="160"/>
        <v>2846</v>
      </c>
      <c r="O1127">
        <f t="shared" si="154"/>
        <v>2023</v>
      </c>
      <c r="P1127" t="str">
        <f t="shared" si="155"/>
        <v>Jun</v>
      </c>
      <c r="Q1127" t="str">
        <f t="shared" si="156"/>
        <v>Jun-2023</v>
      </c>
      <c r="R1127" s="2" t="str">
        <f t="shared" si="161"/>
        <v>ADULTS</v>
      </c>
    </row>
    <row r="1128" spans="1:18" x14ac:dyDescent="0.35">
      <c r="A1128" s="1">
        <v>44715</v>
      </c>
      <c r="B1128" t="s">
        <v>1157</v>
      </c>
      <c r="C1128">
        <v>0</v>
      </c>
      <c r="D1128" t="s">
        <v>14</v>
      </c>
      <c r="E1128" t="s">
        <v>25</v>
      </c>
      <c r="F1128" t="s">
        <v>30</v>
      </c>
      <c r="G1128" s="6">
        <f>VLOOKUP(F1128,S$11:$T$15, 2, FALSE)</f>
        <v>2496.7676064257025</v>
      </c>
      <c r="H1128" t="s">
        <v>12</v>
      </c>
      <c r="I1128" s="2">
        <v>820.57</v>
      </c>
      <c r="J1128" t="str">
        <f t="shared" si="157"/>
        <v>0-17</v>
      </c>
      <c r="K1128" s="2">
        <f t="shared" si="153"/>
        <v>902.62700000000018</v>
      </c>
      <c r="L1128" s="2">
        <f t="shared" si="158"/>
        <v>903</v>
      </c>
      <c r="M1128" s="2">
        <f t="shared" si="159"/>
        <v>903</v>
      </c>
      <c r="N1128" s="2">
        <f t="shared" si="160"/>
        <v>902</v>
      </c>
      <c r="O1128">
        <f t="shared" si="154"/>
        <v>2022</v>
      </c>
      <c r="P1128" t="str">
        <f t="shared" si="155"/>
        <v>Jun</v>
      </c>
      <c r="Q1128" t="str">
        <f t="shared" si="156"/>
        <v>Jun-2022</v>
      </c>
      <c r="R1128" s="2" t="str">
        <f t="shared" si="161"/>
        <v>CHILDREN</v>
      </c>
    </row>
    <row r="1129" spans="1:18" x14ac:dyDescent="0.35">
      <c r="A1129" s="1">
        <v>44594</v>
      </c>
      <c r="B1129" t="s">
        <v>1158</v>
      </c>
      <c r="C1129">
        <v>50</v>
      </c>
      <c r="D1129" t="s">
        <v>21</v>
      </c>
      <c r="E1129" t="s">
        <v>27</v>
      </c>
      <c r="F1129" t="s">
        <v>16</v>
      </c>
      <c r="G1129" s="6">
        <f>VLOOKUP(F1129,S$11:$T$15, 2, FALSE)</f>
        <v>2509.1716796874998</v>
      </c>
      <c r="H1129" t="s">
        <v>40</v>
      </c>
      <c r="I1129" s="2">
        <v>366.59</v>
      </c>
      <c r="J1129" t="str">
        <f t="shared" si="157"/>
        <v>40-59</v>
      </c>
      <c r="K1129" s="2">
        <f t="shared" si="153"/>
        <v>403.24900000000002</v>
      </c>
      <c r="L1129" s="2">
        <f t="shared" si="158"/>
        <v>403</v>
      </c>
      <c r="M1129" s="2">
        <f t="shared" si="159"/>
        <v>404</v>
      </c>
      <c r="N1129" s="2">
        <f t="shared" si="160"/>
        <v>403</v>
      </c>
      <c r="O1129">
        <f t="shared" si="154"/>
        <v>2022</v>
      </c>
      <c r="P1129" t="str">
        <f t="shared" si="155"/>
        <v>Feb</v>
      </c>
      <c r="Q1129" t="str">
        <f t="shared" si="156"/>
        <v>Feb-2022</v>
      </c>
      <c r="R1129" s="2" t="str">
        <f t="shared" si="161"/>
        <v>ADULTS</v>
      </c>
    </row>
    <row r="1130" spans="1:18" x14ac:dyDescent="0.35">
      <c r="A1130" s="1">
        <v>44970</v>
      </c>
      <c r="B1130" t="s">
        <v>1159</v>
      </c>
      <c r="C1130">
        <v>48</v>
      </c>
      <c r="D1130" t="s">
        <v>14</v>
      </c>
      <c r="E1130" t="s">
        <v>22</v>
      </c>
      <c r="F1130" t="s">
        <v>11</v>
      </c>
      <c r="G1130" s="6">
        <f>VLOOKUP(F1130,S$11:$T$15, 2, FALSE)</f>
        <v>2503.6022787783868</v>
      </c>
      <c r="H1130" t="s">
        <v>40</v>
      </c>
      <c r="I1130" s="2">
        <v>849.58</v>
      </c>
      <c r="J1130" t="str">
        <f t="shared" si="157"/>
        <v>40-59</v>
      </c>
      <c r="K1130" s="2">
        <f t="shared" si="153"/>
        <v>934.53800000000012</v>
      </c>
      <c r="L1130" s="2">
        <f t="shared" si="158"/>
        <v>935</v>
      </c>
      <c r="M1130" s="2">
        <f t="shared" si="159"/>
        <v>935</v>
      </c>
      <c r="N1130" s="2">
        <f t="shared" si="160"/>
        <v>934</v>
      </c>
      <c r="O1130">
        <f t="shared" si="154"/>
        <v>2023</v>
      </c>
      <c r="P1130" t="str">
        <f t="shared" si="155"/>
        <v>Feb</v>
      </c>
      <c r="Q1130" t="str">
        <f t="shared" si="156"/>
        <v>Feb-2023</v>
      </c>
      <c r="R1130" s="2" t="str">
        <f t="shared" si="161"/>
        <v>ADULTS</v>
      </c>
    </row>
    <row r="1131" spans="1:18" x14ac:dyDescent="0.35">
      <c r="A1131" s="1">
        <v>44878</v>
      </c>
      <c r="B1131" t="s">
        <v>1160</v>
      </c>
      <c r="C1131">
        <v>90</v>
      </c>
      <c r="D1131" t="s">
        <v>9</v>
      </c>
      <c r="E1131" t="s">
        <v>22</v>
      </c>
      <c r="F1131" t="s">
        <v>30</v>
      </c>
      <c r="G1131" s="6">
        <f>VLOOKUP(F1131,S$11:$T$15, 2, FALSE)</f>
        <v>2496.7676064257025</v>
      </c>
      <c r="H1131" t="s">
        <v>12</v>
      </c>
      <c r="I1131" s="2">
        <v>166.67</v>
      </c>
      <c r="J1131" t="str">
        <f t="shared" si="157"/>
        <v>&gt;59</v>
      </c>
      <c r="K1131" s="2">
        <f t="shared" si="153"/>
        <v>183.33699999999999</v>
      </c>
      <c r="L1131" s="2">
        <f t="shared" si="158"/>
        <v>183</v>
      </c>
      <c r="M1131" s="2">
        <f t="shared" si="159"/>
        <v>184</v>
      </c>
      <c r="N1131" s="2">
        <f t="shared" si="160"/>
        <v>183</v>
      </c>
      <c r="O1131">
        <f t="shared" si="154"/>
        <v>2022</v>
      </c>
      <c r="P1131" t="str">
        <f t="shared" si="155"/>
        <v>Nov</v>
      </c>
      <c r="Q1131" t="str">
        <f t="shared" si="156"/>
        <v>Nov-2022</v>
      </c>
      <c r="R1131" s="2" t="str">
        <f t="shared" si="161"/>
        <v>ADULTS</v>
      </c>
    </row>
    <row r="1132" spans="1:18" x14ac:dyDescent="0.35">
      <c r="A1132" s="1">
        <v>44959</v>
      </c>
      <c r="B1132" t="s">
        <v>1161</v>
      </c>
      <c r="C1132">
        <v>30</v>
      </c>
      <c r="D1132" t="s">
        <v>9</v>
      </c>
      <c r="E1132" t="s">
        <v>19</v>
      </c>
      <c r="F1132" t="s">
        <v>16</v>
      </c>
      <c r="G1132" s="6">
        <f>VLOOKUP(F1132,S$11:$T$15, 2, FALSE)</f>
        <v>2509.1716796874998</v>
      </c>
      <c r="H1132" t="s">
        <v>28</v>
      </c>
      <c r="I1132" s="2">
        <v>4406.87</v>
      </c>
      <c r="J1132" t="str">
        <f t="shared" si="157"/>
        <v>18-39</v>
      </c>
      <c r="K1132" s="2">
        <f t="shared" si="153"/>
        <v>4847.5570000000007</v>
      </c>
      <c r="L1132" s="2">
        <f t="shared" si="158"/>
        <v>4848</v>
      </c>
      <c r="M1132" s="2">
        <f t="shared" si="159"/>
        <v>4848</v>
      </c>
      <c r="N1132" s="2">
        <f t="shared" si="160"/>
        <v>4847</v>
      </c>
      <c r="O1132">
        <f t="shared" si="154"/>
        <v>2023</v>
      </c>
      <c r="P1132" t="str">
        <f t="shared" si="155"/>
        <v>Feb</v>
      </c>
      <c r="Q1132" t="str">
        <f t="shared" si="156"/>
        <v>Feb-2023</v>
      </c>
      <c r="R1132" s="2" t="str">
        <f t="shared" si="161"/>
        <v>ADULTS</v>
      </c>
    </row>
    <row r="1133" spans="1:18" x14ac:dyDescent="0.35">
      <c r="A1133" s="1">
        <v>44700</v>
      </c>
      <c r="B1133" t="s">
        <v>1162</v>
      </c>
      <c r="C1133">
        <v>34</v>
      </c>
      <c r="D1133" t="s">
        <v>9</v>
      </c>
      <c r="E1133" t="s">
        <v>27</v>
      </c>
      <c r="F1133" t="s">
        <v>23</v>
      </c>
      <c r="G1133" s="6">
        <f>VLOOKUP(F1133,S$11:$T$15, 2, FALSE)</f>
        <v>2440.2966694490819</v>
      </c>
      <c r="H1133" t="s">
        <v>12</v>
      </c>
      <c r="I1133" s="2">
        <v>118.89</v>
      </c>
      <c r="J1133" t="str">
        <f t="shared" si="157"/>
        <v>18-39</v>
      </c>
      <c r="K1133" s="2">
        <f t="shared" si="153"/>
        <v>130.77900000000002</v>
      </c>
      <c r="L1133" s="2">
        <f t="shared" si="158"/>
        <v>131</v>
      </c>
      <c r="M1133" s="2">
        <f t="shared" si="159"/>
        <v>131</v>
      </c>
      <c r="N1133" s="2">
        <f t="shared" si="160"/>
        <v>130</v>
      </c>
      <c r="O1133">
        <f t="shared" si="154"/>
        <v>2022</v>
      </c>
      <c r="P1133" t="str">
        <f t="shared" si="155"/>
        <v>May</v>
      </c>
      <c r="Q1133" t="str">
        <f t="shared" si="156"/>
        <v>May-2022</v>
      </c>
      <c r="R1133" s="2" t="str">
        <f t="shared" si="161"/>
        <v>ADULTS</v>
      </c>
    </row>
    <row r="1134" spans="1:18" x14ac:dyDescent="0.35">
      <c r="A1134" s="1">
        <v>44826</v>
      </c>
      <c r="B1134" t="s">
        <v>1163</v>
      </c>
      <c r="C1134">
        <v>36</v>
      </c>
      <c r="D1134" t="s">
        <v>9</v>
      </c>
      <c r="E1134" t="s">
        <v>15</v>
      </c>
      <c r="F1134" t="s">
        <v>23</v>
      </c>
      <c r="G1134" s="6">
        <f>VLOOKUP(F1134,S$11:$T$15, 2, FALSE)</f>
        <v>2440.2966694490819</v>
      </c>
      <c r="H1134" t="s">
        <v>17</v>
      </c>
      <c r="I1134" s="2">
        <v>80.28</v>
      </c>
      <c r="J1134" t="str">
        <f t="shared" si="157"/>
        <v>18-39</v>
      </c>
      <c r="K1134" s="2">
        <f t="shared" si="153"/>
        <v>88.308000000000007</v>
      </c>
      <c r="L1134" s="2">
        <f t="shared" si="158"/>
        <v>88</v>
      </c>
      <c r="M1134" s="2">
        <f t="shared" si="159"/>
        <v>89</v>
      </c>
      <c r="N1134" s="2">
        <f t="shared" si="160"/>
        <v>88</v>
      </c>
      <c r="O1134">
        <f t="shared" si="154"/>
        <v>2022</v>
      </c>
      <c r="P1134" t="str">
        <f t="shared" si="155"/>
        <v>Sep</v>
      </c>
      <c r="Q1134" t="str">
        <f t="shared" si="156"/>
        <v>Sep-2022</v>
      </c>
      <c r="R1134" s="2" t="str">
        <f t="shared" si="161"/>
        <v>ADULTS</v>
      </c>
    </row>
    <row r="1135" spans="1:18" x14ac:dyDescent="0.35">
      <c r="A1135" s="1">
        <v>44652</v>
      </c>
      <c r="B1135" t="s">
        <v>1164</v>
      </c>
      <c r="C1135">
        <v>51</v>
      </c>
      <c r="D1135" t="s">
        <v>9</v>
      </c>
      <c r="E1135" t="s">
        <v>25</v>
      </c>
      <c r="F1135" t="s">
        <v>30</v>
      </c>
      <c r="G1135" s="6">
        <f>VLOOKUP(F1135,S$11:$T$15, 2, FALSE)</f>
        <v>2496.7676064257025</v>
      </c>
      <c r="H1135" t="s">
        <v>28</v>
      </c>
      <c r="I1135" s="2">
        <v>3073.22</v>
      </c>
      <c r="J1135" t="str">
        <f t="shared" si="157"/>
        <v>40-59</v>
      </c>
      <c r="K1135" s="2">
        <f t="shared" si="153"/>
        <v>3380.5419999999999</v>
      </c>
      <c r="L1135" s="2">
        <f t="shared" si="158"/>
        <v>3381</v>
      </c>
      <c r="M1135" s="2">
        <f t="shared" si="159"/>
        <v>3381</v>
      </c>
      <c r="N1135" s="2">
        <f t="shared" si="160"/>
        <v>3380</v>
      </c>
      <c r="O1135">
        <f t="shared" si="154"/>
        <v>2022</v>
      </c>
      <c r="P1135" t="str">
        <f t="shared" si="155"/>
        <v>Apr</v>
      </c>
      <c r="Q1135" t="str">
        <f t="shared" si="156"/>
        <v>Apr-2022</v>
      </c>
      <c r="R1135" s="2" t="str">
        <f t="shared" si="161"/>
        <v>ADULTS</v>
      </c>
    </row>
    <row r="1136" spans="1:18" x14ac:dyDescent="0.35">
      <c r="A1136" s="1">
        <v>45024</v>
      </c>
      <c r="B1136" t="s">
        <v>1165</v>
      </c>
      <c r="C1136">
        <v>44</v>
      </c>
      <c r="D1136" t="s">
        <v>21</v>
      </c>
      <c r="E1136" t="s">
        <v>15</v>
      </c>
      <c r="F1136" t="s">
        <v>23</v>
      </c>
      <c r="G1136" s="6">
        <f>VLOOKUP(F1136,S$11:$T$15, 2, FALSE)</f>
        <v>2440.2966694490819</v>
      </c>
      <c r="H1136" t="s">
        <v>28</v>
      </c>
      <c r="I1136" s="2">
        <v>3315.78</v>
      </c>
      <c r="J1136" t="str">
        <f t="shared" si="157"/>
        <v>40-59</v>
      </c>
      <c r="K1136" s="2">
        <f t="shared" si="153"/>
        <v>3647.3580000000006</v>
      </c>
      <c r="L1136" s="2">
        <f t="shared" si="158"/>
        <v>3647</v>
      </c>
      <c r="M1136" s="2">
        <f t="shared" si="159"/>
        <v>3648</v>
      </c>
      <c r="N1136" s="2">
        <f t="shared" si="160"/>
        <v>3647</v>
      </c>
      <c r="O1136">
        <f t="shared" si="154"/>
        <v>2023</v>
      </c>
      <c r="P1136" t="str">
        <f t="shared" si="155"/>
        <v>Apr</v>
      </c>
      <c r="Q1136" t="str">
        <f t="shared" si="156"/>
        <v>Apr-2023</v>
      </c>
      <c r="R1136" s="2" t="str">
        <f t="shared" si="161"/>
        <v>ADULTS</v>
      </c>
    </row>
    <row r="1137" spans="1:18" x14ac:dyDescent="0.35">
      <c r="A1137" s="1">
        <v>44999</v>
      </c>
      <c r="B1137" t="s">
        <v>1166</v>
      </c>
      <c r="C1137">
        <v>79</v>
      </c>
      <c r="D1137" t="s">
        <v>14</v>
      </c>
      <c r="E1137" t="s">
        <v>33</v>
      </c>
      <c r="F1137" t="s">
        <v>16</v>
      </c>
      <c r="G1137" s="6">
        <f>VLOOKUP(F1137,S$11:$T$15, 2, FALSE)</f>
        <v>2509.1716796874998</v>
      </c>
      <c r="H1137" t="s">
        <v>12</v>
      </c>
      <c r="I1137" s="2">
        <v>646.41999999999996</v>
      </c>
      <c r="J1137" t="str">
        <f t="shared" si="157"/>
        <v>&gt;59</v>
      </c>
      <c r="K1137" s="2">
        <f t="shared" si="153"/>
        <v>711.06200000000001</v>
      </c>
      <c r="L1137" s="2">
        <f t="shared" si="158"/>
        <v>711</v>
      </c>
      <c r="M1137" s="2">
        <f t="shared" si="159"/>
        <v>712</v>
      </c>
      <c r="N1137" s="2">
        <f t="shared" si="160"/>
        <v>711</v>
      </c>
      <c r="O1137">
        <f t="shared" si="154"/>
        <v>2023</v>
      </c>
      <c r="P1137" t="str">
        <f t="shared" si="155"/>
        <v>Mar</v>
      </c>
      <c r="Q1137" t="str">
        <f t="shared" si="156"/>
        <v>Mar-2023</v>
      </c>
      <c r="R1137" s="2" t="str">
        <f t="shared" si="161"/>
        <v>ADULTS</v>
      </c>
    </row>
    <row r="1138" spans="1:18" x14ac:dyDescent="0.35">
      <c r="A1138" s="1">
        <v>44680</v>
      </c>
      <c r="B1138" t="s">
        <v>1167</v>
      </c>
      <c r="C1138">
        <v>46</v>
      </c>
      <c r="D1138" t="s">
        <v>21</v>
      </c>
      <c r="E1138" t="s">
        <v>22</v>
      </c>
      <c r="F1138" t="s">
        <v>30</v>
      </c>
      <c r="G1138" s="6">
        <f>VLOOKUP(F1138,S$11:$T$15, 2, FALSE)</f>
        <v>2496.7676064257025</v>
      </c>
      <c r="H1138" t="s">
        <v>28</v>
      </c>
      <c r="I1138" s="2">
        <v>2175.02</v>
      </c>
      <c r="J1138" t="str">
        <f t="shared" si="157"/>
        <v>40-59</v>
      </c>
      <c r="K1138" s="2">
        <f t="shared" si="153"/>
        <v>2392.5220000000004</v>
      </c>
      <c r="L1138" s="2">
        <f t="shared" si="158"/>
        <v>2393</v>
      </c>
      <c r="M1138" s="2">
        <f t="shared" si="159"/>
        <v>2393</v>
      </c>
      <c r="N1138" s="2">
        <f t="shared" si="160"/>
        <v>2392</v>
      </c>
      <c r="O1138">
        <f t="shared" si="154"/>
        <v>2022</v>
      </c>
      <c r="P1138" t="str">
        <f t="shared" si="155"/>
        <v>Apr</v>
      </c>
      <c r="Q1138" t="str">
        <f t="shared" si="156"/>
        <v>Apr-2022</v>
      </c>
      <c r="R1138" s="2" t="str">
        <f t="shared" si="161"/>
        <v>ADULTS</v>
      </c>
    </row>
    <row r="1139" spans="1:18" x14ac:dyDescent="0.35">
      <c r="A1139" s="1">
        <v>44639</v>
      </c>
      <c r="B1139" t="s">
        <v>1168</v>
      </c>
      <c r="C1139">
        <v>95</v>
      </c>
      <c r="D1139" t="s">
        <v>14</v>
      </c>
      <c r="E1139" t="s">
        <v>27</v>
      </c>
      <c r="F1139" t="s">
        <v>30</v>
      </c>
      <c r="G1139" s="6">
        <f>VLOOKUP(F1139,S$11:$T$15, 2, FALSE)</f>
        <v>2496.7676064257025</v>
      </c>
      <c r="H1139" t="s">
        <v>37</v>
      </c>
      <c r="I1139" s="2">
        <v>2873.85</v>
      </c>
      <c r="J1139" t="str">
        <f t="shared" si="157"/>
        <v>&gt;59</v>
      </c>
      <c r="K1139" s="2">
        <f t="shared" si="153"/>
        <v>3161.2350000000001</v>
      </c>
      <c r="L1139" s="2">
        <f t="shared" si="158"/>
        <v>3161</v>
      </c>
      <c r="M1139" s="2">
        <f t="shared" si="159"/>
        <v>3162</v>
      </c>
      <c r="N1139" s="2">
        <f t="shared" si="160"/>
        <v>3161</v>
      </c>
      <c r="O1139">
        <f t="shared" si="154"/>
        <v>2022</v>
      </c>
      <c r="P1139" t="str">
        <f t="shared" si="155"/>
        <v>Mar</v>
      </c>
      <c r="Q1139" t="str">
        <f t="shared" si="156"/>
        <v>Mar-2022</v>
      </c>
      <c r="R1139" s="2" t="str">
        <f t="shared" si="161"/>
        <v>ADULTS</v>
      </c>
    </row>
    <row r="1140" spans="1:18" x14ac:dyDescent="0.35">
      <c r="A1140" s="1">
        <v>45178</v>
      </c>
      <c r="B1140" t="s">
        <v>1169</v>
      </c>
      <c r="C1140">
        <v>48</v>
      </c>
      <c r="D1140" t="s">
        <v>9</v>
      </c>
      <c r="E1140" t="s">
        <v>25</v>
      </c>
      <c r="F1140" t="s">
        <v>30</v>
      </c>
      <c r="G1140" s="6">
        <f>VLOOKUP(F1140,S$11:$T$15, 2, FALSE)</f>
        <v>2496.7676064257025</v>
      </c>
      <c r="H1140" t="s">
        <v>17</v>
      </c>
      <c r="I1140" s="2">
        <v>4732.6400000000003</v>
      </c>
      <c r="J1140" t="str">
        <f t="shared" si="157"/>
        <v>40-59</v>
      </c>
      <c r="K1140" s="2">
        <f t="shared" si="153"/>
        <v>5205.9040000000005</v>
      </c>
      <c r="L1140" s="2">
        <f t="shared" si="158"/>
        <v>5206</v>
      </c>
      <c r="M1140" s="2">
        <f t="shared" si="159"/>
        <v>5206</v>
      </c>
      <c r="N1140" s="2">
        <f t="shared" si="160"/>
        <v>5205</v>
      </c>
      <c r="O1140">
        <f t="shared" si="154"/>
        <v>2023</v>
      </c>
      <c r="P1140" t="str">
        <f t="shared" si="155"/>
        <v>Sep</v>
      </c>
      <c r="Q1140" t="str">
        <f t="shared" si="156"/>
        <v>Sep-2023</v>
      </c>
      <c r="R1140" s="2" t="str">
        <f t="shared" si="161"/>
        <v>ADULTS</v>
      </c>
    </row>
    <row r="1141" spans="1:18" x14ac:dyDescent="0.35">
      <c r="A1141" s="1">
        <v>44825</v>
      </c>
      <c r="B1141" t="s">
        <v>1170</v>
      </c>
      <c r="C1141">
        <v>73</v>
      </c>
      <c r="D1141" t="s">
        <v>21</v>
      </c>
      <c r="E1141" t="s">
        <v>22</v>
      </c>
      <c r="F1141" t="s">
        <v>23</v>
      </c>
      <c r="G1141" s="6">
        <f>VLOOKUP(F1141,S$11:$T$15, 2, FALSE)</f>
        <v>2440.2966694490819</v>
      </c>
      <c r="H1141" t="s">
        <v>17</v>
      </c>
      <c r="I1141" s="2">
        <v>1896.52</v>
      </c>
      <c r="J1141" t="str">
        <f t="shared" si="157"/>
        <v>&gt;59</v>
      </c>
      <c r="K1141" s="2">
        <f t="shared" si="153"/>
        <v>2086.172</v>
      </c>
      <c r="L1141" s="2">
        <f t="shared" si="158"/>
        <v>2086</v>
      </c>
      <c r="M1141" s="2">
        <f t="shared" si="159"/>
        <v>2087</v>
      </c>
      <c r="N1141" s="2">
        <f t="shared" si="160"/>
        <v>2086</v>
      </c>
      <c r="O1141">
        <f t="shared" si="154"/>
        <v>2022</v>
      </c>
      <c r="P1141" t="str">
        <f t="shared" si="155"/>
        <v>Sep</v>
      </c>
      <c r="Q1141" t="str">
        <f t="shared" si="156"/>
        <v>Sep-2022</v>
      </c>
      <c r="R1141" s="2" t="str">
        <f t="shared" si="161"/>
        <v>ADULTS</v>
      </c>
    </row>
    <row r="1142" spans="1:18" x14ac:dyDescent="0.35">
      <c r="A1142" s="1">
        <v>45171</v>
      </c>
      <c r="B1142" t="s">
        <v>1171</v>
      </c>
      <c r="C1142">
        <v>13</v>
      </c>
      <c r="D1142" t="s">
        <v>21</v>
      </c>
      <c r="E1142" t="s">
        <v>19</v>
      </c>
      <c r="F1142" t="s">
        <v>16</v>
      </c>
      <c r="G1142" s="6">
        <f>VLOOKUP(F1142,S$11:$T$15, 2, FALSE)</f>
        <v>2509.1716796874998</v>
      </c>
      <c r="H1142" t="s">
        <v>40</v>
      </c>
      <c r="I1142" s="2">
        <v>1978.06</v>
      </c>
      <c r="J1142" t="str">
        <f t="shared" si="157"/>
        <v>0-17</v>
      </c>
      <c r="K1142" s="2">
        <f t="shared" si="153"/>
        <v>2175.866</v>
      </c>
      <c r="L1142" s="2">
        <f t="shared" si="158"/>
        <v>2176</v>
      </c>
      <c r="M1142" s="2">
        <f t="shared" si="159"/>
        <v>2176</v>
      </c>
      <c r="N1142" s="2">
        <f t="shared" si="160"/>
        <v>2175</v>
      </c>
      <c r="O1142">
        <f t="shared" si="154"/>
        <v>2023</v>
      </c>
      <c r="P1142" t="str">
        <f t="shared" si="155"/>
        <v>Sep</v>
      </c>
      <c r="Q1142" t="str">
        <f t="shared" si="156"/>
        <v>Sep-2023</v>
      </c>
      <c r="R1142" s="2" t="str">
        <f t="shared" si="161"/>
        <v>CHILDREN</v>
      </c>
    </row>
    <row r="1143" spans="1:18" x14ac:dyDescent="0.35">
      <c r="A1143" s="1">
        <v>45077</v>
      </c>
      <c r="B1143" t="s">
        <v>1172</v>
      </c>
      <c r="C1143">
        <v>91</v>
      </c>
      <c r="D1143" t="s">
        <v>14</v>
      </c>
      <c r="E1143" t="s">
        <v>27</v>
      </c>
      <c r="F1143" t="s">
        <v>23</v>
      </c>
      <c r="G1143" s="6">
        <f>VLOOKUP(F1143,S$11:$T$15, 2, FALSE)</f>
        <v>2440.2966694490819</v>
      </c>
      <c r="H1143" t="s">
        <v>40</v>
      </c>
      <c r="I1143" s="2">
        <v>3053.52</v>
      </c>
      <c r="J1143" t="str">
        <f t="shared" si="157"/>
        <v>&gt;59</v>
      </c>
      <c r="K1143" s="2">
        <f t="shared" si="153"/>
        <v>3358.8720000000003</v>
      </c>
      <c r="L1143" s="2">
        <f t="shared" si="158"/>
        <v>3359</v>
      </c>
      <c r="M1143" s="2">
        <f t="shared" si="159"/>
        <v>3359</v>
      </c>
      <c r="N1143" s="2">
        <f t="shared" si="160"/>
        <v>3358</v>
      </c>
      <c r="O1143">
        <f t="shared" si="154"/>
        <v>2023</v>
      </c>
      <c r="P1143" t="str">
        <f t="shared" si="155"/>
        <v>May</v>
      </c>
      <c r="Q1143" t="str">
        <f t="shared" si="156"/>
        <v>May-2023</v>
      </c>
      <c r="R1143" s="2" t="str">
        <f t="shared" si="161"/>
        <v>ADULTS</v>
      </c>
    </row>
    <row r="1144" spans="1:18" x14ac:dyDescent="0.35">
      <c r="A1144" s="1">
        <v>44717</v>
      </c>
      <c r="B1144" t="s">
        <v>1173</v>
      </c>
      <c r="C1144">
        <v>91</v>
      </c>
      <c r="D1144" t="s">
        <v>14</v>
      </c>
      <c r="E1144" t="s">
        <v>15</v>
      </c>
      <c r="F1144" t="s">
        <v>23</v>
      </c>
      <c r="G1144" s="6">
        <f>VLOOKUP(F1144,S$11:$T$15, 2, FALSE)</f>
        <v>2440.2966694490819</v>
      </c>
      <c r="H1144" t="s">
        <v>37</v>
      </c>
      <c r="I1144" s="2">
        <v>4847.34</v>
      </c>
      <c r="J1144" t="str">
        <f t="shared" si="157"/>
        <v>&gt;59</v>
      </c>
      <c r="K1144" s="2">
        <f t="shared" si="153"/>
        <v>5332.0740000000005</v>
      </c>
      <c r="L1144" s="2">
        <f t="shared" si="158"/>
        <v>5332</v>
      </c>
      <c r="M1144" s="2">
        <f t="shared" si="159"/>
        <v>5333</v>
      </c>
      <c r="N1144" s="2">
        <f t="shared" si="160"/>
        <v>5332</v>
      </c>
      <c r="O1144">
        <f t="shared" si="154"/>
        <v>2022</v>
      </c>
      <c r="P1144" t="str">
        <f t="shared" si="155"/>
        <v>Jun</v>
      </c>
      <c r="Q1144" t="str">
        <f t="shared" si="156"/>
        <v>Jun-2022</v>
      </c>
      <c r="R1144" s="2" t="str">
        <f t="shared" si="161"/>
        <v>ADULTS</v>
      </c>
    </row>
    <row r="1145" spans="1:18" x14ac:dyDescent="0.35">
      <c r="A1145" s="1">
        <v>44710</v>
      </c>
      <c r="B1145" t="s">
        <v>1174</v>
      </c>
      <c r="C1145">
        <v>45</v>
      </c>
      <c r="D1145" t="s">
        <v>9</v>
      </c>
      <c r="E1145" t="s">
        <v>10</v>
      </c>
      <c r="F1145" t="s">
        <v>30</v>
      </c>
      <c r="G1145" s="6">
        <f>VLOOKUP(F1145,S$11:$T$15, 2, FALSE)</f>
        <v>2496.7676064257025</v>
      </c>
      <c r="H1145" t="s">
        <v>67</v>
      </c>
      <c r="I1145" s="2">
        <v>717.85</v>
      </c>
      <c r="J1145" t="str">
        <f t="shared" si="157"/>
        <v>40-59</v>
      </c>
      <c r="K1145" s="2">
        <f t="shared" si="153"/>
        <v>789.6350000000001</v>
      </c>
      <c r="L1145" s="2">
        <f t="shared" si="158"/>
        <v>790</v>
      </c>
      <c r="M1145" s="2">
        <f t="shared" si="159"/>
        <v>790</v>
      </c>
      <c r="N1145" s="2">
        <f t="shared" si="160"/>
        <v>789</v>
      </c>
      <c r="O1145">
        <f t="shared" si="154"/>
        <v>2022</v>
      </c>
      <c r="P1145" t="str">
        <f t="shared" si="155"/>
        <v>May</v>
      </c>
      <c r="Q1145" t="str">
        <f t="shared" si="156"/>
        <v>May-2022</v>
      </c>
      <c r="R1145" s="2" t="str">
        <f t="shared" si="161"/>
        <v>ADULTS</v>
      </c>
    </row>
    <row r="1146" spans="1:18" x14ac:dyDescent="0.35">
      <c r="A1146" s="1">
        <v>45136</v>
      </c>
      <c r="B1146" t="s">
        <v>1175</v>
      </c>
      <c r="C1146">
        <v>63</v>
      </c>
      <c r="D1146" t="s">
        <v>21</v>
      </c>
      <c r="E1146" t="s">
        <v>10</v>
      </c>
      <c r="F1146" t="s">
        <v>16</v>
      </c>
      <c r="G1146" s="6">
        <f>VLOOKUP(F1146,S$11:$T$15, 2, FALSE)</f>
        <v>2509.1716796874998</v>
      </c>
      <c r="H1146" t="s">
        <v>40</v>
      </c>
      <c r="I1146" s="2">
        <v>2627.6</v>
      </c>
      <c r="J1146" t="str">
        <f t="shared" si="157"/>
        <v>&gt;59</v>
      </c>
      <c r="K1146" s="2">
        <f t="shared" si="153"/>
        <v>2890.36</v>
      </c>
      <c r="L1146" s="2">
        <f t="shared" si="158"/>
        <v>2890</v>
      </c>
      <c r="M1146" s="2">
        <f t="shared" si="159"/>
        <v>2891</v>
      </c>
      <c r="N1146" s="2">
        <f t="shared" si="160"/>
        <v>2890</v>
      </c>
      <c r="O1146">
        <f t="shared" si="154"/>
        <v>2023</v>
      </c>
      <c r="P1146" t="str">
        <f t="shared" si="155"/>
        <v>Jul</v>
      </c>
      <c r="Q1146" t="str">
        <f t="shared" si="156"/>
        <v>Jul-2023</v>
      </c>
      <c r="R1146" s="2" t="str">
        <f t="shared" si="161"/>
        <v>ADULTS</v>
      </c>
    </row>
    <row r="1147" spans="1:18" x14ac:dyDescent="0.35">
      <c r="A1147" s="1">
        <v>44726</v>
      </c>
      <c r="B1147" t="s">
        <v>1176</v>
      </c>
      <c r="C1147">
        <v>39</v>
      </c>
      <c r="D1147" t="s">
        <v>21</v>
      </c>
      <c r="E1147" t="s">
        <v>22</v>
      </c>
      <c r="F1147" t="s">
        <v>16</v>
      </c>
      <c r="G1147" s="6">
        <f>VLOOKUP(F1147,S$11:$T$15, 2, FALSE)</f>
        <v>2509.1716796874998</v>
      </c>
      <c r="H1147" t="s">
        <v>37</v>
      </c>
      <c r="I1147" s="2">
        <v>3600.21</v>
      </c>
      <c r="J1147" t="str">
        <f t="shared" si="157"/>
        <v>18-39</v>
      </c>
      <c r="K1147" s="2">
        <f t="shared" si="153"/>
        <v>3960.2310000000002</v>
      </c>
      <c r="L1147" s="2">
        <f t="shared" si="158"/>
        <v>3960</v>
      </c>
      <c r="M1147" s="2">
        <f t="shared" si="159"/>
        <v>3961</v>
      </c>
      <c r="N1147" s="2">
        <f t="shared" si="160"/>
        <v>3960</v>
      </c>
      <c r="O1147">
        <f t="shared" si="154"/>
        <v>2022</v>
      </c>
      <c r="P1147" t="str">
        <f t="shared" si="155"/>
        <v>Jun</v>
      </c>
      <c r="Q1147" t="str">
        <f t="shared" si="156"/>
        <v>Jun-2022</v>
      </c>
      <c r="R1147" s="2" t="str">
        <f t="shared" si="161"/>
        <v>ADULTS</v>
      </c>
    </row>
    <row r="1148" spans="1:18" x14ac:dyDescent="0.35">
      <c r="A1148" s="1">
        <v>44960</v>
      </c>
      <c r="B1148" t="s">
        <v>1177</v>
      </c>
      <c r="C1148">
        <v>56</v>
      </c>
      <c r="D1148" t="s">
        <v>9</v>
      </c>
      <c r="E1148" t="s">
        <v>22</v>
      </c>
      <c r="F1148" t="s">
        <v>16</v>
      </c>
      <c r="G1148" s="6">
        <f>VLOOKUP(F1148,S$11:$T$15, 2, FALSE)</f>
        <v>2509.1716796874998</v>
      </c>
      <c r="H1148" t="s">
        <v>40</v>
      </c>
      <c r="I1148" s="2">
        <v>2573.58</v>
      </c>
      <c r="J1148" t="str">
        <f t="shared" si="157"/>
        <v>40-59</v>
      </c>
      <c r="K1148" s="2">
        <f t="shared" si="153"/>
        <v>2830.9380000000001</v>
      </c>
      <c r="L1148" s="2">
        <f t="shared" si="158"/>
        <v>2831</v>
      </c>
      <c r="M1148" s="2">
        <f t="shared" si="159"/>
        <v>2831</v>
      </c>
      <c r="N1148" s="2">
        <f t="shared" si="160"/>
        <v>2830</v>
      </c>
      <c r="O1148">
        <f t="shared" si="154"/>
        <v>2023</v>
      </c>
      <c r="P1148" t="str">
        <f t="shared" si="155"/>
        <v>Feb</v>
      </c>
      <c r="Q1148" t="str">
        <f t="shared" si="156"/>
        <v>Feb-2023</v>
      </c>
      <c r="R1148" s="2" t="str">
        <f t="shared" si="161"/>
        <v>ADULTS</v>
      </c>
    </row>
    <row r="1149" spans="1:18" x14ac:dyDescent="0.35">
      <c r="A1149" s="1">
        <v>45059</v>
      </c>
      <c r="B1149" t="s">
        <v>1178</v>
      </c>
      <c r="C1149">
        <v>98</v>
      </c>
      <c r="D1149" t="s">
        <v>14</v>
      </c>
      <c r="E1149" t="s">
        <v>15</v>
      </c>
      <c r="F1149" t="s">
        <v>30</v>
      </c>
      <c r="G1149" s="6">
        <f>VLOOKUP(F1149,S$11:$T$15, 2, FALSE)</f>
        <v>2496.7676064257025</v>
      </c>
      <c r="H1149" t="s">
        <v>37</v>
      </c>
      <c r="I1149" s="2">
        <v>679.97</v>
      </c>
      <c r="J1149" t="str">
        <f t="shared" si="157"/>
        <v>&gt;59</v>
      </c>
      <c r="K1149" s="2">
        <f t="shared" si="153"/>
        <v>747.9670000000001</v>
      </c>
      <c r="L1149" s="2">
        <f t="shared" si="158"/>
        <v>748</v>
      </c>
      <c r="M1149" s="2">
        <f t="shared" si="159"/>
        <v>748</v>
      </c>
      <c r="N1149" s="2">
        <f t="shared" si="160"/>
        <v>747</v>
      </c>
      <c r="O1149">
        <f t="shared" si="154"/>
        <v>2023</v>
      </c>
      <c r="P1149" t="str">
        <f t="shared" si="155"/>
        <v>May</v>
      </c>
      <c r="Q1149" t="str">
        <f t="shared" si="156"/>
        <v>May-2023</v>
      </c>
      <c r="R1149" s="2" t="str">
        <f t="shared" si="161"/>
        <v>ADULTS</v>
      </c>
    </row>
    <row r="1150" spans="1:18" x14ac:dyDescent="0.35">
      <c r="A1150" s="1">
        <v>44790</v>
      </c>
      <c r="B1150" t="s">
        <v>1179</v>
      </c>
      <c r="C1150">
        <v>80</v>
      </c>
      <c r="D1150" t="s">
        <v>14</v>
      </c>
      <c r="E1150" t="s">
        <v>19</v>
      </c>
      <c r="F1150" t="s">
        <v>23</v>
      </c>
      <c r="G1150" s="6">
        <f>VLOOKUP(F1150,S$11:$T$15, 2, FALSE)</f>
        <v>2440.2966694490819</v>
      </c>
      <c r="H1150" t="s">
        <v>12</v>
      </c>
      <c r="I1150" s="2">
        <v>3695.54</v>
      </c>
      <c r="J1150" t="str">
        <f t="shared" si="157"/>
        <v>&gt;59</v>
      </c>
      <c r="K1150" s="2">
        <f t="shared" si="153"/>
        <v>4065.0940000000005</v>
      </c>
      <c r="L1150" s="2">
        <f t="shared" si="158"/>
        <v>4065</v>
      </c>
      <c r="M1150" s="2">
        <f t="shared" si="159"/>
        <v>4066</v>
      </c>
      <c r="N1150" s="2">
        <f t="shared" si="160"/>
        <v>4065</v>
      </c>
      <c r="O1150">
        <f t="shared" si="154"/>
        <v>2022</v>
      </c>
      <c r="P1150" t="str">
        <f t="shared" si="155"/>
        <v>Aug</v>
      </c>
      <c r="Q1150" t="str">
        <f t="shared" si="156"/>
        <v>Aug-2022</v>
      </c>
      <c r="R1150" s="2" t="str">
        <f t="shared" si="161"/>
        <v>ADULTS</v>
      </c>
    </row>
    <row r="1151" spans="1:18" x14ac:dyDescent="0.35">
      <c r="A1151" s="1">
        <v>45101</v>
      </c>
      <c r="B1151" t="s">
        <v>1180</v>
      </c>
      <c r="C1151">
        <v>83</v>
      </c>
      <c r="D1151" t="s">
        <v>14</v>
      </c>
      <c r="E1151" t="s">
        <v>33</v>
      </c>
      <c r="F1151" t="s">
        <v>16</v>
      </c>
      <c r="G1151" s="6">
        <f>VLOOKUP(F1151,S$11:$T$15, 2, FALSE)</f>
        <v>2509.1716796874998</v>
      </c>
      <c r="H1151" t="s">
        <v>12</v>
      </c>
      <c r="I1151" s="2">
        <v>4520.53</v>
      </c>
      <c r="J1151" t="str">
        <f t="shared" si="157"/>
        <v>&gt;59</v>
      </c>
      <c r="K1151" s="2">
        <f t="shared" si="153"/>
        <v>4972.5830000000005</v>
      </c>
      <c r="L1151" s="2">
        <f t="shared" si="158"/>
        <v>4973</v>
      </c>
      <c r="M1151" s="2">
        <f t="shared" si="159"/>
        <v>4973</v>
      </c>
      <c r="N1151" s="2">
        <f t="shared" si="160"/>
        <v>4972</v>
      </c>
      <c r="O1151">
        <f t="shared" si="154"/>
        <v>2023</v>
      </c>
      <c r="P1151" t="str">
        <f t="shared" si="155"/>
        <v>Jun</v>
      </c>
      <c r="Q1151" t="str">
        <f t="shared" si="156"/>
        <v>Jun-2023</v>
      </c>
      <c r="R1151" s="2" t="str">
        <f t="shared" si="161"/>
        <v>ADULTS</v>
      </c>
    </row>
    <row r="1152" spans="1:18" x14ac:dyDescent="0.35">
      <c r="A1152" s="1">
        <v>45023</v>
      </c>
      <c r="B1152" t="s">
        <v>1181</v>
      </c>
      <c r="C1152">
        <v>34</v>
      </c>
      <c r="D1152" t="s">
        <v>14</v>
      </c>
      <c r="E1152" t="s">
        <v>33</v>
      </c>
      <c r="F1152" t="s">
        <v>30</v>
      </c>
      <c r="G1152" s="6">
        <f>VLOOKUP(F1152,S$11:$T$15, 2, FALSE)</f>
        <v>2496.7676064257025</v>
      </c>
      <c r="H1152" t="s">
        <v>28</v>
      </c>
      <c r="I1152" s="2">
        <v>2910.49</v>
      </c>
      <c r="J1152" t="str">
        <f t="shared" si="157"/>
        <v>18-39</v>
      </c>
      <c r="K1152" s="2">
        <f t="shared" si="153"/>
        <v>3201.5390000000002</v>
      </c>
      <c r="L1152" s="2">
        <f t="shared" si="158"/>
        <v>3202</v>
      </c>
      <c r="M1152" s="2">
        <f t="shared" si="159"/>
        <v>3202</v>
      </c>
      <c r="N1152" s="2">
        <f t="shared" si="160"/>
        <v>3201</v>
      </c>
      <c r="O1152">
        <f t="shared" si="154"/>
        <v>2023</v>
      </c>
      <c r="P1152" t="str">
        <f t="shared" si="155"/>
        <v>Apr</v>
      </c>
      <c r="Q1152" t="str">
        <f t="shared" si="156"/>
        <v>Apr-2023</v>
      </c>
      <c r="R1152" s="2" t="str">
        <f t="shared" si="161"/>
        <v>ADULTS</v>
      </c>
    </row>
    <row r="1153" spans="1:18" x14ac:dyDescent="0.35">
      <c r="A1153" s="1">
        <v>45230</v>
      </c>
      <c r="B1153" t="s">
        <v>1182</v>
      </c>
      <c r="C1153">
        <v>51</v>
      </c>
      <c r="D1153" t="s">
        <v>21</v>
      </c>
      <c r="E1153" t="s">
        <v>25</v>
      </c>
      <c r="F1153" t="s">
        <v>30</v>
      </c>
      <c r="G1153" s="6">
        <f>VLOOKUP(F1153,S$11:$T$15, 2, FALSE)</f>
        <v>2496.7676064257025</v>
      </c>
      <c r="H1153" t="s">
        <v>12</v>
      </c>
      <c r="I1153" s="2">
        <v>3421.72</v>
      </c>
      <c r="J1153" t="str">
        <f t="shared" si="157"/>
        <v>40-59</v>
      </c>
      <c r="K1153" s="2">
        <f t="shared" si="153"/>
        <v>3763.8920000000003</v>
      </c>
      <c r="L1153" s="2">
        <f t="shared" si="158"/>
        <v>3764</v>
      </c>
      <c r="M1153" s="2">
        <f t="shared" si="159"/>
        <v>3764</v>
      </c>
      <c r="N1153" s="2">
        <f t="shared" si="160"/>
        <v>3763</v>
      </c>
      <c r="O1153">
        <f t="shared" si="154"/>
        <v>2023</v>
      </c>
      <c r="P1153" t="str">
        <f t="shared" si="155"/>
        <v>Oct</v>
      </c>
      <c r="Q1153" t="str">
        <f t="shared" si="156"/>
        <v>Oct-2023</v>
      </c>
      <c r="R1153" s="2" t="str">
        <f t="shared" si="161"/>
        <v>ADULTS</v>
      </c>
    </row>
    <row r="1154" spans="1:18" x14ac:dyDescent="0.35">
      <c r="A1154" s="1">
        <v>45031</v>
      </c>
      <c r="B1154" t="s">
        <v>1183</v>
      </c>
      <c r="C1154">
        <v>45</v>
      </c>
      <c r="D1154" t="s">
        <v>9</v>
      </c>
      <c r="E1154" t="s">
        <v>35</v>
      </c>
      <c r="F1154" t="s">
        <v>30</v>
      </c>
      <c r="G1154" s="6">
        <f>VLOOKUP(F1154,S$11:$T$15, 2, FALSE)</f>
        <v>2496.7676064257025</v>
      </c>
      <c r="H1154" t="s">
        <v>40</v>
      </c>
      <c r="I1154" s="2">
        <v>3472.24</v>
      </c>
      <c r="J1154" t="str">
        <f t="shared" si="157"/>
        <v>40-59</v>
      </c>
      <c r="K1154" s="2">
        <f t="shared" ref="K1154:K1217" si="162">I1154*1.1</f>
        <v>3819.4639999999999</v>
      </c>
      <c r="L1154" s="2">
        <f t="shared" si="158"/>
        <v>3819</v>
      </c>
      <c r="M1154" s="2">
        <f t="shared" si="159"/>
        <v>3820</v>
      </c>
      <c r="N1154" s="2">
        <f t="shared" si="160"/>
        <v>3819</v>
      </c>
      <c r="O1154">
        <f t="shared" ref="O1154:O1217" si="163">YEAR(A1154)</f>
        <v>2023</v>
      </c>
      <c r="P1154" t="str">
        <f t="shared" ref="P1154:P1217" si="164">TEXT(A1154, "MMM")</f>
        <v>Apr</v>
      </c>
      <c r="Q1154" t="str">
        <f t="shared" ref="Q1154:Q1217" si="165">TEXT(A1154, "MMM-YYYY")</f>
        <v>Apr-2023</v>
      </c>
      <c r="R1154" s="2" t="str">
        <f t="shared" si="161"/>
        <v>ADULTS</v>
      </c>
    </row>
    <row r="1155" spans="1:18" x14ac:dyDescent="0.35">
      <c r="A1155" s="1">
        <v>44882</v>
      </c>
      <c r="B1155" t="s">
        <v>1184</v>
      </c>
      <c r="C1155">
        <v>48</v>
      </c>
      <c r="D1155" t="s">
        <v>21</v>
      </c>
      <c r="E1155" t="s">
        <v>19</v>
      </c>
      <c r="F1155" t="s">
        <v>30</v>
      </c>
      <c r="G1155" s="6">
        <f>VLOOKUP(F1155,S$11:$T$15, 2, FALSE)</f>
        <v>2496.7676064257025</v>
      </c>
      <c r="H1155" t="s">
        <v>28</v>
      </c>
      <c r="I1155" s="2">
        <v>3755.36</v>
      </c>
      <c r="J1155" t="str">
        <f t="shared" ref="J1155:J1218" si="166">IF(C1155&lt;=17,"0-17",IF(C1155&lt;=39, "18-39", IF(C1155&lt;=59, "40-59", "&gt;59")))</f>
        <v>40-59</v>
      </c>
      <c r="K1155" s="2">
        <f t="shared" si="162"/>
        <v>4130.8960000000006</v>
      </c>
      <c r="L1155" s="2">
        <f t="shared" ref="L1155:L1218" si="167">ROUND(K1155, 0)</f>
        <v>4131</v>
      </c>
      <c r="M1155" s="2">
        <f t="shared" ref="M1155:M1218" si="168">ROUNDUP(K1155, 0)</f>
        <v>4131</v>
      </c>
      <c r="N1155" s="2">
        <f t="shared" ref="N1155:N1218" si="169">ROUNDDOWN(K1155,0)</f>
        <v>4130</v>
      </c>
      <c r="O1155">
        <f t="shared" si="163"/>
        <v>2022</v>
      </c>
      <c r="P1155" t="str">
        <f t="shared" si="164"/>
        <v>Nov</v>
      </c>
      <c r="Q1155" t="str">
        <f t="shared" si="165"/>
        <v>Nov-2022</v>
      </c>
      <c r="R1155" s="2" t="str">
        <f t="shared" ref="R1155:R1218" si="170">IF(C1155&gt;=18, "ADULTS", "CHILDREN")</f>
        <v>ADULTS</v>
      </c>
    </row>
    <row r="1156" spans="1:18" x14ac:dyDescent="0.35">
      <c r="A1156" s="1">
        <v>45283</v>
      </c>
      <c r="B1156" t="s">
        <v>1185</v>
      </c>
      <c r="C1156">
        <v>92</v>
      </c>
      <c r="D1156" t="s">
        <v>9</v>
      </c>
      <c r="E1156" t="s">
        <v>15</v>
      </c>
      <c r="F1156" t="s">
        <v>30</v>
      </c>
      <c r="G1156" s="6">
        <f>VLOOKUP(F1156,S$11:$T$15, 2, FALSE)</f>
        <v>2496.7676064257025</v>
      </c>
      <c r="H1156" t="s">
        <v>12</v>
      </c>
      <c r="I1156" s="2">
        <v>3430.62</v>
      </c>
      <c r="J1156" t="str">
        <f t="shared" si="166"/>
        <v>&gt;59</v>
      </c>
      <c r="K1156" s="2">
        <f t="shared" si="162"/>
        <v>3773.6820000000002</v>
      </c>
      <c r="L1156" s="2">
        <f t="shared" si="167"/>
        <v>3774</v>
      </c>
      <c r="M1156" s="2">
        <f t="shared" si="168"/>
        <v>3774</v>
      </c>
      <c r="N1156" s="2">
        <f t="shared" si="169"/>
        <v>3773</v>
      </c>
      <c r="O1156">
        <f t="shared" si="163"/>
        <v>2023</v>
      </c>
      <c r="P1156" t="str">
        <f t="shared" si="164"/>
        <v>Dec</v>
      </c>
      <c r="Q1156" t="str">
        <f t="shared" si="165"/>
        <v>Dec-2023</v>
      </c>
      <c r="R1156" s="2" t="str">
        <f t="shared" si="170"/>
        <v>ADULTS</v>
      </c>
    </row>
    <row r="1157" spans="1:18" x14ac:dyDescent="0.35">
      <c r="A1157" s="1">
        <v>45106</v>
      </c>
      <c r="B1157" t="s">
        <v>1186</v>
      </c>
      <c r="C1157">
        <v>55</v>
      </c>
      <c r="D1157" t="s">
        <v>21</v>
      </c>
      <c r="E1157" t="s">
        <v>35</v>
      </c>
      <c r="F1157" t="s">
        <v>23</v>
      </c>
      <c r="G1157" s="6">
        <f>VLOOKUP(F1157,S$11:$T$15, 2, FALSE)</f>
        <v>2440.2966694490819</v>
      </c>
      <c r="H1157" t="s">
        <v>17</v>
      </c>
      <c r="I1157" s="2">
        <v>4834.32</v>
      </c>
      <c r="J1157" t="str">
        <f t="shared" si="166"/>
        <v>40-59</v>
      </c>
      <c r="K1157" s="2">
        <f t="shared" si="162"/>
        <v>5317.7520000000004</v>
      </c>
      <c r="L1157" s="2">
        <f t="shared" si="167"/>
        <v>5318</v>
      </c>
      <c r="M1157" s="2">
        <f t="shared" si="168"/>
        <v>5318</v>
      </c>
      <c r="N1157" s="2">
        <f t="shared" si="169"/>
        <v>5317</v>
      </c>
      <c r="O1157">
        <f t="shared" si="163"/>
        <v>2023</v>
      </c>
      <c r="P1157" t="str">
        <f t="shared" si="164"/>
        <v>Jun</v>
      </c>
      <c r="Q1157" t="str">
        <f t="shared" si="165"/>
        <v>Jun-2023</v>
      </c>
      <c r="R1157" s="2" t="str">
        <f t="shared" si="170"/>
        <v>ADULTS</v>
      </c>
    </row>
    <row r="1158" spans="1:18" x14ac:dyDescent="0.35">
      <c r="A1158" s="1">
        <v>45209</v>
      </c>
      <c r="B1158" t="s">
        <v>1187</v>
      </c>
      <c r="C1158">
        <v>48</v>
      </c>
      <c r="D1158" t="s">
        <v>21</v>
      </c>
      <c r="E1158" t="s">
        <v>15</v>
      </c>
      <c r="F1158" t="s">
        <v>11</v>
      </c>
      <c r="G1158" s="6">
        <f>VLOOKUP(F1158,S$11:$T$15, 2, FALSE)</f>
        <v>2503.6022787783868</v>
      </c>
      <c r="H1158" t="s">
        <v>17</v>
      </c>
      <c r="I1158" s="2">
        <v>20.23</v>
      </c>
      <c r="J1158" t="str">
        <f t="shared" si="166"/>
        <v>40-59</v>
      </c>
      <c r="K1158" s="2">
        <f t="shared" si="162"/>
        <v>22.253000000000004</v>
      </c>
      <c r="L1158" s="2">
        <f t="shared" si="167"/>
        <v>22</v>
      </c>
      <c r="M1158" s="2">
        <f t="shared" si="168"/>
        <v>23</v>
      </c>
      <c r="N1158" s="2">
        <f t="shared" si="169"/>
        <v>22</v>
      </c>
      <c r="O1158">
        <f t="shared" si="163"/>
        <v>2023</v>
      </c>
      <c r="P1158" t="str">
        <f t="shared" si="164"/>
        <v>Oct</v>
      </c>
      <c r="Q1158" t="str">
        <f t="shared" si="165"/>
        <v>Oct-2023</v>
      </c>
      <c r="R1158" s="2" t="str">
        <f t="shared" si="170"/>
        <v>ADULTS</v>
      </c>
    </row>
    <row r="1159" spans="1:18" x14ac:dyDescent="0.35">
      <c r="A1159" s="1">
        <v>44573</v>
      </c>
      <c r="B1159" t="s">
        <v>1188</v>
      </c>
      <c r="C1159">
        <v>81</v>
      </c>
      <c r="D1159" t="s">
        <v>21</v>
      </c>
      <c r="E1159" t="s">
        <v>10</v>
      </c>
      <c r="F1159" t="s">
        <v>16</v>
      </c>
      <c r="G1159" s="6">
        <f>VLOOKUP(F1159,S$11:$T$15, 2, FALSE)</f>
        <v>2509.1716796874998</v>
      </c>
      <c r="H1159" t="s">
        <v>28</v>
      </c>
      <c r="I1159" s="2">
        <v>4125.72</v>
      </c>
      <c r="J1159" t="str">
        <f t="shared" si="166"/>
        <v>&gt;59</v>
      </c>
      <c r="K1159" s="2">
        <f t="shared" si="162"/>
        <v>4538.2920000000004</v>
      </c>
      <c r="L1159" s="2">
        <f t="shared" si="167"/>
        <v>4538</v>
      </c>
      <c r="M1159" s="2">
        <f t="shared" si="168"/>
        <v>4539</v>
      </c>
      <c r="N1159" s="2">
        <f t="shared" si="169"/>
        <v>4538</v>
      </c>
      <c r="O1159">
        <f t="shared" si="163"/>
        <v>2022</v>
      </c>
      <c r="P1159" t="str">
        <f t="shared" si="164"/>
        <v>Jan</v>
      </c>
      <c r="Q1159" t="str">
        <f t="shared" si="165"/>
        <v>Jan-2022</v>
      </c>
      <c r="R1159" s="2" t="str">
        <f t="shared" si="170"/>
        <v>ADULTS</v>
      </c>
    </row>
    <row r="1160" spans="1:18" x14ac:dyDescent="0.35">
      <c r="A1160" s="1">
        <v>44917</v>
      </c>
      <c r="B1160" t="s">
        <v>1189</v>
      </c>
      <c r="C1160">
        <v>65</v>
      </c>
      <c r="D1160" t="s">
        <v>9</v>
      </c>
      <c r="E1160" t="s">
        <v>35</v>
      </c>
      <c r="F1160" t="s">
        <v>11</v>
      </c>
      <c r="G1160" s="6">
        <f>VLOOKUP(F1160,S$11:$T$15, 2, FALSE)</f>
        <v>2503.6022787783868</v>
      </c>
      <c r="H1160" t="s">
        <v>37</v>
      </c>
      <c r="I1160" s="2">
        <v>1106.2</v>
      </c>
      <c r="J1160" t="str">
        <f t="shared" si="166"/>
        <v>&gt;59</v>
      </c>
      <c r="K1160" s="2">
        <f t="shared" si="162"/>
        <v>1216.8200000000002</v>
      </c>
      <c r="L1160" s="2">
        <f t="shared" si="167"/>
        <v>1217</v>
      </c>
      <c r="M1160" s="2">
        <f t="shared" si="168"/>
        <v>1217</v>
      </c>
      <c r="N1160" s="2">
        <f t="shared" si="169"/>
        <v>1216</v>
      </c>
      <c r="O1160">
        <f t="shared" si="163"/>
        <v>2022</v>
      </c>
      <c r="P1160" t="str">
        <f t="shared" si="164"/>
        <v>Dec</v>
      </c>
      <c r="Q1160" t="str">
        <f t="shared" si="165"/>
        <v>Dec-2022</v>
      </c>
      <c r="R1160" s="2" t="str">
        <f t="shared" si="170"/>
        <v>ADULTS</v>
      </c>
    </row>
    <row r="1161" spans="1:18" x14ac:dyDescent="0.35">
      <c r="A1161" s="1">
        <v>44758</v>
      </c>
      <c r="B1161" t="s">
        <v>1190</v>
      </c>
      <c r="C1161">
        <v>56</v>
      </c>
      <c r="D1161" t="s">
        <v>14</v>
      </c>
      <c r="E1161" t="s">
        <v>15</v>
      </c>
      <c r="F1161" t="s">
        <v>16</v>
      </c>
      <c r="G1161" s="6">
        <f>VLOOKUP(F1161,S$11:$T$15, 2, FALSE)</f>
        <v>2509.1716796874998</v>
      </c>
      <c r="H1161" t="s">
        <v>17</v>
      </c>
      <c r="I1161" s="2">
        <v>205.93</v>
      </c>
      <c r="J1161" t="str">
        <f t="shared" si="166"/>
        <v>40-59</v>
      </c>
      <c r="K1161" s="2">
        <f t="shared" si="162"/>
        <v>226.52300000000002</v>
      </c>
      <c r="L1161" s="2">
        <f t="shared" si="167"/>
        <v>227</v>
      </c>
      <c r="M1161" s="2">
        <f t="shared" si="168"/>
        <v>227</v>
      </c>
      <c r="N1161" s="2">
        <f t="shared" si="169"/>
        <v>226</v>
      </c>
      <c r="O1161">
        <f t="shared" si="163"/>
        <v>2022</v>
      </c>
      <c r="P1161" t="str">
        <f t="shared" si="164"/>
        <v>Jul</v>
      </c>
      <c r="Q1161" t="str">
        <f t="shared" si="165"/>
        <v>Jul-2022</v>
      </c>
      <c r="R1161" s="2" t="str">
        <f t="shared" si="170"/>
        <v>ADULTS</v>
      </c>
    </row>
    <row r="1162" spans="1:18" x14ac:dyDescent="0.35">
      <c r="A1162" s="1">
        <v>45167</v>
      </c>
      <c r="B1162" t="s">
        <v>1191</v>
      </c>
      <c r="C1162">
        <v>49</v>
      </c>
      <c r="D1162" t="s">
        <v>14</v>
      </c>
      <c r="E1162" t="s">
        <v>19</v>
      </c>
      <c r="F1162" t="s">
        <v>30</v>
      </c>
      <c r="G1162" s="6">
        <f>VLOOKUP(F1162,S$11:$T$15, 2, FALSE)</f>
        <v>2496.7676064257025</v>
      </c>
      <c r="H1162" t="s">
        <v>37</v>
      </c>
      <c r="I1162" s="2">
        <v>3485.08</v>
      </c>
      <c r="J1162" t="str">
        <f t="shared" si="166"/>
        <v>40-59</v>
      </c>
      <c r="K1162" s="2">
        <f t="shared" si="162"/>
        <v>3833.5880000000002</v>
      </c>
      <c r="L1162" s="2">
        <f t="shared" si="167"/>
        <v>3834</v>
      </c>
      <c r="M1162" s="2">
        <f t="shared" si="168"/>
        <v>3834</v>
      </c>
      <c r="N1162" s="2">
        <f t="shared" si="169"/>
        <v>3833</v>
      </c>
      <c r="O1162">
        <f t="shared" si="163"/>
        <v>2023</v>
      </c>
      <c r="P1162" t="str">
        <f t="shared" si="164"/>
        <v>Aug</v>
      </c>
      <c r="Q1162" t="str">
        <f t="shared" si="165"/>
        <v>Aug-2023</v>
      </c>
      <c r="R1162" s="2" t="str">
        <f t="shared" si="170"/>
        <v>ADULTS</v>
      </c>
    </row>
    <row r="1163" spans="1:18" x14ac:dyDescent="0.35">
      <c r="A1163" s="1">
        <v>44701</v>
      </c>
      <c r="B1163" t="s">
        <v>1192</v>
      </c>
      <c r="C1163">
        <v>51</v>
      </c>
      <c r="D1163" t="s">
        <v>9</v>
      </c>
      <c r="E1163" t="s">
        <v>27</v>
      </c>
      <c r="F1163" t="s">
        <v>11</v>
      </c>
      <c r="G1163" s="6">
        <f>VLOOKUP(F1163,S$11:$T$15, 2, FALSE)</f>
        <v>2503.6022787783868</v>
      </c>
      <c r="H1163" t="s">
        <v>12</v>
      </c>
      <c r="I1163" s="2">
        <v>1935.36</v>
      </c>
      <c r="J1163" t="str">
        <f t="shared" si="166"/>
        <v>40-59</v>
      </c>
      <c r="K1163" s="2">
        <f t="shared" si="162"/>
        <v>2128.8960000000002</v>
      </c>
      <c r="L1163" s="2">
        <f t="shared" si="167"/>
        <v>2129</v>
      </c>
      <c r="M1163" s="2">
        <f t="shared" si="168"/>
        <v>2129</v>
      </c>
      <c r="N1163" s="2">
        <f t="shared" si="169"/>
        <v>2128</v>
      </c>
      <c r="O1163">
        <f t="shared" si="163"/>
        <v>2022</v>
      </c>
      <c r="P1163" t="str">
        <f t="shared" si="164"/>
        <v>May</v>
      </c>
      <c r="Q1163" t="str">
        <f t="shared" si="165"/>
        <v>May-2022</v>
      </c>
      <c r="R1163" s="2" t="str">
        <f t="shared" si="170"/>
        <v>ADULTS</v>
      </c>
    </row>
    <row r="1164" spans="1:18" x14ac:dyDescent="0.35">
      <c r="A1164" s="1">
        <v>44658</v>
      </c>
      <c r="B1164" t="s">
        <v>1193</v>
      </c>
      <c r="C1164">
        <v>15</v>
      </c>
      <c r="D1164" t="s">
        <v>21</v>
      </c>
      <c r="E1164" t="s">
        <v>27</v>
      </c>
      <c r="F1164" t="s">
        <v>11</v>
      </c>
      <c r="G1164" s="6">
        <f>VLOOKUP(F1164,S$11:$T$15, 2, FALSE)</f>
        <v>2503.6022787783868</v>
      </c>
      <c r="H1164" t="s">
        <v>37</v>
      </c>
      <c r="I1164" s="2">
        <v>4040.72</v>
      </c>
      <c r="J1164" t="str">
        <f t="shared" si="166"/>
        <v>0-17</v>
      </c>
      <c r="K1164" s="2">
        <f t="shared" si="162"/>
        <v>4444.7920000000004</v>
      </c>
      <c r="L1164" s="2">
        <f t="shared" si="167"/>
        <v>4445</v>
      </c>
      <c r="M1164" s="2">
        <f t="shared" si="168"/>
        <v>4445</v>
      </c>
      <c r="N1164" s="2">
        <f t="shared" si="169"/>
        <v>4444</v>
      </c>
      <c r="O1164">
        <f t="shared" si="163"/>
        <v>2022</v>
      </c>
      <c r="P1164" t="str">
        <f t="shared" si="164"/>
        <v>Apr</v>
      </c>
      <c r="Q1164" t="str">
        <f t="shared" si="165"/>
        <v>Apr-2022</v>
      </c>
      <c r="R1164" s="2" t="str">
        <f t="shared" si="170"/>
        <v>CHILDREN</v>
      </c>
    </row>
    <row r="1165" spans="1:18" x14ac:dyDescent="0.35">
      <c r="A1165" s="1">
        <v>44791</v>
      </c>
      <c r="B1165" t="s">
        <v>1194</v>
      </c>
      <c r="C1165">
        <v>20</v>
      </c>
      <c r="D1165" t="s">
        <v>9</v>
      </c>
      <c r="E1165" t="s">
        <v>35</v>
      </c>
      <c r="F1165" t="s">
        <v>23</v>
      </c>
      <c r="G1165" s="6">
        <f>VLOOKUP(F1165,S$11:$T$15, 2, FALSE)</f>
        <v>2440.2966694490819</v>
      </c>
      <c r="H1165" t="s">
        <v>40</v>
      </c>
      <c r="I1165" s="2">
        <v>4736.42</v>
      </c>
      <c r="J1165" t="str">
        <f t="shared" si="166"/>
        <v>18-39</v>
      </c>
      <c r="K1165" s="2">
        <f t="shared" si="162"/>
        <v>5210.0620000000008</v>
      </c>
      <c r="L1165" s="2">
        <f t="shared" si="167"/>
        <v>5210</v>
      </c>
      <c r="M1165" s="2">
        <f t="shared" si="168"/>
        <v>5211</v>
      </c>
      <c r="N1165" s="2">
        <f t="shared" si="169"/>
        <v>5210</v>
      </c>
      <c r="O1165">
        <f t="shared" si="163"/>
        <v>2022</v>
      </c>
      <c r="P1165" t="str">
        <f t="shared" si="164"/>
        <v>Aug</v>
      </c>
      <c r="Q1165" t="str">
        <f t="shared" si="165"/>
        <v>Aug-2022</v>
      </c>
      <c r="R1165" s="2" t="str">
        <f t="shared" si="170"/>
        <v>ADULTS</v>
      </c>
    </row>
    <row r="1166" spans="1:18" x14ac:dyDescent="0.35">
      <c r="A1166" s="1">
        <v>45143</v>
      </c>
      <c r="B1166" t="s">
        <v>1195</v>
      </c>
      <c r="C1166">
        <v>74</v>
      </c>
      <c r="D1166" t="s">
        <v>21</v>
      </c>
      <c r="E1166" t="s">
        <v>10</v>
      </c>
      <c r="F1166" t="s">
        <v>11</v>
      </c>
      <c r="G1166" s="6">
        <f>VLOOKUP(F1166,S$11:$T$15, 2, FALSE)</f>
        <v>2503.6022787783868</v>
      </c>
      <c r="H1166" t="s">
        <v>17</v>
      </c>
      <c r="I1166" s="2">
        <v>1941.51</v>
      </c>
      <c r="J1166" t="str">
        <f t="shared" si="166"/>
        <v>&gt;59</v>
      </c>
      <c r="K1166" s="2">
        <f t="shared" si="162"/>
        <v>2135.6610000000001</v>
      </c>
      <c r="L1166" s="2">
        <f t="shared" si="167"/>
        <v>2136</v>
      </c>
      <c r="M1166" s="2">
        <f t="shared" si="168"/>
        <v>2136</v>
      </c>
      <c r="N1166" s="2">
        <f t="shared" si="169"/>
        <v>2135</v>
      </c>
      <c r="O1166">
        <f t="shared" si="163"/>
        <v>2023</v>
      </c>
      <c r="P1166" t="str">
        <f t="shared" si="164"/>
        <v>Aug</v>
      </c>
      <c r="Q1166" t="str">
        <f t="shared" si="165"/>
        <v>Aug-2023</v>
      </c>
      <c r="R1166" s="2" t="str">
        <f t="shared" si="170"/>
        <v>ADULTS</v>
      </c>
    </row>
    <row r="1167" spans="1:18" x14ac:dyDescent="0.35">
      <c r="A1167" s="1">
        <v>45205</v>
      </c>
      <c r="B1167" t="s">
        <v>1196</v>
      </c>
      <c r="C1167">
        <v>36</v>
      </c>
      <c r="D1167" t="s">
        <v>9</v>
      </c>
      <c r="E1167" t="s">
        <v>25</v>
      </c>
      <c r="F1167" t="s">
        <v>30</v>
      </c>
      <c r="G1167" s="6">
        <f>VLOOKUP(F1167,S$11:$T$15, 2, FALSE)</f>
        <v>2496.7676064257025</v>
      </c>
      <c r="H1167" t="s">
        <v>40</v>
      </c>
      <c r="I1167" s="2">
        <v>1610.77</v>
      </c>
      <c r="J1167" t="str">
        <f t="shared" si="166"/>
        <v>18-39</v>
      </c>
      <c r="K1167" s="2">
        <f t="shared" si="162"/>
        <v>1771.8470000000002</v>
      </c>
      <c r="L1167" s="2">
        <f t="shared" si="167"/>
        <v>1772</v>
      </c>
      <c r="M1167" s="2">
        <f t="shared" si="168"/>
        <v>1772</v>
      </c>
      <c r="N1167" s="2">
        <f t="shared" si="169"/>
        <v>1771</v>
      </c>
      <c r="O1167">
        <f t="shared" si="163"/>
        <v>2023</v>
      </c>
      <c r="P1167" t="str">
        <f t="shared" si="164"/>
        <v>Oct</v>
      </c>
      <c r="Q1167" t="str">
        <f t="shared" si="165"/>
        <v>Oct-2023</v>
      </c>
      <c r="R1167" s="2" t="str">
        <f t="shared" si="170"/>
        <v>ADULTS</v>
      </c>
    </row>
    <row r="1168" spans="1:18" x14ac:dyDescent="0.35">
      <c r="A1168" s="1">
        <v>45004</v>
      </c>
      <c r="B1168" t="s">
        <v>1197</v>
      </c>
      <c r="C1168">
        <v>81</v>
      </c>
      <c r="D1168" t="s">
        <v>21</v>
      </c>
      <c r="E1168" t="s">
        <v>33</v>
      </c>
      <c r="F1168" t="s">
        <v>23</v>
      </c>
      <c r="G1168" s="6">
        <f>VLOOKUP(F1168,S$11:$T$15, 2, FALSE)</f>
        <v>2440.2966694490819</v>
      </c>
      <c r="H1168" t="s">
        <v>12</v>
      </c>
      <c r="I1168" s="2">
        <v>4841.1400000000003</v>
      </c>
      <c r="J1168" t="str">
        <f t="shared" si="166"/>
        <v>&gt;59</v>
      </c>
      <c r="K1168" s="2">
        <f t="shared" si="162"/>
        <v>5325.2540000000008</v>
      </c>
      <c r="L1168" s="2">
        <f t="shared" si="167"/>
        <v>5325</v>
      </c>
      <c r="M1168" s="2">
        <f t="shared" si="168"/>
        <v>5326</v>
      </c>
      <c r="N1168" s="2">
        <f t="shared" si="169"/>
        <v>5325</v>
      </c>
      <c r="O1168">
        <f t="shared" si="163"/>
        <v>2023</v>
      </c>
      <c r="P1168" t="str">
        <f t="shared" si="164"/>
        <v>Mar</v>
      </c>
      <c r="Q1168" t="str">
        <f t="shared" si="165"/>
        <v>Mar-2023</v>
      </c>
      <c r="R1168" s="2" t="str">
        <f t="shared" si="170"/>
        <v>ADULTS</v>
      </c>
    </row>
    <row r="1169" spans="1:18" x14ac:dyDescent="0.35">
      <c r="A1169" s="1">
        <v>44596</v>
      </c>
      <c r="B1169" t="s">
        <v>1198</v>
      </c>
      <c r="C1169">
        <v>59</v>
      </c>
      <c r="D1169" t="s">
        <v>21</v>
      </c>
      <c r="E1169" t="s">
        <v>19</v>
      </c>
      <c r="F1169" t="s">
        <v>23</v>
      </c>
      <c r="G1169" s="6">
        <f>VLOOKUP(F1169,S$11:$T$15, 2, FALSE)</f>
        <v>2440.2966694490819</v>
      </c>
      <c r="H1169" t="s">
        <v>40</v>
      </c>
      <c r="I1169" s="2">
        <v>3203.99</v>
      </c>
      <c r="J1169" t="str">
        <f t="shared" si="166"/>
        <v>40-59</v>
      </c>
      <c r="K1169" s="2">
        <f t="shared" si="162"/>
        <v>3524.3890000000001</v>
      </c>
      <c r="L1169" s="2">
        <f t="shared" si="167"/>
        <v>3524</v>
      </c>
      <c r="M1169" s="2">
        <f t="shared" si="168"/>
        <v>3525</v>
      </c>
      <c r="N1169" s="2">
        <f t="shared" si="169"/>
        <v>3524</v>
      </c>
      <c r="O1169">
        <f t="shared" si="163"/>
        <v>2022</v>
      </c>
      <c r="P1169" t="str">
        <f t="shared" si="164"/>
        <v>Feb</v>
      </c>
      <c r="Q1169" t="str">
        <f t="shared" si="165"/>
        <v>Feb-2022</v>
      </c>
      <c r="R1169" s="2" t="str">
        <f t="shared" si="170"/>
        <v>ADULTS</v>
      </c>
    </row>
    <row r="1170" spans="1:18" x14ac:dyDescent="0.35">
      <c r="A1170" s="1">
        <v>44863</v>
      </c>
      <c r="B1170" t="s">
        <v>1199</v>
      </c>
      <c r="C1170">
        <v>46</v>
      </c>
      <c r="D1170" t="s">
        <v>9</v>
      </c>
      <c r="E1170" t="s">
        <v>19</v>
      </c>
      <c r="F1170" t="s">
        <v>23</v>
      </c>
      <c r="G1170" s="6">
        <f>VLOOKUP(F1170,S$11:$T$15, 2, FALSE)</f>
        <v>2440.2966694490819</v>
      </c>
      <c r="H1170" t="s">
        <v>40</v>
      </c>
      <c r="I1170" s="2">
        <v>106.73</v>
      </c>
      <c r="J1170" t="str">
        <f t="shared" si="166"/>
        <v>40-59</v>
      </c>
      <c r="K1170" s="2">
        <f t="shared" si="162"/>
        <v>117.40300000000002</v>
      </c>
      <c r="L1170" s="2">
        <f t="shared" si="167"/>
        <v>117</v>
      </c>
      <c r="M1170" s="2">
        <f t="shared" si="168"/>
        <v>118</v>
      </c>
      <c r="N1170" s="2">
        <f t="shared" si="169"/>
        <v>117</v>
      </c>
      <c r="O1170">
        <f t="shared" si="163"/>
        <v>2022</v>
      </c>
      <c r="P1170" t="str">
        <f t="shared" si="164"/>
        <v>Oct</v>
      </c>
      <c r="Q1170" t="str">
        <f t="shared" si="165"/>
        <v>Oct-2022</v>
      </c>
      <c r="R1170" s="2" t="str">
        <f t="shared" si="170"/>
        <v>ADULTS</v>
      </c>
    </row>
    <row r="1171" spans="1:18" x14ac:dyDescent="0.35">
      <c r="A1171" s="1">
        <v>45284</v>
      </c>
      <c r="B1171" t="s">
        <v>1200</v>
      </c>
      <c r="C1171">
        <v>85</v>
      </c>
      <c r="D1171" t="s">
        <v>21</v>
      </c>
      <c r="E1171" t="s">
        <v>35</v>
      </c>
      <c r="F1171" t="s">
        <v>23</v>
      </c>
      <c r="G1171" s="6">
        <f>VLOOKUP(F1171,S$11:$T$15, 2, FALSE)</f>
        <v>2440.2966694490819</v>
      </c>
      <c r="H1171" t="s">
        <v>37</v>
      </c>
      <c r="I1171" s="2">
        <v>2908.2</v>
      </c>
      <c r="J1171" t="str">
        <f t="shared" si="166"/>
        <v>&gt;59</v>
      </c>
      <c r="K1171" s="2">
        <f t="shared" si="162"/>
        <v>3199.02</v>
      </c>
      <c r="L1171" s="2">
        <f t="shared" si="167"/>
        <v>3199</v>
      </c>
      <c r="M1171" s="2">
        <f t="shared" si="168"/>
        <v>3200</v>
      </c>
      <c r="N1171" s="2">
        <f t="shared" si="169"/>
        <v>3199</v>
      </c>
      <c r="O1171">
        <f t="shared" si="163"/>
        <v>2023</v>
      </c>
      <c r="P1171" t="str">
        <f t="shared" si="164"/>
        <v>Dec</v>
      </c>
      <c r="Q1171" t="str">
        <f t="shared" si="165"/>
        <v>Dec-2023</v>
      </c>
      <c r="R1171" s="2" t="str">
        <f t="shared" si="170"/>
        <v>ADULTS</v>
      </c>
    </row>
    <row r="1172" spans="1:18" x14ac:dyDescent="0.35">
      <c r="A1172" s="1">
        <v>44611</v>
      </c>
      <c r="B1172" t="s">
        <v>1201</v>
      </c>
      <c r="C1172">
        <v>90</v>
      </c>
      <c r="D1172" t="s">
        <v>9</v>
      </c>
      <c r="E1172" t="s">
        <v>19</v>
      </c>
      <c r="F1172" t="s">
        <v>11</v>
      </c>
      <c r="G1172" s="6">
        <f>VLOOKUP(F1172,S$11:$T$15, 2, FALSE)</f>
        <v>2503.6022787783868</v>
      </c>
      <c r="H1172" t="s">
        <v>28</v>
      </c>
      <c r="I1172" s="2">
        <v>3070.74</v>
      </c>
      <c r="J1172" t="str">
        <f t="shared" si="166"/>
        <v>&gt;59</v>
      </c>
      <c r="K1172" s="2">
        <f t="shared" si="162"/>
        <v>3377.8139999999999</v>
      </c>
      <c r="L1172" s="2">
        <f t="shared" si="167"/>
        <v>3378</v>
      </c>
      <c r="M1172" s="2">
        <f t="shared" si="168"/>
        <v>3378</v>
      </c>
      <c r="N1172" s="2">
        <f t="shared" si="169"/>
        <v>3377</v>
      </c>
      <c r="O1172">
        <f t="shared" si="163"/>
        <v>2022</v>
      </c>
      <c r="P1172" t="str">
        <f t="shared" si="164"/>
        <v>Feb</v>
      </c>
      <c r="Q1172" t="str">
        <f t="shared" si="165"/>
        <v>Feb-2022</v>
      </c>
      <c r="R1172" s="2" t="str">
        <f t="shared" si="170"/>
        <v>ADULTS</v>
      </c>
    </row>
    <row r="1173" spans="1:18" x14ac:dyDescent="0.35">
      <c r="A1173" s="1">
        <v>45142</v>
      </c>
      <c r="B1173" t="s">
        <v>1202</v>
      </c>
      <c r="C1173">
        <v>66</v>
      </c>
      <c r="D1173" t="s">
        <v>14</v>
      </c>
      <c r="E1173" t="s">
        <v>22</v>
      </c>
      <c r="F1173" t="s">
        <v>11</v>
      </c>
      <c r="G1173" s="6">
        <f>VLOOKUP(F1173,S$11:$T$15, 2, FALSE)</f>
        <v>2503.6022787783868</v>
      </c>
      <c r="H1173" t="s">
        <v>67</v>
      </c>
      <c r="I1173" s="2">
        <v>3367.13</v>
      </c>
      <c r="J1173" t="str">
        <f t="shared" si="166"/>
        <v>&gt;59</v>
      </c>
      <c r="K1173" s="2">
        <f t="shared" si="162"/>
        <v>3703.8430000000003</v>
      </c>
      <c r="L1173" s="2">
        <f t="shared" si="167"/>
        <v>3704</v>
      </c>
      <c r="M1173" s="2">
        <f t="shared" si="168"/>
        <v>3704</v>
      </c>
      <c r="N1173" s="2">
        <f t="shared" si="169"/>
        <v>3703</v>
      </c>
      <c r="O1173">
        <f t="shared" si="163"/>
        <v>2023</v>
      </c>
      <c r="P1173" t="str">
        <f t="shared" si="164"/>
        <v>Aug</v>
      </c>
      <c r="Q1173" t="str">
        <f t="shared" si="165"/>
        <v>Aug-2023</v>
      </c>
      <c r="R1173" s="2" t="str">
        <f t="shared" si="170"/>
        <v>ADULTS</v>
      </c>
    </row>
    <row r="1174" spans="1:18" x14ac:dyDescent="0.35">
      <c r="A1174" s="1">
        <v>44988</v>
      </c>
      <c r="B1174" t="s">
        <v>1203</v>
      </c>
      <c r="C1174">
        <v>18</v>
      </c>
      <c r="D1174" t="s">
        <v>9</v>
      </c>
      <c r="E1174" t="s">
        <v>19</v>
      </c>
      <c r="F1174" t="s">
        <v>11</v>
      </c>
      <c r="G1174" s="6">
        <f>VLOOKUP(F1174,S$11:$T$15, 2, FALSE)</f>
        <v>2503.6022787783868</v>
      </c>
      <c r="H1174" t="s">
        <v>28</v>
      </c>
      <c r="I1174" s="2">
        <v>2539.79</v>
      </c>
      <c r="J1174" t="str">
        <f t="shared" si="166"/>
        <v>18-39</v>
      </c>
      <c r="K1174" s="2">
        <f t="shared" si="162"/>
        <v>2793.7690000000002</v>
      </c>
      <c r="L1174" s="2">
        <f t="shared" si="167"/>
        <v>2794</v>
      </c>
      <c r="M1174" s="2">
        <f t="shared" si="168"/>
        <v>2794</v>
      </c>
      <c r="N1174" s="2">
        <f t="shared" si="169"/>
        <v>2793</v>
      </c>
      <c r="O1174">
        <f t="shared" si="163"/>
        <v>2023</v>
      </c>
      <c r="P1174" t="str">
        <f t="shared" si="164"/>
        <v>Mar</v>
      </c>
      <c r="Q1174" t="str">
        <f t="shared" si="165"/>
        <v>Mar-2023</v>
      </c>
      <c r="R1174" s="2" t="str">
        <f t="shared" si="170"/>
        <v>ADULTS</v>
      </c>
    </row>
    <row r="1175" spans="1:18" x14ac:dyDescent="0.35">
      <c r="A1175" s="1">
        <v>45091</v>
      </c>
      <c r="B1175" t="s">
        <v>1204</v>
      </c>
      <c r="C1175">
        <v>16</v>
      </c>
      <c r="D1175" t="s">
        <v>9</v>
      </c>
      <c r="E1175" t="s">
        <v>19</v>
      </c>
      <c r="F1175" t="s">
        <v>23</v>
      </c>
      <c r="G1175" s="6">
        <f>VLOOKUP(F1175,S$11:$T$15, 2, FALSE)</f>
        <v>2440.2966694490819</v>
      </c>
      <c r="H1175" t="s">
        <v>17</v>
      </c>
      <c r="I1175" s="2">
        <v>1679.51</v>
      </c>
      <c r="J1175" t="str">
        <f t="shared" si="166"/>
        <v>0-17</v>
      </c>
      <c r="K1175" s="2">
        <f t="shared" si="162"/>
        <v>1847.4610000000002</v>
      </c>
      <c r="L1175" s="2">
        <f t="shared" si="167"/>
        <v>1847</v>
      </c>
      <c r="M1175" s="2">
        <f t="shared" si="168"/>
        <v>1848</v>
      </c>
      <c r="N1175" s="2">
        <f t="shared" si="169"/>
        <v>1847</v>
      </c>
      <c r="O1175">
        <f t="shared" si="163"/>
        <v>2023</v>
      </c>
      <c r="P1175" t="str">
        <f t="shared" si="164"/>
        <v>Jun</v>
      </c>
      <c r="Q1175" t="str">
        <f t="shared" si="165"/>
        <v>Jun-2023</v>
      </c>
      <c r="R1175" s="2" t="str">
        <f t="shared" si="170"/>
        <v>CHILDREN</v>
      </c>
    </row>
    <row r="1176" spans="1:18" x14ac:dyDescent="0.35">
      <c r="A1176" s="1">
        <v>44946</v>
      </c>
      <c r="B1176" t="s">
        <v>1205</v>
      </c>
      <c r="C1176">
        <v>18</v>
      </c>
      <c r="D1176" t="s">
        <v>9</v>
      </c>
      <c r="E1176" t="s">
        <v>19</v>
      </c>
      <c r="F1176" t="s">
        <v>30</v>
      </c>
      <c r="G1176" s="6">
        <f>VLOOKUP(F1176,S$11:$T$15, 2, FALSE)</f>
        <v>2496.7676064257025</v>
      </c>
      <c r="H1176" t="s">
        <v>17</v>
      </c>
      <c r="I1176" s="2">
        <v>235.52</v>
      </c>
      <c r="J1176" t="str">
        <f t="shared" si="166"/>
        <v>18-39</v>
      </c>
      <c r="K1176" s="2">
        <f t="shared" si="162"/>
        <v>259.07200000000006</v>
      </c>
      <c r="L1176" s="2">
        <f t="shared" si="167"/>
        <v>259</v>
      </c>
      <c r="M1176" s="2">
        <f t="shared" si="168"/>
        <v>260</v>
      </c>
      <c r="N1176" s="2">
        <f t="shared" si="169"/>
        <v>259</v>
      </c>
      <c r="O1176">
        <f t="shared" si="163"/>
        <v>2023</v>
      </c>
      <c r="P1176" t="str">
        <f t="shared" si="164"/>
        <v>Jan</v>
      </c>
      <c r="Q1176" t="str">
        <f t="shared" si="165"/>
        <v>Jan-2023</v>
      </c>
      <c r="R1176" s="2" t="str">
        <f t="shared" si="170"/>
        <v>ADULTS</v>
      </c>
    </row>
    <row r="1177" spans="1:18" x14ac:dyDescent="0.35">
      <c r="A1177" s="1">
        <v>45232</v>
      </c>
      <c r="B1177" t="s">
        <v>1206</v>
      </c>
      <c r="C1177">
        <v>56</v>
      </c>
      <c r="D1177" t="s">
        <v>9</v>
      </c>
      <c r="E1177" t="s">
        <v>35</v>
      </c>
      <c r="F1177" t="s">
        <v>23</v>
      </c>
      <c r="G1177" s="6">
        <f>VLOOKUP(F1177,S$11:$T$15, 2, FALSE)</f>
        <v>2440.2966694490819</v>
      </c>
      <c r="H1177" t="s">
        <v>40</v>
      </c>
      <c r="I1177" s="2">
        <v>2022.01</v>
      </c>
      <c r="J1177" t="str">
        <f t="shared" si="166"/>
        <v>40-59</v>
      </c>
      <c r="K1177" s="2">
        <f t="shared" si="162"/>
        <v>2224.2110000000002</v>
      </c>
      <c r="L1177" s="2">
        <f t="shared" si="167"/>
        <v>2224</v>
      </c>
      <c r="M1177" s="2">
        <f t="shared" si="168"/>
        <v>2225</v>
      </c>
      <c r="N1177" s="2">
        <f t="shared" si="169"/>
        <v>2224</v>
      </c>
      <c r="O1177">
        <f t="shared" si="163"/>
        <v>2023</v>
      </c>
      <c r="P1177" t="str">
        <f t="shared" si="164"/>
        <v>Nov</v>
      </c>
      <c r="Q1177" t="str">
        <f t="shared" si="165"/>
        <v>Nov-2023</v>
      </c>
      <c r="R1177" s="2" t="str">
        <f t="shared" si="170"/>
        <v>ADULTS</v>
      </c>
    </row>
    <row r="1178" spans="1:18" x14ac:dyDescent="0.35">
      <c r="A1178" s="1">
        <v>45286</v>
      </c>
      <c r="B1178" t="s">
        <v>1207</v>
      </c>
      <c r="C1178">
        <v>68</v>
      </c>
      <c r="D1178" t="s">
        <v>14</v>
      </c>
      <c r="E1178" t="s">
        <v>33</v>
      </c>
      <c r="F1178" t="s">
        <v>30</v>
      </c>
      <c r="G1178" s="6">
        <f>VLOOKUP(F1178,S$11:$T$15, 2, FALSE)</f>
        <v>2496.7676064257025</v>
      </c>
      <c r="H1178" t="s">
        <v>12</v>
      </c>
      <c r="I1178" s="2">
        <v>2587.58</v>
      </c>
      <c r="J1178" t="str">
        <f t="shared" si="166"/>
        <v>&gt;59</v>
      </c>
      <c r="K1178" s="2">
        <f t="shared" si="162"/>
        <v>2846.3380000000002</v>
      </c>
      <c r="L1178" s="2">
        <f t="shared" si="167"/>
        <v>2846</v>
      </c>
      <c r="M1178" s="2">
        <f t="shared" si="168"/>
        <v>2847</v>
      </c>
      <c r="N1178" s="2">
        <f t="shared" si="169"/>
        <v>2846</v>
      </c>
      <c r="O1178">
        <f t="shared" si="163"/>
        <v>2023</v>
      </c>
      <c r="P1178" t="str">
        <f t="shared" si="164"/>
        <v>Dec</v>
      </c>
      <c r="Q1178" t="str">
        <f t="shared" si="165"/>
        <v>Dec-2023</v>
      </c>
      <c r="R1178" s="2" t="str">
        <f t="shared" si="170"/>
        <v>ADULTS</v>
      </c>
    </row>
    <row r="1179" spans="1:18" x14ac:dyDescent="0.35">
      <c r="A1179" s="1">
        <v>44663</v>
      </c>
      <c r="B1179" t="s">
        <v>1208</v>
      </c>
      <c r="C1179">
        <v>31</v>
      </c>
      <c r="D1179" t="s">
        <v>21</v>
      </c>
      <c r="E1179" t="s">
        <v>35</v>
      </c>
      <c r="F1179" t="s">
        <v>11</v>
      </c>
      <c r="G1179" s="6">
        <f>VLOOKUP(F1179,S$11:$T$15, 2, FALSE)</f>
        <v>2503.6022787783868</v>
      </c>
      <c r="H1179" t="s">
        <v>40</v>
      </c>
      <c r="I1179" s="2">
        <v>3482.94</v>
      </c>
      <c r="J1179" t="str">
        <f t="shared" si="166"/>
        <v>18-39</v>
      </c>
      <c r="K1179" s="2">
        <f t="shared" si="162"/>
        <v>3831.2340000000004</v>
      </c>
      <c r="L1179" s="2">
        <f t="shared" si="167"/>
        <v>3831</v>
      </c>
      <c r="M1179" s="2">
        <f t="shared" si="168"/>
        <v>3832</v>
      </c>
      <c r="N1179" s="2">
        <f t="shared" si="169"/>
        <v>3831</v>
      </c>
      <c r="O1179">
        <f t="shared" si="163"/>
        <v>2022</v>
      </c>
      <c r="P1179" t="str">
        <f t="shared" si="164"/>
        <v>Apr</v>
      </c>
      <c r="Q1179" t="str">
        <f t="shared" si="165"/>
        <v>Apr-2022</v>
      </c>
      <c r="R1179" s="2" t="str">
        <f t="shared" si="170"/>
        <v>ADULTS</v>
      </c>
    </row>
    <row r="1180" spans="1:18" x14ac:dyDescent="0.35">
      <c r="A1180" s="1">
        <v>44594</v>
      </c>
      <c r="B1180" t="s">
        <v>1209</v>
      </c>
      <c r="C1180">
        <v>49</v>
      </c>
      <c r="D1180" t="s">
        <v>9</v>
      </c>
      <c r="E1180" t="s">
        <v>19</v>
      </c>
      <c r="F1180" t="s">
        <v>30</v>
      </c>
      <c r="G1180" s="6">
        <f>VLOOKUP(F1180,S$11:$T$15, 2, FALSE)</f>
        <v>2496.7676064257025</v>
      </c>
      <c r="H1180" t="s">
        <v>40</v>
      </c>
      <c r="I1180" s="2">
        <v>536.04</v>
      </c>
      <c r="J1180" t="str">
        <f t="shared" si="166"/>
        <v>40-59</v>
      </c>
      <c r="K1180" s="2">
        <f t="shared" si="162"/>
        <v>589.64400000000001</v>
      </c>
      <c r="L1180" s="2">
        <f t="shared" si="167"/>
        <v>590</v>
      </c>
      <c r="M1180" s="2">
        <f t="shared" si="168"/>
        <v>590</v>
      </c>
      <c r="N1180" s="2">
        <f t="shared" si="169"/>
        <v>589</v>
      </c>
      <c r="O1180">
        <f t="shared" si="163"/>
        <v>2022</v>
      </c>
      <c r="P1180" t="str">
        <f t="shared" si="164"/>
        <v>Feb</v>
      </c>
      <c r="Q1180" t="str">
        <f t="shared" si="165"/>
        <v>Feb-2022</v>
      </c>
      <c r="R1180" s="2" t="str">
        <f t="shared" si="170"/>
        <v>ADULTS</v>
      </c>
    </row>
    <row r="1181" spans="1:18" x14ac:dyDescent="0.35">
      <c r="A1181" s="1">
        <v>44878</v>
      </c>
      <c r="B1181" t="s">
        <v>1210</v>
      </c>
      <c r="C1181">
        <v>14</v>
      </c>
      <c r="D1181" t="s">
        <v>21</v>
      </c>
      <c r="E1181" t="s">
        <v>15</v>
      </c>
      <c r="F1181" t="s">
        <v>11</v>
      </c>
      <c r="G1181" s="6">
        <f>VLOOKUP(F1181,S$11:$T$15, 2, FALSE)</f>
        <v>2503.6022787783868</v>
      </c>
      <c r="H1181" t="s">
        <v>12</v>
      </c>
      <c r="I1181" s="2">
        <v>2372.58</v>
      </c>
      <c r="J1181" t="str">
        <f t="shared" si="166"/>
        <v>0-17</v>
      </c>
      <c r="K1181" s="2">
        <f t="shared" si="162"/>
        <v>2609.8380000000002</v>
      </c>
      <c r="L1181" s="2">
        <f t="shared" si="167"/>
        <v>2610</v>
      </c>
      <c r="M1181" s="2">
        <f t="shared" si="168"/>
        <v>2610</v>
      </c>
      <c r="N1181" s="2">
        <f t="shared" si="169"/>
        <v>2609</v>
      </c>
      <c r="O1181">
        <f t="shared" si="163"/>
        <v>2022</v>
      </c>
      <c r="P1181" t="str">
        <f t="shared" si="164"/>
        <v>Nov</v>
      </c>
      <c r="Q1181" t="str">
        <f t="shared" si="165"/>
        <v>Nov-2022</v>
      </c>
      <c r="R1181" s="2" t="str">
        <f t="shared" si="170"/>
        <v>CHILDREN</v>
      </c>
    </row>
    <row r="1182" spans="1:18" x14ac:dyDescent="0.35">
      <c r="A1182" s="1">
        <v>45286</v>
      </c>
      <c r="B1182" t="s">
        <v>1211</v>
      </c>
      <c r="C1182">
        <v>86</v>
      </c>
      <c r="D1182" t="s">
        <v>21</v>
      </c>
      <c r="E1182" t="s">
        <v>22</v>
      </c>
      <c r="F1182" t="s">
        <v>23</v>
      </c>
      <c r="G1182" s="6">
        <f>VLOOKUP(F1182,S$11:$T$15, 2, FALSE)</f>
        <v>2440.2966694490819</v>
      </c>
      <c r="H1182" t="s">
        <v>12</v>
      </c>
      <c r="I1182" s="2">
        <v>4772.83</v>
      </c>
      <c r="J1182" t="str">
        <f t="shared" si="166"/>
        <v>&gt;59</v>
      </c>
      <c r="K1182" s="2">
        <f t="shared" si="162"/>
        <v>5250.1130000000003</v>
      </c>
      <c r="L1182" s="2">
        <f t="shared" si="167"/>
        <v>5250</v>
      </c>
      <c r="M1182" s="2">
        <f t="shared" si="168"/>
        <v>5251</v>
      </c>
      <c r="N1182" s="2">
        <f t="shared" si="169"/>
        <v>5250</v>
      </c>
      <c r="O1182">
        <f t="shared" si="163"/>
        <v>2023</v>
      </c>
      <c r="P1182" t="str">
        <f t="shared" si="164"/>
        <v>Dec</v>
      </c>
      <c r="Q1182" t="str">
        <f t="shared" si="165"/>
        <v>Dec-2023</v>
      </c>
      <c r="R1182" s="2" t="str">
        <f t="shared" si="170"/>
        <v>ADULTS</v>
      </c>
    </row>
    <row r="1183" spans="1:18" x14ac:dyDescent="0.35">
      <c r="A1183" s="1">
        <v>44614</v>
      </c>
      <c r="B1183" t="s">
        <v>1212</v>
      </c>
      <c r="C1183">
        <v>29</v>
      </c>
      <c r="D1183" t="s">
        <v>9</v>
      </c>
      <c r="E1183" t="s">
        <v>19</v>
      </c>
      <c r="F1183" t="s">
        <v>23</v>
      </c>
      <c r="G1183" s="6">
        <f>VLOOKUP(F1183,S$11:$T$15, 2, FALSE)</f>
        <v>2440.2966694490819</v>
      </c>
      <c r="H1183" t="s">
        <v>40</v>
      </c>
      <c r="I1183" s="2">
        <v>3873.2</v>
      </c>
      <c r="J1183" t="str">
        <f t="shared" si="166"/>
        <v>18-39</v>
      </c>
      <c r="K1183" s="2">
        <f t="shared" si="162"/>
        <v>4260.5200000000004</v>
      </c>
      <c r="L1183" s="2">
        <f t="shared" si="167"/>
        <v>4261</v>
      </c>
      <c r="M1183" s="2">
        <f t="shared" si="168"/>
        <v>4261</v>
      </c>
      <c r="N1183" s="2">
        <f t="shared" si="169"/>
        <v>4260</v>
      </c>
      <c r="O1183">
        <f t="shared" si="163"/>
        <v>2022</v>
      </c>
      <c r="P1183" t="str">
        <f t="shared" si="164"/>
        <v>Feb</v>
      </c>
      <c r="Q1183" t="str">
        <f t="shared" si="165"/>
        <v>Feb-2022</v>
      </c>
      <c r="R1183" s="2" t="str">
        <f t="shared" si="170"/>
        <v>ADULTS</v>
      </c>
    </row>
    <row r="1184" spans="1:18" x14ac:dyDescent="0.35">
      <c r="A1184" s="1">
        <v>44901</v>
      </c>
      <c r="B1184" t="s">
        <v>1213</v>
      </c>
      <c r="C1184">
        <v>89</v>
      </c>
      <c r="D1184" t="s">
        <v>21</v>
      </c>
      <c r="E1184" t="s">
        <v>10</v>
      </c>
      <c r="F1184" t="s">
        <v>11</v>
      </c>
      <c r="G1184" s="6">
        <f>VLOOKUP(F1184,S$11:$T$15, 2, FALSE)</f>
        <v>2503.6022787783868</v>
      </c>
      <c r="H1184" t="s">
        <v>37</v>
      </c>
      <c r="I1184" s="2">
        <v>3888.52</v>
      </c>
      <c r="J1184" t="str">
        <f t="shared" si="166"/>
        <v>&gt;59</v>
      </c>
      <c r="K1184" s="2">
        <f t="shared" si="162"/>
        <v>4277.3720000000003</v>
      </c>
      <c r="L1184" s="2">
        <f t="shared" si="167"/>
        <v>4277</v>
      </c>
      <c r="M1184" s="2">
        <f t="shared" si="168"/>
        <v>4278</v>
      </c>
      <c r="N1184" s="2">
        <f t="shared" si="169"/>
        <v>4277</v>
      </c>
      <c r="O1184">
        <f t="shared" si="163"/>
        <v>2022</v>
      </c>
      <c r="P1184" t="str">
        <f t="shared" si="164"/>
        <v>Dec</v>
      </c>
      <c r="Q1184" t="str">
        <f t="shared" si="165"/>
        <v>Dec-2022</v>
      </c>
      <c r="R1184" s="2" t="str">
        <f t="shared" si="170"/>
        <v>ADULTS</v>
      </c>
    </row>
    <row r="1185" spans="1:18" x14ac:dyDescent="0.35">
      <c r="A1185" s="1">
        <v>44912</v>
      </c>
      <c r="B1185" t="s">
        <v>1214</v>
      </c>
      <c r="C1185">
        <v>44</v>
      </c>
      <c r="D1185" t="s">
        <v>21</v>
      </c>
      <c r="E1185" t="s">
        <v>19</v>
      </c>
      <c r="F1185" t="s">
        <v>16</v>
      </c>
      <c r="G1185" s="6">
        <f>VLOOKUP(F1185,S$11:$T$15, 2, FALSE)</f>
        <v>2509.1716796874998</v>
      </c>
      <c r="H1185" t="s">
        <v>40</v>
      </c>
      <c r="I1185" s="2">
        <v>1634.56</v>
      </c>
      <c r="J1185" t="str">
        <f t="shared" si="166"/>
        <v>40-59</v>
      </c>
      <c r="K1185" s="2">
        <f t="shared" si="162"/>
        <v>1798.0160000000001</v>
      </c>
      <c r="L1185" s="2">
        <f t="shared" si="167"/>
        <v>1798</v>
      </c>
      <c r="M1185" s="2">
        <f t="shared" si="168"/>
        <v>1799</v>
      </c>
      <c r="N1185" s="2">
        <f t="shared" si="169"/>
        <v>1798</v>
      </c>
      <c r="O1185">
        <f t="shared" si="163"/>
        <v>2022</v>
      </c>
      <c r="P1185" t="str">
        <f t="shared" si="164"/>
        <v>Dec</v>
      </c>
      <c r="Q1185" t="str">
        <f t="shared" si="165"/>
        <v>Dec-2022</v>
      </c>
      <c r="R1185" s="2" t="str">
        <f t="shared" si="170"/>
        <v>ADULTS</v>
      </c>
    </row>
    <row r="1186" spans="1:18" x14ac:dyDescent="0.35">
      <c r="A1186" s="1">
        <v>44734</v>
      </c>
      <c r="B1186" t="s">
        <v>1215</v>
      </c>
      <c r="C1186">
        <v>15</v>
      </c>
      <c r="D1186" t="s">
        <v>9</v>
      </c>
      <c r="E1186" t="s">
        <v>33</v>
      </c>
      <c r="F1186" t="s">
        <v>16</v>
      </c>
      <c r="G1186" s="6">
        <f>VLOOKUP(F1186,S$11:$T$15, 2, FALSE)</f>
        <v>2509.1716796874998</v>
      </c>
      <c r="H1186" t="s">
        <v>28</v>
      </c>
      <c r="I1186" s="2">
        <v>1015.8</v>
      </c>
      <c r="J1186" t="str">
        <f t="shared" si="166"/>
        <v>0-17</v>
      </c>
      <c r="K1186" s="2">
        <f t="shared" si="162"/>
        <v>1117.3800000000001</v>
      </c>
      <c r="L1186" s="2">
        <f t="shared" si="167"/>
        <v>1117</v>
      </c>
      <c r="M1186" s="2">
        <f t="shared" si="168"/>
        <v>1118</v>
      </c>
      <c r="N1186" s="2">
        <f t="shared" si="169"/>
        <v>1117</v>
      </c>
      <c r="O1186">
        <f t="shared" si="163"/>
        <v>2022</v>
      </c>
      <c r="P1186" t="str">
        <f t="shared" si="164"/>
        <v>Jun</v>
      </c>
      <c r="Q1186" t="str">
        <f t="shared" si="165"/>
        <v>Jun-2022</v>
      </c>
      <c r="R1186" s="2" t="str">
        <f t="shared" si="170"/>
        <v>CHILDREN</v>
      </c>
    </row>
    <row r="1187" spans="1:18" x14ac:dyDescent="0.35">
      <c r="A1187" s="1">
        <v>45124</v>
      </c>
      <c r="B1187" t="s">
        <v>1216</v>
      </c>
      <c r="C1187">
        <v>45</v>
      </c>
      <c r="D1187" t="s">
        <v>9</v>
      </c>
      <c r="E1187" t="s">
        <v>19</v>
      </c>
      <c r="F1187" t="s">
        <v>11</v>
      </c>
      <c r="G1187" s="6">
        <f>VLOOKUP(F1187,S$11:$T$15, 2, FALSE)</f>
        <v>2503.6022787783868</v>
      </c>
      <c r="H1187" t="s">
        <v>17</v>
      </c>
      <c r="I1187" s="2">
        <v>205.33</v>
      </c>
      <c r="J1187" t="str">
        <f t="shared" si="166"/>
        <v>40-59</v>
      </c>
      <c r="K1187" s="2">
        <f t="shared" si="162"/>
        <v>225.86300000000003</v>
      </c>
      <c r="L1187" s="2">
        <f t="shared" si="167"/>
        <v>226</v>
      </c>
      <c r="M1187" s="2">
        <f t="shared" si="168"/>
        <v>226</v>
      </c>
      <c r="N1187" s="2">
        <f t="shared" si="169"/>
        <v>225</v>
      </c>
      <c r="O1187">
        <f t="shared" si="163"/>
        <v>2023</v>
      </c>
      <c r="P1187" t="str">
        <f t="shared" si="164"/>
        <v>Jul</v>
      </c>
      <c r="Q1187" t="str">
        <f t="shared" si="165"/>
        <v>Jul-2023</v>
      </c>
      <c r="R1187" s="2" t="str">
        <f t="shared" si="170"/>
        <v>ADULTS</v>
      </c>
    </row>
    <row r="1188" spans="1:18" x14ac:dyDescent="0.35">
      <c r="A1188" s="1">
        <v>45182</v>
      </c>
      <c r="B1188" t="s">
        <v>1217</v>
      </c>
      <c r="C1188">
        <v>28</v>
      </c>
      <c r="D1188" t="s">
        <v>14</v>
      </c>
      <c r="E1188" t="s">
        <v>33</v>
      </c>
      <c r="F1188" t="s">
        <v>11</v>
      </c>
      <c r="G1188" s="6">
        <f>VLOOKUP(F1188,S$11:$T$15, 2, FALSE)</f>
        <v>2503.6022787783868</v>
      </c>
      <c r="H1188" t="s">
        <v>40</v>
      </c>
      <c r="I1188" s="2">
        <v>3933.85</v>
      </c>
      <c r="J1188" t="str">
        <f t="shared" si="166"/>
        <v>18-39</v>
      </c>
      <c r="K1188" s="2">
        <f t="shared" si="162"/>
        <v>4327.2350000000006</v>
      </c>
      <c r="L1188" s="2">
        <f t="shared" si="167"/>
        <v>4327</v>
      </c>
      <c r="M1188" s="2">
        <f t="shared" si="168"/>
        <v>4328</v>
      </c>
      <c r="N1188" s="2">
        <f t="shared" si="169"/>
        <v>4327</v>
      </c>
      <c r="O1188">
        <f t="shared" si="163"/>
        <v>2023</v>
      </c>
      <c r="P1188" t="str">
        <f t="shared" si="164"/>
        <v>Sep</v>
      </c>
      <c r="Q1188" t="str">
        <f t="shared" si="165"/>
        <v>Sep-2023</v>
      </c>
      <c r="R1188" s="2" t="str">
        <f t="shared" si="170"/>
        <v>ADULTS</v>
      </c>
    </row>
    <row r="1189" spans="1:18" x14ac:dyDescent="0.35">
      <c r="A1189" s="1">
        <v>44843</v>
      </c>
      <c r="B1189" t="s">
        <v>1218</v>
      </c>
      <c r="C1189">
        <v>39</v>
      </c>
      <c r="D1189" t="s">
        <v>14</v>
      </c>
      <c r="E1189" t="s">
        <v>33</v>
      </c>
      <c r="F1189" t="s">
        <v>23</v>
      </c>
      <c r="G1189" s="6">
        <f>VLOOKUP(F1189,S$11:$T$15, 2, FALSE)</f>
        <v>2440.2966694490819</v>
      </c>
      <c r="H1189" t="s">
        <v>12</v>
      </c>
      <c r="I1189" s="2">
        <v>1452.16</v>
      </c>
      <c r="J1189" t="str">
        <f t="shared" si="166"/>
        <v>18-39</v>
      </c>
      <c r="K1189" s="2">
        <f t="shared" si="162"/>
        <v>1597.3760000000002</v>
      </c>
      <c r="L1189" s="2">
        <f t="shared" si="167"/>
        <v>1597</v>
      </c>
      <c r="M1189" s="2">
        <f t="shared" si="168"/>
        <v>1598</v>
      </c>
      <c r="N1189" s="2">
        <f t="shared" si="169"/>
        <v>1597</v>
      </c>
      <c r="O1189">
        <f t="shared" si="163"/>
        <v>2022</v>
      </c>
      <c r="P1189" t="str">
        <f t="shared" si="164"/>
        <v>Oct</v>
      </c>
      <c r="Q1189" t="str">
        <f t="shared" si="165"/>
        <v>Oct-2022</v>
      </c>
      <c r="R1189" s="2" t="str">
        <f t="shared" si="170"/>
        <v>ADULTS</v>
      </c>
    </row>
    <row r="1190" spans="1:18" x14ac:dyDescent="0.35">
      <c r="A1190" s="1">
        <v>44593</v>
      </c>
      <c r="B1190" t="s">
        <v>1219</v>
      </c>
      <c r="C1190">
        <v>35</v>
      </c>
      <c r="D1190" t="s">
        <v>9</v>
      </c>
      <c r="E1190" t="s">
        <v>15</v>
      </c>
      <c r="F1190" t="s">
        <v>11</v>
      </c>
      <c r="G1190" s="6">
        <f>VLOOKUP(F1190,S$11:$T$15, 2, FALSE)</f>
        <v>2503.6022787783868</v>
      </c>
      <c r="H1190" t="s">
        <v>40</v>
      </c>
      <c r="I1190" s="2">
        <v>1570.45</v>
      </c>
      <c r="J1190" t="str">
        <f t="shared" si="166"/>
        <v>18-39</v>
      </c>
      <c r="K1190" s="2">
        <f t="shared" si="162"/>
        <v>1727.4950000000001</v>
      </c>
      <c r="L1190" s="2">
        <f t="shared" si="167"/>
        <v>1727</v>
      </c>
      <c r="M1190" s="2">
        <f t="shared" si="168"/>
        <v>1728</v>
      </c>
      <c r="N1190" s="2">
        <f t="shared" si="169"/>
        <v>1727</v>
      </c>
      <c r="O1190">
        <f t="shared" si="163"/>
        <v>2022</v>
      </c>
      <c r="P1190" t="str">
        <f t="shared" si="164"/>
        <v>Feb</v>
      </c>
      <c r="Q1190" t="str">
        <f t="shared" si="165"/>
        <v>Feb-2022</v>
      </c>
      <c r="R1190" s="2" t="str">
        <f t="shared" si="170"/>
        <v>ADULTS</v>
      </c>
    </row>
    <row r="1191" spans="1:18" x14ac:dyDescent="0.35">
      <c r="A1191" s="1">
        <v>44737</v>
      </c>
      <c r="B1191" t="s">
        <v>1220</v>
      </c>
      <c r="C1191">
        <v>39</v>
      </c>
      <c r="D1191" t="s">
        <v>14</v>
      </c>
      <c r="E1191" t="s">
        <v>15</v>
      </c>
      <c r="F1191" t="s">
        <v>16</v>
      </c>
      <c r="G1191" s="6">
        <f>VLOOKUP(F1191,S$11:$T$15, 2, FALSE)</f>
        <v>2509.1716796874998</v>
      </c>
      <c r="H1191" t="s">
        <v>37</v>
      </c>
      <c r="I1191" s="2">
        <v>1036.75</v>
      </c>
      <c r="J1191" t="str">
        <f t="shared" si="166"/>
        <v>18-39</v>
      </c>
      <c r="K1191" s="2">
        <f t="shared" si="162"/>
        <v>1140.4250000000002</v>
      </c>
      <c r="L1191" s="2">
        <f t="shared" si="167"/>
        <v>1140</v>
      </c>
      <c r="M1191" s="2">
        <f t="shared" si="168"/>
        <v>1141</v>
      </c>
      <c r="N1191" s="2">
        <f t="shared" si="169"/>
        <v>1140</v>
      </c>
      <c r="O1191">
        <f t="shared" si="163"/>
        <v>2022</v>
      </c>
      <c r="P1191" t="str">
        <f t="shared" si="164"/>
        <v>Jun</v>
      </c>
      <c r="Q1191" t="str">
        <f t="shared" si="165"/>
        <v>Jun-2022</v>
      </c>
      <c r="R1191" s="2" t="str">
        <f t="shared" si="170"/>
        <v>ADULTS</v>
      </c>
    </row>
    <row r="1192" spans="1:18" x14ac:dyDescent="0.35">
      <c r="A1192" s="1">
        <v>44690</v>
      </c>
      <c r="B1192" t="s">
        <v>1221</v>
      </c>
      <c r="C1192">
        <v>42</v>
      </c>
      <c r="D1192" t="s">
        <v>9</v>
      </c>
      <c r="E1192" t="s">
        <v>10</v>
      </c>
      <c r="F1192" t="s">
        <v>16</v>
      </c>
      <c r="G1192" s="6">
        <f>VLOOKUP(F1192,S$11:$T$15, 2, FALSE)</f>
        <v>2509.1716796874998</v>
      </c>
      <c r="H1192" t="s">
        <v>67</v>
      </c>
      <c r="I1192" s="2">
        <v>4822.05</v>
      </c>
      <c r="J1192" t="str">
        <f t="shared" si="166"/>
        <v>40-59</v>
      </c>
      <c r="K1192" s="2">
        <f t="shared" si="162"/>
        <v>5304.255000000001</v>
      </c>
      <c r="L1192" s="2">
        <f t="shared" si="167"/>
        <v>5304</v>
      </c>
      <c r="M1192" s="2">
        <f t="shared" si="168"/>
        <v>5305</v>
      </c>
      <c r="N1192" s="2">
        <f t="shared" si="169"/>
        <v>5304</v>
      </c>
      <c r="O1192">
        <f t="shared" si="163"/>
        <v>2022</v>
      </c>
      <c r="P1192" t="str">
        <f t="shared" si="164"/>
        <v>May</v>
      </c>
      <c r="Q1192" t="str">
        <f t="shared" si="165"/>
        <v>May-2022</v>
      </c>
      <c r="R1192" s="2" t="str">
        <f t="shared" si="170"/>
        <v>ADULTS</v>
      </c>
    </row>
    <row r="1193" spans="1:18" x14ac:dyDescent="0.35">
      <c r="A1193" s="1">
        <v>44702</v>
      </c>
      <c r="B1193" t="s">
        <v>1222</v>
      </c>
      <c r="C1193">
        <v>85</v>
      </c>
      <c r="D1193" t="s">
        <v>14</v>
      </c>
      <c r="E1193" t="s">
        <v>35</v>
      </c>
      <c r="F1193" t="s">
        <v>30</v>
      </c>
      <c r="G1193" s="6">
        <f>VLOOKUP(F1193,S$11:$T$15, 2, FALSE)</f>
        <v>2496.7676064257025</v>
      </c>
      <c r="H1193" t="s">
        <v>12</v>
      </c>
      <c r="I1193" s="2">
        <v>177.86</v>
      </c>
      <c r="J1193" t="str">
        <f t="shared" si="166"/>
        <v>&gt;59</v>
      </c>
      <c r="K1193" s="2">
        <f t="shared" si="162"/>
        <v>195.64600000000004</v>
      </c>
      <c r="L1193" s="2">
        <f t="shared" si="167"/>
        <v>196</v>
      </c>
      <c r="M1193" s="2">
        <f t="shared" si="168"/>
        <v>196</v>
      </c>
      <c r="N1193" s="2">
        <f t="shared" si="169"/>
        <v>195</v>
      </c>
      <c r="O1193">
        <f t="shared" si="163"/>
        <v>2022</v>
      </c>
      <c r="P1193" t="str">
        <f t="shared" si="164"/>
        <v>May</v>
      </c>
      <c r="Q1193" t="str">
        <f t="shared" si="165"/>
        <v>May-2022</v>
      </c>
      <c r="R1193" s="2" t="str">
        <f t="shared" si="170"/>
        <v>ADULTS</v>
      </c>
    </row>
    <row r="1194" spans="1:18" x14ac:dyDescent="0.35">
      <c r="A1194" s="1">
        <v>44924</v>
      </c>
      <c r="B1194" t="s">
        <v>1223</v>
      </c>
      <c r="C1194">
        <v>36</v>
      </c>
      <c r="D1194" t="s">
        <v>14</v>
      </c>
      <c r="E1194" t="s">
        <v>19</v>
      </c>
      <c r="F1194" t="s">
        <v>11</v>
      </c>
      <c r="G1194" s="6">
        <f>VLOOKUP(F1194,S$11:$T$15, 2, FALSE)</f>
        <v>2503.6022787783868</v>
      </c>
      <c r="H1194" t="s">
        <v>37</v>
      </c>
      <c r="I1194" s="2">
        <v>2238.2199999999998</v>
      </c>
      <c r="J1194" t="str">
        <f t="shared" si="166"/>
        <v>18-39</v>
      </c>
      <c r="K1194" s="2">
        <f t="shared" si="162"/>
        <v>2462.0419999999999</v>
      </c>
      <c r="L1194" s="2">
        <f t="shared" si="167"/>
        <v>2462</v>
      </c>
      <c r="M1194" s="2">
        <f t="shared" si="168"/>
        <v>2463</v>
      </c>
      <c r="N1194" s="2">
        <f t="shared" si="169"/>
        <v>2462</v>
      </c>
      <c r="O1194">
        <f t="shared" si="163"/>
        <v>2022</v>
      </c>
      <c r="P1194" t="str">
        <f t="shared" si="164"/>
        <v>Dec</v>
      </c>
      <c r="Q1194" t="str">
        <f t="shared" si="165"/>
        <v>Dec-2022</v>
      </c>
      <c r="R1194" s="2" t="str">
        <f t="shared" si="170"/>
        <v>ADULTS</v>
      </c>
    </row>
    <row r="1195" spans="1:18" x14ac:dyDescent="0.35">
      <c r="A1195" s="1">
        <v>45205</v>
      </c>
      <c r="B1195" t="s">
        <v>1224</v>
      </c>
      <c r="C1195">
        <v>52</v>
      </c>
      <c r="D1195" t="s">
        <v>9</v>
      </c>
      <c r="E1195" t="s">
        <v>33</v>
      </c>
      <c r="F1195" t="s">
        <v>11</v>
      </c>
      <c r="G1195" s="6">
        <f>VLOOKUP(F1195,S$11:$T$15, 2, FALSE)</f>
        <v>2503.6022787783868</v>
      </c>
      <c r="H1195" t="s">
        <v>12</v>
      </c>
      <c r="I1195" s="2">
        <v>4354.82</v>
      </c>
      <c r="J1195" t="str">
        <f t="shared" si="166"/>
        <v>40-59</v>
      </c>
      <c r="K1195" s="2">
        <f t="shared" si="162"/>
        <v>4790.3019999999997</v>
      </c>
      <c r="L1195" s="2">
        <f t="shared" si="167"/>
        <v>4790</v>
      </c>
      <c r="M1195" s="2">
        <f t="shared" si="168"/>
        <v>4791</v>
      </c>
      <c r="N1195" s="2">
        <f t="shared" si="169"/>
        <v>4790</v>
      </c>
      <c r="O1195">
        <f t="shared" si="163"/>
        <v>2023</v>
      </c>
      <c r="P1195" t="str">
        <f t="shared" si="164"/>
        <v>Oct</v>
      </c>
      <c r="Q1195" t="str">
        <f t="shared" si="165"/>
        <v>Oct-2023</v>
      </c>
      <c r="R1195" s="2" t="str">
        <f t="shared" si="170"/>
        <v>ADULTS</v>
      </c>
    </row>
    <row r="1196" spans="1:18" x14ac:dyDescent="0.35">
      <c r="A1196" s="1">
        <v>44831</v>
      </c>
      <c r="B1196" t="s">
        <v>1225</v>
      </c>
      <c r="C1196">
        <v>95</v>
      </c>
      <c r="D1196" t="s">
        <v>9</v>
      </c>
      <c r="E1196" t="s">
        <v>15</v>
      </c>
      <c r="F1196" t="s">
        <v>11</v>
      </c>
      <c r="G1196" s="6">
        <f>VLOOKUP(F1196,S$11:$T$15, 2, FALSE)</f>
        <v>2503.6022787783868</v>
      </c>
      <c r="H1196" t="s">
        <v>17</v>
      </c>
      <c r="I1196" s="2">
        <v>1430.81</v>
      </c>
      <c r="J1196" t="str">
        <f t="shared" si="166"/>
        <v>&gt;59</v>
      </c>
      <c r="K1196" s="2">
        <f t="shared" si="162"/>
        <v>1573.8910000000001</v>
      </c>
      <c r="L1196" s="2">
        <f t="shared" si="167"/>
        <v>1574</v>
      </c>
      <c r="M1196" s="2">
        <f t="shared" si="168"/>
        <v>1574</v>
      </c>
      <c r="N1196" s="2">
        <f t="shared" si="169"/>
        <v>1573</v>
      </c>
      <c r="O1196">
        <f t="shared" si="163"/>
        <v>2022</v>
      </c>
      <c r="P1196" t="str">
        <f t="shared" si="164"/>
        <v>Sep</v>
      </c>
      <c r="Q1196" t="str">
        <f t="shared" si="165"/>
        <v>Sep-2022</v>
      </c>
      <c r="R1196" s="2" t="str">
        <f t="shared" si="170"/>
        <v>ADULTS</v>
      </c>
    </row>
    <row r="1197" spans="1:18" x14ac:dyDescent="0.35">
      <c r="A1197" s="1">
        <v>44809</v>
      </c>
      <c r="B1197" t="s">
        <v>1226</v>
      </c>
      <c r="C1197">
        <v>79</v>
      </c>
      <c r="D1197" t="s">
        <v>9</v>
      </c>
      <c r="E1197" t="s">
        <v>35</v>
      </c>
      <c r="F1197" t="s">
        <v>30</v>
      </c>
      <c r="G1197" s="6">
        <f>VLOOKUP(F1197,S$11:$T$15, 2, FALSE)</f>
        <v>2496.7676064257025</v>
      </c>
      <c r="H1197" t="s">
        <v>37</v>
      </c>
      <c r="I1197" s="2">
        <v>3188.62</v>
      </c>
      <c r="J1197" t="str">
        <f t="shared" si="166"/>
        <v>&gt;59</v>
      </c>
      <c r="K1197" s="2">
        <f t="shared" si="162"/>
        <v>3507.482</v>
      </c>
      <c r="L1197" s="2">
        <f t="shared" si="167"/>
        <v>3507</v>
      </c>
      <c r="M1197" s="2">
        <f t="shared" si="168"/>
        <v>3508</v>
      </c>
      <c r="N1197" s="2">
        <f t="shared" si="169"/>
        <v>3507</v>
      </c>
      <c r="O1197">
        <f t="shared" si="163"/>
        <v>2022</v>
      </c>
      <c r="P1197" t="str">
        <f t="shared" si="164"/>
        <v>Sep</v>
      </c>
      <c r="Q1197" t="str">
        <f t="shared" si="165"/>
        <v>Sep-2022</v>
      </c>
      <c r="R1197" s="2" t="str">
        <f t="shared" si="170"/>
        <v>ADULTS</v>
      </c>
    </row>
    <row r="1198" spans="1:18" x14ac:dyDescent="0.35">
      <c r="A1198" s="1">
        <v>45147</v>
      </c>
      <c r="B1198" t="s">
        <v>1227</v>
      </c>
      <c r="C1198">
        <v>19</v>
      </c>
      <c r="D1198" t="s">
        <v>9</v>
      </c>
      <c r="E1198" t="s">
        <v>19</v>
      </c>
      <c r="F1198" t="s">
        <v>16</v>
      </c>
      <c r="G1198" s="6">
        <f>VLOOKUP(F1198,S$11:$T$15, 2, FALSE)</f>
        <v>2509.1716796874998</v>
      </c>
      <c r="H1198" t="s">
        <v>28</v>
      </c>
      <c r="I1198" s="2">
        <v>1247.32</v>
      </c>
      <c r="J1198" t="str">
        <f t="shared" si="166"/>
        <v>18-39</v>
      </c>
      <c r="K1198" s="2">
        <f t="shared" si="162"/>
        <v>1372.0520000000001</v>
      </c>
      <c r="L1198" s="2">
        <f t="shared" si="167"/>
        <v>1372</v>
      </c>
      <c r="M1198" s="2">
        <f t="shared" si="168"/>
        <v>1373</v>
      </c>
      <c r="N1198" s="2">
        <f t="shared" si="169"/>
        <v>1372</v>
      </c>
      <c r="O1198">
        <f t="shared" si="163"/>
        <v>2023</v>
      </c>
      <c r="P1198" t="str">
        <f t="shared" si="164"/>
        <v>Aug</v>
      </c>
      <c r="Q1198" t="str">
        <f t="shared" si="165"/>
        <v>Aug-2023</v>
      </c>
      <c r="R1198" s="2" t="str">
        <f t="shared" si="170"/>
        <v>ADULTS</v>
      </c>
    </row>
    <row r="1199" spans="1:18" x14ac:dyDescent="0.35">
      <c r="A1199" s="1">
        <v>45107</v>
      </c>
      <c r="B1199" t="s">
        <v>1228</v>
      </c>
      <c r="C1199">
        <v>79</v>
      </c>
      <c r="D1199" t="s">
        <v>9</v>
      </c>
      <c r="E1199" t="s">
        <v>27</v>
      </c>
      <c r="F1199" t="s">
        <v>16</v>
      </c>
      <c r="G1199" s="6">
        <f>VLOOKUP(F1199,S$11:$T$15, 2, FALSE)</f>
        <v>2509.1716796874998</v>
      </c>
      <c r="H1199" t="s">
        <v>28</v>
      </c>
      <c r="I1199" s="2">
        <v>575.13</v>
      </c>
      <c r="J1199" t="str">
        <f t="shared" si="166"/>
        <v>&gt;59</v>
      </c>
      <c r="K1199" s="2">
        <f t="shared" si="162"/>
        <v>632.64300000000003</v>
      </c>
      <c r="L1199" s="2">
        <f t="shared" si="167"/>
        <v>633</v>
      </c>
      <c r="M1199" s="2">
        <f t="shared" si="168"/>
        <v>633</v>
      </c>
      <c r="N1199" s="2">
        <f t="shared" si="169"/>
        <v>632</v>
      </c>
      <c r="O1199">
        <f t="shared" si="163"/>
        <v>2023</v>
      </c>
      <c r="P1199" t="str">
        <f t="shared" si="164"/>
        <v>Jun</v>
      </c>
      <c r="Q1199" t="str">
        <f t="shared" si="165"/>
        <v>Jun-2023</v>
      </c>
      <c r="R1199" s="2" t="str">
        <f t="shared" si="170"/>
        <v>ADULTS</v>
      </c>
    </row>
    <row r="1200" spans="1:18" x14ac:dyDescent="0.35">
      <c r="A1200" s="1">
        <v>45170</v>
      </c>
      <c r="B1200" t="s">
        <v>1229</v>
      </c>
      <c r="C1200">
        <v>17</v>
      </c>
      <c r="D1200" t="s">
        <v>21</v>
      </c>
      <c r="E1200" t="s">
        <v>22</v>
      </c>
      <c r="F1200" t="s">
        <v>23</v>
      </c>
      <c r="G1200" s="6">
        <f>VLOOKUP(F1200,S$11:$T$15, 2, FALSE)</f>
        <v>2440.2966694490819</v>
      </c>
      <c r="H1200" t="s">
        <v>28</v>
      </c>
      <c r="I1200" s="2">
        <v>4059.45</v>
      </c>
      <c r="J1200" t="str">
        <f t="shared" si="166"/>
        <v>0-17</v>
      </c>
      <c r="K1200" s="2">
        <f t="shared" si="162"/>
        <v>4465.3950000000004</v>
      </c>
      <c r="L1200" s="2">
        <f t="shared" si="167"/>
        <v>4465</v>
      </c>
      <c r="M1200" s="2">
        <f t="shared" si="168"/>
        <v>4466</v>
      </c>
      <c r="N1200" s="2">
        <f t="shared" si="169"/>
        <v>4465</v>
      </c>
      <c r="O1200">
        <f t="shared" si="163"/>
        <v>2023</v>
      </c>
      <c r="P1200" t="str">
        <f t="shared" si="164"/>
        <v>Sep</v>
      </c>
      <c r="Q1200" t="str">
        <f t="shared" si="165"/>
        <v>Sep-2023</v>
      </c>
      <c r="R1200" s="2" t="str">
        <f t="shared" si="170"/>
        <v>CHILDREN</v>
      </c>
    </row>
    <row r="1201" spans="1:18" x14ac:dyDescent="0.35">
      <c r="A1201" s="1">
        <v>45260</v>
      </c>
      <c r="B1201" t="s">
        <v>1230</v>
      </c>
      <c r="C1201">
        <v>46</v>
      </c>
      <c r="D1201" t="s">
        <v>21</v>
      </c>
      <c r="E1201" t="s">
        <v>19</v>
      </c>
      <c r="F1201" t="s">
        <v>11</v>
      </c>
      <c r="G1201" s="6">
        <f>VLOOKUP(F1201,S$11:$T$15, 2, FALSE)</f>
        <v>2503.6022787783868</v>
      </c>
      <c r="H1201" t="s">
        <v>17</v>
      </c>
      <c r="I1201" s="2">
        <v>822.2</v>
      </c>
      <c r="J1201" t="str">
        <f t="shared" si="166"/>
        <v>40-59</v>
      </c>
      <c r="K1201" s="2">
        <f t="shared" si="162"/>
        <v>904.42000000000007</v>
      </c>
      <c r="L1201" s="2">
        <f t="shared" si="167"/>
        <v>904</v>
      </c>
      <c r="M1201" s="2">
        <f t="shared" si="168"/>
        <v>905</v>
      </c>
      <c r="N1201" s="2">
        <f t="shared" si="169"/>
        <v>904</v>
      </c>
      <c r="O1201">
        <f t="shared" si="163"/>
        <v>2023</v>
      </c>
      <c r="P1201" t="str">
        <f t="shared" si="164"/>
        <v>Nov</v>
      </c>
      <c r="Q1201" t="str">
        <f t="shared" si="165"/>
        <v>Nov-2023</v>
      </c>
      <c r="R1201" s="2" t="str">
        <f t="shared" si="170"/>
        <v>ADULTS</v>
      </c>
    </row>
    <row r="1202" spans="1:18" x14ac:dyDescent="0.35">
      <c r="A1202" s="1">
        <v>44640</v>
      </c>
      <c r="B1202" t="s">
        <v>1231</v>
      </c>
      <c r="C1202">
        <v>74</v>
      </c>
      <c r="D1202" t="s">
        <v>21</v>
      </c>
      <c r="E1202" t="s">
        <v>10</v>
      </c>
      <c r="F1202" t="s">
        <v>11</v>
      </c>
      <c r="G1202" s="6">
        <f>VLOOKUP(F1202,S$11:$T$15, 2, FALSE)</f>
        <v>2503.6022787783868</v>
      </c>
      <c r="H1202" t="s">
        <v>37</v>
      </c>
      <c r="I1202" s="2">
        <v>4413.6099999999997</v>
      </c>
      <c r="J1202" t="str">
        <f t="shared" si="166"/>
        <v>&gt;59</v>
      </c>
      <c r="K1202" s="2">
        <f t="shared" si="162"/>
        <v>4854.9710000000005</v>
      </c>
      <c r="L1202" s="2">
        <f t="shared" si="167"/>
        <v>4855</v>
      </c>
      <c r="M1202" s="2">
        <f t="shared" si="168"/>
        <v>4855</v>
      </c>
      <c r="N1202" s="2">
        <f t="shared" si="169"/>
        <v>4854</v>
      </c>
      <c r="O1202">
        <f t="shared" si="163"/>
        <v>2022</v>
      </c>
      <c r="P1202" t="str">
        <f t="shared" si="164"/>
        <v>Mar</v>
      </c>
      <c r="Q1202" t="str">
        <f t="shared" si="165"/>
        <v>Mar-2022</v>
      </c>
      <c r="R1202" s="2" t="str">
        <f t="shared" si="170"/>
        <v>ADULTS</v>
      </c>
    </row>
    <row r="1203" spans="1:18" x14ac:dyDescent="0.35">
      <c r="A1203" s="1">
        <v>44832</v>
      </c>
      <c r="B1203" t="s">
        <v>1232</v>
      </c>
      <c r="C1203">
        <v>96</v>
      </c>
      <c r="D1203" t="s">
        <v>14</v>
      </c>
      <c r="E1203" t="s">
        <v>33</v>
      </c>
      <c r="F1203" t="s">
        <v>23</v>
      </c>
      <c r="G1203" s="6">
        <f>VLOOKUP(F1203,S$11:$T$15, 2, FALSE)</f>
        <v>2440.2966694490819</v>
      </c>
      <c r="H1203" t="s">
        <v>28</v>
      </c>
      <c r="I1203" s="2">
        <v>1174.0999999999999</v>
      </c>
      <c r="J1203" t="str">
        <f t="shared" si="166"/>
        <v>&gt;59</v>
      </c>
      <c r="K1203" s="2">
        <f t="shared" si="162"/>
        <v>1291.51</v>
      </c>
      <c r="L1203" s="2">
        <f t="shared" si="167"/>
        <v>1292</v>
      </c>
      <c r="M1203" s="2">
        <f t="shared" si="168"/>
        <v>1292</v>
      </c>
      <c r="N1203" s="2">
        <f t="shared" si="169"/>
        <v>1291</v>
      </c>
      <c r="O1203">
        <f t="shared" si="163"/>
        <v>2022</v>
      </c>
      <c r="P1203" t="str">
        <f t="shared" si="164"/>
        <v>Sep</v>
      </c>
      <c r="Q1203" t="str">
        <f t="shared" si="165"/>
        <v>Sep-2022</v>
      </c>
      <c r="R1203" s="2" t="str">
        <f t="shared" si="170"/>
        <v>ADULTS</v>
      </c>
    </row>
    <row r="1204" spans="1:18" x14ac:dyDescent="0.35">
      <c r="A1204" s="1">
        <v>45213</v>
      </c>
      <c r="B1204" t="s">
        <v>1233</v>
      </c>
      <c r="C1204">
        <v>91</v>
      </c>
      <c r="D1204" t="s">
        <v>9</v>
      </c>
      <c r="E1204" t="s">
        <v>27</v>
      </c>
      <c r="F1204" t="s">
        <v>23</v>
      </c>
      <c r="G1204" s="6">
        <f>VLOOKUP(F1204,S$11:$T$15, 2, FALSE)</f>
        <v>2440.2966694490819</v>
      </c>
      <c r="H1204" t="s">
        <v>40</v>
      </c>
      <c r="I1204" s="2">
        <v>4681.84</v>
      </c>
      <c r="J1204" t="str">
        <f t="shared" si="166"/>
        <v>&gt;59</v>
      </c>
      <c r="K1204" s="2">
        <f t="shared" si="162"/>
        <v>5150.0240000000003</v>
      </c>
      <c r="L1204" s="2">
        <f t="shared" si="167"/>
        <v>5150</v>
      </c>
      <c r="M1204" s="2">
        <f t="shared" si="168"/>
        <v>5151</v>
      </c>
      <c r="N1204" s="2">
        <f t="shared" si="169"/>
        <v>5150</v>
      </c>
      <c r="O1204">
        <f t="shared" si="163"/>
        <v>2023</v>
      </c>
      <c r="P1204" t="str">
        <f t="shared" si="164"/>
        <v>Oct</v>
      </c>
      <c r="Q1204" t="str">
        <f t="shared" si="165"/>
        <v>Oct-2023</v>
      </c>
      <c r="R1204" s="2" t="str">
        <f t="shared" si="170"/>
        <v>ADULTS</v>
      </c>
    </row>
    <row r="1205" spans="1:18" x14ac:dyDescent="0.35">
      <c r="A1205" s="1">
        <v>45042</v>
      </c>
      <c r="B1205" t="s">
        <v>1234</v>
      </c>
      <c r="C1205">
        <v>18</v>
      </c>
      <c r="D1205" t="s">
        <v>14</v>
      </c>
      <c r="E1205" t="s">
        <v>19</v>
      </c>
      <c r="F1205" t="s">
        <v>30</v>
      </c>
      <c r="G1205" s="6">
        <f>VLOOKUP(F1205,S$11:$T$15, 2, FALSE)</f>
        <v>2496.7676064257025</v>
      </c>
      <c r="H1205" t="s">
        <v>28</v>
      </c>
      <c r="I1205" s="2">
        <v>3793.64</v>
      </c>
      <c r="J1205" t="str">
        <f t="shared" si="166"/>
        <v>18-39</v>
      </c>
      <c r="K1205" s="2">
        <f t="shared" si="162"/>
        <v>4173.0039999999999</v>
      </c>
      <c r="L1205" s="2">
        <f t="shared" si="167"/>
        <v>4173</v>
      </c>
      <c r="M1205" s="2">
        <f t="shared" si="168"/>
        <v>4174</v>
      </c>
      <c r="N1205" s="2">
        <f t="shared" si="169"/>
        <v>4173</v>
      </c>
      <c r="O1205">
        <f t="shared" si="163"/>
        <v>2023</v>
      </c>
      <c r="P1205" t="str">
        <f t="shared" si="164"/>
        <v>Apr</v>
      </c>
      <c r="Q1205" t="str">
        <f t="shared" si="165"/>
        <v>Apr-2023</v>
      </c>
      <c r="R1205" s="2" t="str">
        <f t="shared" si="170"/>
        <v>ADULTS</v>
      </c>
    </row>
    <row r="1206" spans="1:18" x14ac:dyDescent="0.35">
      <c r="A1206" s="1">
        <v>45116</v>
      </c>
      <c r="B1206" t="s">
        <v>1235</v>
      </c>
      <c r="C1206">
        <v>81</v>
      </c>
      <c r="D1206" t="s">
        <v>9</v>
      </c>
      <c r="E1206" t="s">
        <v>25</v>
      </c>
      <c r="F1206" t="s">
        <v>16</v>
      </c>
      <c r="G1206" s="6">
        <f>VLOOKUP(F1206,S$11:$T$15, 2, FALSE)</f>
        <v>2509.1716796874998</v>
      </c>
      <c r="H1206" t="s">
        <v>40</v>
      </c>
      <c r="I1206" s="2">
        <v>2703.11</v>
      </c>
      <c r="J1206" t="str">
        <f t="shared" si="166"/>
        <v>&gt;59</v>
      </c>
      <c r="K1206" s="2">
        <f t="shared" si="162"/>
        <v>2973.4210000000003</v>
      </c>
      <c r="L1206" s="2">
        <f t="shared" si="167"/>
        <v>2973</v>
      </c>
      <c r="M1206" s="2">
        <f t="shared" si="168"/>
        <v>2974</v>
      </c>
      <c r="N1206" s="2">
        <f t="shared" si="169"/>
        <v>2973</v>
      </c>
      <c r="O1206">
        <f t="shared" si="163"/>
        <v>2023</v>
      </c>
      <c r="P1206" t="str">
        <f t="shared" si="164"/>
        <v>Jul</v>
      </c>
      <c r="Q1206" t="str">
        <f t="shared" si="165"/>
        <v>Jul-2023</v>
      </c>
      <c r="R1206" s="2" t="str">
        <f t="shared" si="170"/>
        <v>ADULTS</v>
      </c>
    </row>
    <row r="1207" spans="1:18" x14ac:dyDescent="0.35">
      <c r="A1207" s="1">
        <v>44859</v>
      </c>
      <c r="B1207" t="s">
        <v>1236</v>
      </c>
      <c r="C1207">
        <v>41</v>
      </c>
      <c r="D1207" t="s">
        <v>21</v>
      </c>
      <c r="E1207" t="s">
        <v>22</v>
      </c>
      <c r="F1207" t="s">
        <v>23</v>
      </c>
      <c r="G1207" s="6">
        <f>VLOOKUP(F1207,S$11:$T$15, 2, FALSE)</f>
        <v>2440.2966694490819</v>
      </c>
      <c r="H1207" t="s">
        <v>12</v>
      </c>
      <c r="I1207" s="2">
        <v>4473.32</v>
      </c>
      <c r="J1207" t="str">
        <f t="shared" si="166"/>
        <v>40-59</v>
      </c>
      <c r="K1207" s="2">
        <f t="shared" si="162"/>
        <v>4920.652</v>
      </c>
      <c r="L1207" s="2">
        <f t="shared" si="167"/>
        <v>4921</v>
      </c>
      <c r="M1207" s="2">
        <f t="shared" si="168"/>
        <v>4921</v>
      </c>
      <c r="N1207" s="2">
        <f t="shared" si="169"/>
        <v>4920</v>
      </c>
      <c r="O1207">
        <f t="shared" si="163"/>
        <v>2022</v>
      </c>
      <c r="P1207" t="str">
        <f t="shared" si="164"/>
        <v>Oct</v>
      </c>
      <c r="Q1207" t="str">
        <f t="shared" si="165"/>
        <v>Oct-2022</v>
      </c>
      <c r="R1207" s="2" t="str">
        <f t="shared" si="170"/>
        <v>ADULTS</v>
      </c>
    </row>
    <row r="1208" spans="1:18" x14ac:dyDescent="0.35">
      <c r="A1208" s="1">
        <v>45188</v>
      </c>
      <c r="B1208" t="s">
        <v>1237</v>
      </c>
      <c r="C1208">
        <v>13</v>
      </c>
      <c r="D1208" t="s">
        <v>14</v>
      </c>
      <c r="E1208" t="s">
        <v>33</v>
      </c>
      <c r="F1208" t="s">
        <v>23</v>
      </c>
      <c r="G1208" s="6">
        <f>VLOOKUP(F1208,S$11:$T$15, 2, FALSE)</f>
        <v>2440.2966694490819</v>
      </c>
      <c r="H1208" t="s">
        <v>12</v>
      </c>
      <c r="I1208" s="2">
        <v>180.3</v>
      </c>
      <c r="J1208" t="str">
        <f t="shared" si="166"/>
        <v>0-17</v>
      </c>
      <c r="K1208" s="2">
        <f t="shared" si="162"/>
        <v>198.33000000000004</v>
      </c>
      <c r="L1208" s="2">
        <f t="shared" si="167"/>
        <v>198</v>
      </c>
      <c r="M1208" s="2">
        <f t="shared" si="168"/>
        <v>199</v>
      </c>
      <c r="N1208" s="2">
        <f t="shared" si="169"/>
        <v>198</v>
      </c>
      <c r="O1208">
        <f t="shared" si="163"/>
        <v>2023</v>
      </c>
      <c r="P1208" t="str">
        <f t="shared" si="164"/>
        <v>Sep</v>
      </c>
      <c r="Q1208" t="str">
        <f t="shared" si="165"/>
        <v>Sep-2023</v>
      </c>
      <c r="R1208" s="2" t="str">
        <f t="shared" si="170"/>
        <v>CHILDREN</v>
      </c>
    </row>
    <row r="1209" spans="1:18" x14ac:dyDescent="0.35">
      <c r="A1209" s="1">
        <v>44736</v>
      </c>
      <c r="B1209" t="s">
        <v>1238</v>
      </c>
      <c r="C1209">
        <v>42</v>
      </c>
      <c r="D1209" t="s">
        <v>9</v>
      </c>
      <c r="E1209" t="s">
        <v>35</v>
      </c>
      <c r="F1209" t="s">
        <v>11</v>
      </c>
      <c r="G1209" s="6">
        <f>VLOOKUP(F1209,S$11:$T$15, 2, FALSE)</f>
        <v>2503.6022787783868</v>
      </c>
      <c r="H1209" t="s">
        <v>40</v>
      </c>
      <c r="I1209" s="2">
        <v>2762.37</v>
      </c>
      <c r="J1209" t="str">
        <f t="shared" si="166"/>
        <v>40-59</v>
      </c>
      <c r="K1209" s="2">
        <f t="shared" si="162"/>
        <v>3038.607</v>
      </c>
      <c r="L1209" s="2">
        <f t="shared" si="167"/>
        <v>3039</v>
      </c>
      <c r="M1209" s="2">
        <f t="shared" si="168"/>
        <v>3039</v>
      </c>
      <c r="N1209" s="2">
        <f t="shared" si="169"/>
        <v>3038</v>
      </c>
      <c r="O1209">
        <f t="shared" si="163"/>
        <v>2022</v>
      </c>
      <c r="P1209" t="str">
        <f t="shared" si="164"/>
        <v>Jun</v>
      </c>
      <c r="Q1209" t="str">
        <f t="shared" si="165"/>
        <v>Jun-2022</v>
      </c>
      <c r="R1209" s="2" t="str">
        <f t="shared" si="170"/>
        <v>ADULTS</v>
      </c>
    </row>
    <row r="1210" spans="1:18" x14ac:dyDescent="0.35">
      <c r="A1210" s="1">
        <v>45239</v>
      </c>
      <c r="B1210" t="s">
        <v>1239</v>
      </c>
      <c r="C1210">
        <v>87</v>
      </c>
      <c r="D1210" t="s">
        <v>14</v>
      </c>
      <c r="E1210" t="s">
        <v>22</v>
      </c>
      <c r="F1210" t="s">
        <v>23</v>
      </c>
      <c r="G1210" s="6">
        <f>VLOOKUP(F1210,S$11:$T$15, 2, FALSE)</f>
        <v>2440.2966694490819</v>
      </c>
      <c r="H1210" t="s">
        <v>17</v>
      </c>
      <c r="I1210" s="2">
        <v>4833.55</v>
      </c>
      <c r="J1210" t="str">
        <f t="shared" si="166"/>
        <v>&gt;59</v>
      </c>
      <c r="K1210" s="2">
        <f t="shared" si="162"/>
        <v>5316.9050000000007</v>
      </c>
      <c r="L1210" s="2">
        <f t="shared" si="167"/>
        <v>5317</v>
      </c>
      <c r="M1210" s="2">
        <f t="shared" si="168"/>
        <v>5317</v>
      </c>
      <c r="N1210" s="2">
        <f t="shared" si="169"/>
        <v>5316</v>
      </c>
      <c r="O1210">
        <f t="shared" si="163"/>
        <v>2023</v>
      </c>
      <c r="P1210" t="str">
        <f t="shared" si="164"/>
        <v>Nov</v>
      </c>
      <c r="Q1210" t="str">
        <f t="shared" si="165"/>
        <v>Nov-2023</v>
      </c>
      <c r="R1210" s="2" t="str">
        <f t="shared" si="170"/>
        <v>ADULTS</v>
      </c>
    </row>
    <row r="1211" spans="1:18" x14ac:dyDescent="0.35">
      <c r="A1211" s="1">
        <v>45147</v>
      </c>
      <c r="B1211" t="s">
        <v>1240</v>
      </c>
      <c r="C1211">
        <v>46</v>
      </c>
      <c r="D1211" t="s">
        <v>9</v>
      </c>
      <c r="E1211" t="s">
        <v>22</v>
      </c>
      <c r="F1211" t="s">
        <v>11</v>
      </c>
      <c r="G1211" s="6">
        <f>VLOOKUP(F1211,S$11:$T$15, 2, FALSE)</f>
        <v>2503.6022787783868</v>
      </c>
      <c r="H1211" t="s">
        <v>28</v>
      </c>
      <c r="I1211" s="2">
        <v>3740.42</v>
      </c>
      <c r="J1211" t="str">
        <f t="shared" si="166"/>
        <v>40-59</v>
      </c>
      <c r="K1211" s="2">
        <f t="shared" si="162"/>
        <v>4114.4620000000004</v>
      </c>
      <c r="L1211" s="2">
        <f t="shared" si="167"/>
        <v>4114</v>
      </c>
      <c r="M1211" s="2">
        <f t="shared" si="168"/>
        <v>4115</v>
      </c>
      <c r="N1211" s="2">
        <f t="shared" si="169"/>
        <v>4114</v>
      </c>
      <c r="O1211">
        <f t="shared" si="163"/>
        <v>2023</v>
      </c>
      <c r="P1211" t="str">
        <f t="shared" si="164"/>
        <v>Aug</v>
      </c>
      <c r="Q1211" t="str">
        <f t="shared" si="165"/>
        <v>Aug-2023</v>
      </c>
      <c r="R1211" s="2" t="str">
        <f t="shared" si="170"/>
        <v>ADULTS</v>
      </c>
    </row>
    <row r="1212" spans="1:18" x14ac:dyDescent="0.35">
      <c r="A1212" s="1">
        <v>44837</v>
      </c>
      <c r="B1212" t="s">
        <v>1241</v>
      </c>
      <c r="C1212">
        <v>44</v>
      </c>
      <c r="D1212" t="s">
        <v>14</v>
      </c>
      <c r="E1212" t="s">
        <v>15</v>
      </c>
      <c r="F1212" t="s">
        <v>23</v>
      </c>
      <c r="G1212" s="6">
        <f>VLOOKUP(F1212,S$11:$T$15, 2, FALSE)</f>
        <v>2440.2966694490819</v>
      </c>
      <c r="H1212" t="s">
        <v>67</v>
      </c>
      <c r="I1212" s="2">
        <v>3022.08</v>
      </c>
      <c r="J1212" t="str">
        <f t="shared" si="166"/>
        <v>40-59</v>
      </c>
      <c r="K1212" s="2">
        <f t="shared" si="162"/>
        <v>3324.288</v>
      </c>
      <c r="L1212" s="2">
        <f t="shared" si="167"/>
        <v>3324</v>
      </c>
      <c r="M1212" s="2">
        <f t="shared" si="168"/>
        <v>3325</v>
      </c>
      <c r="N1212" s="2">
        <f t="shared" si="169"/>
        <v>3324</v>
      </c>
      <c r="O1212">
        <f t="shared" si="163"/>
        <v>2022</v>
      </c>
      <c r="P1212" t="str">
        <f t="shared" si="164"/>
        <v>Oct</v>
      </c>
      <c r="Q1212" t="str">
        <f t="shared" si="165"/>
        <v>Oct-2022</v>
      </c>
      <c r="R1212" s="2" t="str">
        <f t="shared" si="170"/>
        <v>ADULTS</v>
      </c>
    </row>
    <row r="1213" spans="1:18" x14ac:dyDescent="0.35">
      <c r="A1213" s="1">
        <v>44825</v>
      </c>
      <c r="B1213" t="s">
        <v>1242</v>
      </c>
      <c r="C1213">
        <v>84</v>
      </c>
      <c r="D1213" t="s">
        <v>21</v>
      </c>
      <c r="E1213" t="s">
        <v>22</v>
      </c>
      <c r="F1213" t="s">
        <v>23</v>
      </c>
      <c r="G1213" s="6">
        <f>VLOOKUP(F1213,S$11:$T$15, 2, FALSE)</f>
        <v>2440.2966694490819</v>
      </c>
      <c r="H1213" t="s">
        <v>28</v>
      </c>
      <c r="I1213" s="2">
        <v>4219.2700000000004</v>
      </c>
      <c r="J1213" t="str">
        <f t="shared" si="166"/>
        <v>&gt;59</v>
      </c>
      <c r="K1213" s="2">
        <f t="shared" si="162"/>
        <v>4641.197000000001</v>
      </c>
      <c r="L1213" s="2">
        <f t="shared" si="167"/>
        <v>4641</v>
      </c>
      <c r="M1213" s="2">
        <f t="shared" si="168"/>
        <v>4642</v>
      </c>
      <c r="N1213" s="2">
        <f t="shared" si="169"/>
        <v>4641</v>
      </c>
      <c r="O1213">
        <f t="shared" si="163"/>
        <v>2022</v>
      </c>
      <c r="P1213" t="str">
        <f t="shared" si="164"/>
        <v>Sep</v>
      </c>
      <c r="Q1213" t="str">
        <f t="shared" si="165"/>
        <v>Sep-2022</v>
      </c>
      <c r="R1213" s="2" t="str">
        <f t="shared" si="170"/>
        <v>ADULTS</v>
      </c>
    </row>
    <row r="1214" spans="1:18" x14ac:dyDescent="0.35">
      <c r="A1214" s="1">
        <v>44727</v>
      </c>
      <c r="B1214" t="s">
        <v>1243</v>
      </c>
      <c r="C1214">
        <v>43</v>
      </c>
      <c r="D1214" t="s">
        <v>21</v>
      </c>
      <c r="E1214" t="s">
        <v>15</v>
      </c>
      <c r="F1214" t="s">
        <v>23</v>
      </c>
      <c r="G1214" s="6">
        <f>VLOOKUP(F1214,S$11:$T$15, 2, FALSE)</f>
        <v>2440.2966694490819</v>
      </c>
      <c r="H1214" t="s">
        <v>12</v>
      </c>
      <c r="I1214" s="2">
        <v>21.51</v>
      </c>
      <c r="J1214" t="str">
        <f t="shared" si="166"/>
        <v>40-59</v>
      </c>
      <c r="K1214" s="2">
        <f t="shared" si="162"/>
        <v>23.661000000000005</v>
      </c>
      <c r="L1214" s="2">
        <f t="shared" si="167"/>
        <v>24</v>
      </c>
      <c r="M1214" s="2">
        <f t="shared" si="168"/>
        <v>24</v>
      </c>
      <c r="N1214" s="2">
        <f t="shared" si="169"/>
        <v>23</v>
      </c>
      <c r="O1214">
        <f t="shared" si="163"/>
        <v>2022</v>
      </c>
      <c r="P1214" t="str">
        <f t="shared" si="164"/>
        <v>Jun</v>
      </c>
      <c r="Q1214" t="str">
        <f t="shared" si="165"/>
        <v>Jun-2022</v>
      </c>
      <c r="R1214" s="2" t="str">
        <f t="shared" si="170"/>
        <v>ADULTS</v>
      </c>
    </row>
    <row r="1215" spans="1:18" x14ac:dyDescent="0.35">
      <c r="A1215" s="1">
        <v>45183</v>
      </c>
      <c r="B1215" t="s">
        <v>1244</v>
      </c>
      <c r="C1215">
        <v>37</v>
      </c>
      <c r="D1215" t="s">
        <v>9</v>
      </c>
      <c r="E1215" t="s">
        <v>22</v>
      </c>
      <c r="F1215" t="s">
        <v>16</v>
      </c>
      <c r="G1215" s="6">
        <f>VLOOKUP(F1215,S$11:$T$15, 2, FALSE)</f>
        <v>2509.1716796874998</v>
      </c>
      <c r="H1215" t="s">
        <v>17</v>
      </c>
      <c r="I1215" s="2">
        <v>3654.72</v>
      </c>
      <c r="J1215" t="str">
        <f t="shared" si="166"/>
        <v>18-39</v>
      </c>
      <c r="K1215" s="2">
        <f t="shared" si="162"/>
        <v>4020.192</v>
      </c>
      <c r="L1215" s="2">
        <f t="shared" si="167"/>
        <v>4020</v>
      </c>
      <c r="M1215" s="2">
        <f t="shared" si="168"/>
        <v>4021</v>
      </c>
      <c r="N1215" s="2">
        <f t="shared" si="169"/>
        <v>4020</v>
      </c>
      <c r="O1215">
        <f t="shared" si="163"/>
        <v>2023</v>
      </c>
      <c r="P1215" t="str">
        <f t="shared" si="164"/>
        <v>Sep</v>
      </c>
      <c r="Q1215" t="str">
        <f t="shared" si="165"/>
        <v>Sep-2023</v>
      </c>
      <c r="R1215" s="2" t="str">
        <f t="shared" si="170"/>
        <v>ADULTS</v>
      </c>
    </row>
    <row r="1216" spans="1:18" x14ac:dyDescent="0.35">
      <c r="A1216" s="1">
        <v>45073</v>
      </c>
      <c r="B1216" t="s">
        <v>1245</v>
      </c>
      <c r="C1216">
        <v>25</v>
      </c>
      <c r="D1216" t="s">
        <v>21</v>
      </c>
      <c r="E1216" t="s">
        <v>27</v>
      </c>
      <c r="F1216" t="s">
        <v>23</v>
      </c>
      <c r="G1216" s="6">
        <f>VLOOKUP(F1216,S$11:$T$15, 2, FALSE)</f>
        <v>2440.2966694490819</v>
      </c>
      <c r="H1216" t="s">
        <v>40</v>
      </c>
      <c r="I1216" s="2">
        <v>599.48</v>
      </c>
      <c r="J1216" t="str">
        <f t="shared" si="166"/>
        <v>18-39</v>
      </c>
      <c r="K1216" s="2">
        <f t="shared" si="162"/>
        <v>659.42800000000011</v>
      </c>
      <c r="L1216" s="2">
        <f t="shared" si="167"/>
        <v>659</v>
      </c>
      <c r="M1216" s="2">
        <f t="shared" si="168"/>
        <v>660</v>
      </c>
      <c r="N1216" s="2">
        <f t="shared" si="169"/>
        <v>659</v>
      </c>
      <c r="O1216">
        <f t="shared" si="163"/>
        <v>2023</v>
      </c>
      <c r="P1216" t="str">
        <f t="shared" si="164"/>
        <v>May</v>
      </c>
      <c r="Q1216" t="str">
        <f t="shared" si="165"/>
        <v>May-2023</v>
      </c>
      <c r="R1216" s="2" t="str">
        <f t="shared" si="170"/>
        <v>ADULTS</v>
      </c>
    </row>
    <row r="1217" spans="1:18" x14ac:dyDescent="0.35">
      <c r="A1217" s="1">
        <v>44937</v>
      </c>
      <c r="B1217" t="s">
        <v>1246</v>
      </c>
      <c r="C1217">
        <v>32</v>
      </c>
      <c r="D1217" t="s">
        <v>9</v>
      </c>
      <c r="E1217" t="s">
        <v>15</v>
      </c>
      <c r="F1217" t="s">
        <v>16</v>
      </c>
      <c r="G1217" s="6">
        <f>VLOOKUP(F1217,S$11:$T$15, 2, FALSE)</f>
        <v>2509.1716796874998</v>
      </c>
      <c r="H1217" t="s">
        <v>28</v>
      </c>
      <c r="I1217" s="2">
        <v>64.459999999999994</v>
      </c>
      <c r="J1217" t="str">
        <f t="shared" si="166"/>
        <v>18-39</v>
      </c>
      <c r="K1217" s="2">
        <f t="shared" si="162"/>
        <v>70.906000000000006</v>
      </c>
      <c r="L1217" s="2">
        <f t="shared" si="167"/>
        <v>71</v>
      </c>
      <c r="M1217" s="2">
        <f t="shared" si="168"/>
        <v>71</v>
      </c>
      <c r="N1217" s="2">
        <f t="shared" si="169"/>
        <v>70</v>
      </c>
      <c r="O1217">
        <f t="shared" si="163"/>
        <v>2023</v>
      </c>
      <c r="P1217" t="str">
        <f t="shared" si="164"/>
        <v>Jan</v>
      </c>
      <c r="Q1217" t="str">
        <f t="shared" si="165"/>
        <v>Jan-2023</v>
      </c>
      <c r="R1217" s="2" t="str">
        <f t="shared" si="170"/>
        <v>ADULTS</v>
      </c>
    </row>
    <row r="1218" spans="1:18" x14ac:dyDescent="0.35">
      <c r="A1218" s="1">
        <v>45106</v>
      </c>
      <c r="B1218" t="s">
        <v>1247</v>
      </c>
      <c r="C1218">
        <v>1</v>
      </c>
      <c r="D1218" t="s">
        <v>14</v>
      </c>
      <c r="E1218" t="s">
        <v>33</v>
      </c>
      <c r="F1218" t="s">
        <v>23</v>
      </c>
      <c r="G1218" s="6">
        <f>VLOOKUP(F1218,S$11:$T$15, 2, FALSE)</f>
        <v>2440.2966694490819</v>
      </c>
      <c r="H1218" t="s">
        <v>37</v>
      </c>
      <c r="I1218" s="2">
        <v>2727.47</v>
      </c>
      <c r="J1218" t="str">
        <f t="shared" si="166"/>
        <v>0-17</v>
      </c>
      <c r="K1218" s="2">
        <f t="shared" ref="K1218:K1281" si="171">I1218*1.1</f>
        <v>3000.2170000000001</v>
      </c>
      <c r="L1218" s="2">
        <f t="shared" si="167"/>
        <v>3000</v>
      </c>
      <c r="M1218" s="2">
        <f t="shared" si="168"/>
        <v>3001</v>
      </c>
      <c r="N1218" s="2">
        <f t="shared" si="169"/>
        <v>3000</v>
      </c>
      <c r="O1218">
        <f t="shared" ref="O1218:O1281" si="172">YEAR(A1218)</f>
        <v>2023</v>
      </c>
      <c r="P1218" t="str">
        <f t="shared" ref="P1218:P1281" si="173">TEXT(A1218, "MMM")</f>
        <v>Jun</v>
      </c>
      <c r="Q1218" t="str">
        <f t="shared" ref="Q1218:Q1281" si="174">TEXT(A1218, "MMM-YYYY")</f>
        <v>Jun-2023</v>
      </c>
      <c r="R1218" s="2" t="str">
        <f t="shared" si="170"/>
        <v>CHILDREN</v>
      </c>
    </row>
    <row r="1219" spans="1:18" x14ac:dyDescent="0.35">
      <c r="A1219" s="1">
        <v>45050</v>
      </c>
      <c r="B1219" t="s">
        <v>1248</v>
      </c>
      <c r="C1219">
        <v>18</v>
      </c>
      <c r="D1219" t="s">
        <v>14</v>
      </c>
      <c r="E1219" t="s">
        <v>25</v>
      </c>
      <c r="F1219" t="s">
        <v>16</v>
      </c>
      <c r="G1219" s="6">
        <f>VLOOKUP(F1219,S$11:$T$15, 2, FALSE)</f>
        <v>2509.1716796874998</v>
      </c>
      <c r="H1219" t="s">
        <v>40</v>
      </c>
      <c r="I1219" s="2">
        <v>3015.71</v>
      </c>
      <c r="J1219" t="str">
        <f t="shared" ref="J1219:J1282" si="175">IF(C1219&lt;=17,"0-17",IF(C1219&lt;=39, "18-39", IF(C1219&lt;=59, "40-59", "&gt;59")))</f>
        <v>18-39</v>
      </c>
      <c r="K1219" s="2">
        <f t="shared" si="171"/>
        <v>3317.2810000000004</v>
      </c>
      <c r="L1219" s="2">
        <f t="shared" ref="L1219:L1282" si="176">ROUND(K1219, 0)</f>
        <v>3317</v>
      </c>
      <c r="M1219" s="2">
        <f t="shared" ref="M1219:M1282" si="177">ROUNDUP(K1219, 0)</f>
        <v>3318</v>
      </c>
      <c r="N1219" s="2">
        <f t="shared" ref="N1219:N1282" si="178">ROUNDDOWN(K1219,0)</f>
        <v>3317</v>
      </c>
      <c r="O1219">
        <f t="shared" si="172"/>
        <v>2023</v>
      </c>
      <c r="P1219" t="str">
        <f t="shared" si="173"/>
        <v>May</v>
      </c>
      <c r="Q1219" t="str">
        <f t="shared" si="174"/>
        <v>May-2023</v>
      </c>
      <c r="R1219" s="2" t="str">
        <f t="shared" ref="R1219:R1282" si="179">IF(C1219&gt;=18, "ADULTS", "CHILDREN")</f>
        <v>ADULTS</v>
      </c>
    </row>
    <row r="1220" spans="1:18" x14ac:dyDescent="0.35">
      <c r="A1220" s="1">
        <v>45166</v>
      </c>
      <c r="B1220" t="s">
        <v>1249</v>
      </c>
      <c r="C1220">
        <v>7</v>
      </c>
      <c r="D1220" t="s">
        <v>14</v>
      </c>
      <c r="E1220" t="s">
        <v>22</v>
      </c>
      <c r="F1220" t="s">
        <v>16</v>
      </c>
      <c r="G1220" s="6">
        <f>VLOOKUP(F1220,S$11:$T$15, 2, FALSE)</f>
        <v>2509.1716796874998</v>
      </c>
      <c r="H1220" t="s">
        <v>12</v>
      </c>
      <c r="I1220" s="2">
        <v>4272.1099999999997</v>
      </c>
      <c r="J1220" t="str">
        <f t="shared" si="175"/>
        <v>0-17</v>
      </c>
      <c r="K1220" s="2">
        <f t="shared" si="171"/>
        <v>4699.3209999999999</v>
      </c>
      <c r="L1220" s="2">
        <f t="shared" si="176"/>
        <v>4699</v>
      </c>
      <c r="M1220" s="2">
        <f t="shared" si="177"/>
        <v>4700</v>
      </c>
      <c r="N1220" s="2">
        <f t="shared" si="178"/>
        <v>4699</v>
      </c>
      <c r="O1220">
        <f t="shared" si="172"/>
        <v>2023</v>
      </c>
      <c r="P1220" t="str">
        <f t="shared" si="173"/>
        <v>Aug</v>
      </c>
      <c r="Q1220" t="str">
        <f t="shared" si="174"/>
        <v>Aug-2023</v>
      </c>
      <c r="R1220" s="2" t="str">
        <f t="shared" si="179"/>
        <v>CHILDREN</v>
      </c>
    </row>
    <row r="1221" spans="1:18" x14ac:dyDescent="0.35">
      <c r="A1221" s="1">
        <v>44947</v>
      </c>
      <c r="B1221" t="s">
        <v>1250</v>
      </c>
      <c r="C1221">
        <v>71</v>
      </c>
      <c r="D1221" t="s">
        <v>14</v>
      </c>
      <c r="E1221" t="s">
        <v>10</v>
      </c>
      <c r="F1221" t="s">
        <v>23</v>
      </c>
      <c r="G1221" s="6">
        <f>VLOOKUP(F1221,S$11:$T$15, 2, FALSE)</f>
        <v>2440.2966694490819</v>
      </c>
      <c r="H1221" t="s">
        <v>40</v>
      </c>
      <c r="I1221" s="2">
        <v>4033.82</v>
      </c>
      <c r="J1221" t="str">
        <f t="shared" si="175"/>
        <v>&gt;59</v>
      </c>
      <c r="K1221" s="2">
        <f t="shared" si="171"/>
        <v>4437.2020000000002</v>
      </c>
      <c r="L1221" s="2">
        <f t="shared" si="176"/>
        <v>4437</v>
      </c>
      <c r="M1221" s="2">
        <f t="shared" si="177"/>
        <v>4438</v>
      </c>
      <c r="N1221" s="2">
        <f t="shared" si="178"/>
        <v>4437</v>
      </c>
      <c r="O1221">
        <f t="shared" si="172"/>
        <v>2023</v>
      </c>
      <c r="P1221" t="str">
        <f t="shared" si="173"/>
        <v>Jan</v>
      </c>
      <c r="Q1221" t="str">
        <f t="shared" si="174"/>
        <v>Jan-2023</v>
      </c>
      <c r="R1221" s="2" t="str">
        <f t="shared" si="179"/>
        <v>ADULTS</v>
      </c>
    </row>
    <row r="1222" spans="1:18" x14ac:dyDescent="0.35">
      <c r="A1222" s="1">
        <v>44900</v>
      </c>
      <c r="B1222" t="s">
        <v>1251</v>
      </c>
      <c r="C1222">
        <v>83</v>
      </c>
      <c r="D1222" t="s">
        <v>9</v>
      </c>
      <c r="E1222" t="s">
        <v>35</v>
      </c>
      <c r="F1222" t="s">
        <v>11</v>
      </c>
      <c r="G1222" s="6">
        <f>VLOOKUP(F1222,S$11:$T$15, 2, FALSE)</f>
        <v>2503.6022787783868</v>
      </c>
      <c r="H1222" t="s">
        <v>12</v>
      </c>
      <c r="I1222" s="2">
        <v>3718.12</v>
      </c>
      <c r="J1222" t="str">
        <f t="shared" si="175"/>
        <v>&gt;59</v>
      </c>
      <c r="K1222" s="2">
        <f t="shared" si="171"/>
        <v>4089.9320000000002</v>
      </c>
      <c r="L1222" s="2">
        <f t="shared" si="176"/>
        <v>4090</v>
      </c>
      <c r="M1222" s="2">
        <f t="shared" si="177"/>
        <v>4090</v>
      </c>
      <c r="N1222" s="2">
        <f t="shared" si="178"/>
        <v>4089</v>
      </c>
      <c r="O1222">
        <f t="shared" si="172"/>
        <v>2022</v>
      </c>
      <c r="P1222" t="str">
        <f t="shared" si="173"/>
        <v>Dec</v>
      </c>
      <c r="Q1222" t="str">
        <f t="shared" si="174"/>
        <v>Dec-2022</v>
      </c>
      <c r="R1222" s="2" t="str">
        <f t="shared" si="179"/>
        <v>ADULTS</v>
      </c>
    </row>
    <row r="1223" spans="1:18" x14ac:dyDescent="0.35">
      <c r="A1223" s="1">
        <v>44954</v>
      </c>
      <c r="B1223" t="s">
        <v>1252</v>
      </c>
      <c r="C1223">
        <v>30</v>
      </c>
      <c r="D1223" t="s">
        <v>9</v>
      </c>
      <c r="E1223" t="s">
        <v>33</v>
      </c>
      <c r="F1223" t="s">
        <v>16</v>
      </c>
      <c r="G1223" s="6">
        <f>VLOOKUP(F1223,S$11:$T$15, 2, FALSE)</f>
        <v>2509.1716796874998</v>
      </c>
      <c r="H1223" t="s">
        <v>37</v>
      </c>
      <c r="I1223" s="2">
        <v>4746.13</v>
      </c>
      <c r="J1223" t="str">
        <f t="shared" si="175"/>
        <v>18-39</v>
      </c>
      <c r="K1223" s="2">
        <f t="shared" si="171"/>
        <v>5220.7430000000004</v>
      </c>
      <c r="L1223" s="2">
        <f t="shared" si="176"/>
        <v>5221</v>
      </c>
      <c r="M1223" s="2">
        <f t="shared" si="177"/>
        <v>5221</v>
      </c>
      <c r="N1223" s="2">
        <f t="shared" si="178"/>
        <v>5220</v>
      </c>
      <c r="O1223">
        <f t="shared" si="172"/>
        <v>2023</v>
      </c>
      <c r="P1223" t="str">
        <f t="shared" si="173"/>
        <v>Jan</v>
      </c>
      <c r="Q1223" t="str">
        <f t="shared" si="174"/>
        <v>Jan-2023</v>
      </c>
      <c r="R1223" s="2" t="str">
        <f t="shared" si="179"/>
        <v>ADULTS</v>
      </c>
    </row>
    <row r="1224" spans="1:18" x14ac:dyDescent="0.35">
      <c r="A1224" s="1">
        <v>45029</v>
      </c>
      <c r="B1224" t="s">
        <v>1253</v>
      </c>
      <c r="C1224">
        <v>86</v>
      </c>
      <c r="D1224" t="s">
        <v>14</v>
      </c>
      <c r="E1224" t="s">
        <v>22</v>
      </c>
      <c r="F1224" t="s">
        <v>11</v>
      </c>
      <c r="G1224" s="6">
        <f>VLOOKUP(F1224,S$11:$T$15, 2, FALSE)</f>
        <v>2503.6022787783868</v>
      </c>
      <c r="H1224" t="s">
        <v>28</v>
      </c>
      <c r="I1224" s="2">
        <v>375.29</v>
      </c>
      <c r="J1224" t="str">
        <f t="shared" si="175"/>
        <v>&gt;59</v>
      </c>
      <c r="K1224" s="2">
        <f t="shared" si="171"/>
        <v>412.81900000000007</v>
      </c>
      <c r="L1224" s="2">
        <f t="shared" si="176"/>
        <v>413</v>
      </c>
      <c r="M1224" s="2">
        <f t="shared" si="177"/>
        <v>413</v>
      </c>
      <c r="N1224" s="2">
        <f t="shared" si="178"/>
        <v>412</v>
      </c>
      <c r="O1224">
        <f t="shared" si="172"/>
        <v>2023</v>
      </c>
      <c r="P1224" t="str">
        <f t="shared" si="173"/>
        <v>Apr</v>
      </c>
      <c r="Q1224" t="str">
        <f t="shared" si="174"/>
        <v>Apr-2023</v>
      </c>
      <c r="R1224" s="2" t="str">
        <f t="shared" si="179"/>
        <v>ADULTS</v>
      </c>
    </row>
    <row r="1225" spans="1:18" x14ac:dyDescent="0.35">
      <c r="A1225" s="1">
        <v>44758</v>
      </c>
      <c r="B1225" t="s">
        <v>1254</v>
      </c>
      <c r="C1225">
        <v>56</v>
      </c>
      <c r="D1225" t="s">
        <v>21</v>
      </c>
      <c r="E1225" t="s">
        <v>15</v>
      </c>
      <c r="F1225" t="s">
        <v>11</v>
      </c>
      <c r="G1225" s="6">
        <f>VLOOKUP(F1225,S$11:$T$15, 2, FALSE)</f>
        <v>2503.6022787783868</v>
      </c>
      <c r="H1225" t="s">
        <v>67</v>
      </c>
      <c r="I1225" s="2">
        <v>3608.36</v>
      </c>
      <c r="J1225" t="str">
        <f t="shared" si="175"/>
        <v>40-59</v>
      </c>
      <c r="K1225" s="2">
        <f t="shared" si="171"/>
        <v>3969.1960000000004</v>
      </c>
      <c r="L1225" s="2">
        <f t="shared" si="176"/>
        <v>3969</v>
      </c>
      <c r="M1225" s="2">
        <f t="shared" si="177"/>
        <v>3970</v>
      </c>
      <c r="N1225" s="2">
        <f t="shared" si="178"/>
        <v>3969</v>
      </c>
      <c r="O1225">
        <f t="shared" si="172"/>
        <v>2022</v>
      </c>
      <c r="P1225" t="str">
        <f t="shared" si="173"/>
        <v>Jul</v>
      </c>
      <c r="Q1225" t="str">
        <f t="shared" si="174"/>
        <v>Jul-2022</v>
      </c>
      <c r="R1225" s="2" t="str">
        <f t="shared" si="179"/>
        <v>ADULTS</v>
      </c>
    </row>
    <row r="1226" spans="1:18" x14ac:dyDescent="0.35">
      <c r="A1226" s="1">
        <v>44563</v>
      </c>
      <c r="B1226" t="s">
        <v>1255</v>
      </c>
      <c r="C1226">
        <v>59</v>
      </c>
      <c r="D1226" t="s">
        <v>21</v>
      </c>
      <c r="E1226" t="s">
        <v>10</v>
      </c>
      <c r="F1226" t="s">
        <v>23</v>
      </c>
      <c r="G1226" s="6">
        <f>VLOOKUP(F1226,S$11:$T$15, 2, FALSE)</f>
        <v>2440.2966694490819</v>
      </c>
      <c r="H1226" t="s">
        <v>28</v>
      </c>
      <c r="I1226" s="2">
        <v>835.71</v>
      </c>
      <c r="J1226" t="str">
        <f t="shared" si="175"/>
        <v>40-59</v>
      </c>
      <c r="K1226" s="2">
        <f t="shared" si="171"/>
        <v>919.28100000000006</v>
      </c>
      <c r="L1226" s="2">
        <f t="shared" si="176"/>
        <v>919</v>
      </c>
      <c r="M1226" s="2">
        <f t="shared" si="177"/>
        <v>920</v>
      </c>
      <c r="N1226" s="2">
        <f t="shared" si="178"/>
        <v>919</v>
      </c>
      <c r="O1226">
        <f t="shared" si="172"/>
        <v>2022</v>
      </c>
      <c r="P1226" t="str">
        <f t="shared" si="173"/>
        <v>Jan</v>
      </c>
      <c r="Q1226" t="str">
        <f t="shared" si="174"/>
        <v>Jan-2022</v>
      </c>
      <c r="R1226" s="2" t="str">
        <f t="shared" si="179"/>
        <v>ADULTS</v>
      </c>
    </row>
    <row r="1227" spans="1:18" x14ac:dyDescent="0.35">
      <c r="A1227" s="1">
        <v>44818</v>
      </c>
      <c r="B1227" t="s">
        <v>1256</v>
      </c>
      <c r="C1227">
        <v>87</v>
      </c>
      <c r="D1227" t="s">
        <v>21</v>
      </c>
      <c r="E1227" t="s">
        <v>15</v>
      </c>
      <c r="F1227" t="s">
        <v>23</v>
      </c>
      <c r="G1227" s="6">
        <f>VLOOKUP(F1227,S$11:$T$15, 2, FALSE)</f>
        <v>2440.2966694490819</v>
      </c>
      <c r="H1227" t="s">
        <v>40</v>
      </c>
      <c r="I1227" s="2">
        <v>3441.45</v>
      </c>
      <c r="J1227" t="str">
        <f t="shared" si="175"/>
        <v>&gt;59</v>
      </c>
      <c r="K1227" s="2">
        <f t="shared" si="171"/>
        <v>3785.5950000000003</v>
      </c>
      <c r="L1227" s="2">
        <f t="shared" si="176"/>
        <v>3786</v>
      </c>
      <c r="M1227" s="2">
        <f t="shared" si="177"/>
        <v>3786</v>
      </c>
      <c r="N1227" s="2">
        <f t="shared" si="178"/>
        <v>3785</v>
      </c>
      <c r="O1227">
        <f t="shared" si="172"/>
        <v>2022</v>
      </c>
      <c r="P1227" t="str">
        <f t="shared" si="173"/>
        <v>Sep</v>
      </c>
      <c r="Q1227" t="str">
        <f t="shared" si="174"/>
        <v>Sep-2022</v>
      </c>
      <c r="R1227" s="2" t="str">
        <f t="shared" si="179"/>
        <v>ADULTS</v>
      </c>
    </row>
    <row r="1228" spans="1:18" x14ac:dyDescent="0.35">
      <c r="A1228" s="1">
        <v>45232</v>
      </c>
      <c r="B1228" t="s">
        <v>1257</v>
      </c>
      <c r="C1228">
        <v>92</v>
      </c>
      <c r="D1228" t="s">
        <v>9</v>
      </c>
      <c r="E1228" t="s">
        <v>35</v>
      </c>
      <c r="F1228" t="s">
        <v>30</v>
      </c>
      <c r="G1228" s="6">
        <f>VLOOKUP(F1228,S$11:$T$15, 2, FALSE)</f>
        <v>2496.7676064257025</v>
      </c>
      <c r="H1228" t="s">
        <v>40</v>
      </c>
      <c r="I1228" s="2">
        <v>1969.92</v>
      </c>
      <c r="J1228" t="str">
        <f t="shared" si="175"/>
        <v>&gt;59</v>
      </c>
      <c r="K1228" s="2">
        <f t="shared" si="171"/>
        <v>2166.9120000000003</v>
      </c>
      <c r="L1228" s="2">
        <f t="shared" si="176"/>
        <v>2167</v>
      </c>
      <c r="M1228" s="2">
        <f t="shared" si="177"/>
        <v>2167</v>
      </c>
      <c r="N1228" s="2">
        <f t="shared" si="178"/>
        <v>2166</v>
      </c>
      <c r="O1228">
        <f t="shared" si="172"/>
        <v>2023</v>
      </c>
      <c r="P1228" t="str">
        <f t="shared" si="173"/>
        <v>Nov</v>
      </c>
      <c r="Q1228" t="str">
        <f t="shared" si="174"/>
        <v>Nov-2023</v>
      </c>
      <c r="R1228" s="2" t="str">
        <f t="shared" si="179"/>
        <v>ADULTS</v>
      </c>
    </row>
    <row r="1229" spans="1:18" x14ac:dyDescent="0.35">
      <c r="A1229" s="1">
        <v>44932</v>
      </c>
      <c r="B1229" t="s">
        <v>1258</v>
      </c>
      <c r="C1229">
        <v>57</v>
      </c>
      <c r="D1229" t="s">
        <v>14</v>
      </c>
      <c r="E1229" t="s">
        <v>35</v>
      </c>
      <c r="F1229" t="s">
        <v>16</v>
      </c>
      <c r="G1229" s="6">
        <f>VLOOKUP(F1229,S$11:$T$15, 2, FALSE)</f>
        <v>2509.1716796874998</v>
      </c>
      <c r="H1229" t="s">
        <v>12</v>
      </c>
      <c r="I1229" s="2">
        <v>2448.96</v>
      </c>
      <c r="J1229" t="str">
        <f t="shared" si="175"/>
        <v>40-59</v>
      </c>
      <c r="K1229" s="2">
        <f t="shared" si="171"/>
        <v>2693.8560000000002</v>
      </c>
      <c r="L1229" s="2">
        <f t="shared" si="176"/>
        <v>2694</v>
      </c>
      <c r="M1229" s="2">
        <f t="shared" si="177"/>
        <v>2694</v>
      </c>
      <c r="N1229" s="2">
        <f t="shared" si="178"/>
        <v>2693</v>
      </c>
      <c r="O1229">
        <f t="shared" si="172"/>
        <v>2023</v>
      </c>
      <c r="P1229" t="str">
        <f t="shared" si="173"/>
        <v>Jan</v>
      </c>
      <c r="Q1229" t="str">
        <f t="shared" si="174"/>
        <v>Jan-2023</v>
      </c>
      <c r="R1229" s="2" t="str">
        <f t="shared" si="179"/>
        <v>ADULTS</v>
      </c>
    </row>
    <row r="1230" spans="1:18" x14ac:dyDescent="0.35">
      <c r="A1230" s="1">
        <v>45077</v>
      </c>
      <c r="B1230" t="s">
        <v>1259</v>
      </c>
      <c r="C1230">
        <v>43</v>
      </c>
      <c r="D1230" t="s">
        <v>14</v>
      </c>
      <c r="E1230" t="s">
        <v>25</v>
      </c>
      <c r="F1230" t="s">
        <v>11</v>
      </c>
      <c r="G1230" s="6">
        <f>VLOOKUP(F1230,S$11:$T$15, 2, FALSE)</f>
        <v>2503.6022787783868</v>
      </c>
      <c r="H1230" t="s">
        <v>40</v>
      </c>
      <c r="I1230" s="2">
        <v>4415.08</v>
      </c>
      <c r="J1230" t="str">
        <f t="shared" si="175"/>
        <v>40-59</v>
      </c>
      <c r="K1230" s="2">
        <f t="shared" si="171"/>
        <v>4856.5880000000006</v>
      </c>
      <c r="L1230" s="2">
        <f t="shared" si="176"/>
        <v>4857</v>
      </c>
      <c r="M1230" s="2">
        <f t="shared" si="177"/>
        <v>4857</v>
      </c>
      <c r="N1230" s="2">
        <f t="shared" si="178"/>
        <v>4856</v>
      </c>
      <c r="O1230">
        <f t="shared" si="172"/>
        <v>2023</v>
      </c>
      <c r="P1230" t="str">
        <f t="shared" si="173"/>
        <v>May</v>
      </c>
      <c r="Q1230" t="str">
        <f t="shared" si="174"/>
        <v>May-2023</v>
      </c>
      <c r="R1230" s="2" t="str">
        <f t="shared" si="179"/>
        <v>ADULTS</v>
      </c>
    </row>
    <row r="1231" spans="1:18" x14ac:dyDescent="0.35">
      <c r="A1231" s="1">
        <v>45026</v>
      </c>
      <c r="B1231" t="s">
        <v>1260</v>
      </c>
      <c r="C1231">
        <v>19</v>
      </c>
      <c r="D1231" t="s">
        <v>9</v>
      </c>
      <c r="E1231" t="s">
        <v>33</v>
      </c>
      <c r="F1231" t="s">
        <v>11</v>
      </c>
      <c r="G1231" s="6">
        <f>VLOOKUP(F1231,S$11:$T$15, 2, FALSE)</f>
        <v>2503.6022787783868</v>
      </c>
      <c r="H1231" t="s">
        <v>17</v>
      </c>
      <c r="I1231" s="2">
        <v>3452.81</v>
      </c>
      <c r="J1231" t="str">
        <f t="shared" si="175"/>
        <v>18-39</v>
      </c>
      <c r="K1231" s="2">
        <f t="shared" si="171"/>
        <v>3798.0910000000003</v>
      </c>
      <c r="L1231" s="2">
        <f t="shared" si="176"/>
        <v>3798</v>
      </c>
      <c r="M1231" s="2">
        <f t="shared" si="177"/>
        <v>3799</v>
      </c>
      <c r="N1231" s="2">
        <f t="shared" si="178"/>
        <v>3798</v>
      </c>
      <c r="O1231">
        <f t="shared" si="172"/>
        <v>2023</v>
      </c>
      <c r="P1231" t="str">
        <f t="shared" si="173"/>
        <v>Apr</v>
      </c>
      <c r="Q1231" t="str">
        <f t="shared" si="174"/>
        <v>Apr-2023</v>
      </c>
      <c r="R1231" s="2" t="str">
        <f t="shared" si="179"/>
        <v>ADULTS</v>
      </c>
    </row>
    <row r="1232" spans="1:18" x14ac:dyDescent="0.35">
      <c r="A1232" s="1">
        <v>44741</v>
      </c>
      <c r="B1232" t="s">
        <v>1261</v>
      </c>
      <c r="C1232">
        <v>50</v>
      </c>
      <c r="D1232" t="s">
        <v>14</v>
      </c>
      <c r="E1232" t="s">
        <v>22</v>
      </c>
      <c r="F1232" t="s">
        <v>16</v>
      </c>
      <c r="G1232" s="6">
        <f>VLOOKUP(F1232,S$11:$T$15, 2, FALSE)</f>
        <v>2509.1716796874998</v>
      </c>
      <c r="H1232" t="s">
        <v>12</v>
      </c>
      <c r="I1232" s="2">
        <v>3111.46</v>
      </c>
      <c r="J1232" t="str">
        <f t="shared" si="175"/>
        <v>40-59</v>
      </c>
      <c r="K1232" s="2">
        <f t="shared" si="171"/>
        <v>3422.6060000000002</v>
      </c>
      <c r="L1232" s="2">
        <f t="shared" si="176"/>
        <v>3423</v>
      </c>
      <c r="M1232" s="2">
        <f t="shared" si="177"/>
        <v>3423</v>
      </c>
      <c r="N1232" s="2">
        <f t="shared" si="178"/>
        <v>3422</v>
      </c>
      <c r="O1232">
        <f t="shared" si="172"/>
        <v>2022</v>
      </c>
      <c r="P1232" t="str">
        <f t="shared" si="173"/>
        <v>Jun</v>
      </c>
      <c r="Q1232" t="str">
        <f t="shared" si="174"/>
        <v>Jun-2022</v>
      </c>
      <c r="R1232" s="2" t="str">
        <f t="shared" si="179"/>
        <v>ADULTS</v>
      </c>
    </row>
    <row r="1233" spans="1:18" x14ac:dyDescent="0.35">
      <c r="A1233" s="1">
        <v>45018</v>
      </c>
      <c r="B1233" t="s">
        <v>1262</v>
      </c>
      <c r="C1233">
        <v>42</v>
      </c>
      <c r="D1233" t="s">
        <v>21</v>
      </c>
      <c r="E1233" t="s">
        <v>10</v>
      </c>
      <c r="F1233" t="s">
        <v>16</v>
      </c>
      <c r="G1233" s="6">
        <f>VLOOKUP(F1233,S$11:$T$15, 2, FALSE)</f>
        <v>2509.1716796874998</v>
      </c>
      <c r="H1233" t="s">
        <v>12</v>
      </c>
      <c r="I1233" s="2">
        <v>4262.6000000000004</v>
      </c>
      <c r="J1233" t="str">
        <f t="shared" si="175"/>
        <v>40-59</v>
      </c>
      <c r="K1233" s="2">
        <f t="shared" si="171"/>
        <v>4688.8600000000006</v>
      </c>
      <c r="L1233" s="2">
        <f t="shared" si="176"/>
        <v>4689</v>
      </c>
      <c r="M1233" s="2">
        <f t="shared" si="177"/>
        <v>4689</v>
      </c>
      <c r="N1233" s="2">
        <f t="shared" si="178"/>
        <v>4688</v>
      </c>
      <c r="O1233">
        <f t="shared" si="172"/>
        <v>2023</v>
      </c>
      <c r="P1233" t="str">
        <f t="shared" si="173"/>
        <v>Apr</v>
      </c>
      <c r="Q1233" t="str">
        <f t="shared" si="174"/>
        <v>Apr-2023</v>
      </c>
      <c r="R1233" s="2" t="str">
        <f t="shared" si="179"/>
        <v>ADULTS</v>
      </c>
    </row>
    <row r="1234" spans="1:18" x14ac:dyDescent="0.35">
      <c r="A1234" s="1">
        <v>44872</v>
      </c>
      <c r="B1234" t="s">
        <v>1263</v>
      </c>
      <c r="C1234">
        <v>30</v>
      </c>
      <c r="D1234" t="s">
        <v>21</v>
      </c>
      <c r="E1234" t="s">
        <v>22</v>
      </c>
      <c r="F1234" t="s">
        <v>11</v>
      </c>
      <c r="G1234" s="6">
        <f>VLOOKUP(F1234,S$11:$T$15, 2, FALSE)</f>
        <v>2503.6022787783868</v>
      </c>
      <c r="H1234" t="s">
        <v>37</v>
      </c>
      <c r="I1234" s="2">
        <v>2985.61</v>
      </c>
      <c r="J1234" t="str">
        <f t="shared" si="175"/>
        <v>18-39</v>
      </c>
      <c r="K1234" s="2">
        <f t="shared" si="171"/>
        <v>3284.1710000000003</v>
      </c>
      <c r="L1234" s="2">
        <f t="shared" si="176"/>
        <v>3284</v>
      </c>
      <c r="M1234" s="2">
        <f t="shared" si="177"/>
        <v>3285</v>
      </c>
      <c r="N1234" s="2">
        <f t="shared" si="178"/>
        <v>3284</v>
      </c>
      <c r="O1234">
        <f t="shared" si="172"/>
        <v>2022</v>
      </c>
      <c r="P1234" t="str">
        <f t="shared" si="173"/>
        <v>Nov</v>
      </c>
      <c r="Q1234" t="str">
        <f t="shared" si="174"/>
        <v>Nov-2022</v>
      </c>
      <c r="R1234" s="2" t="str">
        <f t="shared" si="179"/>
        <v>ADULTS</v>
      </c>
    </row>
    <row r="1235" spans="1:18" x14ac:dyDescent="0.35">
      <c r="A1235" s="1">
        <v>44572</v>
      </c>
      <c r="B1235" t="s">
        <v>1264</v>
      </c>
      <c r="C1235">
        <v>51</v>
      </c>
      <c r="D1235" t="s">
        <v>9</v>
      </c>
      <c r="E1235" t="s">
        <v>25</v>
      </c>
      <c r="F1235" t="s">
        <v>11</v>
      </c>
      <c r="G1235" s="6">
        <f>VLOOKUP(F1235,S$11:$T$15, 2, FALSE)</f>
        <v>2503.6022787783868</v>
      </c>
      <c r="H1235" t="s">
        <v>12</v>
      </c>
      <c r="I1235" s="2">
        <v>2511.4</v>
      </c>
      <c r="J1235" t="str">
        <f t="shared" si="175"/>
        <v>40-59</v>
      </c>
      <c r="K1235" s="2">
        <f t="shared" si="171"/>
        <v>2762.5400000000004</v>
      </c>
      <c r="L1235" s="2">
        <f t="shared" si="176"/>
        <v>2763</v>
      </c>
      <c r="M1235" s="2">
        <f t="shared" si="177"/>
        <v>2763</v>
      </c>
      <c r="N1235" s="2">
        <f t="shared" si="178"/>
        <v>2762</v>
      </c>
      <c r="O1235">
        <f t="shared" si="172"/>
        <v>2022</v>
      </c>
      <c r="P1235" t="str">
        <f t="shared" si="173"/>
        <v>Jan</v>
      </c>
      <c r="Q1235" t="str">
        <f t="shared" si="174"/>
        <v>Jan-2022</v>
      </c>
      <c r="R1235" s="2" t="str">
        <f t="shared" si="179"/>
        <v>ADULTS</v>
      </c>
    </row>
    <row r="1236" spans="1:18" x14ac:dyDescent="0.35">
      <c r="A1236" s="1">
        <v>44744</v>
      </c>
      <c r="B1236" t="s">
        <v>1265</v>
      </c>
      <c r="C1236">
        <v>94</v>
      </c>
      <c r="D1236" t="s">
        <v>21</v>
      </c>
      <c r="E1236" t="s">
        <v>19</v>
      </c>
      <c r="F1236" t="s">
        <v>16</v>
      </c>
      <c r="G1236" s="6">
        <f>VLOOKUP(F1236,S$11:$T$15, 2, FALSE)</f>
        <v>2509.1716796874998</v>
      </c>
      <c r="H1236" t="s">
        <v>37</v>
      </c>
      <c r="I1236" s="2">
        <v>1194.3900000000001</v>
      </c>
      <c r="J1236" t="str">
        <f t="shared" si="175"/>
        <v>&gt;59</v>
      </c>
      <c r="K1236" s="2">
        <f t="shared" si="171"/>
        <v>1313.8290000000002</v>
      </c>
      <c r="L1236" s="2">
        <f t="shared" si="176"/>
        <v>1314</v>
      </c>
      <c r="M1236" s="2">
        <f t="shared" si="177"/>
        <v>1314</v>
      </c>
      <c r="N1236" s="2">
        <f t="shared" si="178"/>
        <v>1313</v>
      </c>
      <c r="O1236">
        <f t="shared" si="172"/>
        <v>2022</v>
      </c>
      <c r="P1236" t="str">
        <f t="shared" si="173"/>
        <v>Jul</v>
      </c>
      <c r="Q1236" t="str">
        <f t="shared" si="174"/>
        <v>Jul-2022</v>
      </c>
      <c r="R1236" s="2" t="str">
        <f t="shared" si="179"/>
        <v>ADULTS</v>
      </c>
    </row>
    <row r="1237" spans="1:18" x14ac:dyDescent="0.35">
      <c r="A1237" s="1">
        <v>44878</v>
      </c>
      <c r="B1237" t="s">
        <v>1266</v>
      </c>
      <c r="C1237">
        <v>86</v>
      </c>
      <c r="D1237" t="s">
        <v>14</v>
      </c>
      <c r="E1237" t="s">
        <v>10</v>
      </c>
      <c r="F1237" t="s">
        <v>30</v>
      </c>
      <c r="G1237" s="6">
        <f>VLOOKUP(F1237,S$11:$T$15, 2, FALSE)</f>
        <v>2496.7676064257025</v>
      </c>
      <c r="H1237" t="s">
        <v>40</v>
      </c>
      <c r="I1237" s="2">
        <v>3346.02</v>
      </c>
      <c r="J1237" t="str">
        <f t="shared" si="175"/>
        <v>&gt;59</v>
      </c>
      <c r="K1237" s="2">
        <f t="shared" si="171"/>
        <v>3680.6220000000003</v>
      </c>
      <c r="L1237" s="2">
        <f t="shared" si="176"/>
        <v>3681</v>
      </c>
      <c r="M1237" s="2">
        <f t="shared" si="177"/>
        <v>3681</v>
      </c>
      <c r="N1237" s="2">
        <f t="shared" si="178"/>
        <v>3680</v>
      </c>
      <c r="O1237">
        <f t="shared" si="172"/>
        <v>2022</v>
      </c>
      <c r="P1237" t="str">
        <f t="shared" si="173"/>
        <v>Nov</v>
      </c>
      <c r="Q1237" t="str">
        <f t="shared" si="174"/>
        <v>Nov-2022</v>
      </c>
      <c r="R1237" s="2" t="str">
        <f t="shared" si="179"/>
        <v>ADULTS</v>
      </c>
    </row>
    <row r="1238" spans="1:18" x14ac:dyDescent="0.35">
      <c r="A1238" s="1">
        <v>44953</v>
      </c>
      <c r="B1238" t="s">
        <v>1267</v>
      </c>
      <c r="C1238">
        <v>9</v>
      </c>
      <c r="D1238" t="s">
        <v>14</v>
      </c>
      <c r="E1238" t="s">
        <v>19</v>
      </c>
      <c r="F1238" t="s">
        <v>16</v>
      </c>
      <c r="G1238" s="6">
        <f>VLOOKUP(F1238,S$11:$T$15, 2, FALSE)</f>
        <v>2509.1716796874998</v>
      </c>
      <c r="H1238" t="s">
        <v>28</v>
      </c>
      <c r="I1238" s="2">
        <v>1522.42</v>
      </c>
      <c r="J1238" t="str">
        <f t="shared" si="175"/>
        <v>0-17</v>
      </c>
      <c r="K1238" s="2">
        <f t="shared" si="171"/>
        <v>1674.6620000000003</v>
      </c>
      <c r="L1238" s="2">
        <f t="shared" si="176"/>
        <v>1675</v>
      </c>
      <c r="M1238" s="2">
        <f t="shared" si="177"/>
        <v>1675</v>
      </c>
      <c r="N1238" s="2">
        <f t="shared" si="178"/>
        <v>1674</v>
      </c>
      <c r="O1238">
        <f t="shared" si="172"/>
        <v>2023</v>
      </c>
      <c r="P1238" t="str">
        <f t="shared" si="173"/>
        <v>Jan</v>
      </c>
      <c r="Q1238" t="str">
        <f t="shared" si="174"/>
        <v>Jan-2023</v>
      </c>
      <c r="R1238" s="2" t="str">
        <f t="shared" si="179"/>
        <v>CHILDREN</v>
      </c>
    </row>
    <row r="1239" spans="1:18" x14ac:dyDescent="0.35">
      <c r="A1239" s="1">
        <v>45056</v>
      </c>
      <c r="B1239" t="s">
        <v>1268</v>
      </c>
      <c r="C1239">
        <v>25</v>
      </c>
      <c r="D1239" t="s">
        <v>9</v>
      </c>
      <c r="E1239" t="s">
        <v>22</v>
      </c>
      <c r="F1239" t="s">
        <v>23</v>
      </c>
      <c r="G1239" s="6">
        <f>VLOOKUP(F1239,S$11:$T$15, 2, FALSE)</f>
        <v>2440.2966694490819</v>
      </c>
      <c r="H1239" t="s">
        <v>40</v>
      </c>
      <c r="I1239" s="2">
        <v>3985.78</v>
      </c>
      <c r="J1239" t="str">
        <f t="shared" si="175"/>
        <v>18-39</v>
      </c>
      <c r="K1239" s="2">
        <f t="shared" si="171"/>
        <v>4384.3580000000002</v>
      </c>
      <c r="L1239" s="2">
        <f t="shared" si="176"/>
        <v>4384</v>
      </c>
      <c r="M1239" s="2">
        <f t="shared" si="177"/>
        <v>4385</v>
      </c>
      <c r="N1239" s="2">
        <f t="shared" si="178"/>
        <v>4384</v>
      </c>
      <c r="O1239">
        <f t="shared" si="172"/>
        <v>2023</v>
      </c>
      <c r="P1239" t="str">
        <f t="shared" si="173"/>
        <v>May</v>
      </c>
      <c r="Q1239" t="str">
        <f t="shared" si="174"/>
        <v>May-2023</v>
      </c>
      <c r="R1239" s="2" t="str">
        <f t="shared" si="179"/>
        <v>ADULTS</v>
      </c>
    </row>
    <row r="1240" spans="1:18" x14ac:dyDescent="0.35">
      <c r="A1240" s="1">
        <v>44823</v>
      </c>
      <c r="B1240" t="s">
        <v>1269</v>
      </c>
      <c r="C1240">
        <v>98</v>
      </c>
      <c r="D1240" t="s">
        <v>9</v>
      </c>
      <c r="E1240" t="s">
        <v>1270</v>
      </c>
      <c r="F1240" t="s">
        <v>16</v>
      </c>
      <c r="G1240" s="6">
        <f>VLOOKUP(F1240,S$11:$T$15, 2, FALSE)</f>
        <v>2509.1716796874998</v>
      </c>
      <c r="H1240" t="s">
        <v>17</v>
      </c>
      <c r="I1240" s="2">
        <v>91.81</v>
      </c>
      <c r="J1240" t="str">
        <f t="shared" si="175"/>
        <v>&gt;59</v>
      </c>
      <c r="K1240" s="2">
        <f t="shared" si="171"/>
        <v>100.99100000000001</v>
      </c>
      <c r="L1240" s="2">
        <f t="shared" si="176"/>
        <v>101</v>
      </c>
      <c r="M1240" s="2">
        <f t="shared" si="177"/>
        <v>101</v>
      </c>
      <c r="N1240" s="2">
        <f t="shared" si="178"/>
        <v>100</v>
      </c>
      <c r="O1240">
        <f t="shared" si="172"/>
        <v>2022</v>
      </c>
      <c r="P1240" t="str">
        <f t="shared" si="173"/>
        <v>Sep</v>
      </c>
      <c r="Q1240" t="str">
        <f t="shared" si="174"/>
        <v>Sep-2022</v>
      </c>
      <c r="R1240" s="2" t="str">
        <f t="shared" si="179"/>
        <v>ADULTS</v>
      </c>
    </row>
    <row r="1241" spans="1:18" x14ac:dyDescent="0.35">
      <c r="A1241" s="1">
        <v>44937</v>
      </c>
      <c r="B1241" t="s">
        <v>1271</v>
      </c>
      <c r="C1241">
        <v>10</v>
      </c>
      <c r="D1241" t="s">
        <v>9</v>
      </c>
      <c r="E1241" t="s">
        <v>15</v>
      </c>
      <c r="F1241" t="s">
        <v>11</v>
      </c>
      <c r="G1241" s="6">
        <f>VLOOKUP(F1241,S$11:$T$15, 2, FALSE)</f>
        <v>2503.6022787783868</v>
      </c>
      <c r="H1241" t="s">
        <v>40</v>
      </c>
      <c r="I1241" s="2">
        <v>3970.38</v>
      </c>
      <c r="J1241" t="str">
        <f t="shared" si="175"/>
        <v>0-17</v>
      </c>
      <c r="K1241" s="2">
        <f t="shared" si="171"/>
        <v>4367.4180000000006</v>
      </c>
      <c r="L1241" s="2">
        <f t="shared" si="176"/>
        <v>4367</v>
      </c>
      <c r="M1241" s="2">
        <f t="shared" si="177"/>
        <v>4368</v>
      </c>
      <c r="N1241" s="2">
        <f t="shared" si="178"/>
        <v>4367</v>
      </c>
      <c r="O1241">
        <f t="shared" si="172"/>
        <v>2023</v>
      </c>
      <c r="P1241" t="str">
        <f t="shared" si="173"/>
        <v>Jan</v>
      </c>
      <c r="Q1241" t="str">
        <f t="shared" si="174"/>
        <v>Jan-2023</v>
      </c>
      <c r="R1241" s="2" t="str">
        <f t="shared" si="179"/>
        <v>CHILDREN</v>
      </c>
    </row>
    <row r="1242" spans="1:18" x14ac:dyDescent="0.35">
      <c r="A1242" s="1">
        <v>44771</v>
      </c>
      <c r="B1242" t="s">
        <v>1272</v>
      </c>
      <c r="C1242">
        <v>50</v>
      </c>
      <c r="D1242" t="s">
        <v>14</v>
      </c>
      <c r="E1242" t="s">
        <v>10</v>
      </c>
      <c r="F1242" t="s">
        <v>11</v>
      </c>
      <c r="G1242" s="6">
        <f>VLOOKUP(F1242,S$11:$T$15, 2, FALSE)</f>
        <v>2503.6022787783868</v>
      </c>
      <c r="H1242" t="s">
        <v>37</v>
      </c>
      <c r="I1242" s="2">
        <v>315.92</v>
      </c>
      <c r="J1242" t="str">
        <f t="shared" si="175"/>
        <v>40-59</v>
      </c>
      <c r="K1242" s="2">
        <f t="shared" si="171"/>
        <v>347.51200000000006</v>
      </c>
      <c r="L1242" s="2">
        <f t="shared" si="176"/>
        <v>348</v>
      </c>
      <c r="M1242" s="2">
        <f t="shared" si="177"/>
        <v>348</v>
      </c>
      <c r="N1242" s="2">
        <f t="shared" si="178"/>
        <v>347</v>
      </c>
      <c r="O1242">
        <f t="shared" si="172"/>
        <v>2022</v>
      </c>
      <c r="P1242" t="str">
        <f t="shared" si="173"/>
        <v>Jul</v>
      </c>
      <c r="Q1242" t="str">
        <f t="shared" si="174"/>
        <v>Jul-2022</v>
      </c>
      <c r="R1242" s="2" t="str">
        <f t="shared" si="179"/>
        <v>ADULTS</v>
      </c>
    </row>
    <row r="1243" spans="1:18" x14ac:dyDescent="0.35">
      <c r="A1243" s="1">
        <v>45139</v>
      </c>
      <c r="B1243" t="s">
        <v>1273</v>
      </c>
      <c r="C1243">
        <v>59</v>
      </c>
      <c r="D1243" t="s">
        <v>9</v>
      </c>
      <c r="E1243" t="s">
        <v>35</v>
      </c>
      <c r="F1243" t="s">
        <v>30</v>
      </c>
      <c r="G1243" s="6">
        <f>VLOOKUP(F1243,S$11:$T$15, 2, FALSE)</f>
        <v>2496.7676064257025</v>
      </c>
      <c r="H1243" t="s">
        <v>17</v>
      </c>
      <c r="I1243" s="2">
        <v>1315.1</v>
      </c>
      <c r="J1243" t="str">
        <f t="shared" si="175"/>
        <v>40-59</v>
      </c>
      <c r="K1243" s="2">
        <f t="shared" si="171"/>
        <v>1446.6100000000001</v>
      </c>
      <c r="L1243" s="2">
        <f t="shared" si="176"/>
        <v>1447</v>
      </c>
      <c r="M1243" s="2">
        <f t="shared" si="177"/>
        <v>1447</v>
      </c>
      <c r="N1243" s="2">
        <f t="shared" si="178"/>
        <v>1446</v>
      </c>
      <c r="O1243">
        <f t="shared" si="172"/>
        <v>2023</v>
      </c>
      <c r="P1243" t="str">
        <f t="shared" si="173"/>
        <v>Aug</v>
      </c>
      <c r="Q1243" t="str">
        <f t="shared" si="174"/>
        <v>Aug-2023</v>
      </c>
      <c r="R1243" s="2" t="str">
        <f t="shared" si="179"/>
        <v>ADULTS</v>
      </c>
    </row>
    <row r="1244" spans="1:18" x14ac:dyDescent="0.35">
      <c r="A1244" s="1">
        <v>44840</v>
      </c>
      <c r="B1244" t="s">
        <v>1274</v>
      </c>
      <c r="C1244">
        <v>95</v>
      </c>
      <c r="D1244" t="s">
        <v>21</v>
      </c>
      <c r="E1244" t="s">
        <v>22</v>
      </c>
      <c r="F1244" t="s">
        <v>30</v>
      </c>
      <c r="G1244" s="6">
        <f>VLOOKUP(F1244,S$11:$T$15, 2, FALSE)</f>
        <v>2496.7676064257025</v>
      </c>
      <c r="H1244" t="s">
        <v>40</v>
      </c>
      <c r="I1244" s="2">
        <v>2153.9699999999998</v>
      </c>
      <c r="J1244" t="str">
        <f t="shared" si="175"/>
        <v>&gt;59</v>
      </c>
      <c r="K1244" s="2">
        <f t="shared" si="171"/>
        <v>2369.3670000000002</v>
      </c>
      <c r="L1244" s="2">
        <f t="shared" si="176"/>
        <v>2369</v>
      </c>
      <c r="M1244" s="2">
        <f t="shared" si="177"/>
        <v>2370</v>
      </c>
      <c r="N1244" s="2">
        <f t="shared" si="178"/>
        <v>2369</v>
      </c>
      <c r="O1244">
        <f t="shared" si="172"/>
        <v>2022</v>
      </c>
      <c r="P1244" t="str">
        <f t="shared" si="173"/>
        <v>Oct</v>
      </c>
      <c r="Q1244" t="str">
        <f t="shared" si="174"/>
        <v>Oct-2022</v>
      </c>
      <c r="R1244" s="2" t="str">
        <f t="shared" si="179"/>
        <v>ADULTS</v>
      </c>
    </row>
    <row r="1245" spans="1:18" x14ac:dyDescent="0.35">
      <c r="A1245" s="1">
        <v>45269</v>
      </c>
      <c r="B1245" t="s">
        <v>1275</v>
      </c>
      <c r="C1245">
        <v>4</v>
      </c>
      <c r="D1245" t="s">
        <v>9</v>
      </c>
      <c r="E1245" t="s">
        <v>19</v>
      </c>
      <c r="F1245" t="s">
        <v>11</v>
      </c>
      <c r="G1245" s="6">
        <f>VLOOKUP(F1245,S$11:$T$15, 2, FALSE)</f>
        <v>2503.6022787783868</v>
      </c>
      <c r="H1245" t="s">
        <v>12</v>
      </c>
      <c r="I1245" s="2">
        <v>2177.37</v>
      </c>
      <c r="J1245" t="str">
        <f t="shared" si="175"/>
        <v>0-17</v>
      </c>
      <c r="K1245" s="2">
        <f t="shared" si="171"/>
        <v>2395.107</v>
      </c>
      <c r="L1245" s="2">
        <f t="shared" si="176"/>
        <v>2395</v>
      </c>
      <c r="M1245" s="2">
        <f t="shared" si="177"/>
        <v>2396</v>
      </c>
      <c r="N1245" s="2">
        <f t="shared" si="178"/>
        <v>2395</v>
      </c>
      <c r="O1245">
        <f t="shared" si="172"/>
        <v>2023</v>
      </c>
      <c r="P1245" t="str">
        <f t="shared" si="173"/>
        <v>Dec</v>
      </c>
      <c r="Q1245" t="str">
        <f t="shared" si="174"/>
        <v>Dec-2023</v>
      </c>
      <c r="R1245" s="2" t="str">
        <f t="shared" si="179"/>
        <v>CHILDREN</v>
      </c>
    </row>
    <row r="1246" spans="1:18" x14ac:dyDescent="0.35">
      <c r="A1246" s="1">
        <v>44594</v>
      </c>
      <c r="B1246" t="s">
        <v>1276</v>
      </c>
      <c r="C1246">
        <v>26</v>
      </c>
      <c r="D1246" t="s">
        <v>14</v>
      </c>
      <c r="E1246" t="s">
        <v>15</v>
      </c>
      <c r="F1246" t="s">
        <v>30</v>
      </c>
      <c r="G1246" s="6">
        <f>VLOOKUP(F1246,S$11:$T$15, 2, FALSE)</f>
        <v>2496.7676064257025</v>
      </c>
      <c r="H1246" t="s">
        <v>67</v>
      </c>
      <c r="I1246" s="2">
        <v>1771.03</v>
      </c>
      <c r="J1246" t="str">
        <f t="shared" si="175"/>
        <v>18-39</v>
      </c>
      <c r="K1246" s="2">
        <f t="shared" si="171"/>
        <v>1948.133</v>
      </c>
      <c r="L1246" s="2">
        <f t="shared" si="176"/>
        <v>1948</v>
      </c>
      <c r="M1246" s="2">
        <f t="shared" si="177"/>
        <v>1949</v>
      </c>
      <c r="N1246" s="2">
        <f t="shared" si="178"/>
        <v>1948</v>
      </c>
      <c r="O1246">
        <f t="shared" si="172"/>
        <v>2022</v>
      </c>
      <c r="P1246" t="str">
        <f t="shared" si="173"/>
        <v>Feb</v>
      </c>
      <c r="Q1246" t="str">
        <f t="shared" si="174"/>
        <v>Feb-2022</v>
      </c>
      <c r="R1246" s="2" t="str">
        <f t="shared" si="179"/>
        <v>ADULTS</v>
      </c>
    </row>
    <row r="1247" spans="1:18" x14ac:dyDescent="0.35">
      <c r="A1247" s="1">
        <v>45090</v>
      </c>
      <c r="B1247" t="s">
        <v>1277</v>
      </c>
      <c r="C1247">
        <v>91</v>
      </c>
      <c r="D1247" t="s">
        <v>9</v>
      </c>
      <c r="E1247" t="s">
        <v>35</v>
      </c>
      <c r="F1247" t="s">
        <v>11</v>
      </c>
      <c r="G1247" s="6">
        <f>VLOOKUP(F1247,S$11:$T$15, 2, FALSE)</f>
        <v>2503.6022787783868</v>
      </c>
      <c r="H1247" t="s">
        <v>17</v>
      </c>
      <c r="I1247" s="2">
        <v>629.38</v>
      </c>
      <c r="J1247" t="str">
        <f t="shared" si="175"/>
        <v>&gt;59</v>
      </c>
      <c r="K1247" s="2">
        <f t="shared" si="171"/>
        <v>692.3180000000001</v>
      </c>
      <c r="L1247" s="2">
        <f t="shared" si="176"/>
        <v>692</v>
      </c>
      <c r="M1247" s="2">
        <f t="shared" si="177"/>
        <v>693</v>
      </c>
      <c r="N1247" s="2">
        <f t="shared" si="178"/>
        <v>692</v>
      </c>
      <c r="O1247">
        <f t="shared" si="172"/>
        <v>2023</v>
      </c>
      <c r="P1247" t="str">
        <f t="shared" si="173"/>
        <v>Jun</v>
      </c>
      <c r="Q1247" t="str">
        <f t="shared" si="174"/>
        <v>Jun-2023</v>
      </c>
      <c r="R1247" s="2" t="str">
        <f t="shared" si="179"/>
        <v>ADULTS</v>
      </c>
    </row>
    <row r="1248" spans="1:18" x14ac:dyDescent="0.35">
      <c r="A1248" s="1">
        <v>45035</v>
      </c>
      <c r="B1248" t="s">
        <v>1278</v>
      </c>
      <c r="C1248">
        <v>48</v>
      </c>
      <c r="D1248" t="s">
        <v>9</v>
      </c>
      <c r="E1248" t="s">
        <v>22</v>
      </c>
      <c r="F1248" t="s">
        <v>23</v>
      </c>
      <c r="G1248" s="6">
        <f>VLOOKUP(F1248,S$11:$T$15, 2, FALSE)</f>
        <v>2440.2966694490819</v>
      </c>
      <c r="H1248" t="s">
        <v>12</v>
      </c>
      <c r="I1248" s="2">
        <v>3907.46</v>
      </c>
      <c r="J1248" t="str">
        <f t="shared" si="175"/>
        <v>40-59</v>
      </c>
      <c r="K1248" s="2">
        <f t="shared" si="171"/>
        <v>4298.2060000000001</v>
      </c>
      <c r="L1248" s="2">
        <f t="shared" si="176"/>
        <v>4298</v>
      </c>
      <c r="M1248" s="2">
        <f t="shared" si="177"/>
        <v>4299</v>
      </c>
      <c r="N1248" s="2">
        <f t="shared" si="178"/>
        <v>4298</v>
      </c>
      <c r="O1248">
        <f t="shared" si="172"/>
        <v>2023</v>
      </c>
      <c r="P1248" t="str">
        <f t="shared" si="173"/>
        <v>Apr</v>
      </c>
      <c r="Q1248" t="str">
        <f t="shared" si="174"/>
        <v>Apr-2023</v>
      </c>
      <c r="R1248" s="2" t="str">
        <f t="shared" si="179"/>
        <v>ADULTS</v>
      </c>
    </row>
    <row r="1249" spans="1:18" x14ac:dyDescent="0.35">
      <c r="A1249" s="1">
        <v>44927</v>
      </c>
      <c r="B1249" t="s">
        <v>1279</v>
      </c>
      <c r="C1249">
        <v>87</v>
      </c>
      <c r="D1249" t="s">
        <v>14</v>
      </c>
      <c r="E1249" t="s">
        <v>22</v>
      </c>
      <c r="F1249" t="s">
        <v>16</v>
      </c>
      <c r="G1249" s="6">
        <f>VLOOKUP(F1249,S$11:$T$15, 2, FALSE)</f>
        <v>2509.1716796874998</v>
      </c>
      <c r="H1249" t="s">
        <v>28</v>
      </c>
      <c r="I1249" s="2">
        <v>292.60000000000002</v>
      </c>
      <c r="J1249" t="str">
        <f t="shared" si="175"/>
        <v>&gt;59</v>
      </c>
      <c r="K1249" s="2">
        <f t="shared" si="171"/>
        <v>321.86000000000007</v>
      </c>
      <c r="L1249" s="2">
        <f t="shared" si="176"/>
        <v>322</v>
      </c>
      <c r="M1249" s="2">
        <f t="shared" si="177"/>
        <v>322</v>
      </c>
      <c r="N1249" s="2">
        <f t="shared" si="178"/>
        <v>321</v>
      </c>
      <c r="O1249">
        <f t="shared" si="172"/>
        <v>2023</v>
      </c>
      <c r="P1249" t="str">
        <f t="shared" si="173"/>
        <v>Jan</v>
      </c>
      <c r="Q1249" t="str">
        <f t="shared" si="174"/>
        <v>Jan-2023</v>
      </c>
      <c r="R1249" s="2" t="str">
        <f t="shared" si="179"/>
        <v>ADULTS</v>
      </c>
    </row>
    <row r="1250" spans="1:18" x14ac:dyDescent="0.35">
      <c r="A1250" s="1">
        <v>44924</v>
      </c>
      <c r="B1250" t="s">
        <v>1280</v>
      </c>
      <c r="C1250">
        <v>33</v>
      </c>
      <c r="D1250" t="s">
        <v>21</v>
      </c>
      <c r="E1250" t="s">
        <v>10</v>
      </c>
      <c r="F1250" t="s">
        <v>16</v>
      </c>
      <c r="G1250" s="6">
        <f>VLOOKUP(F1250,S$11:$T$15, 2, FALSE)</f>
        <v>2509.1716796874998</v>
      </c>
      <c r="H1250" t="s">
        <v>67</v>
      </c>
      <c r="I1250" s="2">
        <v>1878.08</v>
      </c>
      <c r="J1250" t="str">
        <f t="shared" si="175"/>
        <v>18-39</v>
      </c>
      <c r="K1250" s="2">
        <f t="shared" si="171"/>
        <v>2065.8879999999999</v>
      </c>
      <c r="L1250" s="2">
        <f t="shared" si="176"/>
        <v>2066</v>
      </c>
      <c r="M1250" s="2">
        <f t="shared" si="177"/>
        <v>2066</v>
      </c>
      <c r="N1250" s="2">
        <f t="shared" si="178"/>
        <v>2065</v>
      </c>
      <c r="O1250">
        <f t="shared" si="172"/>
        <v>2022</v>
      </c>
      <c r="P1250" t="str">
        <f t="shared" si="173"/>
        <v>Dec</v>
      </c>
      <c r="Q1250" t="str">
        <f t="shared" si="174"/>
        <v>Dec-2022</v>
      </c>
      <c r="R1250" s="2" t="str">
        <f t="shared" si="179"/>
        <v>ADULTS</v>
      </c>
    </row>
    <row r="1251" spans="1:18" x14ac:dyDescent="0.35">
      <c r="A1251" s="1">
        <v>44957</v>
      </c>
      <c r="B1251" t="s">
        <v>1281</v>
      </c>
      <c r="C1251">
        <v>42</v>
      </c>
      <c r="D1251" t="s">
        <v>9</v>
      </c>
      <c r="E1251" t="s">
        <v>25</v>
      </c>
      <c r="F1251" t="s">
        <v>16</v>
      </c>
      <c r="G1251" s="6">
        <f>VLOOKUP(F1251,S$11:$T$15, 2, FALSE)</f>
        <v>2509.1716796874998</v>
      </c>
      <c r="H1251" t="s">
        <v>28</v>
      </c>
      <c r="I1251" s="2">
        <v>1367.77</v>
      </c>
      <c r="J1251" t="str">
        <f t="shared" si="175"/>
        <v>40-59</v>
      </c>
      <c r="K1251" s="2">
        <f t="shared" si="171"/>
        <v>1504.547</v>
      </c>
      <c r="L1251" s="2">
        <f t="shared" si="176"/>
        <v>1505</v>
      </c>
      <c r="M1251" s="2">
        <f t="shared" si="177"/>
        <v>1505</v>
      </c>
      <c r="N1251" s="2">
        <f t="shared" si="178"/>
        <v>1504</v>
      </c>
      <c r="O1251">
        <f t="shared" si="172"/>
        <v>2023</v>
      </c>
      <c r="P1251" t="str">
        <f t="shared" si="173"/>
        <v>Jan</v>
      </c>
      <c r="Q1251" t="str">
        <f t="shared" si="174"/>
        <v>Jan-2023</v>
      </c>
      <c r="R1251" s="2" t="str">
        <f t="shared" si="179"/>
        <v>ADULTS</v>
      </c>
    </row>
    <row r="1252" spans="1:18" x14ac:dyDescent="0.35">
      <c r="A1252" s="1">
        <v>45077</v>
      </c>
      <c r="B1252" t="s">
        <v>1282</v>
      </c>
      <c r="C1252">
        <v>83</v>
      </c>
      <c r="D1252" t="s">
        <v>21</v>
      </c>
      <c r="E1252" t="s">
        <v>22</v>
      </c>
      <c r="F1252" t="s">
        <v>23</v>
      </c>
      <c r="G1252" s="6">
        <f>VLOOKUP(F1252,S$11:$T$15, 2, FALSE)</f>
        <v>2440.2966694490819</v>
      </c>
      <c r="H1252" t="s">
        <v>12</v>
      </c>
      <c r="I1252" s="2">
        <v>2694.9</v>
      </c>
      <c r="J1252" t="str">
        <f t="shared" si="175"/>
        <v>&gt;59</v>
      </c>
      <c r="K1252" s="2">
        <f t="shared" si="171"/>
        <v>2964.3900000000003</v>
      </c>
      <c r="L1252" s="2">
        <f t="shared" si="176"/>
        <v>2964</v>
      </c>
      <c r="M1252" s="2">
        <f t="shared" si="177"/>
        <v>2965</v>
      </c>
      <c r="N1252" s="2">
        <f t="shared" si="178"/>
        <v>2964</v>
      </c>
      <c r="O1252">
        <f t="shared" si="172"/>
        <v>2023</v>
      </c>
      <c r="P1252" t="str">
        <f t="shared" si="173"/>
        <v>May</v>
      </c>
      <c r="Q1252" t="str">
        <f t="shared" si="174"/>
        <v>May-2023</v>
      </c>
      <c r="R1252" s="2" t="str">
        <f t="shared" si="179"/>
        <v>ADULTS</v>
      </c>
    </row>
    <row r="1253" spans="1:18" x14ac:dyDescent="0.35">
      <c r="A1253" s="1">
        <v>44781</v>
      </c>
      <c r="B1253" t="s">
        <v>1283</v>
      </c>
      <c r="C1253">
        <v>27</v>
      </c>
      <c r="D1253" t="s">
        <v>21</v>
      </c>
      <c r="E1253" t="s">
        <v>25</v>
      </c>
      <c r="F1253" t="s">
        <v>23</v>
      </c>
      <c r="G1253" s="6">
        <f>VLOOKUP(F1253,S$11:$T$15, 2, FALSE)</f>
        <v>2440.2966694490819</v>
      </c>
      <c r="H1253" t="s">
        <v>40</v>
      </c>
      <c r="I1253" s="2">
        <v>2732.12</v>
      </c>
      <c r="J1253" t="str">
        <f t="shared" si="175"/>
        <v>18-39</v>
      </c>
      <c r="K1253" s="2">
        <f t="shared" si="171"/>
        <v>3005.3320000000003</v>
      </c>
      <c r="L1253" s="2">
        <f t="shared" si="176"/>
        <v>3005</v>
      </c>
      <c r="M1253" s="2">
        <f t="shared" si="177"/>
        <v>3006</v>
      </c>
      <c r="N1253" s="2">
        <f t="shared" si="178"/>
        <v>3005</v>
      </c>
      <c r="O1253">
        <f t="shared" si="172"/>
        <v>2022</v>
      </c>
      <c r="P1253" t="str">
        <f t="shared" si="173"/>
        <v>Aug</v>
      </c>
      <c r="Q1253" t="str">
        <f t="shared" si="174"/>
        <v>Aug-2022</v>
      </c>
      <c r="R1253" s="2" t="str">
        <f t="shared" si="179"/>
        <v>ADULTS</v>
      </c>
    </row>
    <row r="1254" spans="1:18" x14ac:dyDescent="0.35">
      <c r="A1254" s="1">
        <v>45101</v>
      </c>
      <c r="B1254" t="s">
        <v>1284</v>
      </c>
      <c r="C1254">
        <v>8</v>
      </c>
      <c r="D1254" t="s">
        <v>9</v>
      </c>
      <c r="E1254" t="s">
        <v>19</v>
      </c>
      <c r="F1254" t="s">
        <v>23</v>
      </c>
      <c r="G1254" s="6">
        <f>VLOOKUP(F1254,S$11:$T$15, 2, FALSE)</f>
        <v>2440.2966694490819</v>
      </c>
      <c r="H1254" t="s">
        <v>37</v>
      </c>
      <c r="I1254" s="2">
        <v>2294.77</v>
      </c>
      <c r="J1254" t="str">
        <f t="shared" si="175"/>
        <v>0-17</v>
      </c>
      <c r="K1254" s="2">
        <f t="shared" si="171"/>
        <v>2524.2470000000003</v>
      </c>
      <c r="L1254" s="2">
        <f t="shared" si="176"/>
        <v>2524</v>
      </c>
      <c r="M1254" s="2">
        <f t="shared" si="177"/>
        <v>2525</v>
      </c>
      <c r="N1254" s="2">
        <f t="shared" si="178"/>
        <v>2524</v>
      </c>
      <c r="O1254">
        <f t="shared" si="172"/>
        <v>2023</v>
      </c>
      <c r="P1254" t="str">
        <f t="shared" si="173"/>
        <v>Jun</v>
      </c>
      <c r="Q1254" t="str">
        <f t="shared" si="174"/>
        <v>Jun-2023</v>
      </c>
      <c r="R1254" s="2" t="str">
        <f t="shared" si="179"/>
        <v>CHILDREN</v>
      </c>
    </row>
    <row r="1255" spans="1:18" x14ac:dyDescent="0.35">
      <c r="A1255" s="1">
        <v>44887</v>
      </c>
      <c r="B1255" t="s">
        <v>1285</v>
      </c>
      <c r="C1255">
        <v>73</v>
      </c>
      <c r="D1255" t="s">
        <v>9</v>
      </c>
      <c r="E1255" t="s">
        <v>10</v>
      </c>
      <c r="F1255" t="s">
        <v>30</v>
      </c>
      <c r="G1255" s="6">
        <f>VLOOKUP(F1255,S$11:$T$15, 2, FALSE)</f>
        <v>2496.7676064257025</v>
      </c>
      <c r="H1255" t="s">
        <v>40</v>
      </c>
      <c r="I1255" s="2">
        <v>326.99</v>
      </c>
      <c r="J1255" t="str">
        <f t="shared" si="175"/>
        <v>&gt;59</v>
      </c>
      <c r="K1255" s="2">
        <f t="shared" si="171"/>
        <v>359.68900000000002</v>
      </c>
      <c r="L1255" s="2">
        <f t="shared" si="176"/>
        <v>360</v>
      </c>
      <c r="M1255" s="2">
        <f t="shared" si="177"/>
        <v>360</v>
      </c>
      <c r="N1255" s="2">
        <f t="shared" si="178"/>
        <v>359</v>
      </c>
      <c r="O1255">
        <f t="shared" si="172"/>
        <v>2022</v>
      </c>
      <c r="P1255" t="str">
        <f t="shared" si="173"/>
        <v>Nov</v>
      </c>
      <c r="Q1255" t="str">
        <f t="shared" si="174"/>
        <v>Nov-2022</v>
      </c>
      <c r="R1255" s="2" t="str">
        <f t="shared" si="179"/>
        <v>ADULTS</v>
      </c>
    </row>
    <row r="1256" spans="1:18" x14ac:dyDescent="0.35">
      <c r="A1256" s="1">
        <v>44635</v>
      </c>
      <c r="B1256" t="s">
        <v>1286</v>
      </c>
      <c r="C1256">
        <v>43</v>
      </c>
      <c r="D1256" t="s">
        <v>9</v>
      </c>
      <c r="E1256" t="s">
        <v>22</v>
      </c>
      <c r="F1256" t="s">
        <v>16</v>
      </c>
      <c r="G1256" s="6">
        <f>VLOOKUP(F1256,S$11:$T$15, 2, FALSE)</f>
        <v>2509.1716796874998</v>
      </c>
      <c r="H1256" t="s">
        <v>28</v>
      </c>
      <c r="I1256" s="2">
        <v>1292.93</v>
      </c>
      <c r="J1256" t="str">
        <f t="shared" si="175"/>
        <v>40-59</v>
      </c>
      <c r="K1256" s="2">
        <f t="shared" si="171"/>
        <v>1422.2230000000002</v>
      </c>
      <c r="L1256" s="2">
        <f t="shared" si="176"/>
        <v>1422</v>
      </c>
      <c r="M1256" s="2">
        <f t="shared" si="177"/>
        <v>1423</v>
      </c>
      <c r="N1256" s="2">
        <f t="shared" si="178"/>
        <v>1422</v>
      </c>
      <c r="O1256">
        <f t="shared" si="172"/>
        <v>2022</v>
      </c>
      <c r="P1256" t="str">
        <f t="shared" si="173"/>
        <v>Mar</v>
      </c>
      <c r="Q1256" t="str">
        <f t="shared" si="174"/>
        <v>Mar-2022</v>
      </c>
      <c r="R1256" s="2" t="str">
        <f t="shared" si="179"/>
        <v>ADULTS</v>
      </c>
    </row>
    <row r="1257" spans="1:18" x14ac:dyDescent="0.35">
      <c r="A1257" s="1">
        <v>45074</v>
      </c>
      <c r="B1257" t="s">
        <v>1287</v>
      </c>
      <c r="C1257">
        <v>78</v>
      </c>
      <c r="D1257" t="s">
        <v>9</v>
      </c>
      <c r="E1257" t="s">
        <v>33</v>
      </c>
      <c r="F1257" t="s">
        <v>30</v>
      </c>
      <c r="G1257" s="6">
        <f>VLOOKUP(F1257,S$11:$T$15, 2, FALSE)</f>
        <v>2496.7676064257025</v>
      </c>
      <c r="H1257" t="s">
        <v>17</v>
      </c>
      <c r="I1257" s="2">
        <v>3412.76</v>
      </c>
      <c r="J1257" t="str">
        <f t="shared" si="175"/>
        <v>&gt;59</v>
      </c>
      <c r="K1257" s="2">
        <f t="shared" si="171"/>
        <v>3754.0360000000005</v>
      </c>
      <c r="L1257" s="2">
        <f t="shared" si="176"/>
        <v>3754</v>
      </c>
      <c r="M1257" s="2">
        <f t="shared" si="177"/>
        <v>3755</v>
      </c>
      <c r="N1257" s="2">
        <f t="shared" si="178"/>
        <v>3754</v>
      </c>
      <c r="O1257">
        <f t="shared" si="172"/>
        <v>2023</v>
      </c>
      <c r="P1257" t="str">
        <f t="shared" si="173"/>
        <v>May</v>
      </c>
      <c r="Q1257" t="str">
        <f t="shared" si="174"/>
        <v>May-2023</v>
      </c>
      <c r="R1257" s="2" t="str">
        <f t="shared" si="179"/>
        <v>ADULTS</v>
      </c>
    </row>
    <row r="1258" spans="1:18" x14ac:dyDescent="0.35">
      <c r="A1258" s="1">
        <v>45010</v>
      </c>
      <c r="B1258" t="s">
        <v>1288</v>
      </c>
      <c r="C1258">
        <v>11</v>
      </c>
      <c r="D1258" t="s">
        <v>14</v>
      </c>
      <c r="E1258" t="s">
        <v>22</v>
      </c>
      <c r="F1258" t="s">
        <v>30</v>
      </c>
      <c r="G1258" s="6">
        <f>VLOOKUP(F1258,S$11:$T$15, 2, FALSE)</f>
        <v>2496.7676064257025</v>
      </c>
      <c r="H1258" t="s">
        <v>40</v>
      </c>
      <c r="I1258" s="2">
        <v>2050.88</v>
      </c>
      <c r="J1258" t="str">
        <f t="shared" si="175"/>
        <v>0-17</v>
      </c>
      <c r="K1258" s="2">
        <f t="shared" si="171"/>
        <v>2255.9680000000003</v>
      </c>
      <c r="L1258" s="2">
        <f t="shared" si="176"/>
        <v>2256</v>
      </c>
      <c r="M1258" s="2">
        <f t="shared" si="177"/>
        <v>2256</v>
      </c>
      <c r="N1258" s="2">
        <f t="shared" si="178"/>
        <v>2255</v>
      </c>
      <c r="O1258">
        <f t="shared" si="172"/>
        <v>2023</v>
      </c>
      <c r="P1258" t="str">
        <f t="shared" si="173"/>
        <v>Mar</v>
      </c>
      <c r="Q1258" t="str">
        <f t="shared" si="174"/>
        <v>Mar-2023</v>
      </c>
      <c r="R1258" s="2" t="str">
        <f t="shared" si="179"/>
        <v>CHILDREN</v>
      </c>
    </row>
    <row r="1259" spans="1:18" x14ac:dyDescent="0.35">
      <c r="A1259" s="1">
        <v>44706</v>
      </c>
      <c r="B1259" t="s">
        <v>1289</v>
      </c>
      <c r="C1259">
        <v>2</v>
      </c>
      <c r="D1259" t="s">
        <v>21</v>
      </c>
      <c r="E1259" t="s">
        <v>22</v>
      </c>
      <c r="F1259" t="s">
        <v>30</v>
      </c>
      <c r="G1259" s="6">
        <f>VLOOKUP(F1259,S$11:$T$15, 2, FALSE)</f>
        <v>2496.7676064257025</v>
      </c>
      <c r="H1259" t="s">
        <v>17</v>
      </c>
      <c r="I1259" s="2">
        <v>551.57000000000005</v>
      </c>
      <c r="J1259" t="str">
        <f t="shared" si="175"/>
        <v>0-17</v>
      </c>
      <c r="K1259" s="2">
        <f t="shared" si="171"/>
        <v>606.72700000000009</v>
      </c>
      <c r="L1259" s="2">
        <f t="shared" si="176"/>
        <v>607</v>
      </c>
      <c r="M1259" s="2">
        <f t="shared" si="177"/>
        <v>607</v>
      </c>
      <c r="N1259" s="2">
        <f t="shared" si="178"/>
        <v>606</v>
      </c>
      <c r="O1259">
        <f t="shared" si="172"/>
        <v>2022</v>
      </c>
      <c r="P1259" t="str">
        <f t="shared" si="173"/>
        <v>May</v>
      </c>
      <c r="Q1259" t="str">
        <f t="shared" si="174"/>
        <v>May-2022</v>
      </c>
      <c r="R1259" s="2" t="str">
        <f t="shared" si="179"/>
        <v>CHILDREN</v>
      </c>
    </row>
    <row r="1260" spans="1:18" x14ac:dyDescent="0.35">
      <c r="A1260" s="1">
        <v>45062</v>
      </c>
      <c r="B1260" t="s">
        <v>1290</v>
      </c>
      <c r="C1260">
        <v>31</v>
      </c>
      <c r="D1260" t="s">
        <v>21</v>
      </c>
      <c r="E1260" t="s">
        <v>25</v>
      </c>
      <c r="F1260" t="s">
        <v>16</v>
      </c>
      <c r="G1260" s="6">
        <f>VLOOKUP(F1260,S$11:$T$15, 2, FALSE)</f>
        <v>2509.1716796874998</v>
      </c>
      <c r="H1260" t="s">
        <v>37</v>
      </c>
      <c r="I1260" s="2">
        <v>538.07000000000005</v>
      </c>
      <c r="J1260" t="str">
        <f t="shared" si="175"/>
        <v>18-39</v>
      </c>
      <c r="K1260" s="2">
        <f t="shared" si="171"/>
        <v>591.87700000000007</v>
      </c>
      <c r="L1260" s="2">
        <f t="shared" si="176"/>
        <v>592</v>
      </c>
      <c r="M1260" s="2">
        <f t="shared" si="177"/>
        <v>592</v>
      </c>
      <c r="N1260" s="2">
        <f t="shared" si="178"/>
        <v>591</v>
      </c>
      <c r="O1260">
        <f t="shared" si="172"/>
        <v>2023</v>
      </c>
      <c r="P1260" t="str">
        <f t="shared" si="173"/>
        <v>May</v>
      </c>
      <c r="Q1260" t="str">
        <f t="shared" si="174"/>
        <v>May-2023</v>
      </c>
      <c r="R1260" s="2" t="str">
        <f t="shared" si="179"/>
        <v>ADULTS</v>
      </c>
    </row>
    <row r="1261" spans="1:18" x14ac:dyDescent="0.35">
      <c r="A1261" s="1">
        <v>44811</v>
      </c>
      <c r="B1261" t="s">
        <v>1291</v>
      </c>
      <c r="C1261">
        <v>36</v>
      </c>
      <c r="D1261" t="s">
        <v>21</v>
      </c>
      <c r="E1261" t="s">
        <v>25</v>
      </c>
      <c r="F1261" t="s">
        <v>23</v>
      </c>
      <c r="G1261" s="6">
        <f>VLOOKUP(F1261,S$11:$T$15, 2, FALSE)</f>
        <v>2440.2966694490819</v>
      </c>
      <c r="H1261" t="s">
        <v>37</v>
      </c>
      <c r="I1261" s="2">
        <v>2131.4</v>
      </c>
      <c r="J1261" t="str">
        <f t="shared" si="175"/>
        <v>18-39</v>
      </c>
      <c r="K1261" s="2">
        <f t="shared" si="171"/>
        <v>2344.5400000000004</v>
      </c>
      <c r="L1261" s="2">
        <f t="shared" si="176"/>
        <v>2345</v>
      </c>
      <c r="M1261" s="2">
        <f t="shared" si="177"/>
        <v>2345</v>
      </c>
      <c r="N1261" s="2">
        <f t="shared" si="178"/>
        <v>2344</v>
      </c>
      <c r="O1261">
        <f t="shared" si="172"/>
        <v>2022</v>
      </c>
      <c r="P1261" t="str">
        <f t="shared" si="173"/>
        <v>Sep</v>
      </c>
      <c r="Q1261" t="str">
        <f t="shared" si="174"/>
        <v>Sep-2022</v>
      </c>
      <c r="R1261" s="2" t="str">
        <f t="shared" si="179"/>
        <v>ADULTS</v>
      </c>
    </row>
    <row r="1262" spans="1:18" x14ac:dyDescent="0.35">
      <c r="A1262" s="1">
        <v>44580</v>
      </c>
      <c r="B1262" t="s">
        <v>1292</v>
      </c>
      <c r="C1262">
        <v>53</v>
      </c>
      <c r="D1262" t="s">
        <v>9</v>
      </c>
      <c r="E1262" t="s">
        <v>25</v>
      </c>
      <c r="F1262" t="s">
        <v>30</v>
      </c>
      <c r="G1262" s="6">
        <f>VLOOKUP(F1262,S$11:$T$15, 2, FALSE)</f>
        <v>2496.7676064257025</v>
      </c>
      <c r="H1262" t="s">
        <v>17</v>
      </c>
      <c r="I1262" s="2">
        <v>601.69000000000005</v>
      </c>
      <c r="J1262" t="str">
        <f t="shared" si="175"/>
        <v>40-59</v>
      </c>
      <c r="K1262" s="2">
        <f t="shared" si="171"/>
        <v>661.85900000000015</v>
      </c>
      <c r="L1262" s="2">
        <f t="shared" si="176"/>
        <v>662</v>
      </c>
      <c r="M1262" s="2">
        <f t="shared" si="177"/>
        <v>662</v>
      </c>
      <c r="N1262" s="2">
        <f t="shared" si="178"/>
        <v>661</v>
      </c>
      <c r="O1262">
        <f t="shared" si="172"/>
        <v>2022</v>
      </c>
      <c r="P1262" t="str">
        <f t="shared" si="173"/>
        <v>Jan</v>
      </c>
      <c r="Q1262" t="str">
        <f t="shared" si="174"/>
        <v>Jan-2022</v>
      </c>
      <c r="R1262" s="2" t="str">
        <f t="shared" si="179"/>
        <v>ADULTS</v>
      </c>
    </row>
    <row r="1263" spans="1:18" x14ac:dyDescent="0.35">
      <c r="A1263" s="1">
        <v>44663</v>
      </c>
      <c r="B1263" t="s">
        <v>1293</v>
      </c>
      <c r="C1263">
        <v>36</v>
      </c>
      <c r="D1263" t="s">
        <v>14</v>
      </c>
      <c r="E1263" t="s">
        <v>25</v>
      </c>
      <c r="F1263" t="s">
        <v>23</v>
      </c>
      <c r="G1263" s="6">
        <f>VLOOKUP(F1263,S$11:$T$15, 2, FALSE)</f>
        <v>2440.2966694490819</v>
      </c>
      <c r="H1263" t="s">
        <v>12</v>
      </c>
      <c r="I1263" s="2">
        <v>2332.9</v>
      </c>
      <c r="J1263" t="str">
        <f t="shared" si="175"/>
        <v>18-39</v>
      </c>
      <c r="K1263" s="2">
        <f t="shared" si="171"/>
        <v>2566.1900000000005</v>
      </c>
      <c r="L1263" s="2">
        <f t="shared" si="176"/>
        <v>2566</v>
      </c>
      <c r="M1263" s="2">
        <f t="shared" si="177"/>
        <v>2567</v>
      </c>
      <c r="N1263" s="2">
        <f t="shared" si="178"/>
        <v>2566</v>
      </c>
      <c r="O1263">
        <f t="shared" si="172"/>
        <v>2022</v>
      </c>
      <c r="P1263" t="str">
        <f t="shared" si="173"/>
        <v>Apr</v>
      </c>
      <c r="Q1263" t="str">
        <f t="shared" si="174"/>
        <v>Apr-2022</v>
      </c>
      <c r="R1263" s="2" t="str">
        <f t="shared" si="179"/>
        <v>ADULTS</v>
      </c>
    </row>
    <row r="1264" spans="1:18" x14ac:dyDescent="0.35">
      <c r="A1264" s="1">
        <v>44676</v>
      </c>
      <c r="B1264" t="s">
        <v>1294</v>
      </c>
      <c r="C1264">
        <v>76</v>
      </c>
      <c r="D1264" t="s">
        <v>21</v>
      </c>
      <c r="E1264" t="s">
        <v>15</v>
      </c>
      <c r="F1264" t="s">
        <v>23</v>
      </c>
      <c r="G1264" s="6">
        <f>VLOOKUP(F1264,S$11:$T$15, 2, FALSE)</f>
        <v>2440.2966694490819</v>
      </c>
      <c r="H1264" t="s">
        <v>28</v>
      </c>
      <c r="I1264" s="2">
        <v>2543.4899999999998</v>
      </c>
      <c r="J1264" t="str">
        <f t="shared" si="175"/>
        <v>&gt;59</v>
      </c>
      <c r="K1264" s="2">
        <f t="shared" si="171"/>
        <v>2797.8389999999999</v>
      </c>
      <c r="L1264" s="2">
        <f t="shared" si="176"/>
        <v>2798</v>
      </c>
      <c r="M1264" s="2">
        <f t="shared" si="177"/>
        <v>2798</v>
      </c>
      <c r="N1264" s="2">
        <f t="shared" si="178"/>
        <v>2797</v>
      </c>
      <c r="O1264">
        <f t="shared" si="172"/>
        <v>2022</v>
      </c>
      <c r="P1264" t="str">
        <f t="shared" si="173"/>
        <v>Apr</v>
      </c>
      <c r="Q1264" t="str">
        <f t="shared" si="174"/>
        <v>Apr-2022</v>
      </c>
      <c r="R1264" s="2" t="str">
        <f t="shared" si="179"/>
        <v>ADULTS</v>
      </c>
    </row>
    <row r="1265" spans="1:18" x14ac:dyDescent="0.35">
      <c r="A1265" s="1">
        <v>44708</v>
      </c>
      <c r="B1265" t="s">
        <v>1295</v>
      </c>
      <c r="C1265">
        <v>22</v>
      </c>
      <c r="D1265" t="s">
        <v>14</v>
      </c>
      <c r="E1265" t="s">
        <v>35</v>
      </c>
      <c r="F1265" t="s">
        <v>11</v>
      </c>
      <c r="G1265" s="6">
        <f>VLOOKUP(F1265,S$11:$T$15, 2, FALSE)</f>
        <v>2503.6022787783868</v>
      </c>
      <c r="H1265" t="s">
        <v>37</v>
      </c>
      <c r="I1265" s="2">
        <v>1725.83</v>
      </c>
      <c r="J1265" t="str">
        <f t="shared" si="175"/>
        <v>18-39</v>
      </c>
      <c r="K1265" s="2">
        <f t="shared" si="171"/>
        <v>1898.413</v>
      </c>
      <c r="L1265" s="2">
        <f t="shared" si="176"/>
        <v>1898</v>
      </c>
      <c r="M1265" s="2">
        <f t="shared" si="177"/>
        <v>1899</v>
      </c>
      <c r="N1265" s="2">
        <f t="shared" si="178"/>
        <v>1898</v>
      </c>
      <c r="O1265">
        <f t="shared" si="172"/>
        <v>2022</v>
      </c>
      <c r="P1265" t="str">
        <f t="shared" si="173"/>
        <v>May</v>
      </c>
      <c r="Q1265" t="str">
        <f t="shared" si="174"/>
        <v>May-2022</v>
      </c>
      <c r="R1265" s="2" t="str">
        <f t="shared" si="179"/>
        <v>ADULTS</v>
      </c>
    </row>
    <row r="1266" spans="1:18" x14ac:dyDescent="0.35">
      <c r="A1266" s="1">
        <v>44884</v>
      </c>
      <c r="B1266" t="s">
        <v>1296</v>
      </c>
      <c r="C1266">
        <v>92</v>
      </c>
      <c r="D1266" t="s">
        <v>9</v>
      </c>
      <c r="E1266" t="s">
        <v>19</v>
      </c>
      <c r="F1266" t="s">
        <v>30</v>
      </c>
      <c r="G1266" s="6">
        <f>VLOOKUP(F1266,S$11:$T$15, 2, FALSE)</f>
        <v>2496.7676064257025</v>
      </c>
      <c r="H1266" t="s">
        <v>12</v>
      </c>
      <c r="I1266" s="2">
        <v>1920.86</v>
      </c>
      <c r="J1266" t="str">
        <f t="shared" si="175"/>
        <v>&gt;59</v>
      </c>
      <c r="K1266" s="2">
        <f t="shared" si="171"/>
        <v>2112.9459999999999</v>
      </c>
      <c r="L1266" s="2">
        <f t="shared" si="176"/>
        <v>2113</v>
      </c>
      <c r="M1266" s="2">
        <f t="shared" si="177"/>
        <v>2113</v>
      </c>
      <c r="N1266" s="2">
        <f t="shared" si="178"/>
        <v>2112</v>
      </c>
      <c r="O1266">
        <f t="shared" si="172"/>
        <v>2022</v>
      </c>
      <c r="P1266" t="str">
        <f t="shared" si="173"/>
        <v>Nov</v>
      </c>
      <c r="Q1266" t="str">
        <f t="shared" si="174"/>
        <v>Nov-2022</v>
      </c>
      <c r="R1266" s="2" t="str">
        <f t="shared" si="179"/>
        <v>ADULTS</v>
      </c>
    </row>
    <row r="1267" spans="1:18" x14ac:dyDescent="0.35">
      <c r="A1267" s="1">
        <v>44908</v>
      </c>
      <c r="B1267" t="s">
        <v>1297</v>
      </c>
      <c r="C1267">
        <v>38</v>
      </c>
      <c r="D1267" t="s">
        <v>9</v>
      </c>
      <c r="E1267" t="s">
        <v>33</v>
      </c>
      <c r="F1267" t="s">
        <v>30</v>
      </c>
      <c r="G1267" s="6">
        <f>VLOOKUP(F1267,S$11:$T$15, 2, FALSE)</f>
        <v>2496.7676064257025</v>
      </c>
      <c r="H1267" t="s">
        <v>12</v>
      </c>
      <c r="I1267" s="2">
        <v>3581.83</v>
      </c>
      <c r="J1267" t="str">
        <f t="shared" si="175"/>
        <v>18-39</v>
      </c>
      <c r="K1267" s="2">
        <f t="shared" si="171"/>
        <v>3940.0130000000004</v>
      </c>
      <c r="L1267" s="2">
        <f t="shared" si="176"/>
        <v>3940</v>
      </c>
      <c r="M1267" s="2">
        <f t="shared" si="177"/>
        <v>3941</v>
      </c>
      <c r="N1267" s="2">
        <f t="shared" si="178"/>
        <v>3940</v>
      </c>
      <c r="O1267">
        <f t="shared" si="172"/>
        <v>2022</v>
      </c>
      <c r="P1267" t="str">
        <f t="shared" si="173"/>
        <v>Dec</v>
      </c>
      <c r="Q1267" t="str">
        <f t="shared" si="174"/>
        <v>Dec-2022</v>
      </c>
      <c r="R1267" s="2" t="str">
        <f t="shared" si="179"/>
        <v>ADULTS</v>
      </c>
    </row>
    <row r="1268" spans="1:18" x14ac:dyDescent="0.35">
      <c r="A1268" s="1">
        <v>45078</v>
      </c>
      <c r="B1268" t="s">
        <v>1298</v>
      </c>
      <c r="C1268">
        <v>44</v>
      </c>
      <c r="D1268" t="s">
        <v>21</v>
      </c>
      <c r="E1268" t="s">
        <v>10</v>
      </c>
      <c r="F1268" t="s">
        <v>30</v>
      </c>
      <c r="G1268" s="6">
        <f>VLOOKUP(F1268,S$11:$T$15, 2, FALSE)</f>
        <v>2496.7676064257025</v>
      </c>
      <c r="H1268" t="s">
        <v>40</v>
      </c>
      <c r="I1268" s="2">
        <v>2744.88</v>
      </c>
      <c r="J1268" t="str">
        <f t="shared" si="175"/>
        <v>40-59</v>
      </c>
      <c r="K1268" s="2">
        <f t="shared" si="171"/>
        <v>3019.3680000000004</v>
      </c>
      <c r="L1268" s="2">
        <f t="shared" si="176"/>
        <v>3019</v>
      </c>
      <c r="M1268" s="2">
        <f t="shared" si="177"/>
        <v>3020</v>
      </c>
      <c r="N1268" s="2">
        <f t="shared" si="178"/>
        <v>3019</v>
      </c>
      <c r="O1268">
        <f t="shared" si="172"/>
        <v>2023</v>
      </c>
      <c r="P1268" t="str">
        <f t="shared" si="173"/>
        <v>Jun</v>
      </c>
      <c r="Q1268" t="str">
        <f t="shared" si="174"/>
        <v>Jun-2023</v>
      </c>
      <c r="R1268" s="2" t="str">
        <f t="shared" si="179"/>
        <v>ADULTS</v>
      </c>
    </row>
    <row r="1269" spans="1:18" x14ac:dyDescent="0.35">
      <c r="A1269" s="1">
        <v>44812</v>
      </c>
      <c r="B1269" t="s">
        <v>1299</v>
      </c>
      <c r="C1269">
        <v>59</v>
      </c>
      <c r="D1269" t="s">
        <v>9</v>
      </c>
      <c r="E1269" t="s">
        <v>35</v>
      </c>
      <c r="F1269" t="s">
        <v>30</v>
      </c>
      <c r="G1269" s="6">
        <f>VLOOKUP(F1269,S$11:$T$15, 2, FALSE)</f>
        <v>2496.7676064257025</v>
      </c>
      <c r="H1269" t="s">
        <v>28</v>
      </c>
      <c r="I1269" s="2">
        <v>658.4</v>
      </c>
      <c r="J1269" t="str">
        <f t="shared" si="175"/>
        <v>40-59</v>
      </c>
      <c r="K1269" s="2">
        <f t="shared" si="171"/>
        <v>724.24</v>
      </c>
      <c r="L1269" s="2">
        <f t="shared" si="176"/>
        <v>724</v>
      </c>
      <c r="M1269" s="2">
        <f t="shared" si="177"/>
        <v>725</v>
      </c>
      <c r="N1269" s="2">
        <f t="shared" si="178"/>
        <v>724</v>
      </c>
      <c r="O1269">
        <f t="shared" si="172"/>
        <v>2022</v>
      </c>
      <c r="P1269" t="str">
        <f t="shared" si="173"/>
        <v>Sep</v>
      </c>
      <c r="Q1269" t="str">
        <f t="shared" si="174"/>
        <v>Sep-2022</v>
      </c>
      <c r="R1269" s="2" t="str">
        <f t="shared" si="179"/>
        <v>ADULTS</v>
      </c>
    </row>
    <row r="1270" spans="1:18" x14ac:dyDescent="0.35">
      <c r="A1270" s="1">
        <v>44805</v>
      </c>
      <c r="B1270" t="s">
        <v>1300</v>
      </c>
      <c r="C1270">
        <v>54</v>
      </c>
      <c r="D1270" t="s">
        <v>21</v>
      </c>
      <c r="E1270" t="s">
        <v>19</v>
      </c>
      <c r="F1270" t="s">
        <v>23</v>
      </c>
      <c r="G1270" s="6">
        <f>VLOOKUP(F1270,S$11:$T$15, 2, FALSE)</f>
        <v>2440.2966694490819</v>
      </c>
      <c r="H1270" t="s">
        <v>40</v>
      </c>
      <c r="I1270" s="2">
        <v>4276.6499999999996</v>
      </c>
      <c r="J1270" t="str">
        <f t="shared" si="175"/>
        <v>40-59</v>
      </c>
      <c r="K1270" s="2">
        <f t="shared" si="171"/>
        <v>4704.3149999999996</v>
      </c>
      <c r="L1270" s="2">
        <f t="shared" si="176"/>
        <v>4704</v>
      </c>
      <c r="M1270" s="2">
        <f t="shared" si="177"/>
        <v>4705</v>
      </c>
      <c r="N1270" s="2">
        <f t="shared" si="178"/>
        <v>4704</v>
      </c>
      <c r="O1270">
        <f t="shared" si="172"/>
        <v>2022</v>
      </c>
      <c r="P1270" t="str">
        <f t="shared" si="173"/>
        <v>Sep</v>
      </c>
      <c r="Q1270" t="str">
        <f t="shared" si="174"/>
        <v>Sep-2022</v>
      </c>
      <c r="R1270" s="2" t="str">
        <f t="shared" si="179"/>
        <v>ADULTS</v>
      </c>
    </row>
    <row r="1271" spans="1:18" x14ac:dyDescent="0.35">
      <c r="A1271" s="1">
        <v>44675</v>
      </c>
      <c r="B1271" t="s">
        <v>1301</v>
      </c>
      <c r="C1271">
        <v>18</v>
      </c>
      <c r="D1271" t="s">
        <v>9</v>
      </c>
      <c r="E1271" t="s">
        <v>25</v>
      </c>
      <c r="F1271" t="s">
        <v>16</v>
      </c>
      <c r="G1271" s="6">
        <f>VLOOKUP(F1271,S$11:$T$15, 2, FALSE)</f>
        <v>2509.1716796874998</v>
      </c>
      <c r="H1271" t="s">
        <v>17</v>
      </c>
      <c r="I1271" s="2">
        <v>1036.5</v>
      </c>
      <c r="J1271" t="str">
        <f t="shared" si="175"/>
        <v>18-39</v>
      </c>
      <c r="K1271" s="2">
        <f t="shared" si="171"/>
        <v>1140.1500000000001</v>
      </c>
      <c r="L1271" s="2">
        <f t="shared" si="176"/>
        <v>1140</v>
      </c>
      <c r="M1271" s="2">
        <f t="shared" si="177"/>
        <v>1141</v>
      </c>
      <c r="N1271" s="2">
        <f t="shared" si="178"/>
        <v>1140</v>
      </c>
      <c r="O1271">
        <f t="shared" si="172"/>
        <v>2022</v>
      </c>
      <c r="P1271" t="str">
        <f t="shared" si="173"/>
        <v>Apr</v>
      </c>
      <c r="Q1271" t="str">
        <f t="shared" si="174"/>
        <v>Apr-2022</v>
      </c>
      <c r="R1271" s="2" t="str">
        <f t="shared" si="179"/>
        <v>ADULTS</v>
      </c>
    </row>
    <row r="1272" spans="1:18" x14ac:dyDescent="0.35">
      <c r="A1272" s="1">
        <v>44614</v>
      </c>
      <c r="B1272" t="s">
        <v>1302</v>
      </c>
      <c r="C1272">
        <v>4</v>
      </c>
      <c r="D1272" t="s">
        <v>21</v>
      </c>
      <c r="E1272" t="s">
        <v>25</v>
      </c>
      <c r="F1272" t="s">
        <v>16</v>
      </c>
      <c r="G1272" s="6">
        <f>VLOOKUP(F1272,S$11:$T$15, 2, FALSE)</f>
        <v>2509.1716796874998</v>
      </c>
      <c r="H1272" t="s">
        <v>12</v>
      </c>
      <c r="I1272" s="2">
        <v>2560.25</v>
      </c>
      <c r="J1272" t="str">
        <f t="shared" si="175"/>
        <v>0-17</v>
      </c>
      <c r="K1272" s="2">
        <f t="shared" si="171"/>
        <v>2816.2750000000001</v>
      </c>
      <c r="L1272" s="2">
        <f t="shared" si="176"/>
        <v>2816</v>
      </c>
      <c r="M1272" s="2">
        <f t="shared" si="177"/>
        <v>2817</v>
      </c>
      <c r="N1272" s="2">
        <f t="shared" si="178"/>
        <v>2816</v>
      </c>
      <c r="O1272">
        <f t="shared" si="172"/>
        <v>2022</v>
      </c>
      <c r="P1272" t="str">
        <f t="shared" si="173"/>
        <v>Feb</v>
      </c>
      <c r="Q1272" t="str">
        <f t="shared" si="174"/>
        <v>Feb-2022</v>
      </c>
      <c r="R1272" s="2" t="str">
        <f t="shared" si="179"/>
        <v>CHILDREN</v>
      </c>
    </row>
    <row r="1273" spans="1:18" x14ac:dyDescent="0.35">
      <c r="A1273" s="1">
        <v>45023</v>
      </c>
      <c r="B1273" t="s">
        <v>1303</v>
      </c>
      <c r="C1273">
        <v>45</v>
      </c>
      <c r="D1273" t="s">
        <v>14</v>
      </c>
      <c r="E1273" t="s">
        <v>10</v>
      </c>
      <c r="F1273" t="s">
        <v>23</v>
      </c>
      <c r="G1273" s="6">
        <f>VLOOKUP(F1273,S$11:$T$15, 2, FALSE)</f>
        <v>2440.2966694490819</v>
      </c>
      <c r="H1273" t="s">
        <v>37</v>
      </c>
      <c r="I1273" s="2">
        <v>3266.23</v>
      </c>
      <c r="J1273" t="str">
        <f t="shared" si="175"/>
        <v>40-59</v>
      </c>
      <c r="K1273" s="2">
        <f t="shared" si="171"/>
        <v>3592.8530000000005</v>
      </c>
      <c r="L1273" s="2">
        <f t="shared" si="176"/>
        <v>3593</v>
      </c>
      <c r="M1273" s="2">
        <f t="shared" si="177"/>
        <v>3593</v>
      </c>
      <c r="N1273" s="2">
        <f t="shared" si="178"/>
        <v>3592</v>
      </c>
      <c r="O1273">
        <f t="shared" si="172"/>
        <v>2023</v>
      </c>
      <c r="P1273" t="str">
        <f t="shared" si="173"/>
        <v>Apr</v>
      </c>
      <c r="Q1273" t="str">
        <f t="shared" si="174"/>
        <v>Apr-2023</v>
      </c>
      <c r="R1273" s="2" t="str">
        <f t="shared" si="179"/>
        <v>ADULTS</v>
      </c>
    </row>
    <row r="1274" spans="1:18" x14ac:dyDescent="0.35">
      <c r="A1274" s="1">
        <v>44808</v>
      </c>
      <c r="B1274" t="s">
        <v>1304</v>
      </c>
      <c r="C1274">
        <v>73</v>
      </c>
      <c r="D1274" t="s">
        <v>21</v>
      </c>
      <c r="E1274" t="s">
        <v>35</v>
      </c>
      <c r="F1274" t="s">
        <v>30</v>
      </c>
      <c r="G1274" s="6">
        <f>VLOOKUP(F1274,S$11:$T$15, 2, FALSE)</f>
        <v>2496.7676064257025</v>
      </c>
      <c r="H1274" t="s">
        <v>28</v>
      </c>
      <c r="I1274" s="2">
        <v>1250.6600000000001</v>
      </c>
      <c r="J1274" t="str">
        <f t="shared" si="175"/>
        <v>&gt;59</v>
      </c>
      <c r="K1274" s="2">
        <f t="shared" si="171"/>
        <v>1375.7260000000001</v>
      </c>
      <c r="L1274" s="2">
        <f t="shared" si="176"/>
        <v>1376</v>
      </c>
      <c r="M1274" s="2">
        <f t="shared" si="177"/>
        <v>1376</v>
      </c>
      <c r="N1274" s="2">
        <f t="shared" si="178"/>
        <v>1375</v>
      </c>
      <c r="O1274">
        <f t="shared" si="172"/>
        <v>2022</v>
      </c>
      <c r="P1274" t="str">
        <f t="shared" si="173"/>
        <v>Sep</v>
      </c>
      <c r="Q1274" t="str">
        <f t="shared" si="174"/>
        <v>Sep-2022</v>
      </c>
      <c r="R1274" s="2" t="str">
        <f t="shared" si="179"/>
        <v>ADULTS</v>
      </c>
    </row>
    <row r="1275" spans="1:18" x14ac:dyDescent="0.35">
      <c r="A1275" s="1">
        <v>45046</v>
      </c>
      <c r="B1275" t="s">
        <v>1305</v>
      </c>
      <c r="C1275">
        <v>59</v>
      </c>
      <c r="D1275" t="s">
        <v>9</v>
      </c>
      <c r="E1275" t="s">
        <v>19</v>
      </c>
      <c r="F1275" t="s">
        <v>16</v>
      </c>
      <c r="G1275" s="6">
        <f>VLOOKUP(F1275,S$11:$T$15, 2, FALSE)</f>
        <v>2509.1716796874998</v>
      </c>
      <c r="H1275" t="s">
        <v>28</v>
      </c>
      <c r="I1275" s="2">
        <v>4891.47</v>
      </c>
      <c r="J1275" t="str">
        <f t="shared" si="175"/>
        <v>40-59</v>
      </c>
      <c r="K1275" s="2">
        <f t="shared" si="171"/>
        <v>5380.6170000000011</v>
      </c>
      <c r="L1275" s="2">
        <f t="shared" si="176"/>
        <v>5381</v>
      </c>
      <c r="M1275" s="2">
        <f t="shared" si="177"/>
        <v>5381</v>
      </c>
      <c r="N1275" s="2">
        <f t="shared" si="178"/>
        <v>5380</v>
      </c>
      <c r="O1275">
        <f t="shared" si="172"/>
        <v>2023</v>
      </c>
      <c r="P1275" t="str">
        <f t="shared" si="173"/>
        <v>Apr</v>
      </c>
      <c r="Q1275" t="str">
        <f t="shared" si="174"/>
        <v>Apr-2023</v>
      </c>
      <c r="R1275" s="2" t="str">
        <f t="shared" si="179"/>
        <v>ADULTS</v>
      </c>
    </row>
    <row r="1276" spans="1:18" x14ac:dyDescent="0.35">
      <c r="A1276" s="1">
        <v>44641</v>
      </c>
      <c r="B1276" t="s">
        <v>1306</v>
      </c>
      <c r="C1276">
        <v>34</v>
      </c>
      <c r="D1276" t="s">
        <v>9</v>
      </c>
      <c r="E1276" t="s">
        <v>19</v>
      </c>
      <c r="F1276" t="s">
        <v>30</v>
      </c>
      <c r="G1276" s="6">
        <f>VLOOKUP(F1276,S$11:$T$15, 2, FALSE)</f>
        <v>2496.7676064257025</v>
      </c>
      <c r="H1276" t="s">
        <v>12</v>
      </c>
      <c r="I1276" s="2">
        <v>2784.02</v>
      </c>
      <c r="J1276" t="str">
        <f t="shared" si="175"/>
        <v>18-39</v>
      </c>
      <c r="K1276" s="2">
        <f t="shared" si="171"/>
        <v>3062.422</v>
      </c>
      <c r="L1276" s="2">
        <f t="shared" si="176"/>
        <v>3062</v>
      </c>
      <c r="M1276" s="2">
        <f t="shared" si="177"/>
        <v>3063</v>
      </c>
      <c r="N1276" s="2">
        <f t="shared" si="178"/>
        <v>3062</v>
      </c>
      <c r="O1276">
        <f t="shared" si="172"/>
        <v>2022</v>
      </c>
      <c r="P1276" t="str">
        <f t="shared" si="173"/>
        <v>Mar</v>
      </c>
      <c r="Q1276" t="str">
        <f t="shared" si="174"/>
        <v>Mar-2022</v>
      </c>
      <c r="R1276" s="2" t="str">
        <f t="shared" si="179"/>
        <v>ADULTS</v>
      </c>
    </row>
    <row r="1277" spans="1:18" x14ac:dyDescent="0.35">
      <c r="A1277" s="1">
        <v>44927</v>
      </c>
      <c r="B1277" t="s">
        <v>1307</v>
      </c>
      <c r="C1277">
        <v>20</v>
      </c>
      <c r="D1277" t="s">
        <v>21</v>
      </c>
      <c r="E1277" t="s">
        <v>35</v>
      </c>
      <c r="F1277" t="s">
        <v>23</v>
      </c>
      <c r="G1277" s="6">
        <f>VLOOKUP(F1277,S$11:$T$15, 2, FALSE)</f>
        <v>2440.2966694490819</v>
      </c>
      <c r="H1277" t="s">
        <v>28</v>
      </c>
      <c r="I1277" s="2">
        <v>4660.43</v>
      </c>
      <c r="J1277" t="str">
        <f t="shared" si="175"/>
        <v>18-39</v>
      </c>
      <c r="K1277" s="2">
        <f t="shared" si="171"/>
        <v>5126.4730000000009</v>
      </c>
      <c r="L1277" s="2">
        <f t="shared" si="176"/>
        <v>5126</v>
      </c>
      <c r="M1277" s="2">
        <f t="shared" si="177"/>
        <v>5127</v>
      </c>
      <c r="N1277" s="2">
        <f t="shared" si="178"/>
        <v>5126</v>
      </c>
      <c r="O1277">
        <f t="shared" si="172"/>
        <v>2023</v>
      </c>
      <c r="P1277" t="str">
        <f t="shared" si="173"/>
        <v>Jan</v>
      </c>
      <c r="Q1277" t="str">
        <f t="shared" si="174"/>
        <v>Jan-2023</v>
      </c>
      <c r="R1277" s="2" t="str">
        <f t="shared" si="179"/>
        <v>ADULTS</v>
      </c>
    </row>
    <row r="1278" spans="1:18" x14ac:dyDescent="0.35">
      <c r="A1278" s="1">
        <v>44650</v>
      </c>
      <c r="B1278" t="s">
        <v>1308</v>
      </c>
      <c r="C1278">
        <v>55</v>
      </c>
      <c r="D1278" t="s">
        <v>21</v>
      </c>
      <c r="E1278" t="s">
        <v>33</v>
      </c>
      <c r="F1278" t="s">
        <v>23</v>
      </c>
      <c r="G1278" s="6">
        <f>VLOOKUP(F1278,S$11:$T$15, 2, FALSE)</f>
        <v>2440.2966694490819</v>
      </c>
      <c r="H1278" t="s">
        <v>40</v>
      </c>
      <c r="I1278" s="2">
        <v>1009.6</v>
      </c>
      <c r="J1278" t="str">
        <f t="shared" si="175"/>
        <v>40-59</v>
      </c>
      <c r="K1278" s="2">
        <f t="shared" si="171"/>
        <v>1110.5600000000002</v>
      </c>
      <c r="L1278" s="2">
        <f t="shared" si="176"/>
        <v>1111</v>
      </c>
      <c r="M1278" s="2">
        <f t="shared" si="177"/>
        <v>1111</v>
      </c>
      <c r="N1278" s="2">
        <f t="shared" si="178"/>
        <v>1110</v>
      </c>
      <c r="O1278">
        <f t="shared" si="172"/>
        <v>2022</v>
      </c>
      <c r="P1278" t="str">
        <f t="shared" si="173"/>
        <v>Mar</v>
      </c>
      <c r="Q1278" t="str">
        <f t="shared" si="174"/>
        <v>Mar-2022</v>
      </c>
      <c r="R1278" s="2" t="str">
        <f t="shared" si="179"/>
        <v>ADULTS</v>
      </c>
    </row>
    <row r="1279" spans="1:18" x14ac:dyDescent="0.35">
      <c r="A1279" s="1">
        <v>44672</v>
      </c>
      <c r="B1279" t="s">
        <v>1309</v>
      </c>
      <c r="C1279">
        <v>9</v>
      </c>
      <c r="D1279" t="s">
        <v>21</v>
      </c>
      <c r="E1279" t="s">
        <v>33</v>
      </c>
      <c r="F1279" t="s">
        <v>16</v>
      </c>
      <c r="G1279" s="6">
        <f>VLOOKUP(F1279,S$11:$T$15, 2, FALSE)</f>
        <v>2509.1716796874998</v>
      </c>
      <c r="H1279" t="s">
        <v>37</v>
      </c>
      <c r="I1279" s="2">
        <v>1708.35</v>
      </c>
      <c r="J1279" t="str">
        <f t="shared" si="175"/>
        <v>0-17</v>
      </c>
      <c r="K1279" s="2">
        <f t="shared" si="171"/>
        <v>1879.1849999999999</v>
      </c>
      <c r="L1279" s="2">
        <f t="shared" si="176"/>
        <v>1879</v>
      </c>
      <c r="M1279" s="2">
        <f t="shared" si="177"/>
        <v>1880</v>
      </c>
      <c r="N1279" s="2">
        <f t="shared" si="178"/>
        <v>1879</v>
      </c>
      <c r="O1279">
        <f t="shared" si="172"/>
        <v>2022</v>
      </c>
      <c r="P1279" t="str">
        <f t="shared" si="173"/>
        <v>Apr</v>
      </c>
      <c r="Q1279" t="str">
        <f t="shared" si="174"/>
        <v>Apr-2022</v>
      </c>
      <c r="R1279" s="2" t="str">
        <f t="shared" si="179"/>
        <v>CHILDREN</v>
      </c>
    </row>
    <row r="1280" spans="1:18" x14ac:dyDescent="0.35">
      <c r="A1280" s="1">
        <v>44925</v>
      </c>
      <c r="B1280" t="s">
        <v>1310</v>
      </c>
      <c r="C1280">
        <v>63</v>
      </c>
      <c r="D1280" t="s">
        <v>14</v>
      </c>
      <c r="E1280" t="s">
        <v>25</v>
      </c>
      <c r="F1280" t="s">
        <v>30</v>
      </c>
      <c r="G1280" s="6">
        <f>VLOOKUP(F1280,S$11:$T$15, 2, FALSE)</f>
        <v>2496.7676064257025</v>
      </c>
      <c r="H1280" t="s">
        <v>17</v>
      </c>
      <c r="I1280" s="2">
        <v>2969.76</v>
      </c>
      <c r="J1280" t="str">
        <f t="shared" si="175"/>
        <v>&gt;59</v>
      </c>
      <c r="K1280" s="2">
        <f t="shared" si="171"/>
        <v>3266.7360000000003</v>
      </c>
      <c r="L1280" s="2">
        <f t="shared" si="176"/>
        <v>3267</v>
      </c>
      <c r="M1280" s="2">
        <f t="shared" si="177"/>
        <v>3267</v>
      </c>
      <c r="N1280" s="2">
        <f t="shared" si="178"/>
        <v>3266</v>
      </c>
      <c r="O1280">
        <f t="shared" si="172"/>
        <v>2022</v>
      </c>
      <c r="P1280" t="str">
        <f t="shared" si="173"/>
        <v>Dec</v>
      </c>
      <c r="Q1280" t="str">
        <f t="shared" si="174"/>
        <v>Dec-2022</v>
      </c>
      <c r="R1280" s="2" t="str">
        <f t="shared" si="179"/>
        <v>ADULTS</v>
      </c>
    </row>
    <row r="1281" spans="1:18" x14ac:dyDescent="0.35">
      <c r="A1281" s="1">
        <v>45108</v>
      </c>
      <c r="B1281" t="s">
        <v>1311</v>
      </c>
      <c r="C1281">
        <v>59</v>
      </c>
      <c r="D1281" t="s">
        <v>21</v>
      </c>
      <c r="E1281" t="s">
        <v>22</v>
      </c>
      <c r="F1281" t="s">
        <v>16</v>
      </c>
      <c r="G1281" s="6">
        <f>VLOOKUP(F1281,S$11:$T$15, 2, FALSE)</f>
        <v>2509.1716796874998</v>
      </c>
      <c r="H1281" t="s">
        <v>17</v>
      </c>
      <c r="I1281" s="2">
        <v>1672.26</v>
      </c>
      <c r="J1281" t="str">
        <f t="shared" si="175"/>
        <v>40-59</v>
      </c>
      <c r="K1281" s="2">
        <f t="shared" si="171"/>
        <v>1839.4860000000001</v>
      </c>
      <c r="L1281" s="2">
        <f t="shared" si="176"/>
        <v>1839</v>
      </c>
      <c r="M1281" s="2">
        <f t="shared" si="177"/>
        <v>1840</v>
      </c>
      <c r="N1281" s="2">
        <f t="shared" si="178"/>
        <v>1839</v>
      </c>
      <c r="O1281">
        <f t="shared" si="172"/>
        <v>2023</v>
      </c>
      <c r="P1281" t="str">
        <f t="shared" si="173"/>
        <v>Jul</v>
      </c>
      <c r="Q1281" t="str">
        <f t="shared" si="174"/>
        <v>Jul-2023</v>
      </c>
      <c r="R1281" s="2" t="str">
        <f t="shared" si="179"/>
        <v>ADULTS</v>
      </c>
    </row>
    <row r="1282" spans="1:18" x14ac:dyDescent="0.35">
      <c r="A1282" s="1">
        <v>45098</v>
      </c>
      <c r="B1282" t="s">
        <v>1312</v>
      </c>
      <c r="C1282">
        <v>78</v>
      </c>
      <c r="D1282" t="s">
        <v>9</v>
      </c>
      <c r="E1282" t="s">
        <v>25</v>
      </c>
      <c r="F1282" t="s">
        <v>23</v>
      </c>
      <c r="G1282" s="6">
        <f>VLOOKUP(F1282,S$11:$T$15, 2, FALSE)</f>
        <v>2440.2966694490819</v>
      </c>
      <c r="H1282" t="s">
        <v>40</v>
      </c>
      <c r="I1282" s="2">
        <v>1625.42</v>
      </c>
      <c r="J1282" t="str">
        <f t="shared" si="175"/>
        <v>&gt;59</v>
      </c>
      <c r="K1282" s="2">
        <f t="shared" ref="K1282:K1345" si="180">I1282*1.1</f>
        <v>1787.9620000000002</v>
      </c>
      <c r="L1282" s="2">
        <f t="shared" si="176"/>
        <v>1788</v>
      </c>
      <c r="M1282" s="2">
        <f t="shared" si="177"/>
        <v>1788</v>
      </c>
      <c r="N1282" s="2">
        <f t="shared" si="178"/>
        <v>1787</v>
      </c>
      <c r="O1282">
        <f t="shared" ref="O1282:O1345" si="181">YEAR(A1282)</f>
        <v>2023</v>
      </c>
      <c r="P1282" t="str">
        <f t="shared" ref="P1282:P1345" si="182">TEXT(A1282, "MMM")</f>
        <v>Jun</v>
      </c>
      <c r="Q1282" t="str">
        <f t="shared" ref="Q1282:Q1345" si="183">TEXT(A1282, "MMM-YYYY")</f>
        <v>Jun-2023</v>
      </c>
      <c r="R1282" s="2" t="str">
        <f t="shared" si="179"/>
        <v>ADULTS</v>
      </c>
    </row>
    <row r="1283" spans="1:18" x14ac:dyDescent="0.35">
      <c r="A1283" s="1">
        <v>45082</v>
      </c>
      <c r="B1283" t="s">
        <v>1313</v>
      </c>
      <c r="C1283">
        <v>82</v>
      </c>
      <c r="D1283" t="s">
        <v>21</v>
      </c>
      <c r="E1283" t="s">
        <v>35</v>
      </c>
      <c r="F1283" t="s">
        <v>16</v>
      </c>
      <c r="G1283" s="6">
        <f>VLOOKUP(F1283,S$11:$T$15, 2, FALSE)</f>
        <v>2509.1716796874998</v>
      </c>
      <c r="H1283" t="s">
        <v>28</v>
      </c>
      <c r="I1283" s="2">
        <v>3375.11</v>
      </c>
      <c r="J1283" t="str">
        <f t="shared" ref="J1283:J1346" si="184">IF(C1283&lt;=17,"0-17",IF(C1283&lt;=39, "18-39", IF(C1283&lt;=59, "40-59", "&gt;59")))</f>
        <v>&gt;59</v>
      </c>
      <c r="K1283" s="2">
        <f t="shared" si="180"/>
        <v>3712.6210000000005</v>
      </c>
      <c r="L1283" s="2">
        <f t="shared" ref="L1283:L1346" si="185">ROUND(K1283, 0)</f>
        <v>3713</v>
      </c>
      <c r="M1283" s="2">
        <f t="shared" ref="M1283:M1346" si="186">ROUNDUP(K1283, 0)</f>
        <v>3713</v>
      </c>
      <c r="N1283" s="2">
        <f t="shared" ref="N1283:N1346" si="187">ROUNDDOWN(K1283,0)</f>
        <v>3712</v>
      </c>
      <c r="O1283">
        <f t="shared" si="181"/>
        <v>2023</v>
      </c>
      <c r="P1283" t="str">
        <f t="shared" si="182"/>
        <v>Jun</v>
      </c>
      <c r="Q1283" t="str">
        <f t="shared" si="183"/>
        <v>Jun-2023</v>
      </c>
      <c r="R1283" s="2" t="str">
        <f t="shared" ref="R1283:R1346" si="188">IF(C1283&gt;=18, "ADULTS", "CHILDREN")</f>
        <v>ADULTS</v>
      </c>
    </row>
    <row r="1284" spans="1:18" x14ac:dyDescent="0.35">
      <c r="A1284" s="1">
        <v>44937</v>
      </c>
      <c r="B1284" t="s">
        <v>1314</v>
      </c>
      <c r="C1284">
        <v>72</v>
      </c>
      <c r="D1284" t="s">
        <v>21</v>
      </c>
      <c r="E1284" t="s">
        <v>15</v>
      </c>
      <c r="F1284" t="s">
        <v>30</v>
      </c>
      <c r="G1284" s="6">
        <f>VLOOKUP(F1284,S$11:$T$15, 2, FALSE)</f>
        <v>2496.7676064257025</v>
      </c>
      <c r="H1284" t="s">
        <v>28</v>
      </c>
      <c r="I1284" s="2">
        <v>3454.3</v>
      </c>
      <c r="J1284" t="str">
        <f t="shared" si="184"/>
        <v>&gt;59</v>
      </c>
      <c r="K1284" s="2">
        <f t="shared" si="180"/>
        <v>3799.7300000000005</v>
      </c>
      <c r="L1284" s="2">
        <f t="shared" si="185"/>
        <v>3800</v>
      </c>
      <c r="M1284" s="2">
        <f t="shared" si="186"/>
        <v>3800</v>
      </c>
      <c r="N1284" s="2">
        <f t="shared" si="187"/>
        <v>3799</v>
      </c>
      <c r="O1284">
        <f t="shared" si="181"/>
        <v>2023</v>
      </c>
      <c r="P1284" t="str">
        <f t="shared" si="182"/>
        <v>Jan</v>
      </c>
      <c r="Q1284" t="str">
        <f t="shared" si="183"/>
        <v>Jan-2023</v>
      </c>
      <c r="R1284" s="2" t="str">
        <f t="shared" si="188"/>
        <v>ADULTS</v>
      </c>
    </row>
    <row r="1285" spans="1:18" x14ac:dyDescent="0.35">
      <c r="A1285" s="1">
        <v>45001</v>
      </c>
      <c r="B1285" t="s">
        <v>1315</v>
      </c>
      <c r="C1285">
        <v>65</v>
      </c>
      <c r="D1285" t="s">
        <v>14</v>
      </c>
      <c r="E1285" t="s">
        <v>15</v>
      </c>
      <c r="F1285" t="s">
        <v>16</v>
      </c>
      <c r="G1285" s="6">
        <f>VLOOKUP(F1285,S$11:$T$15, 2, FALSE)</f>
        <v>2509.1716796874998</v>
      </c>
      <c r="H1285" t="s">
        <v>12</v>
      </c>
      <c r="I1285" s="2">
        <v>2246.7600000000002</v>
      </c>
      <c r="J1285" t="str">
        <f t="shared" si="184"/>
        <v>&gt;59</v>
      </c>
      <c r="K1285" s="2">
        <f t="shared" si="180"/>
        <v>2471.4360000000006</v>
      </c>
      <c r="L1285" s="2">
        <f t="shared" si="185"/>
        <v>2471</v>
      </c>
      <c r="M1285" s="2">
        <f t="shared" si="186"/>
        <v>2472</v>
      </c>
      <c r="N1285" s="2">
        <f t="shared" si="187"/>
        <v>2471</v>
      </c>
      <c r="O1285">
        <f t="shared" si="181"/>
        <v>2023</v>
      </c>
      <c r="P1285" t="str">
        <f t="shared" si="182"/>
        <v>Mar</v>
      </c>
      <c r="Q1285" t="str">
        <f t="shared" si="183"/>
        <v>Mar-2023</v>
      </c>
      <c r="R1285" s="2" t="str">
        <f t="shared" si="188"/>
        <v>ADULTS</v>
      </c>
    </row>
    <row r="1286" spans="1:18" x14ac:dyDescent="0.35">
      <c r="A1286" s="1">
        <v>45196</v>
      </c>
      <c r="B1286" t="s">
        <v>1316</v>
      </c>
      <c r="C1286">
        <v>7</v>
      </c>
      <c r="D1286" t="s">
        <v>9</v>
      </c>
      <c r="E1286" t="s">
        <v>33</v>
      </c>
      <c r="F1286" t="s">
        <v>30</v>
      </c>
      <c r="G1286" s="6">
        <f>VLOOKUP(F1286,S$11:$T$15, 2, FALSE)</f>
        <v>2496.7676064257025</v>
      </c>
      <c r="H1286" t="s">
        <v>17</v>
      </c>
      <c r="I1286" s="2">
        <v>4548.2</v>
      </c>
      <c r="J1286" t="str">
        <f t="shared" si="184"/>
        <v>0-17</v>
      </c>
      <c r="K1286" s="2">
        <f t="shared" si="180"/>
        <v>5003.0200000000004</v>
      </c>
      <c r="L1286" s="2">
        <f t="shared" si="185"/>
        <v>5003</v>
      </c>
      <c r="M1286" s="2">
        <f t="shared" si="186"/>
        <v>5004</v>
      </c>
      <c r="N1286" s="2">
        <f t="shared" si="187"/>
        <v>5003</v>
      </c>
      <c r="O1286">
        <f t="shared" si="181"/>
        <v>2023</v>
      </c>
      <c r="P1286" t="str">
        <f t="shared" si="182"/>
        <v>Sep</v>
      </c>
      <c r="Q1286" t="str">
        <f t="shared" si="183"/>
        <v>Sep-2023</v>
      </c>
      <c r="R1286" s="2" t="str">
        <f t="shared" si="188"/>
        <v>CHILDREN</v>
      </c>
    </row>
    <row r="1287" spans="1:18" x14ac:dyDescent="0.35">
      <c r="A1287" s="1">
        <v>45010</v>
      </c>
      <c r="B1287" t="s">
        <v>1317</v>
      </c>
      <c r="C1287">
        <v>37</v>
      </c>
      <c r="D1287" t="s">
        <v>9</v>
      </c>
      <c r="E1287" t="s">
        <v>10</v>
      </c>
      <c r="F1287" t="s">
        <v>30</v>
      </c>
      <c r="G1287" s="6">
        <f>VLOOKUP(F1287,S$11:$T$15, 2, FALSE)</f>
        <v>2496.7676064257025</v>
      </c>
      <c r="H1287" t="s">
        <v>28</v>
      </c>
      <c r="I1287" s="2">
        <v>2035.82</v>
      </c>
      <c r="J1287" t="str">
        <f t="shared" si="184"/>
        <v>18-39</v>
      </c>
      <c r="K1287" s="2">
        <f t="shared" si="180"/>
        <v>2239.402</v>
      </c>
      <c r="L1287" s="2">
        <f t="shared" si="185"/>
        <v>2239</v>
      </c>
      <c r="M1287" s="2">
        <f t="shared" si="186"/>
        <v>2240</v>
      </c>
      <c r="N1287" s="2">
        <f t="shared" si="187"/>
        <v>2239</v>
      </c>
      <c r="O1287">
        <f t="shared" si="181"/>
        <v>2023</v>
      </c>
      <c r="P1287" t="str">
        <f t="shared" si="182"/>
        <v>Mar</v>
      </c>
      <c r="Q1287" t="str">
        <f t="shared" si="183"/>
        <v>Mar-2023</v>
      </c>
      <c r="R1287" s="2" t="str">
        <f t="shared" si="188"/>
        <v>ADULTS</v>
      </c>
    </row>
    <row r="1288" spans="1:18" x14ac:dyDescent="0.35">
      <c r="A1288" s="1">
        <v>44604</v>
      </c>
      <c r="B1288" t="s">
        <v>1318</v>
      </c>
      <c r="C1288">
        <v>86</v>
      </c>
      <c r="D1288" t="s">
        <v>9</v>
      </c>
      <c r="E1288" t="s">
        <v>19</v>
      </c>
      <c r="F1288" t="s">
        <v>30</v>
      </c>
      <c r="G1288" s="6">
        <f>VLOOKUP(F1288,S$11:$T$15, 2, FALSE)</f>
        <v>2496.7676064257025</v>
      </c>
      <c r="H1288" t="s">
        <v>12</v>
      </c>
      <c r="I1288" s="2">
        <v>3289.53</v>
      </c>
      <c r="J1288" t="str">
        <f t="shared" si="184"/>
        <v>&gt;59</v>
      </c>
      <c r="K1288" s="2">
        <f t="shared" si="180"/>
        <v>3618.4830000000006</v>
      </c>
      <c r="L1288" s="2">
        <f t="shared" si="185"/>
        <v>3618</v>
      </c>
      <c r="M1288" s="2">
        <f t="shared" si="186"/>
        <v>3619</v>
      </c>
      <c r="N1288" s="2">
        <f t="shared" si="187"/>
        <v>3618</v>
      </c>
      <c r="O1288">
        <f t="shared" si="181"/>
        <v>2022</v>
      </c>
      <c r="P1288" t="str">
        <f t="shared" si="182"/>
        <v>Feb</v>
      </c>
      <c r="Q1288" t="str">
        <f t="shared" si="183"/>
        <v>Feb-2022</v>
      </c>
      <c r="R1288" s="2" t="str">
        <f t="shared" si="188"/>
        <v>ADULTS</v>
      </c>
    </row>
    <row r="1289" spans="1:18" x14ac:dyDescent="0.35">
      <c r="A1289" s="1">
        <v>45098</v>
      </c>
      <c r="B1289" t="s">
        <v>1319</v>
      </c>
      <c r="C1289">
        <v>21</v>
      </c>
      <c r="D1289" t="s">
        <v>14</v>
      </c>
      <c r="E1289" t="s">
        <v>27</v>
      </c>
      <c r="F1289" t="s">
        <v>11</v>
      </c>
      <c r="G1289" s="6">
        <f>VLOOKUP(F1289,S$11:$T$15, 2, FALSE)</f>
        <v>2503.6022787783868</v>
      </c>
      <c r="H1289" t="s">
        <v>17</v>
      </c>
      <c r="I1289" s="2">
        <v>1034.0899999999999</v>
      </c>
      <c r="J1289" t="str">
        <f t="shared" si="184"/>
        <v>18-39</v>
      </c>
      <c r="K1289" s="2">
        <f t="shared" si="180"/>
        <v>1137.499</v>
      </c>
      <c r="L1289" s="2">
        <f t="shared" si="185"/>
        <v>1137</v>
      </c>
      <c r="M1289" s="2">
        <f t="shared" si="186"/>
        <v>1138</v>
      </c>
      <c r="N1289" s="2">
        <f t="shared" si="187"/>
        <v>1137</v>
      </c>
      <c r="O1289">
        <f t="shared" si="181"/>
        <v>2023</v>
      </c>
      <c r="P1289" t="str">
        <f t="shared" si="182"/>
        <v>Jun</v>
      </c>
      <c r="Q1289" t="str">
        <f t="shared" si="183"/>
        <v>Jun-2023</v>
      </c>
      <c r="R1289" s="2" t="str">
        <f t="shared" si="188"/>
        <v>ADULTS</v>
      </c>
    </row>
    <row r="1290" spans="1:18" x14ac:dyDescent="0.35">
      <c r="A1290" s="1">
        <v>45155</v>
      </c>
      <c r="B1290" t="s">
        <v>1320</v>
      </c>
      <c r="C1290">
        <v>23</v>
      </c>
      <c r="D1290" t="s">
        <v>9</v>
      </c>
      <c r="E1290" t="s">
        <v>19</v>
      </c>
      <c r="F1290" t="s">
        <v>11</v>
      </c>
      <c r="G1290" s="6">
        <f>VLOOKUP(F1290,S$11:$T$15, 2, FALSE)</f>
        <v>2503.6022787783868</v>
      </c>
      <c r="H1290" t="s">
        <v>17</v>
      </c>
      <c r="I1290" s="2">
        <v>4753.3500000000004</v>
      </c>
      <c r="J1290" t="str">
        <f t="shared" si="184"/>
        <v>18-39</v>
      </c>
      <c r="K1290" s="2">
        <f t="shared" si="180"/>
        <v>5228.6850000000004</v>
      </c>
      <c r="L1290" s="2">
        <f t="shared" si="185"/>
        <v>5229</v>
      </c>
      <c r="M1290" s="2">
        <f t="shared" si="186"/>
        <v>5229</v>
      </c>
      <c r="N1290" s="2">
        <f t="shared" si="187"/>
        <v>5228</v>
      </c>
      <c r="O1290">
        <f t="shared" si="181"/>
        <v>2023</v>
      </c>
      <c r="P1290" t="str">
        <f t="shared" si="182"/>
        <v>Aug</v>
      </c>
      <c r="Q1290" t="str">
        <f t="shared" si="183"/>
        <v>Aug-2023</v>
      </c>
      <c r="R1290" s="2" t="str">
        <f t="shared" si="188"/>
        <v>ADULTS</v>
      </c>
    </row>
    <row r="1291" spans="1:18" x14ac:dyDescent="0.35">
      <c r="A1291" s="1">
        <v>44764</v>
      </c>
      <c r="B1291" t="s">
        <v>1321</v>
      </c>
      <c r="C1291">
        <v>37</v>
      </c>
      <c r="D1291" t="s">
        <v>9</v>
      </c>
      <c r="E1291" t="s">
        <v>27</v>
      </c>
      <c r="F1291" t="s">
        <v>23</v>
      </c>
      <c r="G1291" s="6">
        <f>VLOOKUP(F1291,S$11:$T$15, 2, FALSE)</f>
        <v>2440.2966694490819</v>
      </c>
      <c r="H1291" t="s">
        <v>37</v>
      </c>
      <c r="I1291" s="2">
        <v>2820.53</v>
      </c>
      <c r="J1291" t="str">
        <f t="shared" si="184"/>
        <v>18-39</v>
      </c>
      <c r="K1291" s="2">
        <f t="shared" si="180"/>
        <v>3102.5830000000005</v>
      </c>
      <c r="L1291" s="2">
        <f t="shared" si="185"/>
        <v>3103</v>
      </c>
      <c r="M1291" s="2">
        <f t="shared" si="186"/>
        <v>3103</v>
      </c>
      <c r="N1291" s="2">
        <f t="shared" si="187"/>
        <v>3102</v>
      </c>
      <c r="O1291">
        <f t="shared" si="181"/>
        <v>2022</v>
      </c>
      <c r="P1291" t="str">
        <f t="shared" si="182"/>
        <v>Jul</v>
      </c>
      <c r="Q1291" t="str">
        <f t="shared" si="183"/>
        <v>Jul-2022</v>
      </c>
      <c r="R1291" s="2" t="str">
        <f t="shared" si="188"/>
        <v>ADULTS</v>
      </c>
    </row>
    <row r="1292" spans="1:18" x14ac:dyDescent="0.35">
      <c r="A1292" s="1">
        <v>44880</v>
      </c>
      <c r="B1292" t="s">
        <v>1322</v>
      </c>
      <c r="C1292">
        <v>59</v>
      </c>
      <c r="D1292" t="s">
        <v>21</v>
      </c>
      <c r="E1292" t="s">
        <v>15</v>
      </c>
      <c r="F1292" t="s">
        <v>30</v>
      </c>
      <c r="G1292" s="6">
        <f>VLOOKUP(F1292,S$11:$T$15, 2, FALSE)</f>
        <v>2496.7676064257025</v>
      </c>
      <c r="H1292" t="s">
        <v>37</v>
      </c>
      <c r="I1292" s="2">
        <v>4856.3500000000004</v>
      </c>
      <c r="J1292" t="str">
        <f t="shared" si="184"/>
        <v>40-59</v>
      </c>
      <c r="K1292" s="2">
        <f t="shared" si="180"/>
        <v>5341.9850000000006</v>
      </c>
      <c r="L1292" s="2">
        <f t="shared" si="185"/>
        <v>5342</v>
      </c>
      <c r="M1292" s="2">
        <f t="shared" si="186"/>
        <v>5342</v>
      </c>
      <c r="N1292" s="2">
        <f t="shared" si="187"/>
        <v>5341</v>
      </c>
      <c r="O1292">
        <f t="shared" si="181"/>
        <v>2022</v>
      </c>
      <c r="P1292" t="str">
        <f t="shared" si="182"/>
        <v>Nov</v>
      </c>
      <c r="Q1292" t="str">
        <f t="shared" si="183"/>
        <v>Nov-2022</v>
      </c>
      <c r="R1292" s="2" t="str">
        <f t="shared" si="188"/>
        <v>ADULTS</v>
      </c>
    </row>
    <row r="1293" spans="1:18" x14ac:dyDescent="0.35">
      <c r="A1293" s="1">
        <v>44810</v>
      </c>
      <c r="B1293" t="s">
        <v>1323</v>
      </c>
      <c r="C1293">
        <v>93</v>
      </c>
      <c r="D1293" t="s">
        <v>21</v>
      </c>
      <c r="E1293" t="s">
        <v>19</v>
      </c>
      <c r="F1293" t="s">
        <v>16</v>
      </c>
      <c r="G1293" s="6">
        <f>VLOOKUP(F1293,S$11:$T$15, 2, FALSE)</f>
        <v>2509.1716796874998</v>
      </c>
      <c r="H1293" t="s">
        <v>28</v>
      </c>
      <c r="I1293" s="2">
        <v>4272.0600000000004</v>
      </c>
      <c r="J1293" t="str">
        <f t="shared" si="184"/>
        <v>&gt;59</v>
      </c>
      <c r="K1293" s="2">
        <f t="shared" si="180"/>
        <v>4699.2660000000005</v>
      </c>
      <c r="L1293" s="2">
        <f t="shared" si="185"/>
        <v>4699</v>
      </c>
      <c r="M1293" s="2">
        <f t="shared" si="186"/>
        <v>4700</v>
      </c>
      <c r="N1293" s="2">
        <f t="shared" si="187"/>
        <v>4699</v>
      </c>
      <c r="O1293">
        <f t="shared" si="181"/>
        <v>2022</v>
      </c>
      <c r="P1293" t="str">
        <f t="shared" si="182"/>
        <v>Sep</v>
      </c>
      <c r="Q1293" t="str">
        <f t="shared" si="183"/>
        <v>Sep-2022</v>
      </c>
      <c r="R1293" s="2" t="str">
        <f t="shared" si="188"/>
        <v>ADULTS</v>
      </c>
    </row>
    <row r="1294" spans="1:18" x14ac:dyDescent="0.35">
      <c r="A1294" s="1">
        <v>45170</v>
      </c>
      <c r="B1294" t="s">
        <v>1324</v>
      </c>
      <c r="C1294">
        <v>80</v>
      </c>
      <c r="D1294" t="s">
        <v>21</v>
      </c>
      <c r="E1294" t="s">
        <v>19</v>
      </c>
      <c r="F1294" t="s">
        <v>16</v>
      </c>
      <c r="G1294" s="6">
        <f>VLOOKUP(F1294,S$11:$T$15, 2, FALSE)</f>
        <v>2509.1716796874998</v>
      </c>
      <c r="H1294" t="s">
        <v>40</v>
      </c>
      <c r="I1294" s="2">
        <v>4681.34</v>
      </c>
      <c r="J1294" t="str">
        <f t="shared" si="184"/>
        <v>&gt;59</v>
      </c>
      <c r="K1294" s="2">
        <f t="shared" si="180"/>
        <v>5149.4740000000002</v>
      </c>
      <c r="L1294" s="2">
        <f t="shared" si="185"/>
        <v>5149</v>
      </c>
      <c r="M1294" s="2">
        <f t="shared" si="186"/>
        <v>5150</v>
      </c>
      <c r="N1294" s="2">
        <f t="shared" si="187"/>
        <v>5149</v>
      </c>
      <c r="O1294">
        <f t="shared" si="181"/>
        <v>2023</v>
      </c>
      <c r="P1294" t="str">
        <f t="shared" si="182"/>
        <v>Sep</v>
      </c>
      <c r="Q1294" t="str">
        <f t="shared" si="183"/>
        <v>Sep-2023</v>
      </c>
      <c r="R1294" s="2" t="str">
        <f t="shared" si="188"/>
        <v>ADULTS</v>
      </c>
    </row>
    <row r="1295" spans="1:18" x14ac:dyDescent="0.35">
      <c r="A1295" s="1">
        <v>45219</v>
      </c>
      <c r="B1295" t="s">
        <v>1325</v>
      </c>
      <c r="C1295">
        <v>6</v>
      </c>
      <c r="D1295" t="s">
        <v>14</v>
      </c>
      <c r="E1295" t="s">
        <v>15</v>
      </c>
      <c r="F1295" t="s">
        <v>11</v>
      </c>
      <c r="G1295" s="6">
        <f>VLOOKUP(F1295,S$11:$T$15, 2, FALSE)</f>
        <v>2503.6022787783868</v>
      </c>
      <c r="H1295" t="s">
        <v>37</v>
      </c>
      <c r="I1295" s="2">
        <v>2559.79</v>
      </c>
      <c r="J1295" t="str">
        <f t="shared" si="184"/>
        <v>0-17</v>
      </c>
      <c r="K1295" s="2">
        <f t="shared" si="180"/>
        <v>2815.7690000000002</v>
      </c>
      <c r="L1295" s="2">
        <f t="shared" si="185"/>
        <v>2816</v>
      </c>
      <c r="M1295" s="2">
        <f t="shared" si="186"/>
        <v>2816</v>
      </c>
      <c r="N1295" s="2">
        <f t="shared" si="187"/>
        <v>2815</v>
      </c>
      <c r="O1295">
        <f t="shared" si="181"/>
        <v>2023</v>
      </c>
      <c r="P1295" t="str">
        <f t="shared" si="182"/>
        <v>Oct</v>
      </c>
      <c r="Q1295" t="str">
        <f t="shared" si="183"/>
        <v>Oct-2023</v>
      </c>
      <c r="R1295" s="2" t="str">
        <f t="shared" si="188"/>
        <v>CHILDREN</v>
      </c>
    </row>
    <row r="1296" spans="1:18" x14ac:dyDescent="0.35">
      <c r="A1296" s="1">
        <v>44667</v>
      </c>
      <c r="B1296" t="s">
        <v>1326</v>
      </c>
      <c r="C1296">
        <v>29</v>
      </c>
      <c r="D1296" t="s">
        <v>21</v>
      </c>
      <c r="E1296" t="s">
        <v>35</v>
      </c>
      <c r="F1296" t="s">
        <v>16</v>
      </c>
      <c r="G1296" s="6">
        <f>VLOOKUP(F1296,S$11:$T$15, 2, FALSE)</f>
        <v>2509.1716796874998</v>
      </c>
      <c r="H1296" t="s">
        <v>17</v>
      </c>
      <c r="I1296" s="2">
        <v>1405.01</v>
      </c>
      <c r="J1296" t="str">
        <f t="shared" si="184"/>
        <v>18-39</v>
      </c>
      <c r="K1296" s="2">
        <f t="shared" si="180"/>
        <v>1545.5110000000002</v>
      </c>
      <c r="L1296" s="2">
        <f t="shared" si="185"/>
        <v>1546</v>
      </c>
      <c r="M1296" s="2">
        <f t="shared" si="186"/>
        <v>1546</v>
      </c>
      <c r="N1296" s="2">
        <f t="shared" si="187"/>
        <v>1545</v>
      </c>
      <c r="O1296">
        <f t="shared" si="181"/>
        <v>2022</v>
      </c>
      <c r="P1296" t="str">
        <f t="shared" si="182"/>
        <v>Apr</v>
      </c>
      <c r="Q1296" t="str">
        <f t="shared" si="183"/>
        <v>Apr-2022</v>
      </c>
      <c r="R1296" s="2" t="str">
        <f t="shared" si="188"/>
        <v>ADULTS</v>
      </c>
    </row>
    <row r="1297" spans="1:18" x14ac:dyDescent="0.35">
      <c r="A1297" s="1">
        <v>44624</v>
      </c>
      <c r="B1297" t="s">
        <v>1327</v>
      </c>
      <c r="C1297">
        <v>71</v>
      </c>
      <c r="D1297" t="s">
        <v>9</v>
      </c>
      <c r="E1297" t="s">
        <v>33</v>
      </c>
      <c r="F1297" t="s">
        <v>30</v>
      </c>
      <c r="G1297" s="6">
        <f>VLOOKUP(F1297,S$11:$T$15, 2, FALSE)</f>
        <v>2496.7676064257025</v>
      </c>
      <c r="H1297" t="s">
        <v>40</v>
      </c>
      <c r="I1297" s="2">
        <v>683.61</v>
      </c>
      <c r="J1297" t="str">
        <f t="shared" si="184"/>
        <v>&gt;59</v>
      </c>
      <c r="K1297" s="2">
        <f t="shared" si="180"/>
        <v>751.97100000000012</v>
      </c>
      <c r="L1297" s="2">
        <f t="shared" si="185"/>
        <v>752</v>
      </c>
      <c r="M1297" s="2">
        <f t="shared" si="186"/>
        <v>752</v>
      </c>
      <c r="N1297" s="2">
        <f t="shared" si="187"/>
        <v>751</v>
      </c>
      <c r="O1297">
        <f t="shared" si="181"/>
        <v>2022</v>
      </c>
      <c r="P1297" t="str">
        <f t="shared" si="182"/>
        <v>Mar</v>
      </c>
      <c r="Q1297" t="str">
        <f t="shared" si="183"/>
        <v>Mar-2022</v>
      </c>
      <c r="R1297" s="2" t="str">
        <f t="shared" si="188"/>
        <v>ADULTS</v>
      </c>
    </row>
    <row r="1298" spans="1:18" x14ac:dyDescent="0.35">
      <c r="A1298" s="1">
        <v>44967</v>
      </c>
      <c r="B1298" t="s">
        <v>1328</v>
      </c>
      <c r="C1298">
        <v>68</v>
      </c>
      <c r="D1298" t="s">
        <v>21</v>
      </c>
      <c r="E1298" t="s">
        <v>22</v>
      </c>
      <c r="F1298" t="s">
        <v>11</v>
      </c>
      <c r="G1298" s="6">
        <f>VLOOKUP(F1298,S$11:$T$15, 2, FALSE)</f>
        <v>2503.6022787783868</v>
      </c>
      <c r="H1298" t="s">
        <v>37</v>
      </c>
      <c r="I1298" s="2">
        <v>4643.42</v>
      </c>
      <c r="J1298" t="str">
        <f t="shared" si="184"/>
        <v>&gt;59</v>
      </c>
      <c r="K1298" s="2">
        <f t="shared" si="180"/>
        <v>5107.7620000000006</v>
      </c>
      <c r="L1298" s="2">
        <f t="shared" si="185"/>
        <v>5108</v>
      </c>
      <c r="M1298" s="2">
        <f t="shared" si="186"/>
        <v>5108</v>
      </c>
      <c r="N1298" s="2">
        <f t="shared" si="187"/>
        <v>5107</v>
      </c>
      <c r="O1298">
        <f t="shared" si="181"/>
        <v>2023</v>
      </c>
      <c r="P1298" t="str">
        <f t="shared" si="182"/>
        <v>Feb</v>
      </c>
      <c r="Q1298" t="str">
        <f t="shared" si="183"/>
        <v>Feb-2023</v>
      </c>
      <c r="R1298" s="2" t="str">
        <f t="shared" si="188"/>
        <v>ADULTS</v>
      </c>
    </row>
    <row r="1299" spans="1:18" x14ac:dyDescent="0.35">
      <c r="A1299" s="1">
        <v>45171</v>
      </c>
      <c r="B1299" t="s">
        <v>1329</v>
      </c>
      <c r="C1299">
        <v>84</v>
      </c>
      <c r="D1299" t="s">
        <v>9</v>
      </c>
      <c r="E1299" t="s">
        <v>22</v>
      </c>
      <c r="F1299" t="s">
        <v>11</v>
      </c>
      <c r="G1299" s="6">
        <f>VLOOKUP(F1299,S$11:$T$15, 2, FALSE)</f>
        <v>2503.6022787783868</v>
      </c>
      <c r="H1299" t="s">
        <v>28</v>
      </c>
      <c r="I1299" s="2">
        <v>4521.8100000000004</v>
      </c>
      <c r="J1299" t="str">
        <f t="shared" si="184"/>
        <v>&gt;59</v>
      </c>
      <c r="K1299" s="2">
        <f t="shared" si="180"/>
        <v>4973.9910000000009</v>
      </c>
      <c r="L1299" s="2">
        <f t="shared" si="185"/>
        <v>4974</v>
      </c>
      <c r="M1299" s="2">
        <f t="shared" si="186"/>
        <v>4974</v>
      </c>
      <c r="N1299" s="2">
        <f t="shared" si="187"/>
        <v>4973</v>
      </c>
      <c r="O1299">
        <f t="shared" si="181"/>
        <v>2023</v>
      </c>
      <c r="P1299" t="str">
        <f t="shared" si="182"/>
        <v>Sep</v>
      </c>
      <c r="Q1299" t="str">
        <f t="shared" si="183"/>
        <v>Sep-2023</v>
      </c>
      <c r="R1299" s="2" t="str">
        <f t="shared" si="188"/>
        <v>ADULTS</v>
      </c>
    </row>
    <row r="1300" spans="1:18" x14ac:dyDescent="0.35">
      <c r="A1300" s="1">
        <v>44720</v>
      </c>
      <c r="B1300" t="s">
        <v>1330</v>
      </c>
      <c r="C1300">
        <v>93</v>
      </c>
      <c r="D1300" t="s">
        <v>14</v>
      </c>
      <c r="E1300" t="s">
        <v>25</v>
      </c>
      <c r="F1300" t="s">
        <v>16</v>
      </c>
      <c r="G1300" s="6">
        <f>VLOOKUP(F1300,S$11:$T$15, 2, FALSE)</f>
        <v>2509.1716796874998</v>
      </c>
      <c r="H1300" t="s">
        <v>40</v>
      </c>
      <c r="I1300" s="2">
        <v>3031.71</v>
      </c>
      <c r="J1300" t="str">
        <f t="shared" si="184"/>
        <v>&gt;59</v>
      </c>
      <c r="K1300" s="2">
        <f t="shared" si="180"/>
        <v>3334.8810000000003</v>
      </c>
      <c r="L1300" s="2">
        <f t="shared" si="185"/>
        <v>3335</v>
      </c>
      <c r="M1300" s="2">
        <f t="shared" si="186"/>
        <v>3335</v>
      </c>
      <c r="N1300" s="2">
        <f t="shared" si="187"/>
        <v>3334</v>
      </c>
      <c r="O1300">
        <f t="shared" si="181"/>
        <v>2022</v>
      </c>
      <c r="P1300" t="str">
        <f t="shared" si="182"/>
        <v>Jun</v>
      </c>
      <c r="Q1300" t="str">
        <f t="shared" si="183"/>
        <v>Jun-2022</v>
      </c>
      <c r="R1300" s="2" t="str">
        <f t="shared" si="188"/>
        <v>ADULTS</v>
      </c>
    </row>
    <row r="1301" spans="1:18" x14ac:dyDescent="0.35">
      <c r="A1301" s="1">
        <v>45152</v>
      </c>
      <c r="B1301" t="s">
        <v>1331</v>
      </c>
      <c r="C1301">
        <v>0</v>
      </c>
      <c r="D1301" t="s">
        <v>14</v>
      </c>
      <c r="E1301" t="s">
        <v>22</v>
      </c>
      <c r="F1301" t="s">
        <v>30</v>
      </c>
      <c r="G1301" s="6">
        <f>VLOOKUP(F1301,S$11:$T$15, 2, FALSE)</f>
        <v>2496.7676064257025</v>
      </c>
      <c r="H1301" t="s">
        <v>12</v>
      </c>
      <c r="I1301" s="2">
        <v>3449.92</v>
      </c>
      <c r="J1301" t="str">
        <f t="shared" si="184"/>
        <v>0-17</v>
      </c>
      <c r="K1301" s="2">
        <f t="shared" si="180"/>
        <v>3794.9120000000003</v>
      </c>
      <c r="L1301" s="2">
        <f t="shared" si="185"/>
        <v>3795</v>
      </c>
      <c r="M1301" s="2">
        <f t="shared" si="186"/>
        <v>3795</v>
      </c>
      <c r="N1301" s="2">
        <f t="shared" si="187"/>
        <v>3794</v>
      </c>
      <c r="O1301">
        <f t="shared" si="181"/>
        <v>2023</v>
      </c>
      <c r="P1301" t="str">
        <f t="shared" si="182"/>
        <v>Aug</v>
      </c>
      <c r="Q1301" t="str">
        <f t="shared" si="183"/>
        <v>Aug-2023</v>
      </c>
      <c r="R1301" s="2" t="str">
        <f t="shared" si="188"/>
        <v>CHILDREN</v>
      </c>
    </row>
    <row r="1302" spans="1:18" x14ac:dyDescent="0.35">
      <c r="A1302" s="1">
        <v>44874</v>
      </c>
      <c r="B1302" t="s">
        <v>1332</v>
      </c>
      <c r="C1302">
        <v>62</v>
      </c>
      <c r="D1302" t="s">
        <v>21</v>
      </c>
      <c r="E1302" t="s">
        <v>27</v>
      </c>
      <c r="F1302" t="s">
        <v>30</v>
      </c>
      <c r="G1302" s="6">
        <f>VLOOKUP(F1302,S$11:$T$15, 2, FALSE)</f>
        <v>2496.7676064257025</v>
      </c>
      <c r="H1302" t="s">
        <v>12</v>
      </c>
      <c r="I1302" s="2">
        <v>4382.93</v>
      </c>
      <c r="J1302" t="str">
        <f t="shared" si="184"/>
        <v>&gt;59</v>
      </c>
      <c r="K1302" s="2">
        <f t="shared" si="180"/>
        <v>4821.2230000000009</v>
      </c>
      <c r="L1302" s="2">
        <f t="shared" si="185"/>
        <v>4821</v>
      </c>
      <c r="M1302" s="2">
        <f t="shared" si="186"/>
        <v>4822</v>
      </c>
      <c r="N1302" s="2">
        <f t="shared" si="187"/>
        <v>4821</v>
      </c>
      <c r="O1302">
        <f t="shared" si="181"/>
        <v>2022</v>
      </c>
      <c r="P1302" t="str">
        <f t="shared" si="182"/>
        <v>Nov</v>
      </c>
      <c r="Q1302" t="str">
        <f t="shared" si="183"/>
        <v>Nov-2022</v>
      </c>
      <c r="R1302" s="2" t="str">
        <f t="shared" si="188"/>
        <v>ADULTS</v>
      </c>
    </row>
    <row r="1303" spans="1:18" x14ac:dyDescent="0.35">
      <c r="A1303" s="1">
        <v>44968</v>
      </c>
      <c r="B1303" t="s">
        <v>1333</v>
      </c>
      <c r="C1303">
        <v>47</v>
      </c>
      <c r="D1303" t="s">
        <v>21</v>
      </c>
      <c r="E1303" t="s">
        <v>22</v>
      </c>
      <c r="F1303" t="s">
        <v>23</v>
      </c>
      <c r="G1303" s="6">
        <f>VLOOKUP(F1303,S$11:$T$15, 2, FALSE)</f>
        <v>2440.2966694490819</v>
      </c>
      <c r="H1303" t="s">
        <v>12</v>
      </c>
      <c r="I1303" s="2">
        <v>3275.51</v>
      </c>
      <c r="J1303" t="str">
        <f t="shared" si="184"/>
        <v>40-59</v>
      </c>
      <c r="K1303" s="2">
        <f t="shared" si="180"/>
        <v>3603.0610000000006</v>
      </c>
      <c r="L1303" s="2">
        <f t="shared" si="185"/>
        <v>3603</v>
      </c>
      <c r="M1303" s="2">
        <f t="shared" si="186"/>
        <v>3604</v>
      </c>
      <c r="N1303" s="2">
        <f t="shared" si="187"/>
        <v>3603</v>
      </c>
      <c r="O1303">
        <f t="shared" si="181"/>
        <v>2023</v>
      </c>
      <c r="P1303" t="str">
        <f t="shared" si="182"/>
        <v>Feb</v>
      </c>
      <c r="Q1303" t="str">
        <f t="shared" si="183"/>
        <v>Feb-2023</v>
      </c>
      <c r="R1303" s="2" t="str">
        <f t="shared" si="188"/>
        <v>ADULTS</v>
      </c>
    </row>
    <row r="1304" spans="1:18" x14ac:dyDescent="0.35">
      <c r="A1304" s="1">
        <v>44944</v>
      </c>
      <c r="B1304" t="s">
        <v>1334</v>
      </c>
      <c r="C1304">
        <v>45</v>
      </c>
      <c r="D1304" t="s">
        <v>21</v>
      </c>
      <c r="E1304" t="s">
        <v>10</v>
      </c>
      <c r="F1304" t="s">
        <v>16</v>
      </c>
      <c r="G1304" s="6">
        <f>VLOOKUP(F1304,S$11:$T$15, 2, FALSE)</f>
        <v>2509.1716796874998</v>
      </c>
      <c r="H1304" t="s">
        <v>17</v>
      </c>
      <c r="I1304" s="2">
        <v>3337.58</v>
      </c>
      <c r="J1304" t="str">
        <f t="shared" si="184"/>
        <v>40-59</v>
      </c>
      <c r="K1304" s="2">
        <f t="shared" si="180"/>
        <v>3671.3380000000002</v>
      </c>
      <c r="L1304" s="2">
        <f t="shared" si="185"/>
        <v>3671</v>
      </c>
      <c r="M1304" s="2">
        <f t="shared" si="186"/>
        <v>3672</v>
      </c>
      <c r="N1304" s="2">
        <f t="shared" si="187"/>
        <v>3671</v>
      </c>
      <c r="O1304">
        <f t="shared" si="181"/>
        <v>2023</v>
      </c>
      <c r="P1304" t="str">
        <f t="shared" si="182"/>
        <v>Jan</v>
      </c>
      <c r="Q1304" t="str">
        <f t="shared" si="183"/>
        <v>Jan-2023</v>
      </c>
      <c r="R1304" s="2" t="str">
        <f t="shared" si="188"/>
        <v>ADULTS</v>
      </c>
    </row>
    <row r="1305" spans="1:18" x14ac:dyDescent="0.35">
      <c r="A1305" s="1">
        <v>45253</v>
      </c>
      <c r="B1305" t="s">
        <v>1335</v>
      </c>
      <c r="C1305">
        <v>11</v>
      </c>
      <c r="D1305" t="s">
        <v>9</v>
      </c>
      <c r="E1305" t="s">
        <v>22</v>
      </c>
      <c r="F1305" t="s">
        <v>30</v>
      </c>
      <c r="G1305" s="6">
        <f>VLOOKUP(F1305,S$11:$T$15, 2, FALSE)</f>
        <v>2496.7676064257025</v>
      </c>
      <c r="H1305" t="s">
        <v>37</v>
      </c>
      <c r="I1305" s="2">
        <v>3517.51</v>
      </c>
      <c r="J1305" t="str">
        <f t="shared" si="184"/>
        <v>0-17</v>
      </c>
      <c r="K1305" s="2">
        <f t="shared" si="180"/>
        <v>3869.2610000000004</v>
      </c>
      <c r="L1305" s="2">
        <f t="shared" si="185"/>
        <v>3869</v>
      </c>
      <c r="M1305" s="2">
        <f t="shared" si="186"/>
        <v>3870</v>
      </c>
      <c r="N1305" s="2">
        <f t="shared" si="187"/>
        <v>3869</v>
      </c>
      <c r="O1305">
        <f t="shared" si="181"/>
        <v>2023</v>
      </c>
      <c r="P1305" t="str">
        <f t="shared" si="182"/>
        <v>Nov</v>
      </c>
      <c r="Q1305" t="str">
        <f t="shared" si="183"/>
        <v>Nov-2023</v>
      </c>
      <c r="R1305" s="2" t="str">
        <f t="shared" si="188"/>
        <v>CHILDREN</v>
      </c>
    </row>
    <row r="1306" spans="1:18" x14ac:dyDescent="0.35">
      <c r="A1306" s="1">
        <v>45148</v>
      </c>
      <c r="B1306" t="s">
        <v>1336</v>
      </c>
      <c r="C1306">
        <v>88</v>
      </c>
      <c r="D1306" t="s">
        <v>14</v>
      </c>
      <c r="E1306" t="s">
        <v>33</v>
      </c>
      <c r="F1306" t="s">
        <v>23</v>
      </c>
      <c r="G1306" s="6">
        <f>VLOOKUP(F1306,S$11:$T$15, 2, FALSE)</f>
        <v>2440.2966694490819</v>
      </c>
      <c r="H1306" t="s">
        <v>17</v>
      </c>
      <c r="I1306" s="2">
        <v>2188.62</v>
      </c>
      <c r="J1306" t="str">
        <f t="shared" si="184"/>
        <v>&gt;59</v>
      </c>
      <c r="K1306" s="2">
        <f t="shared" si="180"/>
        <v>2407.482</v>
      </c>
      <c r="L1306" s="2">
        <f t="shared" si="185"/>
        <v>2407</v>
      </c>
      <c r="M1306" s="2">
        <f t="shared" si="186"/>
        <v>2408</v>
      </c>
      <c r="N1306" s="2">
        <f t="shared" si="187"/>
        <v>2407</v>
      </c>
      <c r="O1306">
        <f t="shared" si="181"/>
        <v>2023</v>
      </c>
      <c r="P1306" t="str">
        <f t="shared" si="182"/>
        <v>Aug</v>
      </c>
      <c r="Q1306" t="str">
        <f t="shared" si="183"/>
        <v>Aug-2023</v>
      </c>
      <c r="R1306" s="2" t="str">
        <f t="shared" si="188"/>
        <v>ADULTS</v>
      </c>
    </row>
    <row r="1307" spans="1:18" x14ac:dyDescent="0.35">
      <c r="A1307" s="1">
        <v>45148</v>
      </c>
      <c r="B1307" t="s">
        <v>1337</v>
      </c>
      <c r="C1307">
        <v>80</v>
      </c>
      <c r="D1307" t="s">
        <v>9</v>
      </c>
      <c r="E1307" t="s">
        <v>22</v>
      </c>
      <c r="F1307" t="s">
        <v>30</v>
      </c>
      <c r="G1307" s="6">
        <f>VLOOKUP(F1307,S$11:$T$15, 2, FALSE)</f>
        <v>2496.7676064257025</v>
      </c>
      <c r="H1307" t="s">
        <v>40</v>
      </c>
      <c r="I1307" s="2">
        <v>205.93</v>
      </c>
      <c r="J1307" t="str">
        <f t="shared" si="184"/>
        <v>&gt;59</v>
      </c>
      <c r="K1307" s="2">
        <f t="shared" si="180"/>
        <v>226.52300000000002</v>
      </c>
      <c r="L1307" s="2">
        <f t="shared" si="185"/>
        <v>227</v>
      </c>
      <c r="M1307" s="2">
        <f t="shared" si="186"/>
        <v>227</v>
      </c>
      <c r="N1307" s="2">
        <f t="shared" si="187"/>
        <v>226</v>
      </c>
      <c r="O1307">
        <f t="shared" si="181"/>
        <v>2023</v>
      </c>
      <c r="P1307" t="str">
        <f t="shared" si="182"/>
        <v>Aug</v>
      </c>
      <c r="Q1307" t="str">
        <f t="shared" si="183"/>
        <v>Aug-2023</v>
      </c>
      <c r="R1307" s="2" t="str">
        <f t="shared" si="188"/>
        <v>ADULTS</v>
      </c>
    </row>
    <row r="1308" spans="1:18" x14ac:dyDescent="0.35">
      <c r="A1308" s="1">
        <v>44799</v>
      </c>
      <c r="B1308" t="s">
        <v>1338</v>
      </c>
      <c r="C1308">
        <v>94</v>
      </c>
      <c r="D1308" t="s">
        <v>9</v>
      </c>
      <c r="E1308" t="s">
        <v>27</v>
      </c>
      <c r="F1308" t="s">
        <v>30</v>
      </c>
      <c r="G1308" s="6">
        <f>VLOOKUP(F1308,S$11:$T$15, 2, FALSE)</f>
        <v>2496.7676064257025</v>
      </c>
      <c r="H1308" t="s">
        <v>17</v>
      </c>
      <c r="I1308" s="2">
        <v>2792.18</v>
      </c>
      <c r="J1308" t="str">
        <f t="shared" si="184"/>
        <v>&gt;59</v>
      </c>
      <c r="K1308" s="2">
        <f t="shared" si="180"/>
        <v>3071.3980000000001</v>
      </c>
      <c r="L1308" s="2">
        <f t="shared" si="185"/>
        <v>3071</v>
      </c>
      <c r="M1308" s="2">
        <f t="shared" si="186"/>
        <v>3072</v>
      </c>
      <c r="N1308" s="2">
        <f t="shared" si="187"/>
        <v>3071</v>
      </c>
      <c r="O1308">
        <f t="shared" si="181"/>
        <v>2022</v>
      </c>
      <c r="P1308" t="str">
        <f t="shared" si="182"/>
        <v>Aug</v>
      </c>
      <c r="Q1308" t="str">
        <f t="shared" si="183"/>
        <v>Aug-2022</v>
      </c>
      <c r="R1308" s="2" t="str">
        <f t="shared" si="188"/>
        <v>ADULTS</v>
      </c>
    </row>
    <row r="1309" spans="1:18" x14ac:dyDescent="0.35">
      <c r="A1309" s="1">
        <v>44767</v>
      </c>
      <c r="B1309" t="s">
        <v>1339</v>
      </c>
      <c r="C1309">
        <v>49</v>
      </c>
      <c r="D1309" t="s">
        <v>21</v>
      </c>
      <c r="E1309" t="s">
        <v>25</v>
      </c>
      <c r="F1309" t="s">
        <v>30</v>
      </c>
      <c r="G1309" s="6">
        <f>VLOOKUP(F1309,S$11:$T$15, 2, FALSE)</f>
        <v>2496.7676064257025</v>
      </c>
      <c r="H1309" t="s">
        <v>28</v>
      </c>
      <c r="I1309" s="2">
        <v>3047.06</v>
      </c>
      <c r="J1309" t="str">
        <f t="shared" si="184"/>
        <v>40-59</v>
      </c>
      <c r="K1309" s="2">
        <f t="shared" si="180"/>
        <v>3351.7660000000001</v>
      </c>
      <c r="L1309" s="2">
        <f t="shared" si="185"/>
        <v>3352</v>
      </c>
      <c r="M1309" s="2">
        <f t="shared" si="186"/>
        <v>3352</v>
      </c>
      <c r="N1309" s="2">
        <f t="shared" si="187"/>
        <v>3351</v>
      </c>
      <c r="O1309">
        <f t="shared" si="181"/>
        <v>2022</v>
      </c>
      <c r="P1309" t="str">
        <f t="shared" si="182"/>
        <v>Jul</v>
      </c>
      <c r="Q1309" t="str">
        <f t="shared" si="183"/>
        <v>Jul-2022</v>
      </c>
      <c r="R1309" s="2" t="str">
        <f t="shared" si="188"/>
        <v>ADULTS</v>
      </c>
    </row>
    <row r="1310" spans="1:18" x14ac:dyDescent="0.35">
      <c r="A1310" s="1">
        <v>45086</v>
      </c>
      <c r="B1310" t="s">
        <v>1340</v>
      </c>
      <c r="C1310">
        <v>41</v>
      </c>
      <c r="D1310" t="s">
        <v>21</v>
      </c>
      <c r="E1310" t="s">
        <v>19</v>
      </c>
      <c r="F1310" t="s">
        <v>23</v>
      </c>
      <c r="G1310" s="6">
        <f>VLOOKUP(F1310,S$11:$T$15, 2, FALSE)</f>
        <v>2440.2966694490819</v>
      </c>
      <c r="H1310" t="s">
        <v>40</v>
      </c>
      <c r="I1310" s="2">
        <v>1721.45</v>
      </c>
      <c r="J1310" t="str">
        <f t="shared" si="184"/>
        <v>40-59</v>
      </c>
      <c r="K1310" s="2">
        <f t="shared" si="180"/>
        <v>1893.5950000000003</v>
      </c>
      <c r="L1310" s="2">
        <f t="shared" si="185"/>
        <v>1894</v>
      </c>
      <c r="M1310" s="2">
        <f t="shared" si="186"/>
        <v>1894</v>
      </c>
      <c r="N1310" s="2">
        <f t="shared" si="187"/>
        <v>1893</v>
      </c>
      <c r="O1310">
        <f t="shared" si="181"/>
        <v>2023</v>
      </c>
      <c r="P1310" t="str">
        <f t="shared" si="182"/>
        <v>Jun</v>
      </c>
      <c r="Q1310" t="str">
        <f t="shared" si="183"/>
        <v>Jun-2023</v>
      </c>
      <c r="R1310" s="2" t="str">
        <f t="shared" si="188"/>
        <v>ADULTS</v>
      </c>
    </row>
    <row r="1311" spans="1:18" x14ac:dyDescent="0.35">
      <c r="A1311" s="1">
        <v>45080</v>
      </c>
      <c r="B1311" t="s">
        <v>1341</v>
      </c>
      <c r="C1311">
        <v>52</v>
      </c>
      <c r="D1311" t="s">
        <v>9</v>
      </c>
      <c r="E1311" t="s">
        <v>35</v>
      </c>
      <c r="F1311" t="s">
        <v>11</v>
      </c>
      <c r="G1311" s="6">
        <f>VLOOKUP(F1311,S$11:$T$15, 2, FALSE)</f>
        <v>2503.6022787783868</v>
      </c>
      <c r="H1311" t="s">
        <v>12</v>
      </c>
      <c r="I1311" s="2">
        <v>2770.12</v>
      </c>
      <c r="J1311" t="str">
        <f t="shared" si="184"/>
        <v>40-59</v>
      </c>
      <c r="K1311" s="2">
        <f t="shared" si="180"/>
        <v>3047.1320000000001</v>
      </c>
      <c r="L1311" s="2">
        <f t="shared" si="185"/>
        <v>3047</v>
      </c>
      <c r="M1311" s="2">
        <f t="shared" si="186"/>
        <v>3048</v>
      </c>
      <c r="N1311" s="2">
        <f t="shared" si="187"/>
        <v>3047</v>
      </c>
      <c r="O1311">
        <f t="shared" si="181"/>
        <v>2023</v>
      </c>
      <c r="P1311" t="str">
        <f t="shared" si="182"/>
        <v>Jun</v>
      </c>
      <c r="Q1311" t="str">
        <f t="shared" si="183"/>
        <v>Jun-2023</v>
      </c>
      <c r="R1311" s="2" t="str">
        <f t="shared" si="188"/>
        <v>ADULTS</v>
      </c>
    </row>
    <row r="1312" spans="1:18" x14ac:dyDescent="0.35">
      <c r="A1312" s="1">
        <v>44772</v>
      </c>
      <c r="B1312" t="s">
        <v>1342</v>
      </c>
      <c r="C1312">
        <v>82</v>
      </c>
      <c r="D1312" t="s">
        <v>21</v>
      </c>
      <c r="E1312" t="s">
        <v>25</v>
      </c>
      <c r="F1312" t="s">
        <v>16</v>
      </c>
      <c r="G1312" s="6">
        <f>VLOOKUP(F1312,S$11:$T$15, 2, FALSE)</f>
        <v>2509.1716796874998</v>
      </c>
      <c r="H1312" t="s">
        <v>17</v>
      </c>
      <c r="I1312" s="2">
        <v>4064.66</v>
      </c>
      <c r="J1312" t="str">
        <f t="shared" si="184"/>
        <v>&gt;59</v>
      </c>
      <c r="K1312" s="2">
        <f t="shared" si="180"/>
        <v>4471.1260000000002</v>
      </c>
      <c r="L1312" s="2">
        <f t="shared" si="185"/>
        <v>4471</v>
      </c>
      <c r="M1312" s="2">
        <f t="shared" si="186"/>
        <v>4472</v>
      </c>
      <c r="N1312" s="2">
        <f t="shared" si="187"/>
        <v>4471</v>
      </c>
      <c r="O1312">
        <f t="shared" si="181"/>
        <v>2022</v>
      </c>
      <c r="P1312" t="str">
        <f t="shared" si="182"/>
        <v>Jul</v>
      </c>
      <c r="Q1312" t="str">
        <f t="shared" si="183"/>
        <v>Jul-2022</v>
      </c>
      <c r="R1312" s="2" t="str">
        <f t="shared" si="188"/>
        <v>ADULTS</v>
      </c>
    </row>
    <row r="1313" spans="1:18" x14ac:dyDescent="0.35">
      <c r="A1313" s="1">
        <v>45014</v>
      </c>
      <c r="B1313" t="s">
        <v>1343</v>
      </c>
      <c r="C1313">
        <v>50</v>
      </c>
      <c r="D1313" t="s">
        <v>9</v>
      </c>
      <c r="E1313" t="s">
        <v>25</v>
      </c>
      <c r="F1313" t="s">
        <v>30</v>
      </c>
      <c r="G1313" s="6">
        <f>VLOOKUP(F1313,S$11:$T$15, 2, FALSE)</f>
        <v>2496.7676064257025</v>
      </c>
      <c r="H1313" t="s">
        <v>37</v>
      </c>
      <c r="I1313" s="2">
        <v>745.26</v>
      </c>
      <c r="J1313" t="str">
        <f t="shared" si="184"/>
        <v>40-59</v>
      </c>
      <c r="K1313" s="2">
        <f t="shared" si="180"/>
        <v>819.78600000000006</v>
      </c>
      <c r="L1313" s="2">
        <f t="shared" si="185"/>
        <v>820</v>
      </c>
      <c r="M1313" s="2">
        <f t="shared" si="186"/>
        <v>820</v>
      </c>
      <c r="N1313" s="2">
        <f t="shared" si="187"/>
        <v>819</v>
      </c>
      <c r="O1313">
        <f t="shared" si="181"/>
        <v>2023</v>
      </c>
      <c r="P1313" t="str">
        <f t="shared" si="182"/>
        <v>Mar</v>
      </c>
      <c r="Q1313" t="str">
        <f t="shared" si="183"/>
        <v>Mar-2023</v>
      </c>
      <c r="R1313" s="2" t="str">
        <f t="shared" si="188"/>
        <v>ADULTS</v>
      </c>
    </row>
    <row r="1314" spans="1:18" x14ac:dyDescent="0.35">
      <c r="A1314" s="1">
        <v>44750</v>
      </c>
      <c r="B1314" t="s">
        <v>1344</v>
      </c>
      <c r="C1314">
        <v>36</v>
      </c>
      <c r="D1314" t="s">
        <v>21</v>
      </c>
      <c r="E1314" t="s">
        <v>25</v>
      </c>
      <c r="F1314" t="s">
        <v>30</v>
      </c>
      <c r="G1314" s="6">
        <f>VLOOKUP(F1314,S$11:$T$15, 2, FALSE)</f>
        <v>2496.7676064257025</v>
      </c>
      <c r="H1314" t="s">
        <v>17</v>
      </c>
      <c r="I1314" s="2">
        <v>1207.03</v>
      </c>
      <c r="J1314" t="str">
        <f t="shared" si="184"/>
        <v>18-39</v>
      </c>
      <c r="K1314" s="2">
        <f t="shared" si="180"/>
        <v>1327.7330000000002</v>
      </c>
      <c r="L1314" s="2">
        <f t="shared" si="185"/>
        <v>1328</v>
      </c>
      <c r="M1314" s="2">
        <f t="shared" si="186"/>
        <v>1328</v>
      </c>
      <c r="N1314" s="2">
        <f t="shared" si="187"/>
        <v>1327</v>
      </c>
      <c r="O1314">
        <f t="shared" si="181"/>
        <v>2022</v>
      </c>
      <c r="P1314" t="str">
        <f t="shared" si="182"/>
        <v>Jul</v>
      </c>
      <c r="Q1314" t="str">
        <f t="shared" si="183"/>
        <v>Jul-2022</v>
      </c>
      <c r="R1314" s="2" t="str">
        <f t="shared" si="188"/>
        <v>ADULTS</v>
      </c>
    </row>
    <row r="1315" spans="1:18" x14ac:dyDescent="0.35">
      <c r="A1315" s="1">
        <v>44674</v>
      </c>
      <c r="B1315" t="s">
        <v>1345</v>
      </c>
      <c r="C1315">
        <v>10</v>
      </c>
      <c r="D1315" t="s">
        <v>9</v>
      </c>
      <c r="E1315" t="s">
        <v>35</v>
      </c>
      <c r="F1315" t="s">
        <v>16</v>
      </c>
      <c r="G1315" s="6">
        <f>VLOOKUP(F1315,S$11:$T$15, 2, FALSE)</f>
        <v>2509.1716796874998</v>
      </c>
      <c r="H1315" t="s">
        <v>12</v>
      </c>
      <c r="I1315" s="2">
        <v>4943.4399999999996</v>
      </c>
      <c r="J1315" t="str">
        <f t="shared" si="184"/>
        <v>0-17</v>
      </c>
      <c r="K1315" s="2">
        <f t="shared" si="180"/>
        <v>5437.7839999999997</v>
      </c>
      <c r="L1315" s="2">
        <f t="shared" si="185"/>
        <v>5438</v>
      </c>
      <c r="M1315" s="2">
        <f t="shared" si="186"/>
        <v>5438</v>
      </c>
      <c r="N1315" s="2">
        <f t="shared" si="187"/>
        <v>5437</v>
      </c>
      <c r="O1315">
        <f t="shared" si="181"/>
        <v>2022</v>
      </c>
      <c r="P1315" t="str">
        <f t="shared" si="182"/>
        <v>Apr</v>
      </c>
      <c r="Q1315" t="str">
        <f t="shared" si="183"/>
        <v>Apr-2022</v>
      </c>
      <c r="R1315" s="2" t="str">
        <f t="shared" si="188"/>
        <v>CHILDREN</v>
      </c>
    </row>
    <row r="1316" spans="1:18" x14ac:dyDescent="0.35">
      <c r="A1316" s="1">
        <v>44822</v>
      </c>
      <c r="B1316" t="s">
        <v>1346</v>
      </c>
      <c r="C1316">
        <v>18</v>
      </c>
      <c r="D1316" t="s">
        <v>14</v>
      </c>
      <c r="E1316" t="s">
        <v>27</v>
      </c>
      <c r="F1316" t="s">
        <v>23</v>
      </c>
      <c r="G1316" s="6">
        <f>VLOOKUP(F1316,S$11:$T$15, 2, FALSE)</f>
        <v>2440.2966694490819</v>
      </c>
      <c r="H1316" t="s">
        <v>40</v>
      </c>
      <c r="I1316" s="2">
        <v>3813.25</v>
      </c>
      <c r="J1316" t="str">
        <f t="shared" si="184"/>
        <v>18-39</v>
      </c>
      <c r="K1316" s="2">
        <f t="shared" si="180"/>
        <v>4194.5750000000007</v>
      </c>
      <c r="L1316" s="2">
        <f t="shared" si="185"/>
        <v>4195</v>
      </c>
      <c r="M1316" s="2">
        <f t="shared" si="186"/>
        <v>4195</v>
      </c>
      <c r="N1316" s="2">
        <f t="shared" si="187"/>
        <v>4194</v>
      </c>
      <c r="O1316">
        <f t="shared" si="181"/>
        <v>2022</v>
      </c>
      <c r="P1316" t="str">
        <f t="shared" si="182"/>
        <v>Sep</v>
      </c>
      <c r="Q1316" t="str">
        <f t="shared" si="183"/>
        <v>Sep-2022</v>
      </c>
      <c r="R1316" s="2" t="str">
        <f t="shared" si="188"/>
        <v>ADULTS</v>
      </c>
    </row>
    <row r="1317" spans="1:18" x14ac:dyDescent="0.35">
      <c r="A1317" s="1">
        <v>44796</v>
      </c>
      <c r="B1317" t="s">
        <v>1347</v>
      </c>
      <c r="C1317">
        <v>88</v>
      </c>
      <c r="D1317" t="s">
        <v>14</v>
      </c>
      <c r="E1317" t="s">
        <v>19</v>
      </c>
      <c r="F1317" t="s">
        <v>23</v>
      </c>
      <c r="G1317" s="6">
        <f>VLOOKUP(F1317,S$11:$T$15, 2, FALSE)</f>
        <v>2440.2966694490819</v>
      </c>
      <c r="H1317" t="s">
        <v>40</v>
      </c>
      <c r="I1317" s="2">
        <v>2909.55</v>
      </c>
      <c r="J1317" t="str">
        <f t="shared" si="184"/>
        <v>&gt;59</v>
      </c>
      <c r="K1317" s="2">
        <f t="shared" si="180"/>
        <v>3200.5050000000006</v>
      </c>
      <c r="L1317" s="2">
        <f t="shared" si="185"/>
        <v>3201</v>
      </c>
      <c r="M1317" s="2">
        <f t="shared" si="186"/>
        <v>3201</v>
      </c>
      <c r="N1317" s="2">
        <f t="shared" si="187"/>
        <v>3200</v>
      </c>
      <c r="O1317">
        <f t="shared" si="181"/>
        <v>2022</v>
      </c>
      <c r="P1317" t="str">
        <f t="shared" si="182"/>
        <v>Aug</v>
      </c>
      <c r="Q1317" t="str">
        <f t="shared" si="183"/>
        <v>Aug-2022</v>
      </c>
      <c r="R1317" s="2" t="str">
        <f t="shared" si="188"/>
        <v>ADULTS</v>
      </c>
    </row>
    <row r="1318" spans="1:18" x14ac:dyDescent="0.35">
      <c r="A1318" s="1">
        <v>44625</v>
      </c>
      <c r="B1318" t="s">
        <v>1348</v>
      </c>
      <c r="C1318">
        <v>70</v>
      </c>
      <c r="D1318" t="s">
        <v>9</v>
      </c>
      <c r="E1318" t="s">
        <v>10</v>
      </c>
      <c r="F1318" t="s">
        <v>11</v>
      </c>
      <c r="G1318" s="6">
        <f>VLOOKUP(F1318,S$11:$T$15, 2, FALSE)</f>
        <v>2503.6022787783868</v>
      </c>
      <c r="H1318" t="s">
        <v>12</v>
      </c>
      <c r="I1318" s="2">
        <v>4113.71</v>
      </c>
      <c r="J1318" t="str">
        <f t="shared" si="184"/>
        <v>&gt;59</v>
      </c>
      <c r="K1318" s="2">
        <f t="shared" si="180"/>
        <v>4525.0810000000001</v>
      </c>
      <c r="L1318" s="2">
        <f t="shared" si="185"/>
        <v>4525</v>
      </c>
      <c r="M1318" s="2">
        <f t="shared" si="186"/>
        <v>4526</v>
      </c>
      <c r="N1318" s="2">
        <f t="shared" si="187"/>
        <v>4525</v>
      </c>
      <c r="O1318">
        <f t="shared" si="181"/>
        <v>2022</v>
      </c>
      <c r="P1318" t="str">
        <f t="shared" si="182"/>
        <v>Mar</v>
      </c>
      <c r="Q1318" t="str">
        <f t="shared" si="183"/>
        <v>Mar-2022</v>
      </c>
      <c r="R1318" s="2" t="str">
        <f t="shared" si="188"/>
        <v>ADULTS</v>
      </c>
    </row>
    <row r="1319" spans="1:18" x14ac:dyDescent="0.35">
      <c r="A1319" s="1">
        <v>45279</v>
      </c>
      <c r="B1319" t="s">
        <v>1349</v>
      </c>
      <c r="C1319">
        <v>76</v>
      </c>
      <c r="D1319" t="s">
        <v>14</v>
      </c>
      <c r="E1319" t="s">
        <v>22</v>
      </c>
      <c r="F1319" t="s">
        <v>30</v>
      </c>
      <c r="G1319" s="6">
        <f>VLOOKUP(F1319,S$11:$T$15, 2, FALSE)</f>
        <v>2496.7676064257025</v>
      </c>
      <c r="H1319" t="s">
        <v>37</v>
      </c>
      <c r="I1319" s="2">
        <v>2976.86</v>
      </c>
      <c r="J1319" t="str">
        <f t="shared" si="184"/>
        <v>&gt;59</v>
      </c>
      <c r="K1319" s="2">
        <f t="shared" si="180"/>
        <v>3274.5460000000003</v>
      </c>
      <c r="L1319" s="2">
        <f t="shared" si="185"/>
        <v>3275</v>
      </c>
      <c r="M1319" s="2">
        <f t="shared" si="186"/>
        <v>3275</v>
      </c>
      <c r="N1319" s="2">
        <f t="shared" si="187"/>
        <v>3274</v>
      </c>
      <c r="O1319">
        <f t="shared" si="181"/>
        <v>2023</v>
      </c>
      <c r="P1319" t="str">
        <f t="shared" si="182"/>
        <v>Dec</v>
      </c>
      <c r="Q1319" t="str">
        <f t="shared" si="183"/>
        <v>Dec-2023</v>
      </c>
      <c r="R1319" s="2" t="str">
        <f t="shared" si="188"/>
        <v>ADULTS</v>
      </c>
    </row>
    <row r="1320" spans="1:18" x14ac:dyDescent="0.35">
      <c r="A1320" s="1">
        <v>44972</v>
      </c>
      <c r="B1320" t="s">
        <v>1350</v>
      </c>
      <c r="C1320">
        <v>52</v>
      </c>
      <c r="D1320" t="s">
        <v>14</v>
      </c>
      <c r="E1320" t="s">
        <v>10</v>
      </c>
      <c r="F1320" t="s">
        <v>30</v>
      </c>
      <c r="G1320" s="6">
        <f>VLOOKUP(F1320,S$11:$T$15, 2, FALSE)</f>
        <v>2496.7676064257025</v>
      </c>
      <c r="H1320" t="s">
        <v>28</v>
      </c>
      <c r="I1320" s="2">
        <v>1205.25</v>
      </c>
      <c r="J1320" t="str">
        <f t="shared" si="184"/>
        <v>40-59</v>
      </c>
      <c r="K1320" s="2">
        <f t="shared" si="180"/>
        <v>1325.7750000000001</v>
      </c>
      <c r="L1320" s="2">
        <f t="shared" si="185"/>
        <v>1326</v>
      </c>
      <c r="M1320" s="2">
        <f t="shared" si="186"/>
        <v>1326</v>
      </c>
      <c r="N1320" s="2">
        <f t="shared" si="187"/>
        <v>1325</v>
      </c>
      <c r="O1320">
        <f t="shared" si="181"/>
        <v>2023</v>
      </c>
      <c r="P1320" t="str">
        <f t="shared" si="182"/>
        <v>Feb</v>
      </c>
      <c r="Q1320" t="str">
        <f t="shared" si="183"/>
        <v>Feb-2023</v>
      </c>
      <c r="R1320" s="2" t="str">
        <f t="shared" si="188"/>
        <v>ADULTS</v>
      </c>
    </row>
    <row r="1321" spans="1:18" x14ac:dyDescent="0.35">
      <c r="A1321" s="1">
        <v>44665</v>
      </c>
      <c r="B1321" t="s">
        <v>1351</v>
      </c>
      <c r="C1321">
        <v>32</v>
      </c>
      <c r="D1321" t="s">
        <v>14</v>
      </c>
      <c r="E1321" t="s">
        <v>22</v>
      </c>
      <c r="F1321" t="s">
        <v>16</v>
      </c>
      <c r="G1321" s="6">
        <f>VLOOKUP(F1321,S$11:$T$15, 2, FALSE)</f>
        <v>2509.1716796874998</v>
      </c>
      <c r="H1321" t="s">
        <v>37</v>
      </c>
      <c r="I1321" s="2">
        <v>2892.33</v>
      </c>
      <c r="J1321" t="str">
        <f t="shared" si="184"/>
        <v>18-39</v>
      </c>
      <c r="K1321" s="2">
        <f t="shared" si="180"/>
        <v>3181.5630000000001</v>
      </c>
      <c r="L1321" s="2">
        <f t="shared" si="185"/>
        <v>3182</v>
      </c>
      <c r="M1321" s="2">
        <f t="shared" si="186"/>
        <v>3182</v>
      </c>
      <c r="N1321" s="2">
        <f t="shared" si="187"/>
        <v>3181</v>
      </c>
      <c r="O1321">
        <f t="shared" si="181"/>
        <v>2022</v>
      </c>
      <c r="P1321" t="str">
        <f t="shared" si="182"/>
        <v>Apr</v>
      </c>
      <c r="Q1321" t="str">
        <f t="shared" si="183"/>
        <v>Apr-2022</v>
      </c>
      <c r="R1321" s="2" t="str">
        <f t="shared" si="188"/>
        <v>ADULTS</v>
      </c>
    </row>
    <row r="1322" spans="1:18" x14ac:dyDescent="0.35">
      <c r="A1322" s="1">
        <v>45008</v>
      </c>
      <c r="B1322" t="s">
        <v>1352</v>
      </c>
      <c r="C1322">
        <v>79</v>
      </c>
      <c r="D1322" t="s">
        <v>9</v>
      </c>
      <c r="E1322" t="s">
        <v>10</v>
      </c>
      <c r="F1322" t="s">
        <v>11</v>
      </c>
      <c r="G1322" s="6">
        <f>VLOOKUP(F1322,S$11:$T$15, 2, FALSE)</f>
        <v>2503.6022787783868</v>
      </c>
      <c r="H1322" t="s">
        <v>12</v>
      </c>
      <c r="I1322" s="2">
        <v>1249.93</v>
      </c>
      <c r="J1322" t="str">
        <f t="shared" si="184"/>
        <v>&gt;59</v>
      </c>
      <c r="K1322" s="2">
        <f t="shared" si="180"/>
        <v>1374.9230000000002</v>
      </c>
      <c r="L1322" s="2">
        <f t="shared" si="185"/>
        <v>1375</v>
      </c>
      <c r="M1322" s="2">
        <f t="shared" si="186"/>
        <v>1375</v>
      </c>
      <c r="N1322" s="2">
        <f t="shared" si="187"/>
        <v>1374</v>
      </c>
      <c r="O1322">
        <f t="shared" si="181"/>
        <v>2023</v>
      </c>
      <c r="P1322" t="str">
        <f t="shared" si="182"/>
        <v>Mar</v>
      </c>
      <c r="Q1322" t="str">
        <f t="shared" si="183"/>
        <v>Mar-2023</v>
      </c>
      <c r="R1322" s="2" t="str">
        <f t="shared" si="188"/>
        <v>ADULTS</v>
      </c>
    </row>
    <row r="1323" spans="1:18" x14ac:dyDescent="0.35">
      <c r="A1323" s="1">
        <v>44864</v>
      </c>
      <c r="B1323" t="s">
        <v>1353</v>
      </c>
      <c r="C1323">
        <v>37</v>
      </c>
      <c r="D1323" t="s">
        <v>14</v>
      </c>
      <c r="E1323" t="s">
        <v>33</v>
      </c>
      <c r="F1323" t="s">
        <v>11</v>
      </c>
      <c r="G1323" s="6">
        <f>VLOOKUP(F1323,S$11:$T$15, 2, FALSE)</f>
        <v>2503.6022787783868</v>
      </c>
      <c r="H1323" t="s">
        <v>28</v>
      </c>
      <c r="I1323" s="2">
        <v>3433.32</v>
      </c>
      <c r="J1323" t="str">
        <f t="shared" si="184"/>
        <v>18-39</v>
      </c>
      <c r="K1323" s="2">
        <f t="shared" si="180"/>
        <v>3776.6520000000005</v>
      </c>
      <c r="L1323" s="2">
        <f t="shared" si="185"/>
        <v>3777</v>
      </c>
      <c r="M1323" s="2">
        <f t="shared" si="186"/>
        <v>3777</v>
      </c>
      <c r="N1323" s="2">
        <f t="shared" si="187"/>
        <v>3776</v>
      </c>
      <c r="O1323">
        <f t="shared" si="181"/>
        <v>2022</v>
      </c>
      <c r="P1323" t="str">
        <f t="shared" si="182"/>
        <v>Oct</v>
      </c>
      <c r="Q1323" t="str">
        <f t="shared" si="183"/>
        <v>Oct-2022</v>
      </c>
      <c r="R1323" s="2" t="str">
        <f t="shared" si="188"/>
        <v>ADULTS</v>
      </c>
    </row>
    <row r="1324" spans="1:18" x14ac:dyDescent="0.35">
      <c r="A1324" s="1">
        <v>44894</v>
      </c>
      <c r="B1324" t="s">
        <v>1354</v>
      </c>
      <c r="C1324">
        <v>96</v>
      </c>
      <c r="D1324" t="s">
        <v>9</v>
      </c>
      <c r="E1324" t="s">
        <v>33</v>
      </c>
      <c r="F1324" t="s">
        <v>23</v>
      </c>
      <c r="G1324" s="6">
        <f>VLOOKUP(F1324,S$11:$T$15, 2, FALSE)</f>
        <v>2440.2966694490819</v>
      </c>
      <c r="H1324" t="s">
        <v>17</v>
      </c>
      <c r="I1324" s="2">
        <v>429.83</v>
      </c>
      <c r="J1324" t="str">
        <f t="shared" si="184"/>
        <v>&gt;59</v>
      </c>
      <c r="K1324" s="2">
        <f t="shared" si="180"/>
        <v>472.81300000000005</v>
      </c>
      <c r="L1324" s="2">
        <f t="shared" si="185"/>
        <v>473</v>
      </c>
      <c r="M1324" s="2">
        <f t="shared" si="186"/>
        <v>473</v>
      </c>
      <c r="N1324" s="2">
        <f t="shared" si="187"/>
        <v>472</v>
      </c>
      <c r="O1324">
        <f t="shared" si="181"/>
        <v>2022</v>
      </c>
      <c r="P1324" t="str">
        <f t="shared" si="182"/>
        <v>Nov</v>
      </c>
      <c r="Q1324" t="str">
        <f t="shared" si="183"/>
        <v>Nov-2022</v>
      </c>
      <c r="R1324" s="2" t="str">
        <f t="shared" si="188"/>
        <v>ADULTS</v>
      </c>
    </row>
    <row r="1325" spans="1:18" x14ac:dyDescent="0.35">
      <c r="A1325" s="1">
        <v>44601</v>
      </c>
      <c r="B1325" t="s">
        <v>1355</v>
      </c>
      <c r="C1325">
        <v>96</v>
      </c>
      <c r="D1325" t="s">
        <v>14</v>
      </c>
      <c r="E1325" t="s">
        <v>22</v>
      </c>
      <c r="F1325" t="s">
        <v>30</v>
      </c>
      <c r="G1325" s="6">
        <f>VLOOKUP(F1325,S$11:$T$15, 2, FALSE)</f>
        <v>2496.7676064257025</v>
      </c>
      <c r="H1325" t="s">
        <v>28</v>
      </c>
      <c r="I1325" s="2">
        <v>3051.04</v>
      </c>
      <c r="J1325" t="str">
        <f t="shared" si="184"/>
        <v>&gt;59</v>
      </c>
      <c r="K1325" s="2">
        <f t="shared" si="180"/>
        <v>3356.1440000000002</v>
      </c>
      <c r="L1325" s="2">
        <f t="shared" si="185"/>
        <v>3356</v>
      </c>
      <c r="M1325" s="2">
        <f t="shared" si="186"/>
        <v>3357</v>
      </c>
      <c r="N1325" s="2">
        <f t="shared" si="187"/>
        <v>3356</v>
      </c>
      <c r="O1325">
        <f t="shared" si="181"/>
        <v>2022</v>
      </c>
      <c r="P1325" t="str">
        <f t="shared" si="182"/>
        <v>Feb</v>
      </c>
      <c r="Q1325" t="str">
        <f t="shared" si="183"/>
        <v>Feb-2022</v>
      </c>
      <c r="R1325" s="2" t="str">
        <f t="shared" si="188"/>
        <v>ADULTS</v>
      </c>
    </row>
    <row r="1326" spans="1:18" x14ac:dyDescent="0.35">
      <c r="A1326" s="1">
        <v>44633</v>
      </c>
      <c r="B1326" t="s">
        <v>1356</v>
      </c>
      <c r="C1326">
        <v>77</v>
      </c>
      <c r="D1326" t="s">
        <v>21</v>
      </c>
      <c r="E1326" t="s">
        <v>15</v>
      </c>
      <c r="F1326" t="s">
        <v>11</v>
      </c>
      <c r="G1326" s="6">
        <f>VLOOKUP(F1326,S$11:$T$15, 2, FALSE)</f>
        <v>2503.6022787783868</v>
      </c>
      <c r="H1326" t="s">
        <v>12</v>
      </c>
      <c r="I1326" s="2">
        <v>2195.02</v>
      </c>
      <c r="J1326" t="str">
        <f t="shared" si="184"/>
        <v>&gt;59</v>
      </c>
      <c r="K1326" s="2">
        <f t="shared" si="180"/>
        <v>2414.5220000000004</v>
      </c>
      <c r="L1326" s="2">
        <f t="shared" si="185"/>
        <v>2415</v>
      </c>
      <c r="M1326" s="2">
        <f t="shared" si="186"/>
        <v>2415</v>
      </c>
      <c r="N1326" s="2">
        <f t="shared" si="187"/>
        <v>2414</v>
      </c>
      <c r="O1326">
        <f t="shared" si="181"/>
        <v>2022</v>
      </c>
      <c r="P1326" t="str">
        <f t="shared" si="182"/>
        <v>Mar</v>
      </c>
      <c r="Q1326" t="str">
        <f t="shared" si="183"/>
        <v>Mar-2022</v>
      </c>
      <c r="R1326" s="2" t="str">
        <f t="shared" si="188"/>
        <v>ADULTS</v>
      </c>
    </row>
    <row r="1327" spans="1:18" x14ac:dyDescent="0.35">
      <c r="A1327" s="1">
        <v>45077</v>
      </c>
      <c r="B1327" t="s">
        <v>1357</v>
      </c>
      <c r="C1327">
        <v>94</v>
      </c>
      <c r="D1327" t="s">
        <v>14</v>
      </c>
      <c r="E1327" t="s">
        <v>15</v>
      </c>
      <c r="F1327" t="s">
        <v>30</v>
      </c>
      <c r="G1327" s="6">
        <f>VLOOKUP(F1327,S$11:$T$15, 2, FALSE)</f>
        <v>2496.7676064257025</v>
      </c>
      <c r="H1327" t="s">
        <v>12</v>
      </c>
      <c r="I1327" s="2">
        <v>3848.83</v>
      </c>
      <c r="J1327" t="str">
        <f t="shared" si="184"/>
        <v>&gt;59</v>
      </c>
      <c r="K1327" s="2">
        <f t="shared" si="180"/>
        <v>4233.7130000000006</v>
      </c>
      <c r="L1327" s="2">
        <f t="shared" si="185"/>
        <v>4234</v>
      </c>
      <c r="M1327" s="2">
        <f t="shared" si="186"/>
        <v>4234</v>
      </c>
      <c r="N1327" s="2">
        <f t="shared" si="187"/>
        <v>4233</v>
      </c>
      <c r="O1327">
        <f t="shared" si="181"/>
        <v>2023</v>
      </c>
      <c r="P1327" t="str">
        <f t="shared" si="182"/>
        <v>May</v>
      </c>
      <c r="Q1327" t="str">
        <f t="shared" si="183"/>
        <v>May-2023</v>
      </c>
      <c r="R1327" s="2" t="str">
        <f t="shared" si="188"/>
        <v>ADULTS</v>
      </c>
    </row>
    <row r="1328" spans="1:18" x14ac:dyDescent="0.35">
      <c r="A1328" s="1">
        <v>44711</v>
      </c>
      <c r="B1328" t="s">
        <v>1358</v>
      </c>
      <c r="C1328">
        <v>56</v>
      </c>
      <c r="D1328" t="s">
        <v>21</v>
      </c>
      <c r="E1328" t="s">
        <v>19</v>
      </c>
      <c r="F1328" t="s">
        <v>16</v>
      </c>
      <c r="G1328" s="6">
        <f>VLOOKUP(F1328,S$11:$T$15, 2, FALSE)</f>
        <v>2509.1716796874998</v>
      </c>
      <c r="H1328" t="s">
        <v>40</v>
      </c>
      <c r="I1328" s="2">
        <v>784.6</v>
      </c>
      <c r="J1328" t="str">
        <f t="shared" si="184"/>
        <v>40-59</v>
      </c>
      <c r="K1328" s="2">
        <f t="shared" si="180"/>
        <v>863.06000000000006</v>
      </c>
      <c r="L1328" s="2">
        <f t="shared" si="185"/>
        <v>863</v>
      </c>
      <c r="M1328" s="2">
        <f t="shared" si="186"/>
        <v>864</v>
      </c>
      <c r="N1328" s="2">
        <f t="shared" si="187"/>
        <v>863</v>
      </c>
      <c r="O1328">
        <f t="shared" si="181"/>
        <v>2022</v>
      </c>
      <c r="P1328" t="str">
        <f t="shared" si="182"/>
        <v>May</v>
      </c>
      <c r="Q1328" t="str">
        <f t="shared" si="183"/>
        <v>May-2022</v>
      </c>
      <c r="R1328" s="2" t="str">
        <f t="shared" si="188"/>
        <v>ADULTS</v>
      </c>
    </row>
    <row r="1329" spans="1:18" x14ac:dyDescent="0.35">
      <c r="A1329" s="1">
        <v>44985</v>
      </c>
      <c r="B1329" t="s">
        <v>1359</v>
      </c>
      <c r="C1329">
        <v>78</v>
      </c>
      <c r="D1329" t="s">
        <v>21</v>
      </c>
      <c r="E1329" t="s">
        <v>25</v>
      </c>
      <c r="F1329" t="s">
        <v>11</v>
      </c>
      <c r="G1329" s="6">
        <f>VLOOKUP(F1329,S$11:$T$15, 2, FALSE)</f>
        <v>2503.6022787783868</v>
      </c>
      <c r="H1329" t="s">
        <v>37</v>
      </c>
      <c r="I1329" s="2">
        <v>1765.31</v>
      </c>
      <c r="J1329" t="str">
        <f t="shared" si="184"/>
        <v>&gt;59</v>
      </c>
      <c r="K1329" s="2">
        <f t="shared" si="180"/>
        <v>1941.8410000000001</v>
      </c>
      <c r="L1329" s="2">
        <f t="shared" si="185"/>
        <v>1942</v>
      </c>
      <c r="M1329" s="2">
        <f t="shared" si="186"/>
        <v>1942</v>
      </c>
      <c r="N1329" s="2">
        <f t="shared" si="187"/>
        <v>1941</v>
      </c>
      <c r="O1329">
        <f t="shared" si="181"/>
        <v>2023</v>
      </c>
      <c r="P1329" t="str">
        <f t="shared" si="182"/>
        <v>Feb</v>
      </c>
      <c r="Q1329" t="str">
        <f t="shared" si="183"/>
        <v>Feb-2023</v>
      </c>
      <c r="R1329" s="2" t="str">
        <f t="shared" si="188"/>
        <v>ADULTS</v>
      </c>
    </row>
    <row r="1330" spans="1:18" x14ac:dyDescent="0.35">
      <c r="A1330" s="1">
        <v>45123</v>
      </c>
      <c r="B1330" t="s">
        <v>1360</v>
      </c>
      <c r="C1330">
        <v>10</v>
      </c>
      <c r="D1330" t="s">
        <v>9</v>
      </c>
      <c r="E1330" t="s">
        <v>19</v>
      </c>
      <c r="F1330" t="s">
        <v>30</v>
      </c>
      <c r="G1330" s="6">
        <f>VLOOKUP(F1330,S$11:$T$15, 2, FALSE)</f>
        <v>2496.7676064257025</v>
      </c>
      <c r="H1330" t="s">
        <v>40</v>
      </c>
      <c r="I1330" s="2">
        <v>2046.67</v>
      </c>
      <c r="J1330" t="str">
        <f t="shared" si="184"/>
        <v>0-17</v>
      </c>
      <c r="K1330" s="2">
        <f t="shared" si="180"/>
        <v>2251.3370000000004</v>
      </c>
      <c r="L1330" s="2">
        <f t="shared" si="185"/>
        <v>2251</v>
      </c>
      <c r="M1330" s="2">
        <f t="shared" si="186"/>
        <v>2252</v>
      </c>
      <c r="N1330" s="2">
        <f t="shared" si="187"/>
        <v>2251</v>
      </c>
      <c r="O1330">
        <f t="shared" si="181"/>
        <v>2023</v>
      </c>
      <c r="P1330" t="str">
        <f t="shared" si="182"/>
        <v>Jul</v>
      </c>
      <c r="Q1330" t="str">
        <f t="shared" si="183"/>
        <v>Jul-2023</v>
      </c>
      <c r="R1330" s="2" t="str">
        <f t="shared" si="188"/>
        <v>CHILDREN</v>
      </c>
    </row>
    <row r="1331" spans="1:18" x14ac:dyDescent="0.35">
      <c r="A1331" s="1">
        <v>44984</v>
      </c>
      <c r="B1331" t="s">
        <v>1361</v>
      </c>
      <c r="C1331">
        <v>93</v>
      </c>
      <c r="D1331" t="s">
        <v>9</v>
      </c>
      <c r="E1331" t="s">
        <v>35</v>
      </c>
      <c r="F1331" t="s">
        <v>16</v>
      </c>
      <c r="G1331" s="6">
        <f>VLOOKUP(F1331,S$11:$T$15, 2, FALSE)</f>
        <v>2509.1716796874998</v>
      </c>
      <c r="H1331" t="s">
        <v>40</v>
      </c>
      <c r="I1331" s="2">
        <v>4101.79</v>
      </c>
      <c r="J1331" t="str">
        <f t="shared" si="184"/>
        <v>&gt;59</v>
      </c>
      <c r="K1331" s="2">
        <f t="shared" si="180"/>
        <v>4511.9690000000001</v>
      </c>
      <c r="L1331" s="2">
        <f t="shared" si="185"/>
        <v>4512</v>
      </c>
      <c r="M1331" s="2">
        <f t="shared" si="186"/>
        <v>4512</v>
      </c>
      <c r="N1331" s="2">
        <f t="shared" si="187"/>
        <v>4511</v>
      </c>
      <c r="O1331">
        <f t="shared" si="181"/>
        <v>2023</v>
      </c>
      <c r="P1331" t="str">
        <f t="shared" si="182"/>
        <v>Feb</v>
      </c>
      <c r="Q1331" t="str">
        <f t="shared" si="183"/>
        <v>Feb-2023</v>
      </c>
      <c r="R1331" s="2" t="str">
        <f t="shared" si="188"/>
        <v>ADULTS</v>
      </c>
    </row>
    <row r="1332" spans="1:18" x14ac:dyDescent="0.35">
      <c r="A1332" s="1">
        <v>44918</v>
      </c>
      <c r="B1332" t="s">
        <v>1362</v>
      </c>
      <c r="C1332">
        <v>46</v>
      </c>
      <c r="D1332" t="s">
        <v>21</v>
      </c>
      <c r="E1332" t="s">
        <v>10</v>
      </c>
      <c r="F1332" t="s">
        <v>16</v>
      </c>
      <c r="G1332" s="6">
        <f>VLOOKUP(F1332,S$11:$T$15, 2, FALSE)</f>
        <v>2509.1716796874998</v>
      </c>
      <c r="H1332" t="s">
        <v>40</v>
      </c>
      <c r="I1332" s="2">
        <v>1894.37</v>
      </c>
      <c r="J1332" t="str">
        <f t="shared" si="184"/>
        <v>40-59</v>
      </c>
      <c r="K1332" s="2">
        <f t="shared" si="180"/>
        <v>2083.8070000000002</v>
      </c>
      <c r="L1332" s="2">
        <f t="shared" si="185"/>
        <v>2084</v>
      </c>
      <c r="M1332" s="2">
        <f t="shared" si="186"/>
        <v>2084</v>
      </c>
      <c r="N1332" s="2">
        <f t="shared" si="187"/>
        <v>2083</v>
      </c>
      <c r="O1332">
        <f t="shared" si="181"/>
        <v>2022</v>
      </c>
      <c r="P1332" t="str">
        <f t="shared" si="182"/>
        <v>Dec</v>
      </c>
      <c r="Q1332" t="str">
        <f t="shared" si="183"/>
        <v>Dec-2022</v>
      </c>
      <c r="R1332" s="2" t="str">
        <f t="shared" si="188"/>
        <v>ADULTS</v>
      </c>
    </row>
    <row r="1333" spans="1:18" x14ac:dyDescent="0.35">
      <c r="A1333" s="1">
        <v>44715</v>
      </c>
      <c r="B1333" t="s">
        <v>1363</v>
      </c>
      <c r="C1333">
        <v>80</v>
      </c>
      <c r="D1333" t="s">
        <v>9</v>
      </c>
      <c r="E1333" t="s">
        <v>10</v>
      </c>
      <c r="F1333" t="s">
        <v>11</v>
      </c>
      <c r="G1333" s="6">
        <f>VLOOKUP(F1333,S$11:$T$15, 2, FALSE)</f>
        <v>2503.6022787783868</v>
      </c>
      <c r="H1333" t="s">
        <v>12</v>
      </c>
      <c r="I1333" s="2">
        <v>530.14</v>
      </c>
      <c r="J1333" t="str">
        <f t="shared" si="184"/>
        <v>&gt;59</v>
      </c>
      <c r="K1333" s="2">
        <f t="shared" si="180"/>
        <v>583.154</v>
      </c>
      <c r="L1333" s="2">
        <f t="shared" si="185"/>
        <v>583</v>
      </c>
      <c r="M1333" s="2">
        <f t="shared" si="186"/>
        <v>584</v>
      </c>
      <c r="N1333" s="2">
        <f t="shared" si="187"/>
        <v>583</v>
      </c>
      <c r="O1333">
        <f t="shared" si="181"/>
        <v>2022</v>
      </c>
      <c r="P1333" t="str">
        <f t="shared" si="182"/>
        <v>Jun</v>
      </c>
      <c r="Q1333" t="str">
        <f t="shared" si="183"/>
        <v>Jun-2022</v>
      </c>
      <c r="R1333" s="2" t="str">
        <f t="shared" si="188"/>
        <v>ADULTS</v>
      </c>
    </row>
    <row r="1334" spans="1:18" x14ac:dyDescent="0.35">
      <c r="A1334" s="1">
        <v>44634</v>
      </c>
      <c r="B1334" t="s">
        <v>1364</v>
      </c>
      <c r="C1334">
        <v>20</v>
      </c>
      <c r="D1334" t="s">
        <v>9</v>
      </c>
      <c r="E1334" t="s">
        <v>25</v>
      </c>
      <c r="F1334" t="s">
        <v>11</v>
      </c>
      <c r="G1334" s="6">
        <f>VLOOKUP(F1334,S$11:$T$15, 2, FALSE)</f>
        <v>2503.6022787783868</v>
      </c>
      <c r="H1334" t="s">
        <v>12</v>
      </c>
      <c r="I1334" s="2">
        <v>3194.3</v>
      </c>
      <c r="J1334" t="str">
        <f t="shared" si="184"/>
        <v>18-39</v>
      </c>
      <c r="K1334" s="2">
        <f t="shared" si="180"/>
        <v>3513.7300000000005</v>
      </c>
      <c r="L1334" s="2">
        <f t="shared" si="185"/>
        <v>3514</v>
      </c>
      <c r="M1334" s="2">
        <f t="shared" si="186"/>
        <v>3514</v>
      </c>
      <c r="N1334" s="2">
        <f t="shared" si="187"/>
        <v>3513</v>
      </c>
      <c r="O1334">
        <f t="shared" si="181"/>
        <v>2022</v>
      </c>
      <c r="P1334" t="str">
        <f t="shared" si="182"/>
        <v>Mar</v>
      </c>
      <c r="Q1334" t="str">
        <f t="shared" si="183"/>
        <v>Mar-2022</v>
      </c>
      <c r="R1334" s="2" t="str">
        <f t="shared" si="188"/>
        <v>ADULTS</v>
      </c>
    </row>
    <row r="1335" spans="1:18" x14ac:dyDescent="0.35">
      <c r="A1335" s="1">
        <v>44567</v>
      </c>
      <c r="B1335" t="s">
        <v>1365</v>
      </c>
      <c r="C1335">
        <v>77</v>
      </c>
      <c r="D1335" t="s">
        <v>9</v>
      </c>
      <c r="E1335" t="s">
        <v>35</v>
      </c>
      <c r="F1335" t="s">
        <v>11</v>
      </c>
      <c r="G1335" s="6">
        <f>VLOOKUP(F1335,S$11:$T$15, 2, FALSE)</f>
        <v>2503.6022787783868</v>
      </c>
      <c r="H1335" t="s">
        <v>40</v>
      </c>
      <c r="I1335" s="2">
        <v>2115.64</v>
      </c>
      <c r="J1335" t="str">
        <f t="shared" si="184"/>
        <v>&gt;59</v>
      </c>
      <c r="K1335" s="2">
        <f t="shared" si="180"/>
        <v>2327.2040000000002</v>
      </c>
      <c r="L1335" s="2">
        <f t="shared" si="185"/>
        <v>2327</v>
      </c>
      <c r="M1335" s="2">
        <f t="shared" si="186"/>
        <v>2328</v>
      </c>
      <c r="N1335" s="2">
        <f t="shared" si="187"/>
        <v>2327</v>
      </c>
      <c r="O1335">
        <f t="shared" si="181"/>
        <v>2022</v>
      </c>
      <c r="P1335" t="str">
        <f t="shared" si="182"/>
        <v>Jan</v>
      </c>
      <c r="Q1335" t="str">
        <f t="shared" si="183"/>
        <v>Jan-2022</v>
      </c>
      <c r="R1335" s="2" t="str">
        <f t="shared" si="188"/>
        <v>ADULTS</v>
      </c>
    </row>
    <row r="1336" spans="1:18" x14ac:dyDescent="0.35">
      <c r="A1336" s="1">
        <v>44631</v>
      </c>
      <c r="B1336" t="s">
        <v>1366</v>
      </c>
      <c r="C1336">
        <v>3</v>
      </c>
      <c r="D1336" t="s">
        <v>9</v>
      </c>
      <c r="E1336" t="s">
        <v>19</v>
      </c>
      <c r="F1336" t="s">
        <v>30</v>
      </c>
      <c r="G1336" s="6">
        <f>VLOOKUP(F1336,S$11:$T$15, 2, FALSE)</f>
        <v>2496.7676064257025</v>
      </c>
      <c r="H1336" t="s">
        <v>40</v>
      </c>
      <c r="I1336" s="2">
        <v>2918.5</v>
      </c>
      <c r="J1336" t="str">
        <f t="shared" si="184"/>
        <v>0-17</v>
      </c>
      <c r="K1336" s="2">
        <f t="shared" si="180"/>
        <v>3210.3500000000004</v>
      </c>
      <c r="L1336" s="2">
        <f t="shared" si="185"/>
        <v>3210</v>
      </c>
      <c r="M1336" s="2">
        <f t="shared" si="186"/>
        <v>3211</v>
      </c>
      <c r="N1336" s="2">
        <f t="shared" si="187"/>
        <v>3210</v>
      </c>
      <c r="O1336">
        <f t="shared" si="181"/>
        <v>2022</v>
      </c>
      <c r="P1336" t="str">
        <f t="shared" si="182"/>
        <v>Mar</v>
      </c>
      <c r="Q1336" t="str">
        <f t="shared" si="183"/>
        <v>Mar-2022</v>
      </c>
      <c r="R1336" s="2" t="str">
        <f t="shared" si="188"/>
        <v>CHILDREN</v>
      </c>
    </row>
    <row r="1337" spans="1:18" x14ac:dyDescent="0.35">
      <c r="A1337" s="1">
        <v>44667</v>
      </c>
      <c r="B1337" t="s">
        <v>1367</v>
      </c>
      <c r="C1337">
        <v>59</v>
      </c>
      <c r="D1337" t="s">
        <v>21</v>
      </c>
      <c r="E1337" t="s">
        <v>27</v>
      </c>
      <c r="F1337" t="s">
        <v>23</v>
      </c>
      <c r="G1337" s="6">
        <f>VLOOKUP(F1337,S$11:$T$15, 2, FALSE)</f>
        <v>2440.2966694490819</v>
      </c>
      <c r="H1337" t="s">
        <v>12</v>
      </c>
      <c r="I1337" s="2">
        <v>4809.3999999999996</v>
      </c>
      <c r="J1337" t="str">
        <f t="shared" si="184"/>
        <v>40-59</v>
      </c>
      <c r="K1337" s="2">
        <f t="shared" si="180"/>
        <v>5290.34</v>
      </c>
      <c r="L1337" s="2">
        <f t="shared" si="185"/>
        <v>5290</v>
      </c>
      <c r="M1337" s="2">
        <f t="shared" si="186"/>
        <v>5291</v>
      </c>
      <c r="N1337" s="2">
        <f t="shared" si="187"/>
        <v>5290</v>
      </c>
      <c r="O1337">
        <f t="shared" si="181"/>
        <v>2022</v>
      </c>
      <c r="P1337" t="str">
        <f t="shared" si="182"/>
        <v>Apr</v>
      </c>
      <c r="Q1337" t="str">
        <f t="shared" si="183"/>
        <v>Apr-2022</v>
      </c>
      <c r="R1337" s="2" t="str">
        <f t="shared" si="188"/>
        <v>ADULTS</v>
      </c>
    </row>
    <row r="1338" spans="1:18" x14ac:dyDescent="0.35">
      <c r="A1338" s="1">
        <v>44582</v>
      </c>
      <c r="B1338" t="s">
        <v>1368</v>
      </c>
      <c r="C1338">
        <v>3</v>
      </c>
      <c r="D1338" t="s">
        <v>9</v>
      </c>
      <c r="E1338" t="s">
        <v>25</v>
      </c>
      <c r="F1338" t="s">
        <v>30</v>
      </c>
      <c r="G1338" s="6">
        <f>VLOOKUP(F1338,S$11:$T$15, 2, FALSE)</f>
        <v>2496.7676064257025</v>
      </c>
      <c r="H1338" t="s">
        <v>17</v>
      </c>
      <c r="I1338" s="2">
        <v>2361.94</v>
      </c>
      <c r="J1338" t="str">
        <f t="shared" si="184"/>
        <v>0-17</v>
      </c>
      <c r="K1338" s="2">
        <f t="shared" si="180"/>
        <v>2598.1340000000005</v>
      </c>
      <c r="L1338" s="2">
        <f t="shared" si="185"/>
        <v>2598</v>
      </c>
      <c r="M1338" s="2">
        <f t="shared" si="186"/>
        <v>2599</v>
      </c>
      <c r="N1338" s="2">
        <f t="shared" si="187"/>
        <v>2598</v>
      </c>
      <c r="O1338">
        <f t="shared" si="181"/>
        <v>2022</v>
      </c>
      <c r="P1338" t="str">
        <f t="shared" si="182"/>
        <v>Jan</v>
      </c>
      <c r="Q1338" t="str">
        <f t="shared" si="183"/>
        <v>Jan-2022</v>
      </c>
      <c r="R1338" s="2" t="str">
        <f t="shared" si="188"/>
        <v>CHILDREN</v>
      </c>
    </row>
    <row r="1339" spans="1:18" x14ac:dyDescent="0.35">
      <c r="A1339" s="1">
        <v>44704</v>
      </c>
      <c r="B1339" t="s">
        <v>1369</v>
      </c>
      <c r="C1339">
        <v>13</v>
      </c>
      <c r="D1339" t="s">
        <v>14</v>
      </c>
      <c r="E1339" t="s">
        <v>19</v>
      </c>
      <c r="F1339" t="s">
        <v>23</v>
      </c>
      <c r="G1339" s="6">
        <f>VLOOKUP(F1339,S$11:$T$15, 2, FALSE)</f>
        <v>2440.2966694490819</v>
      </c>
      <c r="H1339" t="s">
        <v>37</v>
      </c>
      <c r="I1339" s="2">
        <v>3141.99</v>
      </c>
      <c r="J1339" t="str">
        <f t="shared" si="184"/>
        <v>0-17</v>
      </c>
      <c r="K1339" s="2">
        <f t="shared" si="180"/>
        <v>3456.1889999999999</v>
      </c>
      <c r="L1339" s="2">
        <f t="shared" si="185"/>
        <v>3456</v>
      </c>
      <c r="M1339" s="2">
        <f t="shared" si="186"/>
        <v>3457</v>
      </c>
      <c r="N1339" s="2">
        <f t="shared" si="187"/>
        <v>3456</v>
      </c>
      <c r="O1339">
        <f t="shared" si="181"/>
        <v>2022</v>
      </c>
      <c r="P1339" t="str">
        <f t="shared" si="182"/>
        <v>May</v>
      </c>
      <c r="Q1339" t="str">
        <f t="shared" si="183"/>
        <v>May-2022</v>
      </c>
      <c r="R1339" s="2" t="str">
        <f t="shared" si="188"/>
        <v>CHILDREN</v>
      </c>
    </row>
    <row r="1340" spans="1:18" x14ac:dyDescent="0.35">
      <c r="A1340" s="1">
        <v>44715</v>
      </c>
      <c r="B1340" t="s">
        <v>1370</v>
      </c>
      <c r="C1340">
        <v>74</v>
      </c>
      <c r="D1340" t="s">
        <v>21</v>
      </c>
      <c r="E1340" t="s">
        <v>25</v>
      </c>
      <c r="F1340" t="s">
        <v>23</v>
      </c>
      <c r="G1340" s="6">
        <f>VLOOKUP(F1340,S$11:$T$15, 2, FALSE)</f>
        <v>2440.2966694490819</v>
      </c>
      <c r="H1340" t="s">
        <v>40</v>
      </c>
      <c r="I1340" s="2">
        <v>3734.02</v>
      </c>
      <c r="J1340" t="str">
        <f t="shared" si="184"/>
        <v>&gt;59</v>
      </c>
      <c r="K1340" s="2">
        <f t="shared" si="180"/>
        <v>4107.4220000000005</v>
      </c>
      <c r="L1340" s="2">
        <f t="shared" si="185"/>
        <v>4107</v>
      </c>
      <c r="M1340" s="2">
        <f t="shared" si="186"/>
        <v>4108</v>
      </c>
      <c r="N1340" s="2">
        <f t="shared" si="187"/>
        <v>4107</v>
      </c>
      <c r="O1340">
        <f t="shared" si="181"/>
        <v>2022</v>
      </c>
      <c r="P1340" t="str">
        <f t="shared" si="182"/>
        <v>Jun</v>
      </c>
      <c r="Q1340" t="str">
        <f t="shared" si="183"/>
        <v>Jun-2022</v>
      </c>
      <c r="R1340" s="2" t="str">
        <f t="shared" si="188"/>
        <v>ADULTS</v>
      </c>
    </row>
    <row r="1341" spans="1:18" x14ac:dyDescent="0.35">
      <c r="A1341" s="1">
        <v>45007</v>
      </c>
      <c r="B1341" t="s">
        <v>1371</v>
      </c>
      <c r="C1341">
        <v>50</v>
      </c>
      <c r="D1341" t="s">
        <v>21</v>
      </c>
      <c r="E1341" t="s">
        <v>27</v>
      </c>
      <c r="F1341" t="s">
        <v>23</v>
      </c>
      <c r="G1341" s="6">
        <f>VLOOKUP(F1341,S$11:$T$15, 2, FALSE)</f>
        <v>2440.2966694490819</v>
      </c>
      <c r="H1341" t="s">
        <v>40</v>
      </c>
      <c r="I1341" s="2">
        <v>487.9</v>
      </c>
      <c r="J1341" t="str">
        <f t="shared" si="184"/>
        <v>40-59</v>
      </c>
      <c r="K1341" s="2">
        <f t="shared" si="180"/>
        <v>536.69000000000005</v>
      </c>
      <c r="L1341" s="2">
        <f t="shared" si="185"/>
        <v>537</v>
      </c>
      <c r="M1341" s="2">
        <f t="shared" si="186"/>
        <v>537</v>
      </c>
      <c r="N1341" s="2">
        <f t="shared" si="187"/>
        <v>536</v>
      </c>
      <c r="O1341">
        <f t="shared" si="181"/>
        <v>2023</v>
      </c>
      <c r="P1341" t="str">
        <f t="shared" si="182"/>
        <v>Mar</v>
      </c>
      <c r="Q1341" t="str">
        <f t="shared" si="183"/>
        <v>Mar-2023</v>
      </c>
      <c r="R1341" s="2" t="str">
        <f t="shared" si="188"/>
        <v>ADULTS</v>
      </c>
    </row>
    <row r="1342" spans="1:18" x14ac:dyDescent="0.35">
      <c r="A1342" s="1">
        <v>44943</v>
      </c>
      <c r="B1342" t="s">
        <v>1372</v>
      </c>
      <c r="C1342">
        <v>12</v>
      </c>
      <c r="D1342" t="s">
        <v>14</v>
      </c>
      <c r="E1342" t="s">
        <v>10</v>
      </c>
      <c r="F1342" t="s">
        <v>11</v>
      </c>
      <c r="G1342" s="6">
        <f>VLOOKUP(F1342,S$11:$T$15, 2, FALSE)</f>
        <v>2503.6022787783868</v>
      </c>
      <c r="H1342" t="s">
        <v>28</v>
      </c>
      <c r="I1342" s="2">
        <v>3268.31</v>
      </c>
      <c r="J1342" t="str">
        <f t="shared" si="184"/>
        <v>0-17</v>
      </c>
      <c r="K1342" s="2">
        <f t="shared" si="180"/>
        <v>3595.1410000000001</v>
      </c>
      <c r="L1342" s="2">
        <f t="shared" si="185"/>
        <v>3595</v>
      </c>
      <c r="M1342" s="2">
        <f t="shared" si="186"/>
        <v>3596</v>
      </c>
      <c r="N1342" s="2">
        <f t="shared" si="187"/>
        <v>3595</v>
      </c>
      <c r="O1342">
        <f t="shared" si="181"/>
        <v>2023</v>
      </c>
      <c r="P1342" t="str">
        <f t="shared" si="182"/>
        <v>Jan</v>
      </c>
      <c r="Q1342" t="str">
        <f t="shared" si="183"/>
        <v>Jan-2023</v>
      </c>
      <c r="R1342" s="2" t="str">
        <f t="shared" si="188"/>
        <v>CHILDREN</v>
      </c>
    </row>
    <row r="1343" spans="1:18" x14ac:dyDescent="0.35">
      <c r="A1343" s="1">
        <v>44724</v>
      </c>
      <c r="B1343" t="s">
        <v>1373</v>
      </c>
      <c r="C1343">
        <v>28</v>
      </c>
      <c r="D1343" t="s">
        <v>21</v>
      </c>
      <c r="E1343" t="s">
        <v>33</v>
      </c>
      <c r="F1343" t="s">
        <v>16</v>
      </c>
      <c r="G1343" s="6">
        <f>VLOOKUP(F1343,S$11:$T$15, 2, FALSE)</f>
        <v>2509.1716796874998</v>
      </c>
      <c r="H1343" t="s">
        <v>28</v>
      </c>
      <c r="I1343" s="2">
        <v>4354.25</v>
      </c>
      <c r="J1343" t="str">
        <f t="shared" si="184"/>
        <v>18-39</v>
      </c>
      <c r="K1343" s="2">
        <f t="shared" si="180"/>
        <v>4789.6750000000002</v>
      </c>
      <c r="L1343" s="2">
        <f t="shared" si="185"/>
        <v>4790</v>
      </c>
      <c r="M1343" s="2">
        <f t="shared" si="186"/>
        <v>4790</v>
      </c>
      <c r="N1343" s="2">
        <f t="shared" si="187"/>
        <v>4789</v>
      </c>
      <c r="O1343">
        <f t="shared" si="181"/>
        <v>2022</v>
      </c>
      <c r="P1343" t="str">
        <f t="shared" si="182"/>
        <v>Jun</v>
      </c>
      <c r="Q1343" t="str">
        <f t="shared" si="183"/>
        <v>Jun-2022</v>
      </c>
      <c r="R1343" s="2" t="str">
        <f t="shared" si="188"/>
        <v>ADULTS</v>
      </c>
    </row>
    <row r="1344" spans="1:18" x14ac:dyDescent="0.35">
      <c r="A1344" s="1">
        <v>44637</v>
      </c>
      <c r="B1344" t="s">
        <v>1374</v>
      </c>
      <c r="C1344">
        <v>89</v>
      </c>
      <c r="D1344" t="s">
        <v>14</v>
      </c>
      <c r="E1344" t="s">
        <v>33</v>
      </c>
      <c r="F1344" t="s">
        <v>30</v>
      </c>
      <c r="G1344" s="6">
        <f>VLOOKUP(F1344,S$11:$T$15, 2, FALSE)</f>
        <v>2496.7676064257025</v>
      </c>
      <c r="H1344" t="s">
        <v>17</v>
      </c>
      <c r="I1344" s="2">
        <v>2482.36</v>
      </c>
      <c r="J1344" t="str">
        <f t="shared" si="184"/>
        <v>&gt;59</v>
      </c>
      <c r="K1344" s="2">
        <f t="shared" si="180"/>
        <v>2730.5960000000005</v>
      </c>
      <c r="L1344" s="2">
        <f t="shared" si="185"/>
        <v>2731</v>
      </c>
      <c r="M1344" s="2">
        <f t="shared" si="186"/>
        <v>2731</v>
      </c>
      <c r="N1344" s="2">
        <f t="shared" si="187"/>
        <v>2730</v>
      </c>
      <c r="O1344">
        <f t="shared" si="181"/>
        <v>2022</v>
      </c>
      <c r="P1344" t="str">
        <f t="shared" si="182"/>
        <v>Mar</v>
      </c>
      <c r="Q1344" t="str">
        <f t="shared" si="183"/>
        <v>Mar-2022</v>
      </c>
      <c r="R1344" s="2" t="str">
        <f t="shared" si="188"/>
        <v>ADULTS</v>
      </c>
    </row>
    <row r="1345" spans="1:18" x14ac:dyDescent="0.35">
      <c r="A1345" s="1">
        <v>45154</v>
      </c>
      <c r="B1345" t="s">
        <v>1375</v>
      </c>
      <c r="C1345">
        <v>79</v>
      </c>
      <c r="D1345" t="s">
        <v>21</v>
      </c>
      <c r="E1345" t="s">
        <v>25</v>
      </c>
      <c r="F1345" t="s">
        <v>30</v>
      </c>
      <c r="G1345" s="6">
        <f>VLOOKUP(F1345,S$11:$T$15, 2, FALSE)</f>
        <v>2496.7676064257025</v>
      </c>
      <c r="H1345" t="s">
        <v>40</v>
      </c>
      <c r="I1345" s="2">
        <v>1614.51</v>
      </c>
      <c r="J1345" t="str">
        <f t="shared" si="184"/>
        <v>&gt;59</v>
      </c>
      <c r="K1345" s="2">
        <f t="shared" si="180"/>
        <v>1775.9610000000002</v>
      </c>
      <c r="L1345" s="2">
        <f t="shared" si="185"/>
        <v>1776</v>
      </c>
      <c r="M1345" s="2">
        <f t="shared" si="186"/>
        <v>1776</v>
      </c>
      <c r="N1345" s="2">
        <f t="shared" si="187"/>
        <v>1775</v>
      </c>
      <c r="O1345">
        <f t="shared" si="181"/>
        <v>2023</v>
      </c>
      <c r="P1345" t="str">
        <f t="shared" si="182"/>
        <v>Aug</v>
      </c>
      <c r="Q1345" t="str">
        <f t="shared" si="183"/>
        <v>Aug-2023</v>
      </c>
      <c r="R1345" s="2" t="str">
        <f t="shared" si="188"/>
        <v>ADULTS</v>
      </c>
    </row>
    <row r="1346" spans="1:18" x14ac:dyDescent="0.35">
      <c r="A1346" s="1">
        <v>45030</v>
      </c>
      <c r="B1346" t="s">
        <v>1376</v>
      </c>
      <c r="C1346">
        <v>15</v>
      </c>
      <c r="D1346" t="s">
        <v>21</v>
      </c>
      <c r="E1346" t="s">
        <v>35</v>
      </c>
      <c r="F1346" t="s">
        <v>23</v>
      </c>
      <c r="G1346" s="6">
        <f>VLOOKUP(F1346,S$11:$T$15, 2, FALSE)</f>
        <v>2440.2966694490819</v>
      </c>
      <c r="H1346" t="s">
        <v>17</v>
      </c>
      <c r="I1346" s="2">
        <v>2756.32</v>
      </c>
      <c r="J1346" t="str">
        <f t="shared" si="184"/>
        <v>0-17</v>
      </c>
      <c r="K1346" s="2">
        <f t="shared" ref="K1346:K1409" si="189">I1346*1.1</f>
        <v>3031.9520000000002</v>
      </c>
      <c r="L1346" s="2">
        <f t="shared" si="185"/>
        <v>3032</v>
      </c>
      <c r="M1346" s="2">
        <f t="shared" si="186"/>
        <v>3032</v>
      </c>
      <c r="N1346" s="2">
        <f t="shared" si="187"/>
        <v>3031</v>
      </c>
      <c r="O1346">
        <f t="shared" ref="O1346:O1409" si="190">YEAR(A1346)</f>
        <v>2023</v>
      </c>
      <c r="P1346" t="str">
        <f t="shared" ref="P1346:P1409" si="191">TEXT(A1346, "MMM")</f>
        <v>Apr</v>
      </c>
      <c r="Q1346" t="str">
        <f t="shared" ref="Q1346:Q1409" si="192">TEXT(A1346, "MMM-YYYY")</f>
        <v>Apr-2023</v>
      </c>
      <c r="R1346" s="2" t="str">
        <f t="shared" si="188"/>
        <v>CHILDREN</v>
      </c>
    </row>
    <row r="1347" spans="1:18" x14ac:dyDescent="0.35">
      <c r="A1347" s="1">
        <v>44967</v>
      </c>
      <c r="B1347" t="s">
        <v>1377</v>
      </c>
      <c r="C1347">
        <v>35</v>
      </c>
      <c r="D1347" t="s">
        <v>9</v>
      </c>
      <c r="E1347" t="s">
        <v>19</v>
      </c>
      <c r="F1347" t="s">
        <v>23</v>
      </c>
      <c r="G1347" s="6">
        <f>VLOOKUP(F1347,S$11:$T$15, 2, FALSE)</f>
        <v>2440.2966694490819</v>
      </c>
      <c r="H1347" t="s">
        <v>28</v>
      </c>
      <c r="I1347" s="2">
        <v>3752.59</v>
      </c>
      <c r="J1347" t="str">
        <f t="shared" ref="J1347:J1410" si="193">IF(C1347&lt;=17,"0-17",IF(C1347&lt;=39, "18-39", IF(C1347&lt;=59, "40-59", "&gt;59")))</f>
        <v>18-39</v>
      </c>
      <c r="K1347" s="2">
        <f t="shared" si="189"/>
        <v>4127.8490000000002</v>
      </c>
      <c r="L1347" s="2">
        <f t="shared" ref="L1347:L1410" si="194">ROUND(K1347, 0)</f>
        <v>4128</v>
      </c>
      <c r="M1347" s="2">
        <f t="shared" ref="M1347:M1410" si="195">ROUNDUP(K1347, 0)</f>
        <v>4128</v>
      </c>
      <c r="N1347" s="2">
        <f t="shared" ref="N1347:N1410" si="196">ROUNDDOWN(K1347,0)</f>
        <v>4127</v>
      </c>
      <c r="O1347">
        <f t="shared" si="190"/>
        <v>2023</v>
      </c>
      <c r="P1347" t="str">
        <f t="shared" si="191"/>
        <v>Feb</v>
      </c>
      <c r="Q1347" t="str">
        <f t="shared" si="192"/>
        <v>Feb-2023</v>
      </c>
      <c r="R1347" s="2" t="str">
        <f t="shared" ref="R1347:R1410" si="197">IF(C1347&gt;=18, "ADULTS", "CHILDREN")</f>
        <v>ADULTS</v>
      </c>
    </row>
    <row r="1348" spans="1:18" x14ac:dyDescent="0.35">
      <c r="A1348" s="1">
        <v>45078</v>
      </c>
      <c r="B1348" t="s">
        <v>1378</v>
      </c>
      <c r="C1348">
        <v>87</v>
      </c>
      <c r="D1348" t="s">
        <v>14</v>
      </c>
      <c r="E1348" t="s">
        <v>19</v>
      </c>
      <c r="F1348" t="s">
        <v>16</v>
      </c>
      <c r="G1348" s="6">
        <f>VLOOKUP(F1348,S$11:$T$15, 2, FALSE)</f>
        <v>2509.1716796874998</v>
      </c>
      <c r="H1348" t="s">
        <v>12</v>
      </c>
      <c r="I1348" s="2">
        <v>1812.73</v>
      </c>
      <c r="J1348" t="str">
        <f t="shared" si="193"/>
        <v>&gt;59</v>
      </c>
      <c r="K1348" s="2">
        <f t="shared" si="189"/>
        <v>1994.0030000000002</v>
      </c>
      <c r="L1348" s="2">
        <f t="shared" si="194"/>
        <v>1994</v>
      </c>
      <c r="M1348" s="2">
        <f t="shared" si="195"/>
        <v>1995</v>
      </c>
      <c r="N1348" s="2">
        <f t="shared" si="196"/>
        <v>1994</v>
      </c>
      <c r="O1348">
        <f t="shared" si="190"/>
        <v>2023</v>
      </c>
      <c r="P1348" t="str">
        <f t="shared" si="191"/>
        <v>Jun</v>
      </c>
      <c r="Q1348" t="str">
        <f t="shared" si="192"/>
        <v>Jun-2023</v>
      </c>
      <c r="R1348" s="2" t="str">
        <f t="shared" si="197"/>
        <v>ADULTS</v>
      </c>
    </row>
    <row r="1349" spans="1:18" x14ac:dyDescent="0.35">
      <c r="A1349" s="1">
        <v>44650</v>
      </c>
      <c r="B1349" t="s">
        <v>1379</v>
      </c>
      <c r="C1349">
        <v>49</v>
      </c>
      <c r="D1349" t="s">
        <v>9</v>
      </c>
      <c r="E1349" t="s">
        <v>15</v>
      </c>
      <c r="F1349" t="s">
        <v>11</v>
      </c>
      <c r="G1349" s="6">
        <f>VLOOKUP(F1349,S$11:$T$15, 2, FALSE)</f>
        <v>2503.6022787783868</v>
      </c>
      <c r="H1349" t="s">
        <v>17</v>
      </c>
      <c r="I1349" s="2">
        <v>2470.6799999999998</v>
      </c>
      <c r="J1349" t="str">
        <f t="shared" si="193"/>
        <v>40-59</v>
      </c>
      <c r="K1349" s="2">
        <f t="shared" si="189"/>
        <v>2717.748</v>
      </c>
      <c r="L1349" s="2">
        <f t="shared" si="194"/>
        <v>2718</v>
      </c>
      <c r="M1349" s="2">
        <f t="shared" si="195"/>
        <v>2718</v>
      </c>
      <c r="N1349" s="2">
        <f t="shared" si="196"/>
        <v>2717</v>
      </c>
      <c r="O1349">
        <f t="shared" si="190"/>
        <v>2022</v>
      </c>
      <c r="P1349" t="str">
        <f t="shared" si="191"/>
        <v>Mar</v>
      </c>
      <c r="Q1349" t="str">
        <f t="shared" si="192"/>
        <v>Mar-2022</v>
      </c>
      <c r="R1349" s="2" t="str">
        <f t="shared" si="197"/>
        <v>ADULTS</v>
      </c>
    </row>
    <row r="1350" spans="1:18" x14ac:dyDescent="0.35">
      <c r="A1350" s="1">
        <v>45025</v>
      </c>
      <c r="B1350" t="s">
        <v>1380</v>
      </c>
      <c r="C1350">
        <v>90</v>
      </c>
      <c r="D1350" t="s">
        <v>21</v>
      </c>
      <c r="E1350" t="s">
        <v>33</v>
      </c>
      <c r="F1350" t="s">
        <v>30</v>
      </c>
      <c r="G1350" s="6">
        <f>VLOOKUP(F1350,S$11:$T$15, 2, FALSE)</f>
        <v>2496.7676064257025</v>
      </c>
      <c r="H1350" t="s">
        <v>12</v>
      </c>
      <c r="I1350" s="2">
        <v>2401.89</v>
      </c>
      <c r="J1350" t="str">
        <f t="shared" si="193"/>
        <v>&gt;59</v>
      </c>
      <c r="K1350" s="2">
        <f t="shared" si="189"/>
        <v>2642.0790000000002</v>
      </c>
      <c r="L1350" s="2">
        <f t="shared" si="194"/>
        <v>2642</v>
      </c>
      <c r="M1350" s="2">
        <f t="shared" si="195"/>
        <v>2643</v>
      </c>
      <c r="N1350" s="2">
        <f t="shared" si="196"/>
        <v>2642</v>
      </c>
      <c r="O1350">
        <f t="shared" si="190"/>
        <v>2023</v>
      </c>
      <c r="P1350" t="str">
        <f t="shared" si="191"/>
        <v>Apr</v>
      </c>
      <c r="Q1350" t="str">
        <f t="shared" si="192"/>
        <v>Apr-2023</v>
      </c>
      <c r="R1350" s="2" t="str">
        <f t="shared" si="197"/>
        <v>ADULTS</v>
      </c>
    </row>
    <row r="1351" spans="1:18" x14ac:dyDescent="0.35">
      <c r="A1351" s="1">
        <v>44794</v>
      </c>
      <c r="B1351" t="s">
        <v>1381</v>
      </c>
      <c r="C1351">
        <v>48</v>
      </c>
      <c r="D1351" t="s">
        <v>9</v>
      </c>
      <c r="E1351" t="s">
        <v>10</v>
      </c>
      <c r="F1351" t="s">
        <v>16</v>
      </c>
      <c r="G1351" s="6">
        <f>VLOOKUP(F1351,S$11:$T$15, 2, FALSE)</f>
        <v>2509.1716796874998</v>
      </c>
      <c r="H1351" t="s">
        <v>17</v>
      </c>
      <c r="I1351" s="2">
        <v>840.43</v>
      </c>
      <c r="J1351" t="str">
        <f t="shared" si="193"/>
        <v>40-59</v>
      </c>
      <c r="K1351" s="2">
        <f t="shared" si="189"/>
        <v>924.47300000000007</v>
      </c>
      <c r="L1351" s="2">
        <f t="shared" si="194"/>
        <v>924</v>
      </c>
      <c r="M1351" s="2">
        <f t="shared" si="195"/>
        <v>925</v>
      </c>
      <c r="N1351" s="2">
        <f t="shared" si="196"/>
        <v>924</v>
      </c>
      <c r="O1351">
        <f t="shared" si="190"/>
        <v>2022</v>
      </c>
      <c r="P1351" t="str">
        <f t="shared" si="191"/>
        <v>Aug</v>
      </c>
      <c r="Q1351" t="str">
        <f t="shared" si="192"/>
        <v>Aug-2022</v>
      </c>
      <c r="R1351" s="2" t="str">
        <f t="shared" si="197"/>
        <v>ADULTS</v>
      </c>
    </row>
    <row r="1352" spans="1:18" x14ac:dyDescent="0.35">
      <c r="A1352" s="1">
        <v>44861</v>
      </c>
      <c r="B1352" t="s">
        <v>1382</v>
      </c>
      <c r="C1352">
        <v>10</v>
      </c>
      <c r="D1352" t="s">
        <v>21</v>
      </c>
      <c r="E1352" t="s">
        <v>25</v>
      </c>
      <c r="F1352" t="s">
        <v>11</v>
      </c>
      <c r="G1352" s="6">
        <f>VLOOKUP(F1352,S$11:$T$15, 2, FALSE)</f>
        <v>2503.6022787783868</v>
      </c>
      <c r="H1352" t="s">
        <v>37</v>
      </c>
      <c r="I1352" s="2">
        <v>1696.32</v>
      </c>
      <c r="J1352" t="str">
        <f t="shared" si="193"/>
        <v>0-17</v>
      </c>
      <c r="K1352" s="2">
        <f t="shared" si="189"/>
        <v>1865.952</v>
      </c>
      <c r="L1352" s="2">
        <f t="shared" si="194"/>
        <v>1866</v>
      </c>
      <c r="M1352" s="2">
        <f t="shared" si="195"/>
        <v>1866</v>
      </c>
      <c r="N1352" s="2">
        <f t="shared" si="196"/>
        <v>1865</v>
      </c>
      <c r="O1352">
        <f t="shared" si="190"/>
        <v>2022</v>
      </c>
      <c r="P1352" t="str">
        <f t="shared" si="191"/>
        <v>Oct</v>
      </c>
      <c r="Q1352" t="str">
        <f t="shared" si="192"/>
        <v>Oct-2022</v>
      </c>
      <c r="R1352" s="2" t="str">
        <f t="shared" si="197"/>
        <v>CHILDREN</v>
      </c>
    </row>
    <row r="1353" spans="1:18" x14ac:dyDescent="0.35">
      <c r="A1353" s="1">
        <v>45236</v>
      </c>
      <c r="B1353" t="s">
        <v>1383</v>
      </c>
      <c r="C1353">
        <v>43</v>
      </c>
      <c r="D1353" t="s">
        <v>9</v>
      </c>
      <c r="E1353" t="s">
        <v>15</v>
      </c>
      <c r="F1353" t="s">
        <v>30</v>
      </c>
      <c r="G1353" s="6">
        <f>VLOOKUP(F1353,S$11:$T$15, 2, FALSE)</f>
        <v>2496.7676064257025</v>
      </c>
      <c r="H1353" t="s">
        <v>12</v>
      </c>
      <c r="I1353" s="2">
        <v>4235.99</v>
      </c>
      <c r="J1353" t="str">
        <f t="shared" si="193"/>
        <v>40-59</v>
      </c>
      <c r="K1353" s="2">
        <f t="shared" si="189"/>
        <v>4659.5889999999999</v>
      </c>
      <c r="L1353" s="2">
        <f t="shared" si="194"/>
        <v>4660</v>
      </c>
      <c r="M1353" s="2">
        <f t="shared" si="195"/>
        <v>4660</v>
      </c>
      <c r="N1353" s="2">
        <f t="shared" si="196"/>
        <v>4659</v>
      </c>
      <c r="O1353">
        <f t="shared" si="190"/>
        <v>2023</v>
      </c>
      <c r="P1353" t="str">
        <f t="shared" si="191"/>
        <v>Nov</v>
      </c>
      <c r="Q1353" t="str">
        <f t="shared" si="192"/>
        <v>Nov-2023</v>
      </c>
      <c r="R1353" s="2" t="str">
        <f t="shared" si="197"/>
        <v>ADULTS</v>
      </c>
    </row>
    <row r="1354" spans="1:18" x14ac:dyDescent="0.35">
      <c r="A1354" s="1">
        <v>45188</v>
      </c>
      <c r="B1354" t="s">
        <v>1384</v>
      </c>
      <c r="C1354">
        <v>77</v>
      </c>
      <c r="D1354" t="s">
        <v>9</v>
      </c>
      <c r="E1354" t="s">
        <v>35</v>
      </c>
      <c r="F1354" t="s">
        <v>16</v>
      </c>
      <c r="G1354" s="6">
        <f>VLOOKUP(F1354,S$11:$T$15, 2, FALSE)</f>
        <v>2509.1716796874998</v>
      </c>
      <c r="H1354" t="s">
        <v>12</v>
      </c>
      <c r="I1354" s="2">
        <v>794.08</v>
      </c>
      <c r="J1354" t="str">
        <f t="shared" si="193"/>
        <v>&gt;59</v>
      </c>
      <c r="K1354" s="2">
        <f t="shared" si="189"/>
        <v>873.48800000000017</v>
      </c>
      <c r="L1354" s="2">
        <f t="shared" si="194"/>
        <v>873</v>
      </c>
      <c r="M1354" s="2">
        <f t="shared" si="195"/>
        <v>874</v>
      </c>
      <c r="N1354" s="2">
        <f t="shared" si="196"/>
        <v>873</v>
      </c>
      <c r="O1354">
        <f t="shared" si="190"/>
        <v>2023</v>
      </c>
      <c r="P1354" t="str">
        <f t="shared" si="191"/>
        <v>Sep</v>
      </c>
      <c r="Q1354" t="str">
        <f t="shared" si="192"/>
        <v>Sep-2023</v>
      </c>
      <c r="R1354" s="2" t="str">
        <f t="shared" si="197"/>
        <v>ADULTS</v>
      </c>
    </row>
    <row r="1355" spans="1:18" x14ac:dyDescent="0.35">
      <c r="A1355" s="1">
        <v>45059</v>
      </c>
      <c r="B1355" t="s">
        <v>1385</v>
      </c>
      <c r="C1355">
        <v>85</v>
      </c>
      <c r="D1355" t="s">
        <v>9</v>
      </c>
      <c r="E1355" t="s">
        <v>27</v>
      </c>
      <c r="F1355" t="s">
        <v>11</v>
      </c>
      <c r="G1355" s="6">
        <f>VLOOKUP(F1355,S$11:$T$15, 2, FALSE)</f>
        <v>2503.6022787783868</v>
      </c>
      <c r="H1355" t="s">
        <v>37</v>
      </c>
      <c r="I1355" s="2">
        <v>3207.71</v>
      </c>
      <c r="J1355" t="str">
        <f t="shared" si="193"/>
        <v>&gt;59</v>
      </c>
      <c r="K1355" s="2">
        <f t="shared" si="189"/>
        <v>3528.4810000000002</v>
      </c>
      <c r="L1355" s="2">
        <f t="shared" si="194"/>
        <v>3528</v>
      </c>
      <c r="M1355" s="2">
        <f t="shared" si="195"/>
        <v>3529</v>
      </c>
      <c r="N1355" s="2">
        <f t="shared" si="196"/>
        <v>3528</v>
      </c>
      <c r="O1355">
        <f t="shared" si="190"/>
        <v>2023</v>
      </c>
      <c r="P1355" t="str">
        <f t="shared" si="191"/>
        <v>May</v>
      </c>
      <c r="Q1355" t="str">
        <f t="shared" si="192"/>
        <v>May-2023</v>
      </c>
      <c r="R1355" s="2" t="str">
        <f t="shared" si="197"/>
        <v>ADULTS</v>
      </c>
    </row>
    <row r="1356" spans="1:18" x14ac:dyDescent="0.35">
      <c r="A1356" s="1">
        <v>45232</v>
      </c>
      <c r="B1356" t="s">
        <v>1386</v>
      </c>
      <c r="C1356">
        <v>37</v>
      </c>
      <c r="D1356" t="s">
        <v>21</v>
      </c>
      <c r="E1356" t="s">
        <v>35</v>
      </c>
      <c r="F1356" t="s">
        <v>11</v>
      </c>
      <c r="G1356" s="6">
        <f>VLOOKUP(F1356,S$11:$T$15, 2, FALSE)</f>
        <v>2503.6022787783868</v>
      </c>
      <c r="H1356" t="s">
        <v>17</v>
      </c>
      <c r="I1356" s="2">
        <v>1401.35</v>
      </c>
      <c r="J1356" t="str">
        <f t="shared" si="193"/>
        <v>18-39</v>
      </c>
      <c r="K1356" s="2">
        <f t="shared" si="189"/>
        <v>1541.4850000000001</v>
      </c>
      <c r="L1356" s="2">
        <f t="shared" si="194"/>
        <v>1541</v>
      </c>
      <c r="M1356" s="2">
        <f t="shared" si="195"/>
        <v>1542</v>
      </c>
      <c r="N1356" s="2">
        <f t="shared" si="196"/>
        <v>1541</v>
      </c>
      <c r="O1356">
        <f t="shared" si="190"/>
        <v>2023</v>
      </c>
      <c r="P1356" t="str">
        <f t="shared" si="191"/>
        <v>Nov</v>
      </c>
      <c r="Q1356" t="str">
        <f t="shared" si="192"/>
        <v>Nov-2023</v>
      </c>
      <c r="R1356" s="2" t="str">
        <f t="shared" si="197"/>
        <v>ADULTS</v>
      </c>
    </row>
    <row r="1357" spans="1:18" x14ac:dyDescent="0.35">
      <c r="A1357" s="1">
        <v>44774</v>
      </c>
      <c r="B1357" t="s">
        <v>1387</v>
      </c>
      <c r="C1357">
        <v>80</v>
      </c>
      <c r="D1357" t="s">
        <v>14</v>
      </c>
      <c r="E1357" t="s">
        <v>19</v>
      </c>
      <c r="F1357" t="s">
        <v>16</v>
      </c>
      <c r="G1357" s="6">
        <f>VLOOKUP(F1357,S$11:$T$15, 2, FALSE)</f>
        <v>2509.1716796874998</v>
      </c>
      <c r="H1357" t="s">
        <v>67</v>
      </c>
      <c r="I1357" s="2">
        <v>2996.76</v>
      </c>
      <c r="J1357" t="str">
        <f t="shared" si="193"/>
        <v>&gt;59</v>
      </c>
      <c r="K1357" s="2">
        <f t="shared" si="189"/>
        <v>3296.4360000000006</v>
      </c>
      <c r="L1357" s="2">
        <f t="shared" si="194"/>
        <v>3296</v>
      </c>
      <c r="M1357" s="2">
        <f t="shared" si="195"/>
        <v>3297</v>
      </c>
      <c r="N1357" s="2">
        <f t="shared" si="196"/>
        <v>3296</v>
      </c>
      <c r="O1357">
        <f t="shared" si="190"/>
        <v>2022</v>
      </c>
      <c r="P1357" t="str">
        <f t="shared" si="191"/>
        <v>Aug</v>
      </c>
      <c r="Q1357" t="str">
        <f t="shared" si="192"/>
        <v>Aug-2022</v>
      </c>
      <c r="R1357" s="2" t="str">
        <f t="shared" si="197"/>
        <v>ADULTS</v>
      </c>
    </row>
    <row r="1358" spans="1:18" x14ac:dyDescent="0.35">
      <c r="A1358" s="1">
        <v>45235</v>
      </c>
      <c r="B1358" t="s">
        <v>1388</v>
      </c>
      <c r="C1358">
        <v>88</v>
      </c>
      <c r="D1358" t="s">
        <v>21</v>
      </c>
      <c r="E1358" t="s">
        <v>10</v>
      </c>
      <c r="F1358" t="s">
        <v>23</v>
      </c>
      <c r="G1358" s="6">
        <f>VLOOKUP(F1358,S$11:$T$15, 2, FALSE)</f>
        <v>2440.2966694490819</v>
      </c>
      <c r="H1358" t="s">
        <v>17</v>
      </c>
      <c r="I1358" s="2">
        <v>4823.8500000000004</v>
      </c>
      <c r="J1358" t="str">
        <f t="shared" si="193"/>
        <v>&gt;59</v>
      </c>
      <c r="K1358" s="2">
        <f t="shared" si="189"/>
        <v>5306.2350000000006</v>
      </c>
      <c r="L1358" s="2">
        <f t="shared" si="194"/>
        <v>5306</v>
      </c>
      <c r="M1358" s="2">
        <f t="shared" si="195"/>
        <v>5307</v>
      </c>
      <c r="N1358" s="2">
        <f t="shared" si="196"/>
        <v>5306</v>
      </c>
      <c r="O1358">
        <f t="shared" si="190"/>
        <v>2023</v>
      </c>
      <c r="P1358" t="str">
        <f t="shared" si="191"/>
        <v>Nov</v>
      </c>
      <c r="Q1358" t="str">
        <f t="shared" si="192"/>
        <v>Nov-2023</v>
      </c>
      <c r="R1358" s="2" t="str">
        <f t="shared" si="197"/>
        <v>ADULTS</v>
      </c>
    </row>
    <row r="1359" spans="1:18" x14ac:dyDescent="0.35">
      <c r="A1359" s="1">
        <v>44962</v>
      </c>
      <c r="B1359" t="s">
        <v>1389</v>
      </c>
      <c r="C1359">
        <v>52</v>
      </c>
      <c r="D1359" t="s">
        <v>14</v>
      </c>
      <c r="E1359" t="s">
        <v>22</v>
      </c>
      <c r="F1359" t="s">
        <v>16</v>
      </c>
      <c r="G1359" s="6">
        <f>VLOOKUP(F1359,S$11:$T$15, 2, FALSE)</f>
        <v>2509.1716796874998</v>
      </c>
      <c r="H1359" t="s">
        <v>40</v>
      </c>
      <c r="I1359" s="2">
        <v>4759.47</v>
      </c>
      <c r="J1359" t="str">
        <f t="shared" si="193"/>
        <v>40-59</v>
      </c>
      <c r="K1359" s="2">
        <f t="shared" si="189"/>
        <v>5235.4170000000004</v>
      </c>
      <c r="L1359" s="2">
        <f t="shared" si="194"/>
        <v>5235</v>
      </c>
      <c r="M1359" s="2">
        <f t="shared" si="195"/>
        <v>5236</v>
      </c>
      <c r="N1359" s="2">
        <f t="shared" si="196"/>
        <v>5235</v>
      </c>
      <c r="O1359">
        <f t="shared" si="190"/>
        <v>2023</v>
      </c>
      <c r="P1359" t="str">
        <f t="shared" si="191"/>
        <v>Feb</v>
      </c>
      <c r="Q1359" t="str">
        <f t="shared" si="192"/>
        <v>Feb-2023</v>
      </c>
      <c r="R1359" s="2" t="str">
        <f t="shared" si="197"/>
        <v>ADULTS</v>
      </c>
    </row>
    <row r="1360" spans="1:18" x14ac:dyDescent="0.35">
      <c r="A1360" s="1">
        <v>44637</v>
      </c>
      <c r="B1360" t="s">
        <v>1390</v>
      </c>
      <c r="C1360">
        <v>1</v>
      </c>
      <c r="D1360" t="s">
        <v>21</v>
      </c>
      <c r="E1360" t="s">
        <v>15</v>
      </c>
      <c r="F1360" t="s">
        <v>16</v>
      </c>
      <c r="G1360" s="6">
        <f>VLOOKUP(F1360,S$11:$T$15, 2, FALSE)</f>
        <v>2509.1716796874998</v>
      </c>
      <c r="H1360" t="s">
        <v>40</v>
      </c>
      <c r="I1360" s="2">
        <v>4960.49</v>
      </c>
      <c r="J1360" t="str">
        <f t="shared" si="193"/>
        <v>0-17</v>
      </c>
      <c r="K1360" s="2">
        <f t="shared" si="189"/>
        <v>5456.5389999999998</v>
      </c>
      <c r="L1360" s="2">
        <f t="shared" si="194"/>
        <v>5457</v>
      </c>
      <c r="M1360" s="2">
        <f t="shared" si="195"/>
        <v>5457</v>
      </c>
      <c r="N1360" s="2">
        <f t="shared" si="196"/>
        <v>5456</v>
      </c>
      <c r="O1360">
        <f t="shared" si="190"/>
        <v>2022</v>
      </c>
      <c r="P1360" t="str">
        <f t="shared" si="191"/>
        <v>Mar</v>
      </c>
      <c r="Q1360" t="str">
        <f t="shared" si="192"/>
        <v>Mar-2022</v>
      </c>
      <c r="R1360" s="2" t="str">
        <f t="shared" si="197"/>
        <v>CHILDREN</v>
      </c>
    </row>
    <row r="1361" spans="1:18" x14ac:dyDescent="0.35">
      <c r="A1361" s="1">
        <v>44926</v>
      </c>
      <c r="B1361" t="s">
        <v>1391</v>
      </c>
      <c r="C1361">
        <v>55</v>
      </c>
      <c r="D1361" t="s">
        <v>21</v>
      </c>
      <c r="E1361" t="s">
        <v>35</v>
      </c>
      <c r="F1361" t="s">
        <v>16</v>
      </c>
      <c r="G1361" s="6">
        <f>VLOOKUP(F1361,S$11:$T$15, 2, FALSE)</f>
        <v>2509.1716796874998</v>
      </c>
      <c r="H1361" t="s">
        <v>28</v>
      </c>
      <c r="I1361" s="2">
        <v>4074.49</v>
      </c>
      <c r="J1361" t="str">
        <f t="shared" si="193"/>
        <v>40-59</v>
      </c>
      <c r="K1361" s="2">
        <f t="shared" si="189"/>
        <v>4481.9390000000003</v>
      </c>
      <c r="L1361" s="2">
        <f t="shared" si="194"/>
        <v>4482</v>
      </c>
      <c r="M1361" s="2">
        <f t="shared" si="195"/>
        <v>4482</v>
      </c>
      <c r="N1361" s="2">
        <f t="shared" si="196"/>
        <v>4481</v>
      </c>
      <c r="O1361">
        <f t="shared" si="190"/>
        <v>2022</v>
      </c>
      <c r="P1361" t="str">
        <f t="shared" si="191"/>
        <v>Dec</v>
      </c>
      <c r="Q1361" t="str">
        <f t="shared" si="192"/>
        <v>Dec-2022</v>
      </c>
      <c r="R1361" s="2" t="str">
        <f t="shared" si="197"/>
        <v>ADULTS</v>
      </c>
    </row>
    <row r="1362" spans="1:18" x14ac:dyDescent="0.35">
      <c r="A1362" s="1">
        <v>44763</v>
      </c>
      <c r="B1362" t="s">
        <v>1392</v>
      </c>
      <c r="C1362">
        <v>12</v>
      </c>
      <c r="D1362" t="s">
        <v>14</v>
      </c>
      <c r="E1362" t="s">
        <v>35</v>
      </c>
      <c r="F1362" t="s">
        <v>11</v>
      </c>
      <c r="G1362" s="6">
        <f>VLOOKUP(F1362,S$11:$T$15, 2, FALSE)</f>
        <v>2503.6022787783868</v>
      </c>
      <c r="H1362" t="s">
        <v>12</v>
      </c>
      <c r="I1362" s="2">
        <v>3281.67</v>
      </c>
      <c r="J1362" t="str">
        <f t="shared" si="193"/>
        <v>0-17</v>
      </c>
      <c r="K1362" s="2">
        <f t="shared" si="189"/>
        <v>3609.8370000000004</v>
      </c>
      <c r="L1362" s="2">
        <f t="shared" si="194"/>
        <v>3610</v>
      </c>
      <c r="M1362" s="2">
        <f t="shared" si="195"/>
        <v>3610</v>
      </c>
      <c r="N1362" s="2">
        <f t="shared" si="196"/>
        <v>3609</v>
      </c>
      <c r="O1362">
        <f t="shared" si="190"/>
        <v>2022</v>
      </c>
      <c r="P1362" t="str">
        <f t="shared" si="191"/>
        <v>Jul</v>
      </c>
      <c r="Q1362" t="str">
        <f t="shared" si="192"/>
        <v>Jul-2022</v>
      </c>
      <c r="R1362" s="2" t="str">
        <f t="shared" si="197"/>
        <v>CHILDREN</v>
      </c>
    </row>
    <row r="1363" spans="1:18" x14ac:dyDescent="0.35">
      <c r="A1363" s="1">
        <v>44718</v>
      </c>
      <c r="B1363" t="s">
        <v>1393</v>
      </c>
      <c r="C1363">
        <v>58</v>
      </c>
      <c r="D1363" t="s">
        <v>21</v>
      </c>
      <c r="E1363" t="s">
        <v>35</v>
      </c>
      <c r="F1363" t="s">
        <v>23</v>
      </c>
      <c r="G1363" s="6">
        <f>VLOOKUP(F1363,S$11:$T$15, 2, FALSE)</f>
        <v>2440.2966694490819</v>
      </c>
      <c r="H1363" t="s">
        <v>37</v>
      </c>
      <c r="I1363" s="2">
        <v>2854.4</v>
      </c>
      <c r="J1363" t="str">
        <f t="shared" si="193"/>
        <v>40-59</v>
      </c>
      <c r="K1363" s="2">
        <f t="shared" si="189"/>
        <v>3139.84</v>
      </c>
      <c r="L1363" s="2">
        <f t="shared" si="194"/>
        <v>3140</v>
      </c>
      <c r="M1363" s="2">
        <f t="shared" si="195"/>
        <v>3140</v>
      </c>
      <c r="N1363" s="2">
        <f t="shared" si="196"/>
        <v>3139</v>
      </c>
      <c r="O1363">
        <f t="shared" si="190"/>
        <v>2022</v>
      </c>
      <c r="P1363" t="str">
        <f t="shared" si="191"/>
        <v>Jun</v>
      </c>
      <c r="Q1363" t="str">
        <f t="shared" si="192"/>
        <v>Jun-2022</v>
      </c>
      <c r="R1363" s="2" t="str">
        <f t="shared" si="197"/>
        <v>ADULTS</v>
      </c>
    </row>
    <row r="1364" spans="1:18" x14ac:dyDescent="0.35">
      <c r="A1364" s="1">
        <v>44706</v>
      </c>
      <c r="B1364" t="s">
        <v>1394</v>
      </c>
      <c r="C1364">
        <v>66</v>
      </c>
      <c r="D1364" t="s">
        <v>21</v>
      </c>
      <c r="E1364" t="s">
        <v>15</v>
      </c>
      <c r="F1364" t="s">
        <v>30</v>
      </c>
      <c r="G1364" s="6">
        <f>VLOOKUP(F1364,S$11:$T$15, 2, FALSE)</f>
        <v>2496.7676064257025</v>
      </c>
      <c r="H1364" t="s">
        <v>12</v>
      </c>
      <c r="I1364" s="2">
        <v>842.17</v>
      </c>
      <c r="J1364" t="str">
        <f t="shared" si="193"/>
        <v>&gt;59</v>
      </c>
      <c r="K1364" s="2">
        <f t="shared" si="189"/>
        <v>926.38700000000006</v>
      </c>
      <c r="L1364" s="2">
        <f t="shared" si="194"/>
        <v>926</v>
      </c>
      <c r="M1364" s="2">
        <f t="shared" si="195"/>
        <v>927</v>
      </c>
      <c r="N1364" s="2">
        <f t="shared" si="196"/>
        <v>926</v>
      </c>
      <c r="O1364">
        <f t="shared" si="190"/>
        <v>2022</v>
      </c>
      <c r="P1364" t="str">
        <f t="shared" si="191"/>
        <v>May</v>
      </c>
      <c r="Q1364" t="str">
        <f t="shared" si="192"/>
        <v>May-2022</v>
      </c>
      <c r="R1364" s="2" t="str">
        <f t="shared" si="197"/>
        <v>ADULTS</v>
      </c>
    </row>
    <row r="1365" spans="1:18" x14ac:dyDescent="0.35">
      <c r="A1365" s="1">
        <v>44723</v>
      </c>
      <c r="B1365" t="s">
        <v>1395</v>
      </c>
      <c r="C1365">
        <v>70</v>
      </c>
      <c r="D1365" t="s">
        <v>21</v>
      </c>
      <c r="E1365" t="s">
        <v>25</v>
      </c>
      <c r="F1365" t="s">
        <v>16</v>
      </c>
      <c r="G1365" s="6">
        <f>VLOOKUP(F1365,S$11:$T$15, 2, FALSE)</f>
        <v>2509.1716796874998</v>
      </c>
      <c r="H1365" t="s">
        <v>12</v>
      </c>
      <c r="I1365" s="2">
        <v>1066.56</v>
      </c>
      <c r="J1365" t="str">
        <f t="shared" si="193"/>
        <v>&gt;59</v>
      </c>
      <c r="K1365" s="2">
        <f t="shared" si="189"/>
        <v>1173.2160000000001</v>
      </c>
      <c r="L1365" s="2">
        <f t="shared" si="194"/>
        <v>1173</v>
      </c>
      <c r="M1365" s="2">
        <f t="shared" si="195"/>
        <v>1174</v>
      </c>
      <c r="N1365" s="2">
        <f t="shared" si="196"/>
        <v>1173</v>
      </c>
      <c r="O1365">
        <f t="shared" si="190"/>
        <v>2022</v>
      </c>
      <c r="P1365" t="str">
        <f t="shared" si="191"/>
        <v>Jun</v>
      </c>
      <c r="Q1365" t="str">
        <f t="shared" si="192"/>
        <v>Jun-2022</v>
      </c>
      <c r="R1365" s="2" t="str">
        <f t="shared" si="197"/>
        <v>ADULTS</v>
      </c>
    </row>
    <row r="1366" spans="1:18" x14ac:dyDescent="0.35">
      <c r="A1366" s="1">
        <v>44695</v>
      </c>
      <c r="B1366" t="s">
        <v>1396</v>
      </c>
      <c r="C1366">
        <v>12</v>
      </c>
      <c r="D1366" t="s">
        <v>9</v>
      </c>
      <c r="E1366" t="s">
        <v>27</v>
      </c>
      <c r="F1366" t="s">
        <v>16</v>
      </c>
      <c r="G1366" s="6">
        <f>VLOOKUP(F1366,S$11:$T$15, 2, FALSE)</f>
        <v>2509.1716796874998</v>
      </c>
      <c r="H1366" t="s">
        <v>12</v>
      </c>
      <c r="I1366" s="2">
        <v>2629.12</v>
      </c>
      <c r="J1366" t="str">
        <f t="shared" si="193"/>
        <v>0-17</v>
      </c>
      <c r="K1366" s="2">
        <f t="shared" si="189"/>
        <v>2892.0320000000002</v>
      </c>
      <c r="L1366" s="2">
        <f t="shared" si="194"/>
        <v>2892</v>
      </c>
      <c r="M1366" s="2">
        <f t="shared" si="195"/>
        <v>2893</v>
      </c>
      <c r="N1366" s="2">
        <f t="shared" si="196"/>
        <v>2892</v>
      </c>
      <c r="O1366">
        <f t="shared" si="190"/>
        <v>2022</v>
      </c>
      <c r="P1366" t="str">
        <f t="shared" si="191"/>
        <v>May</v>
      </c>
      <c r="Q1366" t="str">
        <f t="shared" si="192"/>
        <v>May-2022</v>
      </c>
      <c r="R1366" s="2" t="str">
        <f t="shared" si="197"/>
        <v>CHILDREN</v>
      </c>
    </row>
    <row r="1367" spans="1:18" x14ac:dyDescent="0.35">
      <c r="A1367" s="1">
        <v>44664</v>
      </c>
      <c r="B1367" t="s">
        <v>1397</v>
      </c>
      <c r="C1367">
        <v>15</v>
      </c>
      <c r="D1367" t="s">
        <v>21</v>
      </c>
      <c r="E1367" t="s">
        <v>33</v>
      </c>
      <c r="F1367" t="s">
        <v>30</v>
      </c>
      <c r="G1367" s="6">
        <f>VLOOKUP(F1367,S$11:$T$15, 2, FALSE)</f>
        <v>2496.7676064257025</v>
      </c>
      <c r="H1367" t="s">
        <v>37</v>
      </c>
      <c r="I1367" s="2">
        <v>4713.68</v>
      </c>
      <c r="J1367" t="str">
        <f t="shared" si="193"/>
        <v>0-17</v>
      </c>
      <c r="K1367" s="2">
        <f t="shared" si="189"/>
        <v>5185.0480000000007</v>
      </c>
      <c r="L1367" s="2">
        <f t="shared" si="194"/>
        <v>5185</v>
      </c>
      <c r="M1367" s="2">
        <f t="shared" si="195"/>
        <v>5186</v>
      </c>
      <c r="N1367" s="2">
        <f t="shared" si="196"/>
        <v>5185</v>
      </c>
      <c r="O1367">
        <f t="shared" si="190"/>
        <v>2022</v>
      </c>
      <c r="P1367" t="str">
        <f t="shared" si="191"/>
        <v>Apr</v>
      </c>
      <c r="Q1367" t="str">
        <f t="shared" si="192"/>
        <v>Apr-2022</v>
      </c>
      <c r="R1367" s="2" t="str">
        <f t="shared" si="197"/>
        <v>CHILDREN</v>
      </c>
    </row>
    <row r="1368" spans="1:18" x14ac:dyDescent="0.35">
      <c r="A1368" s="1">
        <v>44847</v>
      </c>
      <c r="B1368" t="s">
        <v>1398</v>
      </c>
      <c r="C1368">
        <v>24</v>
      </c>
      <c r="D1368" t="s">
        <v>9</v>
      </c>
      <c r="E1368" t="s">
        <v>33</v>
      </c>
      <c r="F1368" t="s">
        <v>23</v>
      </c>
      <c r="G1368" s="6">
        <f>VLOOKUP(F1368,S$11:$T$15, 2, FALSE)</f>
        <v>2440.2966694490819</v>
      </c>
      <c r="H1368" t="s">
        <v>28</v>
      </c>
      <c r="I1368" s="2">
        <v>826.95</v>
      </c>
      <c r="J1368" t="str">
        <f t="shared" si="193"/>
        <v>18-39</v>
      </c>
      <c r="K1368" s="2">
        <f t="shared" si="189"/>
        <v>909.6450000000001</v>
      </c>
      <c r="L1368" s="2">
        <f t="shared" si="194"/>
        <v>910</v>
      </c>
      <c r="M1368" s="2">
        <f t="shared" si="195"/>
        <v>910</v>
      </c>
      <c r="N1368" s="2">
        <f t="shared" si="196"/>
        <v>909</v>
      </c>
      <c r="O1368">
        <f t="shared" si="190"/>
        <v>2022</v>
      </c>
      <c r="P1368" t="str">
        <f t="shared" si="191"/>
        <v>Oct</v>
      </c>
      <c r="Q1368" t="str">
        <f t="shared" si="192"/>
        <v>Oct-2022</v>
      </c>
      <c r="R1368" s="2" t="str">
        <f t="shared" si="197"/>
        <v>ADULTS</v>
      </c>
    </row>
    <row r="1369" spans="1:18" x14ac:dyDescent="0.35">
      <c r="A1369" s="1">
        <v>44748</v>
      </c>
      <c r="B1369" t="s">
        <v>1399</v>
      </c>
      <c r="C1369">
        <v>39</v>
      </c>
      <c r="D1369" t="s">
        <v>14</v>
      </c>
      <c r="E1369" t="s">
        <v>19</v>
      </c>
      <c r="F1369" t="s">
        <v>11</v>
      </c>
      <c r="G1369" s="6">
        <f>VLOOKUP(F1369,S$11:$T$15, 2, FALSE)</f>
        <v>2503.6022787783868</v>
      </c>
      <c r="H1369" t="s">
        <v>37</v>
      </c>
      <c r="I1369" s="2">
        <v>1749.33</v>
      </c>
      <c r="J1369" t="str">
        <f t="shared" si="193"/>
        <v>18-39</v>
      </c>
      <c r="K1369" s="2">
        <f t="shared" si="189"/>
        <v>1924.2630000000001</v>
      </c>
      <c r="L1369" s="2">
        <f t="shared" si="194"/>
        <v>1924</v>
      </c>
      <c r="M1369" s="2">
        <f t="shared" si="195"/>
        <v>1925</v>
      </c>
      <c r="N1369" s="2">
        <f t="shared" si="196"/>
        <v>1924</v>
      </c>
      <c r="O1369">
        <f t="shared" si="190"/>
        <v>2022</v>
      </c>
      <c r="P1369" t="str">
        <f t="shared" si="191"/>
        <v>Jul</v>
      </c>
      <c r="Q1369" t="str">
        <f t="shared" si="192"/>
        <v>Jul-2022</v>
      </c>
      <c r="R1369" s="2" t="str">
        <f t="shared" si="197"/>
        <v>ADULTS</v>
      </c>
    </row>
    <row r="1370" spans="1:18" x14ac:dyDescent="0.35">
      <c r="A1370" s="1">
        <v>45164</v>
      </c>
      <c r="B1370" t="s">
        <v>1400</v>
      </c>
      <c r="C1370">
        <v>62</v>
      </c>
      <c r="D1370" t="s">
        <v>14</v>
      </c>
      <c r="E1370" t="s">
        <v>22</v>
      </c>
      <c r="F1370" t="s">
        <v>30</v>
      </c>
      <c r="G1370" s="6">
        <f>VLOOKUP(F1370,S$11:$T$15, 2, FALSE)</f>
        <v>2496.7676064257025</v>
      </c>
      <c r="H1370" t="s">
        <v>12</v>
      </c>
      <c r="I1370" s="2">
        <v>2338.8200000000002</v>
      </c>
      <c r="J1370" t="str">
        <f t="shared" si="193"/>
        <v>&gt;59</v>
      </c>
      <c r="K1370" s="2">
        <f t="shared" si="189"/>
        <v>2572.7020000000002</v>
      </c>
      <c r="L1370" s="2">
        <f t="shared" si="194"/>
        <v>2573</v>
      </c>
      <c r="M1370" s="2">
        <f t="shared" si="195"/>
        <v>2573</v>
      </c>
      <c r="N1370" s="2">
        <f t="shared" si="196"/>
        <v>2572</v>
      </c>
      <c r="O1370">
        <f t="shared" si="190"/>
        <v>2023</v>
      </c>
      <c r="P1370" t="str">
        <f t="shared" si="191"/>
        <v>Aug</v>
      </c>
      <c r="Q1370" t="str">
        <f t="shared" si="192"/>
        <v>Aug-2023</v>
      </c>
      <c r="R1370" s="2" t="str">
        <f t="shared" si="197"/>
        <v>ADULTS</v>
      </c>
    </row>
    <row r="1371" spans="1:18" x14ac:dyDescent="0.35">
      <c r="A1371" s="1">
        <v>44892</v>
      </c>
      <c r="B1371" t="s">
        <v>1401</v>
      </c>
      <c r="C1371">
        <v>81</v>
      </c>
      <c r="D1371" t="s">
        <v>14</v>
      </c>
      <c r="E1371" t="s">
        <v>25</v>
      </c>
      <c r="F1371" t="s">
        <v>23</v>
      </c>
      <c r="G1371" s="6">
        <f>VLOOKUP(F1371,S$11:$T$15, 2, FALSE)</f>
        <v>2440.2966694490819</v>
      </c>
      <c r="H1371" t="s">
        <v>12</v>
      </c>
      <c r="I1371" s="2">
        <v>1257</v>
      </c>
      <c r="J1371" t="str">
        <f t="shared" si="193"/>
        <v>&gt;59</v>
      </c>
      <c r="K1371" s="2">
        <f t="shared" si="189"/>
        <v>1382.7</v>
      </c>
      <c r="L1371" s="2">
        <f t="shared" si="194"/>
        <v>1383</v>
      </c>
      <c r="M1371" s="2">
        <f t="shared" si="195"/>
        <v>1383</v>
      </c>
      <c r="N1371" s="2">
        <f t="shared" si="196"/>
        <v>1382</v>
      </c>
      <c r="O1371">
        <f t="shared" si="190"/>
        <v>2022</v>
      </c>
      <c r="P1371" t="str">
        <f t="shared" si="191"/>
        <v>Nov</v>
      </c>
      <c r="Q1371" t="str">
        <f t="shared" si="192"/>
        <v>Nov-2022</v>
      </c>
      <c r="R1371" s="2" t="str">
        <f t="shared" si="197"/>
        <v>ADULTS</v>
      </c>
    </row>
    <row r="1372" spans="1:18" x14ac:dyDescent="0.35">
      <c r="A1372" s="1">
        <v>44866</v>
      </c>
      <c r="B1372" t="s">
        <v>1402</v>
      </c>
      <c r="C1372">
        <v>64</v>
      </c>
      <c r="D1372" t="s">
        <v>21</v>
      </c>
      <c r="E1372" t="s">
        <v>33</v>
      </c>
      <c r="F1372" t="s">
        <v>16</v>
      </c>
      <c r="G1372" s="6">
        <f>VLOOKUP(F1372,S$11:$T$15, 2, FALSE)</f>
        <v>2509.1716796874998</v>
      </c>
      <c r="H1372" t="s">
        <v>12</v>
      </c>
      <c r="I1372" s="2">
        <v>61.01</v>
      </c>
      <c r="J1372" t="str">
        <f t="shared" si="193"/>
        <v>&gt;59</v>
      </c>
      <c r="K1372" s="2">
        <f t="shared" si="189"/>
        <v>67.111000000000004</v>
      </c>
      <c r="L1372" s="2">
        <f t="shared" si="194"/>
        <v>67</v>
      </c>
      <c r="M1372" s="2">
        <f t="shared" si="195"/>
        <v>68</v>
      </c>
      <c r="N1372" s="2">
        <f t="shared" si="196"/>
        <v>67</v>
      </c>
      <c r="O1372">
        <f t="shared" si="190"/>
        <v>2022</v>
      </c>
      <c r="P1372" t="str">
        <f t="shared" si="191"/>
        <v>Nov</v>
      </c>
      <c r="Q1372" t="str">
        <f t="shared" si="192"/>
        <v>Nov-2022</v>
      </c>
      <c r="R1372" s="2" t="str">
        <f t="shared" si="197"/>
        <v>ADULTS</v>
      </c>
    </row>
    <row r="1373" spans="1:18" x14ac:dyDescent="0.35">
      <c r="A1373" s="1">
        <v>44823</v>
      </c>
      <c r="B1373" t="s">
        <v>1403</v>
      </c>
      <c r="C1373">
        <v>40</v>
      </c>
      <c r="D1373" t="s">
        <v>9</v>
      </c>
      <c r="E1373" t="s">
        <v>10</v>
      </c>
      <c r="F1373" t="s">
        <v>23</v>
      </c>
      <c r="G1373" s="6">
        <f>VLOOKUP(F1373,S$11:$T$15, 2, FALSE)</f>
        <v>2440.2966694490819</v>
      </c>
      <c r="H1373" t="s">
        <v>37</v>
      </c>
      <c r="I1373" s="2">
        <v>1876.17</v>
      </c>
      <c r="J1373" t="str">
        <f t="shared" si="193"/>
        <v>40-59</v>
      </c>
      <c r="K1373" s="2">
        <f t="shared" si="189"/>
        <v>2063.7870000000003</v>
      </c>
      <c r="L1373" s="2">
        <f t="shared" si="194"/>
        <v>2064</v>
      </c>
      <c r="M1373" s="2">
        <f t="shared" si="195"/>
        <v>2064</v>
      </c>
      <c r="N1373" s="2">
        <f t="shared" si="196"/>
        <v>2063</v>
      </c>
      <c r="O1373">
        <f t="shared" si="190"/>
        <v>2022</v>
      </c>
      <c r="P1373" t="str">
        <f t="shared" si="191"/>
        <v>Sep</v>
      </c>
      <c r="Q1373" t="str">
        <f t="shared" si="192"/>
        <v>Sep-2022</v>
      </c>
      <c r="R1373" s="2" t="str">
        <f t="shared" si="197"/>
        <v>ADULTS</v>
      </c>
    </row>
    <row r="1374" spans="1:18" x14ac:dyDescent="0.35">
      <c r="A1374" s="1">
        <v>44939</v>
      </c>
      <c r="B1374" t="s">
        <v>1404</v>
      </c>
      <c r="C1374">
        <v>13</v>
      </c>
      <c r="D1374" t="s">
        <v>9</v>
      </c>
      <c r="E1374" t="s">
        <v>33</v>
      </c>
      <c r="F1374" t="s">
        <v>16</v>
      </c>
      <c r="G1374" s="6">
        <f>VLOOKUP(F1374,S$11:$T$15, 2, FALSE)</f>
        <v>2509.1716796874998</v>
      </c>
      <c r="H1374" t="s">
        <v>37</v>
      </c>
      <c r="I1374" s="2">
        <v>2470.4499999999998</v>
      </c>
      <c r="J1374" t="str">
        <f t="shared" si="193"/>
        <v>0-17</v>
      </c>
      <c r="K1374" s="2">
        <f t="shared" si="189"/>
        <v>2717.4949999999999</v>
      </c>
      <c r="L1374" s="2">
        <f t="shared" si="194"/>
        <v>2717</v>
      </c>
      <c r="M1374" s="2">
        <f t="shared" si="195"/>
        <v>2718</v>
      </c>
      <c r="N1374" s="2">
        <f t="shared" si="196"/>
        <v>2717</v>
      </c>
      <c r="O1374">
        <f t="shared" si="190"/>
        <v>2023</v>
      </c>
      <c r="P1374" t="str">
        <f t="shared" si="191"/>
        <v>Jan</v>
      </c>
      <c r="Q1374" t="str">
        <f t="shared" si="192"/>
        <v>Jan-2023</v>
      </c>
      <c r="R1374" s="2" t="str">
        <f t="shared" si="197"/>
        <v>CHILDREN</v>
      </c>
    </row>
    <row r="1375" spans="1:18" x14ac:dyDescent="0.35">
      <c r="A1375" s="1">
        <v>45157</v>
      </c>
      <c r="B1375" t="s">
        <v>1405</v>
      </c>
      <c r="C1375">
        <v>63</v>
      </c>
      <c r="D1375" t="s">
        <v>21</v>
      </c>
      <c r="E1375" t="s">
        <v>22</v>
      </c>
      <c r="F1375" t="s">
        <v>23</v>
      </c>
      <c r="G1375" s="6">
        <f>VLOOKUP(F1375,S$11:$T$15, 2, FALSE)</f>
        <v>2440.2966694490819</v>
      </c>
      <c r="H1375" t="s">
        <v>17</v>
      </c>
      <c r="I1375" s="2">
        <v>4157.3500000000004</v>
      </c>
      <c r="J1375" t="str">
        <f t="shared" si="193"/>
        <v>&gt;59</v>
      </c>
      <c r="K1375" s="2">
        <f t="shared" si="189"/>
        <v>4573.0850000000009</v>
      </c>
      <c r="L1375" s="2">
        <f t="shared" si="194"/>
        <v>4573</v>
      </c>
      <c r="M1375" s="2">
        <f t="shared" si="195"/>
        <v>4574</v>
      </c>
      <c r="N1375" s="2">
        <f t="shared" si="196"/>
        <v>4573</v>
      </c>
      <c r="O1375">
        <f t="shared" si="190"/>
        <v>2023</v>
      </c>
      <c r="P1375" t="str">
        <f t="shared" si="191"/>
        <v>Aug</v>
      </c>
      <c r="Q1375" t="str">
        <f t="shared" si="192"/>
        <v>Aug-2023</v>
      </c>
      <c r="R1375" s="2" t="str">
        <f t="shared" si="197"/>
        <v>ADULTS</v>
      </c>
    </row>
    <row r="1376" spans="1:18" x14ac:dyDescent="0.35">
      <c r="A1376" s="1">
        <v>45268</v>
      </c>
      <c r="B1376" t="s">
        <v>1406</v>
      </c>
      <c r="C1376">
        <v>65</v>
      </c>
      <c r="D1376" t="s">
        <v>14</v>
      </c>
      <c r="E1376" t="s">
        <v>10</v>
      </c>
      <c r="F1376" t="s">
        <v>30</v>
      </c>
      <c r="G1376" s="6">
        <f>VLOOKUP(F1376,S$11:$T$15, 2, FALSE)</f>
        <v>2496.7676064257025</v>
      </c>
      <c r="H1376" t="s">
        <v>12</v>
      </c>
      <c r="I1376" s="2">
        <v>3063.24</v>
      </c>
      <c r="J1376" t="str">
        <f t="shared" si="193"/>
        <v>&gt;59</v>
      </c>
      <c r="K1376" s="2">
        <f t="shared" si="189"/>
        <v>3369.5639999999999</v>
      </c>
      <c r="L1376" s="2">
        <f t="shared" si="194"/>
        <v>3370</v>
      </c>
      <c r="M1376" s="2">
        <f t="shared" si="195"/>
        <v>3370</v>
      </c>
      <c r="N1376" s="2">
        <f t="shared" si="196"/>
        <v>3369</v>
      </c>
      <c r="O1376">
        <f t="shared" si="190"/>
        <v>2023</v>
      </c>
      <c r="P1376" t="str">
        <f t="shared" si="191"/>
        <v>Dec</v>
      </c>
      <c r="Q1376" t="str">
        <f t="shared" si="192"/>
        <v>Dec-2023</v>
      </c>
      <c r="R1376" s="2" t="str">
        <f t="shared" si="197"/>
        <v>ADULTS</v>
      </c>
    </row>
    <row r="1377" spans="1:18" x14ac:dyDescent="0.35">
      <c r="A1377" s="1">
        <v>44766</v>
      </c>
      <c r="B1377" t="s">
        <v>1407</v>
      </c>
      <c r="C1377">
        <v>4</v>
      </c>
      <c r="D1377" t="s">
        <v>21</v>
      </c>
      <c r="E1377" t="s">
        <v>35</v>
      </c>
      <c r="F1377" t="s">
        <v>30</v>
      </c>
      <c r="G1377" s="6">
        <f>VLOOKUP(F1377,S$11:$T$15, 2, FALSE)</f>
        <v>2496.7676064257025</v>
      </c>
      <c r="H1377" t="s">
        <v>12</v>
      </c>
      <c r="I1377" s="2">
        <v>101.76</v>
      </c>
      <c r="J1377" t="str">
        <f t="shared" si="193"/>
        <v>0-17</v>
      </c>
      <c r="K1377" s="2">
        <f t="shared" si="189"/>
        <v>111.93600000000002</v>
      </c>
      <c r="L1377" s="2">
        <f t="shared" si="194"/>
        <v>112</v>
      </c>
      <c r="M1377" s="2">
        <f t="shared" si="195"/>
        <v>112</v>
      </c>
      <c r="N1377" s="2">
        <f t="shared" si="196"/>
        <v>111</v>
      </c>
      <c r="O1377">
        <f t="shared" si="190"/>
        <v>2022</v>
      </c>
      <c r="P1377" t="str">
        <f t="shared" si="191"/>
        <v>Jul</v>
      </c>
      <c r="Q1377" t="str">
        <f t="shared" si="192"/>
        <v>Jul-2022</v>
      </c>
      <c r="R1377" s="2" t="str">
        <f t="shared" si="197"/>
        <v>CHILDREN</v>
      </c>
    </row>
    <row r="1378" spans="1:18" x14ac:dyDescent="0.35">
      <c r="A1378" s="1">
        <v>45020</v>
      </c>
      <c r="B1378" t="s">
        <v>1408</v>
      </c>
      <c r="C1378">
        <v>54</v>
      </c>
      <c r="D1378" t="s">
        <v>21</v>
      </c>
      <c r="E1378" t="s">
        <v>19</v>
      </c>
      <c r="F1378" t="s">
        <v>11</v>
      </c>
      <c r="G1378" s="6">
        <f>VLOOKUP(F1378,S$11:$T$15, 2, FALSE)</f>
        <v>2503.6022787783868</v>
      </c>
      <c r="H1378" t="s">
        <v>12</v>
      </c>
      <c r="I1378" s="2">
        <v>2787</v>
      </c>
      <c r="J1378" t="str">
        <f t="shared" si="193"/>
        <v>40-59</v>
      </c>
      <c r="K1378" s="2">
        <f t="shared" si="189"/>
        <v>3065.7000000000003</v>
      </c>
      <c r="L1378" s="2">
        <f t="shared" si="194"/>
        <v>3066</v>
      </c>
      <c r="M1378" s="2">
        <f t="shared" si="195"/>
        <v>3066</v>
      </c>
      <c r="N1378" s="2">
        <f t="shared" si="196"/>
        <v>3065</v>
      </c>
      <c r="O1378">
        <f t="shared" si="190"/>
        <v>2023</v>
      </c>
      <c r="P1378" t="str">
        <f t="shared" si="191"/>
        <v>Apr</v>
      </c>
      <c r="Q1378" t="str">
        <f t="shared" si="192"/>
        <v>Apr-2023</v>
      </c>
      <c r="R1378" s="2" t="str">
        <f t="shared" si="197"/>
        <v>ADULTS</v>
      </c>
    </row>
    <row r="1379" spans="1:18" x14ac:dyDescent="0.35">
      <c r="A1379" s="1">
        <v>45029</v>
      </c>
      <c r="B1379" t="s">
        <v>1409</v>
      </c>
      <c r="C1379">
        <v>9</v>
      </c>
      <c r="D1379" t="s">
        <v>14</v>
      </c>
      <c r="E1379" t="s">
        <v>33</v>
      </c>
      <c r="F1379" t="s">
        <v>30</v>
      </c>
      <c r="G1379" s="6">
        <f>VLOOKUP(F1379,S$11:$T$15, 2, FALSE)</f>
        <v>2496.7676064257025</v>
      </c>
      <c r="H1379" t="s">
        <v>12</v>
      </c>
      <c r="I1379" s="2">
        <v>2298.69</v>
      </c>
      <c r="J1379" t="str">
        <f t="shared" si="193"/>
        <v>0-17</v>
      </c>
      <c r="K1379" s="2">
        <f t="shared" si="189"/>
        <v>2528.5590000000002</v>
      </c>
      <c r="L1379" s="2">
        <f t="shared" si="194"/>
        <v>2529</v>
      </c>
      <c r="M1379" s="2">
        <f t="shared" si="195"/>
        <v>2529</v>
      </c>
      <c r="N1379" s="2">
        <f t="shared" si="196"/>
        <v>2528</v>
      </c>
      <c r="O1379">
        <f t="shared" si="190"/>
        <v>2023</v>
      </c>
      <c r="P1379" t="str">
        <f t="shared" si="191"/>
        <v>Apr</v>
      </c>
      <c r="Q1379" t="str">
        <f t="shared" si="192"/>
        <v>Apr-2023</v>
      </c>
      <c r="R1379" s="2" t="str">
        <f t="shared" si="197"/>
        <v>CHILDREN</v>
      </c>
    </row>
    <row r="1380" spans="1:18" x14ac:dyDescent="0.35">
      <c r="A1380" s="1">
        <v>44660</v>
      </c>
      <c r="B1380" t="s">
        <v>1410</v>
      </c>
      <c r="C1380">
        <v>87</v>
      </c>
      <c r="D1380" t="s">
        <v>9</v>
      </c>
      <c r="E1380" t="s">
        <v>35</v>
      </c>
      <c r="F1380" t="s">
        <v>11</v>
      </c>
      <c r="G1380" s="6">
        <f>VLOOKUP(F1380,S$11:$T$15, 2, FALSE)</f>
        <v>2503.6022787783868</v>
      </c>
      <c r="H1380" t="s">
        <v>40</v>
      </c>
      <c r="I1380" s="2">
        <v>3209.54</v>
      </c>
      <c r="J1380" t="str">
        <f t="shared" si="193"/>
        <v>&gt;59</v>
      </c>
      <c r="K1380" s="2">
        <f t="shared" si="189"/>
        <v>3530.4940000000001</v>
      </c>
      <c r="L1380" s="2">
        <f t="shared" si="194"/>
        <v>3530</v>
      </c>
      <c r="M1380" s="2">
        <f t="shared" si="195"/>
        <v>3531</v>
      </c>
      <c r="N1380" s="2">
        <f t="shared" si="196"/>
        <v>3530</v>
      </c>
      <c r="O1380">
        <f t="shared" si="190"/>
        <v>2022</v>
      </c>
      <c r="P1380" t="str">
        <f t="shared" si="191"/>
        <v>Apr</v>
      </c>
      <c r="Q1380" t="str">
        <f t="shared" si="192"/>
        <v>Apr-2022</v>
      </c>
      <c r="R1380" s="2" t="str">
        <f t="shared" si="197"/>
        <v>ADULTS</v>
      </c>
    </row>
    <row r="1381" spans="1:18" x14ac:dyDescent="0.35">
      <c r="A1381" s="1">
        <v>45229</v>
      </c>
      <c r="B1381" t="s">
        <v>1411</v>
      </c>
      <c r="C1381">
        <v>10</v>
      </c>
      <c r="D1381" t="s">
        <v>9</v>
      </c>
      <c r="E1381" t="s">
        <v>25</v>
      </c>
      <c r="F1381" t="s">
        <v>23</v>
      </c>
      <c r="G1381" s="6">
        <f>VLOOKUP(F1381,S$11:$T$15, 2, FALSE)</f>
        <v>2440.2966694490819</v>
      </c>
      <c r="H1381" t="s">
        <v>37</v>
      </c>
      <c r="I1381" s="2">
        <v>4066.28</v>
      </c>
      <c r="J1381" t="str">
        <f t="shared" si="193"/>
        <v>0-17</v>
      </c>
      <c r="K1381" s="2">
        <f t="shared" si="189"/>
        <v>4472.9080000000004</v>
      </c>
      <c r="L1381" s="2">
        <f t="shared" si="194"/>
        <v>4473</v>
      </c>
      <c r="M1381" s="2">
        <f t="shared" si="195"/>
        <v>4473</v>
      </c>
      <c r="N1381" s="2">
        <f t="shared" si="196"/>
        <v>4472</v>
      </c>
      <c r="O1381">
        <f t="shared" si="190"/>
        <v>2023</v>
      </c>
      <c r="P1381" t="str">
        <f t="shared" si="191"/>
        <v>Oct</v>
      </c>
      <c r="Q1381" t="str">
        <f t="shared" si="192"/>
        <v>Oct-2023</v>
      </c>
      <c r="R1381" s="2" t="str">
        <f t="shared" si="197"/>
        <v>CHILDREN</v>
      </c>
    </row>
    <row r="1382" spans="1:18" x14ac:dyDescent="0.35">
      <c r="A1382" s="1">
        <v>44914</v>
      </c>
      <c r="B1382" t="s">
        <v>1412</v>
      </c>
      <c r="C1382">
        <v>25</v>
      </c>
      <c r="D1382" t="s">
        <v>21</v>
      </c>
      <c r="E1382" t="s">
        <v>10</v>
      </c>
      <c r="F1382" t="s">
        <v>16</v>
      </c>
      <c r="G1382" s="6">
        <f>VLOOKUP(F1382,S$11:$T$15, 2, FALSE)</f>
        <v>2509.1716796874998</v>
      </c>
      <c r="H1382" t="s">
        <v>37</v>
      </c>
      <c r="I1382" s="2">
        <v>4700.71</v>
      </c>
      <c r="J1382" t="str">
        <f t="shared" si="193"/>
        <v>18-39</v>
      </c>
      <c r="K1382" s="2">
        <f t="shared" si="189"/>
        <v>5170.7810000000009</v>
      </c>
      <c r="L1382" s="2">
        <f t="shared" si="194"/>
        <v>5171</v>
      </c>
      <c r="M1382" s="2">
        <f t="shared" si="195"/>
        <v>5171</v>
      </c>
      <c r="N1382" s="2">
        <f t="shared" si="196"/>
        <v>5170</v>
      </c>
      <c r="O1382">
        <f t="shared" si="190"/>
        <v>2022</v>
      </c>
      <c r="P1382" t="str">
        <f t="shared" si="191"/>
        <v>Dec</v>
      </c>
      <c r="Q1382" t="str">
        <f t="shared" si="192"/>
        <v>Dec-2022</v>
      </c>
      <c r="R1382" s="2" t="str">
        <f t="shared" si="197"/>
        <v>ADULTS</v>
      </c>
    </row>
    <row r="1383" spans="1:18" x14ac:dyDescent="0.35">
      <c r="A1383" s="1">
        <v>45158</v>
      </c>
      <c r="B1383" t="s">
        <v>1413</v>
      </c>
      <c r="C1383">
        <v>33</v>
      </c>
      <c r="D1383" t="s">
        <v>14</v>
      </c>
      <c r="E1383" t="s">
        <v>22</v>
      </c>
      <c r="F1383" t="s">
        <v>11</v>
      </c>
      <c r="G1383" s="6">
        <f>VLOOKUP(F1383,S$11:$T$15, 2, FALSE)</f>
        <v>2503.6022787783868</v>
      </c>
      <c r="H1383" t="s">
        <v>40</v>
      </c>
      <c r="I1383" s="2">
        <v>818.18</v>
      </c>
      <c r="J1383" t="str">
        <f t="shared" si="193"/>
        <v>18-39</v>
      </c>
      <c r="K1383" s="2">
        <f t="shared" si="189"/>
        <v>899.99800000000005</v>
      </c>
      <c r="L1383" s="2">
        <f t="shared" si="194"/>
        <v>900</v>
      </c>
      <c r="M1383" s="2">
        <f t="shared" si="195"/>
        <v>900</v>
      </c>
      <c r="N1383" s="2">
        <f t="shared" si="196"/>
        <v>899</v>
      </c>
      <c r="O1383">
        <f t="shared" si="190"/>
        <v>2023</v>
      </c>
      <c r="P1383" t="str">
        <f t="shared" si="191"/>
        <v>Aug</v>
      </c>
      <c r="Q1383" t="str">
        <f t="shared" si="192"/>
        <v>Aug-2023</v>
      </c>
      <c r="R1383" s="2" t="str">
        <f t="shared" si="197"/>
        <v>ADULTS</v>
      </c>
    </row>
    <row r="1384" spans="1:18" x14ac:dyDescent="0.35">
      <c r="A1384" s="1">
        <v>44632</v>
      </c>
      <c r="B1384" t="s">
        <v>1414</v>
      </c>
      <c r="C1384">
        <v>26</v>
      </c>
      <c r="D1384" t="s">
        <v>21</v>
      </c>
      <c r="E1384" t="s">
        <v>22</v>
      </c>
      <c r="F1384" t="s">
        <v>30</v>
      </c>
      <c r="G1384" s="6">
        <f>VLOOKUP(F1384,S$11:$T$15, 2, FALSE)</f>
        <v>2496.7676064257025</v>
      </c>
      <c r="H1384" t="s">
        <v>17</v>
      </c>
      <c r="I1384" s="2">
        <v>1807.56</v>
      </c>
      <c r="J1384" t="str">
        <f t="shared" si="193"/>
        <v>18-39</v>
      </c>
      <c r="K1384" s="2">
        <f t="shared" si="189"/>
        <v>1988.316</v>
      </c>
      <c r="L1384" s="2">
        <f t="shared" si="194"/>
        <v>1988</v>
      </c>
      <c r="M1384" s="2">
        <f t="shared" si="195"/>
        <v>1989</v>
      </c>
      <c r="N1384" s="2">
        <f t="shared" si="196"/>
        <v>1988</v>
      </c>
      <c r="O1384">
        <f t="shared" si="190"/>
        <v>2022</v>
      </c>
      <c r="P1384" t="str">
        <f t="shared" si="191"/>
        <v>Mar</v>
      </c>
      <c r="Q1384" t="str">
        <f t="shared" si="192"/>
        <v>Mar-2022</v>
      </c>
      <c r="R1384" s="2" t="str">
        <f t="shared" si="197"/>
        <v>ADULTS</v>
      </c>
    </row>
    <row r="1385" spans="1:18" x14ac:dyDescent="0.35">
      <c r="A1385" s="1">
        <v>44614</v>
      </c>
      <c r="B1385" t="s">
        <v>1415</v>
      </c>
      <c r="C1385">
        <v>56</v>
      </c>
      <c r="D1385" t="s">
        <v>21</v>
      </c>
      <c r="E1385" t="s">
        <v>25</v>
      </c>
      <c r="F1385" t="s">
        <v>11</v>
      </c>
      <c r="G1385" s="6">
        <f>VLOOKUP(F1385,S$11:$T$15, 2, FALSE)</f>
        <v>2503.6022787783868</v>
      </c>
      <c r="H1385" t="s">
        <v>40</v>
      </c>
      <c r="I1385" s="2">
        <v>1592.84</v>
      </c>
      <c r="J1385" t="str">
        <f t="shared" si="193"/>
        <v>40-59</v>
      </c>
      <c r="K1385" s="2">
        <f t="shared" si="189"/>
        <v>1752.124</v>
      </c>
      <c r="L1385" s="2">
        <f t="shared" si="194"/>
        <v>1752</v>
      </c>
      <c r="M1385" s="2">
        <f t="shared" si="195"/>
        <v>1753</v>
      </c>
      <c r="N1385" s="2">
        <f t="shared" si="196"/>
        <v>1752</v>
      </c>
      <c r="O1385">
        <f t="shared" si="190"/>
        <v>2022</v>
      </c>
      <c r="P1385" t="str">
        <f t="shared" si="191"/>
        <v>Feb</v>
      </c>
      <c r="Q1385" t="str">
        <f t="shared" si="192"/>
        <v>Feb-2022</v>
      </c>
      <c r="R1385" s="2" t="str">
        <f t="shared" si="197"/>
        <v>ADULTS</v>
      </c>
    </row>
    <row r="1386" spans="1:18" x14ac:dyDescent="0.35">
      <c r="A1386" s="1">
        <v>44687</v>
      </c>
      <c r="B1386" t="s">
        <v>1416</v>
      </c>
      <c r="C1386">
        <v>14</v>
      </c>
      <c r="D1386" t="s">
        <v>21</v>
      </c>
      <c r="E1386" t="s">
        <v>27</v>
      </c>
      <c r="F1386" t="s">
        <v>11</v>
      </c>
      <c r="G1386" s="6">
        <f>VLOOKUP(F1386,S$11:$T$15, 2, FALSE)</f>
        <v>2503.6022787783868</v>
      </c>
      <c r="H1386" t="s">
        <v>12</v>
      </c>
      <c r="I1386" s="2">
        <v>4631.6000000000004</v>
      </c>
      <c r="J1386" t="str">
        <f t="shared" si="193"/>
        <v>0-17</v>
      </c>
      <c r="K1386" s="2">
        <f t="shared" si="189"/>
        <v>5094.7600000000011</v>
      </c>
      <c r="L1386" s="2">
        <f t="shared" si="194"/>
        <v>5095</v>
      </c>
      <c r="M1386" s="2">
        <f t="shared" si="195"/>
        <v>5095</v>
      </c>
      <c r="N1386" s="2">
        <f t="shared" si="196"/>
        <v>5094</v>
      </c>
      <c r="O1386">
        <f t="shared" si="190"/>
        <v>2022</v>
      </c>
      <c r="P1386" t="str">
        <f t="shared" si="191"/>
        <v>May</v>
      </c>
      <c r="Q1386" t="str">
        <f t="shared" si="192"/>
        <v>May-2022</v>
      </c>
      <c r="R1386" s="2" t="str">
        <f t="shared" si="197"/>
        <v>CHILDREN</v>
      </c>
    </row>
    <row r="1387" spans="1:18" x14ac:dyDescent="0.35">
      <c r="A1387" s="1">
        <v>44840</v>
      </c>
      <c r="B1387" t="s">
        <v>1417</v>
      </c>
      <c r="C1387">
        <v>20</v>
      </c>
      <c r="D1387" t="s">
        <v>14</v>
      </c>
      <c r="E1387" t="s">
        <v>22</v>
      </c>
      <c r="F1387" t="s">
        <v>23</v>
      </c>
      <c r="G1387" s="6">
        <f>VLOOKUP(F1387,S$11:$T$15, 2, FALSE)</f>
        <v>2440.2966694490819</v>
      </c>
      <c r="H1387" t="s">
        <v>40</v>
      </c>
      <c r="I1387" s="2">
        <v>3204.62</v>
      </c>
      <c r="J1387" t="str">
        <f t="shared" si="193"/>
        <v>18-39</v>
      </c>
      <c r="K1387" s="2">
        <f t="shared" si="189"/>
        <v>3525.0820000000003</v>
      </c>
      <c r="L1387" s="2">
        <f t="shared" si="194"/>
        <v>3525</v>
      </c>
      <c r="M1387" s="2">
        <f t="shared" si="195"/>
        <v>3526</v>
      </c>
      <c r="N1387" s="2">
        <f t="shared" si="196"/>
        <v>3525</v>
      </c>
      <c r="O1387">
        <f t="shared" si="190"/>
        <v>2022</v>
      </c>
      <c r="P1387" t="str">
        <f t="shared" si="191"/>
        <v>Oct</v>
      </c>
      <c r="Q1387" t="str">
        <f t="shared" si="192"/>
        <v>Oct-2022</v>
      </c>
      <c r="R1387" s="2" t="str">
        <f t="shared" si="197"/>
        <v>ADULTS</v>
      </c>
    </row>
    <row r="1388" spans="1:18" x14ac:dyDescent="0.35">
      <c r="A1388" s="1">
        <v>45082</v>
      </c>
      <c r="B1388" t="s">
        <v>1418</v>
      </c>
      <c r="C1388">
        <v>74</v>
      </c>
      <c r="D1388" t="s">
        <v>14</v>
      </c>
      <c r="E1388" t="s">
        <v>27</v>
      </c>
      <c r="F1388" t="s">
        <v>30</v>
      </c>
      <c r="G1388" s="6">
        <f>VLOOKUP(F1388,S$11:$T$15, 2, FALSE)</f>
        <v>2496.7676064257025</v>
      </c>
      <c r="H1388" t="s">
        <v>67</v>
      </c>
      <c r="I1388" s="2">
        <v>4198</v>
      </c>
      <c r="J1388" t="str">
        <f t="shared" si="193"/>
        <v>&gt;59</v>
      </c>
      <c r="K1388" s="2">
        <f t="shared" si="189"/>
        <v>4617.8</v>
      </c>
      <c r="L1388" s="2">
        <f t="shared" si="194"/>
        <v>4618</v>
      </c>
      <c r="M1388" s="2">
        <f t="shared" si="195"/>
        <v>4618</v>
      </c>
      <c r="N1388" s="2">
        <f t="shared" si="196"/>
        <v>4617</v>
      </c>
      <c r="O1388">
        <f t="shared" si="190"/>
        <v>2023</v>
      </c>
      <c r="P1388" t="str">
        <f t="shared" si="191"/>
        <v>Jun</v>
      </c>
      <c r="Q1388" t="str">
        <f t="shared" si="192"/>
        <v>Jun-2023</v>
      </c>
      <c r="R1388" s="2" t="str">
        <f t="shared" si="197"/>
        <v>ADULTS</v>
      </c>
    </row>
    <row r="1389" spans="1:18" x14ac:dyDescent="0.35">
      <c r="A1389" s="1">
        <v>45118</v>
      </c>
      <c r="B1389" t="s">
        <v>1419</v>
      </c>
      <c r="C1389">
        <v>69</v>
      </c>
      <c r="D1389" t="s">
        <v>9</v>
      </c>
      <c r="E1389" t="s">
        <v>25</v>
      </c>
      <c r="F1389" t="s">
        <v>11</v>
      </c>
      <c r="G1389" s="6">
        <f>VLOOKUP(F1389,S$11:$T$15, 2, FALSE)</f>
        <v>2503.6022787783868</v>
      </c>
      <c r="H1389" t="s">
        <v>17</v>
      </c>
      <c r="I1389" s="2">
        <v>442.66</v>
      </c>
      <c r="J1389" t="str">
        <f t="shared" si="193"/>
        <v>&gt;59</v>
      </c>
      <c r="K1389" s="2">
        <f t="shared" si="189"/>
        <v>486.92600000000004</v>
      </c>
      <c r="L1389" s="2">
        <f t="shared" si="194"/>
        <v>487</v>
      </c>
      <c r="M1389" s="2">
        <f t="shared" si="195"/>
        <v>487</v>
      </c>
      <c r="N1389" s="2">
        <f t="shared" si="196"/>
        <v>486</v>
      </c>
      <c r="O1389">
        <f t="shared" si="190"/>
        <v>2023</v>
      </c>
      <c r="P1389" t="str">
        <f t="shared" si="191"/>
        <v>Jul</v>
      </c>
      <c r="Q1389" t="str">
        <f t="shared" si="192"/>
        <v>Jul-2023</v>
      </c>
      <c r="R1389" s="2" t="str">
        <f t="shared" si="197"/>
        <v>ADULTS</v>
      </c>
    </row>
    <row r="1390" spans="1:18" x14ac:dyDescent="0.35">
      <c r="A1390" s="1">
        <v>44587</v>
      </c>
      <c r="B1390" t="s">
        <v>1420</v>
      </c>
      <c r="C1390">
        <v>23</v>
      </c>
      <c r="D1390" t="s">
        <v>14</v>
      </c>
      <c r="E1390" t="s">
        <v>15</v>
      </c>
      <c r="F1390" t="s">
        <v>30</v>
      </c>
      <c r="G1390" s="6">
        <f>VLOOKUP(F1390,S$11:$T$15, 2, FALSE)</f>
        <v>2496.7676064257025</v>
      </c>
      <c r="H1390" t="s">
        <v>40</v>
      </c>
      <c r="I1390" s="2">
        <v>1904.25</v>
      </c>
      <c r="J1390" t="str">
        <f t="shared" si="193"/>
        <v>18-39</v>
      </c>
      <c r="K1390" s="2">
        <f t="shared" si="189"/>
        <v>2094.6750000000002</v>
      </c>
      <c r="L1390" s="2">
        <f t="shared" si="194"/>
        <v>2095</v>
      </c>
      <c r="M1390" s="2">
        <f t="shared" si="195"/>
        <v>2095</v>
      </c>
      <c r="N1390" s="2">
        <f t="shared" si="196"/>
        <v>2094</v>
      </c>
      <c r="O1390">
        <f t="shared" si="190"/>
        <v>2022</v>
      </c>
      <c r="P1390" t="str">
        <f t="shared" si="191"/>
        <v>Jan</v>
      </c>
      <c r="Q1390" t="str">
        <f t="shared" si="192"/>
        <v>Jan-2022</v>
      </c>
      <c r="R1390" s="2" t="str">
        <f t="shared" si="197"/>
        <v>ADULTS</v>
      </c>
    </row>
    <row r="1391" spans="1:18" x14ac:dyDescent="0.35">
      <c r="A1391" s="1">
        <v>44866</v>
      </c>
      <c r="B1391" t="s">
        <v>1421</v>
      </c>
      <c r="C1391">
        <v>78</v>
      </c>
      <c r="D1391" t="s">
        <v>9</v>
      </c>
      <c r="E1391" t="s">
        <v>22</v>
      </c>
      <c r="F1391" t="s">
        <v>11</v>
      </c>
      <c r="G1391" s="6">
        <f>VLOOKUP(F1391,S$11:$T$15, 2, FALSE)</f>
        <v>2503.6022787783868</v>
      </c>
      <c r="H1391" t="s">
        <v>67</v>
      </c>
      <c r="I1391" s="2">
        <v>807.04</v>
      </c>
      <c r="J1391" t="str">
        <f t="shared" si="193"/>
        <v>&gt;59</v>
      </c>
      <c r="K1391" s="2">
        <f t="shared" si="189"/>
        <v>887.74400000000003</v>
      </c>
      <c r="L1391" s="2">
        <f t="shared" si="194"/>
        <v>888</v>
      </c>
      <c r="M1391" s="2">
        <f t="shared" si="195"/>
        <v>888</v>
      </c>
      <c r="N1391" s="2">
        <f t="shared" si="196"/>
        <v>887</v>
      </c>
      <c r="O1391">
        <f t="shared" si="190"/>
        <v>2022</v>
      </c>
      <c r="P1391" t="str">
        <f t="shared" si="191"/>
        <v>Nov</v>
      </c>
      <c r="Q1391" t="str">
        <f t="shared" si="192"/>
        <v>Nov-2022</v>
      </c>
      <c r="R1391" s="2" t="str">
        <f t="shared" si="197"/>
        <v>ADULTS</v>
      </c>
    </row>
    <row r="1392" spans="1:18" x14ac:dyDescent="0.35">
      <c r="A1392" s="1">
        <v>44912</v>
      </c>
      <c r="B1392" t="s">
        <v>1422</v>
      </c>
      <c r="C1392">
        <v>42</v>
      </c>
      <c r="D1392" t="s">
        <v>14</v>
      </c>
      <c r="E1392" t="s">
        <v>10</v>
      </c>
      <c r="F1392" t="s">
        <v>30</v>
      </c>
      <c r="G1392" s="6">
        <f>VLOOKUP(F1392,S$11:$T$15, 2, FALSE)</f>
        <v>2496.7676064257025</v>
      </c>
      <c r="H1392" t="s">
        <v>17</v>
      </c>
      <c r="I1392" s="2">
        <v>4152.5200000000004</v>
      </c>
      <c r="J1392" t="str">
        <f t="shared" si="193"/>
        <v>40-59</v>
      </c>
      <c r="K1392" s="2">
        <f t="shared" si="189"/>
        <v>4567.7720000000008</v>
      </c>
      <c r="L1392" s="2">
        <f t="shared" si="194"/>
        <v>4568</v>
      </c>
      <c r="M1392" s="2">
        <f t="shared" si="195"/>
        <v>4568</v>
      </c>
      <c r="N1392" s="2">
        <f t="shared" si="196"/>
        <v>4567</v>
      </c>
      <c r="O1392">
        <f t="shared" si="190"/>
        <v>2022</v>
      </c>
      <c r="P1392" t="str">
        <f t="shared" si="191"/>
        <v>Dec</v>
      </c>
      <c r="Q1392" t="str">
        <f t="shared" si="192"/>
        <v>Dec-2022</v>
      </c>
      <c r="R1392" s="2" t="str">
        <f t="shared" si="197"/>
        <v>ADULTS</v>
      </c>
    </row>
    <row r="1393" spans="1:18" x14ac:dyDescent="0.35">
      <c r="A1393" s="1">
        <v>44881</v>
      </c>
      <c r="B1393" t="s">
        <v>1423</v>
      </c>
      <c r="C1393">
        <v>94</v>
      </c>
      <c r="D1393" t="s">
        <v>14</v>
      </c>
      <c r="E1393" t="s">
        <v>33</v>
      </c>
      <c r="F1393" t="s">
        <v>16</v>
      </c>
      <c r="G1393" s="6">
        <f>VLOOKUP(F1393,S$11:$T$15, 2, FALSE)</f>
        <v>2509.1716796874998</v>
      </c>
      <c r="H1393" t="s">
        <v>37</v>
      </c>
      <c r="I1393" s="2">
        <v>1902.47</v>
      </c>
      <c r="J1393" t="str">
        <f t="shared" si="193"/>
        <v>&gt;59</v>
      </c>
      <c r="K1393" s="2">
        <f t="shared" si="189"/>
        <v>2092.7170000000001</v>
      </c>
      <c r="L1393" s="2">
        <f t="shared" si="194"/>
        <v>2093</v>
      </c>
      <c r="M1393" s="2">
        <f t="shared" si="195"/>
        <v>2093</v>
      </c>
      <c r="N1393" s="2">
        <f t="shared" si="196"/>
        <v>2092</v>
      </c>
      <c r="O1393">
        <f t="shared" si="190"/>
        <v>2022</v>
      </c>
      <c r="P1393" t="str">
        <f t="shared" si="191"/>
        <v>Nov</v>
      </c>
      <c r="Q1393" t="str">
        <f t="shared" si="192"/>
        <v>Nov-2022</v>
      </c>
      <c r="R1393" s="2" t="str">
        <f t="shared" si="197"/>
        <v>ADULTS</v>
      </c>
    </row>
    <row r="1394" spans="1:18" x14ac:dyDescent="0.35">
      <c r="A1394" s="1">
        <v>44595</v>
      </c>
      <c r="B1394" t="s">
        <v>1424</v>
      </c>
      <c r="C1394">
        <v>36</v>
      </c>
      <c r="D1394" t="s">
        <v>14</v>
      </c>
      <c r="E1394" t="s">
        <v>19</v>
      </c>
      <c r="F1394" t="s">
        <v>11</v>
      </c>
      <c r="G1394" s="6">
        <f>VLOOKUP(F1394,S$11:$T$15, 2, FALSE)</f>
        <v>2503.6022787783868</v>
      </c>
      <c r="H1394" t="s">
        <v>28</v>
      </c>
      <c r="I1394" s="2">
        <v>1429.15</v>
      </c>
      <c r="J1394" t="str">
        <f t="shared" si="193"/>
        <v>18-39</v>
      </c>
      <c r="K1394" s="2">
        <f t="shared" si="189"/>
        <v>1572.0650000000003</v>
      </c>
      <c r="L1394" s="2">
        <f t="shared" si="194"/>
        <v>1572</v>
      </c>
      <c r="M1394" s="2">
        <f t="shared" si="195"/>
        <v>1573</v>
      </c>
      <c r="N1394" s="2">
        <f t="shared" si="196"/>
        <v>1572</v>
      </c>
      <c r="O1394">
        <f t="shared" si="190"/>
        <v>2022</v>
      </c>
      <c r="P1394" t="str">
        <f t="shared" si="191"/>
        <v>Feb</v>
      </c>
      <c r="Q1394" t="str">
        <f t="shared" si="192"/>
        <v>Feb-2022</v>
      </c>
      <c r="R1394" s="2" t="str">
        <f t="shared" si="197"/>
        <v>ADULTS</v>
      </c>
    </row>
    <row r="1395" spans="1:18" x14ac:dyDescent="0.35">
      <c r="A1395" s="1">
        <v>44827</v>
      </c>
      <c r="B1395" t="s">
        <v>1425</v>
      </c>
      <c r="C1395">
        <v>11</v>
      </c>
      <c r="D1395" t="s">
        <v>21</v>
      </c>
      <c r="E1395" t="s">
        <v>27</v>
      </c>
      <c r="F1395" t="s">
        <v>16</v>
      </c>
      <c r="G1395" s="6">
        <f>VLOOKUP(F1395,S$11:$T$15, 2, FALSE)</f>
        <v>2509.1716796874998</v>
      </c>
      <c r="H1395" t="s">
        <v>67</v>
      </c>
      <c r="I1395" s="2">
        <v>4209.43</v>
      </c>
      <c r="J1395" t="str">
        <f t="shared" si="193"/>
        <v>0-17</v>
      </c>
      <c r="K1395" s="2">
        <f t="shared" si="189"/>
        <v>4630.3730000000005</v>
      </c>
      <c r="L1395" s="2">
        <f t="shared" si="194"/>
        <v>4630</v>
      </c>
      <c r="M1395" s="2">
        <f t="shared" si="195"/>
        <v>4631</v>
      </c>
      <c r="N1395" s="2">
        <f t="shared" si="196"/>
        <v>4630</v>
      </c>
      <c r="O1395">
        <f t="shared" si="190"/>
        <v>2022</v>
      </c>
      <c r="P1395" t="str">
        <f t="shared" si="191"/>
        <v>Sep</v>
      </c>
      <c r="Q1395" t="str">
        <f t="shared" si="192"/>
        <v>Sep-2022</v>
      </c>
      <c r="R1395" s="2" t="str">
        <f t="shared" si="197"/>
        <v>CHILDREN</v>
      </c>
    </row>
    <row r="1396" spans="1:18" x14ac:dyDescent="0.35">
      <c r="A1396" s="1">
        <v>44818</v>
      </c>
      <c r="B1396" t="s">
        <v>1426</v>
      </c>
      <c r="C1396">
        <v>97</v>
      </c>
      <c r="D1396" t="s">
        <v>9</v>
      </c>
      <c r="E1396" t="s">
        <v>15</v>
      </c>
      <c r="F1396" t="s">
        <v>16</v>
      </c>
      <c r="G1396" s="6">
        <f>VLOOKUP(F1396,S$11:$T$15, 2, FALSE)</f>
        <v>2509.1716796874998</v>
      </c>
      <c r="H1396" t="s">
        <v>40</v>
      </c>
      <c r="I1396" s="2">
        <v>2262.2199999999998</v>
      </c>
      <c r="J1396" t="str">
        <f t="shared" si="193"/>
        <v>&gt;59</v>
      </c>
      <c r="K1396" s="2">
        <f t="shared" si="189"/>
        <v>2488.442</v>
      </c>
      <c r="L1396" s="2">
        <f t="shared" si="194"/>
        <v>2488</v>
      </c>
      <c r="M1396" s="2">
        <f t="shared" si="195"/>
        <v>2489</v>
      </c>
      <c r="N1396" s="2">
        <f t="shared" si="196"/>
        <v>2488</v>
      </c>
      <c r="O1396">
        <f t="shared" si="190"/>
        <v>2022</v>
      </c>
      <c r="P1396" t="str">
        <f t="shared" si="191"/>
        <v>Sep</v>
      </c>
      <c r="Q1396" t="str">
        <f t="shared" si="192"/>
        <v>Sep-2022</v>
      </c>
      <c r="R1396" s="2" t="str">
        <f t="shared" si="197"/>
        <v>ADULTS</v>
      </c>
    </row>
    <row r="1397" spans="1:18" x14ac:dyDescent="0.35">
      <c r="A1397" s="1">
        <v>44885</v>
      </c>
      <c r="B1397" t="s">
        <v>1427</v>
      </c>
      <c r="C1397">
        <v>63</v>
      </c>
      <c r="D1397" t="s">
        <v>14</v>
      </c>
      <c r="E1397" t="s">
        <v>35</v>
      </c>
      <c r="F1397" t="s">
        <v>16</v>
      </c>
      <c r="G1397" s="6">
        <f>VLOOKUP(F1397,S$11:$T$15, 2, FALSE)</f>
        <v>2509.1716796874998</v>
      </c>
      <c r="H1397" t="s">
        <v>12</v>
      </c>
      <c r="I1397" s="2">
        <v>538.54999999999995</v>
      </c>
      <c r="J1397" t="str">
        <f t="shared" si="193"/>
        <v>&gt;59</v>
      </c>
      <c r="K1397" s="2">
        <f t="shared" si="189"/>
        <v>592.40499999999997</v>
      </c>
      <c r="L1397" s="2">
        <f t="shared" si="194"/>
        <v>592</v>
      </c>
      <c r="M1397" s="2">
        <f t="shared" si="195"/>
        <v>593</v>
      </c>
      <c r="N1397" s="2">
        <f t="shared" si="196"/>
        <v>592</v>
      </c>
      <c r="O1397">
        <f t="shared" si="190"/>
        <v>2022</v>
      </c>
      <c r="P1397" t="str">
        <f t="shared" si="191"/>
        <v>Nov</v>
      </c>
      <c r="Q1397" t="str">
        <f t="shared" si="192"/>
        <v>Nov-2022</v>
      </c>
      <c r="R1397" s="2" t="str">
        <f t="shared" si="197"/>
        <v>ADULTS</v>
      </c>
    </row>
    <row r="1398" spans="1:18" x14ac:dyDescent="0.35">
      <c r="A1398" s="1">
        <v>44829</v>
      </c>
      <c r="B1398" t="s">
        <v>1428</v>
      </c>
      <c r="C1398">
        <v>80</v>
      </c>
      <c r="D1398" t="s">
        <v>14</v>
      </c>
      <c r="E1398" t="s">
        <v>35</v>
      </c>
      <c r="F1398" t="s">
        <v>30</v>
      </c>
      <c r="G1398" s="6">
        <f>VLOOKUP(F1398,S$11:$T$15, 2, FALSE)</f>
        <v>2496.7676064257025</v>
      </c>
      <c r="H1398" t="s">
        <v>12</v>
      </c>
      <c r="I1398" s="2">
        <v>551.78</v>
      </c>
      <c r="J1398" t="str">
        <f t="shared" si="193"/>
        <v>&gt;59</v>
      </c>
      <c r="K1398" s="2">
        <f t="shared" si="189"/>
        <v>606.95799999999997</v>
      </c>
      <c r="L1398" s="2">
        <f t="shared" si="194"/>
        <v>607</v>
      </c>
      <c r="M1398" s="2">
        <f t="shared" si="195"/>
        <v>607</v>
      </c>
      <c r="N1398" s="2">
        <f t="shared" si="196"/>
        <v>606</v>
      </c>
      <c r="O1398">
        <f t="shared" si="190"/>
        <v>2022</v>
      </c>
      <c r="P1398" t="str">
        <f t="shared" si="191"/>
        <v>Sep</v>
      </c>
      <c r="Q1398" t="str">
        <f t="shared" si="192"/>
        <v>Sep-2022</v>
      </c>
      <c r="R1398" s="2" t="str">
        <f t="shared" si="197"/>
        <v>ADULTS</v>
      </c>
    </row>
    <row r="1399" spans="1:18" x14ac:dyDescent="0.35">
      <c r="A1399" s="1">
        <v>45150</v>
      </c>
      <c r="B1399" t="s">
        <v>1429</v>
      </c>
      <c r="C1399">
        <v>26</v>
      </c>
      <c r="D1399" t="s">
        <v>9</v>
      </c>
      <c r="E1399" t="s">
        <v>19</v>
      </c>
      <c r="F1399" t="s">
        <v>11</v>
      </c>
      <c r="G1399" s="6">
        <f>VLOOKUP(F1399,S$11:$T$15, 2, FALSE)</f>
        <v>2503.6022787783868</v>
      </c>
      <c r="H1399" t="s">
        <v>40</v>
      </c>
      <c r="I1399" s="2">
        <v>145.4</v>
      </c>
      <c r="J1399" t="str">
        <f t="shared" si="193"/>
        <v>18-39</v>
      </c>
      <c r="K1399" s="2">
        <f t="shared" si="189"/>
        <v>159.94000000000003</v>
      </c>
      <c r="L1399" s="2">
        <f t="shared" si="194"/>
        <v>160</v>
      </c>
      <c r="M1399" s="2">
        <f t="shared" si="195"/>
        <v>160</v>
      </c>
      <c r="N1399" s="2">
        <f t="shared" si="196"/>
        <v>159</v>
      </c>
      <c r="O1399">
        <f t="shared" si="190"/>
        <v>2023</v>
      </c>
      <c r="P1399" t="str">
        <f t="shared" si="191"/>
        <v>Aug</v>
      </c>
      <c r="Q1399" t="str">
        <f t="shared" si="192"/>
        <v>Aug-2023</v>
      </c>
      <c r="R1399" s="2" t="str">
        <f t="shared" si="197"/>
        <v>ADULTS</v>
      </c>
    </row>
    <row r="1400" spans="1:18" x14ac:dyDescent="0.35">
      <c r="A1400" s="1">
        <v>44767</v>
      </c>
      <c r="B1400" t="s">
        <v>1430</v>
      </c>
      <c r="C1400">
        <v>26</v>
      </c>
      <c r="D1400" t="s">
        <v>14</v>
      </c>
      <c r="E1400" t="s">
        <v>25</v>
      </c>
      <c r="F1400" t="s">
        <v>11</v>
      </c>
      <c r="G1400" s="6">
        <f>VLOOKUP(F1400,S$11:$T$15, 2, FALSE)</f>
        <v>2503.6022787783868</v>
      </c>
      <c r="H1400" t="s">
        <v>12</v>
      </c>
      <c r="I1400" s="2">
        <v>2429.52</v>
      </c>
      <c r="J1400" t="str">
        <f t="shared" si="193"/>
        <v>18-39</v>
      </c>
      <c r="K1400" s="2">
        <f t="shared" si="189"/>
        <v>2672.4720000000002</v>
      </c>
      <c r="L1400" s="2">
        <f t="shared" si="194"/>
        <v>2672</v>
      </c>
      <c r="M1400" s="2">
        <f t="shared" si="195"/>
        <v>2673</v>
      </c>
      <c r="N1400" s="2">
        <f t="shared" si="196"/>
        <v>2672</v>
      </c>
      <c r="O1400">
        <f t="shared" si="190"/>
        <v>2022</v>
      </c>
      <c r="P1400" t="str">
        <f t="shared" si="191"/>
        <v>Jul</v>
      </c>
      <c r="Q1400" t="str">
        <f t="shared" si="192"/>
        <v>Jul-2022</v>
      </c>
      <c r="R1400" s="2" t="str">
        <f t="shared" si="197"/>
        <v>ADULTS</v>
      </c>
    </row>
    <row r="1401" spans="1:18" x14ac:dyDescent="0.35">
      <c r="A1401" s="1">
        <v>45050</v>
      </c>
      <c r="B1401" t="s">
        <v>1431</v>
      </c>
      <c r="C1401">
        <v>68</v>
      </c>
      <c r="D1401" t="s">
        <v>21</v>
      </c>
      <c r="E1401" t="s">
        <v>35</v>
      </c>
      <c r="F1401" t="s">
        <v>11</v>
      </c>
      <c r="G1401" s="6">
        <f>VLOOKUP(F1401,S$11:$T$15, 2, FALSE)</f>
        <v>2503.6022787783868</v>
      </c>
      <c r="H1401" t="s">
        <v>37</v>
      </c>
      <c r="I1401" s="2">
        <v>4632.34</v>
      </c>
      <c r="J1401" t="str">
        <f t="shared" si="193"/>
        <v>&gt;59</v>
      </c>
      <c r="K1401" s="2">
        <f t="shared" si="189"/>
        <v>5095.5740000000005</v>
      </c>
      <c r="L1401" s="2">
        <f t="shared" si="194"/>
        <v>5096</v>
      </c>
      <c r="M1401" s="2">
        <f t="shared" si="195"/>
        <v>5096</v>
      </c>
      <c r="N1401" s="2">
        <f t="shared" si="196"/>
        <v>5095</v>
      </c>
      <c r="O1401">
        <f t="shared" si="190"/>
        <v>2023</v>
      </c>
      <c r="P1401" t="str">
        <f t="shared" si="191"/>
        <v>May</v>
      </c>
      <c r="Q1401" t="str">
        <f t="shared" si="192"/>
        <v>May-2023</v>
      </c>
      <c r="R1401" s="2" t="str">
        <f t="shared" si="197"/>
        <v>ADULTS</v>
      </c>
    </row>
    <row r="1402" spans="1:18" x14ac:dyDescent="0.35">
      <c r="A1402" s="1">
        <v>44845</v>
      </c>
      <c r="B1402" t="s">
        <v>1432</v>
      </c>
      <c r="C1402">
        <v>10</v>
      </c>
      <c r="D1402" t="s">
        <v>21</v>
      </c>
      <c r="E1402" t="s">
        <v>33</v>
      </c>
      <c r="F1402" t="s">
        <v>11</v>
      </c>
      <c r="G1402" s="6">
        <f>VLOOKUP(F1402,S$11:$T$15, 2, FALSE)</f>
        <v>2503.6022787783868</v>
      </c>
      <c r="H1402" t="s">
        <v>37</v>
      </c>
      <c r="I1402" s="2">
        <v>2215.92</v>
      </c>
      <c r="J1402" t="str">
        <f t="shared" si="193"/>
        <v>0-17</v>
      </c>
      <c r="K1402" s="2">
        <f t="shared" si="189"/>
        <v>2437.5120000000002</v>
      </c>
      <c r="L1402" s="2">
        <f t="shared" si="194"/>
        <v>2438</v>
      </c>
      <c r="M1402" s="2">
        <f t="shared" si="195"/>
        <v>2438</v>
      </c>
      <c r="N1402" s="2">
        <f t="shared" si="196"/>
        <v>2437</v>
      </c>
      <c r="O1402">
        <f t="shared" si="190"/>
        <v>2022</v>
      </c>
      <c r="P1402" t="str">
        <f t="shared" si="191"/>
        <v>Oct</v>
      </c>
      <c r="Q1402" t="str">
        <f t="shared" si="192"/>
        <v>Oct-2022</v>
      </c>
      <c r="R1402" s="2" t="str">
        <f t="shared" si="197"/>
        <v>CHILDREN</v>
      </c>
    </row>
    <row r="1403" spans="1:18" x14ac:dyDescent="0.35">
      <c r="A1403" s="1">
        <v>44624</v>
      </c>
      <c r="B1403" t="s">
        <v>1433</v>
      </c>
      <c r="C1403">
        <v>89</v>
      </c>
      <c r="D1403" t="s">
        <v>21</v>
      </c>
      <c r="E1403" t="s">
        <v>25</v>
      </c>
      <c r="F1403" t="s">
        <v>23</v>
      </c>
      <c r="G1403" s="6">
        <f>VLOOKUP(F1403,S$11:$T$15, 2, FALSE)</f>
        <v>2440.2966694490819</v>
      </c>
      <c r="H1403" t="s">
        <v>17</v>
      </c>
      <c r="I1403" s="2">
        <v>4010.29</v>
      </c>
      <c r="J1403" t="str">
        <f t="shared" si="193"/>
        <v>&gt;59</v>
      </c>
      <c r="K1403" s="2">
        <f t="shared" si="189"/>
        <v>4411.3190000000004</v>
      </c>
      <c r="L1403" s="2">
        <f t="shared" si="194"/>
        <v>4411</v>
      </c>
      <c r="M1403" s="2">
        <f t="shared" si="195"/>
        <v>4412</v>
      </c>
      <c r="N1403" s="2">
        <f t="shared" si="196"/>
        <v>4411</v>
      </c>
      <c r="O1403">
        <f t="shared" si="190"/>
        <v>2022</v>
      </c>
      <c r="P1403" t="str">
        <f t="shared" si="191"/>
        <v>Mar</v>
      </c>
      <c r="Q1403" t="str">
        <f t="shared" si="192"/>
        <v>Mar-2022</v>
      </c>
      <c r="R1403" s="2" t="str">
        <f t="shared" si="197"/>
        <v>ADULTS</v>
      </c>
    </row>
    <row r="1404" spans="1:18" x14ac:dyDescent="0.35">
      <c r="A1404" s="1">
        <v>45216</v>
      </c>
      <c r="B1404" t="s">
        <v>1434</v>
      </c>
      <c r="C1404">
        <v>80</v>
      </c>
      <c r="D1404" t="s">
        <v>14</v>
      </c>
      <c r="E1404" t="s">
        <v>15</v>
      </c>
      <c r="F1404" t="s">
        <v>23</v>
      </c>
      <c r="G1404" s="6">
        <f>VLOOKUP(F1404,S$11:$T$15, 2, FALSE)</f>
        <v>2440.2966694490819</v>
      </c>
      <c r="H1404" t="s">
        <v>12</v>
      </c>
      <c r="I1404" s="2">
        <v>2205.31</v>
      </c>
      <c r="J1404" t="str">
        <f t="shared" si="193"/>
        <v>&gt;59</v>
      </c>
      <c r="K1404" s="2">
        <f t="shared" si="189"/>
        <v>2425.8410000000003</v>
      </c>
      <c r="L1404" s="2">
        <f t="shared" si="194"/>
        <v>2426</v>
      </c>
      <c r="M1404" s="2">
        <f t="shared" si="195"/>
        <v>2426</v>
      </c>
      <c r="N1404" s="2">
        <f t="shared" si="196"/>
        <v>2425</v>
      </c>
      <c r="O1404">
        <f t="shared" si="190"/>
        <v>2023</v>
      </c>
      <c r="P1404" t="str">
        <f t="shared" si="191"/>
        <v>Oct</v>
      </c>
      <c r="Q1404" t="str">
        <f t="shared" si="192"/>
        <v>Oct-2023</v>
      </c>
      <c r="R1404" s="2" t="str">
        <f t="shared" si="197"/>
        <v>ADULTS</v>
      </c>
    </row>
    <row r="1405" spans="1:18" x14ac:dyDescent="0.35">
      <c r="A1405" s="1">
        <v>44810</v>
      </c>
      <c r="B1405" t="s">
        <v>1435</v>
      </c>
      <c r="C1405">
        <v>18</v>
      </c>
      <c r="D1405" t="s">
        <v>21</v>
      </c>
      <c r="E1405" t="s">
        <v>22</v>
      </c>
      <c r="F1405" t="s">
        <v>11</v>
      </c>
      <c r="G1405" s="6">
        <f>VLOOKUP(F1405,S$11:$T$15, 2, FALSE)</f>
        <v>2503.6022787783868</v>
      </c>
      <c r="H1405" t="s">
        <v>17</v>
      </c>
      <c r="I1405" s="2">
        <v>3745.38</v>
      </c>
      <c r="J1405" t="str">
        <f t="shared" si="193"/>
        <v>18-39</v>
      </c>
      <c r="K1405" s="2">
        <f t="shared" si="189"/>
        <v>4119.9180000000006</v>
      </c>
      <c r="L1405" s="2">
        <f t="shared" si="194"/>
        <v>4120</v>
      </c>
      <c r="M1405" s="2">
        <f t="shared" si="195"/>
        <v>4120</v>
      </c>
      <c r="N1405" s="2">
        <f t="shared" si="196"/>
        <v>4119</v>
      </c>
      <c r="O1405">
        <f t="shared" si="190"/>
        <v>2022</v>
      </c>
      <c r="P1405" t="str">
        <f t="shared" si="191"/>
        <v>Sep</v>
      </c>
      <c r="Q1405" t="str">
        <f t="shared" si="192"/>
        <v>Sep-2022</v>
      </c>
      <c r="R1405" s="2" t="str">
        <f t="shared" si="197"/>
        <v>ADULTS</v>
      </c>
    </row>
    <row r="1406" spans="1:18" x14ac:dyDescent="0.35">
      <c r="A1406" s="1">
        <v>45252</v>
      </c>
      <c r="B1406" t="s">
        <v>1436</v>
      </c>
      <c r="C1406">
        <v>28</v>
      </c>
      <c r="D1406" t="s">
        <v>9</v>
      </c>
      <c r="E1406" t="s">
        <v>22</v>
      </c>
      <c r="F1406" t="s">
        <v>23</v>
      </c>
      <c r="G1406" s="6">
        <f>VLOOKUP(F1406,S$11:$T$15, 2, FALSE)</f>
        <v>2440.2966694490819</v>
      </c>
      <c r="H1406" t="s">
        <v>40</v>
      </c>
      <c r="I1406" s="2">
        <v>3539.83</v>
      </c>
      <c r="J1406" t="str">
        <f t="shared" si="193"/>
        <v>18-39</v>
      </c>
      <c r="K1406" s="2">
        <f t="shared" si="189"/>
        <v>3893.8130000000001</v>
      </c>
      <c r="L1406" s="2">
        <f t="shared" si="194"/>
        <v>3894</v>
      </c>
      <c r="M1406" s="2">
        <f t="shared" si="195"/>
        <v>3894</v>
      </c>
      <c r="N1406" s="2">
        <f t="shared" si="196"/>
        <v>3893</v>
      </c>
      <c r="O1406">
        <f t="shared" si="190"/>
        <v>2023</v>
      </c>
      <c r="P1406" t="str">
        <f t="shared" si="191"/>
        <v>Nov</v>
      </c>
      <c r="Q1406" t="str">
        <f t="shared" si="192"/>
        <v>Nov-2023</v>
      </c>
      <c r="R1406" s="2" t="str">
        <f t="shared" si="197"/>
        <v>ADULTS</v>
      </c>
    </row>
    <row r="1407" spans="1:18" x14ac:dyDescent="0.35">
      <c r="A1407" s="1">
        <v>45163</v>
      </c>
      <c r="B1407" t="s">
        <v>1437</v>
      </c>
      <c r="C1407">
        <v>51</v>
      </c>
      <c r="D1407" t="s">
        <v>21</v>
      </c>
      <c r="E1407" t="s">
        <v>22</v>
      </c>
      <c r="F1407" t="s">
        <v>23</v>
      </c>
      <c r="G1407" s="6">
        <f>VLOOKUP(F1407,S$11:$T$15, 2, FALSE)</f>
        <v>2440.2966694490819</v>
      </c>
      <c r="H1407" t="s">
        <v>17</v>
      </c>
      <c r="I1407" s="2">
        <v>2234.62</v>
      </c>
      <c r="J1407" t="str">
        <f t="shared" si="193"/>
        <v>40-59</v>
      </c>
      <c r="K1407" s="2">
        <f t="shared" si="189"/>
        <v>2458.0819999999999</v>
      </c>
      <c r="L1407" s="2">
        <f t="shared" si="194"/>
        <v>2458</v>
      </c>
      <c r="M1407" s="2">
        <f t="shared" si="195"/>
        <v>2459</v>
      </c>
      <c r="N1407" s="2">
        <f t="shared" si="196"/>
        <v>2458</v>
      </c>
      <c r="O1407">
        <f t="shared" si="190"/>
        <v>2023</v>
      </c>
      <c r="P1407" t="str">
        <f t="shared" si="191"/>
        <v>Aug</v>
      </c>
      <c r="Q1407" t="str">
        <f t="shared" si="192"/>
        <v>Aug-2023</v>
      </c>
      <c r="R1407" s="2" t="str">
        <f t="shared" si="197"/>
        <v>ADULTS</v>
      </c>
    </row>
    <row r="1408" spans="1:18" x14ac:dyDescent="0.35">
      <c r="A1408" s="1">
        <v>45224</v>
      </c>
      <c r="B1408" t="s">
        <v>1438</v>
      </c>
      <c r="C1408">
        <v>75</v>
      </c>
      <c r="D1408" t="s">
        <v>9</v>
      </c>
      <c r="E1408" t="s">
        <v>22</v>
      </c>
      <c r="F1408" t="s">
        <v>11</v>
      </c>
      <c r="G1408" s="6">
        <f>VLOOKUP(F1408,S$11:$T$15, 2, FALSE)</f>
        <v>2503.6022787783868</v>
      </c>
      <c r="H1408" t="s">
        <v>37</v>
      </c>
      <c r="I1408" s="2">
        <v>132.02000000000001</v>
      </c>
      <c r="J1408" t="str">
        <f t="shared" si="193"/>
        <v>&gt;59</v>
      </c>
      <c r="K1408" s="2">
        <f t="shared" si="189"/>
        <v>145.22200000000004</v>
      </c>
      <c r="L1408" s="2">
        <f t="shared" si="194"/>
        <v>145</v>
      </c>
      <c r="M1408" s="2">
        <f t="shared" si="195"/>
        <v>146</v>
      </c>
      <c r="N1408" s="2">
        <f t="shared" si="196"/>
        <v>145</v>
      </c>
      <c r="O1408">
        <f t="shared" si="190"/>
        <v>2023</v>
      </c>
      <c r="P1408" t="str">
        <f t="shared" si="191"/>
        <v>Oct</v>
      </c>
      <c r="Q1408" t="str">
        <f t="shared" si="192"/>
        <v>Oct-2023</v>
      </c>
      <c r="R1408" s="2" t="str">
        <f t="shared" si="197"/>
        <v>ADULTS</v>
      </c>
    </row>
    <row r="1409" spans="1:18" x14ac:dyDescent="0.35">
      <c r="A1409" s="1">
        <v>45269</v>
      </c>
      <c r="B1409" t="s">
        <v>1439</v>
      </c>
      <c r="C1409">
        <v>25</v>
      </c>
      <c r="D1409" t="s">
        <v>21</v>
      </c>
      <c r="E1409" t="s">
        <v>27</v>
      </c>
      <c r="F1409" t="s">
        <v>23</v>
      </c>
      <c r="G1409" s="6">
        <f>VLOOKUP(F1409,S$11:$T$15, 2, FALSE)</f>
        <v>2440.2966694490819</v>
      </c>
      <c r="H1409" t="s">
        <v>28</v>
      </c>
      <c r="I1409" s="2">
        <v>1125.6400000000001</v>
      </c>
      <c r="J1409" t="str">
        <f t="shared" si="193"/>
        <v>18-39</v>
      </c>
      <c r="K1409" s="2">
        <f t="shared" si="189"/>
        <v>1238.2040000000002</v>
      </c>
      <c r="L1409" s="2">
        <f t="shared" si="194"/>
        <v>1238</v>
      </c>
      <c r="M1409" s="2">
        <f t="shared" si="195"/>
        <v>1239</v>
      </c>
      <c r="N1409" s="2">
        <f t="shared" si="196"/>
        <v>1238</v>
      </c>
      <c r="O1409">
        <f t="shared" si="190"/>
        <v>2023</v>
      </c>
      <c r="P1409" t="str">
        <f t="shared" si="191"/>
        <v>Dec</v>
      </c>
      <c r="Q1409" t="str">
        <f t="shared" si="192"/>
        <v>Dec-2023</v>
      </c>
      <c r="R1409" s="2" t="str">
        <f t="shared" si="197"/>
        <v>ADULTS</v>
      </c>
    </row>
    <row r="1410" spans="1:18" x14ac:dyDescent="0.35">
      <c r="A1410" s="1">
        <v>45000</v>
      </c>
      <c r="B1410" t="s">
        <v>1440</v>
      </c>
      <c r="C1410">
        <v>95</v>
      </c>
      <c r="D1410" t="s">
        <v>21</v>
      </c>
      <c r="E1410" t="s">
        <v>10</v>
      </c>
      <c r="F1410" t="s">
        <v>11</v>
      </c>
      <c r="G1410" s="6">
        <f>VLOOKUP(F1410,S$11:$T$15, 2, FALSE)</f>
        <v>2503.6022787783868</v>
      </c>
      <c r="H1410" t="s">
        <v>28</v>
      </c>
      <c r="I1410" s="2">
        <v>3338.61</v>
      </c>
      <c r="J1410" t="str">
        <f t="shared" si="193"/>
        <v>&gt;59</v>
      </c>
      <c r="K1410" s="2">
        <f t="shared" ref="K1410:K1473" si="198">I1410*1.1</f>
        <v>3672.4710000000005</v>
      </c>
      <c r="L1410" s="2">
        <f t="shared" si="194"/>
        <v>3672</v>
      </c>
      <c r="M1410" s="2">
        <f t="shared" si="195"/>
        <v>3673</v>
      </c>
      <c r="N1410" s="2">
        <f t="shared" si="196"/>
        <v>3672</v>
      </c>
      <c r="O1410">
        <f t="shared" ref="O1410:O1473" si="199">YEAR(A1410)</f>
        <v>2023</v>
      </c>
      <c r="P1410" t="str">
        <f t="shared" ref="P1410:P1473" si="200">TEXT(A1410, "MMM")</f>
        <v>Mar</v>
      </c>
      <c r="Q1410" t="str">
        <f t="shared" ref="Q1410:Q1473" si="201">TEXT(A1410, "MMM-YYYY")</f>
        <v>Mar-2023</v>
      </c>
      <c r="R1410" s="2" t="str">
        <f t="shared" si="197"/>
        <v>ADULTS</v>
      </c>
    </row>
    <row r="1411" spans="1:18" x14ac:dyDescent="0.35">
      <c r="A1411" s="1">
        <v>45203</v>
      </c>
      <c r="B1411" t="s">
        <v>1441</v>
      </c>
      <c r="C1411">
        <v>72</v>
      </c>
      <c r="D1411" t="s">
        <v>21</v>
      </c>
      <c r="E1411" t="s">
        <v>19</v>
      </c>
      <c r="F1411" t="s">
        <v>30</v>
      </c>
      <c r="G1411" s="6">
        <f>VLOOKUP(F1411,S$11:$T$15, 2, FALSE)</f>
        <v>2496.7676064257025</v>
      </c>
      <c r="H1411" t="s">
        <v>17</v>
      </c>
      <c r="I1411" s="2">
        <v>4356.66</v>
      </c>
      <c r="J1411" t="str">
        <f t="shared" ref="J1411:J1474" si="202">IF(C1411&lt;=17,"0-17",IF(C1411&lt;=39, "18-39", IF(C1411&lt;=59, "40-59", "&gt;59")))</f>
        <v>&gt;59</v>
      </c>
      <c r="K1411" s="2">
        <f t="shared" si="198"/>
        <v>4792.326</v>
      </c>
      <c r="L1411" s="2">
        <f t="shared" ref="L1411:L1474" si="203">ROUND(K1411, 0)</f>
        <v>4792</v>
      </c>
      <c r="M1411" s="2">
        <f t="shared" ref="M1411:M1474" si="204">ROUNDUP(K1411, 0)</f>
        <v>4793</v>
      </c>
      <c r="N1411" s="2">
        <f t="shared" ref="N1411:N1474" si="205">ROUNDDOWN(K1411,0)</f>
        <v>4792</v>
      </c>
      <c r="O1411">
        <f t="shared" si="199"/>
        <v>2023</v>
      </c>
      <c r="P1411" t="str">
        <f t="shared" si="200"/>
        <v>Oct</v>
      </c>
      <c r="Q1411" t="str">
        <f t="shared" si="201"/>
        <v>Oct-2023</v>
      </c>
      <c r="R1411" s="2" t="str">
        <f t="shared" ref="R1411:R1474" si="206">IF(C1411&gt;=18, "ADULTS", "CHILDREN")</f>
        <v>ADULTS</v>
      </c>
    </row>
    <row r="1412" spans="1:18" x14ac:dyDescent="0.35">
      <c r="A1412" s="1">
        <v>45070</v>
      </c>
      <c r="B1412" t="s">
        <v>1442</v>
      </c>
      <c r="C1412">
        <v>47</v>
      </c>
      <c r="D1412" t="s">
        <v>21</v>
      </c>
      <c r="E1412" t="s">
        <v>25</v>
      </c>
      <c r="F1412" t="s">
        <v>16</v>
      </c>
      <c r="G1412" s="6">
        <f>VLOOKUP(F1412,S$11:$T$15, 2, FALSE)</f>
        <v>2509.1716796874998</v>
      </c>
      <c r="H1412" t="s">
        <v>28</v>
      </c>
      <c r="I1412" s="2">
        <v>159.97</v>
      </c>
      <c r="J1412" t="str">
        <f t="shared" si="202"/>
        <v>40-59</v>
      </c>
      <c r="K1412" s="2">
        <f t="shared" si="198"/>
        <v>175.96700000000001</v>
      </c>
      <c r="L1412" s="2">
        <f t="shared" si="203"/>
        <v>176</v>
      </c>
      <c r="M1412" s="2">
        <f t="shared" si="204"/>
        <v>176</v>
      </c>
      <c r="N1412" s="2">
        <f t="shared" si="205"/>
        <v>175</v>
      </c>
      <c r="O1412">
        <f t="shared" si="199"/>
        <v>2023</v>
      </c>
      <c r="P1412" t="str">
        <f t="shared" si="200"/>
        <v>May</v>
      </c>
      <c r="Q1412" t="str">
        <f t="shared" si="201"/>
        <v>May-2023</v>
      </c>
      <c r="R1412" s="2" t="str">
        <f t="shared" si="206"/>
        <v>ADULTS</v>
      </c>
    </row>
    <row r="1413" spans="1:18" x14ac:dyDescent="0.35">
      <c r="A1413" s="1">
        <v>44711</v>
      </c>
      <c r="B1413" t="s">
        <v>1443</v>
      </c>
      <c r="C1413">
        <v>56</v>
      </c>
      <c r="D1413" t="s">
        <v>9</v>
      </c>
      <c r="E1413" t="s">
        <v>35</v>
      </c>
      <c r="F1413" t="s">
        <v>16</v>
      </c>
      <c r="G1413" s="6">
        <f>VLOOKUP(F1413,S$11:$T$15, 2, FALSE)</f>
        <v>2509.1716796874998</v>
      </c>
      <c r="H1413" t="s">
        <v>12</v>
      </c>
      <c r="I1413" s="2">
        <v>4746.38</v>
      </c>
      <c r="J1413" t="str">
        <f t="shared" si="202"/>
        <v>40-59</v>
      </c>
      <c r="K1413" s="2">
        <f t="shared" si="198"/>
        <v>5221.0180000000009</v>
      </c>
      <c r="L1413" s="2">
        <f t="shared" si="203"/>
        <v>5221</v>
      </c>
      <c r="M1413" s="2">
        <f t="shared" si="204"/>
        <v>5222</v>
      </c>
      <c r="N1413" s="2">
        <f t="shared" si="205"/>
        <v>5221</v>
      </c>
      <c r="O1413">
        <f t="shared" si="199"/>
        <v>2022</v>
      </c>
      <c r="P1413" t="str">
        <f t="shared" si="200"/>
        <v>May</v>
      </c>
      <c r="Q1413" t="str">
        <f t="shared" si="201"/>
        <v>May-2022</v>
      </c>
      <c r="R1413" s="2" t="str">
        <f t="shared" si="206"/>
        <v>ADULTS</v>
      </c>
    </row>
    <row r="1414" spans="1:18" x14ac:dyDescent="0.35">
      <c r="A1414" s="1">
        <v>44720</v>
      </c>
      <c r="B1414" t="s">
        <v>1444</v>
      </c>
      <c r="C1414">
        <v>48</v>
      </c>
      <c r="D1414" t="s">
        <v>14</v>
      </c>
      <c r="E1414" t="s">
        <v>19</v>
      </c>
      <c r="F1414" t="s">
        <v>11</v>
      </c>
      <c r="G1414" s="6">
        <f>VLOOKUP(F1414,S$11:$T$15, 2, FALSE)</f>
        <v>2503.6022787783868</v>
      </c>
      <c r="H1414" t="s">
        <v>40</v>
      </c>
      <c r="I1414" s="2">
        <v>3185.56</v>
      </c>
      <c r="J1414" t="str">
        <f t="shared" si="202"/>
        <v>40-59</v>
      </c>
      <c r="K1414" s="2">
        <f t="shared" si="198"/>
        <v>3504.1160000000004</v>
      </c>
      <c r="L1414" s="2">
        <f t="shared" si="203"/>
        <v>3504</v>
      </c>
      <c r="M1414" s="2">
        <f t="shared" si="204"/>
        <v>3505</v>
      </c>
      <c r="N1414" s="2">
        <f t="shared" si="205"/>
        <v>3504</v>
      </c>
      <c r="O1414">
        <f t="shared" si="199"/>
        <v>2022</v>
      </c>
      <c r="P1414" t="str">
        <f t="shared" si="200"/>
        <v>Jun</v>
      </c>
      <c r="Q1414" t="str">
        <f t="shared" si="201"/>
        <v>Jun-2022</v>
      </c>
      <c r="R1414" s="2" t="str">
        <f t="shared" si="206"/>
        <v>ADULTS</v>
      </c>
    </row>
    <row r="1415" spans="1:18" x14ac:dyDescent="0.35">
      <c r="A1415" s="1">
        <v>44637</v>
      </c>
      <c r="B1415" t="s">
        <v>1445</v>
      </c>
      <c r="C1415">
        <v>75</v>
      </c>
      <c r="D1415" t="s">
        <v>21</v>
      </c>
      <c r="E1415" t="s">
        <v>35</v>
      </c>
      <c r="F1415" t="s">
        <v>11</v>
      </c>
      <c r="G1415" s="6">
        <f>VLOOKUP(F1415,S$11:$T$15, 2, FALSE)</f>
        <v>2503.6022787783868</v>
      </c>
      <c r="H1415" t="s">
        <v>40</v>
      </c>
      <c r="I1415" s="2">
        <v>3730.73</v>
      </c>
      <c r="J1415" t="str">
        <f t="shared" si="202"/>
        <v>&gt;59</v>
      </c>
      <c r="K1415" s="2">
        <f t="shared" si="198"/>
        <v>4103.8030000000008</v>
      </c>
      <c r="L1415" s="2">
        <f t="shared" si="203"/>
        <v>4104</v>
      </c>
      <c r="M1415" s="2">
        <f t="shared" si="204"/>
        <v>4104</v>
      </c>
      <c r="N1415" s="2">
        <f t="shared" si="205"/>
        <v>4103</v>
      </c>
      <c r="O1415">
        <f t="shared" si="199"/>
        <v>2022</v>
      </c>
      <c r="P1415" t="str">
        <f t="shared" si="200"/>
        <v>Mar</v>
      </c>
      <c r="Q1415" t="str">
        <f t="shared" si="201"/>
        <v>Mar-2022</v>
      </c>
      <c r="R1415" s="2" t="str">
        <f t="shared" si="206"/>
        <v>ADULTS</v>
      </c>
    </row>
    <row r="1416" spans="1:18" x14ac:dyDescent="0.35">
      <c r="A1416" s="1">
        <v>44972</v>
      </c>
      <c r="B1416" t="s">
        <v>1446</v>
      </c>
      <c r="C1416">
        <v>33</v>
      </c>
      <c r="D1416" t="s">
        <v>9</v>
      </c>
      <c r="E1416" t="s">
        <v>15</v>
      </c>
      <c r="F1416" t="s">
        <v>30</v>
      </c>
      <c r="G1416" s="6">
        <f>VLOOKUP(F1416,S$11:$T$15, 2, FALSE)</f>
        <v>2496.7676064257025</v>
      </c>
      <c r="H1416" t="s">
        <v>17</v>
      </c>
      <c r="I1416" s="2">
        <v>4062.39</v>
      </c>
      <c r="J1416" t="str">
        <f t="shared" si="202"/>
        <v>18-39</v>
      </c>
      <c r="K1416" s="2">
        <f t="shared" si="198"/>
        <v>4468.6289999999999</v>
      </c>
      <c r="L1416" s="2">
        <f t="shared" si="203"/>
        <v>4469</v>
      </c>
      <c r="M1416" s="2">
        <f t="shared" si="204"/>
        <v>4469</v>
      </c>
      <c r="N1416" s="2">
        <f t="shared" si="205"/>
        <v>4468</v>
      </c>
      <c r="O1416">
        <f t="shared" si="199"/>
        <v>2023</v>
      </c>
      <c r="P1416" t="str">
        <f t="shared" si="200"/>
        <v>Feb</v>
      </c>
      <c r="Q1416" t="str">
        <f t="shared" si="201"/>
        <v>Feb-2023</v>
      </c>
      <c r="R1416" s="2" t="str">
        <f t="shared" si="206"/>
        <v>ADULTS</v>
      </c>
    </row>
    <row r="1417" spans="1:18" x14ac:dyDescent="0.35">
      <c r="A1417" s="1">
        <v>45169</v>
      </c>
      <c r="B1417" t="s">
        <v>1447</v>
      </c>
      <c r="C1417">
        <v>36</v>
      </c>
      <c r="D1417" t="s">
        <v>9</v>
      </c>
      <c r="E1417" t="s">
        <v>22</v>
      </c>
      <c r="F1417" t="s">
        <v>30</v>
      </c>
      <c r="G1417" s="6">
        <f>VLOOKUP(F1417,S$11:$T$15, 2, FALSE)</f>
        <v>2496.7676064257025</v>
      </c>
      <c r="H1417" t="s">
        <v>40</v>
      </c>
      <c r="I1417" s="2">
        <v>939.37</v>
      </c>
      <c r="J1417" t="str">
        <f t="shared" si="202"/>
        <v>18-39</v>
      </c>
      <c r="K1417" s="2">
        <f t="shared" si="198"/>
        <v>1033.307</v>
      </c>
      <c r="L1417" s="2">
        <f t="shared" si="203"/>
        <v>1033</v>
      </c>
      <c r="M1417" s="2">
        <f t="shared" si="204"/>
        <v>1034</v>
      </c>
      <c r="N1417" s="2">
        <f t="shared" si="205"/>
        <v>1033</v>
      </c>
      <c r="O1417">
        <f t="shared" si="199"/>
        <v>2023</v>
      </c>
      <c r="P1417" t="str">
        <f t="shared" si="200"/>
        <v>Aug</v>
      </c>
      <c r="Q1417" t="str">
        <f t="shared" si="201"/>
        <v>Aug-2023</v>
      </c>
      <c r="R1417" s="2" t="str">
        <f t="shared" si="206"/>
        <v>ADULTS</v>
      </c>
    </row>
    <row r="1418" spans="1:18" x14ac:dyDescent="0.35">
      <c r="A1418" s="1">
        <v>44681</v>
      </c>
      <c r="B1418" t="s">
        <v>1448</v>
      </c>
      <c r="C1418">
        <v>67</v>
      </c>
      <c r="D1418" t="s">
        <v>21</v>
      </c>
      <c r="E1418" t="s">
        <v>22</v>
      </c>
      <c r="F1418" t="s">
        <v>23</v>
      </c>
      <c r="G1418" s="6">
        <f>VLOOKUP(F1418,S$11:$T$15, 2, FALSE)</f>
        <v>2440.2966694490819</v>
      </c>
      <c r="H1418" t="s">
        <v>17</v>
      </c>
      <c r="I1418" s="2">
        <v>2892.04</v>
      </c>
      <c r="J1418" t="str">
        <f t="shared" si="202"/>
        <v>&gt;59</v>
      </c>
      <c r="K1418" s="2">
        <f t="shared" si="198"/>
        <v>3181.2440000000001</v>
      </c>
      <c r="L1418" s="2">
        <f t="shared" si="203"/>
        <v>3181</v>
      </c>
      <c r="M1418" s="2">
        <f t="shared" si="204"/>
        <v>3182</v>
      </c>
      <c r="N1418" s="2">
        <f t="shared" si="205"/>
        <v>3181</v>
      </c>
      <c r="O1418">
        <f t="shared" si="199"/>
        <v>2022</v>
      </c>
      <c r="P1418" t="str">
        <f t="shared" si="200"/>
        <v>Apr</v>
      </c>
      <c r="Q1418" t="str">
        <f t="shared" si="201"/>
        <v>Apr-2022</v>
      </c>
      <c r="R1418" s="2" t="str">
        <f t="shared" si="206"/>
        <v>ADULTS</v>
      </c>
    </row>
    <row r="1419" spans="1:18" x14ac:dyDescent="0.35">
      <c r="A1419" s="1">
        <v>44778</v>
      </c>
      <c r="B1419" t="s">
        <v>1449</v>
      </c>
      <c r="C1419">
        <v>6</v>
      </c>
      <c r="D1419" t="s">
        <v>14</v>
      </c>
      <c r="E1419" t="s">
        <v>10</v>
      </c>
      <c r="F1419" t="s">
        <v>30</v>
      </c>
      <c r="G1419" s="6">
        <f>VLOOKUP(F1419,S$11:$T$15, 2, FALSE)</f>
        <v>2496.7676064257025</v>
      </c>
      <c r="H1419" t="s">
        <v>12</v>
      </c>
      <c r="I1419" s="2">
        <v>4703.3</v>
      </c>
      <c r="J1419" t="str">
        <f t="shared" si="202"/>
        <v>0-17</v>
      </c>
      <c r="K1419" s="2">
        <f t="shared" si="198"/>
        <v>5173.630000000001</v>
      </c>
      <c r="L1419" s="2">
        <f t="shared" si="203"/>
        <v>5174</v>
      </c>
      <c r="M1419" s="2">
        <f t="shared" si="204"/>
        <v>5174</v>
      </c>
      <c r="N1419" s="2">
        <f t="shared" si="205"/>
        <v>5173</v>
      </c>
      <c r="O1419">
        <f t="shared" si="199"/>
        <v>2022</v>
      </c>
      <c r="P1419" t="str">
        <f t="shared" si="200"/>
        <v>Aug</v>
      </c>
      <c r="Q1419" t="str">
        <f t="shared" si="201"/>
        <v>Aug-2022</v>
      </c>
      <c r="R1419" s="2" t="str">
        <f t="shared" si="206"/>
        <v>CHILDREN</v>
      </c>
    </row>
    <row r="1420" spans="1:18" x14ac:dyDescent="0.35">
      <c r="A1420" s="1">
        <v>44708</v>
      </c>
      <c r="B1420" t="s">
        <v>1450</v>
      </c>
      <c r="C1420">
        <v>12</v>
      </c>
      <c r="D1420" t="s">
        <v>14</v>
      </c>
      <c r="E1420" t="s">
        <v>35</v>
      </c>
      <c r="F1420" t="s">
        <v>23</v>
      </c>
      <c r="G1420" s="6">
        <f>VLOOKUP(F1420,S$11:$T$15, 2, FALSE)</f>
        <v>2440.2966694490819</v>
      </c>
      <c r="H1420" t="s">
        <v>28</v>
      </c>
      <c r="I1420" s="2">
        <v>758.85</v>
      </c>
      <c r="J1420" t="str">
        <f t="shared" si="202"/>
        <v>0-17</v>
      </c>
      <c r="K1420" s="2">
        <f t="shared" si="198"/>
        <v>834.73500000000013</v>
      </c>
      <c r="L1420" s="2">
        <f t="shared" si="203"/>
        <v>835</v>
      </c>
      <c r="M1420" s="2">
        <f t="shared" si="204"/>
        <v>835</v>
      </c>
      <c r="N1420" s="2">
        <f t="shared" si="205"/>
        <v>834</v>
      </c>
      <c r="O1420">
        <f t="shared" si="199"/>
        <v>2022</v>
      </c>
      <c r="P1420" t="str">
        <f t="shared" si="200"/>
        <v>May</v>
      </c>
      <c r="Q1420" t="str">
        <f t="shared" si="201"/>
        <v>May-2022</v>
      </c>
      <c r="R1420" s="2" t="str">
        <f t="shared" si="206"/>
        <v>CHILDREN</v>
      </c>
    </row>
    <row r="1421" spans="1:18" x14ac:dyDescent="0.35">
      <c r="A1421" s="1">
        <v>44725</v>
      </c>
      <c r="B1421" t="s">
        <v>1451</v>
      </c>
      <c r="C1421">
        <v>60</v>
      </c>
      <c r="D1421" t="s">
        <v>14</v>
      </c>
      <c r="E1421" t="s">
        <v>33</v>
      </c>
      <c r="F1421" t="s">
        <v>30</v>
      </c>
      <c r="G1421" s="6">
        <f>VLOOKUP(F1421,S$11:$T$15, 2, FALSE)</f>
        <v>2496.7676064257025</v>
      </c>
      <c r="H1421" t="s">
        <v>17</v>
      </c>
      <c r="I1421" s="2">
        <v>253.94</v>
      </c>
      <c r="J1421" t="str">
        <f t="shared" si="202"/>
        <v>&gt;59</v>
      </c>
      <c r="K1421" s="2">
        <f t="shared" si="198"/>
        <v>279.334</v>
      </c>
      <c r="L1421" s="2">
        <f t="shared" si="203"/>
        <v>279</v>
      </c>
      <c r="M1421" s="2">
        <f t="shared" si="204"/>
        <v>280</v>
      </c>
      <c r="N1421" s="2">
        <f t="shared" si="205"/>
        <v>279</v>
      </c>
      <c r="O1421">
        <f t="shared" si="199"/>
        <v>2022</v>
      </c>
      <c r="P1421" t="str">
        <f t="shared" si="200"/>
        <v>Jun</v>
      </c>
      <c r="Q1421" t="str">
        <f t="shared" si="201"/>
        <v>Jun-2022</v>
      </c>
      <c r="R1421" s="2" t="str">
        <f t="shared" si="206"/>
        <v>ADULTS</v>
      </c>
    </row>
    <row r="1422" spans="1:18" x14ac:dyDescent="0.35">
      <c r="A1422" s="1">
        <v>44894</v>
      </c>
      <c r="B1422" t="s">
        <v>1452</v>
      </c>
      <c r="C1422">
        <v>14</v>
      </c>
      <c r="D1422" t="s">
        <v>14</v>
      </c>
      <c r="E1422" t="s">
        <v>33</v>
      </c>
      <c r="F1422" t="s">
        <v>23</v>
      </c>
      <c r="G1422" s="6">
        <f>VLOOKUP(F1422,S$11:$T$15, 2, FALSE)</f>
        <v>2440.2966694490819</v>
      </c>
      <c r="H1422" t="s">
        <v>12</v>
      </c>
      <c r="I1422" s="2">
        <v>3777.44</v>
      </c>
      <c r="J1422" t="str">
        <f t="shared" si="202"/>
        <v>0-17</v>
      </c>
      <c r="K1422" s="2">
        <f t="shared" si="198"/>
        <v>4155.1840000000002</v>
      </c>
      <c r="L1422" s="2">
        <f t="shared" si="203"/>
        <v>4155</v>
      </c>
      <c r="M1422" s="2">
        <f t="shared" si="204"/>
        <v>4156</v>
      </c>
      <c r="N1422" s="2">
        <f t="shared" si="205"/>
        <v>4155</v>
      </c>
      <c r="O1422">
        <f t="shared" si="199"/>
        <v>2022</v>
      </c>
      <c r="P1422" t="str">
        <f t="shared" si="200"/>
        <v>Nov</v>
      </c>
      <c r="Q1422" t="str">
        <f t="shared" si="201"/>
        <v>Nov-2022</v>
      </c>
      <c r="R1422" s="2" t="str">
        <f t="shared" si="206"/>
        <v>CHILDREN</v>
      </c>
    </row>
    <row r="1423" spans="1:18" x14ac:dyDescent="0.35">
      <c r="A1423" s="1">
        <v>44911</v>
      </c>
      <c r="B1423" t="s">
        <v>1453</v>
      </c>
      <c r="C1423">
        <v>89</v>
      </c>
      <c r="D1423" t="s">
        <v>14</v>
      </c>
      <c r="E1423" t="s">
        <v>27</v>
      </c>
      <c r="F1423" t="s">
        <v>30</v>
      </c>
      <c r="G1423" s="6">
        <f>VLOOKUP(F1423,S$11:$T$15, 2, FALSE)</f>
        <v>2496.7676064257025</v>
      </c>
      <c r="H1423" t="s">
        <v>17</v>
      </c>
      <c r="I1423" s="2">
        <v>1350.62</v>
      </c>
      <c r="J1423" t="str">
        <f t="shared" si="202"/>
        <v>&gt;59</v>
      </c>
      <c r="K1423" s="2">
        <f t="shared" si="198"/>
        <v>1485.682</v>
      </c>
      <c r="L1423" s="2">
        <f t="shared" si="203"/>
        <v>1486</v>
      </c>
      <c r="M1423" s="2">
        <f t="shared" si="204"/>
        <v>1486</v>
      </c>
      <c r="N1423" s="2">
        <f t="shared" si="205"/>
        <v>1485</v>
      </c>
      <c r="O1423">
        <f t="shared" si="199"/>
        <v>2022</v>
      </c>
      <c r="P1423" t="str">
        <f t="shared" si="200"/>
        <v>Dec</v>
      </c>
      <c r="Q1423" t="str">
        <f t="shared" si="201"/>
        <v>Dec-2022</v>
      </c>
      <c r="R1423" s="2" t="str">
        <f t="shared" si="206"/>
        <v>ADULTS</v>
      </c>
    </row>
    <row r="1424" spans="1:18" x14ac:dyDescent="0.35">
      <c r="A1424" s="1">
        <v>44662</v>
      </c>
      <c r="B1424" t="s">
        <v>1454</v>
      </c>
      <c r="C1424">
        <v>25</v>
      </c>
      <c r="D1424" t="s">
        <v>21</v>
      </c>
      <c r="E1424" t="s">
        <v>15</v>
      </c>
      <c r="F1424" t="s">
        <v>11</v>
      </c>
      <c r="G1424" s="6">
        <f>VLOOKUP(F1424,S$11:$T$15, 2, FALSE)</f>
        <v>2503.6022787783868</v>
      </c>
      <c r="H1424" t="s">
        <v>37</v>
      </c>
      <c r="I1424" s="2">
        <v>4682.22</v>
      </c>
      <c r="J1424" t="str">
        <f t="shared" si="202"/>
        <v>18-39</v>
      </c>
      <c r="K1424" s="2">
        <f t="shared" si="198"/>
        <v>5150.4420000000009</v>
      </c>
      <c r="L1424" s="2">
        <f t="shared" si="203"/>
        <v>5150</v>
      </c>
      <c r="M1424" s="2">
        <f t="shared" si="204"/>
        <v>5151</v>
      </c>
      <c r="N1424" s="2">
        <f t="shared" si="205"/>
        <v>5150</v>
      </c>
      <c r="O1424">
        <f t="shared" si="199"/>
        <v>2022</v>
      </c>
      <c r="P1424" t="str">
        <f t="shared" si="200"/>
        <v>Apr</v>
      </c>
      <c r="Q1424" t="str">
        <f t="shared" si="201"/>
        <v>Apr-2022</v>
      </c>
      <c r="R1424" s="2" t="str">
        <f t="shared" si="206"/>
        <v>ADULTS</v>
      </c>
    </row>
    <row r="1425" spans="1:18" x14ac:dyDescent="0.35">
      <c r="A1425" s="1">
        <v>44793</v>
      </c>
      <c r="B1425" t="s">
        <v>1455</v>
      </c>
      <c r="C1425">
        <v>18</v>
      </c>
      <c r="D1425" t="s">
        <v>21</v>
      </c>
      <c r="E1425" t="s">
        <v>33</v>
      </c>
      <c r="F1425" t="s">
        <v>16</v>
      </c>
      <c r="G1425" s="6">
        <f>VLOOKUP(F1425,S$11:$T$15, 2, FALSE)</f>
        <v>2509.1716796874998</v>
      </c>
      <c r="H1425" t="s">
        <v>40</v>
      </c>
      <c r="I1425" s="2">
        <v>280.08999999999997</v>
      </c>
      <c r="J1425" t="str">
        <f t="shared" si="202"/>
        <v>18-39</v>
      </c>
      <c r="K1425" s="2">
        <f t="shared" si="198"/>
        <v>308.09899999999999</v>
      </c>
      <c r="L1425" s="2">
        <f t="shared" si="203"/>
        <v>308</v>
      </c>
      <c r="M1425" s="2">
        <f t="shared" si="204"/>
        <v>309</v>
      </c>
      <c r="N1425" s="2">
        <f t="shared" si="205"/>
        <v>308</v>
      </c>
      <c r="O1425">
        <f t="shared" si="199"/>
        <v>2022</v>
      </c>
      <c r="P1425" t="str">
        <f t="shared" si="200"/>
        <v>Aug</v>
      </c>
      <c r="Q1425" t="str">
        <f t="shared" si="201"/>
        <v>Aug-2022</v>
      </c>
      <c r="R1425" s="2" t="str">
        <f t="shared" si="206"/>
        <v>ADULTS</v>
      </c>
    </row>
    <row r="1426" spans="1:18" x14ac:dyDescent="0.35">
      <c r="A1426" s="1">
        <v>44947</v>
      </c>
      <c r="B1426" t="s">
        <v>1456</v>
      </c>
      <c r="C1426">
        <v>14</v>
      </c>
      <c r="D1426" t="s">
        <v>14</v>
      </c>
      <c r="E1426" t="s">
        <v>22</v>
      </c>
      <c r="F1426" t="s">
        <v>16</v>
      </c>
      <c r="G1426" s="6">
        <f>VLOOKUP(F1426,S$11:$T$15, 2, FALSE)</f>
        <v>2509.1716796874998</v>
      </c>
      <c r="H1426" t="s">
        <v>12</v>
      </c>
      <c r="I1426" s="2">
        <v>4075.17</v>
      </c>
      <c r="J1426" t="str">
        <f t="shared" si="202"/>
        <v>0-17</v>
      </c>
      <c r="K1426" s="2">
        <f t="shared" si="198"/>
        <v>4482.6870000000008</v>
      </c>
      <c r="L1426" s="2">
        <f t="shared" si="203"/>
        <v>4483</v>
      </c>
      <c r="M1426" s="2">
        <f t="shared" si="204"/>
        <v>4483</v>
      </c>
      <c r="N1426" s="2">
        <f t="shared" si="205"/>
        <v>4482</v>
      </c>
      <c r="O1426">
        <f t="shared" si="199"/>
        <v>2023</v>
      </c>
      <c r="P1426" t="str">
        <f t="shared" si="200"/>
        <v>Jan</v>
      </c>
      <c r="Q1426" t="str">
        <f t="shared" si="201"/>
        <v>Jan-2023</v>
      </c>
      <c r="R1426" s="2" t="str">
        <f t="shared" si="206"/>
        <v>CHILDREN</v>
      </c>
    </row>
    <row r="1427" spans="1:18" x14ac:dyDescent="0.35">
      <c r="A1427" s="1">
        <v>44651</v>
      </c>
      <c r="B1427" t="s">
        <v>1457</v>
      </c>
      <c r="C1427">
        <v>42</v>
      </c>
      <c r="D1427" t="s">
        <v>21</v>
      </c>
      <c r="E1427" t="s">
        <v>22</v>
      </c>
      <c r="F1427" t="s">
        <v>16</v>
      </c>
      <c r="G1427" s="6">
        <f>VLOOKUP(F1427,S$11:$T$15, 2, FALSE)</f>
        <v>2509.1716796874998</v>
      </c>
      <c r="H1427" t="s">
        <v>17</v>
      </c>
      <c r="I1427" s="2">
        <v>3075.44</v>
      </c>
      <c r="J1427" t="str">
        <f t="shared" si="202"/>
        <v>40-59</v>
      </c>
      <c r="K1427" s="2">
        <f t="shared" si="198"/>
        <v>3382.9840000000004</v>
      </c>
      <c r="L1427" s="2">
        <f t="shared" si="203"/>
        <v>3383</v>
      </c>
      <c r="M1427" s="2">
        <f t="shared" si="204"/>
        <v>3383</v>
      </c>
      <c r="N1427" s="2">
        <f t="shared" si="205"/>
        <v>3382</v>
      </c>
      <c r="O1427">
        <f t="shared" si="199"/>
        <v>2022</v>
      </c>
      <c r="P1427" t="str">
        <f t="shared" si="200"/>
        <v>Mar</v>
      </c>
      <c r="Q1427" t="str">
        <f t="shared" si="201"/>
        <v>Mar-2022</v>
      </c>
      <c r="R1427" s="2" t="str">
        <f t="shared" si="206"/>
        <v>ADULTS</v>
      </c>
    </row>
    <row r="1428" spans="1:18" x14ac:dyDescent="0.35">
      <c r="A1428" s="1">
        <v>44912</v>
      </c>
      <c r="B1428" t="s">
        <v>1458</v>
      </c>
      <c r="C1428">
        <v>58</v>
      </c>
      <c r="D1428" t="s">
        <v>9</v>
      </c>
      <c r="E1428" t="s">
        <v>10</v>
      </c>
      <c r="F1428" t="s">
        <v>16</v>
      </c>
      <c r="G1428" s="6">
        <f>VLOOKUP(F1428,S$11:$T$15, 2, FALSE)</f>
        <v>2509.1716796874998</v>
      </c>
      <c r="H1428" t="s">
        <v>17</v>
      </c>
      <c r="I1428" s="2">
        <v>3796.36</v>
      </c>
      <c r="J1428" t="str">
        <f t="shared" si="202"/>
        <v>40-59</v>
      </c>
      <c r="K1428" s="2">
        <f t="shared" si="198"/>
        <v>4175.9960000000001</v>
      </c>
      <c r="L1428" s="2">
        <f t="shared" si="203"/>
        <v>4176</v>
      </c>
      <c r="M1428" s="2">
        <f t="shared" si="204"/>
        <v>4176</v>
      </c>
      <c r="N1428" s="2">
        <f t="shared" si="205"/>
        <v>4175</v>
      </c>
      <c r="O1428">
        <f t="shared" si="199"/>
        <v>2022</v>
      </c>
      <c r="P1428" t="str">
        <f t="shared" si="200"/>
        <v>Dec</v>
      </c>
      <c r="Q1428" t="str">
        <f t="shared" si="201"/>
        <v>Dec-2022</v>
      </c>
      <c r="R1428" s="2" t="str">
        <f t="shared" si="206"/>
        <v>ADULTS</v>
      </c>
    </row>
    <row r="1429" spans="1:18" x14ac:dyDescent="0.35">
      <c r="A1429" s="1">
        <v>44799</v>
      </c>
      <c r="B1429" t="s">
        <v>1459</v>
      </c>
      <c r="C1429">
        <v>17</v>
      </c>
      <c r="D1429" t="s">
        <v>21</v>
      </c>
      <c r="E1429" t="s">
        <v>15</v>
      </c>
      <c r="F1429" t="s">
        <v>30</v>
      </c>
      <c r="G1429" s="6">
        <f>VLOOKUP(F1429,S$11:$T$15, 2, FALSE)</f>
        <v>2496.7676064257025</v>
      </c>
      <c r="H1429" t="s">
        <v>12</v>
      </c>
      <c r="I1429" s="2">
        <v>3981.34</v>
      </c>
      <c r="J1429" t="str">
        <f t="shared" si="202"/>
        <v>0-17</v>
      </c>
      <c r="K1429" s="2">
        <f t="shared" si="198"/>
        <v>4379.4740000000002</v>
      </c>
      <c r="L1429" s="2">
        <f t="shared" si="203"/>
        <v>4379</v>
      </c>
      <c r="M1429" s="2">
        <f t="shared" si="204"/>
        <v>4380</v>
      </c>
      <c r="N1429" s="2">
        <f t="shared" si="205"/>
        <v>4379</v>
      </c>
      <c r="O1429">
        <f t="shared" si="199"/>
        <v>2022</v>
      </c>
      <c r="P1429" t="str">
        <f t="shared" si="200"/>
        <v>Aug</v>
      </c>
      <c r="Q1429" t="str">
        <f t="shared" si="201"/>
        <v>Aug-2022</v>
      </c>
      <c r="R1429" s="2" t="str">
        <f t="shared" si="206"/>
        <v>CHILDREN</v>
      </c>
    </row>
    <row r="1430" spans="1:18" x14ac:dyDescent="0.35">
      <c r="A1430" s="1">
        <v>44711</v>
      </c>
      <c r="B1430" t="s">
        <v>1460</v>
      </c>
      <c r="C1430">
        <v>9</v>
      </c>
      <c r="D1430" t="s">
        <v>14</v>
      </c>
      <c r="E1430" t="s">
        <v>35</v>
      </c>
      <c r="F1430" t="s">
        <v>23</v>
      </c>
      <c r="G1430" s="6">
        <f>VLOOKUP(F1430,S$11:$T$15, 2, FALSE)</f>
        <v>2440.2966694490819</v>
      </c>
      <c r="H1430" t="s">
        <v>40</v>
      </c>
      <c r="I1430" s="2">
        <v>1828.72</v>
      </c>
      <c r="J1430" t="str">
        <f t="shared" si="202"/>
        <v>0-17</v>
      </c>
      <c r="K1430" s="2">
        <f t="shared" si="198"/>
        <v>2011.5920000000001</v>
      </c>
      <c r="L1430" s="2">
        <f t="shared" si="203"/>
        <v>2012</v>
      </c>
      <c r="M1430" s="2">
        <f t="shared" si="204"/>
        <v>2012</v>
      </c>
      <c r="N1430" s="2">
        <f t="shared" si="205"/>
        <v>2011</v>
      </c>
      <c r="O1430">
        <f t="shared" si="199"/>
        <v>2022</v>
      </c>
      <c r="P1430" t="str">
        <f t="shared" si="200"/>
        <v>May</v>
      </c>
      <c r="Q1430" t="str">
        <f t="shared" si="201"/>
        <v>May-2022</v>
      </c>
      <c r="R1430" s="2" t="str">
        <f t="shared" si="206"/>
        <v>CHILDREN</v>
      </c>
    </row>
    <row r="1431" spans="1:18" x14ac:dyDescent="0.35">
      <c r="A1431" s="1">
        <v>44590</v>
      </c>
      <c r="B1431" t="s">
        <v>1461</v>
      </c>
      <c r="C1431">
        <v>70</v>
      </c>
      <c r="D1431" t="s">
        <v>9</v>
      </c>
      <c r="E1431" t="s">
        <v>35</v>
      </c>
      <c r="F1431" t="s">
        <v>23</v>
      </c>
      <c r="G1431" s="6">
        <f>VLOOKUP(F1431,S$11:$T$15, 2, FALSE)</f>
        <v>2440.2966694490819</v>
      </c>
      <c r="H1431" t="s">
        <v>17</v>
      </c>
      <c r="I1431" s="2">
        <v>4462.1499999999996</v>
      </c>
      <c r="J1431" t="str">
        <f t="shared" si="202"/>
        <v>&gt;59</v>
      </c>
      <c r="K1431" s="2">
        <f t="shared" si="198"/>
        <v>4908.3649999999998</v>
      </c>
      <c r="L1431" s="2">
        <f t="shared" si="203"/>
        <v>4908</v>
      </c>
      <c r="M1431" s="2">
        <f t="shared" si="204"/>
        <v>4909</v>
      </c>
      <c r="N1431" s="2">
        <f t="shared" si="205"/>
        <v>4908</v>
      </c>
      <c r="O1431">
        <f t="shared" si="199"/>
        <v>2022</v>
      </c>
      <c r="P1431" t="str">
        <f t="shared" si="200"/>
        <v>Jan</v>
      </c>
      <c r="Q1431" t="str">
        <f t="shared" si="201"/>
        <v>Jan-2022</v>
      </c>
      <c r="R1431" s="2" t="str">
        <f t="shared" si="206"/>
        <v>ADULTS</v>
      </c>
    </row>
    <row r="1432" spans="1:18" x14ac:dyDescent="0.35">
      <c r="A1432" s="1">
        <v>44751</v>
      </c>
      <c r="B1432" t="s">
        <v>1462</v>
      </c>
      <c r="C1432">
        <v>23</v>
      </c>
      <c r="D1432" t="s">
        <v>14</v>
      </c>
      <c r="E1432" t="s">
        <v>35</v>
      </c>
      <c r="F1432" t="s">
        <v>16</v>
      </c>
      <c r="G1432" s="6">
        <f>VLOOKUP(F1432,S$11:$T$15, 2, FALSE)</f>
        <v>2509.1716796874998</v>
      </c>
      <c r="H1432" t="s">
        <v>37</v>
      </c>
      <c r="I1432" s="2">
        <v>4221.66</v>
      </c>
      <c r="J1432" t="str">
        <f t="shared" si="202"/>
        <v>18-39</v>
      </c>
      <c r="K1432" s="2">
        <f t="shared" si="198"/>
        <v>4643.826</v>
      </c>
      <c r="L1432" s="2">
        <f t="shared" si="203"/>
        <v>4644</v>
      </c>
      <c r="M1432" s="2">
        <f t="shared" si="204"/>
        <v>4644</v>
      </c>
      <c r="N1432" s="2">
        <f t="shared" si="205"/>
        <v>4643</v>
      </c>
      <c r="O1432">
        <f t="shared" si="199"/>
        <v>2022</v>
      </c>
      <c r="P1432" t="str">
        <f t="shared" si="200"/>
        <v>Jul</v>
      </c>
      <c r="Q1432" t="str">
        <f t="shared" si="201"/>
        <v>Jul-2022</v>
      </c>
      <c r="R1432" s="2" t="str">
        <f t="shared" si="206"/>
        <v>ADULTS</v>
      </c>
    </row>
    <row r="1433" spans="1:18" x14ac:dyDescent="0.35">
      <c r="A1433" s="1">
        <v>44985</v>
      </c>
      <c r="B1433" t="s">
        <v>1463</v>
      </c>
      <c r="C1433">
        <v>9</v>
      </c>
      <c r="D1433" t="s">
        <v>14</v>
      </c>
      <c r="E1433" t="s">
        <v>27</v>
      </c>
      <c r="F1433" t="s">
        <v>11</v>
      </c>
      <c r="G1433" s="6">
        <f>VLOOKUP(F1433,S$11:$T$15, 2, FALSE)</f>
        <v>2503.6022787783868</v>
      </c>
      <c r="H1433" t="s">
        <v>12</v>
      </c>
      <c r="I1433" s="2">
        <v>1223.3499999999999</v>
      </c>
      <c r="J1433" t="str">
        <f t="shared" si="202"/>
        <v>0-17</v>
      </c>
      <c r="K1433" s="2">
        <f t="shared" si="198"/>
        <v>1345.6849999999999</v>
      </c>
      <c r="L1433" s="2">
        <f t="shared" si="203"/>
        <v>1346</v>
      </c>
      <c r="M1433" s="2">
        <f t="shared" si="204"/>
        <v>1346</v>
      </c>
      <c r="N1433" s="2">
        <f t="shared" si="205"/>
        <v>1345</v>
      </c>
      <c r="O1433">
        <f t="shared" si="199"/>
        <v>2023</v>
      </c>
      <c r="P1433" t="str">
        <f t="shared" si="200"/>
        <v>Feb</v>
      </c>
      <c r="Q1433" t="str">
        <f t="shared" si="201"/>
        <v>Feb-2023</v>
      </c>
      <c r="R1433" s="2" t="str">
        <f t="shared" si="206"/>
        <v>CHILDREN</v>
      </c>
    </row>
    <row r="1434" spans="1:18" x14ac:dyDescent="0.35">
      <c r="A1434" s="1">
        <v>44741</v>
      </c>
      <c r="B1434" t="s">
        <v>1464</v>
      </c>
      <c r="C1434">
        <v>51</v>
      </c>
      <c r="D1434" t="s">
        <v>21</v>
      </c>
      <c r="E1434" t="s">
        <v>15</v>
      </c>
      <c r="F1434" t="s">
        <v>11</v>
      </c>
      <c r="G1434" s="6">
        <f>VLOOKUP(F1434,S$11:$T$15, 2, FALSE)</f>
        <v>2503.6022787783868</v>
      </c>
      <c r="H1434" t="s">
        <v>40</v>
      </c>
      <c r="I1434" s="2">
        <v>3523.6</v>
      </c>
      <c r="J1434" t="str">
        <f t="shared" si="202"/>
        <v>40-59</v>
      </c>
      <c r="K1434" s="2">
        <f t="shared" si="198"/>
        <v>3875.96</v>
      </c>
      <c r="L1434" s="2">
        <f t="shared" si="203"/>
        <v>3876</v>
      </c>
      <c r="M1434" s="2">
        <f t="shared" si="204"/>
        <v>3876</v>
      </c>
      <c r="N1434" s="2">
        <f t="shared" si="205"/>
        <v>3875</v>
      </c>
      <c r="O1434">
        <f t="shared" si="199"/>
        <v>2022</v>
      </c>
      <c r="P1434" t="str">
        <f t="shared" si="200"/>
        <v>Jun</v>
      </c>
      <c r="Q1434" t="str">
        <f t="shared" si="201"/>
        <v>Jun-2022</v>
      </c>
      <c r="R1434" s="2" t="str">
        <f t="shared" si="206"/>
        <v>ADULTS</v>
      </c>
    </row>
    <row r="1435" spans="1:18" x14ac:dyDescent="0.35">
      <c r="A1435" s="1">
        <v>45071</v>
      </c>
      <c r="B1435" t="s">
        <v>1465</v>
      </c>
      <c r="C1435">
        <v>14</v>
      </c>
      <c r="D1435" t="s">
        <v>14</v>
      </c>
      <c r="E1435" t="s">
        <v>19</v>
      </c>
      <c r="F1435" t="s">
        <v>16</v>
      </c>
      <c r="G1435" s="6">
        <f>VLOOKUP(F1435,S$11:$T$15, 2, FALSE)</f>
        <v>2509.1716796874998</v>
      </c>
      <c r="H1435" t="s">
        <v>40</v>
      </c>
      <c r="I1435" s="2">
        <v>1192.21</v>
      </c>
      <c r="J1435" t="str">
        <f t="shared" si="202"/>
        <v>0-17</v>
      </c>
      <c r="K1435" s="2">
        <f t="shared" si="198"/>
        <v>1311.431</v>
      </c>
      <c r="L1435" s="2">
        <f t="shared" si="203"/>
        <v>1311</v>
      </c>
      <c r="M1435" s="2">
        <f t="shared" si="204"/>
        <v>1312</v>
      </c>
      <c r="N1435" s="2">
        <f t="shared" si="205"/>
        <v>1311</v>
      </c>
      <c r="O1435">
        <f t="shared" si="199"/>
        <v>2023</v>
      </c>
      <c r="P1435" t="str">
        <f t="shared" si="200"/>
        <v>May</v>
      </c>
      <c r="Q1435" t="str">
        <f t="shared" si="201"/>
        <v>May-2023</v>
      </c>
      <c r="R1435" s="2" t="str">
        <f t="shared" si="206"/>
        <v>CHILDREN</v>
      </c>
    </row>
    <row r="1436" spans="1:18" x14ac:dyDescent="0.35">
      <c r="A1436" s="1">
        <v>44850</v>
      </c>
      <c r="B1436" t="s">
        <v>1466</v>
      </c>
      <c r="C1436">
        <v>36</v>
      </c>
      <c r="D1436" t="s">
        <v>21</v>
      </c>
      <c r="E1436" t="s">
        <v>25</v>
      </c>
      <c r="F1436" t="s">
        <v>30</v>
      </c>
      <c r="G1436" s="6">
        <f>VLOOKUP(F1436,S$11:$T$15, 2, FALSE)</f>
        <v>2496.7676064257025</v>
      </c>
      <c r="H1436" t="s">
        <v>40</v>
      </c>
      <c r="I1436" s="2">
        <v>4607.67</v>
      </c>
      <c r="J1436" t="str">
        <f t="shared" si="202"/>
        <v>18-39</v>
      </c>
      <c r="K1436" s="2">
        <f t="shared" si="198"/>
        <v>5068.4370000000008</v>
      </c>
      <c r="L1436" s="2">
        <f t="shared" si="203"/>
        <v>5068</v>
      </c>
      <c r="M1436" s="2">
        <f t="shared" si="204"/>
        <v>5069</v>
      </c>
      <c r="N1436" s="2">
        <f t="shared" si="205"/>
        <v>5068</v>
      </c>
      <c r="O1436">
        <f t="shared" si="199"/>
        <v>2022</v>
      </c>
      <c r="P1436" t="str">
        <f t="shared" si="200"/>
        <v>Oct</v>
      </c>
      <c r="Q1436" t="str">
        <f t="shared" si="201"/>
        <v>Oct-2022</v>
      </c>
      <c r="R1436" s="2" t="str">
        <f t="shared" si="206"/>
        <v>ADULTS</v>
      </c>
    </row>
    <row r="1437" spans="1:18" x14ac:dyDescent="0.35">
      <c r="A1437" s="1">
        <v>45062</v>
      </c>
      <c r="B1437" t="s">
        <v>1467</v>
      </c>
      <c r="C1437">
        <v>64</v>
      </c>
      <c r="D1437" t="s">
        <v>21</v>
      </c>
      <c r="E1437" t="s">
        <v>15</v>
      </c>
      <c r="F1437" t="s">
        <v>16</v>
      </c>
      <c r="G1437" s="6">
        <f>VLOOKUP(F1437,S$11:$T$15, 2, FALSE)</f>
        <v>2509.1716796874998</v>
      </c>
      <c r="H1437" t="s">
        <v>17</v>
      </c>
      <c r="I1437" s="2">
        <v>2994.66</v>
      </c>
      <c r="J1437" t="str">
        <f t="shared" si="202"/>
        <v>&gt;59</v>
      </c>
      <c r="K1437" s="2">
        <f t="shared" si="198"/>
        <v>3294.1260000000002</v>
      </c>
      <c r="L1437" s="2">
        <f t="shared" si="203"/>
        <v>3294</v>
      </c>
      <c r="M1437" s="2">
        <f t="shared" si="204"/>
        <v>3295</v>
      </c>
      <c r="N1437" s="2">
        <f t="shared" si="205"/>
        <v>3294</v>
      </c>
      <c r="O1437">
        <f t="shared" si="199"/>
        <v>2023</v>
      </c>
      <c r="P1437" t="str">
        <f t="shared" si="200"/>
        <v>May</v>
      </c>
      <c r="Q1437" t="str">
        <f t="shared" si="201"/>
        <v>May-2023</v>
      </c>
      <c r="R1437" s="2" t="str">
        <f t="shared" si="206"/>
        <v>ADULTS</v>
      </c>
    </row>
    <row r="1438" spans="1:18" x14ac:dyDescent="0.35">
      <c r="A1438" s="1">
        <v>44977</v>
      </c>
      <c r="B1438" t="s">
        <v>1468</v>
      </c>
      <c r="C1438">
        <v>74</v>
      </c>
      <c r="D1438" t="s">
        <v>14</v>
      </c>
      <c r="E1438" t="s">
        <v>25</v>
      </c>
      <c r="F1438" t="s">
        <v>30</v>
      </c>
      <c r="G1438" s="6">
        <f>VLOOKUP(F1438,S$11:$T$15, 2, FALSE)</f>
        <v>2496.7676064257025</v>
      </c>
      <c r="H1438" t="s">
        <v>37</v>
      </c>
      <c r="I1438" s="2">
        <v>1823.52</v>
      </c>
      <c r="J1438" t="str">
        <f t="shared" si="202"/>
        <v>&gt;59</v>
      </c>
      <c r="K1438" s="2">
        <f t="shared" si="198"/>
        <v>2005.8720000000001</v>
      </c>
      <c r="L1438" s="2">
        <f t="shared" si="203"/>
        <v>2006</v>
      </c>
      <c r="M1438" s="2">
        <f t="shared" si="204"/>
        <v>2006</v>
      </c>
      <c r="N1438" s="2">
        <f t="shared" si="205"/>
        <v>2005</v>
      </c>
      <c r="O1438">
        <f t="shared" si="199"/>
        <v>2023</v>
      </c>
      <c r="P1438" t="str">
        <f t="shared" si="200"/>
        <v>Feb</v>
      </c>
      <c r="Q1438" t="str">
        <f t="shared" si="201"/>
        <v>Feb-2023</v>
      </c>
      <c r="R1438" s="2" t="str">
        <f t="shared" si="206"/>
        <v>ADULTS</v>
      </c>
    </row>
    <row r="1439" spans="1:18" x14ac:dyDescent="0.35">
      <c r="A1439" s="1">
        <v>44787</v>
      </c>
      <c r="B1439" t="s">
        <v>1469</v>
      </c>
      <c r="C1439">
        <v>35</v>
      </c>
      <c r="D1439" t="s">
        <v>9</v>
      </c>
      <c r="E1439" t="s">
        <v>22</v>
      </c>
      <c r="F1439" t="s">
        <v>30</v>
      </c>
      <c r="G1439" s="6">
        <f>VLOOKUP(F1439,S$11:$T$15, 2, FALSE)</f>
        <v>2496.7676064257025</v>
      </c>
      <c r="H1439" t="s">
        <v>40</v>
      </c>
      <c r="I1439" s="2">
        <v>4639.3500000000004</v>
      </c>
      <c r="J1439" t="str">
        <f t="shared" si="202"/>
        <v>18-39</v>
      </c>
      <c r="K1439" s="2">
        <f t="shared" si="198"/>
        <v>5103.2850000000008</v>
      </c>
      <c r="L1439" s="2">
        <f t="shared" si="203"/>
        <v>5103</v>
      </c>
      <c r="M1439" s="2">
        <f t="shared" si="204"/>
        <v>5104</v>
      </c>
      <c r="N1439" s="2">
        <f t="shared" si="205"/>
        <v>5103</v>
      </c>
      <c r="O1439">
        <f t="shared" si="199"/>
        <v>2022</v>
      </c>
      <c r="P1439" t="str">
        <f t="shared" si="200"/>
        <v>Aug</v>
      </c>
      <c r="Q1439" t="str">
        <f t="shared" si="201"/>
        <v>Aug-2022</v>
      </c>
      <c r="R1439" s="2" t="str">
        <f t="shared" si="206"/>
        <v>ADULTS</v>
      </c>
    </row>
    <row r="1440" spans="1:18" x14ac:dyDescent="0.35">
      <c r="A1440" s="1">
        <v>45178</v>
      </c>
      <c r="B1440" t="s">
        <v>1470</v>
      </c>
      <c r="C1440">
        <v>32</v>
      </c>
      <c r="D1440" t="s">
        <v>21</v>
      </c>
      <c r="E1440" t="s">
        <v>25</v>
      </c>
      <c r="F1440" t="s">
        <v>23</v>
      </c>
      <c r="G1440" s="6">
        <f>VLOOKUP(F1440,S$11:$T$15, 2, FALSE)</f>
        <v>2440.2966694490819</v>
      </c>
      <c r="H1440" t="s">
        <v>28</v>
      </c>
      <c r="I1440" s="2">
        <v>1540.12</v>
      </c>
      <c r="J1440" t="str">
        <f t="shared" si="202"/>
        <v>18-39</v>
      </c>
      <c r="K1440" s="2">
        <f t="shared" si="198"/>
        <v>1694.1320000000001</v>
      </c>
      <c r="L1440" s="2">
        <f t="shared" si="203"/>
        <v>1694</v>
      </c>
      <c r="M1440" s="2">
        <f t="shared" si="204"/>
        <v>1695</v>
      </c>
      <c r="N1440" s="2">
        <f t="shared" si="205"/>
        <v>1694</v>
      </c>
      <c r="O1440">
        <f t="shared" si="199"/>
        <v>2023</v>
      </c>
      <c r="P1440" t="str">
        <f t="shared" si="200"/>
        <v>Sep</v>
      </c>
      <c r="Q1440" t="str">
        <f t="shared" si="201"/>
        <v>Sep-2023</v>
      </c>
      <c r="R1440" s="2" t="str">
        <f t="shared" si="206"/>
        <v>ADULTS</v>
      </c>
    </row>
    <row r="1441" spans="1:18" x14ac:dyDescent="0.35">
      <c r="A1441" s="1">
        <v>44890</v>
      </c>
      <c r="B1441" t="s">
        <v>1471</v>
      </c>
      <c r="C1441">
        <v>97</v>
      </c>
      <c r="D1441" t="s">
        <v>14</v>
      </c>
      <c r="E1441" t="s">
        <v>35</v>
      </c>
      <c r="F1441" t="s">
        <v>30</v>
      </c>
      <c r="G1441" s="6">
        <f>VLOOKUP(F1441,S$11:$T$15, 2, FALSE)</f>
        <v>2496.7676064257025</v>
      </c>
      <c r="H1441" t="s">
        <v>12</v>
      </c>
      <c r="I1441" s="2">
        <v>3488.23</v>
      </c>
      <c r="J1441" t="str">
        <f t="shared" si="202"/>
        <v>&gt;59</v>
      </c>
      <c r="K1441" s="2">
        <f t="shared" si="198"/>
        <v>3837.0530000000003</v>
      </c>
      <c r="L1441" s="2">
        <f t="shared" si="203"/>
        <v>3837</v>
      </c>
      <c r="M1441" s="2">
        <f t="shared" si="204"/>
        <v>3838</v>
      </c>
      <c r="N1441" s="2">
        <f t="shared" si="205"/>
        <v>3837</v>
      </c>
      <c r="O1441">
        <f t="shared" si="199"/>
        <v>2022</v>
      </c>
      <c r="P1441" t="str">
        <f t="shared" si="200"/>
        <v>Nov</v>
      </c>
      <c r="Q1441" t="str">
        <f t="shared" si="201"/>
        <v>Nov-2022</v>
      </c>
      <c r="R1441" s="2" t="str">
        <f t="shared" si="206"/>
        <v>ADULTS</v>
      </c>
    </row>
    <row r="1442" spans="1:18" x14ac:dyDescent="0.35">
      <c r="A1442" s="1">
        <v>44669</v>
      </c>
      <c r="B1442" t="s">
        <v>1472</v>
      </c>
      <c r="C1442">
        <v>86</v>
      </c>
      <c r="D1442" t="s">
        <v>21</v>
      </c>
      <c r="E1442" t="s">
        <v>10</v>
      </c>
      <c r="F1442" t="s">
        <v>23</v>
      </c>
      <c r="G1442" s="6">
        <f>VLOOKUP(F1442,S$11:$T$15, 2, FALSE)</f>
        <v>2440.2966694490819</v>
      </c>
      <c r="H1442" t="s">
        <v>37</v>
      </c>
      <c r="I1442" s="2">
        <v>1735.25</v>
      </c>
      <c r="J1442" t="str">
        <f t="shared" si="202"/>
        <v>&gt;59</v>
      </c>
      <c r="K1442" s="2">
        <f t="shared" si="198"/>
        <v>1908.7750000000001</v>
      </c>
      <c r="L1442" s="2">
        <f t="shared" si="203"/>
        <v>1909</v>
      </c>
      <c r="M1442" s="2">
        <f t="shared" si="204"/>
        <v>1909</v>
      </c>
      <c r="N1442" s="2">
        <f t="shared" si="205"/>
        <v>1908</v>
      </c>
      <c r="O1442">
        <f t="shared" si="199"/>
        <v>2022</v>
      </c>
      <c r="P1442" t="str">
        <f t="shared" si="200"/>
        <v>Apr</v>
      </c>
      <c r="Q1442" t="str">
        <f t="shared" si="201"/>
        <v>Apr-2022</v>
      </c>
      <c r="R1442" s="2" t="str">
        <f t="shared" si="206"/>
        <v>ADULTS</v>
      </c>
    </row>
    <row r="1443" spans="1:18" x14ac:dyDescent="0.35">
      <c r="A1443" s="1">
        <v>45144</v>
      </c>
      <c r="B1443" t="s">
        <v>1473</v>
      </c>
      <c r="C1443">
        <v>78</v>
      </c>
      <c r="D1443" t="s">
        <v>21</v>
      </c>
      <c r="E1443" t="s">
        <v>19</v>
      </c>
      <c r="F1443" t="s">
        <v>16</v>
      </c>
      <c r="G1443" s="6">
        <f>VLOOKUP(F1443,S$11:$T$15, 2, FALSE)</f>
        <v>2509.1716796874998</v>
      </c>
      <c r="H1443" t="s">
        <v>28</v>
      </c>
      <c r="I1443" s="2">
        <v>654.41999999999996</v>
      </c>
      <c r="J1443" t="str">
        <f t="shared" si="202"/>
        <v>&gt;59</v>
      </c>
      <c r="K1443" s="2">
        <f t="shared" si="198"/>
        <v>719.86199999999997</v>
      </c>
      <c r="L1443" s="2">
        <f t="shared" si="203"/>
        <v>720</v>
      </c>
      <c r="M1443" s="2">
        <f t="shared" si="204"/>
        <v>720</v>
      </c>
      <c r="N1443" s="2">
        <f t="shared" si="205"/>
        <v>719</v>
      </c>
      <c r="O1443">
        <f t="shared" si="199"/>
        <v>2023</v>
      </c>
      <c r="P1443" t="str">
        <f t="shared" si="200"/>
        <v>Aug</v>
      </c>
      <c r="Q1443" t="str">
        <f t="shared" si="201"/>
        <v>Aug-2023</v>
      </c>
      <c r="R1443" s="2" t="str">
        <f t="shared" si="206"/>
        <v>ADULTS</v>
      </c>
    </row>
    <row r="1444" spans="1:18" x14ac:dyDescent="0.35">
      <c r="A1444" s="1">
        <v>44595</v>
      </c>
      <c r="B1444" t="s">
        <v>1474</v>
      </c>
      <c r="C1444">
        <v>60</v>
      </c>
      <c r="D1444" t="s">
        <v>9</v>
      </c>
      <c r="E1444" t="s">
        <v>15</v>
      </c>
      <c r="F1444" t="s">
        <v>23</v>
      </c>
      <c r="G1444" s="6">
        <f>VLOOKUP(F1444,S$11:$T$15, 2, FALSE)</f>
        <v>2440.2966694490819</v>
      </c>
      <c r="H1444" t="s">
        <v>17</v>
      </c>
      <c r="I1444" s="2">
        <v>3015.54</v>
      </c>
      <c r="J1444" t="str">
        <f t="shared" si="202"/>
        <v>&gt;59</v>
      </c>
      <c r="K1444" s="2">
        <f t="shared" si="198"/>
        <v>3317.0940000000001</v>
      </c>
      <c r="L1444" s="2">
        <f t="shared" si="203"/>
        <v>3317</v>
      </c>
      <c r="M1444" s="2">
        <f t="shared" si="204"/>
        <v>3318</v>
      </c>
      <c r="N1444" s="2">
        <f t="shared" si="205"/>
        <v>3317</v>
      </c>
      <c r="O1444">
        <f t="shared" si="199"/>
        <v>2022</v>
      </c>
      <c r="P1444" t="str">
        <f t="shared" si="200"/>
        <v>Feb</v>
      </c>
      <c r="Q1444" t="str">
        <f t="shared" si="201"/>
        <v>Feb-2022</v>
      </c>
      <c r="R1444" s="2" t="str">
        <f t="shared" si="206"/>
        <v>ADULTS</v>
      </c>
    </row>
    <row r="1445" spans="1:18" x14ac:dyDescent="0.35">
      <c r="A1445" s="1">
        <v>45271</v>
      </c>
      <c r="B1445" t="s">
        <v>1475</v>
      </c>
      <c r="C1445">
        <v>53</v>
      </c>
      <c r="D1445" t="s">
        <v>9</v>
      </c>
      <c r="E1445" t="s">
        <v>10</v>
      </c>
      <c r="F1445" t="s">
        <v>30</v>
      </c>
      <c r="G1445" s="6">
        <f>VLOOKUP(F1445,S$11:$T$15, 2, FALSE)</f>
        <v>2496.7676064257025</v>
      </c>
      <c r="H1445" t="s">
        <v>40</v>
      </c>
      <c r="I1445" s="2">
        <v>3607.43</v>
      </c>
      <c r="J1445" t="str">
        <f t="shared" si="202"/>
        <v>40-59</v>
      </c>
      <c r="K1445" s="2">
        <f t="shared" si="198"/>
        <v>3968.1730000000002</v>
      </c>
      <c r="L1445" s="2">
        <f t="shared" si="203"/>
        <v>3968</v>
      </c>
      <c r="M1445" s="2">
        <f t="shared" si="204"/>
        <v>3969</v>
      </c>
      <c r="N1445" s="2">
        <f t="shared" si="205"/>
        <v>3968</v>
      </c>
      <c r="O1445">
        <f t="shared" si="199"/>
        <v>2023</v>
      </c>
      <c r="P1445" t="str">
        <f t="shared" si="200"/>
        <v>Dec</v>
      </c>
      <c r="Q1445" t="str">
        <f t="shared" si="201"/>
        <v>Dec-2023</v>
      </c>
      <c r="R1445" s="2" t="str">
        <f t="shared" si="206"/>
        <v>ADULTS</v>
      </c>
    </row>
    <row r="1446" spans="1:18" x14ac:dyDescent="0.35">
      <c r="A1446" s="1">
        <v>44844</v>
      </c>
      <c r="B1446" t="s">
        <v>1476</v>
      </c>
      <c r="C1446">
        <v>86</v>
      </c>
      <c r="D1446" t="s">
        <v>14</v>
      </c>
      <c r="E1446" t="s">
        <v>19</v>
      </c>
      <c r="F1446" t="s">
        <v>23</v>
      </c>
      <c r="G1446" s="6">
        <f>VLOOKUP(F1446,S$11:$T$15, 2, FALSE)</f>
        <v>2440.2966694490819</v>
      </c>
      <c r="H1446" t="s">
        <v>12</v>
      </c>
      <c r="I1446" s="2">
        <v>1025.25</v>
      </c>
      <c r="J1446" t="str">
        <f t="shared" si="202"/>
        <v>&gt;59</v>
      </c>
      <c r="K1446" s="2">
        <f t="shared" si="198"/>
        <v>1127.7750000000001</v>
      </c>
      <c r="L1446" s="2">
        <f t="shared" si="203"/>
        <v>1128</v>
      </c>
      <c r="M1446" s="2">
        <f t="shared" si="204"/>
        <v>1128</v>
      </c>
      <c r="N1446" s="2">
        <f t="shared" si="205"/>
        <v>1127</v>
      </c>
      <c r="O1446">
        <f t="shared" si="199"/>
        <v>2022</v>
      </c>
      <c r="P1446" t="str">
        <f t="shared" si="200"/>
        <v>Oct</v>
      </c>
      <c r="Q1446" t="str">
        <f t="shared" si="201"/>
        <v>Oct-2022</v>
      </c>
      <c r="R1446" s="2" t="str">
        <f t="shared" si="206"/>
        <v>ADULTS</v>
      </c>
    </row>
    <row r="1447" spans="1:18" x14ac:dyDescent="0.35">
      <c r="A1447" s="1">
        <v>45081</v>
      </c>
      <c r="B1447" t="s">
        <v>1477</v>
      </c>
      <c r="C1447">
        <v>66</v>
      </c>
      <c r="D1447" t="s">
        <v>21</v>
      </c>
      <c r="E1447" t="s">
        <v>10</v>
      </c>
      <c r="F1447" t="s">
        <v>30</v>
      </c>
      <c r="G1447" s="6">
        <f>VLOOKUP(F1447,S$11:$T$15, 2, FALSE)</f>
        <v>2496.7676064257025</v>
      </c>
      <c r="H1447" t="s">
        <v>37</v>
      </c>
      <c r="I1447" s="2">
        <v>2486.2600000000002</v>
      </c>
      <c r="J1447" t="str">
        <f t="shared" si="202"/>
        <v>&gt;59</v>
      </c>
      <c r="K1447" s="2">
        <f t="shared" si="198"/>
        <v>2734.8860000000004</v>
      </c>
      <c r="L1447" s="2">
        <f t="shared" si="203"/>
        <v>2735</v>
      </c>
      <c r="M1447" s="2">
        <f t="shared" si="204"/>
        <v>2735</v>
      </c>
      <c r="N1447" s="2">
        <f t="shared" si="205"/>
        <v>2734</v>
      </c>
      <c r="O1447">
        <f t="shared" si="199"/>
        <v>2023</v>
      </c>
      <c r="P1447" t="str">
        <f t="shared" si="200"/>
        <v>Jun</v>
      </c>
      <c r="Q1447" t="str">
        <f t="shared" si="201"/>
        <v>Jun-2023</v>
      </c>
      <c r="R1447" s="2" t="str">
        <f t="shared" si="206"/>
        <v>ADULTS</v>
      </c>
    </row>
    <row r="1448" spans="1:18" x14ac:dyDescent="0.35">
      <c r="A1448" s="1">
        <v>44991</v>
      </c>
      <c r="B1448" t="s">
        <v>1478</v>
      </c>
      <c r="C1448">
        <v>32</v>
      </c>
      <c r="D1448" t="s">
        <v>21</v>
      </c>
      <c r="E1448" t="s">
        <v>19</v>
      </c>
      <c r="F1448" t="s">
        <v>11</v>
      </c>
      <c r="G1448" s="6">
        <f>VLOOKUP(F1448,S$11:$T$15, 2, FALSE)</f>
        <v>2503.6022787783868</v>
      </c>
      <c r="H1448" t="s">
        <v>40</v>
      </c>
      <c r="I1448" s="2">
        <v>793.28</v>
      </c>
      <c r="J1448" t="str">
        <f t="shared" si="202"/>
        <v>18-39</v>
      </c>
      <c r="K1448" s="2">
        <f t="shared" si="198"/>
        <v>872.60800000000006</v>
      </c>
      <c r="L1448" s="2">
        <f t="shared" si="203"/>
        <v>873</v>
      </c>
      <c r="M1448" s="2">
        <f t="shared" si="204"/>
        <v>873</v>
      </c>
      <c r="N1448" s="2">
        <f t="shared" si="205"/>
        <v>872</v>
      </c>
      <c r="O1448">
        <f t="shared" si="199"/>
        <v>2023</v>
      </c>
      <c r="P1448" t="str">
        <f t="shared" si="200"/>
        <v>Mar</v>
      </c>
      <c r="Q1448" t="str">
        <f t="shared" si="201"/>
        <v>Mar-2023</v>
      </c>
      <c r="R1448" s="2" t="str">
        <f t="shared" si="206"/>
        <v>ADULTS</v>
      </c>
    </row>
    <row r="1449" spans="1:18" x14ac:dyDescent="0.35">
      <c r="A1449" s="1">
        <v>44721</v>
      </c>
      <c r="B1449" t="s">
        <v>1479</v>
      </c>
      <c r="C1449">
        <v>44</v>
      </c>
      <c r="D1449" t="s">
        <v>14</v>
      </c>
      <c r="E1449" t="s">
        <v>33</v>
      </c>
      <c r="F1449" t="s">
        <v>30</v>
      </c>
      <c r="G1449" s="6">
        <f>VLOOKUP(F1449,S$11:$T$15, 2, FALSE)</f>
        <v>2496.7676064257025</v>
      </c>
      <c r="H1449" t="s">
        <v>17</v>
      </c>
      <c r="I1449" s="2">
        <v>1764.68</v>
      </c>
      <c r="J1449" t="str">
        <f t="shared" si="202"/>
        <v>40-59</v>
      </c>
      <c r="K1449" s="2">
        <f t="shared" si="198"/>
        <v>1941.1480000000001</v>
      </c>
      <c r="L1449" s="2">
        <f t="shared" si="203"/>
        <v>1941</v>
      </c>
      <c r="M1449" s="2">
        <f t="shared" si="204"/>
        <v>1942</v>
      </c>
      <c r="N1449" s="2">
        <f t="shared" si="205"/>
        <v>1941</v>
      </c>
      <c r="O1449">
        <f t="shared" si="199"/>
        <v>2022</v>
      </c>
      <c r="P1449" t="str">
        <f t="shared" si="200"/>
        <v>Jun</v>
      </c>
      <c r="Q1449" t="str">
        <f t="shared" si="201"/>
        <v>Jun-2022</v>
      </c>
      <c r="R1449" s="2" t="str">
        <f t="shared" si="206"/>
        <v>ADULTS</v>
      </c>
    </row>
    <row r="1450" spans="1:18" x14ac:dyDescent="0.35">
      <c r="A1450" s="1">
        <v>45039</v>
      </c>
      <c r="B1450" t="s">
        <v>1480</v>
      </c>
      <c r="C1450">
        <v>64</v>
      </c>
      <c r="D1450" t="s">
        <v>9</v>
      </c>
      <c r="E1450" t="s">
        <v>22</v>
      </c>
      <c r="F1450" t="s">
        <v>11</v>
      </c>
      <c r="G1450" s="6">
        <f>VLOOKUP(F1450,S$11:$T$15, 2, FALSE)</f>
        <v>2503.6022787783868</v>
      </c>
      <c r="H1450" t="s">
        <v>28</v>
      </c>
      <c r="I1450" s="2">
        <v>190.43</v>
      </c>
      <c r="J1450" t="str">
        <f t="shared" si="202"/>
        <v>&gt;59</v>
      </c>
      <c r="K1450" s="2">
        <f t="shared" si="198"/>
        <v>209.47300000000001</v>
      </c>
      <c r="L1450" s="2">
        <f t="shared" si="203"/>
        <v>209</v>
      </c>
      <c r="M1450" s="2">
        <f t="shared" si="204"/>
        <v>210</v>
      </c>
      <c r="N1450" s="2">
        <f t="shared" si="205"/>
        <v>209</v>
      </c>
      <c r="O1450">
        <f t="shared" si="199"/>
        <v>2023</v>
      </c>
      <c r="P1450" t="str">
        <f t="shared" si="200"/>
        <v>Apr</v>
      </c>
      <c r="Q1450" t="str">
        <f t="shared" si="201"/>
        <v>Apr-2023</v>
      </c>
      <c r="R1450" s="2" t="str">
        <f t="shared" si="206"/>
        <v>ADULTS</v>
      </c>
    </row>
    <row r="1451" spans="1:18" x14ac:dyDescent="0.35">
      <c r="A1451" s="1">
        <v>44629</v>
      </c>
      <c r="B1451" t="s">
        <v>1481</v>
      </c>
      <c r="C1451">
        <v>2</v>
      </c>
      <c r="D1451" t="s">
        <v>21</v>
      </c>
      <c r="E1451" t="s">
        <v>22</v>
      </c>
      <c r="F1451" t="s">
        <v>16</v>
      </c>
      <c r="G1451" s="6">
        <f>VLOOKUP(F1451,S$11:$T$15, 2, FALSE)</f>
        <v>2509.1716796874998</v>
      </c>
      <c r="H1451" t="s">
        <v>17</v>
      </c>
      <c r="I1451" s="2">
        <v>1552.21</v>
      </c>
      <c r="J1451" t="str">
        <f t="shared" si="202"/>
        <v>0-17</v>
      </c>
      <c r="K1451" s="2">
        <f t="shared" si="198"/>
        <v>1707.4310000000003</v>
      </c>
      <c r="L1451" s="2">
        <f t="shared" si="203"/>
        <v>1707</v>
      </c>
      <c r="M1451" s="2">
        <f t="shared" si="204"/>
        <v>1708</v>
      </c>
      <c r="N1451" s="2">
        <f t="shared" si="205"/>
        <v>1707</v>
      </c>
      <c r="O1451">
        <f t="shared" si="199"/>
        <v>2022</v>
      </c>
      <c r="P1451" t="str">
        <f t="shared" si="200"/>
        <v>Mar</v>
      </c>
      <c r="Q1451" t="str">
        <f t="shared" si="201"/>
        <v>Mar-2022</v>
      </c>
      <c r="R1451" s="2" t="str">
        <f t="shared" si="206"/>
        <v>CHILDREN</v>
      </c>
    </row>
    <row r="1452" spans="1:18" x14ac:dyDescent="0.35">
      <c r="A1452" s="1">
        <v>44863</v>
      </c>
      <c r="B1452" t="s">
        <v>1482</v>
      </c>
      <c r="C1452">
        <v>45</v>
      </c>
      <c r="D1452" t="s">
        <v>21</v>
      </c>
      <c r="E1452" t="s">
        <v>10</v>
      </c>
      <c r="F1452" t="s">
        <v>11</v>
      </c>
      <c r="G1452" s="6">
        <f>VLOOKUP(F1452,S$11:$T$15, 2, FALSE)</f>
        <v>2503.6022787783868</v>
      </c>
      <c r="H1452" t="s">
        <v>17</v>
      </c>
      <c r="I1452" s="2">
        <v>3403.35</v>
      </c>
      <c r="J1452" t="str">
        <f t="shared" si="202"/>
        <v>40-59</v>
      </c>
      <c r="K1452" s="2">
        <f t="shared" si="198"/>
        <v>3743.6850000000004</v>
      </c>
      <c r="L1452" s="2">
        <f t="shared" si="203"/>
        <v>3744</v>
      </c>
      <c r="M1452" s="2">
        <f t="shared" si="204"/>
        <v>3744</v>
      </c>
      <c r="N1452" s="2">
        <f t="shared" si="205"/>
        <v>3743</v>
      </c>
      <c r="O1452">
        <f t="shared" si="199"/>
        <v>2022</v>
      </c>
      <c r="P1452" t="str">
        <f t="shared" si="200"/>
        <v>Oct</v>
      </c>
      <c r="Q1452" t="str">
        <f t="shared" si="201"/>
        <v>Oct-2022</v>
      </c>
      <c r="R1452" s="2" t="str">
        <f t="shared" si="206"/>
        <v>ADULTS</v>
      </c>
    </row>
    <row r="1453" spans="1:18" x14ac:dyDescent="0.35">
      <c r="A1453" s="1">
        <v>45229</v>
      </c>
      <c r="B1453" t="s">
        <v>1483</v>
      </c>
      <c r="C1453">
        <v>52</v>
      </c>
      <c r="D1453" t="s">
        <v>14</v>
      </c>
      <c r="E1453" t="s">
        <v>25</v>
      </c>
      <c r="F1453" t="s">
        <v>23</v>
      </c>
      <c r="G1453" s="6">
        <f>VLOOKUP(F1453,S$11:$T$15, 2, FALSE)</f>
        <v>2440.2966694490819</v>
      </c>
      <c r="H1453" t="s">
        <v>37</v>
      </c>
      <c r="I1453" s="2">
        <v>4573.08</v>
      </c>
      <c r="J1453" t="str">
        <f t="shared" si="202"/>
        <v>40-59</v>
      </c>
      <c r="K1453" s="2">
        <f t="shared" si="198"/>
        <v>5030.3879999999999</v>
      </c>
      <c r="L1453" s="2">
        <f t="shared" si="203"/>
        <v>5030</v>
      </c>
      <c r="M1453" s="2">
        <f t="shared" si="204"/>
        <v>5031</v>
      </c>
      <c r="N1453" s="2">
        <f t="shared" si="205"/>
        <v>5030</v>
      </c>
      <c r="O1453">
        <f t="shared" si="199"/>
        <v>2023</v>
      </c>
      <c r="P1453" t="str">
        <f t="shared" si="200"/>
        <v>Oct</v>
      </c>
      <c r="Q1453" t="str">
        <f t="shared" si="201"/>
        <v>Oct-2023</v>
      </c>
      <c r="R1453" s="2" t="str">
        <f t="shared" si="206"/>
        <v>ADULTS</v>
      </c>
    </row>
    <row r="1454" spans="1:18" x14ac:dyDescent="0.35">
      <c r="A1454" s="1">
        <v>44804</v>
      </c>
      <c r="B1454" t="s">
        <v>1484</v>
      </c>
      <c r="C1454">
        <v>22</v>
      </c>
      <c r="D1454" t="s">
        <v>14</v>
      </c>
      <c r="E1454" t="s">
        <v>22</v>
      </c>
      <c r="F1454" t="s">
        <v>16</v>
      </c>
      <c r="G1454" s="6">
        <f>VLOOKUP(F1454,S$11:$T$15, 2, FALSE)</f>
        <v>2509.1716796874998</v>
      </c>
      <c r="H1454" t="s">
        <v>12</v>
      </c>
      <c r="I1454" s="2">
        <v>4972.6099999999997</v>
      </c>
      <c r="J1454" t="str">
        <f t="shared" si="202"/>
        <v>18-39</v>
      </c>
      <c r="K1454" s="2">
        <f t="shared" si="198"/>
        <v>5469.8710000000001</v>
      </c>
      <c r="L1454" s="2">
        <f t="shared" si="203"/>
        <v>5470</v>
      </c>
      <c r="M1454" s="2">
        <f t="shared" si="204"/>
        <v>5470</v>
      </c>
      <c r="N1454" s="2">
        <f t="shared" si="205"/>
        <v>5469</v>
      </c>
      <c r="O1454">
        <f t="shared" si="199"/>
        <v>2022</v>
      </c>
      <c r="P1454" t="str">
        <f t="shared" si="200"/>
        <v>Aug</v>
      </c>
      <c r="Q1454" t="str">
        <f t="shared" si="201"/>
        <v>Aug-2022</v>
      </c>
      <c r="R1454" s="2" t="str">
        <f t="shared" si="206"/>
        <v>ADULTS</v>
      </c>
    </row>
    <row r="1455" spans="1:18" x14ac:dyDescent="0.35">
      <c r="A1455" s="1">
        <v>44994</v>
      </c>
      <c r="B1455" t="s">
        <v>1485</v>
      </c>
      <c r="C1455">
        <v>6</v>
      </c>
      <c r="D1455" t="s">
        <v>9</v>
      </c>
      <c r="E1455" t="s">
        <v>15</v>
      </c>
      <c r="F1455" t="s">
        <v>16</v>
      </c>
      <c r="G1455" s="6">
        <f>VLOOKUP(F1455,S$11:$T$15, 2, FALSE)</f>
        <v>2509.1716796874998</v>
      </c>
      <c r="H1455" t="s">
        <v>40</v>
      </c>
      <c r="I1455" s="2">
        <v>4454.8599999999997</v>
      </c>
      <c r="J1455" t="str">
        <f t="shared" si="202"/>
        <v>0-17</v>
      </c>
      <c r="K1455" s="2">
        <f t="shared" si="198"/>
        <v>4900.3460000000005</v>
      </c>
      <c r="L1455" s="2">
        <f t="shared" si="203"/>
        <v>4900</v>
      </c>
      <c r="M1455" s="2">
        <f t="shared" si="204"/>
        <v>4901</v>
      </c>
      <c r="N1455" s="2">
        <f t="shared" si="205"/>
        <v>4900</v>
      </c>
      <c r="O1455">
        <f t="shared" si="199"/>
        <v>2023</v>
      </c>
      <c r="P1455" t="str">
        <f t="shared" si="200"/>
        <v>Mar</v>
      </c>
      <c r="Q1455" t="str">
        <f t="shared" si="201"/>
        <v>Mar-2023</v>
      </c>
      <c r="R1455" s="2" t="str">
        <f t="shared" si="206"/>
        <v>CHILDREN</v>
      </c>
    </row>
    <row r="1456" spans="1:18" x14ac:dyDescent="0.35">
      <c r="A1456" s="1">
        <v>44768</v>
      </c>
      <c r="B1456" t="s">
        <v>1486</v>
      </c>
      <c r="C1456">
        <v>81</v>
      </c>
      <c r="D1456" t="s">
        <v>21</v>
      </c>
      <c r="E1456" t="s">
        <v>22</v>
      </c>
      <c r="F1456" t="s">
        <v>23</v>
      </c>
      <c r="G1456" s="6">
        <f>VLOOKUP(F1456,S$11:$T$15, 2, FALSE)</f>
        <v>2440.2966694490819</v>
      </c>
      <c r="H1456" t="s">
        <v>17</v>
      </c>
      <c r="I1456" s="2">
        <v>4014.97</v>
      </c>
      <c r="J1456" t="str">
        <f t="shared" si="202"/>
        <v>&gt;59</v>
      </c>
      <c r="K1456" s="2">
        <f t="shared" si="198"/>
        <v>4416.4670000000006</v>
      </c>
      <c r="L1456" s="2">
        <f t="shared" si="203"/>
        <v>4416</v>
      </c>
      <c r="M1456" s="2">
        <f t="shared" si="204"/>
        <v>4417</v>
      </c>
      <c r="N1456" s="2">
        <f t="shared" si="205"/>
        <v>4416</v>
      </c>
      <c r="O1456">
        <f t="shared" si="199"/>
        <v>2022</v>
      </c>
      <c r="P1456" t="str">
        <f t="shared" si="200"/>
        <v>Jul</v>
      </c>
      <c r="Q1456" t="str">
        <f t="shared" si="201"/>
        <v>Jul-2022</v>
      </c>
      <c r="R1456" s="2" t="str">
        <f t="shared" si="206"/>
        <v>ADULTS</v>
      </c>
    </row>
    <row r="1457" spans="1:18" x14ac:dyDescent="0.35">
      <c r="A1457" s="1">
        <v>44775</v>
      </c>
      <c r="B1457" t="s">
        <v>1487</v>
      </c>
      <c r="C1457">
        <v>42</v>
      </c>
      <c r="D1457" t="s">
        <v>14</v>
      </c>
      <c r="E1457" t="s">
        <v>19</v>
      </c>
      <c r="F1457" t="s">
        <v>16</v>
      </c>
      <c r="G1457" s="6">
        <f>VLOOKUP(F1457,S$11:$T$15, 2, FALSE)</f>
        <v>2509.1716796874998</v>
      </c>
      <c r="H1457" t="s">
        <v>17</v>
      </c>
      <c r="I1457" s="2">
        <v>634.27</v>
      </c>
      <c r="J1457" t="str">
        <f t="shared" si="202"/>
        <v>40-59</v>
      </c>
      <c r="K1457" s="2">
        <f t="shared" si="198"/>
        <v>697.697</v>
      </c>
      <c r="L1457" s="2">
        <f t="shared" si="203"/>
        <v>698</v>
      </c>
      <c r="M1457" s="2">
        <f t="shared" si="204"/>
        <v>698</v>
      </c>
      <c r="N1457" s="2">
        <f t="shared" si="205"/>
        <v>697</v>
      </c>
      <c r="O1457">
        <f t="shared" si="199"/>
        <v>2022</v>
      </c>
      <c r="P1457" t="str">
        <f t="shared" si="200"/>
        <v>Aug</v>
      </c>
      <c r="Q1457" t="str">
        <f t="shared" si="201"/>
        <v>Aug-2022</v>
      </c>
      <c r="R1457" s="2" t="str">
        <f t="shared" si="206"/>
        <v>ADULTS</v>
      </c>
    </row>
    <row r="1458" spans="1:18" x14ac:dyDescent="0.35">
      <c r="A1458" s="1">
        <v>44701</v>
      </c>
      <c r="B1458" t="s">
        <v>1488</v>
      </c>
      <c r="C1458">
        <v>19</v>
      </c>
      <c r="D1458" t="s">
        <v>21</v>
      </c>
      <c r="E1458" t="s">
        <v>10</v>
      </c>
      <c r="F1458" t="s">
        <v>16</v>
      </c>
      <c r="G1458" s="6">
        <f>VLOOKUP(F1458,S$11:$T$15, 2, FALSE)</f>
        <v>2509.1716796874998</v>
      </c>
      <c r="H1458" t="s">
        <v>12</v>
      </c>
      <c r="I1458" s="2">
        <v>2485.8200000000002</v>
      </c>
      <c r="J1458" t="str">
        <f t="shared" si="202"/>
        <v>18-39</v>
      </c>
      <c r="K1458" s="2">
        <f t="shared" si="198"/>
        <v>2734.4020000000005</v>
      </c>
      <c r="L1458" s="2">
        <f t="shared" si="203"/>
        <v>2734</v>
      </c>
      <c r="M1458" s="2">
        <f t="shared" si="204"/>
        <v>2735</v>
      </c>
      <c r="N1458" s="2">
        <f t="shared" si="205"/>
        <v>2734</v>
      </c>
      <c r="O1458">
        <f t="shared" si="199"/>
        <v>2022</v>
      </c>
      <c r="P1458" t="str">
        <f t="shared" si="200"/>
        <v>May</v>
      </c>
      <c r="Q1458" t="str">
        <f t="shared" si="201"/>
        <v>May-2022</v>
      </c>
      <c r="R1458" s="2" t="str">
        <f t="shared" si="206"/>
        <v>ADULTS</v>
      </c>
    </row>
    <row r="1459" spans="1:18" x14ac:dyDescent="0.35">
      <c r="A1459" s="1">
        <v>45212</v>
      </c>
      <c r="B1459" t="s">
        <v>1489</v>
      </c>
      <c r="C1459">
        <v>21</v>
      </c>
      <c r="D1459" t="s">
        <v>14</v>
      </c>
      <c r="E1459" t="s">
        <v>10</v>
      </c>
      <c r="F1459" t="s">
        <v>16</v>
      </c>
      <c r="G1459" s="6">
        <f>VLOOKUP(F1459,S$11:$T$15, 2, FALSE)</f>
        <v>2509.1716796874998</v>
      </c>
      <c r="H1459" t="s">
        <v>17</v>
      </c>
      <c r="I1459" s="2">
        <v>2205.33</v>
      </c>
      <c r="J1459" t="str">
        <f t="shared" si="202"/>
        <v>18-39</v>
      </c>
      <c r="K1459" s="2">
        <f t="shared" si="198"/>
        <v>2425.8630000000003</v>
      </c>
      <c r="L1459" s="2">
        <f t="shared" si="203"/>
        <v>2426</v>
      </c>
      <c r="M1459" s="2">
        <f t="shared" si="204"/>
        <v>2426</v>
      </c>
      <c r="N1459" s="2">
        <f t="shared" si="205"/>
        <v>2425</v>
      </c>
      <c r="O1459">
        <f t="shared" si="199"/>
        <v>2023</v>
      </c>
      <c r="P1459" t="str">
        <f t="shared" si="200"/>
        <v>Oct</v>
      </c>
      <c r="Q1459" t="str">
        <f t="shared" si="201"/>
        <v>Oct-2023</v>
      </c>
      <c r="R1459" s="2" t="str">
        <f t="shared" si="206"/>
        <v>ADULTS</v>
      </c>
    </row>
    <row r="1460" spans="1:18" x14ac:dyDescent="0.35">
      <c r="A1460" s="1">
        <v>44841</v>
      </c>
      <c r="B1460" t="s">
        <v>1490</v>
      </c>
      <c r="C1460">
        <v>56</v>
      </c>
      <c r="D1460" t="s">
        <v>21</v>
      </c>
      <c r="E1460" t="s">
        <v>10</v>
      </c>
      <c r="F1460" t="s">
        <v>30</v>
      </c>
      <c r="G1460" s="6">
        <f>VLOOKUP(F1460,S$11:$T$15, 2, FALSE)</f>
        <v>2496.7676064257025</v>
      </c>
      <c r="H1460" t="s">
        <v>17</v>
      </c>
      <c r="I1460" s="2">
        <v>2714.76</v>
      </c>
      <c r="J1460" t="str">
        <f t="shared" si="202"/>
        <v>40-59</v>
      </c>
      <c r="K1460" s="2">
        <f t="shared" si="198"/>
        <v>2986.2360000000003</v>
      </c>
      <c r="L1460" s="2">
        <f t="shared" si="203"/>
        <v>2986</v>
      </c>
      <c r="M1460" s="2">
        <f t="shared" si="204"/>
        <v>2987</v>
      </c>
      <c r="N1460" s="2">
        <f t="shared" si="205"/>
        <v>2986</v>
      </c>
      <c r="O1460">
        <f t="shared" si="199"/>
        <v>2022</v>
      </c>
      <c r="P1460" t="str">
        <f t="shared" si="200"/>
        <v>Oct</v>
      </c>
      <c r="Q1460" t="str">
        <f t="shared" si="201"/>
        <v>Oct-2022</v>
      </c>
      <c r="R1460" s="2" t="str">
        <f t="shared" si="206"/>
        <v>ADULTS</v>
      </c>
    </row>
    <row r="1461" spans="1:18" x14ac:dyDescent="0.35">
      <c r="A1461" s="1">
        <v>45241</v>
      </c>
      <c r="B1461" t="s">
        <v>1491</v>
      </c>
      <c r="C1461">
        <v>41</v>
      </c>
      <c r="D1461" t="s">
        <v>14</v>
      </c>
      <c r="E1461" t="s">
        <v>25</v>
      </c>
      <c r="F1461" t="s">
        <v>16</v>
      </c>
      <c r="G1461" s="6">
        <f>VLOOKUP(F1461,S$11:$T$15, 2, FALSE)</f>
        <v>2509.1716796874998</v>
      </c>
      <c r="H1461" t="s">
        <v>12</v>
      </c>
      <c r="I1461" s="2">
        <v>3964.81</v>
      </c>
      <c r="J1461" t="str">
        <f t="shared" si="202"/>
        <v>40-59</v>
      </c>
      <c r="K1461" s="2">
        <f t="shared" si="198"/>
        <v>4361.2910000000002</v>
      </c>
      <c r="L1461" s="2">
        <f t="shared" si="203"/>
        <v>4361</v>
      </c>
      <c r="M1461" s="2">
        <f t="shared" si="204"/>
        <v>4362</v>
      </c>
      <c r="N1461" s="2">
        <f t="shared" si="205"/>
        <v>4361</v>
      </c>
      <c r="O1461">
        <f t="shared" si="199"/>
        <v>2023</v>
      </c>
      <c r="P1461" t="str">
        <f t="shared" si="200"/>
        <v>Nov</v>
      </c>
      <c r="Q1461" t="str">
        <f t="shared" si="201"/>
        <v>Nov-2023</v>
      </c>
      <c r="R1461" s="2" t="str">
        <f t="shared" si="206"/>
        <v>ADULTS</v>
      </c>
    </row>
    <row r="1462" spans="1:18" x14ac:dyDescent="0.35">
      <c r="A1462" s="1">
        <v>45107</v>
      </c>
      <c r="B1462" t="s">
        <v>1492</v>
      </c>
      <c r="C1462">
        <v>50</v>
      </c>
      <c r="D1462" t="s">
        <v>21</v>
      </c>
      <c r="E1462" t="s">
        <v>22</v>
      </c>
      <c r="F1462" t="s">
        <v>11</v>
      </c>
      <c r="G1462" s="6">
        <f>VLOOKUP(F1462,S$11:$T$15, 2, FALSE)</f>
        <v>2503.6022787783868</v>
      </c>
      <c r="H1462" t="s">
        <v>40</v>
      </c>
      <c r="I1462" s="2">
        <v>1824.55</v>
      </c>
      <c r="J1462" t="str">
        <f t="shared" si="202"/>
        <v>40-59</v>
      </c>
      <c r="K1462" s="2">
        <f t="shared" si="198"/>
        <v>2007.0050000000001</v>
      </c>
      <c r="L1462" s="2">
        <f t="shared" si="203"/>
        <v>2007</v>
      </c>
      <c r="M1462" s="2">
        <f t="shared" si="204"/>
        <v>2008</v>
      </c>
      <c r="N1462" s="2">
        <f t="shared" si="205"/>
        <v>2007</v>
      </c>
      <c r="O1462">
        <f t="shared" si="199"/>
        <v>2023</v>
      </c>
      <c r="P1462" t="str">
        <f t="shared" si="200"/>
        <v>Jun</v>
      </c>
      <c r="Q1462" t="str">
        <f t="shared" si="201"/>
        <v>Jun-2023</v>
      </c>
      <c r="R1462" s="2" t="str">
        <f t="shared" si="206"/>
        <v>ADULTS</v>
      </c>
    </row>
    <row r="1463" spans="1:18" x14ac:dyDescent="0.35">
      <c r="A1463" s="1">
        <v>44874</v>
      </c>
      <c r="B1463" t="s">
        <v>1493</v>
      </c>
      <c r="C1463">
        <v>5</v>
      </c>
      <c r="D1463" t="s">
        <v>9</v>
      </c>
      <c r="E1463" t="s">
        <v>10</v>
      </c>
      <c r="F1463" t="s">
        <v>16</v>
      </c>
      <c r="G1463" s="6">
        <f>VLOOKUP(F1463,S$11:$T$15, 2, FALSE)</f>
        <v>2509.1716796874998</v>
      </c>
      <c r="H1463" t="s">
        <v>37</v>
      </c>
      <c r="I1463" s="2">
        <v>4903.5600000000004</v>
      </c>
      <c r="J1463" t="str">
        <f t="shared" si="202"/>
        <v>0-17</v>
      </c>
      <c r="K1463" s="2">
        <f t="shared" si="198"/>
        <v>5393.9160000000011</v>
      </c>
      <c r="L1463" s="2">
        <f t="shared" si="203"/>
        <v>5394</v>
      </c>
      <c r="M1463" s="2">
        <f t="shared" si="204"/>
        <v>5394</v>
      </c>
      <c r="N1463" s="2">
        <f t="shared" si="205"/>
        <v>5393</v>
      </c>
      <c r="O1463">
        <f t="shared" si="199"/>
        <v>2022</v>
      </c>
      <c r="P1463" t="str">
        <f t="shared" si="200"/>
        <v>Nov</v>
      </c>
      <c r="Q1463" t="str">
        <f t="shared" si="201"/>
        <v>Nov-2022</v>
      </c>
      <c r="R1463" s="2" t="str">
        <f t="shared" si="206"/>
        <v>CHILDREN</v>
      </c>
    </row>
    <row r="1464" spans="1:18" x14ac:dyDescent="0.35">
      <c r="A1464" s="1">
        <v>44797</v>
      </c>
      <c r="B1464" t="s">
        <v>1494</v>
      </c>
      <c r="C1464">
        <v>30</v>
      </c>
      <c r="D1464" t="s">
        <v>14</v>
      </c>
      <c r="E1464" t="s">
        <v>35</v>
      </c>
      <c r="F1464" t="s">
        <v>11</v>
      </c>
      <c r="G1464" s="6">
        <f>VLOOKUP(F1464,S$11:$T$15, 2, FALSE)</f>
        <v>2503.6022787783868</v>
      </c>
      <c r="H1464" t="s">
        <v>40</v>
      </c>
      <c r="I1464" s="2">
        <v>4422.63</v>
      </c>
      <c r="J1464" t="str">
        <f t="shared" si="202"/>
        <v>18-39</v>
      </c>
      <c r="K1464" s="2">
        <f t="shared" si="198"/>
        <v>4864.8930000000009</v>
      </c>
      <c r="L1464" s="2">
        <f t="shared" si="203"/>
        <v>4865</v>
      </c>
      <c r="M1464" s="2">
        <f t="shared" si="204"/>
        <v>4865</v>
      </c>
      <c r="N1464" s="2">
        <f t="shared" si="205"/>
        <v>4864</v>
      </c>
      <c r="O1464">
        <f t="shared" si="199"/>
        <v>2022</v>
      </c>
      <c r="P1464" t="str">
        <f t="shared" si="200"/>
        <v>Aug</v>
      </c>
      <c r="Q1464" t="str">
        <f t="shared" si="201"/>
        <v>Aug-2022</v>
      </c>
      <c r="R1464" s="2" t="str">
        <f t="shared" si="206"/>
        <v>ADULTS</v>
      </c>
    </row>
    <row r="1465" spans="1:18" x14ac:dyDescent="0.35">
      <c r="A1465" s="1">
        <v>44919</v>
      </c>
      <c r="B1465" t="s">
        <v>1495</v>
      </c>
      <c r="C1465">
        <v>99</v>
      </c>
      <c r="D1465" t="s">
        <v>14</v>
      </c>
      <c r="E1465" t="s">
        <v>19</v>
      </c>
      <c r="F1465" t="s">
        <v>11</v>
      </c>
      <c r="G1465" s="6">
        <f>VLOOKUP(F1465,S$11:$T$15, 2, FALSE)</f>
        <v>2503.6022787783868</v>
      </c>
      <c r="H1465" t="s">
        <v>17</v>
      </c>
      <c r="I1465" s="2">
        <v>1268.2</v>
      </c>
      <c r="J1465" t="str">
        <f t="shared" si="202"/>
        <v>&gt;59</v>
      </c>
      <c r="K1465" s="2">
        <f t="shared" si="198"/>
        <v>1395.0200000000002</v>
      </c>
      <c r="L1465" s="2">
        <f t="shared" si="203"/>
        <v>1395</v>
      </c>
      <c r="M1465" s="2">
        <f t="shared" si="204"/>
        <v>1396</v>
      </c>
      <c r="N1465" s="2">
        <f t="shared" si="205"/>
        <v>1395</v>
      </c>
      <c r="O1465">
        <f t="shared" si="199"/>
        <v>2022</v>
      </c>
      <c r="P1465" t="str">
        <f t="shared" si="200"/>
        <v>Dec</v>
      </c>
      <c r="Q1465" t="str">
        <f t="shared" si="201"/>
        <v>Dec-2022</v>
      </c>
      <c r="R1465" s="2" t="str">
        <f t="shared" si="206"/>
        <v>ADULTS</v>
      </c>
    </row>
    <row r="1466" spans="1:18" x14ac:dyDescent="0.35">
      <c r="A1466" s="1">
        <v>44614</v>
      </c>
      <c r="B1466" t="s">
        <v>1496</v>
      </c>
      <c r="C1466">
        <v>14</v>
      </c>
      <c r="D1466" t="s">
        <v>21</v>
      </c>
      <c r="E1466" t="s">
        <v>25</v>
      </c>
      <c r="F1466" t="s">
        <v>11</v>
      </c>
      <c r="G1466" s="6">
        <f>VLOOKUP(F1466,S$11:$T$15, 2, FALSE)</f>
        <v>2503.6022787783868</v>
      </c>
      <c r="H1466" t="s">
        <v>17</v>
      </c>
      <c r="I1466" s="2">
        <v>2927.56</v>
      </c>
      <c r="J1466" t="str">
        <f t="shared" si="202"/>
        <v>0-17</v>
      </c>
      <c r="K1466" s="2">
        <f t="shared" si="198"/>
        <v>3220.3160000000003</v>
      </c>
      <c r="L1466" s="2">
        <f t="shared" si="203"/>
        <v>3220</v>
      </c>
      <c r="M1466" s="2">
        <f t="shared" si="204"/>
        <v>3221</v>
      </c>
      <c r="N1466" s="2">
        <f t="shared" si="205"/>
        <v>3220</v>
      </c>
      <c r="O1466">
        <f t="shared" si="199"/>
        <v>2022</v>
      </c>
      <c r="P1466" t="str">
        <f t="shared" si="200"/>
        <v>Feb</v>
      </c>
      <c r="Q1466" t="str">
        <f t="shared" si="201"/>
        <v>Feb-2022</v>
      </c>
      <c r="R1466" s="2" t="str">
        <f t="shared" si="206"/>
        <v>CHILDREN</v>
      </c>
    </row>
    <row r="1467" spans="1:18" x14ac:dyDescent="0.35">
      <c r="A1467" s="1">
        <v>45062</v>
      </c>
      <c r="B1467" t="s">
        <v>1497</v>
      </c>
      <c r="C1467">
        <v>65</v>
      </c>
      <c r="D1467" t="s">
        <v>21</v>
      </c>
      <c r="E1467" t="s">
        <v>10</v>
      </c>
      <c r="F1467" t="s">
        <v>30</v>
      </c>
      <c r="G1467" s="6">
        <f>VLOOKUP(F1467,S$11:$T$15, 2, FALSE)</f>
        <v>2496.7676064257025</v>
      </c>
      <c r="H1467" t="s">
        <v>40</v>
      </c>
      <c r="I1467" s="2">
        <v>1490.92</v>
      </c>
      <c r="J1467" t="str">
        <f t="shared" si="202"/>
        <v>&gt;59</v>
      </c>
      <c r="K1467" s="2">
        <f t="shared" si="198"/>
        <v>1640.0120000000002</v>
      </c>
      <c r="L1467" s="2">
        <f t="shared" si="203"/>
        <v>1640</v>
      </c>
      <c r="M1467" s="2">
        <f t="shared" si="204"/>
        <v>1641</v>
      </c>
      <c r="N1467" s="2">
        <f t="shared" si="205"/>
        <v>1640</v>
      </c>
      <c r="O1467">
        <f t="shared" si="199"/>
        <v>2023</v>
      </c>
      <c r="P1467" t="str">
        <f t="shared" si="200"/>
        <v>May</v>
      </c>
      <c r="Q1467" t="str">
        <f t="shared" si="201"/>
        <v>May-2023</v>
      </c>
      <c r="R1467" s="2" t="str">
        <f t="shared" si="206"/>
        <v>ADULTS</v>
      </c>
    </row>
    <row r="1468" spans="1:18" x14ac:dyDescent="0.35">
      <c r="A1468" s="1">
        <v>44837</v>
      </c>
      <c r="B1468" t="s">
        <v>1498</v>
      </c>
      <c r="C1468">
        <v>0</v>
      </c>
      <c r="D1468" t="s">
        <v>21</v>
      </c>
      <c r="E1468" t="s">
        <v>27</v>
      </c>
      <c r="F1468" t="s">
        <v>16</v>
      </c>
      <c r="G1468" s="6">
        <f>VLOOKUP(F1468,S$11:$T$15, 2, FALSE)</f>
        <v>2509.1716796874998</v>
      </c>
      <c r="H1468" t="s">
        <v>17</v>
      </c>
      <c r="I1468" s="2">
        <v>2972.91</v>
      </c>
      <c r="J1468" t="str">
        <f t="shared" si="202"/>
        <v>0-17</v>
      </c>
      <c r="K1468" s="2">
        <f t="shared" si="198"/>
        <v>3270.201</v>
      </c>
      <c r="L1468" s="2">
        <f t="shared" si="203"/>
        <v>3270</v>
      </c>
      <c r="M1468" s="2">
        <f t="shared" si="204"/>
        <v>3271</v>
      </c>
      <c r="N1468" s="2">
        <f t="shared" si="205"/>
        <v>3270</v>
      </c>
      <c r="O1468">
        <f t="shared" si="199"/>
        <v>2022</v>
      </c>
      <c r="P1468" t="str">
        <f t="shared" si="200"/>
        <v>Oct</v>
      </c>
      <c r="Q1468" t="str">
        <f t="shared" si="201"/>
        <v>Oct-2022</v>
      </c>
      <c r="R1468" s="2" t="str">
        <f t="shared" si="206"/>
        <v>CHILDREN</v>
      </c>
    </row>
    <row r="1469" spans="1:18" x14ac:dyDescent="0.35">
      <c r="A1469" s="1">
        <v>44869</v>
      </c>
      <c r="B1469" t="s">
        <v>1499</v>
      </c>
      <c r="C1469">
        <v>60</v>
      </c>
      <c r="D1469" t="s">
        <v>21</v>
      </c>
      <c r="E1469" t="s">
        <v>15</v>
      </c>
      <c r="F1469" t="s">
        <v>16</v>
      </c>
      <c r="G1469" s="6">
        <f>VLOOKUP(F1469,S$11:$T$15, 2, FALSE)</f>
        <v>2509.1716796874998</v>
      </c>
      <c r="H1469" t="s">
        <v>37</v>
      </c>
      <c r="I1469" s="2">
        <v>2077.87</v>
      </c>
      <c r="J1469" t="str">
        <f t="shared" si="202"/>
        <v>&gt;59</v>
      </c>
      <c r="K1469" s="2">
        <f t="shared" si="198"/>
        <v>2285.6570000000002</v>
      </c>
      <c r="L1469" s="2">
        <f t="shared" si="203"/>
        <v>2286</v>
      </c>
      <c r="M1469" s="2">
        <f t="shared" si="204"/>
        <v>2286</v>
      </c>
      <c r="N1469" s="2">
        <f t="shared" si="205"/>
        <v>2285</v>
      </c>
      <c r="O1469">
        <f t="shared" si="199"/>
        <v>2022</v>
      </c>
      <c r="P1469" t="str">
        <f t="shared" si="200"/>
        <v>Nov</v>
      </c>
      <c r="Q1469" t="str">
        <f t="shared" si="201"/>
        <v>Nov-2022</v>
      </c>
      <c r="R1469" s="2" t="str">
        <f t="shared" si="206"/>
        <v>ADULTS</v>
      </c>
    </row>
    <row r="1470" spans="1:18" x14ac:dyDescent="0.35">
      <c r="A1470" s="1">
        <v>44650</v>
      </c>
      <c r="B1470" t="s">
        <v>1500</v>
      </c>
      <c r="C1470">
        <v>22</v>
      </c>
      <c r="D1470" t="s">
        <v>21</v>
      </c>
      <c r="E1470" t="s">
        <v>19</v>
      </c>
      <c r="F1470" t="s">
        <v>30</v>
      </c>
      <c r="G1470" s="6">
        <f>VLOOKUP(F1470,S$11:$T$15, 2, FALSE)</f>
        <v>2496.7676064257025</v>
      </c>
      <c r="H1470" t="s">
        <v>28</v>
      </c>
      <c r="I1470" s="2">
        <v>998.9</v>
      </c>
      <c r="J1470" t="str">
        <f t="shared" si="202"/>
        <v>18-39</v>
      </c>
      <c r="K1470" s="2">
        <f t="shared" si="198"/>
        <v>1098.79</v>
      </c>
      <c r="L1470" s="2">
        <f t="shared" si="203"/>
        <v>1099</v>
      </c>
      <c r="M1470" s="2">
        <f t="shared" si="204"/>
        <v>1099</v>
      </c>
      <c r="N1470" s="2">
        <f t="shared" si="205"/>
        <v>1098</v>
      </c>
      <c r="O1470">
        <f t="shared" si="199"/>
        <v>2022</v>
      </c>
      <c r="P1470" t="str">
        <f t="shared" si="200"/>
        <v>Mar</v>
      </c>
      <c r="Q1470" t="str">
        <f t="shared" si="201"/>
        <v>Mar-2022</v>
      </c>
      <c r="R1470" s="2" t="str">
        <f t="shared" si="206"/>
        <v>ADULTS</v>
      </c>
    </row>
    <row r="1471" spans="1:18" x14ac:dyDescent="0.35">
      <c r="A1471" s="1">
        <v>45017</v>
      </c>
      <c r="B1471" t="s">
        <v>1501</v>
      </c>
      <c r="C1471">
        <v>84</v>
      </c>
      <c r="D1471" t="s">
        <v>14</v>
      </c>
      <c r="E1471" t="s">
        <v>15</v>
      </c>
      <c r="F1471" t="s">
        <v>11</v>
      </c>
      <c r="G1471" s="6">
        <f>VLOOKUP(F1471,S$11:$T$15, 2, FALSE)</f>
        <v>2503.6022787783868</v>
      </c>
      <c r="H1471" t="s">
        <v>12</v>
      </c>
      <c r="I1471" s="2">
        <v>4586.92</v>
      </c>
      <c r="J1471" t="str">
        <f t="shared" si="202"/>
        <v>&gt;59</v>
      </c>
      <c r="K1471" s="2">
        <f t="shared" si="198"/>
        <v>5045.6120000000001</v>
      </c>
      <c r="L1471" s="2">
        <f t="shared" si="203"/>
        <v>5046</v>
      </c>
      <c r="M1471" s="2">
        <f t="shared" si="204"/>
        <v>5046</v>
      </c>
      <c r="N1471" s="2">
        <f t="shared" si="205"/>
        <v>5045</v>
      </c>
      <c r="O1471">
        <f t="shared" si="199"/>
        <v>2023</v>
      </c>
      <c r="P1471" t="str">
        <f t="shared" si="200"/>
        <v>Apr</v>
      </c>
      <c r="Q1471" t="str">
        <f t="shared" si="201"/>
        <v>Apr-2023</v>
      </c>
      <c r="R1471" s="2" t="str">
        <f t="shared" si="206"/>
        <v>ADULTS</v>
      </c>
    </row>
    <row r="1472" spans="1:18" x14ac:dyDescent="0.35">
      <c r="A1472" s="1">
        <v>45241</v>
      </c>
      <c r="B1472" t="s">
        <v>1502</v>
      </c>
      <c r="C1472">
        <v>20</v>
      </c>
      <c r="D1472" t="s">
        <v>21</v>
      </c>
      <c r="E1472" t="s">
        <v>33</v>
      </c>
      <c r="F1472" t="s">
        <v>11</v>
      </c>
      <c r="G1472" s="6">
        <f>VLOOKUP(F1472,S$11:$T$15, 2, FALSE)</f>
        <v>2503.6022787783868</v>
      </c>
      <c r="H1472" t="s">
        <v>17</v>
      </c>
      <c r="I1472" s="2">
        <v>1632.76</v>
      </c>
      <c r="J1472" t="str">
        <f t="shared" si="202"/>
        <v>18-39</v>
      </c>
      <c r="K1472" s="2">
        <f t="shared" si="198"/>
        <v>1796.0360000000001</v>
      </c>
      <c r="L1472" s="2">
        <f t="shared" si="203"/>
        <v>1796</v>
      </c>
      <c r="M1472" s="2">
        <f t="shared" si="204"/>
        <v>1797</v>
      </c>
      <c r="N1472" s="2">
        <f t="shared" si="205"/>
        <v>1796</v>
      </c>
      <c r="O1472">
        <f t="shared" si="199"/>
        <v>2023</v>
      </c>
      <c r="P1472" t="str">
        <f t="shared" si="200"/>
        <v>Nov</v>
      </c>
      <c r="Q1472" t="str">
        <f t="shared" si="201"/>
        <v>Nov-2023</v>
      </c>
      <c r="R1472" s="2" t="str">
        <f t="shared" si="206"/>
        <v>ADULTS</v>
      </c>
    </row>
    <row r="1473" spans="1:18" x14ac:dyDescent="0.35">
      <c r="A1473" s="1">
        <v>44736</v>
      </c>
      <c r="B1473" t="s">
        <v>1503</v>
      </c>
      <c r="C1473">
        <v>44</v>
      </c>
      <c r="D1473" t="s">
        <v>21</v>
      </c>
      <c r="E1473" t="s">
        <v>33</v>
      </c>
      <c r="F1473" t="s">
        <v>11</v>
      </c>
      <c r="G1473" s="6">
        <f>VLOOKUP(F1473,S$11:$T$15, 2, FALSE)</f>
        <v>2503.6022787783868</v>
      </c>
      <c r="H1473" t="s">
        <v>12</v>
      </c>
      <c r="I1473" s="2">
        <v>3238.98</v>
      </c>
      <c r="J1473" t="str">
        <f t="shared" si="202"/>
        <v>40-59</v>
      </c>
      <c r="K1473" s="2">
        <f t="shared" si="198"/>
        <v>3562.8780000000002</v>
      </c>
      <c r="L1473" s="2">
        <f t="shared" si="203"/>
        <v>3563</v>
      </c>
      <c r="M1473" s="2">
        <f t="shared" si="204"/>
        <v>3563</v>
      </c>
      <c r="N1473" s="2">
        <f t="shared" si="205"/>
        <v>3562</v>
      </c>
      <c r="O1473">
        <f t="shared" si="199"/>
        <v>2022</v>
      </c>
      <c r="P1473" t="str">
        <f t="shared" si="200"/>
        <v>Jun</v>
      </c>
      <c r="Q1473" t="str">
        <f t="shared" si="201"/>
        <v>Jun-2022</v>
      </c>
      <c r="R1473" s="2" t="str">
        <f t="shared" si="206"/>
        <v>ADULTS</v>
      </c>
    </row>
    <row r="1474" spans="1:18" x14ac:dyDescent="0.35">
      <c r="A1474" s="1">
        <v>44604</v>
      </c>
      <c r="B1474" t="s">
        <v>1504</v>
      </c>
      <c r="C1474">
        <v>1</v>
      </c>
      <c r="D1474" t="s">
        <v>9</v>
      </c>
      <c r="E1474" t="s">
        <v>35</v>
      </c>
      <c r="F1474" t="s">
        <v>16</v>
      </c>
      <c r="G1474" s="6">
        <f>VLOOKUP(F1474,S$11:$T$15, 2, FALSE)</f>
        <v>2509.1716796874998</v>
      </c>
      <c r="H1474" t="s">
        <v>12</v>
      </c>
      <c r="I1474" s="2">
        <v>955.32</v>
      </c>
      <c r="J1474" t="str">
        <f t="shared" si="202"/>
        <v>0-17</v>
      </c>
      <c r="K1474" s="2">
        <f t="shared" ref="K1474:K1537" si="207">I1474*1.1</f>
        <v>1050.8520000000001</v>
      </c>
      <c r="L1474" s="2">
        <f t="shared" si="203"/>
        <v>1051</v>
      </c>
      <c r="M1474" s="2">
        <f t="shared" si="204"/>
        <v>1051</v>
      </c>
      <c r="N1474" s="2">
        <f t="shared" si="205"/>
        <v>1050</v>
      </c>
      <c r="O1474">
        <f t="shared" ref="O1474:O1537" si="208">YEAR(A1474)</f>
        <v>2022</v>
      </c>
      <c r="P1474" t="str">
        <f t="shared" ref="P1474:P1537" si="209">TEXT(A1474, "MMM")</f>
        <v>Feb</v>
      </c>
      <c r="Q1474" t="str">
        <f t="shared" ref="Q1474:Q1537" si="210">TEXT(A1474, "MMM-YYYY")</f>
        <v>Feb-2022</v>
      </c>
      <c r="R1474" s="2" t="str">
        <f t="shared" si="206"/>
        <v>CHILDREN</v>
      </c>
    </row>
    <row r="1475" spans="1:18" x14ac:dyDescent="0.35">
      <c r="A1475" s="1">
        <v>45275</v>
      </c>
      <c r="B1475" t="s">
        <v>1505</v>
      </c>
      <c r="C1475">
        <v>6</v>
      </c>
      <c r="D1475" t="s">
        <v>9</v>
      </c>
      <c r="E1475" t="s">
        <v>19</v>
      </c>
      <c r="F1475" t="s">
        <v>30</v>
      </c>
      <c r="G1475" s="6">
        <f>VLOOKUP(F1475,S$11:$T$15, 2, FALSE)</f>
        <v>2496.7676064257025</v>
      </c>
      <c r="H1475" t="s">
        <v>37</v>
      </c>
      <c r="I1475" s="2">
        <v>1246.07</v>
      </c>
      <c r="J1475" t="str">
        <f t="shared" ref="J1475:J1538" si="211">IF(C1475&lt;=17,"0-17",IF(C1475&lt;=39, "18-39", IF(C1475&lt;=59, "40-59", "&gt;59")))</f>
        <v>0-17</v>
      </c>
      <c r="K1475" s="2">
        <f t="shared" si="207"/>
        <v>1370.6770000000001</v>
      </c>
      <c r="L1475" s="2">
        <f t="shared" ref="L1475:L1538" si="212">ROUND(K1475, 0)</f>
        <v>1371</v>
      </c>
      <c r="M1475" s="2">
        <f t="shared" ref="M1475:M1538" si="213">ROUNDUP(K1475, 0)</f>
        <v>1371</v>
      </c>
      <c r="N1475" s="2">
        <f t="shared" ref="N1475:N1538" si="214">ROUNDDOWN(K1475,0)</f>
        <v>1370</v>
      </c>
      <c r="O1475">
        <f t="shared" si="208"/>
        <v>2023</v>
      </c>
      <c r="P1475" t="str">
        <f t="shared" si="209"/>
        <v>Dec</v>
      </c>
      <c r="Q1475" t="str">
        <f t="shared" si="210"/>
        <v>Dec-2023</v>
      </c>
      <c r="R1475" s="2" t="str">
        <f t="shared" ref="R1475:R1538" si="215">IF(C1475&gt;=18, "ADULTS", "CHILDREN")</f>
        <v>CHILDREN</v>
      </c>
    </row>
    <row r="1476" spans="1:18" x14ac:dyDescent="0.35">
      <c r="A1476" s="1">
        <v>44713</v>
      </c>
      <c r="B1476" t="s">
        <v>1506</v>
      </c>
      <c r="C1476">
        <v>34</v>
      </c>
      <c r="D1476" t="s">
        <v>9</v>
      </c>
      <c r="E1476" t="s">
        <v>15</v>
      </c>
      <c r="F1476" t="s">
        <v>30</v>
      </c>
      <c r="G1476" s="6">
        <f>VLOOKUP(F1476,S$11:$T$15, 2, FALSE)</f>
        <v>2496.7676064257025</v>
      </c>
      <c r="H1476" t="s">
        <v>40</v>
      </c>
      <c r="I1476" s="2">
        <v>1338.33</v>
      </c>
      <c r="J1476" t="str">
        <f t="shared" si="211"/>
        <v>18-39</v>
      </c>
      <c r="K1476" s="2">
        <f t="shared" si="207"/>
        <v>1472.163</v>
      </c>
      <c r="L1476" s="2">
        <f t="shared" si="212"/>
        <v>1472</v>
      </c>
      <c r="M1476" s="2">
        <f t="shared" si="213"/>
        <v>1473</v>
      </c>
      <c r="N1476" s="2">
        <f t="shared" si="214"/>
        <v>1472</v>
      </c>
      <c r="O1476">
        <f t="shared" si="208"/>
        <v>2022</v>
      </c>
      <c r="P1476" t="str">
        <f t="shared" si="209"/>
        <v>Jun</v>
      </c>
      <c r="Q1476" t="str">
        <f t="shared" si="210"/>
        <v>Jun-2022</v>
      </c>
      <c r="R1476" s="2" t="str">
        <f t="shared" si="215"/>
        <v>ADULTS</v>
      </c>
    </row>
    <row r="1477" spans="1:18" x14ac:dyDescent="0.35">
      <c r="A1477" s="1">
        <v>45068</v>
      </c>
      <c r="B1477" t="s">
        <v>1507</v>
      </c>
      <c r="C1477">
        <v>21</v>
      </c>
      <c r="D1477" t="s">
        <v>14</v>
      </c>
      <c r="E1477" t="s">
        <v>22</v>
      </c>
      <c r="F1477" t="s">
        <v>23</v>
      </c>
      <c r="G1477" s="6">
        <f>VLOOKUP(F1477,S$11:$T$15, 2, FALSE)</f>
        <v>2440.2966694490819</v>
      </c>
      <c r="H1477" t="s">
        <v>37</v>
      </c>
      <c r="I1477" s="2">
        <v>4461.74</v>
      </c>
      <c r="J1477" t="str">
        <f t="shared" si="211"/>
        <v>18-39</v>
      </c>
      <c r="K1477" s="2">
        <f t="shared" si="207"/>
        <v>4907.9139999999998</v>
      </c>
      <c r="L1477" s="2">
        <f t="shared" si="212"/>
        <v>4908</v>
      </c>
      <c r="M1477" s="2">
        <f t="shared" si="213"/>
        <v>4908</v>
      </c>
      <c r="N1477" s="2">
        <f t="shared" si="214"/>
        <v>4907</v>
      </c>
      <c r="O1477">
        <f t="shared" si="208"/>
        <v>2023</v>
      </c>
      <c r="P1477" t="str">
        <f t="shared" si="209"/>
        <v>May</v>
      </c>
      <c r="Q1477" t="str">
        <f t="shared" si="210"/>
        <v>May-2023</v>
      </c>
      <c r="R1477" s="2" t="str">
        <f t="shared" si="215"/>
        <v>ADULTS</v>
      </c>
    </row>
    <row r="1478" spans="1:18" x14ac:dyDescent="0.35">
      <c r="A1478" s="1">
        <v>45280</v>
      </c>
      <c r="B1478" t="s">
        <v>1508</v>
      </c>
      <c r="C1478">
        <v>38</v>
      </c>
      <c r="D1478" t="s">
        <v>14</v>
      </c>
      <c r="E1478" t="s">
        <v>25</v>
      </c>
      <c r="F1478" t="s">
        <v>23</v>
      </c>
      <c r="G1478" s="6">
        <f>VLOOKUP(F1478,S$11:$T$15, 2, FALSE)</f>
        <v>2440.2966694490819</v>
      </c>
      <c r="H1478" t="s">
        <v>12</v>
      </c>
      <c r="I1478" s="2">
        <v>71.75</v>
      </c>
      <c r="J1478" t="str">
        <f t="shared" si="211"/>
        <v>18-39</v>
      </c>
      <c r="K1478" s="2">
        <f t="shared" si="207"/>
        <v>78.925000000000011</v>
      </c>
      <c r="L1478" s="2">
        <f t="shared" si="212"/>
        <v>79</v>
      </c>
      <c r="M1478" s="2">
        <f t="shared" si="213"/>
        <v>79</v>
      </c>
      <c r="N1478" s="2">
        <f t="shared" si="214"/>
        <v>78</v>
      </c>
      <c r="O1478">
        <f t="shared" si="208"/>
        <v>2023</v>
      </c>
      <c r="P1478" t="str">
        <f t="shared" si="209"/>
        <v>Dec</v>
      </c>
      <c r="Q1478" t="str">
        <f t="shared" si="210"/>
        <v>Dec-2023</v>
      </c>
      <c r="R1478" s="2" t="str">
        <f t="shared" si="215"/>
        <v>ADULTS</v>
      </c>
    </row>
    <row r="1479" spans="1:18" x14ac:dyDescent="0.35">
      <c r="A1479" s="1">
        <v>44657</v>
      </c>
      <c r="B1479" t="s">
        <v>1509</v>
      </c>
      <c r="C1479">
        <v>52</v>
      </c>
      <c r="D1479" t="s">
        <v>21</v>
      </c>
      <c r="E1479" t="s">
        <v>25</v>
      </c>
      <c r="F1479" t="s">
        <v>16</v>
      </c>
      <c r="G1479" s="6">
        <f>VLOOKUP(F1479,S$11:$T$15, 2, FALSE)</f>
        <v>2509.1716796874998</v>
      </c>
      <c r="H1479" t="s">
        <v>37</v>
      </c>
      <c r="I1479" s="2">
        <v>4860.42</v>
      </c>
      <c r="J1479" t="str">
        <f t="shared" si="211"/>
        <v>40-59</v>
      </c>
      <c r="K1479" s="2">
        <f t="shared" si="207"/>
        <v>5346.4620000000004</v>
      </c>
      <c r="L1479" s="2">
        <f t="shared" si="212"/>
        <v>5346</v>
      </c>
      <c r="M1479" s="2">
        <f t="shared" si="213"/>
        <v>5347</v>
      </c>
      <c r="N1479" s="2">
        <f t="shared" si="214"/>
        <v>5346</v>
      </c>
      <c r="O1479">
        <f t="shared" si="208"/>
        <v>2022</v>
      </c>
      <c r="P1479" t="str">
        <f t="shared" si="209"/>
        <v>Apr</v>
      </c>
      <c r="Q1479" t="str">
        <f t="shared" si="210"/>
        <v>Apr-2022</v>
      </c>
      <c r="R1479" s="2" t="str">
        <f t="shared" si="215"/>
        <v>ADULTS</v>
      </c>
    </row>
    <row r="1480" spans="1:18" x14ac:dyDescent="0.35">
      <c r="A1480" s="1">
        <v>45180</v>
      </c>
      <c r="B1480" t="s">
        <v>1510</v>
      </c>
      <c r="C1480">
        <v>78</v>
      </c>
      <c r="D1480" t="s">
        <v>21</v>
      </c>
      <c r="E1480" t="s">
        <v>15</v>
      </c>
      <c r="F1480" t="s">
        <v>16</v>
      </c>
      <c r="G1480" s="6">
        <f>VLOOKUP(F1480,S$11:$T$15, 2, FALSE)</f>
        <v>2509.1716796874998</v>
      </c>
      <c r="H1480" t="s">
        <v>40</v>
      </c>
      <c r="I1480" s="2">
        <v>3327.55</v>
      </c>
      <c r="J1480" t="str">
        <f t="shared" si="211"/>
        <v>&gt;59</v>
      </c>
      <c r="K1480" s="2">
        <f t="shared" si="207"/>
        <v>3660.3050000000003</v>
      </c>
      <c r="L1480" s="2">
        <f t="shared" si="212"/>
        <v>3660</v>
      </c>
      <c r="M1480" s="2">
        <f t="shared" si="213"/>
        <v>3661</v>
      </c>
      <c r="N1480" s="2">
        <f t="shared" si="214"/>
        <v>3660</v>
      </c>
      <c r="O1480">
        <f t="shared" si="208"/>
        <v>2023</v>
      </c>
      <c r="P1480" t="str">
        <f t="shared" si="209"/>
        <v>Sep</v>
      </c>
      <c r="Q1480" t="str">
        <f t="shared" si="210"/>
        <v>Sep-2023</v>
      </c>
      <c r="R1480" s="2" t="str">
        <f t="shared" si="215"/>
        <v>ADULTS</v>
      </c>
    </row>
    <row r="1481" spans="1:18" x14ac:dyDescent="0.35">
      <c r="A1481" s="1">
        <v>44625</v>
      </c>
      <c r="B1481" t="s">
        <v>1511</v>
      </c>
      <c r="C1481">
        <v>90</v>
      </c>
      <c r="D1481" t="s">
        <v>14</v>
      </c>
      <c r="E1481" t="s">
        <v>25</v>
      </c>
      <c r="F1481" t="s">
        <v>23</v>
      </c>
      <c r="G1481" s="6">
        <f>VLOOKUP(F1481,S$11:$T$15, 2, FALSE)</f>
        <v>2440.2966694490819</v>
      </c>
      <c r="H1481" t="s">
        <v>12</v>
      </c>
      <c r="I1481" s="2">
        <v>1645.61</v>
      </c>
      <c r="J1481" t="str">
        <f t="shared" si="211"/>
        <v>&gt;59</v>
      </c>
      <c r="K1481" s="2">
        <f t="shared" si="207"/>
        <v>1810.171</v>
      </c>
      <c r="L1481" s="2">
        <f t="shared" si="212"/>
        <v>1810</v>
      </c>
      <c r="M1481" s="2">
        <f t="shared" si="213"/>
        <v>1811</v>
      </c>
      <c r="N1481" s="2">
        <f t="shared" si="214"/>
        <v>1810</v>
      </c>
      <c r="O1481">
        <f t="shared" si="208"/>
        <v>2022</v>
      </c>
      <c r="P1481" t="str">
        <f t="shared" si="209"/>
        <v>Mar</v>
      </c>
      <c r="Q1481" t="str">
        <f t="shared" si="210"/>
        <v>Mar-2022</v>
      </c>
      <c r="R1481" s="2" t="str">
        <f t="shared" si="215"/>
        <v>ADULTS</v>
      </c>
    </row>
    <row r="1482" spans="1:18" x14ac:dyDescent="0.35">
      <c r="A1482" s="1">
        <v>44729</v>
      </c>
      <c r="B1482" t="s">
        <v>1512</v>
      </c>
      <c r="C1482">
        <v>3</v>
      </c>
      <c r="D1482" t="s">
        <v>14</v>
      </c>
      <c r="E1482" t="s">
        <v>10</v>
      </c>
      <c r="F1482" t="s">
        <v>16</v>
      </c>
      <c r="G1482" s="6">
        <f>VLOOKUP(F1482,S$11:$T$15, 2, FALSE)</f>
        <v>2509.1716796874998</v>
      </c>
      <c r="H1482" t="s">
        <v>40</v>
      </c>
      <c r="I1482" s="2">
        <v>2563.64</v>
      </c>
      <c r="J1482" t="str">
        <f t="shared" si="211"/>
        <v>0-17</v>
      </c>
      <c r="K1482" s="2">
        <f t="shared" si="207"/>
        <v>2820.0039999999999</v>
      </c>
      <c r="L1482" s="2">
        <f t="shared" si="212"/>
        <v>2820</v>
      </c>
      <c r="M1482" s="2">
        <f t="shared" si="213"/>
        <v>2821</v>
      </c>
      <c r="N1482" s="2">
        <f t="shared" si="214"/>
        <v>2820</v>
      </c>
      <c r="O1482">
        <f t="shared" si="208"/>
        <v>2022</v>
      </c>
      <c r="P1482" t="str">
        <f t="shared" si="209"/>
        <v>Jun</v>
      </c>
      <c r="Q1482" t="str">
        <f t="shared" si="210"/>
        <v>Jun-2022</v>
      </c>
      <c r="R1482" s="2" t="str">
        <f t="shared" si="215"/>
        <v>CHILDREN</v>
      </c>
    </row>
    <row r="1483" spans="1:18" x14ac:dyDescent="0.35">
      <c r="A1483" s="1">
        <v>44717</v>
      </c>
      <c r="B1483" t="s">
        <v>1513</v>
      </c>
      <c r="C1483">
        <v>30</v>
      </c>
      <c r="D1483" t="s">
        <v>14</v>
      </c>
      <c r="E1483" t="s">
        <v>33</v>
      </c>
      <c r="F1483" t="s">
        <v>16</v>
      </c>
      <c r="G1483" s="6">
        <f>VLOOKUP(F1483,S$11:$T$15, 2, FALSE)</f>
        <v>2509.1716796874998</v>
      </c>
      <c r="H1483" t="s">
        <v>37</v>
      </c>
      <c r="I1483" s="2">
        <v>4386.9399999999996</v>
      </c>
      <c r="J1483" t="str">
        <f t="shared" si="211"/>
        <v>18-39</v>
      </c>
      <c r="K1483" s="2">
        <f t="shared" si="207"/>
        <v>4825.634</v>
      </c>
      <c r="L1483" s="2">
        <f t="shared" si="212"/>
        <v>4826</v>
      </c>
      <c r="M1483" s="2">
        <f t="shared" si="213"/>
        <v>4826</v>
      </c>
      <c r="N1483" s="2">
        <f t="shared" si="214"/>
        <v>4825</v>
      </c>
      <c r="O1483">
        <f t="shared" si="208"/>
        <v>2022</v>
      </c>
      <c r="P1483" t="str">
        <f t="shared" si="209"/>
        <v>Jun</v>
      </c>
      <c r="Q1483" t="str">
        <f t="shared" si="210"/>
        <v>Jun-2022</v>
      </c>
      <c r="R1483" s="2" t="str">
        <f t="shared" si="215"/>
        <v>ADULTS</v>
      </c>
    </row>
    <row r="1484" spans="1:18" x14ac:dyDescent="0.35">
      <c r="A1484" s="1">
        <v>45007</v>
      </c>
      <c r="B1484" t="s">
        <v>1514</v>
      </c>
      <c r="C1484">
        <v>89</v>
      </c>
      <c r="D1484" t="s">
        <v>14</v>
      </c>
      <c r="E1484" t="s">
        <v>15</v>
      </c>
      <c r="F1484" t="s">
        <v>16</v>
      </c>
      <c r="G1484" s="6">
        <f>VLOOKUP(F1484,S$11:$T$15, 2, FALSE)</f>
        <v>2509.1716796874998</v>
      </c>
      <c r="H1484" t="s">
        <v>28</v>
      </c>
      <c r="I1484" s="2">
        <v>630.66999999999996</v>
      </c>
      <c r="J1484" t="str">
        <f t="shared" si="211"/>
        <v>&gt;59</v>
      </c>
      <c r="K1484" s="2">
        <f t="shared" si="207"/>
        <v>693.73699999999997</v>
      </c>
      <c r="L1484" s="2">
        <f t="shared" si="212"/>
        <v>694</v>
      </c>
      <c r="M1484" s="2">
        <f t="shared" si="213"/>
        <v>694</v>
      </c>
      <c r="N1484" s="2">
        <f t="shared" si="214"/>
        <v>693</v>
      </c>
      <c r="O1484">
        <f t="shared" si="208"/>
        <v>2023</v>
      </c>
      <c r="P1484" t="str">
        <f t="shared" si="209"/>
        <v>Mar</v>
      </c>
      <c r="Q1484" t="str">
        <f t="shared" si="210"/>
        <v>Mar-2023</v>
      </c>
      <c r="R1484" s="2" t="str">
        <f t="shared" si="215"/>
        <v>ADULTS</v>
      </c>
    </row>
    <row r="1485" spans="1:18" x14ac:dyDescent="0.35">
      <c r="A1485" s="1">
        <v>45272</v>
      </c>
      <c r="B1485" t="s">
        <v>1515</v>
      </c>
      <c r="C1485">
        <v>15</v>
      </c>
      <c r="D1485" t="s">
        <v>21</v>
      </c>
      <c r="E1485" t="s">
        <v>19</v>
      </c>
      <c r="F1485" t="s">
        <v>16</v>
      </c>
      <c r="G1485" s="6">
        <f>VLOOKUP(F1485,S$11:$T$15, 2, FALSE)</f>
        <v>2509.1716796874998</v>
      </c>
      <c r="H1485" t="s">
        <v>12</v>
      </c>
      <c r="I1485" s="2">
        <v>1098.44</v>
      </c>
      <c r="J1485" t="str">
        <f t="shared" si="211"/>
        <v>0-17</v>
      </c>
      <c r="K1485" s="2">
        <f t="shared" si="207"/>
        <v>1208.2840000000001</v>
      </c>
      <c r="L1485" s="2">
        <f t="shared" si="212"/>
        <v>1208</v>
      </c>
      <c r="M1485" s="2">
        <f t="shared" si="213"/>
        <v>1209</v>
      </c>
      <c r="N1485" s="2">
        <f t="shared" si="214"/>
        <v>1208</v>
      </c>
      <c r="O1485">
        <f t="shared" si="208"/>
        <v>2023</v>
      </c>
      <c r="P1485" t="str">
        <f t="shared" si="209"/>
        <v>Dec</v>
      </c>
      <c r="Q1485" t="str">
        <f t="shared" si="210"/>
        <v>Dec-2023</v>
      </c>
      <c r="R1485" s="2" t="str">
        <f t="shared" si="215"/>
        <v>CHILDREN</v>
      </c>
    </row>
    <row r="1486" spans="1:18" x14ac:dyDescent="0.35">
      <c r="A1486" s="1">
        <v>45117</v>
      </c>
      <c r="B1486" t="s">
        <v>1516</v>
      </c>
      <c r="C1486">
        <v>24</v>
      </c>
      <c r="D1486" t="s">
        <v>9</v>
      </c>
      <c r="E1486" t="s">
        <v>35</v>
      </c>
      <c r="F1486" t="s">
        <v>11</v>
      </c>
      <c r="G1486" s="6">
        <f>VLOOKUP(F1486,S$11:$T$15, 2, FALSE)</f>
        <v>2503.6022787783868</v>
      </c>
      <c r="H1486" t="s">
        <v>67</v>
      </c>
      <c r="I1486" s="2">
        <v>2756.69</v>
      </c>
      <c r="J1486" t="str">
        <f t="shared" si="211"/>
        <v>18-39</v>
      </c>
      <c r="K1486" s="2">
        <f t="shared" si="207"/>
        <v>3032.3590000000004</v>
      </c>
      <c r="L1486" s="2">
        <f t="shared" si="212"/>
        <v>3032</v>
      </c>
      <c r="M1486" s="2">
        <f t="shared" si="213"/>
        <v>3033</v>
      </c>
      <c r="N1486" s="2">
        <f t="shared" si="214"/>
        <v>3032</v>
      </c>
      <c r="O1486">
        <f t="shared" si="208"/>
        <v>2023</v>
      </c>
      <c r="P1486" t="str">
        <f t="shared" si="209"/>
        <v>Jul</v>
      </c>
      <c r="Q1486" t="str">
        <f t="shared" si="210"/>
        <v>Jul-2023</v>
      </c>
      <c r="R1486" s="2" t="str">
        <f t="shared" si="215"/>
        <v>ADULTS</v>
      </c>
    </row>
    <row r="1487" spans="1:18" x14ac:dyDescent="0.35">
      <c r="A1487" s="1">
        <v>44958</v>
      </c>
      <c r="B1487" t="s">
        <v>1517</v>
      </c>
      <c r="C1487">
        <v>65</v>
      </c>
      <c r="D1487" t="s">
        <v>14</v>
      </c>
      <c r="E1487" t="s">
        <v>15</v>
      </c>
      <c r="F1487" t="s">
        <v>11</v>
      </c>
      <c r="G1487" s="6">
        <f>VLOOKUP(F1487,S$11:$T$15, 2, FALSE)</f>
        <v>2503.6022787783868</v>
      </c>
      <c r="H1487" t="s">
        <v>40</v>
      </c>
      <c r="I1487" s="2">
        <v>3528.37</v>
      </c>
      <c r="J1487" t="str">
        <f t="shared" si="211"/>
        <v>&gt;59</v>
      </c>
      <c r="K1487" s="2">
        <f t="shared" si="207"/>
        <v>3881.2070000000003</v>
      </c>
      <c r="L1487" s="2">
        <f t="shared" si="212"/>
        <v>3881</v>
      </c>
      <c r="M1487" s="2">
        <f t="shared" si="213"/>
        <v>3882</v>
      </c>
      <c r="N1487" s="2">
        <f t="shared" si="214"/>
        <v>3881</v>
      </c>
      <c r="O1487">
        <f t="shared" si="208"/>
        <v>2023</v>
      </c>
      <c r="P1487" t="str">
        <f t="shared" si="209"/>
        <v>Feb</v>
      </c>
      <c r="Q1487" t="str">
        <f t="shared" si="210"/>
        <v>Feb-2023</v>
      </c>
      <c r="R1487" s="2" t="str">
        <f t="shared" si="215"/>
        <v>ADULTS</v>
      </c>
    </row>
    <row r="1488" spans="1:18" x14ac:dyDescent="0.35">
      <c r="A1488" s="1">
        <v>44662</v>
      </c>
      <c r="B1488" t="s">
        <v>1518</v>
      </c>
      <c r="C1488">
        <v>57</v>
      </c>
      <c r="D1488" t="s">
        <v>14</v>
      </c>
      <c r="E1488" t="s">
        <v>27</v>
      </c>
      <c r="F1488" t="s">
        <v>23</v>
      </c>
      <c r="G1488" s="6">
        <f>VLOOKUP(F1488,S$11:$T$15, 2, FALSE)</f>
        <v>2440.2966694490819</v>
      </c>
      <c r="H1488" t="s">
        <v>17</v>
      </c>
      <c r="I1488" s="2">
        <v>2182.5700000000002</v>
      </c>
      <c r="J1488" t="str">
        <f t="shared" si="211"/>
        <v>40-59</v>
      </c>
      <c r="K1488" s="2">
        <f t="shared" si="207"/>
        <v>2400.8270000000002</v>
      </c>
      <c r="L1488" s="2">
        <f t="shared" si="212"/>
        <v>2401</v>
      </c>
      <c r="M1488" s="2">
        <f t="shared" si="213"/>
        <v>2401</v>
      </c>
      <c r="N1488" s="2">
        <f t="shared" si="214"/>
        <v>2400</v>
      </c>
      <c r="O1488">
        <f t="shared" si="208"/>
        <v>2022</v>
      </c>
      <c r="P1488" t="str">
        <f t="shared" si="209"/>
        <v>Apr</v>
      </c>
      <c r="Q1488" t="str">
        <f t="shared" si="210"/>
        <v>Apr-2022</v>
      </c>
      <c r="R1488" s="2" t="str">
        <f t="shared" si="215"/>
        <v>ADULTS</v>
      </c>
    </row>
    <row r="1489" spans="1:18" x14ac:dyDescent="0.35">
      <c r="A1489" s="1">
        <v>44895</v>
      </c>
      <c r="B1489" t="s">
        <v>1519</v>
      </c>
      <c r="C1489">
        <v>4</v>
      </c>
      <c r="D1489" t="s">
        <v>14</v>
      </c>
      <c r="E1489" t="s">
        <v>33</v>
      </c>
      <c r="F1489" t="s">
        <v>11</v>
      </c>
      <c r="G1489" s="6">
        <f>VLOOKUP(F1489,S$11:$T$15, 2, FALSE)</f>
        <v>2503.6022787783868</v>
      </c>
      <c r="H1489" t="s">
        <v>12</v>
      </c>
      <c r="I1489" s="2">
        <v>1867</v>
      </c>
      <c r="J1489" t="str">
        <f t="shared" si="211"/>
        <v>0-17</v>
      </c>
      <c r="K1489" s="2">
        <f t="shared" si="207"/>
        <v>2053.7000000000003</v>
      </c>
      <c r="L1489" s="2">
        <f t="shared" si="212"/>
        <v>2054</v>
      </c>
      <c r="M1489" s="2">
        <f t="shared" si="213"/>
        <v>2054</v>
      </c>
      <c r="N1489" s="2">
        <f t="shared" si="214"/>
        <v>2053</v>
      </c>
      <c r="O1489">
        <f t="shared" si="208"/>
        <v>2022</v>
      </c>
      <c r="P1489" t="str">
        <f t="shared" si="209"/>
        <v>Nov</v>
      </c>
      <c r="Q1489" t="str">
        <f t="shared" si="210"/>
        <v>Nov-2022</v>
      </c>
      <c r="R1489" s="2" t="str">
        <f t="shared" si="215"/>
        <v>CHILDREN</v>
      </c>
    </row>
    <row r="1490" spans="1:18" x14ac:dyDescent="0.35">
      <c r="A1490" s="1">
        <v>44848</v>
      </c>
      <c r="B1490" t="s">
        <v>1520</v>
      </c>
      <c r="C1490">
        <v>14</v>
      </c>
      <c r="D1490" t="s">
        <v>21</v>
      </c>
      <c r="E1490" t="s">
        <v>27</v>
      </c>
      <c r="F1490" t="s">
        <v>16</v>
      </c>
      <c r="G1490" s="6">
        <f>VLOOKUP(F1490,S$11:$T$15, 2, FALSE)</f>
        <v>2509.1716796874998</v>
      </c>
      <c r="H1490" t="s">
        <v>17</v>
      </c>
      <c r="I1490" s="2">
        <v>3597.86</v>
      </c>
      <c r="J1490" t="str">
        <f t="shared" si="211"/>
        <v>0-17</v>
      </c>
      <c r="K1490" s="2">
        <f t="shared" si="207"/>
        <v>3957.6460000000006</v>
      </c>
      <c r="L1490" s="2">
        <f t="shared" si="212"/>
        <v>3958</v>
      </c>
      <c r="M1490" s="2">
        <f t="shared" si="213"/>
        <v>3958</v>
      </c>
      <c r="N1490" s="2">
        <f t="shared" si="214"/>
        <v>3957</v>
      </c>
      <c r="O1490">
        <f t="shared" si="208"/>
        <v>2022</v>
      </c>
      <c r="P1490" t="str">
        <f t="shared" si="209"/>
        <v>Oct</v>
      </c>
      <c r="Q1490" t="str">
        <f t="shared" si="210"/>
        <v>Oct-2022</v>
      </c>
      <c r="R1490" s="2" t="str">
        <f t="shared" si="215"/>
        <v>CHILDREN</v>
      </c>
    </row>
    <row r="1491" spans="1:18" x14ac:dyDescent="0.35">
      <c r="A1491" s="1">
        <v>45086</v>
      </c>
      <c r="B1491" t="s">
        <v>1521</v>
      </c>
      <c r="C1491">
        <v>32</v>
      </c>
      <c r="D1491" t="s">
        <v>9</v>
      </c>
      <c r="E1491" t="s">
        <v>27</v>
      </c>
      <c r="F1491" t="s">
        <v>11</v>
      </c>
      <c r="G1491" s="6">
        <f>VLOOKUP(F1491,S$11:$T$15, 2, FALSE)</f>
        <v>2503.6022787783868</v>
      </c>
      <c r="H1491" t="s">
        <v>17</v>
      </c>
      <c r="I1491" s="2">
        <v>4962.46</v>
      </c>
      <c r="J1491" t="str">
        <f t="shared" si="211"/>
        <v>18-39</v>
      </c>
      <c r="K1491" s="2">
        <f t="shared" si="207"/>
        <v>5458.7060000000001</v>
      </c>
      <c r="L1491" s="2">
        <f t="shared" si="212"/>
        <v>5459</v>
      </c>
      <c r="M1491" s="2">
        <f t="shared" si="213"/>
        <v>5459</v>
      </c>
      <c r="N1491" s="2">
        <f t="shared" si="214"/>
        <v>5458</v>
      </c>
      <c r="O1491">
        <f t="shared" si="208"/>
        <v>2023</v>
      </c>
      <c r="P1491" t="str">
        <f t="shared" si="209"/>
        <v>Jun</v>
      </c>
      <c r="Q1491" t="str">
        <f t="shared" si="210"/>
        <v>Jun-2023</v>
      </c>
      <c r="R1491" s="2" t="str">
        <f t="shared" si="215"/>
        <v>ADULTS</v>
      </c>
    </row>
    <row r="1492" spans="1:18" x14ac:dyDescent="0.35">
      <c r="A1492" s="1">
        <v>45132</v>
      </c>
      <c r="B1492" t="s">
        <v>1522</v>
      </c>
      <c r="C1492">
        <v>4</v>
      </c>
      <c r="D1492" t="s">
        <v>21</v>
      </c>
      <c r="E1492" t="s">
        <v>33</v>
      </c>
      <c r="F1492" t="s">
        <v>11</v>
      </c>
      <c r="G1492" s="6">
        <f>VLOOKUP(F1492,S$11:$T$15, 2, FALSE)</f>
        <v>2503.6022787783868</v>
      </c>
      <c r="H1492" t="s">
        <v>37</v>
      </c>
      <c r="I1492" s="2">
        <v>2563.06</v>
      </c>
      <c r="J1492" t="str">
        <f t="shared" si="211"/>
        <v>0-17</v>
      </c>
      <c r="K1492" s="2">
        <f t="shared" si="207"/>
        <v>2819.366</v>
      </c>
      <c r="L1492" s="2">
        <f t="shared" si="212"/>
        <v>2819</v>
      </c>
      <c r="M1492" s="2">
        <f t="shared" si="213"/>
        <v>2820</v>
      </c>
      <c r="N1492" s="2">
        <f t="shared" si="214"/>
        <v>2819</v>
      </c>
      <c r="O1492">
        <f t="shared" si="208"/>
        <v>2023</v>
      </c>
      <c r="P1492" t="str">
        <f t="shared" si="209"/>
        <v>Jul</v>
      </c>
      <c r="Q1492" t="str">
        <f t="shared" si="210"/>
        <v>Jul-2023</v>
      </c>
      <c r="R1492" s="2" t="str">
        <f t="shared" si="215"/>
        <v>CHILDREN</v>
      </c>
    </row>
    <row r="1493" spans="1:18" x14ac:dyDescent="0.35">
      <c r="A1493" s="1">
        <v>44832</v>
      </c>
      <c r="B1493" t="s">
        <v>1523</v>
      </c>
      <c r="C1493">
        <v>76</v>
      </c>
      <c r="D1493" t="s">
        <v>21</v>
      </c>
      <c r="E1493" t="s">
        <v>27</v>
      </c>
      <c r="F1493" t="s">
        <v>23</v>
      </c>
      <c r="G1493" s="6">
        <f>VLOOKUP(F1493,S$11:$T$15, 2, FALSE)</f>
        <v>2440.2966694490819</v>
      </c>
      <c r="H1493" t="s">
        <v>37</v>
      </c>
      <c r="I1493" s="2">
        <v>1770.34</v>
      </c>
      <c r="J1493" t="str">
        <f t="shared" si="211"/>
        <v>&gt;59</v>
      </c>
      <c r="K1493" s="2">
        <f t="shared" si="207"/>
        <v>1947.374</v>
      </c>
      <c r="L1493" s="2">
        <f t="shared" si="212"/>
        <v>1947</v>
      </c>
      <c r="M1493" s="2">
        <f t="shared" si="213"/>
        <v>1948</v>
      </c>
      <c r="N1493" s="2">
        <f t="shared" si="214"/>
        <v>1947</v>
      </c>
      <c r="O1493">
        <f t="shared" si="208"/>
        <v>2022</v>
      </c>
      <c r="P1493" t="str">
        <f t="shared" si="209"/>
        <v>Sep</v>
      </c>
      <c r="Q1493" t="str">
        <f t="shared" si="210"/>
        <v>Sep-2022</v>
      </c>
      <c r="R1493" s="2" t="str">
        <f t="shared" si="215"/>
        <v>ADULTS</v>
      </c>
    </row>
    <row r="1494" spans="1:18" x14ac:dyDescent="0.35">
      <c r="A1494" s="1">
        <v>45140</v>
      </c>
      <c r="B1494" t="s">
        <v>1524</v>
      </c>
      <c r="C1494">
        <v>70</v>
      </c>
      <c r="D1494" t="s">
        <v>14</v>
      </c>
      <c r="E1494" t="s">
        <v>22</v>
      </c>
      <c r="F1494" t="s">
        <v>23</v>
      </c>
      <c r="G1494" s="6">
        <f>VLOOKUP(F1494,S$11:$T$15, 2, FALSE)</f>
        <v>2440.2966694490819</v>
      </c>
      <c r="H1494" t="s">
        <v>28</v>
      </c>
      <c r="I1494" s="2">
        <v>3458.85</v>
      </c>
      <c r="J1494" t="str">
        <f t="shared" si="211"/>
        <v>&gt;59</v>
      </c>
      <c r="K1494" s="2">
        <f t="shared" si="207"/>
        <v>3804.7350000000001</v>
      </c>
      <c r="L1494" s="2">
        <f t="shared" si="212"/>
        <v>3805</v>
      </c>
      <c r="M1494" s="2">
        <f t="shared" si="213"/>
        <v>3805</v>
      </c>
      <c r="N1494" s="2">
        <f t="shared" si="214"/>
        <v>3804</v>
      </c>
      <c r="O1494">
        <f t="shared" si="208"/>
        <v>2023</v>
      </c>
      <c r="P1494" t="str">
        <f t="shared" si="209"/>
        <v>Aug</v>
      </c>
      <c r="Q1494" t="str">
        <f t="shared" si="210"/>
        <v>Aug-2023</v>
      </c>
      <c r="R1494" s="2" t="str">
        <f t="shared" si="215"/>
        <v>ADULTS</v>
      </c>
    </row>
    <row r="1495" spans="1:18" x14ac:dyDescent="0.35">
      <c r="A1495" s="1">
        <v>44680</v>
      </c>
      <c r="B1495" t="s">
        <v>1525</v>
      </c>
      <c r="C1495">
        <v>95</v>
      </c>
      <c r="D1495" t="s">
        <v>14</v>
      </c>
      <c r="E1495" t="s">
        <v>35</v>
      </c>
      <c r="F1495" t="s">
        <v>16</v>
      </c>
      <c r="G1495" s="6">
        <f>VLOOKUP(F1495,S$11:$T$15, 2, FALSE)</f>
        <v>2509.1716796874998</v>
      </c>
      <c r="H1495" t="s">
        <v>12</v>
      </c>
      <c r="I1495" s="2">
        <v>1780.88</v>
      </c>
      <c r="J1495" t="str">
        <f t="shared" si="211"/>
        <v>&gt;59</v>
      </c>
      <c r="K1495" s="2">
        <f t="shared" si="207"/>
        <v>1958.9680000000003</v>
      </c>
      <c r="L1495" s="2">
        <f t="shared" si="212"/>
        <v>1959</v>
      </c>
      <c r="M1495" s="2">
        <f t="shared" si="213"/>
        <v>1959</v>
      </c>
      <c r="N1495" s="2">
        <f t="shared" si="214"/>
        <v>1958</v>
      </c>
      <c r="O1495">
        <f t="shared" si="208"/>
        <v>2022</v>
      </c>
      <c r="P1495" t="str">
        <f t="shared" si="209"/>
        <v>Apr</v>
      </c>
      <c r="Q1495" t="str">
        <f t="shared" si="210"/>
        <v>Apr-2022</v>
      </c>
      <c r="R1495" s="2" t="str">
        <f t="shared" si="215"/>
        <v>ADULTS</v>
      </c>
    </row>
    <row r="1496" spans="1:18" x14ac:dyDescent="0.35">
      <c r="A1496" s="1">
        <v>45220</v>
      </c>
      <c r="B1496" t="s">
        <v>1526</v>
      </c>
      <c r="C1496">
        <v>53</v>
      </c>
      <c r="D1496" t="s">
        <v>21</v>
      </c>
      <c r="E1496" t="s">
        <v>10</v>
      </c>
      <c r="F1496" t="s">
        <v>11</v>
      </c>
      <c r="G1496" s="6">
        <f>VLOOKUP(F1496,S$11:$T$15, 2, FALSE)</f>
        <v>2503.6022787783868</v>
      </c>
      <c r="H1496" t="s">
        <v>37</v>
      </c>
      <c r="I1496" s="2">
        <v>3925.11</v>
      </c>
      <c r="J1496" t="str">
        <f t="shared" si="211"/>
        <v>40-59</v>
      </c>
      <c r="K1496" s="2">
        <f t="shared" si="207"/>
        <v>4317.6210000000001</v>
      </c>
      <c r="L1496" s="2">
        <f t="shared" si="212"/>
        <v>4318</v>
      </c>
      <c r="M1496" s="2">
        <f t="shared" si="213"/>
        <v>4318</v>
      </c>
      <c r="N1496" s="2">
        <f t="shared" si="214"/>
        <v>4317</v>
      </c>
      <c r="O1496">
        <f t="shared" si="208"/>
        <v>2023</v>
      </c>
      <c r="P1496" t="str">
        <f t="shared" si="209"/>
        <v>Oct</v>
      </c>
      <c r="Q1496" t="str">
        <f t="shared" si="210"/>
        <v>Oct-2023</v>
      </c>
      <c r="R1496" s="2" t="str">
        <f t="shared" si="215"/>
        <v>ADULTS</v>
      </c>
    </row>
    <row r="1497" spans="1:18" x14ac:dyDescent="0.35">
      <c r="A1497" s="1">
        <v>44650</v>
      </c>
      <c r="B1497" t="s">
        <v>1527</v>
      </c>
      <c r="C1497">
        <v>67</v>
      </c>
      <c r="D1497" t="s">
        <v>14</v>
      </c>
      <c r="E1497" t="s">
        <v>15</v>
      </c>
      <c r="F1497" t="s">
        <v>11</v>
      </c>
      <c r="G1497" s="6">
        <f>VLOOKUP(F1497,S$11:$T$15, 2, FALSE)</f>
        <v>2503.6022787783868</v>
      </c>
      <c r="H1497" t="s">
        <v>37</v>
      </c>
      <c r="I1497" s="2">
        <v>2320.06</v>
      </c>
      <c r="J1497" t="str">
        <f t="shared" si="211"/>
        <v>&gt;59</v>
      </c>
      <c r="K1497" s="2">
        <f t="shared" si="207"/>
        <v>2552.0660000000003</v>
      </c>
      <c r="L1497" s="2">
        <f t="shared" si="212"/>
        <v>2552</v>
      </c>
      <c r="M1497" s="2">
        <f t="shared" si="213"/>
        <v>2553</v>
      </c>
      <c r="N1497" s="2">
        <f t="shared" si="214"/>
        <v>2552</v>
      </c>
      <c r="O1497">
        <f t="shared" si="208"/>
        <v>2022</v>
      </c>
      <c r="P1497" t="str">
        <f t="shared" si="209"/>
        <v>Mar</v>
      </c>
      <c r="Q1497" t="str">
        <f t="shared" si="210"/>
        <v>Mar-2022</v>
      </c>
      <c r="R1497" s="2" t="str">
        <f t="shared" si="215"/>
        <v>ADULTS</v>
      </c>
    </row>
    <row r="1498" spans="1:18" x14ac:dyDescent="0.35">
      <c r="A1498" s="1">
        <v>44803</v>
      </c>
      <c r="B1498" t="s">
        <v>1528</v>
      </c>
      <c r="C1498">
        <v>99</v>
      </c>
      <c r="D1498" t="s">
        <v>14</v>
      </c>
      <c r="E1498" t="s">
        <v>22</v>
      </c>
      <c r="F1498" t="s">
        <v>30</v>
      </c>
      <c r="G1498" s="6">
        <f>VLOOKUP(F1498,S$11:$T$15, 2, FALSE)</f>
        <v>2496.7676064257025</v>
      </c>
      <c r="H1498" t="s">
        <v>28</v>
      </c>
      <c r="I1498" s="2">
        <v>3300.27</v>
      </c>
      <c r="J1498" t="str">
        <f t="shared" si="211"/>
        <v>&gt;59</v>
      </c>
      <c r="K1498" s="2">
        <f t="shared" si="207"/>
        <v>3630.2970000000005</v>
      </c>
      <c r="L1498" s="2">
        <f t="shared" si="212"/>
        <v>3630</v>
      </c>
      <c r="M1498" s="2">
        <f t="shared" si="213"/>
        <v>3631</v>
      </c>
      <c r="N1498" s="2">
        <f t="shared" si="214"/>
        <v>3630</v>
      </c>
      <c r="O1498">
        <f t="shared" si="208"/>
        <v>2022</v>
      </c>
      <c r="P1498" t="str">
        <f t="shared" si="209"/>
        <v>Aug</v>
      </c>
      <c r="Q1498" t="str">
        <f t="shared" si="210"/>
        <v>Aug-2022</v>
      </c>
      <c r="R1498" s="2" t="str">
        <f t="shared" si="215"/>
        <v>ADULTS</v>
      </c>
    </row>
    <row r="1499" spans="1:18" x14ac:dyDescent="0.35">
      <c r="A1499" s="1">
        <v>44996</v>
      </c>
      <c r="B1499" t="s">
        <v>1529</v>
      </c>
      <c r="C1499">
        <v>77</v>
      </c>
      <c r="D1499" t="s">
        <v>21</v>
      </c>
      <c r="E1499" t="s">
        <v>22</v>
      </c>
      <c r="F1499" t="s">
        <v>30</v>
      </c>
      <c r="G1499" s="6">
        <f>VLOOKUP(F1499,S$11:$T$15, 2, FALSE)</f>
        <v>2496.7676064257025</v>
      </c>
      <c r="H1499" t="s">
        <v>17</v>
      </c>
      <c r="I1499" s="2">
        <v>4004.75</v>
      </c>
      <c r="J1499" t="str">
        <f t="shared" si="211"/>
        <v>&gt;59</v>
      </c>
      <c r="K1499" s="2">
        <f t="shared" si="207"/>
        <v>4405.2250000000004</v>
      </c>
      <c r="L1499" s="2">
        <f t="shared" si="212"/>
        <v>4405</v>
      </c>
      <c r="M1499" s="2">
        <f t="shared" si="213"/>
        <v>4406</v>
      </c>
      <c r="N1499" s="2">
        <f t="shared" si="214"/>
        <v>4405</v>
      </c>
      <c r="O1499">
        <f t="shared" si="208"/>
        <v>2023</v>
      </c>
      <c r="P1499" t="str">
        <f t="shared" si="209"/>
        <v>Mar</v>
      </c>
      <c r="Q1499" t="str">
        <f t="shared" si="210"/>
        <v>Mar-2023</v>
      </c>
      <c r="R1499" s="2" t="str">
        <f t="shared" si="215"/>
        <v>ADULTS</v>
      </c>
    </row>
    <row r="1500" spans="1:18" x14ac:dyDescent="0.35">
      <c r="A1500" s="1">
        <v>44932</v>
      </c>
      <c r="B1500" t="s">
        <v>1530</v>
      </c>
      <c r="C1500">
        <v>57</v>
      </c>
      <c r="D1500" t="s">
        <v>14</v>
      </c>
      <c r="E1500" t="s">
        <v>19</v>
      </c>
      <c r="F1500" t="s">
        <v>11</v>
      </c>
      <c r="G1500" s="6">
        <f>VLOOKUP(F1500,S$11:$T$15, 2, FALSE)</f>
        <v>2503.6022787783868</v>
      </c>
      <c r="H1500" t="s">
        <v>17</v>
      </c>
      <c r="I1500" s="2">
        <v>4766.05</v>
      </c>
      <c r="J1500" t="str">
        <f t="shared" si="211"/>
        <v>40-59</v>
      </c>
      <c r="K1500" s="2">
        <f t="shared" si="207"/>
        <v>5242.6550000000007</v>
      </c>
      <c r="L1500" s="2">
        <f t="shared" si="212"/>
        <v>5243</v>
      </c>
      <c r="M1500" s="2">
        <f t="shared" si="213"/>
        <v>5243</v>
      </c>
      <c r="N1500" s="2">
        <f t="shared" si="214"/>
        <v>5242</v>
      </c>
      <c r="O1500">
        <f t="shared" si="208"/>
        <v>2023</v>
      </c>
      <c r="P1500" t="str">
        <f t="shared" si="209"/>
        <v>Jan</v>
      </c>
      <c r="Q1500" t="str">
        <f t="shared" si="210"/>
        <v>Jan-2023</v>
      </c>
      <c r="R1500" s="2" t="str">
        <f t="shared" si="215"/>
        <v>ADULTS</v>
      </c>
    </row>
    <row r="1501" spans="1:18" x14ac:dyDescent="0.35">
      <c r="A1501" s="1">
        <v>45271</v>
      </c>
      <c r="B1501" t="s">
        <v>1531</v>
      </c>
      <c r="C1501">
        <v>79</v>
      </c>
      <c r="D1501" t="s">
        <v>21</v>
      </c>
      <c r="E1501" t="s">
        <v>25</v>
      </c>
      <c r="F1501" t="s">
        <v>11</v>
      </c>
      <c r="G1501" s="6">
        <f>VLOOKUP(F1501,S$11:$T$15, 2, FALSE)</f>
        <v>2503.6022787783868</v>
      </c>
      <c r="H1501" t="s">
        <v>28</v>
      </c>
      <c r="I1501" s="2">
        <v>737.4</v>
      </c>
      <c r="J1501" t="str">
        <f t="shared" si="211"/>
        <v>&gt;59</v>
      </c>
      <c r="K1501" s="2">
        <f t="shared" si="207"/>
        <v>811.14</v>
      </c>
      <c r="L1501" s="2">
        <f t="shared" si="212"/>
        <v>811</v>
      </c>
      <c r="M1501" s="2">
        <f t="shared" si="213"/>
        <v>812</v>
      </c>
      <c r="N1501" s="2">
        <f t="shared" si="214"/>
        <v>811</v>
      </c>
      <c r="O1501">
        <f t="shared" si="208"/>
        <v>2023</v>
      </c>
      <c r="P1501" t="str">
        <f t="shared" si="209"/>
        <v>Dec</v>
      </c>
      <c r="Q1501" t="str">
        <f t="shared" si="210"/>
        <v>Dec-2023</v>
      </c>
      <c r="R1501" s="2" t="str">
        <f t="shared" si="215"/>
        <v>ADULTS</v>
      </c>
    </row>
    <row r="1502" spans="1:18" x14ac:dyDescent="0.35">
      <c r="A1502" s="1">
        <v>45014</v>
      </c>
      <c r="B1502" t="s">
        <v>1532</v>
      </c>
      <c r="C1502">
        <v>31</v>
      </c>
      <c r="D1502" t="s">
        <v>21</v>
      </c>
      <c r="E1502" t="s">
        <v>10</v>
      </c>
      <c r="F1502" t="s">
        <v>16</v>
      </c>
      <c r="G1502" s="6">
        <f>VLOOKUP(F1502,S$11:$T$15, 2, FALSE)</f>
        <v>2509.1716796874998</v>
      </c>
      <c r="H1502" t="s">
        <v>28</v>
      </c>
      <c r="I1502" s="2">
        <v>3743.3</v>
      </c>
      <c r="J1502" t="str">
        <f t="shared" si="211"/>
        <v>18-39</v>
      </c>
      <c r="K1502" s="2">
        <f t="shared" si="207"/>
        <v>4117.63</v>
      </c>
      <c r="L1502" s="2">
        <f t="shared" si="212"/>
        <v>4118</v>
      </c>
      <c r="M1502" s="2">
        <f t="shared" si="213"/>
        <v>4118</v>
      </c>
      <c r="N1502" s="2">
        <f t="shared" si="214"/>
        <v>4117</v>
      </c>
      <c r="O1502">
        <f t="shared" si="208"/>
        <v>2023</v>
      </c>
      <c r="P1502" t="str">
        <f t="shared" si="209"/>
        <v>Mar</v>
      </c>
      <c r="Q1502" t="str">
        <f t="shared" si="210"/>
        <v>Mar-2023</v>
      </c>
      <c r="R1502" s="2" t="str">
        <f t="shared" si="215"/>
        <v>ADULTS</v>
      </c>
    </row>
    <row r="1503" spans="1:18" x14ac:dyDescent="0.35">
      <c r="A1503" s="1">
        <v>44590</v>
      </c>
      <c r="B1503" t="s">
        <v>1533</v>
      </c>
      <c r="C1503">
        <v>11</v>
      </c>
      <c r="D1503" t="s">
        <v>9</v>
      </c>
      <c r="E1503" t="s">
        <v>25</v>
      </c>
      <c r="F1503" t="s">
        <v>11</v>
      </c>
      <c r="G1503" s="6">
        <f>VLOOKUP(F1503,S$11:$T$15, 2, FALSE)</f>
        <v>2503.6022787783868</v>
      </c>
      <c r="H1503" t="s">
        <v>28</v>
      </c>
      <c r="I1503" s="2">
        <v>1849.81</v>
      </c>
      <c r="J1503" t="str">
        <f t="shared" si="211"/>
        <v>0-17</v>
      </c>
      <c r="K1503" s="2">
        <f t="shared" si="207"/>
        <v>2034.7910000000002</v>
      </c>
      <c r="L1503" s="2">
        <f t="shared" si="212"/>
        <v>2035</v>
      </c>
      <c r="M1503" s="2">
        <f t="shared" si="213"/>
        <v>2035</v>
      </c>
      <c r="N1503" s="2">
        <f t="shared" si="214"/>
        <v>2034</v>
      </c>
      <c r="O1503">
        <f t="shared" si="208"/>
        <v>2022</v>
      </c>
      <c r="P1503" t="str">
        <f t="shared" si="209"/>
        <v>Jan</v>
      </c>
      <c r="Q1503" t="str">
        <f t="shared" si="210"/>
        <v>Jan-2022</v>
      </c>
      <c r="R1503" s="2" t="str">
        <f t="shared" si="215"/>
        <v>CHILDREN</v>
      </c>
    </row>
    <row r="1504" spans="1:18" x14ac:dyDescent="0.35">
      <c r="A1504" s="1">
        <v>44913</v>
      </c>
      <c r="B1504" t="s">
        <v>1534</v>
      </c>
      <c r="C1504">
        <v>15</v>
      </c>
      <c r="D1504" t="s">
        <v>9</v>
      </c>
      <c r="E1504" t="s">
        <v>10</v>
      </c>
      <c r="F1504" t="s">
        <v>30</v>
      </c>
      <c r="G1504" s="6">
        <f>VLOOKUP(F1504,S$11:$T$15, 2, FALSE)</f>
        <v>2496.7676064257025</v>
      </c>
      <c r="H1504" t="s">
        <v>17</v>
      </c>
      <c r="I1504" s="2">
        <v>974.15</v>
      </c>
      <c r="J1504" t="str">
        <f t="shared" si="211"/>
        <v>0-17</v>
      </c>
      <c r="K1504" s="2">
        <f t="shared" si="207"/>
        <v>1071.5650000000001</v>
      </c>
      <c r="L1504" s="2">
        <f t="shared" si="212"/>
        <v>1072</v>
      </c>
      <c r="M1504" s="2">
        <f t="shared" si="213"/>
        <v>1072</v>
      </c>
      <c r="N1504" s="2">
        <f t="shared" si="214"/>
        <v>1071</v>
      </c>
      <c r="O1504">
        <f t="shared" si="208"/>
        <v>2022</v>
      </c>
      <c r="P1504" t="str">
        <f t="shared" si="209"/>
        <v>Dec</v>
      </c>
      <c r="Q1504" t="str">
        <f t="shared" si="210"/>
        <v>Dec-2022</v>
      </c>
      <c r="R1504" s="2" t="str">
        <f t="shared" si="215"/>
        <v>CHILDREN</v>
      </c>
    </row>
    <row r="1505" spans="1:18" x14ac:dyDescent="0.35">
      <c r="A1505" s="1">
        <v>44887</v>
      </c>
      <c r="B1505" t="s">
        <v>1535</v>
      </c>
      <c r="C1505">
        <v>13</v>
      </c>
      <c r="D1505" t="s">
        <v>9</v>
      </c>
      <c r="E1505" t="s">
        <v>25</v>
      </c>
      <c r="F1505" t="s">
        <v>11</v>
      </c>
      <c r="G1505" s="6">
        <f>VLOOKUP(F1505,S$11:$T$15, 2, FALSE)</f>
        <v>2503.6022787783868</v>
      </c>
      <c r="H1505" t="s">
        <v>12</v>
      </c>
      <c r="I1505" s="2">
        <v>3162.48</v>
      </c>
      <c r="J1505" t="str">
        <f t="shared" si="211"/>
        <v>0-17</v>
      </c>
      <c r="K1505" s="2">
        <f t="shared" si="207"/>
        <v>3478.7280000000005</v>
      </c>
      <c r="L1505" s="2">
        <f t="shared" si="212"/>
        <v>3479</v>
      </c>
      <c r="M1505" s="2">
        <f t="shared" si="213"/>
        <v>3479</v>
      </c>
      <c r="N1505" s="2">
        <f t="shared" si="214"/>
        <v>3478</v>
      </c>
      <c r="O1505">
        <f t="shared" si="208"/>
        <v>2022</v>
      </c>
      <c r="P1505" t="str">
        <f t="shared" si="209"/>
        <v>Nov</v>
      </c>
      <c r="Q1505" t="str">
        <f t="shared" si="210"/>
        <v>Nov-2022</v>
      </c>
      <c r="R1505" s="2" t="str">
        <f t="shared" si="215"/>
        <v>CHILDREN</v>
      </c>
    </row>
    <row r="1506" spans="1:18" x14ac:dyDescent="0.35">
      <c r="A1506" s="1">
        <v>45218</v>
      </c>
      <c r="B1506" t="s">
        <v>1536</v>
      </c>
      <c r="C1506">
        <v>71</v>
      </c>
      <c r="D1506" t="s">
        <v>14</v>
      </c>
      <c r="E1506" t="s">
        <v>33</v>
      </c>
      <c r="F1506" t="s">
        <v>16</v>
      </c>
      <c r="G1506" s="6">
        <f>VLOOKUP(F1506,S$11:$T$15, 2, FALSE)</f>
        <v>2509.1716796874998</v>
      </c>
      <c r="H1506" t="s">
        <v>12</v>
      </c>
      <c r="I1506" s="2">
        <v>4752.21</v>
      </c>
      <c r="J1506" t="str">
        <f t="shared" si="211"/>
        <v>&gt;59</v>
      </c>
      <c r="K1506" s="2">
        <f t="shared" si="207"/>
        <v>5227.4310000000005</v>
      </c>
      <c r="L1506" s="2">
        <f t="shared" si="212"/>
        <v>5227</v>
      </c>
      <c r="M1506" s="2">
        <f t="shared" si="213"/>
        <v>5228</v>
      </c>
      <c r="N1506" s="2">
        <f t="shared" si="214"/>
        <v>5227</v>
      </c>
      <c r="O1506">
        <f t="shared" si="208"/>
        <v>2023</v>
      </c>
      <c r="P1506" t="str">
        <f t="shared" si="209"/>
        <v>Oct</v>
      </c>
      <c r="Q1506" t="str">
        <f t="shared" si="210"/>
        <v>Oct-2023</v>
      </c>
      <c r="R1506" s="2" t="str">
        <f t="shared" si="215"/>
        <v>ADULTS</v>
      </c>
    </row>
    <row r="1507" spans="1:18" x14ac:dyDescent="0.35">
      <c r="A1507" s="1">
        <v>45150</v>
      </c>
      <c r="B1507" t="s">
        <v>1537</v>
      </c>
      <c r="C1507">
        <v>14</v>
      </c>
      <c r="D1507" t="s">
        <v>14</v>
      </c>
      <c r="E1507" t="s">
        <v>25</v>
      </c>
      <c r="F1507" t="s">
        <v>11</v>
      </c>
      <c r="G1507" s="6">
        <f>VLOOKUP(F1507,S$11:$T$15, 2, FALSE)</f>
        <v>2503.6022787783868</v>
      </c>
      <c r="H1507" t="s">
        <v>17</v>
      </c>
      <c r="I1507" s="2">
        <v>4100.3900000000003</v>
      </c>
      <c r="J1507" t="str">
        <f t="shared" si="211"/>
        <v>0-17</v>
      </c>
      <c r="K1507" s="2">
        <f t="shared" si="207"/>
        <v>4510.429000000001</v>
      </c>
      <c r="L1507" s="2">
        <f t="shared" si="212"/>
        <v>4510</v>
      </c>
      <c r="M1507" s="2">
        <f t="shared" si="213"/>
        <v>4511</v>
      </c>
      <c r="N1507" s="2">
        <f t="shared" si="214"/>
        <v>4510</v>
      </c>
      <c r="O1507">
        <f t="shared" si="208"/>
        <v>2023</v>
      </c>
      <c r="P1507" t="str">
        <f t="shared" si="209"/>
        <v>Aug</v>
      </c>
      <c r="Q1507" t="str">
        <f t="shared" si="210"/>
        <v>Aug-2023</v>
      </c>
      <c r="R1507" s="2" t="str">
        <f t="shared" si="215"/>
        <v>CHILDREN</v>
      </c>
    </row>
    <row r="1508" spans="1:18" x14ac:dyDescent="0.35">
      <c r="A1508" s="1">
        <v>45135</v>
      </c>
      <c r="B1508" t="s">
        <v>1538</v>
      </c>
      <c r="C1508">
        <v>92</v>
      </c>
      <c r="D1508" t="s">
        <v>14</v>
      </c>
      <c r="E1508" t="s">
        <v>25</v>
      </c>
      <c r="F1508" t="s">
        <v>23</v>
      </c>
      <c r="G1508" s="6">
        <f>VLOOKUP(F1508,S$11:$T$15, 2, FALSE)</f>
        <v>2440.2966694490819</v>
      </c>
      <c r="H1508" t="s">
        <v>28</v>
      </c>
      <c r="I1508" s="2">
        <v>183.58</v>
      </c>
      <c r="J1508" t="str">
        <f t="shared" si="211"/>
        <v>&gt;59</v>
      </c>
      <c r="K1508" s="2">
        <f t="shared" si="207"/>
        <v>201.93800000000002</v>
      </c>
      <c r="L1508" s="2">
        <f t="shared" si="212"/>
        <v>202</v>
      </c>
      <c r="M1508" s="2">
        <f t="shared" si="213"/>
        <v>202</v>
      </c>
      <c r="N1508" s="2">
        <f t="shared" si="214"/>
        <v>201</v>
      </c>
      <c r="O1508">
        <f t="shared" si="208"/>
        <v>2023</v>
      </c>
      <c r="P1508" t="str">
        <f t="shared" si="209"/>
        <v>Jul</v>
      </c>
      <c r="Q1508" t="str">
        <f t="shared" si="210"/>
        <v>Jul-2023</v>
      </c>
      <c r="R1508" s="2" t="str">
        <f t="shared" si="215"/>
        <v>ADULTS</v>
      </c>
    </row>
    <row r="1509" spans="1:18" x14ac:dyDescent="0.35">
      <c r="A1509" s="1">
        <v>45213</v>
      </c>
      <c r="B1509" t="s">
        <v>1539</v>
      </c>
      <c r="C1509">
        <v>80</v>
      </c>
      <c r="D1509" t="s">
        <v>14</v>
      </c>
      <c r="E1509" t="s">
        <v>33</v>
      </c>
      <c r="F1509" t="s">
        <v>16</v>
      </c>
      <c r="G1509" s="6">
        <f>VLOOKUP(F1509,S$11:$T$15, 2, FALSE)</f>
        <v>2509.1716796874998</v>
      </c>
      <c r="H1509" t="s">
        <v>28</v>
      </c>
      <c r="I1509" s="2">
        <v>4897.8</v>
      </c>
      <c r="J1509" t="str">
        <f t="shared" si="211"/>
        <v>&gt;59</v>
      </c>
      <c r="K1509" s="2">
        <f t="shared" si="207"/>
        <v>5387.5800000000008</v>
      </c>
      <c r="L1509" s="2">
        <f t="shared" si="212"/>
        <v>5388</v>
      </c>
      <c r="M1509" s="2">
        <f t="shared" si="213"/>
        <v>5388</v>
      </c>
      <c r="N1509" s="2">
        <f t="shared" si="214"/>
        <v>5387</v>
      </c>
      <c r="O1509">
        <f t="shared" si="208"/>
        <v>2023</v>
      </c>
      <c r="P1509" t="str">
        <f t="shared" si="209"/>
        <v>Oct</v>
      </c>
      <c r="Q1509" t="str">
        <f t="shared" si="210"/>
        <v>Oct-2023</v>
      </c>
      <c r="R1509" s="2" t="str">
        <f t="shared" si="215"/>
        <v>ADULTS</v>
      </c>
    </row>
    <row r="1510" spans="1:18" x14ac:dyDescent="0.35">
      <c r="A1510" s="1">
        <v>45198</v>
      </c>
      <c r="B1510" t="s">
        <v>1540</v>
      </c>
      <c r="C1510">
        <v>96</v>
      </c>
      <c r="D1510" t="s">
        <v>14</v>
      </c>
      <c r="E1510" t="s">
        <v>33</v>
      </c>
      <c r="F1510" t="s">
        <v>11</v>
      </c>
      <c r="G1510" s="6">
        <f>VLOOKUP(F1510,S$11:$T$15, 2, FALSE)</f>
        <v>2503.6022787783868</v>
      </c>
      <c r="H1510" t="s">
        <v>12</v>
      </c>
      <c r="I1510" s="2">
        <v>1312.94</v>
      </c>
      <c r="J1510" t="str">
        <f t="shared" si="211"/>
        <v>&gt;59</v>
      </c>
      <c r="K1510" s="2">
        <f t="shared" si="207"/>
        <v>1444.2340000000002</v>
      </c>
      <c r="L1510" s="2">
        <f t="shared" si="212"/>
        <v>1444</v>
      </c>
      <c r="M1510" s="2">
        <f t="shared" si="213"/>
        <v>1445</v>
      </c>
      <c r="N1510" s="2">
        <f t="shared" si="214"/>
        <v>1444</v>
      </c>
      <c r="O1510">
        <f t="shared" si="208"/>
        <v>2023</v>
      </c>
      <c r="P1510" t="str">
        <f t="shared" si="209"/>
        <v>Sep</v>
      </c>
      <c r="Q1510" t="str">
        <f t="shared" si="210"/>
        <v>Sep-2023</v>
      </c>
      <c r="R1510" s="2" t="str">
        <f t="shared" si="215"/>
        <v>ADULTS</v>
      </c>
    </row>
    <row r="1511" spans="1:18" x14ac:dyDescent="0.35">
      <c r="A1511" s="1">
        <v>44721</v>
      </c>
      <c r="B1511" t="s">
        <v>1541</v>
      </c>
      <c r="C1511">
        <v>52</v>
      </c>
      <c r="D1511" t="s">
        <v>14</v>
      </c>
      <c r="E1511" t="s">
        <v>33</v>
      </c>
      <c r="F1511" t="s">
        <v>23</v>
      </c>
      <c r="G1511" s="6">
        <f>VLOOKUP(F1511,S$11:$T$15, 2, FALSE)</f>
        <v>2440.2966694490819</v>
      </c>
      <c r="H1511" t="s">
        <v>40</v>
      </c>
      <c r="I1511" s="2">
        <v>4529.43</v>
      </c>
      <c r="J1511" t="str">
        <f t="shared" si="211"/>
        <v>40-59</v>
      </c>
      <c r="K1511" s="2">
        <f t="shared" si="207"/>
        <v>4982.3730000000005</v>
      </c>
      <c r="L1511" s="2">
        <f t="shared" si="212"/>
        <v>4982</v>
      </c>
      <c r="M1511" s="2">
        <f t="shared" si="213"/>
        <v>4983</v>
      </c>
      <c r="N1511" s="2">
        <f t="shared" si="214"/>
        <v>4982</v>
      </c>
      <c r="O1511">
        <f t="shared" si="208"/>
        <v>2022</v>
      </c>
      <c r="P1511" t="str">
        <f t="shared" si="209"/>
        <v>Jun</v>
      </c>
      <c r="Q1511" t="str">
        <f t="shared" si="210"/>
        <v>Jun-2022</v>
      </c>
      <c r="R1511" s="2" t="str">
        <f t="shared" si="215"/>
        <v>ADULTS</v>
      </c>
    </row>
    <row r="1512" spans="1:18" x14ac:dyDescent="0.35">
      <c r="A1512" s="1">
        <v>44660</v>
      </c>
      <c r="B1512" t="s">
        <v>1542</v>
      </c>
      <c r="C1512">
        <v>32</v>
      </c>
      <c r="D1512" t="s">
        <v>14</v>
      </c>
      <c r="E1512" t="s">
        <v>19</v>
      </c>
      <c r="F1512" t="s">
        <v>23</v>
      </c>
      <c r="G1512" s="6">
        <f>VLOOKUP(F1512,S$11:$T$15, 2, FALSE)</f>
        <v>2440.2966694490819</v>
      </c>
      <c r="H1512" t="s">
        <v>37</v>
      </c>
      <c r="I1512" s="2">
        <v>3162.54</v>
      </c>
      <c r="J1512" t="str">
        <f t="shared" si="211"/>
        <v>18-39</v>
      </c>
      <c r="K1512" s="2">
        <f t="shared" si="207"/>
        <v>3478.7940000000003</v>
      </c>
      <c r="L1512" s="2">
        <f t="shared" si="212"/>
        <v>3479</v>
      </c>
      <c r="M1512" s="2">
        <f t="shared" si="213"/>
        <v>3479</v>
      </c>
      <c r="N1512" s="2">
        <f t="shared" si="214"/>
        <v>3478</v>
      </c>
      <c r="O1512">
        <f t="shared" si="208"/>
        <v>2022</v>
      </c>
      <c r="P1512" t="str">
        <f t="shared" si="209"/>
        <v>Apr</v>
      </c>
      <c r="Q1512" t="str">
        <f t="shared" si="210"/>
        <v>Apr-2022</v>
      </c>
      <c r="R1512" s="2" t="str">
        <f t="shared" si="215"/>
        <v>ADULTS</v>
      </c>
    </row>
    <row r="1513" spans="1:18" x14ac:dyDescent="0.35">
      <c r="A1513" s="1">
        <v>44975</v>
      </c>
      <c r="B1513" t="s">
        <v>1543</v>
      </c>
      <c r="C1513">
        <v>13</v>
      </c>
      <c r="D1513" t="s">
        <v>9</v>
      </c>
      <c r="E1513" t="s">
        <v>35</v>
      </c>
      <c r="F1513" t="s">
        <v>11</v>
      </c>
      <c r="G1513" s="6">
        <f>VLOOKUP(F1513,S$11:$T$15, 2, FALSE)</f>
        <v>2503.6022787783868</v>
      </c>
      <c r="H1513" t="s">
        <v>12</v>
      </c>
      <c r="I1513" s="2">
        <v>2524.87</v>
      </c>
      <c r="J1513" t="str">
        <f t="shared" si="211"/>
        <v>0-17</v>
      </c>
      <c r="K1513" s="2">
        <f t="shared" si="207"/>
        <v>2777.357</v>
      </c>
      <c r="L1513" s="2">
        <f t="shared" si="212"/>
        <v>2777</v>
      </c>
      <c r="M1513" s="2">
        <f t="shared" si="213"/>
        <v>2778</v>
      </c>
      <c r="N1513" s="2">
        <f t="shared" si="214"/>
        <v>2777</v>
      </c>
      <c r="O1513">
        <f t="shared" si="208"/>
        <v>2023</v>
      </c>
      <c r="P1513" t="str">
        <f t="shared" si="209"/>
        <v>Feb</v>
      </c>
      <c r="Q1513" t="str">
        <f t="shared" si="210"/>
        <v>Feb-2023</v>
      </c>
      <c r="R1513" s="2" t="str">
        <f t="shared" si="215"/>
        <v>CHILDREN</v>
      </c>
    </row>
    <row r="1514" spans="1:18" x14ac:dyDescent="0.35">
      <c r="A1514" s="1">
        <v>44896</v>
      </c>
      <c r="B1514" t="s">
        <v>1544</v>
      </c>
      <c r="C1514">
        <v>84</v>
      </c>
      <c r="D1514" t="s">
        <v>21</v>
      </c>
      <c r="E1514" t="s">
        <v>22</v>
      </c>
      <c r="F1514" t="s">
        <v>23</v>
      </c>
      <c r="G1514" s="6">
        <f>VLOOKUP(F1514,S$11:$T$15, 2, FALSE)</f>
        <v>2440.2966694490819</v>
      </c>
      <c r="H1514" t="s">
        <v>40</v>
      </c>
      <c r="I1514" s="2">
        <v>1551.68</v>
      </c>
      <c r="J1514" t="str">
        <f t="shared" si="211"/>
        <v>&gt;59</v>
      </c>
      <c r="K1514" s="2">
        <f t="shared" si="207"/>
        <v>1706.8480000000002</v>
      </c>
      <c r="L1514" s="2">
        <f t="shared" si="212"/>
        <v>1707</v>
      </c>
      <c r="M1514" s="2">
        <f t="shared" si="213"/>
        <v>1707</v>
      </c>
      <c r="N1514" s="2">
        <f t="shared" si="214"/>
        <v>1706</v>
      </c>
      <c r="O1514">
        <f t="shared" si="208"/>
        <v>2022</v>
      </c>
      <c r="P1514" t="str">
        <f t="shared" si="209"/>
        <v>Dec</v>
      </c>
      <c r="Q1514" t="str">
        <f t="shared" si="210"/>
        <v>Dec-2022</v>
      </c>
      <c r="R1514" s="2" t="str">
        <f t="shared" si="215"/>
        <v>ADULTS</v>
      </c>
    </row>
    <row r="1515" spans="1:18" x14ac:dyDescent="0.35">
      <c r="A1515" s="1">
        <v>44691</v>
      </c>
      <c r="B1515" t="s">
        <v>1545</v>
      </c>
      <c r="C1515">
        <v>55</v>
      </c>
      <c r="D1515" t="s">
        <v>14</v>
      </c>
      <c r="E1515" t="s">
        <v>22</v>
      </c>
      <c r="F1515" t="s">
        <v>23</v>
      </c>
      <c r="G1515" s="6">
        <f>VLOOKUP(F1515,S$11:$T$15, 2, FALSE)</f>
        <v>2440.2966694490819</v>
      </c>
      <c r="H1515" t="s">
        <v>12</v>
      </c>
      <c r="I1515" s="2">
        <v>4363.8999999999996</v>
      </c>
      <c r="J1515" t="str">
        <f t="shared" si="211"/>
        <v>40-59</v>
      </c>
      <c r="K1515" s="2">
        <f t="shared" si="207"/>
        <v>4800.29</v>
      </c>
      <c r="L1515" s="2">
        <f t="shared" si="212"/>
        <v>4800</v>
      </c>
      <c r="M1515" s="2">
        <f t="shared" si="213"/>
        <v>4801</v>
      </c>
      <c r="N1515" s="2">
        <f t="shared" si="214"/>
        <v>4800</v>
      </c>
      <c r="O1515">
        <f t="shared" si="208"/>
        <v>2022</v>
      </c>
      <c r="P1515" t="str">
        <f t="shared" si="209"/>
        <v>May</v>
      </c>
      <c r="Q1515" t="str">
        <f t="shared" si="210"/>
        <v>May-2022</v>
      </c>
      <c r="R1515" s="2" t="str">
        <f t="shared" si="215"/>
        <v>ADULTS</v>
      </c>
    </row>
    <row r="1516" spans="1:18" x14ac:dyDescent="0.35">
      <c r="A1516" s="1">
        <v>45174</v>
      </c>
      <c r="B1516" t="s">
        <v>1546</v>
      </c>
      <c r="C1516">
        <v>21</v>
      </c>
      <c r="D1516" t="s">
        <v>21</v>
      </c>
      <c r="E1516" t="s">
        <v>10</v>
      </c>
      <c r="F1516" t="s">
        <v>23</v>
      </c>
      <c r="G1516" s="6">
        <f>VLOOKUP(F1516,S$11:$T$15, 2, FALSE)</f>
        <v>2440.2966694490819</v>
      </c>
      <c r="H1516" t="s">
        <v>28</v>
      </c>
      <c r="I1516" s="2">
        <v>557.03</v>
      </c>
      <c r="J1516" t="str">
        <f t="shared" si="211"/>
        <v>18-39</v>
      </c>
      <c r="K1516" s="2">
        <f t="shared" si="207"/>
        <v>612.73300000000006</v>
      </c>
      <c r="L1516" s="2">
        <f t="shared" si="212"/>
        <v>613</v>
      </c>
      <c r="M1516" s="2">
        <f t="shared" si="213"/>
        <v>613</v>
      </c>
      <c r="N1516" s="2">
        <f t="shared" si="214"/>
        <v>612</v>
      </c>
      <c r="O1516">
        <f t="shared" si="208"/>
        <v>2023</v>
      </c>
      <c r="P1516" t="str">
        <f t="shared" si="209"/>
        <v>Sep</v>
      </c>
      <c r="Q1516" t="str">
        <f t="shared" si="210"/>
        <v>Sep-2023</v>
      </c>
      <c r="R1516" s="2" t="str">
        <f t="shared" si="215"/>
        <v>ADULTS</v>
      </c>
    </row>
    <row r="1517" spans="1:18" x14ac:dyDescent="0.35">
      <c r="A1517" s="1">
        <v>44987</v>
      </c>
      <c r="B1517" t="s">
        <v>1547</v>
      </c>
      <c r="C1517">
        <v>6</v>
      </c>
      <c r="D1517" t="s">
        <v>14</v>
      </c>
      <c r="E1517" t="s">
        <v>33</v>
      </c>
      <c r="F1517" t="s">
        <v>16</v>
      </c>
      <c r="G1517" s="6">
        <f>VLOOKUP(F1517,S$11:$T$15, 2, FALSE)</f>
        <v>2509.1716796874998</v>
      </c>
      <c r="H1517" t="s">
        <v>37</v>
      </c>
      <c r="I1517" s="2">
        <v>832.14</v>
      </c>
      <c r="J1517" t="str">
        <f t="shared" si="211"/>
        <v>0-17</v>
      </c>
      <c r="K1517" s="2">
        <f t="shared" si="207"/>
        <v>915.35400000000004</v>
      </c>
      <c r="L1517" s="2">
        <f t="shared" si="212"/>
        <v>915</v>
      </c>
      <c r="M1517" s="2">
        <f t="shared" si="213"/>
        <v>916</v>
      </c>
      <c r="N1517" s="2">
        <f t="shared" si="214"/>
        <v>915</v>
      </c>
      <c r="O1517">
        <f t="shared" si="208"/>
        <v>2023</v>
      </c>
      <c r="P1517" t="str">
        <f t="shared" si="209"/>
        <v>Mar</v>
      </c>
      <c r="Q1517" t="str">
        <f t="shared" si="210"/>
        <v>Mar-2023</v>
      </c>
      <c r="R1517" s="2" t="str">
        <f t="shared" si="215"/>
        <v>CHILDREN</v>
      </c>
    </row>
    <row r="1518" spans="1:18" x14ac:dyDescent="0.35">
      <c r="A1518" s="1">
        <v>45229</v>
      </c>
      <c r="B1518" t="s">
        <v>1548</v>
      </c>
      <c r="C1518">
        <v>50</v>
      </c>
      <c r="D1518" t="s">
        <v>21</v>
      </c>
      <c r="E1518" t="s">
        <v>33</v>
      </c>
      <c r="F1518" t="s">
        <v>23</v>
      </c>
      <c r="G1518" s="6">
        <f>VLOOKUP(F1518,S$11:$T$15, 2, FALSE)</f>
        <v>2440.2966694490819</v>
      </c>
      <c r="H1518" t="s">
        <v>40</v>
      </c>
      <c r="I1518" s="2">
        <v>4480.67</v>
      </c>
      <c r="J1518" t="str">
        <f t="shared" si="211"/>
        <v>40-59</v>
      </c>
      <c r="K1518" s="2">
        <f t="shared" si="207"/>
        <v>4928.7370000000001</v>
      </c>
      <c r="L1518" s="2">
        <f t="shared" si="212"/>
        <v>4929</v>
      </c>
      <c r="M1518" s="2">
        <f t="shared" si="213"/>
        <v>4929</v>
      </c>
      <c r="N1518" s="2">
        <f t="shared" si="214"/>
        <v>4928</v>
      </c>
      <c r="O1518">
        <f t="shared" si="208"/>
        <v>2023</v>
      </c>
      <c r="P1518" t="str">
        <f t="shared" si="209"/>
        <v>Oct</v>
      </c>
      <c r="Q1518" t="str">
        <f t="shared" si="210"/>
        <v>Oct-2023</v>
      </c>
      <c r="R1518" s="2" t="str">
        <f t="shared" si="215"/>
        <v>ADULTS</v>
      </c>
    </row>
    <row r="1519" spans="1:18" x14ac:dyDescent="0.35">
      <c r="A1519" s="1">
        <v>44909</v>
      </c>
      <c r="B1519" t="s">
        <v>1549</v>
      </c>
      <c r="C1519">
        <v>89</v>
      </c>
      <c r="D1519" t="s">
        <v>21</v>
      </c>
      <c r="E1519" t="s">
        <v>35</v>
      </c>
      <c r="F1519" t="s">
        <v>16</v>
      </c>
      <c r="G1519" s="6">
        <f>VLOOKUP(F1519,S$11:$T$15, 2, FALSE)</f>
        <v>2509.1716796874998</v>
      </c>
      <c r="H1519" t="s">
        <v>17</v>
      </c>
      <c r="I1519" s="2">
        <v>3479.79</v>
      </c>
      <c r="J1519" t="str">
        <f t="shared" si="211"/>
        <v>&gt;59</v>
      </c>
      <c r="K1519" s="2">
        <f t="shared" si="207"/>
        <v>3827.7690000000002</v>
      </c>
      <c r="L1519" s="2">
        <f t="shared" si="212"/>
        <v>3828</v>
      </c>
      <c r="M1519" s="2">
        <f t="shared" si="213"/>
        <v>3828</v>
      </c>
      <c r="N1519" s="2">
        <f t="shared" si="214"/>
        <v>3827</v>
      </c>
      <c r="O1519">
        <f t="shared" si="208"/>
        <v>2022</v>
      </c>
      <c r="P1519" t="str">
        <f t="shared" si="209"/>
        <v>Dec</v>
      </c>
      <c r="Q1519" t="str">
        <f t="shared" si="210"/>
        <v>Dec-2022</v>
      </c>
      <c r="R1519" s="2" t="str">
        <f t="shared" si="215"/>
        <v>ADULTS</v>
      </c>
    </row>
    <row r="1520" spans="1:18" x14ac:dyDescent="0.35">
      <c r="A1520" s="1">
        <v>44879</v>
      </c>
      <c r="B1520" t="s">
        <v>1550</v>
      </c>
      <c r="C1520">
        <v>24</v>
      </c>
      <c r="D1520" t="s">
        <v>14</v>
      </c>
      <c r="E1520" t="s">
        <v>27</v>
      </c>
      <c r="F1520" t="s">
        <v>23</v>
      </c>
      <c r="G1520" s="6">
        <f>VLOOKUP(F1520,S$11:$T$15, 2, FALSE)</f>
        <v>2440.2966694490819</v>
      </c>
      <c r="H1520" t="s">
        <v>12</v>
      </c>
      <c r="I1520" s="2">
        <v>4261.66</v>
      </c>
      <c r="J1520" t="str">
        <f t="shared" si="211"/>
        <v>18-39</v>
      </c>
      <c r="K1520" s="2">
        <f t="shared" si="207"/>
        <v>4687.826</v>
      </c>
      <c r="L1520" s="2">
        <f t="shared" si="212"/>
        <v>4688</v>
      </c>
      <c r="M1520" s="2">
        <f t="shared" si="213"/>
        <v>4688</v>
      </c>
      <c r="N1520" s="2">
        <f t="shared" si="214"/>
        <v>4687</v>
      </c>
      <c r="O1520">
        <f t="shared" si="208"/>
        <v>2022</v>
      </c>
      <c r="P1520" t="str">
        <f t="shared" si="209"/>
        <v>Nov</v>
      </c>
      <c r="Q1520" t="str">
        <f t="shared" si="210"/>
        <v>Nov-2022</v>
      </c>
      <c r="R1520" s="2" t="str">
        <f t="shared" si="215"/>
        <v>ADULTS</v>
      </c>
    </row>
    <row r="1521" spans="1:18" x14ac:dyDescent="0.35">
      <c r="A1521" s="1">
        <v>45050</v>
      </c>
      <c r="B1521" t="s">
        <v>1551</v>
      </c>
      <c r="C1521">
        <v>24</v>
      </c>
      <c r="D1521" t="s">
        <v>21</v>
      </c>
      <c r="E1521" t="s">
        <v>15</v>
      </c>
      <c r="F1521" t="s">
        <v>30</v>
      </c>
      <c r="G1521" s="6">
        <f>VLOOKUP(F1521,S$11:$T$15, 2, FALSE)</f>
        <v>2496.7676064257025</v>
      </c>
      <c r="H1521" t="s">
        <v>37</v>
      </c>
      <c r="I1521" s="2">
        <v>1004.23</v>
      </c>
      <c r="J1521" t="str">
        <f t="shared" si="211"/>
        <v>18-39</v>
      </c>
      <c r="K1521" s="2">
        <f t="shared" si="207"/>
        <v>1104.653</v>
      </c>
      <c r="L1521" s="2">
        <f t="shared" si="212"/>
        <v>1105</v>
      </c>
      <c r="M1521" s="2">
        <f t="shared" si="213"/>
        <v>1105</v>
      </c>
      <c r="N1521" s="2">
        <f t="shared" si="214"/>
        <v>1104</v>
      </c>
      <c r="O1521">
        <f t="shared" si="208"/>
        <v>2023</v>
      </c>
      <c r="P1521" t="str">
        <f t="shared" si="209"/>
        <v>May</v>
      </c>
      <c r="Q1521" t="str">
        <f t="shared" si="210"/>
        <v>May-2023</v>
      </c>
      <c r="R1521" s="2" t="str">
        <f t="shared" si="215"/>
        <v>ADULTS</v>
      </c>
    </row>
    <row r="1522" spans="1:18" x14ac:dyDescent="0.35">
      <c r="A1522" s="1">
        <v>44565</v>
      </c>
      <c r="B1522" t="s">
        <v>1552</v>
      </c>
      <c r="C1522">
        <v>14</v>
      </c>
      <c r="D1522" t="s">
        <v>14</v>
      </c>
      <c r="E1522" t="s">
        <v>15</v>
      </c>
      <c r="F1522" t="s">
        <v>30</v>
      </c>
      <c r="G1522" s="6">
        <f>VLOOKUP(F1522,S$11:$T$15, 2, FALSE)</f>
        <v>2496.7676064257025</v>
      </c>
      <c r="H1522" t="s">
        <v>17</v>
      </c>
      <c r="I1522" s="2">
        <v>565.03</v>
      </c>
      <c r="J1522" t="str">
        <f t="shared" si="211"/>
        <v>0-17</v>
      </c>
      <c r="K1522" s="2">
        <f t="shared" si="207"/>
        <v>621.53300000000002</v>
      </c>
      <c r="L1522" s="2">
        <f t="shared" si="212"/>
        <v>622</v>
      </c>
      <c r="M1522" s="2">
        <f t="shared" si="213"/>
        <v>622</v>
      </c>
      <c r="N1522" s="2">
        <f t="shared" si="214"/>
        <v>621</v>
      </c>
      <c r="O1522">
        <f t="shared" si="208"/>
        <v>2022</v>
      </c>
      <c r="P1522" t="str">
        <f t="shared" si="209"/>
        <v>Jan</v>
      </c>
      <c r="Q1522" t="str">
        <f t="shared" si="210"/>
        <v>Jan-2022</v>
      </c>
      <c r="R1522" s="2" t="str">
        <f t="shared" si="215"/>
        <v>CHILDREN</v>
      </c>
    </row>
    <row r="1523" spans="1:18" x14ac:dyDescent="0.35">
      <c r="A1523" s="1">
        <v>44601</v>
      </c>
      <c r="B1523" t="s">
        <v>1553</v>
      </c>
      <c r="C1523">
        <v>90</v>
      </c>
      <c r="D1523" t="s">
        <v>9</v>
      </c>
      <c r="E1523" t="s">
        <v>27</v>
      </c>
      <c r="F1523" t="s">
        <v>16</v>
      </c>
      <c r="G1523" s="6">
        <f>VLOOKUP(F1523,S$11:$T$15, 2, FALSE)</f>
        <v>2509.1716796874998</v>
      </c>
      <c r="H1523" t="s">
        <v>17</v>
      </c>
      <c r="I1523" s="2">
        <v>3830.13</v>
      </c>
      <c r="J1523" t="str">
        <f t="shared" si="211"/>
        <v>&gt;59</v>
      </c>
      <c r="K1523" s="2">
        <f t="shared" si="207"/>
        <v>4213.143</v>
      </c>
      <c r="L1523" s="2">
        <f t="shared" si="212"/>
        <v>4213</v>
      </c>
      <c r="M1523" s="2">
        <f t="shared" si="213"/>
        <v>4214</v>
      </c>
      <c r="N1523" s="2">
        <f t="shared" si="214"/>
        <v>4213</v>
      </c>
      <c r="O1523">
        <f t="shared" si="208"/>
        <v>2022</v>
      </c>
      <c r="P1523" t="str">
        <f t="shared" si="209"/>
        <v>Feb</v>
      </c>
      <c r="Q1523" t="str">
        <f t="shared" si="210"/>
        <v>Feb-2022</v>
      </c>
      <c r="R1523" s="2" t="str">
        <f t="shared" si="215"/>
        <v>ADULTS</v>
      </c>
    </row>
    <row r="1524" spans="1:18" x14ac:dyDescent="0.35">
      <c r="A1524" s="1">
        <v>44712</v>
      </c>
      <c r="B1524" t="s">
        <v>1554</v>
      </c>
      <c r="C1524">
        <v>82</v>
      </c>
      <c r="D1524" t="s">
        <v>9</v>
      </c>
      <c r="E1524" t="s">
        <v>15</v>
      </c>
      <c r="F1524" t="s">
        <v>30</v>
      </c>
      <c r="G1524" s="6">
        <f>VLOOKUP(F1524,S$11:$T$15, 2, FALSE)</f>
        <v>2496.7676064257025</v>
      </c>
      <c r="H1524" t="s">
        <v>28</v>
      </c>
      <c r="I1524" s="2">
        <v>412.54</v>
      </c>
      <c r="J1524" t="str">
        <f t="shared" si="211"/>
        <v>&gt;59</v>
      </c>
      <c r="K1524" s="2">
        <f t="shared" si="207"/>
        <v>453.79400000000004</v>
      </c>
      <c r="L1524" s="2">
        <f t="shared" si="212"/>
        <v>454</v>
      </c>
      <c r="M1524" s="2">
        <f t="shared" si="213"/>
        <v>454</v>
      </c>
      <c r="N1524" s="2">
        <f t="shared" si="214"/>
        <v>453</v>
      </c>
      <c r="O1524">
        <f t="shared" si="208"/>
        <v>2022</v>
      </c>
      <c r="P1524" t="str">
        <f t="shared" si="209"/>
        <v>May</v>
      </c>
      <c r="Q1524" t="str">
        <f t="shared" si="210"/>
        <v>May-2022</v>
      </c>
      <c r="R1524" s="2" t="str">
        <f t="shared" si="215"/>
        <v>ADULTS</v>
      </c>
    </row>
    <row r="1525" spans="1:18" x14ac:dyDescent="0.35">
      <c r="A1525" s="1">
        <v>44641</v>
      </c>
      <c r="B1525" t="s">
        <v>1555</v>
      </c>
      <c r="C1525">
        <v>30</v>
      </c>
      <c r="D1525" t="s">
        <v>14</v>
      </c>
      <c r="E1525" t="s">
        <v>25</v>
      </c>
      <c r="F1525" t="s">
        <v>16</v>
      </c>
      <c r="G1525" s="6">
        <f>VLOOKUP(F1525,S$11:$T$15, 2, FALSE)</f>
        <v>2509.1716796874998</v>
      </c>
      <c r="H1525" t="s">
        <v>40</v>
      </c>
      <c r="I1525" s="2">
        <v>3945.41</v>
      </c>
      <c r="J1525" t="str">
        <f t="shared" si="211"/>
        <v>18-39</v>
      </c>
      <c r="K1525" s="2">
        <f t="shared" si="207"/>
        <v>4339.951</v>
      </c>
      <c r="L1525" s="2">
        <f t="shared" si="212"/>
        <v>4340</v>
      </c>
      <c r="M1525" s="2">
        <f t="shared" si="213"/>
        <v>4340</v>
      </c>
      <c r="N1525" s="2">
        <f t="shared" si="214"/>
        <v>4339</v>
      </c>
      <c r="O1525">
        <f t="shared" si="208"/>
        <v>2022</v>
      </c>
      <c r="P1525" t="str">
        <f t="shared" si="209"/>
        <v>Mar</v>
      </c>
      <c r="Q1525" t="str">
        <f t="shared" si="210"/>
        <v>Mar-2022</v>
      </c>
      <c r="R1525" s="2" t="str">
        <f t="shared" si="215"/>
        <v>ADULTS</v>
      </c>
    </row>
    <row r="1526" spans="1:18" x14ac:dyDescent="0.35">
      <c r="A1526" s="1">
        <v>45192</v>
      </c>
      <c r="B1526" t="s">
        <v>1556</v>
      </c>
      <c r="C1526">
        <v>95</v>
      </c>
      <c r="D1526" t="s">
        <v>14</v>
      </c>
      <c r="E1526" t="s">
        <v>27</v>
      </c>
      <c r="F1526" t="s">
        <v>16</v>
      </c>
      <c r="G1526" s="6">
        <f>VLOOKUP(F1526,S$11:$T$15, 2, FALSE)</f>
        <v>2509.1716796874998</v>
      </c>
      <c r="H1526" t="s">
        <v>40</v>
      </c>
      <c r="I1526" s="2">
        <v>2993.15</v>
      </c>
      <c r="J1526" t="str">
        <f t="shared" si="211"/>
        <v>&gt;59</v>
      </c>
      <c r="K1526" s="2">
        <f t="shared" si="207"/>
        <v>3292.4650000000001</v>
      </c>
      <c r="L1526" s="2">
        <f t="shared" si="212"/>
        <v>3292</v>
      </c>
      <c r="M1526" s="2">
        <f t="shared" si="213"/>
        <v>3293</v>
      </c>
      <c r="N1526" s="2">
        <f t="shared" si="214"/>
        <v>3292</v>
      </c>
      <c r="O1526">
        <f t="shared" si="208"/>
        <v>2023</v>
      </c>
      <c r="P1526" t="str">
        <f t="shared" si="209"/>
        <v>Sep</v>
      </c>
      <c r="Q1526" t="str">
        <f t="shared" si="210"/>
        <v>Sep-2023</v>
      </c>
      <c r="R1526" s="2" t="str">
        <f t="shared" si="215"/>
        <v>ADULTS</v>
      </c>
    </row>
    <row r="1527" spans="1:18" x14ac:dyDescent="0.35">
      <c r="A1527" s="1">
        <v>45177</v>
      </c>
      <c r="B1527" t="s">
        <v>1557</v>
      </c>
      <c r="C1527">
        <v>43</v>
      </c>
      <c r="D1527" t="s">
        <v>9</v>
      </c>
      <c r="E1527" t="s">
        <v>25</v>
      </c>
      <c r="F1527" t="s">
        <v>23</v>
      </c>
      <c r="G1527" s="6">
        <f>VLOOKUP(F1527,S$11:$T$15, 2, FALSE)</f>
        <v>2440.2966694490819</v>
      </c>
      <c r="H1527" t="s">
        <v>17</v>
      </c>
      <c r="I1527" s="2">
        <v>799.19</v>
      </c>
      <c r="J1527" t="str">
        <f t="shared" si="211"/>
        <v>40-59</v>
      </c>
      <c r="K1527" s="2">
        <f t="shared" si="207"/>
        <v>879.10900000000015</v>
      </c>
      <c r="L1527" s="2">
        <f t="shared" si="212"/>
        <v>879</v>
      </c>
      <c r="M1527" s="2">
        <f t="shared" si="213"/>
        <v>880</v>
      </c>
      <c r="N1527" s="2">
        <f t="shared" si="214"/>
        <v>879</v>
      </c>
      <c r="O1527">
        <f t="shared" si="208"/>
        <v>2023</v>
      </c>
      <c r="P1527" t="str">
        <f t="shared" si="209"/>
        <v>Sep</v>
      </c>
      <c r="Q1527" t="str">
        <f t="shared" si="210"/>
        <v>Sep-2023</v>
      </c>
      <c r="R1527" s="2" t="str">
        <f t="shared" si="215"/>
        <v>ADULTS</v>
      </c>
    </row>
    <row r="1528" spans="1:18" x14ac:dyDescent="0.35">
      <c r="A1528" s="1">
        <v>45024</v>
      </c>
      <c r="B1528" t="s">
        <v>1558</v>
      </c>
      <c r="C1528">
        <v>64</v>
      </c>
      <c r="D1528" t="s">
        <v>14</v>
      </c>
      <c r="E1528" t="s">
        <v>25</v>
      </c>
      <c r="F1528" t="s">
        <v>30</v>
      </c>
      <c r="G1528" s="6">
        <f>VLOOKUP(F1528,S$11:$T$15, 2, FALSE)</f>
        <v>2496.7676064257025</v>
      </c>
      <c r="H1528" t="s">
        <v>37</v>
      </c>
      <c r="I1528" s="2">
        <v>1188.56</v>
      </c>
      <c r="J1528" t="str">
        <f t="shared" si="211"/>
        <v>&gt;59</v>
      </c>
      <c r="K1528" s="2">
        <f t="shared" si="207"/>
        <v>1307.4159999999999</v>
      </c>
      <c r="L1528" s="2">
        <f t="shared" si="212"/>
        <v>1307</v>
      </c>
      <c r="M1528" s="2">
        <f t="shared" si="213"/>
        <v>1308</v>
      </c>
      <c r="N1528" s="2">
        <f t="shared" si="214"/>
        <v>1307</v>
      </c>
      <c r="O1528">
        <f t="shared" si="208"/>
        <v>2023</v>
      </c>
      <c r="P1528" t="str">
        <f t="shared" si="209"/>
        <v>Apr</v>
      </c>
      <c r="Q1528" t="str">
        <f t="shared" si="210"/>
        <v>Apr-2023</v>
      </c>
      <c r="R1528" s="2" t="str">
        <f t="shared" si="215"/>
        <v>ADULTS</v>
      </c>
    </row>
    <row r="1529" spans="1:18" x14ac:dyDescent="0.35">
      <c r="A1529" s="1">
        <v>44814</v>
      </c>
      <c r="B1529" t="s">
        <v>1559</v>
      </c>
      <c r="C1529">
        <v>50</v>
      </c>
      <c r="D1529" t="s">
        <v>21</v>
      </c>
      <c r="E1529" t="s">
        <v>10</v>
      </c>
      <c r="F1529" t="s">
        <v>23</v>
      </c>
      <c r="G1529" s="6">
        <f>VLOOKUP(F1529,S$11:$T$15, 2, FALSE)</f>
        <v>2440.2966694490819</v>
      </c>
      <c r="H1529" t="s">
        <v>17</v>
      </c>
      <c r="I1529" s="2">
        <v>2126.1999999999998</v>
      </c>
      <c r="J1529" t="str">
        <f t="shared" si="211"/>
        <v>40-59</v>
      </c>
      <c r="K1529" s="2">
        <f t="shared" si="207"/>
        <v>2338.8200000000002</v>
      </c>
      <c r="L1529" s="2">
        <f t="shared" si="212"/>
        <v>2339</v>
      </c>
      <c r="M1529" s="2">
        <f t="shared" si="213"/>
        <v>2339</v>
      </c>
      <c r="N1529" s="2">
        <f t="shared" si="214"/>
        <v>2338</v>
      </c>
      <c r="O1529">
        <f t="shared" si="208"/>
        <v>2022</v>
      </c>
      <c r="P1529" t="str">
        <f t="shared" si="209"/>
        <v>Sep</v>
      </c>
      <c r="Q1529" t="str">
        <f t="shared" si="210"/>
        <v>Sep-2022</v>
      </c>
      <c r="R1529" s="2" t="str">
        <f t="shared" si="215"/>
        <v>ADULTS</v>
      </c>
    </row>
    <row r="1530" spans="1:18" x14ac:dyDescent="0.35">
      <c r="A1530" s="1">
        <v>45267</v>
      </c>
      <c r="B1530" t="s">
        <v>1560</v>
      </c>
      <c r="C1530">
        <v>1</v>
      </c>
      <c r="D1530" t="s">
        <v>9</v>
      </c>
      <c r="E1530" t="s">
        <v>15</v>
      </c>
      <c r="F1530" t="s">
        <v>11</v>
      </c>
      <c r="G1530" s="6">
        <f>VLOOKUP(F1530,S$11:$T$15, 2, FALSE)</f>
        <v>2503.6022787783868</v>
      </c>
      <c r="H1530" t="s">
        <v>37</v>
      </c>
      <c r="I1530" s="2">
        <v>4649.42</v>
      </c>
      <c r="J1530" t="str">
        <f t="shared" si="211"/>
        <v>0-17</v>
      </c>
      <c r="K1530" s="2">
        <f t="shared" si="207"/>
        <v>5114.3620000000001</v>
      </c>
      <c r="L1530" s="2">
        <f t="shared" si="212"/>
        <v>5114</v>
      </c>
      <c r="M1530" s="2">
        <f t="shared" si="213"/>
        <v>5115</v>
      </c>
      <c r="N1530" s="2">
        <f t="shared" si="214"/>
        <v>5114</v>
      </c>
      <c r="O1530">
        <f t="shared" si="208"/>
        <v>2023</v>
      </c>
      <c r="P1530" t="str">
        <f t="shared" si="209"/>
        <v>Dec</v>
      </c>
      <c r="Q1530" t="str">
        <f t="shared" si="210"/>
        <v>Dec-2023</v>
      </c>
      <c r="R1530" s="2" t="str">
        <f t="shared" si="215"/>
        <v>CHILDREN</v>
      </c>
    </row>
    <row r="1531" spans="1:18" x14ac:dyDescent="0.35">
      <c r="A1531" s="1">
        <v>45246</v>
      </c>
      <c r="B1531" t="s">
        <v>1561</v>
      </c>
      <c r="C1531">
        <v>6</v>
      </c>
      <c r="D1531" t="s">
        <v>9</v>
      </c>
      <c r="E1531" t="s">
        <v>35</v>
      </c>
      <c r="F1531" t="s">
        <v>23</v>
      </c>
      <c r="G1531" s="6">
        <f>VLOOKUP(F1531,S$11:$T$15, 2, FALSE)</f>
        <v>2440.2966694490819</v>
      </c>
      <c r="H1531" t="s">
        <v>17</v>
      </c>
      <c r="I1531" s="2">
        <v>4279.3599999999997</v>
      </c>
      <c r="J1531" t="str">
        <f t="shared" si="211"/>
        <v>0-17</v>
      </c>
      <c r="K1531" s="2">
        <f t="shared" si="207"/>
        <v>4707.2960000000003</v>
      </c>
      <c r="L1531" s="2">
        <f t="shared" si="212"/>
        <v>4707</v>
      </c>
      <c r="M1531" s="2">
        <f t="shared" si="213"/>
        <v>4708</v>
      </c>
      <c r="N1531" s="2">
        <f t="shared" si="214"/>
        <v>4707</v>
      </c>
      <c r="O1531">
        <f t="shared" si="208"/>
        <v>2023</v>
      </c>
      <c r="P1531" t="str">
        <f t="shared" si="209"/>
        <v>Nov</v>
      </c>
      <c r="Q1531" t="str">
        <f t="shared" si="210"/>
        <v>Nov-2023</v>
      </c>
      <c r="R1531" s="2" t="str">
        <f t="shared" si="215"/>
        <v>CHILDREN</v>
      </c>
    </row>
    <row r="1532" spans="1:18" x14ac:dyDescent="0.35">
      <c r="A1532" s="1">
        <v>44945</v>
      </c>
      <c r="B1532" t="s">
        <v>1562</v>
      </c>
      <c r="C1532">
        <v>25</v>
      </c>
      <c r="D1532" t="s">
        <v>21</v>
      </c>
      <c r="E1532" t="s">
        <v>25</v>
      </c>
      <c r="F1532" t="s">
        <v>11</v>
      </c>
      <c r="G1532" s="6">
        <f>VLOOKUP(F1532,S$11:$T$15, 2, FALSE)</f>
        <v>2503.6022787783868</v>
      </c>
      <c r="H1532" t="s">
        <v>17</v>
      </c>
      <c r="I1532" s="2">
        <v>1984.36</v>
      </c>
      <c r="J1532" t="str">
        <f t="shared" si="211"/>
        <v>18-39</v>
      </c>
      <c r="K1532" s="2">
        <f t="shared" si="207"/>
        <v>2182.7960000000003</v>
      </c>
      <c r="L1532" s="2">
        <f t="shared" si="212"/>
        <v>2183</v>
      </c>
      <c r="M1532" s="2">
        <f t="shared" si="213"/>
        <v>2183</v>
      </c>
      <c r="N1532" s="2">
        <f t="shared" si="214"/>
        <v>2182</v>
      </c>
      <c r="O1532">
        <f t="shared" si="208"/>
        <v>2023</v>
      </c>
      <c r="P1532" t="str">
        <f t="shared" si="209"/>
        <v>Jan</v>
      </c>
      <c r="Q1532" t="str">
        <f t="shared" si="210"/>
        <v>Jan-2023</v>
      </c>
      <c r="R1532" s="2" t="str">
        <f t="shared" si="215"/>
        <v>ADULTS</v>
      </c>
    </row>
    <row r="1533" spans="1:18" x14ac:dyDescent="0.35">
      <c r="A1533" s="1">
        <v>45183</v>
      </c>
      <c r="B1533" t="s">
        <v>1563</v>
      </c>
      <c r="C1533">
        <v>93</v>
      </c>
      <c r="D1533" t="s">
        <v>9</v>
      </c>
      <c r="E1533" t="s">
        <v>27</v>
      </c>
      <c r="F1533" t="s">
        <v>30</v>
      </c>
      <c r="G1533" s="6">
        <f>VLOOKUP(F1533,S$11:$T$15, 2, FALSE)</f>
        <v>2496.7676064257025</v>
      </c>
      <c r="H1533" t="s">
        <v>28</v>
      </c>
      <c r="I1533" s="2">
        <v>262.58999999999997</v>
      </c>
      <c r="J1533" t="str">
        <f t="shared" si="211"/>
        <v>&gt;59</v>
      </c>
      <c r="K1533" s="2">
        <f t="shared" si="207"/>
        <v>288.84899999999999</v>
      </c>
      <c r="L1533" s="2">
        <f t="shared" si="212"/>
        <v>289</v>
      </c>
      <c r="M1533" s="2">
        <f t="shared" si="213"/>
        <v>289</v>
      </c>
      <c r="N1533" s="2">
        <f t="shared" si="214"/>
        <v>288</v>
      </c>
      <c r="O1533">
        <f t="shared" si="208"/>
        <v>2023</v>
      </c>
      <c r="P1533" t="str">
        <f t="shared" si="209"/>
        <v>Sep</v>
      </c>
      <c r="Q1533" t="str">
        <f t="shared" si="210"/>
        <v>Sep-2023</v>
      </c>
      <c r="R1533" s="2" t="str">
        <f t="shared" si="215"/>
        <v>ADULTS</v>
      </c>
    </row>
    <row r="1534" spans="1:18" x14ac:dyDescent="0.35">
      <c r="A1534" s="1">
        <v>44885</v>
      </c>
      <c r="B1534" t="s">
        <v>1564</v>
      </c>
      <c r="C1534">
        <v>17</v>
      </c>
      <c r="D1534" t="s">
        <v>21</v>
      </c>
      <c r="E1534" t="s">
        <v>19</v>
      </c>
      <c r="F1534" t="s">
        <v>23</v>
      </c>
      <c r="G1534" s="6">
        <f>VLOOKUP(F1534,S$11:$T$15, 2, FALSE)</f>
        <v>2440.2966694490819</v>
      </c>
      <c r="H1534" t="s">
        <v>37</v>
      </c>
      <c r="I1534" s="2">
        <v>4187.63</v>
      </c>
      <c r="J1534" t="str">
        <f t="shared" si="211"/>
        <v>0-17</v>
      </c>
      <c r="K1534" s="2">
        <f t="shared" si="207"/>
        <v>4606.3930000000009</v>
      </c>
      <c r="L1534" s="2">
        <f t="shared" si="212"/>
        <v>4606</v>
      </c>
      <c r="M1534" s="2">
        <f t="shared" si="213"/>
        <v>4607</v>
      </c>
      <c r="N1534" s="2">
        <f t="shared" si="214"/>
        <v>4606</v>
      </c>
      <c r="O1534">
        <f t="shared" si="208"/>
        <v>2022</v>
      </c>
      <c r="P1534" t="str">
        <f t="shared" si="209"/>
        <v>Nov</v>
      </c>
      <c r="Q1534" t="str">
        <f t="shared" si="210"/>
        <v>Nov-2022</v>
      </c>
      <c r="R1534" s="2" t="str">
        <f t="shared" si="215"/>
        <v>CHILDREN</v>
      </c>
    </row>
    <row r="1535" spans="1:18" x14ac:dyDescent="0.35">
      <c r="A1535" s="1">
        <v>44601</v>
      </c>
      <c r="B1535" t="s">
        <v>1565</v>
      </c>
      <c r="C1535">
        <v>72</v>
      </c>
      <c r="D1535" t="s">
        <v>14</v>
      </c>
      <c r="E1535" t="s">
        <v>25</v>
      </c>
      <c r="F1535" t="s">
        <v>11</v>
      </c>
      <c r="G1535" s="6">
        <f>VLOOKUP(F1535,S$11:$T$15, 2, FALSE)</f>
        <v>2503.6022787783868</v>
      </c>
      <c r="H1535" t="s">
        <v>37</v>
      </c>
      <c r="I1535" s="2">
        <v>283.08999999999997</v>
      </c>
      <c r="J1535" t="str">
        <f t="shared" si="211"/>
        <v>&gt;59</v>
      </c>
      <c r="K1535" s="2">
        <f t="shared" si="207"/>
        <v>311.399</v>
      </c>
      <c r="L1535" s="2">
        <f t="shared" si="212"/>
        <v>311</v>
      </c>
      <c r="M1535" s="2">
        <f t="shared" si="213"/>
        <v>312</v>
      </c>
      <c r="N1535" s="2">
        <f t="shared" si="214"/>
        <v>311</v>
      </c>
      <c r="O1535">
        <f t="shared" si="208"/>
        <v>2022</v>
      </c>
      <c r="P1535" t="str">
        <f t="shared" si="209"/>
        <v>Feb</v>
      </c>
      <c r="Q1535" t="str">
        <f t="shared" si="210"/>
        <v>Feb-2022</v>
      </c>
      <c r="R1535" s="2" t="str">
        <f t="shared" si="215"/>
        <v>ADULTS</v>
      </c>
    </row>
    <row r="1536" spans="1:18" x14ac:dyDescent="0.35">
      <c r="A1536" s="1">
        <v>45254</v>
      </c>
      <c r="B1536" t="s">
        <v>1566</v>
      </c>
      <c r="C1536">
        <v>72</v>
      </c>
      <c r="D1536" t="s">
        <v>21</v>
      </c>
      <c r="E1536" t="s">
        <v>33</v>
      </c>
      <c r="F1536" t="s">
        <v>16</v>
      </c>
      <c r="G1536" s="6">
        <f>VLOOKUP(F1536,S$11:$T$15, 2, FALSE)</f>
        <v>2509.1716796874998</v>
      </c>
      <c r="H1536" t="s">
        <v>37</v>
      </c>
      <c r="I1536" s="2">
        <v>41.05</v>
      </c>
      <c r="J1536" t="str">
        <f t="shared" si="211"/>
        <v>&gt;59</v>
      </c>
      <c r="K1536" s="2">
        <f t="shared" si="207"/>
        <v>45.155000000000001</v>
      </c>
      <c r="L1536" s="2">
        <f t="shared" si="212"/>
        <v>45</v>
      </c>
      <c r="M1536" s="2">
        <f t="shared" si="213"/>
        <v>46</v>
      </c>
      <c r="N1536" s="2">
        <f t="shared" si="214"/>
        <v>45</v>
      </c>
      <c r="O1536">
        <f t="shared" si="208"/>
        <v>2023</v>
      </c>
      <c r="P1536" t="str">
        <f t="shared" si="209"/>
        <v>Nov</v>
      </c>
      <c r="Q1536" t="str">
        <f t="shared" si="210"/>
        <v>Nov-2023</v>
      </c>
      <c r="R1536" s="2" t="str">
        <f t="shared" si="215"/>
        <v>ADULTS</v>
      </c>
    </row>
    <row r="1537" spans="1:18" x14ac:dyDescent="0.35">
      <c r="A1537" s="1">
        <v>44740</v>
      </c>
      <c r="B1537" t="s">
        <v>1567</v>
      </c>
      <c r="C1537">
        <v>37</v>
      </c>
      <c r="D1537" t="s">
        <v>14</v>
      </c>
      <c r="E1537" t="s">
        <v>15</v>
      </c>
      <c r="F1537" t="s">
        <v>30</v>
      </c>
      <c r="G1537" s="6">
        <f>VLOOKUP(F1537,S$11:$T$15, 2, FALSE)</f>
        <v>2496.7676064257025</v>
      </c>
      <c r="H1537" t="s">
        <v>28</v>
      </c>
      <c r="I1537" s="2">
        <v>4358.5</v>
      </c>
      <c r="J1537" t="str">
        <f t="shared" si="211"/>
        <v>18-39</v>
      </c>
      <c r="K1537" s="2">
        <f t="shared" si="207"/>
        <v>4794.3500000000004</v>
      </c>
      <c r="L1537" s="2">
        <f t="shared" si="212"/>
        <v>4794</v>
      </c>
      <c r="M1537" s="2">
        <f t="shared" si="213"/>
        <v>4795</v>
      </c>
      <c r="N1537" s="2">
        <f t="shared" si="214"/>
        <v>4794</v>
      </c>
      <c r="O1537">
        <f t="shared" si="208"/>
        <v>2022</v>
      </c>
      <c r="P1537" t="str">
        <f t="shared" si="209"/>
        <v>Jun</v>
      </c>
      <c r="Q1537" t="str">
        <f t="shared" si="210"/>
        <v>Jun-2022</v>
      </c>
      <c r="R1537" s="2" t="str">
        <f t="shared" si="215"/>
        <v>ADULTS</v>
      </c>
    </row>
    <row r="1538" spans="1:18" x14ac:dyDescent="0.35">
      <c r="A1538" s="1">
        <v>45110</v>
      </c>
      <c r="B1538" t="s">
        <v>1568</v>
      </c>
      <c r="C1538">
        <v>7</v>
      </c>
      <c r="D1538" t="s">
        <v>21</v>
      </c>
      <c r="E1538" t="s">
        <v>10</v>
      </c>
      <c r="F1538" t="s">
        <v>30</v>
      </c>
      <c r="G1538" s="6">
        <f>VLOOKUP(F1538,S$11:$T$15, 2, FALSE)</f>
        <v>2496.7676064257025</v>
      </c>
      <c r="H1538" t="s">
        <v>40</v>
      </c>
      <c r="I1538" s="2">
        <v>4941.3100000000004</v>
      </c>
      <c r="J1538" t="str">
        <f t="shared" si="211"/>
        <v>0-17</v>
      </c>
      <c r="K1538" s="2">
        <f t="shared" ref="K1538:K1601" si="216">I1538*1.1</f>
        <v>5435.4410000000007</v>
      </c>
      <c r="L1538" s="2">
        <f t="shared" si="212"/>
        <v>5435</v>
      </c>
      <c r="M1538" s="2">
        <f t="shared" si="213"/>
        <v>5436</v>
      </c>
      <c r="N1538" s="2">
        <f t="shared" si="214"/>
        <v>5435</v>
      </c>
      <c r="O1538">
        <f t="shared" ref="O1538:O1601" si="217">YEAR(A1538)</f>
        <v>2023</v>
      </c>
      <c r="P1538" t="str">
        <f t="shared" ref="P1538:P1601" si="218">TEXT(A1538, "MMM")</f>
        <v>Jul</v>
      </c>
      <c r="Q1538" t="str">
        <f t="shared" ref="Q1538:Q1601" si="219">TEXT(A1538, "MMM-YYYY")</f>
        <v>Jul-2023</v>
      </c>
      <c r="R1538" s="2" t="str">
        <f t="shared" si="215"/>
        <v>CHILDREN</v>
      </c>
    </row>
    <row r="1539" spans="1:18" x14ac:dyDescent="0.35">
      <c r="A1539" s="1">
        <v>44860</v>
      </c>
      <c r="B1539" t="s">
        <v>1569</v>
      </c>
      <c r="C1539">
        <v>8</v>
      </c>
      <c r="D1539" t="s">
        <v>14</v>
      </c>
      <c r="E1539" t="s">
        <v>22</v>
      </c>
      <c r="F1539" t="s">
        <v>23</v>
      </c>
      <c r="G1539" s="6">
        <f>VLOOKUP(F1539,S$11:$T$15, 2, FALSE)</f>
        <v>2440.2966694490819</v>
      </c>
      <c r="H1539" t="s">
        <v>28</v>
      </c>
      <c r="I1539" s="2">
        <v>4963.9399999999996</v>
      </c>
      <c r="J1539" t="str">
        <f t="shared" ref="J1539:J1602" si="220">IF(C1539&lt;=17,"0-17",IF(C1539&lt;=39, "18-39", IF(C1539&lt;=59, "40-59", "&gt;59")))</f>
        <v>0-17</v>
      </c>
      <c r="K1539" s="2">
        <f t="shared" si="216"/>
        <v>5460.3339999999998</v>
      </c>
      <c r="L1539" s="2">
        <f t="shared" ref="L1539:L1602" si="221">ROUND(K1539, 0)</f>
        <v>5460</v>
      </c>
      <c r="M1539" s="2">
        <f t="shared" ref="M1539:M1602" si="222">ROUNDUP(K1539, 0)</f>
        <v>5461</v>
      </c>
      <c r="N1539" s="2">
        <f t="shared" ref="N1539:N1602" si="223">ROUNDDOWN(K1539,0)</f>
        <v>5460</v>
      </c>
      <c r="O1539">
        <f t="shared" si="217"/>
        <v>2022</v>
      </c>
      <c r="P1539" t="str">
        <f t="shared" si="218"/>
        <v>Oct</v>
      </c>
      <c r="Q1539" t="str">
        <f t="shared" si="219"/>
        <v>Oct-2022</v>
      </c>
      <c r="R1539" s="2" t="str">
        <f t="shared" ref="R1539:R1602" si="224">IF(C1539&gt;=18, "ADULTS", "CHILDREN")</f>
        <v>CHILDREN</v>
      </c>
    </row>
    <row r="1540" spans="1:18" x14ac:dyDescent="0.35">
      <c r="A1540" s="1">
        <v>44897</v>
      </c>
      <c r="B1540" t="s">
        <v>1570</v>
      </c>
      <c r="C1540">
        <v>89</v>
      </c>
      <c r="D1540" t="s">
        <v>21</v>
      </c>
      <c r="E1540" t="s">
        <v>10</v>
      </c>
      <c r="F1540" t="s">
        <v>30</v>
      </c>
      <c r="G1540" s="6">
        <f>VLOOKUP(F1540,S$11:$T$15, 2, FALSE)</f>
        <v>2496.7676064257025</v>
      </c>
      <c r="H1540" t="s">
        <v>37</v>
      </c>
      <c r="I1540" s="2">
        <v>2967.42</v>
      </c>
      <c r="J1540" t="str">
        <f t="shared" si="220"/>
        <v>&gt;59</v>
      </c>
      <c r="K1540" s="2">
        <f t="shared" si="216"/>
        <v>3264.1620000000003</v>
      </c>
      <c r="L1540" s="2">
        <f t="shared" si="221"/>
        <v>3264</v>
      </c>
      <c r="M1540" s="2">
        <f t="shared" si="222"/>
        <v>3265</v>
      </c>
      <c r="N1540" s="2">
        <f t="shared" si="223"/>
        <v>3264</v>
      </c>
      <c r="O1540">
        <f t="shared" si="217"/>
        <v>2022</v>
      </c>
      <c r="P1540" t="str">
        <f t="shared" si="218"/>
        <v>Dec</v>
      </c>
      <c r="Q1540" t="str">
        <f t="shared" si="219"/>
        <v>Dec-2022</v>
      </c>
      <c r="R1540" s="2" t="str">
        <f t="shared" si="224"/>
        <v>ADULTS</v>
      </c>
    </row>
    <row r="1541" spans="1:18" x14ac:dyDescent="0.35">
      <c r="A1541" s="1">
        <v>44785</v>
      </c>
      <c r="B1541" t="s">
        <v>1571</v>
      </c>
      <c r="C1541">
        <v>90</v>
      </c>
      <c r="D1541" t="s">
        <v>14</v>
      </c>
      <c r="E1541" t="s">
        <v>33</v>
      </c>
      <c r="F1541" t="s">
        <v>23</v>
      </c>
      <c r="G1541" s="6">
        <f>VLOOKUP(F1541,S$11:$T$15, 2, FALSE)</f>
        <v>2440.2966694490819</v>
      </c>
      <c r="H1541" t="s">
        <v>17</v>
      </c>
      <c r="I1541" s="2">
        <v>2487.3000000000002</v>
      </c>
      <c r="J1541" t="str">
        <f t="shared" si="220"/>
        <v>&gt;59</v>
      </c>
      <c r="K1541" s="2">
        <f t="shared" si="216"/>
        <v>2736.03</v>
      </c>
      <c r="L1541" s="2">
        <f t="shared" si="221"/>
        <v>2736</v>
      </c>
      <c r="M1541" s="2">
        <f t="shared" si="222"/>
        <v>2737</v>
      </c>
      <c r="N1541" s="2">
        <f t="shared" si="223"/>
        <v>2736</v>
      </c>
      <c r="O1541">
        <f t="shared" si="217"/>
        <v>2022</v>
      </c>
      <c r="P1541" t="str">
        <f t="shared" si="218"/>
        <v>Aug</v>
      </c>
      <c r="Q1541" t="str">
        <f t="shared" si="219"/>
        <v>Aug-2022</v>
      </c>
      <c r="R1541" s="2" t="str">
        <f t="shared" si="224"/>
        <v>ADULTS</v>
      </c>
    </row>
    <row r="1542" spans="1:18" x14ac:dyDescent="0.35">
      <c r="A1542" s="1">
        <v>45136</v>
      </c>
      <c r="B1542" t="s">
        <v>1572</v>
      </c>
      <c r="C1542">
        <v>42</v>
      </c>
      <c r="D1542" t="s">
        <v>14</v>
      </c>
      <c r="E1542" t="s">
        <v>33</v>
      </c>
      <c r="F1542" t="s">
        <v>23</v>
      </c>
      <c r="G1542" s="6">
        <f>VLOOKUP(F1542,S$11:$T$15, 2, FALSE)</f>
        <v>2440.2966694490819</v>
      </c>
      <c r="H1542" t="s">
        <v>40</v>
      </c>
      <c r="I1542" s="2">
        <v>1987.02</v>
      </c>
      <c r="J1542" t="str">
        <f t="shared" si="220"/>
        <v>40-59</v>
      </c>
      <c r="K1542" s="2">
        <f t="shared" si="216"/>
        <v>2185.7220000000002</v>
      </c>
      <c r="L1542" s="2">
        <f t="shared" si="221"/>
        <v>2186</v>
      </c>
      <c r="M1542" s="2">
        <f t="shared" si="222"/>
        <v>2186</v>
      </c>
      <c r="N1542" s="2">
        <f t="shared" si="223"/>
        <v>2185</v>
      </c>
      <c r="O1542">
        <f t="shared" si="217"/>
        <v>2023</v>
      </c>
      <c r="P1542" t="str">
        <f t="shared" si="218"/>
        <v>Jul</v>
      </c>
      <c r="Q1542" t="str">
        <f t="shared" si="219"/>
        <v>Jul-2023</v>
      </c>
      <c r="R1542" s="2" t="str">
        <f t="shared" si="224"/>
        <v>ADULTS</v>
      </c>
    </row>
    <row r="1543" spans="1:18" x14ac:dyDescent="0.35">
      <c r="A1543" s="1">
        <v>44934</v>
      </c>
      <c r="B1543" t="s">
        <v>1573</v>
      </c>
      <c r="C1543">
        <v>12</v>
      </c>
      <c r="D1543" t="s">
        <v>21</v>
      </c>
      <c r="E1543" t="s">
        <v>19</v>
      </c>
      <c r="F1543" t="s">
        <v>16</v>
      </c>
      <c r="G1543" s="6">
        <f>VLOOKUP(F1543,S$11:$T$15, 2, FALSE)</f>
        <v>2509.1716796874998</v>
      </c>
      <c r="H1543" t="s">
        <v>28</v>
      </c>
      <c r="I1543" s="2">
        <v>4404.59</v>
      </c>
      <c r="J1543" t="str">
        <f t="shared" si="220"/>
        <v>0-17</v>
      </c>
      <c r="K1543" s="2">
        <f t="shared" si="216"/>
        <v>4845.0490000000009</v>
      </c>
      <c r="L1543" s="2">
        <f t="shared" si="221"/>
        <v>4845</v>
      </c>
      <c r="M1543" s="2">
        <f t="shared" si="222"/>
        <v>4846</v>
      </c>
      <c r="N1543" s="2">
        <f t="shared" si="223"/>
        <v>4845</v>
      </c>
      <c r="O1543">
        <f t="shared" si="217"/>
        <v>2023</v>
      </c>
      <c r="P1543" t="str">
        <f t="shared" si="218"/>
        <v>Jan</v>
      </c>
      <c r="Q1543" t="str">
        <f t="shared" si="219"/>
        <v>Jan-2023</v>
      </c>
      <c r="R1543" s="2" t="str">
        <f t="shared" si="224"/>
        <v>CHILDREN</v>
      </c>
    </row>
    <row r="1544" spans="1:18" x14ac:dyDescent="0.35">
      <c r="A1544" s="1">
        <v>44723</v>
      </c>
      <c r="B1544" t="s">
        <v>1574</v>
      </c>
      <c r="C1544">
        <v>80</v>
      </c>
      <c r="D1544" t="s">
        <v>9</v>
      </c>
      <c r="E1544" t="s">
        <v>33</v>
      </c>
      <c r="F1544" t="s">
        <v>11</v>
      </c>
      <c r="G1544" s="6">
        <f>VLOOKUP(F1544,S$11:$T$15, 2, FALSE)</f>
        <v>2503.6022787783868</v>
      </c>
      <c r="H1544" t="s">
        <v>37</v>
      </c>
      <c r="I1544" s="2">
        <v>1491.71</v>
      </c>
      <c r="J1544" t="str">
        <f t="shared" si="220"/>
        <v>&gt;59</v>
      </c>
      <c r="K1544" s="2">
        <f t="shared" si="216"/>
        <v>1640.8810000000001</v>
      </c>
      <c r="L1544" s="2">
        <f t="shared" si="221"/>
        <v>1641</v>
      </c>
      <c r="M1544" s="2">
        <f t="shared" si="222"/>
        <v>1641</v>
      </c>
      <c r="N1544" s="2">
        <f t="shared" si="223"/>
        <v>1640</v>
      </c>
      <c r="O1544">
        <f t="shared" si="217"/>
        <v>2022</v>
      </c>
      <c r="P1544" t="str">
        <f t="shared" si="218"/>
        <v>Jun</v>
      </c>
      <c r="Q1544" t="str">
        <f t="shared" si="219"/>
        <v>Jun-2022</v>
      </c>
      <c r="R1544" s="2" t="str">
        <f t="shared" si="224"/>
        <v>ADULTS</v>
      </c>
    </row>
    <row r="1545" spans="1:18" x14ac:dyDescent="0.35">
      <c r="A1545" s="1">
        <v>45157</v>
      </c>
      <c r="B1545" t="s">
        <v>1575</v>
      </c>
      <c r="C1545">
        <v>30</v>
      </c>
      <c r="D1545" t="s">
        <v>9</v>
      </c>
      <c r="E1545" t="s">
        <v>33</v>
      </c>
      <c r="F1545" t="s">
        <v>11</v>
      </c>
      <c r="G1545" s="6">
        <f>VLOOKUP(F1545,S$11:$T$15, 2, FALSE)</f>
        <v>2503.6022787783868</v>
      </c>
      <c r="H1545" t="s">
        <v>17</v>
      </c>
      <c r="I1545" s="2">
        <v>184.4</v>
      </c>
      <c r="J1545" t="str">
        <f t="shared" si="220"/>
        <v>18-39</v>
      </c>
      <c r="K1545" s="2">
        <f t="shared" si="216"/>
        <v>202.84000000000003</v>
      </c>
      <c r="L1545" s="2">
        <f t="shared" si="221"/>
        <v>203</v>
      </c>
      <c r="M1545" s="2">
        <f t="shared" si="222"/>
        <v>203</v>
      </c>
      <c r="N1545" s="2">
        <f t="shared" si="223"/>
        <v>202</v>
      </c>
      <c r="O1545">
        <f t="shared" si="217"/>
        <v>2023</v>
      </c>
      <c r="P1545" t="str">
        <f t="shared" si="218"/>
        <v>Aug</v>
      </c>
      <c r="Q1545" t="str">
        <f t="shared" si="219"/>
        <v>Aug-2023</v>
      </c>
      <c r="R1545" s="2" t="str">
        <f t="shared" si="224"/>
        <v>ADULTS</v>
      </c>
    </row>
    <row r="1546" spans="1:18" x14ac:dyDescent="0.35">
      <c r="A1546" s="1">
        <v>44657</v>
      </c>
      <c r="B1546" t="s">
        <v>1576</v>
      </c>
      <c r="C1546">
        <v>32</v>
      </c>
      <c r="D1546" t="s">
        <v>9</v>
      </c>
      <c r="E1546" t="s">
        <v>25</v>
      </c>
      <c r="F1546" t="s">
        <v>16</v>
      </c>
      <c r="G1546" s="6">
        <f>VLOOKUP(F1546,S$11:$T$15, 2, FALSE)</f>
        <v>2509.1716796874998</v>
      </c>
      <c r="H1546" t="s">
        <v>17</v>
      </c>
      <c r="I1546" s="2">
        <v>4358.8500000000004</v>
      </c>
      <c r="J1546" t="str">
        <f t="shared" si="220"/>
        <v>18-39</v>
      </c>
      <c r="K1546" s="2">
        <f t="shared" si="216"/>
        <v>4794.7350000000006</v>
      </c>
      <c r="L1546" s="2">
        <f t="shared" si="221"/>
        <v>4795</v>
      </c>
      <c r="M1546" s="2">
        <f t="shared" si="222"/>
        <v>4795</v>
      </c>
      <c r="N1546" s="2">
        <f t="shared" si="223"/>
        <v>4794</v>
      </c>
      <c r="O1546">
        <f t="shared" si="217"/>
        <v>2022</v>
      </c>
      <c r="P1546" t="str">
        <f t="shared" si="218"/>
        <v>Apr</v>
      </c>
      <c r="Q1546" t="str">
        <f t="shared" si="219"/>
        <v>Apr-2022</v>
      </c>
      <c r="R1546" s="2" t="str">
        <f t="shared" si="224"/>
        <v>ADULTS</v>
      </c>
    </row>
    <row r="1547" spans="1:18" x14ac:dyDescent="0.35">
      <c r="A1547" s="1">
        <v>45048</v>
      </c>
      <c r="B1547" t="s">
        <v>1577</v>
      </c>
      <c r="C1547">
        <v>36</v>
      </c>
      <c r="D1547" t="s">
        <v>14</v>
      </c>
      <c r="E1547" t="s">
        <v>35</v>
      </c>
      <c r="F1547" t="s">
        <v>23</v>
      </c>
      <c r="G1547" s="6">
        <f>VLOOKUP(F1547,S$11:$T$15, 2, FALSE)</f>
        <v>2440.2966694490819</v>
      </c>
      <c r="H1547" t="s">
        <v>12</v>
      </c>
      <c r="I1547" s="2">
        <v>2327.11</v>
      </c>
      <c r="J1547" t="str">
        <f t="shared" si="220"/>
        <v>18-39</v>
      </c>
      <c r="K1547" s="2">
        <f t="shared" si="216"/>
        <v>2559.8210000000004</v>
      </c>
      <c r="L1547" s="2">
        <f t="shared" si="221"/>
        <v>2560</v>
      </c>
      <c r="M1547" s="2">
        <f t="shared" si="222"/>
        <v>2560</v>
      </c>
      <c r="N1547" s="2">
        <f t="shared" si="223"/>
        <v>2559</v>
      </c>
      <c r="O1547">
        <f t="shared" si="217"/>
        <v>2023</v>
      </c>
      <c r="P1547" t="str">
        <f t="shared" si="218"/>
        <v>May</v>
      </c>
      <c r="Q1547" t="str">
        <f t="shared" si="219"/>
        <v>May-2023</v>
      </c>
      <c r="R1547" s="2" t="str">
        <f t="shared" si="224"/>
        <v>ADULTS</v>
      </c>
    </row>
    <row r="1548" spans="1:18" x14ac:dyDescent="0.35">
      <c r="A1548" s="1">
        <v>45077</v>
      </c>
      <c r="B1548" t="s">
        <v>1578</v>
      </c>
      <c r="C1548">
        <v>72</v>
      </c>
      <c r="D1548" t="s">
        <v>14</v>
      </c>
      <c r="E1548" t="s">
        <v>15</v>
      </c>
      <c r="F1548" t="s">
        <v>23</v>
      </c>
      <c r="G1548" s="6">
        <f>VLOOKUP(F1548,S$11:$T$15, 2, FALSE)</f>
        <v>2440.2966694490819</v>
      </c>
      <c r="H1548" t="s">
        <v>40</v>
      </c>
      <c r="I1548" s="2">
        <v>3616.22</v>
      </c>
      <c r="J1548" t="str">
        <f t="shared" si="220"/>
        <v>&gt;59</v>
      </c>
      <c r="K1548" s="2">
        <f t="shared" si="216"/>
        <v>3977.8420000000001</v>
      </c>
      <c r="L1548" s="2">
        <f t="shared" si="221"/>
        <v>3978</v>
      </c>
      <c r="M1548" s="2">
        <f t="shared" si="222"/>
        <v>3978</v>
      </c>
      <c r="N1548" s="2">
        <f t="shared" si="223"/>
        <v>3977</v>
      </c>
      <c r="O1548">
        <f t="shared" si="217"/>
        <v>2023</v>
      </c>
      <c r="P1548" t="str">
        <f t="shared" si="218"/>
        <v>May</v>
      </c>
      <c r="Q1548" t="str">
        <f t="shared" si="219"/>
        <v>May-2023</v>
      </c>
      <c r="R1548" s="2" t="str">
        <f t="shared" si="224"/>
        <v>ADULTS</v>
      </c>
    </row>
    <row r="1549" spans="1:18" x14ac:dyDescent="0.35">
      <c r="A1549" s="1">
        <v>45156</v>
      </c>
      <c r="B1549" t="s">
        <v>1579</v>
      </c>
      <c r="C1549">
        <v>37</v>
      </c>
      <c r="D1549" t="s">
        <v>21</v>
      </c>
      <c r="E1549" t="s">
        <v>25</v>
      </c>
      <c r="F1549" t="s">
        <v>11</v>
      </c>
      <c r="G1549" s="6">
        <f>VLOOKUP(F1549,S$11:$T$15, 2, FALSE)</f>
        <v>2503.6022787783868</v>
      </c>
      <c r="H1549" t="s">
        <v>28</v>
      </c>
      <c r="I1549" s="2">
        <v>3919.8</v>
      </c>
      <c r="J1549" t="str">
        <f t="shared" si="220"/>
        <v>18-39</v>
      </c>
      <c r="K1549" s="2">
        <f t="shared" si="216"/>
        <v>4311.7800000000007</v>
      </c>
      <c r="L1549" s="2">
        <f t="shared" si="221"/>
        <v>4312</v>
      </c>
      <c r="M1549" s="2">
        <f t="shared" si="222"/>
        <v>4312</v>
      </c>
      <c r="N1549" s="2">
        <f t="shared" si="223"/>
        <v>4311</v>
      </c>
      <c r="O1549">
        <f t="shared" si="217"/>
        <v>2023</v>
      </c>
      <c r="P1549" t="str">
        <f t="shared" si="218"/>
        <v>Aug</v>
      </c>
      <c r="Q1549" t="str">
        <f t="shared" si="219"/>
        <v>Aug-2023</v>
      </c>
      <c r="R1549" s="2" t="str">
        <f t="shared" si="224"/>
        <v>ADULTS</v>
      </c>
    </row>
    <row r="1550" spans="1:18" x14ac:dyDescent="0.35">
      <c r="A1550" s="1">
        <v>44875</v>
      </c>
      <c r="B1550" t="s">
        <v>1580</v>
      </c>
      <c r="C1550">
        <v>37</v>
      </c>
      <c r="D1550" t="s">
        <v>9</v>
      </c>
      <c r="E1550" t="s">
        <v>25</v>
      </c>
      <c r="F1550" t="s">
        <v>30</v>
      </c>
      <c r="G1550" s="6">
        <f>VLOOKUP(F1550,S$11:$T$15, 2, FALSE)</f>
        <v>2496.7676064257025</v>
      </c>
      <c r="H1550" t="s">
        <v>28</v>
      </c>
      <c r="I1550" s="2">
        <v>3462.93</v>
      </c>
      <c r="J1550" t="str">
        <f t="shared" si="220"/>
        <v>18-39</v>
      </c>
      <c r="K1550" s="2">
        <f t="shared" si="216"/>
        <v>3809.223</v>
      </c>
      <c r="L1550" s="2">
        <f t="shared" si="221"/>
        <v>3809</v>
      </c>
      <c r="M1550" s="2">
        <f t="shared" si="222"/>
        <v>3810</v>
      </c>
      <c r="N1550" s="2">
        <f t="shared" si="223"/>
        <v>3809</v>
      </c>
      <c r="O1550">
        <f t="shared" si="217"/>
        <v>2022</v>
      </c>
      <c r="P1550" t="str">
        <f t="shared" si="218"/>
        <v>Nov</v>
      </c>
      <c r="Q1550" t="str">
        <f t="shared" si="219"/>
        <v>Nov-2022</v>
      </c>
      <c r="R1550" s="2" t="str">
        <f t="shared" si="224"/>
        <v>ADULTS</v>
      </c>
    </row>
    <row r="1551" spans="1:18" x14ac:dyDescent="0.35">
      <c r="A1551" s="1">
        <v>44683</v>
      </c>
      <c r="B1551" t="s">
        <v>1581</v>
      </c>
      <c r="C1551">
        <v>89</v>
      </c>
      <c r="D1551" t="s">
        <v>21</v>
      </c>
      <c r="E1551" t="s">
        <v>15</v>
      </c>
      <c r="F1551" t="s">
        <v>23</v>
      </c>
      <c r="G1551" s="6">
        <f>VLOOKUP(F1551,S$11:$T$15, 2, FALSE)</f>
        <v>2440.2966694490819</v>
      </c>
      <c r="H1551" t="s">
        <v>17</v>
      </c>
      <c r="I1551" s="2">
        <v>4175.2</v>
      </c>
      <c r="J1551" t="str">
        <f t="shared" si="220"/>
        <v>&gt;59</v>
      </c>
      <c r="K1551" s="2">
        <f t="shared" si="216"/>
        <v>4592.72</v>
      </c>
      <c r="L1551" s="2">
        <f t="shared" si="221"/>
        <v>4593</v>
      </c>
      <c r="M1551" s="2">
        <f t="shared" si="222"/>
        <v>4593</v>
      </c>
      <c r="N1551" s="2">
        <f t="shared" si="223"/>
        <v>4592</v>
      </c>
      <c r="O1551">
        <f t="shared" si="217"/>
        <v>2022</v>
      </c>
      <c r="P1551" t="str">
        <f t="shared" si="218"/>
        <v>May</v>
      </c>
      <c r="Q1551" t="str">
        <f t="shared" si="219"/>
        <v>May-2022</v>
      </c>
      <c r="R1551" s="2" t="str">
        <f t="shared" si="224"/>
        <v>ADULTS</v>
      </c>
    </row>
    <row r="1552" spans="1:18" x14ac:dyDescent="0.35">
      <c r="A1552" s="1">
        <v>45208</v>
      </c>
      <c r="B1552" t="s">
        <v>1582</v>
      </c>
      <c r="C1552">
        <v>83</v>
      </c>
      <c r="D1552" t="s">
        <v>14</v>
      </c>
      <c r="E1552" t="s">
        <v>22</v>
      </c>
      <c r="F1552" t="s">
        <v>16</v>
      </c>
      <c r="G1552" s="6">
        <f>VLOOKUP(F1552,S$11:$T$15, 2, FALSE)</f>
        <v>2509.1716796874998</v>
      </c>
      <c r="H1552" t="s">
        <v>37</v>
      </c>
      <c r="I1552" s="2">
        <v>2985</v>
      </c>
      <c r="J1552" t="str">
        <f t="shared" si="220"/>
        <v>&gt;59</v>
      </c>
      <c r="K1552" s="2">
        <f t="shared" si="216"/>
        <v>3283.5000000000005</v>
      </c>
      <c r="L1552" s="2">
        <f t="shared" si="221"/>
        <v>3284</v>
      </c>
      <c r="M1552" s="2">
        <f t="shared" si="222"/>
        <v>3284</v>
      </c>
      <c r="N1552" s="2">
        <f t="shared" si="223"/>
        <v>3283</v>
      </c>
      <c r="O1552">
        <f t="shared" si="217"/>
        <v>2023</v>
      </c>
      <c r="P1552" t="str">
        <f t="shared" si="218"/>
        <v>Oct</v>
      </c>
      <c r="Q1552" t="str">
        <f t="shared" si="219"/>
        <v>Oct-2023</v>
      </c>
      <c r="R1552" s="2" t="str">
        <f t="shared" si="224"/>
        <v>ADULTS</v>
      </c>
    </row>
    <row r="1553" spans="1:18" x14ac:dyDescent="0.35">
      <c r="A1553" s="1">
        <v>44853</v>
      </c>
      <c r="B1553" t="s">
        <v>1583</v>
      </c>
      <c r="C1553">
        <v>51</v>
      </c>
      <c r="D1553" t="s">
        <v>21</v>
      </c>
      <c r="E1553" t="s">
        <v>15</v>
      </c>
      <c r="F1553" t="s">
        <v>30</v>
      </c>
      <c r="G1553" s="6">
        <f>VLOOKUP(F1553,S$11:$T$15, 2, FALSE)</f>
        <v>2496.7676064257025</v>
      </c>
      <c r="H1553" t="s">
        <v>17</v>
      </c>
      <c r="I1553" s="2">
        <v>1685.69</v>
      </c>
      <c r="J1553" t="str">
        <f t="shared" si="220"/>
        <v>40-59</v>
      </c>
      <c r="K1553" s="2">
        <f t="shared" si="216"/>
        <v>1854.2590000000002</v>
      </c>
      <c r="L1553" s="2">
        <f t="shared" si="221"/>
        <v>1854</v>
      </c>
      <c r="M1553" s="2">
        <f t="shared" si="222"/>
        <v>1855</v>
      </c>
      <c r="N1553" s="2">
        <f t="shared" si="223"/>
        <v>1854</v>
      </c>
      <c r="O1553">
        <f t="shared" si="217"/>
        <v>2022</v>
      </c>
      <c r="P1553" t="str">
        <f t="shared" si="218"/>
        <v>Oct</v>
      </c>
      <c r="Q1553" t="str">
        <f t="shared" si="219"/>
        <v>Oct-2022</v>
      </c>
      <c r="R1553" s="2" t="str">
        <f t="shared" si="224"/>
        <v>ADULTS</v>
      </c>
    </row>
    <row r="1554" spans="1:18" x14ac:dyDescent="0.35">
      <c r="A1554" s="1">
        <v>45153</v>
      </c>
      <c r="B1554" t="s">
        <v>1584</v>
      </c>
      <c r="C1554">
        <v>56</v>
      </c>
      <c r="D1554" t="s">
        <v>21</v>
      </c>
      <c r="E1554" t="s">
        <v>19</v>
      </c>
      <c r="F1554" t="s">
        <v>11</v>
      </c>
      <c r="G1554" s="6">
        <f>VLOOKUP(F1554,S$11:$T$15, 2, FALSE)</f>
        <v>2503.6022787783868</v>
      </c>
      <c r="H1554" t="s">
        <v>28</v>
      </c>
      <c r="I1554" s="2">
        <v>1212.42</v>
      </c>
      <c r="J1554" t="str">
        <f t="shared" si="220"/>
        <v>40-59</v>
      </c>
      <c r="K1554" s="2">
        <f t="shared" si="216"/>
        <v>1333.6620000000003</v>
      </c>
      <c r="L1554" s="2">
        <f t="shared" si="221"/>
        <v>1334</v>
      </c>
      <c r="M1554" s="2">
        <f t="shared" si="222"/>
        <v>1334</v>
      </c>
      <c r="N1554" s="2">
        <f t="shared" si="223"/>
        <v>1333</v>
      </c>
      <c r="O1554">
        <f t="shared" si="217"/>
        <v>2023</v>
      </c>
      <c r="P1554" t="str">
        <f t="shared" si="218"/>
        <v>Aug</v>
      </c>
      <c r="Q1554" t="str">
        <f t="shared" si="219"/>
        <v>Aug-2023</v>
      </c>
      <c r="R1554" s="2" t="str">
        <f t="shared" si="224"/>
        <v>ADULTS</v>
      </c>
    </row>
    <row r="1555" spans="1:18" x14ac:dyDescent="0.35">
      <c r="A1555" s="1">
        <v>44685</v>
      </c>
      <c r="B1555" t="s">
        <v>1585</v>
      </c>
      <c r="C1555">
        <v>1</v>
      </c>
      <c r="D1555" t="s">
        <v>21</v>
      </c>
      <c r="E1555" t="s">
        <v>15</v>
      </c>
      <c r="F1555" t="s">
        <v>11</v>
      </c>
      <c r="G1555" s="6">
        <f>VLOOKUP(F1555,S$11:$T$15, 2, FALSE)</f>
        <v>2503.6022787783868</v>
      </c>
      <c r="H1555" t="s">
        <v>40</v>
      </c>
      <c r="I1555" s="2">
        <v>474.02</v>
      </c>
      <c r="J1555" t="str">
        <f t="shared" si="220"/>
        <v>0-17</v>
      </c>
      <c r="K1555" s="2">
        <f t="shared" si="216"/>
        <v>521.42200000000003</v>
      </c>
      <c r="L1555" s="2">
        <f t="shared" si="221"/>
        <v>521</v>
      </c>
      <c r="M1555" s="2">
        <f t="shared" si="222"/>
        <v>522</v>
      </c>
      <c r="N1555" s="2">
        <f t="shared" si="223"/>
        <v>521</v>
      </c>
      <c r="O1555">
        <f t="shared" si="217"/>
        <v>2022</v>
      </c>
      <c r="P1555" t="str">
        <f t="shared" si="218"/>
        <v>May</v>
      </c>
      <c r="Q1555" t="str">
        <f t="shared" si="219"/>
        <v>May-2022</v>
      </c>
      <c r="R1555" s="2" t="str">
        <f t="shared" si="224"/>
        <v>CHILDREN</v>
      </c>
    </row>
    <row r="1556" spans="1:18" x14ac:dyDescent="0.35">
      <c r="A1556" s="1">
        <v>44868</v>
      </c>
      <c r="B1556" t="s">
        <v>1586</v>
      </c>
      <c r="C1556">
        <v>73</v>
      </c>
      <c r="D1556" t="s">
        <v>21</v>
      </c>
      <c r="E1556" t="s">
        <v>35</v>
      </c>
      <c r="F1556" t="s">
        <v>16</v>
      </c>
      <c r="G1556" s="6">
        <f>VLOOKUP(F1556,S$11:$T$15, 2, FALSE)</f>
        <v>2509.1716796874998</v>
      </c>
      <c r="H1556" t="s">
        <v>12</v>
      </c>
      <c r="I1556" s="2">
        <v>360.72</v>
      </c>
      <c r="J1556" t="str">
        <f t="shared" si="220"/>
        <v>&gt;59</v>
      </c>
      <c r="K1556" s="2">
        <f t="shared" si="216"/>
        <v>396.79200000000009</v>
      </c>
      <c r="L1556" s="2">
        <f t="shared" si="221"/>
        <v>397</v>
      </c>
      <c r="M1556" s="2">
        <f t="shared" si="222"/>
        <v>397</v>
      </c>
      <c r="N1556" s="2">
        <f t="shared" si="223"/>
        <v>396</v>
      </c>
      <c r="O1556">
        <f t="shared" si="217"/>
        <v>2022</v>
      </c>
      <c r="P1556" t="str">
        <f t="shared" si="218"/>
        <v>Nov</v>
      </c>
      <c r="Q1556" t="str">
        <f t="shared" si="219"/>
        <v>Nov-2022</v>
      </c>
      <c r="R1556" s="2" t="str">
        <f t="shared" si="224"/>
        <v>ADULTS</v>
      </c>
    </row>
    <row r="1557" spans="1:18" x14ac:dyDescent="0.35">
      <c r="A1557" s="1">
        <v>44891</v>
      </c>
      <c r="B1557" t="s">
        <v>1587</v>
      </c>
      <c r="C1557">
        <v>91</v>
      </c>
      <c r="D1557" t="s">
        <v>14</v>
      </c>
      <c r="E1557" t="s">
        <v>10</v>
      </c>
      <c r="F1557" t="s">
        <v>16</v>
      </c>
      <c r="G1557" s="6">
        <f>VLOOKUP(F1557,S$11:$T$15, 2, FALSE)</f>
        <v>2509.1716796874998</v>
      </c>
      <c r="H1557" t="s">
        <v>28</v>
      </c>
      <c r="I1557" s="2">
        <v>4753.83</v>
      </c>
      <c r="J1557" t="str">
        <f t="shared" si="220"/>
        <v>&gt;59</v>
      </c>
      <c r="K1557" s="2">
        <f t="shared" si="216"/>
        <v>5229.2130000000006</v>
      </c>
      <c r="L1557" s="2">
        <f t="shared" si="221"/>
        <v>5229</v>
      </c>
      <c r="M1557" s="2">
        <f t="shared" si="222"/>
        <v>5230</v>
      </c>
      <c r="N1557" s="2">
        <f t="shared" si="223"/>
        <v>5229</v>
      </c>
      <c r="O1557">
        <f t="shared" si="217"/>
        <v>2022</v>
      </c>
      <c r="P1557" t="str">
        <f t="shared" si="218"/>
        <v>Nov</v>
      </c>
      <c r="Q1557" t="str">
        <f t="shared" si="219"/>
        <v>Nov-2022</v>
      </c>
      <c r="R1557" s="2" t="str">
        <f t="shared" si="224"/>
        <v>ADULTS</v>
      </c>
    </row>
    <row r="1558" spans="1:18" x14ac:dyDescent="0.35">
      <c r="A1558" s="1">
        <v>45180</v>
      </c>
      <c r="B1558" t="s">
        <v>1588</v>
      </c>
      <c r="C1558">
        <v>19</v>
      </c>
      <c r="D1558" t="s">
        <v>21</v>
      </c>
      <c r="E1558" t="s">
        <v>10</v>
      </c>
      <c r="F1558" t="s">
        <v>16</v>
      </c>
      <c r="G1558" s="6">
        <f>VLOOKUP(F1558,S$11:$T$15, 2, FALSE)</f>
        <v>2509.1716796874998</v>
      </c>
      <c r="H1558" t="s">
        <v>12</v>
      </c>
      <c r="I1558" s="2">
        <v>492.84</v>
      </c>
      <c r="J1558" t="str">
        <f t="shared" si="220"/>
        <v>18-39</v>
      </c>
      <c r="K1558" s="2">
        <f t="shared" si="216"/>
        <v>542.12400000000002</v>
      </c>
      <c r="L1558" s="2">
        <f t="shared" si="221"/>
        <v>542</v>
      </c>
      <c r="M1558" s="2">
        <f t="shared" si="222"/>
        <v>543</v>
      </c>
      <c r="N1558" s="2">
        <f t="shared" si="223"/>
        <v>542</v>
      </c>
      <c r="O1558">
        <f t="shared" si="217"/>
        <v>2023</v>
      </c>
      <c r="P1558" t="str">
        <f t="shared" si="218"/>
        <v>Sep</v>
      </c>
      <c r="Q1558" t="str">
        <f t="shared" si="219"/>
        <v>Sep-2023</v>
      </c>
      <c r="R1558" s="2" t="str">
        <f t="shared" si="224"/>
        <v>ADULTS</v>
      </c>
    </row>
    <row r="1559" spans="1:18" x14ac:dyDescent="0.35">
      <c r="A1559" s="1">
        <v>44643</v>
      </c>
      <c r="B1559" t="s">
        <v>1589</v>
      </c>
      <c r="C1559">
        <v>4</v>
      </c>
      <c r="D1559" t="s">
        <v>9</v>
      </c>
      <c r="E1559" t="s">
        <v>15</v>
      </c>
      <c r="F1559" t="s">
        <v>23</v>
      </c>
      <c r="G1559" s="6">
        <f>VLOOKUP(F1559,S$11:$T$15, 2, FALSE)</f>
        <v>2440.2966694490819</v>
      </c>
      <c r="H1559" t="s">
        <v>37</v>
      </c>
      <c r="I1559" s="2">
        <v>1520.8</v>
      </c>
      <c r="J1559" t="str">
        <f t="shared" si="220"/>
        <v>0-17</v>
      </c>
      <c r="K1559" s="2">
        <f t="shared" si="216"/>
        <v>1672.88</v>
      </c>
      <c r="L1559" s="2">
        <f t="shared" si="221"/>
        <v>1673</v>
      </c>
      <c r="M1559" s="2">
        <f t="shared" si="222"/>
        <v>1673</v>
      </c>
      <c r="N1559" s="2">
        <f t="shared" si="223"/>
        <v>1672</v>
      </c>
      <c r="O1559">
        <f t="shared" si="217"/>
        <v>2022</v>
      </c>
      <c r="P1559" t="str">
        <f t="shared" si="218"/>
        <v>Mar</v>
      </c>
      <c r="Q1559" t="str">
        <f t="shared" si="219"/>
        <v>Mar-2022</v>
      </c>
      <c r="R1559" s="2" t="str">
        <f t="shared" si="224"/>
        <v>CHILDREN</v>
      </c>
    </row>
    <row r="1560" spans="1:18" x14ac:dyDescent="0.35">
      <c r="A1560" s="1">
        <v>44864</v>
      </c>
      <c r="B1560" t="s">
        <v>1590</v>
      </c>
      <c r="C1560">
        <v>67</v>
      </c>
      <c r="D1560" t="s">
        <v>14</v>
      </c>
      <c r="E1560" t="s">
        <v>10</v>
      </c>
      <c r="F1560" t="s">
        <v>23</v>
      </c>
      <c r="G1560" s="6">
        <f>VLOOKUP(F1560,S$11:$T$15, 2, FALSE)</f>
        <v>2440.2966694490819</v>
      </c>
      <c r="H1560" t="s">
        <v>17</v>
      </c>
      <c r="I1560" s="2">
        <v>2902.81</v>
      </c>
      <c r="J1560" t="str">
        <f t="shared" si="220"/>
        <v>&gt;59</v>
      </c>
      <c r="K1560" s="2">
        <f t="shared" si="216"/>
        <v>3193.0910000000003</v>
      </c>
      <c r="L1560" s="2">
        <f t="shared" si="221"/>
        <v>3193</v>
      </c>
      <c r="M1560" s="2">
        <f t="shared" si="222"/>
        <v>3194</v>
      </c>
      <c r="N1560" s="2">
        <f t="shared" si="223"/>
        <v>3193</v>
      </c>
      <c r="O1560">
        <f t="shared" si="217"/>
        <v>2022</v>
      </c>
      <c r="P1560" t="str">
        <f t="shared" si="218"/>
        <v>Oct</v>
      </c>
      <c r="Q1560" t="str">
        <f t="shared" si="219"/>
        <v>Oct-2022</v>
      </c>
      <c r="R1560" s="2" t="str">
        <f t="shared" si="224"/>
        <v>ADULTS</v>
      </c>
    </row>
    <row r="1561" spans="1:18" x14ac:dyDescent="0.35">
      <c r="A1561" s="1">
        <v>45205</v>
      </c>
      <c r="B1561" t="s">
        <v>1591</v>
      </c>
      <c r="C1561">
        <v>37</v>
      </c>
      <c r="D1561" t="s">
        <v>21</v>
      </c>
      <c r="E1561" t="s">
        <v>33</v>
      </c>
      <c r="F1561" t="s">
        <v>11</v>
      </c>
      <c r="G1561" s="6">
        <f>VLOOKUP(F1561,S$11:$T$15, 2, FALSE)</f>
        <v>2503.6022787783868</v>
      </c>
      <c r="H1561" t="s">
        <v>12</v>
      </c>
      <c r="I1561" s="2">
        <v>3521.13</v>
      </c>
      <c r="J1561" t="str">
        <f t="shared" si="220"/>
        <v>18-39</v>
      </c>
      <c r="K1561" s="2">
        <f t="shared" si="216"/>
        <v>3873.2430000000004</v>
      </c>
      <c r="L1561" s="2">
        <f t="shared" si="221"/>
        <v>3873</v>
      </c>
      <c r="M1561" s="2">
        <f t="shared" si="222"/>
        <v>3874</v>
      </c>
      <c r="N1561" s="2">
        <f t="shared" si="223"/>
        <v>3873</v>
      </c>
      <c r="O1561">
        <f t="shared" si="217"/>
        <v>2023</v>
      </c>
      <c r="P1561" t="str">
        <f t="shared" si="218"/>
        <v>Oct</v>
      </c>
      <c r="Q1561" t="str">
        <f t="shared" si="219"/>
        <v>Oct-2023</v>
      </c>
      <c r="R1561" s="2" t="str">
        <f t="shared" si="224"/>
        <v>ADULTS</v>
      </c>
    </row>
    <row r="1562" spans="1:18" x14ac:dyDescent="0.35">
      <c r="A1562" s="1">
        <v>45272</v>
      </c>
      <c r="B1562" t="s">
        <v>1592</v>
      </c>
      <c r="C1562">
        <v>8</v>
      </c>
      <c r="D1562" t="s">
        <v>9</v>
      </c>
      <c r="E1562" t="s">
        <v>22</v>
      </c>
      <c r="F1562" t="s">
        <v>30</v>
      </c>
      <c r="G1562" s="6">
        <f>VLOOKUP(F1562,S$11:$T$15, 2, FALSE)</f>
        <v>2496.7676064257025</v>
      </c>
      <c r="H1562" t="s">
        <v>28</v>
      </c>
      <c r="I1562" s="2">
        <v>3483.57</v>
      </c>
      <c r="J1562" t="str">
        <f t="shared" si="220"/>
        <v>0-17</v>
      </c>
      <c r="K1562" s="2">
        <f t="shared" si="216"/>
        <v>3831.9270000000006</v>
      </c>
      <c r="L1562" s="2">
        <f t="shared" si="221"/>
        <v>3832</v>
      </c>
      <c r="M1562" s="2">
        <f t="shared" si="222"/>
        <v>3832</v>
      </c>
      <c r="N1562" s="2">
        <f t="shared" si="223"/>
        <v>3831</v>
      </c>
      <c r="O1562">
        <f t="shared" si="217"/>
        <v>2023</v>
      </c>
      <c r="P1562" t="str">
        <f t="shared" si="218"/>
        <v>Dec</v>
      </c>
      <c r="Q1562" t="str">
        <f t="shared" si="219"/>
        <v>Dec-2023</v>
      </c>
      <c r="R1562" s="2" t="str">
        <f t="shared" si="224"/>
        <v>CHILDREN</v>
      </c>
    </row>
    <row r="1563" spans="1:18" x14ac:dyDescent="0.35">
      <c r="A1563" s="1">
        <v>44953</v>
      </c>
      <c r="B1563" t="s">
        <v>1593</v>
      </c>
      <c r="C1563">
        <v>65</v>
      </c>
      <c r="D1563" t="s">
        <v>14</v>
      </c>
      <c r="E1563" t="s">
        <v>22</v>
      </c>
      <c r="F1563" t="s">
        <v>16</v>
      </c>
      <c r="G1563" s="6">
        <f>VLOOKUP(F1563,S$11:$T$15, 2, FALSE)</f>
        <v>2509.1716796874998</v>
      </c>
      <c r="H1563" t="s">
        <v>12</v>
      </c>
      <c r="I1563" s="2">
        <v>1231.52</v>
      </c>
      <c r="J1563" t="str">
        <f t="shared" si="220"/>
        <v>&gt;59</v>
      </c>
      <c r="K1563" s="2">
        <f t="shared" si="216"/>
        <v>1354.672</v>
      </c>
      <c r="L1563" s="2">
        <f t="shared" si="221"/>
        <v>1355</v>
      </c>
      <c r="M1563" s="2">
        <f t="shared" si="222"/>
        <v>1355</v>
      </c>
      <c r="N1563" s="2">
        <f t="shared" si="223"/>
        <v>1354</v>
      </c>
      <c r="O1563">
        <f t="shared" si="217"/>
        <v>2023</v>
      </c>
      <c r="P1563" t="str">
        <f t="shared" si="218"/>
        <v>Jan</v>
      </c>
      <c r="Q1563" t="str">
        <f t="shared" si="219"/>
        <v>Jan-2023</v>
      </c>
      <c r="R1563" s="2" t="str">
        <f t="shared" si="224"/>
        <v>ADULTS</v>
      </c>
    </row>
    <row r="1564" spans="1:18" x14ac:dyDescent="0.35">
      <c r="A1564" s="1">
        <v>44982</v>
      </c>
      <c r="B1564" t="s">
        <v>1594</v>
      </c>
      <c r="C1564">
        <v>77</v>
      </c>
      <c r="D1564" t="s">
        <v>14</v>
      </c>
      <c r="E1564" t="s">
        <v>10</v>
      </c>
      <c r="F1564" t="s">
        <v>23</v>
      </c>
      <c r="G1564" s="6">
        <f>VLOOKUP(F1564,S$11:$T$15, 2, FALSE)</f>
        <v>2440.2966694490819</v>
      </c>
      <c r="H1564" t="s">
        <v>12</v>
      </c>
      <c r="I1564" s="2">
        <v>2845.61</v>
      </c>
      <c r="J1564" t="str">
        <f t="shared" si="220"/>
        <v>&gt;59</v>
      </c>
      <c r="K1564" s="2">
        <f t="shared" si="216"/>
        <v>3130.1710000000003</v>
      </c>
      <c r="L1564" s="2">
        <f t="shared" si="221"/>
        <v>3130</v>
      </c>
      <c r="M1564" s="2">
        <f t="shared" si="222"/>
        <v>3131</v>
      </c>
      <c r="N1564" s="2">
        <f t="shared" si="223"/>
        <v>3130</v>
      </c>
      <c r="O1564">
        <f t="shared" si="217"/>
        <v>2023</v>
      </c>
      <c r="P1564" t="str">
        <f t="shared" si="218"/>
        <v>Feb</v>
      </c>
      <c r="Q1564" t="str">
        <f t="shared" si="219"/>
        <v>Feb-2023</v>
      </c>
      <c r="R1564" s="2" t="str">
        <f t="shared" si="224"/>
        <v>ADULTS</v>
      </c>
    </row>
    <row r="1565" spans="1:18" x14ac:dyDescent="0.35">
      <c r="A1565" s="1">
        <v>44593</v>
      </c>
      <c r="B1565" t="s">
        <v>1595</v>
      </c>
      <c r="C1565">
        <v>57</v>
      </c>
      <c r="D1565" t="s">
        <v>9</v>
      </c>
      <c r="E1565" t="s">
        <v>15</v>
      </c>
      <c r="F1565" t="s">
        <v>16</v>
      </c>
      <c r="G1565" s="6">
        <f>VLOOKUP(F1565,S$11:$T$15, 2, FALSE)</f>
        <v>2509.1716796874998</v>
      </c>
      <c r="H1565" t="s">
        <v>40</v>
      </c>
      <c r="I1565" s="2">
        <v>3790.46</v>
      </c>
      <c r="J1565" t="str">
        <f t="shared" si="220"/>
        <v>40-59</v>
      </c>
      <c r="K1565" s="2">
        <f t="shared" si="216"/>
        <v>4169.5060000000003</v>
      </c>
      <c r="L1565" s="2">
        <f t="shared" si="221"/>
        <v>4170</v>
      </c>
      <c r="M1565" s="2">
        <f t="shared" si="222"/>
        <v>4170</v>
      </c>
      <c r="N1565" s="2">
        <f t="shared" si="223"/>
        <v>4169</v>
      </c>
      <c r="O1565">
        <f t="shared" si="217"/>
        <v>2022</v>
      </c>
      <c r="P1565" t="str">
        <f t="shared" si="218"/>
        <v>Feb</v>
      </c>
      <c r="Q1565" t="str">
        <f t="shared" si="219"/>
        <v>Feb-2022</v>
      </c>
      <c r="R1565" s="2" t="str">
        <f t="shared" si="224"/>
        <v>ADULTS</v>
      </c>
    </row>
    <row r="1566" spans="1:18" x14ac:dyDescent="0.35">
      <c r="A1566" s="1">
        <v>45186</v>
      </c>
      <c r="B1566" t="s">
        <v>1596</v>
      </c>
      <c r="C1566">
        <v>38</v>
      </c>
      <c r="D1566" t="s">
        <v>14</v>
      </c>
      <c r="E1566" t="s">
        <v>33</v>
      </c>
      <c r="F1566" t="s">
        <v>16</v>
      </c>
      <c r="G1566" s="6">
        <f>VLOOKUP(F1566,S$11:$T$15, 2, FALSE)</f>
        <v>2509.1716796874998</v>
      </c>
      <c r="H1566" t="s">
        <v>17</v>
      </c>
      <c r="I1566" s="2">
        <v>313.7</v>
      </c>
      <c r="J1566" t="str">
        <f t="shared" si="220"/>
        <v>18-39</v>
      </c>
      <c r="K1566" s="2">
        <f t="shared" si="216"/>
        <v>345.07</v>
      </c>
      <c r="L1566" s="2">
        <f t="shared" si="221"/>
        <v>345</v>
      </c>
      <c r="M1566" s="2">
        <f t="shared" si="222"/>
        <v>346</v>
      </c>
      <c r="N1566" s="2">
        <f t="shared" si="223"/>
        <v>345</v>
      </c>
      <c r="O1566">
        <f t="shared" si="217"/>
        <v>2023</v>
      </c>
      <c r="P1566" t="str">
        <f t="shared" si="218"/>
        <v>Sep</v>
      </c>
      <c r="Q1566" t="str">
        <f t="shared" si="219"/>
        <v>Sep-2023</v>
      </c>
      <c r="R1566" s="2" t="str">
        <f t="shared" si="224"/>
        <v>ADULTS</v>
      </c>
    </row>
    <row r="1567" spans="1:18" x14ac:dyDescent="0.35">
      <c r="A1567" s="1">
        <v>44803</v>
      </c>
      <c r="B1567" t="s">
        <v>1597</v>
      </c>
      <c r="C1567">
        <v>54</v>
      </c>
      <c r="D1567" t="s">
        <v>21</v>
      </c>
      <c r="E1567" t="s">
        <v>35</v>
      </c>
      <c r="F1567" t="s">
        <v>11</v>
      </c>
      <c r="G1567" s="6">
        <f>VLOOKUP(F1567,S$11:$T$15, 2, FALSE)</f>
        <v>2503.6022787783868</v>
      </c>
      <c r="H1567" t="s">
        <v>67</v>
      </c>
      <c r="I1567" s="2">
        <v>1651.86</v>
      </c>
      <c r="J1567" t="str">
        <f t="shared" si="220"/>
        <v>40-59</v>
      </c>
      <c r="K1567" s="2">
        <f t="shared" si="216"/>
        <v>1817.046</v>
      </c>
      <c r="L1567" s="2">
        <f t="shared" si="221"/>
        <v>1817</v>
      </c>
      <c r="M1567" s="2">
        <f t="shared" si="222"/>
        <v>1818</v>
      </c>
      <c r="N1567" s="2">
        <f t="shared" si="223"/>
        <v>1817</v>
      </c>
      <c r="O1567">
        <f t="shared" si="217"/>
        <v>2022</v>
      </c>
      <c r="P1567" t="str">
        <f t="shared" si="218"/>
        <v>Aug</v>
      </c>
      <c r="Q1567" t="str">
        <f t="shared" si="219"/>
        <v>Aug-2022</v>
      </c>
      <c r="R1567" s="2" t="str">
        <f t="shared" si="224"/>
        <v>ADULTS</v>
      </c>
    </row>
    <row r="1568" spans="1:18" x14ac:dyDescent="0.35">
      <c r="A1568" s="1">
        <v>44999</v>
      </c>
      <c r="B1568" t="s">
        <v>1598</v>
      </c>
      <c r="C1568">
        <v>82</v>
      </c>
      <c r="D1568" t="s">
        <v>9</v>
      </c>
      <c r="E1568" t="s">
        <v>10</v>
      </c>
      <c r="F1568" t="s">
        <v>11</v>
      </c>
      <c r="G1568" s="6">
        <f>VLOOKUP(F1568,S$11:$T$15, 2, FALSE)</f>
        <v>2503.6022787783868</v>
      </c>
      <c r="H1568" t="s">
        <v>28</v>
      </c>
      <c r="I1568" s="2">
        <v>1103.26</v>
      </c>
      <c r="J1568" t="str">
        <f t="shared" si="220"/>
        <v>&gt;59</v>
      </c>
      <c r="K1568" s="2">
        <f t="shared" si="216"/>
        <v>1213.586</v>
      </c>
      <c r="L1568" s="2">
        <f t="shared" si="221"/>
        <v>1214</v>
      </c>
      <c r="M1568" s="2">
        <f t="shared" si="222"/>
        <v>1214</v>
      </c>
      <c r="N1568" s="2">
        <f t="shared" si="223"/>
        <v>1213</v>
      </c>
      <c r="O1568">
        <f t="shared" si="217"/>
        <v>2023</v>
      </c>
      <c r="P1568" t="str">
        <f t="shared" si="218"/>
        <v>Mar</v>
      </c>
      <c r="Q1568" t="str">
        <f t="shared" si="219"/>
        <v>Mar-2023</v>
      </c>
      <c r="R1568" s="2" t="str">
        <f t="shared" si="224"/>
        <v>ADULTS</v>
      </c>
    </row>
    <row r="1569" spans="1:18" x14ac:dyDescent="0.35">
      <c r="A1569" s="1">
        <v>45255</v>
      </c>
      <c r="B1569" t="s">
        <v>1599</v>
      </c>
      <c r="C1569">
        <v>10</v>
      </c>
      <c r="D1569" t="s">
        <v>21</v>
      </c>
      <c r="E1569" t="s">
        <v>22</v>
      </c>
      <c r="F1569" t="s">
        <v>23</v>
      </c>
      <c r="G1569" s="6">
        <f>VLOOKUP(F1569,S$11:$T$15, 2, FALSE)</f>
        <v>2440.2966694490819</v>
      </c>
      <c r="H1569" t="s">
        <v>37</v>
      </c>
      <c r="I1569" s="2">
        <v>466.72</v>
      </c>
      <c r="J1569" t="str">
        <f t="shared" si="220"/>
        <v>0-17</v>
      </c>
      <c r="K1569" s="2">
        <f t="shared" si="216"/>
        <v>513.39200000000005</v>
      </c>
      <c r="L1569" s="2">
        <f t="shared" si="221"/>
        <v>513</v>
      </c>
      <c r="M1569" s="2">
        <f t="shared" si="222"/>
        <v>514</v>
      </c>
      <c r="N1569" s="2">
        <f t="shared" si="223"/>
        <v>513</v>
      </c>
      <c r="O1569">
        <f t="shared" si="217"/>
        <v>2023</v>
      </c>
      <c r="P1569" t="str">
        <f t="shared" si="218"/>
        <v>Nov</v>
      </c>
      <c r="Q1569" t="str">
        <f t="shared" si="219"/>
        <v>Nov-2023</v>
      </c>
      <c r="R1569" s="2" t="str">
        <f t="shared" si="224"/>
        <v>CHILDREN</v>
      </c>
    </row>
    <row r="1570" spans="1:18" x14ac:dyDescent="0.35">
      <c r="A1570" s="1">
        <v>44599</v>
      </c>
      <c r="B1570" t="s">
        <v>1600</v>
      </c>
      <c r="C1570">
        <v>52</v>
      </c>
      <c r="D1570" t="s">
        <v>9</v>
      </c>
      <c r="E1570" t="s">
        <v>10</v>
      </c>
      <c r="F1570" t="s">
        <v>30</v>
      </c>
      <c r="G1570" s="6">
        <f>VLOOKUP(F1570,S$11:$T$15, 2, FALSE)</f>
        <v>2496.7676064257025</v>
      </c>
      <c r="H1570" t="s">
        <v>37</v>
      </c>
      <c r="I1570" s="2">
        <v>4672.55</v>
      </c>
      <c r="J1570" t="str">
        <f t="shared" si="220"/>
        <v>40-59</v>
      </c>
      <c r="K1570" s="2">
        <f t="shared" si="216"/>
        <v>5139.8050000000003</v>
      </c>
      <c r="L1570" s="2">
        <f t="shared" si="221"/>
        <v>5140</v>
      </c>
      <c r="M1570" s="2">
        <f t="shared" si="222"/>
        <v>5140</v>
      </c>
      <c r="N1570" s="2">
        <f t="shared" si="223"/>
        <v>5139</v>
      </c>
      <c r="O1570">
        <f t="shared" si="217"/>
        <v>2022</v>
      </c>
      <c r="P1570" t="str">
        <f t="shared" si="218"/>
        <v>Feb</v>
      </c>
      <c r="Q1570" t="str">
        <f t="shared" si="219"/>
        <v>Feb-2022</v>
      </c>
      <c r="R1570" s="2" t="str">
        <f t="shared" si="224"/>
        <v>ADULTS</v>
      </c>
    </row>
    <row r="1571" spans="1:18" x14ac:dyDescent="0.35">
      <c r="A1571" s="1">
        <v>45221</v>
      </c>
      <c r="B1571" t="s">
        <v>1601</v>
      </c>
      <c r="C1571">
        <v>41</v>
      </c>
      <c r="D1571" t="s">
        <v>9</v>
      </c>
      <c r="E1571" t="s">
        <v>33</v>
      </c>
      <c r="F1571" t="s">
        <v>11</v>
      </c>
      <c r="G1571" s="6">
        <f>VLOOKUP(F1571,S$11:$T$15, 2, FALSE)</f>
        <v>2503.6022787783868</v>
      </c>
      <c r="H1571" t="s">
        <v>40</v>
      </c>
      <c r="I1571" s="2">
        <v>4785.22</v>
      </c>
      <c r="J1571" t="str">
        <f t="shared" si="220"/>
        <v>40-59</v>
      </c>
      <c r="K1571" s="2">
        <f t="shared" si="216"/>
        <v>5263.7420000000011</v>
      </c>
      <c r="L1571" s="2">
        <f t="shared" si="221"/>
        <v>5264</v>
      </c>
      <c r="M1571" s="2">
        <f t="shared" si="222"/>
        <v>5264</v>
      </c>
      <c r="N1571" s="2">
        <f t="shared" si="223"/>
        <v>5263</v>
      </c>
      <c r="O1571">
        <f t="shared" si="217"/>
        <v>2023</v>
      </c>
      <c r="P1571" t="str">
        <f t="shared" si="218"/>
        <v>Oct</v>
      </c>
      <c r="Q1571" t="str">
        <f t="shared" si="219"/>
        <v>Oct-2023</v>
      </c>
      <c r="R1571" s="2" t="str">
        <f t="shared" si="224"/>
        <v>ADULTS</v>
      </c>
    </row>
    <row r="1572" spans="1:18" x14ac:dyDescent="0.35">
      <c r="A1572" s="1">
        <v>44904</v>
      </c>
      <c r="B1572" t="s">
        <v>1602</v>
      </c>
      <c r="C1572">
        <v>25</v>
      </c>
      <c r="D1572" t="s">
        <v>21</v>
      </c>
      <c r="E1572" t="s">
        <v>10</v>
      </c>
      <c r="F1572" t="s">
        <v>11</v>
      </c>
      <c r="G1572" s="6">
        <f>VLOOKUP(F1572,S$11:$T$15, 2, FALSE)</f>
        <v>2503.6022787783868</v>
      </c>
      <c r="H1572" t="s">
        <v>40</v>
      </c>
      <c r="I1572" s="2">
        <v>3220.96</v>
      </c>
      <c r="J1572" t="str">
        <f t="shared" si="220"/>
        <v>18-39</v>
      </c>
      <c r="K1572" s="2">
        <f t="shared" si="216"/>
        <v>3543.0560000000005</v>
      </c>
      <c r="L1572" s="2">
        <f t="shared" si="221"/>
        <v>3543</v>
      </c>
      <c r="M1572" s="2">
        <f t="shared" si="222"/>
        <v>3544</v>
      </c>
      <c r="N1572" s="2">
        <f t="shared" si="223"/>
        <v>3543</v>
      </c>
      <c r="O1572">
        <f t="shared" si="217"/>
        <v>2022</v>
      </c>
      <c r="P1572" t="str">
        <f t="shared" si="218"/>
        <v>Dec</v>
      </c>
      <c r="Q1572" t="str">
        <f t="shared" si="219"/>
        <v>Dec-2022</v>
      </c>
      <c r="R1572" s="2" t="str">
        <f t="shared" si="224"/>
        <v>ADULTS</v>
      </c>
    </row>
    <row r="1573" spans="1:18" x14ac:dyDescent="0.35">
      <c r="A1573" s="1">
        <v>44602</v>
      </c>
      <c r="B1573" t="s">
        <v>1603</v>
      </c>
      <c r="C1573">
        <v>28</v>
      </c>
      <c r="D1573" t="s">
        <v>9</v>
      </c>
      <c r="E1573" t="s">
        <v>22</v>
      </c>
      <c r="F1573" t="s">
        <v>16</v>
      </c>
      <c r="G1573" s="6">
        <f>VLOOKUP(F1573,S$11:$T$15, 2, FALSE)</f>
        <v>2509.1716796874998</v>
      </c>
      <c r="H1573" t="s">
        <v>37</v>
      </c>
      <c r="I1573" s="2">
        <v>1775.76</v>
      </c>
      <c r="J1573" t="str">
        <f t="shared" si="220"/>
        <v>18-39</v>
      </c>
      <c r="K1573" s="2">
        <f t="shared" si="216"/>
        <v>1953.3360000000002</v>
      </c>
      <c r="L1573" s="2">
        <f t="shared" si="221"/>
        <v>1953</v>
      </c>
      <c r="M1573" s="2">
        <f t="shared" si="222"/>
        <v>1954</v>
      </c>
      <c r="N1573" s="2">
        <f t="shared" si="223"/>
        <v>1953</v>
      </c>
      <c r="O1573">
        <f t="shared" si="217"/>
        <v>2022</v>
      </c>
      <c r="P1573" t="str">
        <f t="shared" si="218"/>
        <v>Feb</v>
      </c>
      <c r="Q1573" t="str">
        <f t="shared" si="219"/>
        <v>Feb-2022</v>
      </c>
      <c r="R1573" s="2" t="str">
        <f t="shared" si="224"/>
        <v>ADULTS</v>
      </c>
    </row>
    <row r="1574" spans="1:18" x14ac:dyDescent="0.35">
      <c r="A1574" s="1">
        <v>44812</v>
      </c>
      <c r="B1574" t="s">
        <v>1604</v>
      </c>
      <c r="C1574">
        <v>1</v>
      </c>
      <c r="D1574" t="s">
        <v>9</v>
      </c>
      <c r="E1574" t="s">
        <v>33</v>
      </c>
      <c r="F1574" t="s">
        <v>30</v>
      </c>
      <c r="G1574" s="6">
        <f>VLOOKUP(F1574,S$11:$T$15, 2, FALSE)</f>
        <v>2496.7676064257025</v>
      </c>
      <c r="H1574" t="s">
        <v>67</v>
      </c>
      <c r="I1574" s="2">
        <v>232.14</v>
      </c>
      <c r="J1574" t="str">
        <f t="shared" si="220"/>
        <v>0-17</v>
      </c>
      <c r="K1574" s="2">
        <f t="shared" si="216"/>
        <v>255.35400000000001</v>
      </c>
      <c r="L1574" s="2">
        <f t="shared" si="221"/>
        <v>255</v>
      </c>
      <c r="M1574" s="2">
        <f t="shared" si="222"/>
        <v>256</v>
      </c>
      <c r="N1574" s="2">
        <f t="shared" si="223"/>
        <v>255</v>
      </c>
      <c r="O1574">
        <f t="shared" si="217"/>
        <v>2022</v>
      </c>
      <c r="P1574" t="str">
        <f t="shared" si="218"/>
        <v>Sep</v>
      </c>
      <c r="Q1574" t="str">
        <f t="shared" si="219"/>
        <v>Sep-2022</v>
      </c>
      <c r="R1574" s="2" t="str">
        <f t="shared" si="224"/>
        <v>CHILDREN</v>
      </c>
    </row>
    <row r="1575" spans="1:18" x14ac:dyDescent="0.35">
      <c r="A1575" s="1">
        <v>44731</v>
      </c>
      <c r="B1575" t="s">
        <v>1605</v>
      </c>
      <c r="C1575">
        <v>55</v>
      </c>
      <c r="D1575" t="s">
        <v>21</v>
      </c>
      <c r="E1575" t="s">
        <v>22</v>
      </c>
      <c r="F1575" t="s">
        <v>11</v>
      </c>
      <c r="G1575" s="6">
        <f>VLOOKUP(F1575,S$11:$T$15, 2, FALSE)</f>
        <v>2503.6022787783868</v>
      </c>
      <c r="H1575" t="s">
        <v>28</v>
      </c>
      <c r="I1575" s="2">
        <v>2746.56</v>
      </c>
      <c r="J1575" t="str">
        <f t="shared" si="220"/>
        <v>40-59</v>
      </c>
      <c r="K1575" s="2">
        <f t="shared" si="216"/>
        <v>3021.2160000000003</v>
      </c>
      <c r="L1575" s="2">
        <f t="shared" si="221"/>
        <v>3021</v>
      </c>
      <c r="M1575" s="2">
        <f t="shared" si="222"/>
        <v>3022</v>
      </c>
      <c r="N1575" s="2">
        <f t="shared" si="223"/>
        <v>3021</v>
      </c>
      <c r="O1575">
        <f t="shared" si="217"/>
        <v>2022</v>
      </c>
      <c r="P1575" t="str">
        <f t="shared" si="218"/>
        <v>Jun</v>
      </c>
      <c r="Q1575" t="str">
        <f t="shared" si="219"/>
        <v>Jun-2022</v>
      </c>
      <c r="R1575" s="2" t="str">
        <f t="shared" si="224"/>
        <v>ADULTS</v>
      </c>
    </row>
    <row r="1576" spans="1:18" x14ac:dyDescent="0.35">
      <c r="A1576" s="1">
        <v>44648</v>
      </c>
      <c r="B1576" t="s">
        <v>1606</v>
      </c>
      <c r="C1576">
        <v>73</v>
      </c>
      <c r="D1576" t="s">
        <v>21</v>
      </c>
      <c r="E1576" t="s">
        <v>15</v>
      </c>
      <c r="F1576" t="s">
        <v>11</v>
      </c>
      <c r="G1576" s="6">
        <f>VLOOKUP(F1576,S$11:$T$15, 2, FALSE)</f>
        <v>2503.6022787783868</v>
      </c>
      <c r="H1576" t="s">
        <v>28</v>
      </c>
      <c r="I1576" s="2">
        <v>717.87</v>
      </c>
      <c r="J1576" t="str">
        <f t="shared" si="220"/>
        <v>&gt;59</v>
      </c>
      <c r="K1576" s="2">
        <f t="shared" si="216"/>
        <v>789.65700000000004</v>
      </c>
      <c r="L1576" s="2">
        <f t="shared" si="221"/>
        <v>790</v>
      </c>
      <c r="M1576" s="2">
        <f t="shared" si="222"/>
        <v>790</v>
      </c>
      <c r="N1576" s="2">
        <f t="shared" si="223"/>
        <v>789</v>
      </c>
      <c r="O1576">
        <f t="shared" si="217"/>
        <v>2022</v>
      </c>
      <c r="P1576" t="str">
        <f t="shared" si="218"/>
        <v>Mar</v>
      </c>
      <c r="Q1576" t="str">
        <f t="shared" si="219"/>
        <v>Mar-2022</v>
      </c>
      <c r="R1576" s="2" t="str">
        <f t="shared" si="224"/>
        <v>ADULTS</v>
      </c>
    </row>
    <row r="1577" spans="1:18" x14ac:dyDescent="0.35">
      <c r="A1577" s="1">
        <v>45285</v>
      </c>
      <c r="B1577" t="s">
        <v>1607</v>
      </c>
      <c r="C1577">
        <v>12</v>
      </c>
      <c r="D1577" t="s">
        <v>14</v>
      </c>
      <c r="E1577" t="s">
        <v>27</v>
      </c>
      <c r="F1577" t="s">
        <v>23</v>
      </c>
      <c r="G1577" s="6">
        <f>VLOOKUP(F1577,S$11:$T$15, 2, FALSE)</f>
        <v>2440.2966694490819</v>
      </c>
      <c r="H1577" t="s">
        <v>28</v>
      </c>
      <c r="I1577" s="2">
        <v>2502.1799999999998</v>
      </c>
      <c r="J1577" t="str">
        <f t="shared" si="220"/>
        <v>0-17</v>
      </c>
      <c r="K1577" s="2">
        <f t="shared" si="216"/>
        <v>2752.3980000000001</v>
      </c>
      <c r="L1577" s="2">
        <f t="shared" si="221"/>
        <v>2752</v>
      </c>
      <c r="M1577" s="2">
        <f t="shared" si="222"/>
        <v>2753</v>
      </c>
      <c r="N1577" s="2">
        <f t="shared" si="223"/>
        <v>2752</v>
      </c>
      <c r="O1577">
        <f t="shared" si="217"/>
        <v>2023</v>
      </c>
      <c r="P1577" t="str">
        <f t="shared" si="218"/>
        <v>Dec</v>
      </c>
      <c r="Q1577" t="str">
        <f t="shared" si="219"/>
        <v>Dec-2023</v>
      </c>
      <c r="R1577" s="2" t="str">
        <f t="shared" si="224"/>
        <v>CHILDREN</v>
      </c>
    </row>
    <row r="1578" spans="1:18" x14ac:dyDescent="0.35">
      <c r="A1578" s="1">
        <v>44871</v>
      </c>
      <c r="B1578" t="s">
        <v>1608</v>
      </c>
      <c r="C1578">
        <v>96</v>
      </c>
      <c r="D1578" t="s">
        <v>14</v>
      </c>
      <c r="E1578" t="s">
        <v>25</v>
      </c>
      <c r="F1578" t="s">
        <v>23</v>
      </c>
      <c r="G1578" s="6">
        <f>VLOOKUP(F1578,S$11:$T$15, 2, FALSE)</f>
        <v>2440.2966694490819</v>
      </c>
      <c r="H1578" t="s">
        <v>12</v>
      </c>
      <c r="I1578" s="2">
        <v>212.8</v>
      </c>
      <c r="J1578" t="str">
        <f t="shared" si="220"/>
        <v>&gt;59</v>
      </c>
      <c r="K1578" s="2">
        <f t="shared" si="216"/>
        <v>234.08000000000004</v>
      </c>
      <c r="L1578" s="2">
        <f t="shared" si="221"/>
        <v>234</v>
      </c>
      <c r="M1578" s="2">
        <f t="shared" si="222"/>
        <v>235</v>
      </c>
      <c r="N1578" s="2">
        <f t="shared" si="223"/>
        <v>234</v>
      </c>
      <c r="O1578">
        <f t="shared" si="217"/>
        <v>2022</v>
      </c>
      <c r="P1578" t="str">
        <f t="shared" si="218"/>
        <v>Nov</v>
      </c>
      <c r="Q1578" t="str">
        <f t="shared" si="219"/>
        <v>Nov-2022</v>
      </c>
      <c r="R1578" s="2" t="str">
        <f t="shared" si="224"/>
        <v>ADULTS</v>
      </c>
    </row>
    <row r="1579" spans="1:18" x14ac:dyDescent="0.35">
      <c r="A1579" s="1">
        <v>45215</v>
      </c>
      <c r="B1579" t="s">
        <v>1609</v>
      </c>
      <c r="C1579">
        <v>59</v>
      </c>
      <c r="D1579" t="s">
        <v>14</v>
      </c>
      <c r="E1579" t="s">
        <v>35</v>
      </c>
      <c r="F1579" t="s">
        <v>11</v>
      </c>
      <c r="G1579" s="6">
        <f>VLOOKUP(F1579,S$11:$T$15, 2, FALSE)</f>
        <v>2503.6022787783868</v>
      </c>
      <c r="H1579" t="s">
        <v>37</v>
      </c>
      <c r="I1579" s="2">
        <v>3868.31</v>
      </c>
      <c r="J1579" t="str">
        <f t="shared" si="220"/>
        <v>40-59</v>
      </c>
      <c r="K1579" s="2">
        <f t="shared" si="216"/>
        <v>4255.1410000000005</v>
      </c>
      <c r="L1579" s="2">
        <f t="shared" si="221"/>
        <v>4255</v>
      </c>
      <c r="M1579" s="2">
        <f t="shared" si="222"/>
        <v>4256</v>
      </c>
      <c r="N1579" s="2">
        <f t="shared" si="223"/>
        <v>4255</v>
      </c>
      <c r="O1579">
        <f t="shared" si="217"/>
        <v>2023</v>
      </c>
      <c r="P1579" t="str">
        <f t="shared" si="218"/>
        <v>Oct</v>
      </c>
      <c r="Q1579" t="str">
        <f t="shared" si="219"/>
        <v>Oct-2023</v>
      </c>
      <c r="R1579" s="2" t="str">
        <f t="shared" si="224"/>
        <v>ADULTS</v>
      </c>
    </row>
    <row r="1580" spans="1:18" x14ac:dyDescent="0.35">
      <c r="A1580" s="1">
        <v>44966</v>
      </c>
      <c r="B1580" t="s">
        <v>1610</v>
      </c>
      <c r="C1580">
        <v>33</v>
      </c>
      <c r="D1580" t="s">
        <v>14</v>
      </c>
      <c r="E1580" t="s">
        <v>22</v>
      </c>
      <c r="F1580" t="s">
        <v>30</v>
      </c>
      <c r="G1580" s="6">
        <f>VLOOKUP(F1580,S$11:$T$15, 2, FALSE)</f>
        <v>2496.7676064257025</v>
      </c>
      <c r="H1580" t="s">
        <v>37</v>
      </c>
      <c r="I1580" s="2">
        <v>3698</v>
      </c>
      <c r="J1580" t="str">
        <f t="shared" si="220"/>
        <v>18-39</v>
      </c>
      <c r="K1580" s="2">
        <f t="shared" si="216"/>
        <v>4067.8</v>
      </c>
      <c r="L1580" s="2">
        <f t="shared" si="221"/>
        <v>4068</v>
      </c>
      <c r="M1580" s="2">
        <f t="shared" si="222"/>
        <v>4068</v>
      </c>
      <c r="N1580" s="2">
        <f t="shared" si="223"/>
        <v>4067</v>
      </c>
      <c r="O1580">
        <f t="shared" si="217"/>
        <v>2023</v>
      </c>
      <c r="P1580" t="str">
        <f t="shared" si="218"/>
        <v>Feb</v>
      </c>
      <c r="Q1580" t="str">
        <f t="shared" si="219"/>
        <v>Feb-2023</v>
      </c>
      <c r="R1580" s="2" t="str">
        <f t="shared" si="224"/>
        <v>ADULTS</v>
      </c>
    </row>
    <row r="1581" spans="1:18" x14ac:dyDescent="0.35">
      <c r="A1581" s="1">
        <v>45022</v>
      </c>
      <c r="B1581" t="s">
        <v>1611</v>
      </c>
      <c r="C1581">
        <v>21</v>
      </c>
      <c r="D1581" t="s">
        <v>21</v>
      </c>
      <c r="E1581" t="s">
        <v>25</v>
      </c>
      <c r="F1581" t="s">
        <v>16</v>
      </c>
      <c r="G1581" s="6">
        <f>VLOOKUP(F1581,S$11:$T$15, 2, FALSE)</f>
        <v>2509.1716796874998</v>
      </c>
      <c r="H1581" t="s">
        <v>17</v>
      </c>
      <c r="I1581" s="2">
        <v>4517.07</v>
      </c>
      <c r="J1581" t="str">
        <f t="shared" si="220"/>
        <v>18-39</v>
      </c>
      <c r="K1581" s="2">
        <f t="shared" si="216"/>
        <v>4968.777</v>
      </c>
      <c r="L1581" s="2">
        <f t="shared" si="221"/>
        <v>4969</v>
      </c>
      <c r="M1581" s="2">
        <f t="shared" si="222"/>
        <v>4969</v>
      </c>
      <c r="N1581" s="2">
        <f t="shared" si="223"/>
        <v>4968</v>
      </c>
      <c r="O1581">
        <f t="shared" si="217"/>
        <v>2023</v>
      </c>
      <c r="P1581" t="str">
        <f t="shared" si="218"/>
        <v>Apr</v>
      </c>
      <c r="Q1581" t="str">
        <f t="shared" si="219"/>
        <v>Apr-2023</v>
      </c>
      <c r="R1581" s="2" t="str">
        <f t="shared" si="224"/>
        <v>ADULTS</v>
      </c>
    </row>
    <row r="1582" spans="1:18" x14ac:dyDescent="0.35">
      <c r="A1582" s="1">
        <v>45196</v>
      </c>
      <c r="B1582" t="s">
        <v>1612</v>
      </c>
      <c r="C1582">
        <v>54</v>
      </c>
      <c r="D1582" t="s">
        <v>9</v>
      </c>
      <c r="E1582" t="s">
        <v>27</v>
      </c>
      <c r="F1582" t="s">
        <v>16</v>
      </c>
      <c r="G1582" s="6">
        <f>VLOOKUP(F1582,S$11:$T$15, 2, FALSE)</f>
        <v>2509.1716796874998</v>
      </c>
      <c r="H1582" t="s">
        <v>28</v>
      </c>
      <c r="I1582" s="2">
        <v>4242.24</v>
      </c>
      <c r="J1582" t="str">
        <f t="shared" si="220"/>
        <v>40-59</v>
      </c>
      <c r="K1582" s="2">
        <f t="shared" si="216"/>
        <v>4666.4639999999999</v>
      </c>
      <c r="L1582" s="2">
        <f t="shared" si="221"/>
        <v>4666</v>
      </c>
      <c r="M1582" s="2">
        <f t="shared" si="222"/>
        <v>4667</v>
      </c>
      <c r="N1582" s="2">
        <f t="shared" si="223"/>
        <v>4666</v>
      </c>
      <c r="O1582">
        <f t="shared" si="217"/>
        <v>2023</v>
      </c>
      <c r="P1582" t="str">
        <f t="shared" si="218"/>
        <v>Sep</v>
      </c>
      <c r="Q1582" t="str">
        <f t="shared" si="219"/>
        <v>Sep-2023</v>
      </c>
      <c r="R1582" s="2" t="str">
        <f t="shared" si="224"/>
        <v>ADULTS</v>
      </c>
    </row>
    <row r="1583" spans="1:18" x14ac:dyDescent="0.35">
      <c r="A1583" s="1">
        <v>45134</v>
      </c>
      <c r="B1583" t="s">
        <v>1613</v>
      </c>
      <c r="C1583">
        <v>81</v>
      </c>
      <c r="D1583" t="s">
        <v>14</v>
      </c>
      <c r="E1583" t="s">
        <v>22</v>
      </c>
      <c r="F1583" t="s">
        <v>11</v>
      </c>
      <c r="G1583" s="6">
        <f>VLOOKUP(F1583,S$11:$T$15, 2, FALSE)</f>
        <v>2503.6022787783868</v>
      </c>
      <c r="H1583" t="s">
        <v>40</v>
      </c>
      <c r="I1583" s="2">
        <v>314.95</v>
      </c>
      <c r="J1583" t="str">
        <f t="shared" si="220"/>
        <v>&gt;59</v>
      </c>
      <c r="K1583" s="2">
        <f t="shared" si="216"/>
        <v>346.44499999999999</v>
      </c>
      <c r="L1583" s="2">
        <f t="shared" si="221"/>
        <v>346</v>
      </c>
      <c r="M1583" s="2">
        <f t="shared" si="222"/>
        <v>347</v>
      </c>
      <c r="N1583" s="2">
        <f t="shared" si="223"/>
        <v>346</v>
      </c>
      <c r="O1583">
        <f t="shared" si="217"/>
        <v>2023</v>
      </c>
      <c r="P1583" t="str">
        <f t="shared" si="218"/>
        <v>Jul</v>
      </c>
      <c r="Q1583" t="str">
        <f t="shared" si="219"/>
        <v>Jul-2023</v>
      </c>
      <c r="R1583" s="2" t="str">
        <f t="shared" si="224"/>
        <v>ADULTS</v>
      </c>
    </row>
    <row r="1584" spans="1:18" x14ac:dyDescent="0.35">
      <c r="A1584" s="1">
        <v>45073</v>
      </c>
      <c r="B1584" t="s">
        <v>1614</v>
      </c>
      <c r="C1584">
        <v>6</v>
      </c>
      <c r="D1584" t="s">
        <v>14</v>
      </c>
      <c r="E1584" t="s">
        <v>27</v>
      </c>
      <c r="F1584" t="s">
        <v>11</v>
      </c>
      <c r="G1584" s="6">
        <f>VLOOKUP(F1584,S$11:$T$15, 2, FALSE)</f>
        <v>2503.6022787783868</v>
      </c>
      <c r="H1584" t="s">
        <v>40</v>
      </c>
      <c r="I1584" s="2">
        <v>1596.6</v>
      </c>
      <c r="J1584" t="str">
        <f t="shared" si="220"/>
        <v>0-17</v>
      </c>
      <c r="K1584" s="2">
        <f t="shared" si="216"/>
        <v>1756.26</v>
      </c>
      <c r="L1584" s="2">
        <f t="shared" si="221"/>
        <v>1756</v>
      </c>
      <c r="M1584" s="2">
        <f t="shared" si="222"/>
        <v>1757</v>
      </c>
      <c r="N1584" s="2">
        <f t="shared" si="223"/>
        <v>1756</v>
      </c>
      <c r="O1584">
        <f t="shared" si="217"/>
        <v>2023</v>
      </c>
      <c r="P1584" t="str">
        <f t="shared" si="218"/>
        <v>May</v>
      </c>
      <c r="Q1584" t="str">
        <f t="shared" si="219"/>
        <v>May-2023</v>
      </c>
      <c r="R1584" s="2" t="str">
        <f t="shared" si="224"/>
        <v>CHILDREN</v>
      </c>
    </row>
    <row r="1585" spans="1:18" x14ac:dyDescent="0.35">
      <c r="A1585" s="1">
        <v>44737</v>
      </c>
      <c r="B1585" t="s">
        <v>1615</v>
      </c>
      <c r="C1585">
        <v>67</v>
      </c>
      <c r="D1585" t="s">
        <v>9</v>
      </c>
      <c r="E1585" t="s">
        <v>33</v>
      </c>
      <c r="F1585" t="s">
        <v>30</v>
      </c>
      <c r="G1585" s="6">
        <f>VLOOKUP(F1585,S$11:$T$15, 2, FALSE)</f>
        <v>2496.7676064257025</v>
      </c>
      <c r="H1585" t="s">
        <v>12</v>
      </c>
      <c r="I1585" s="2">
        <v>1140.0999999999999</v>
      </c>
      <c r="J1585" t="str">
        <f t="shared" si="220"/>
        <v>&gt;59</v>
      </c>
      <c r="K1585" s="2">
        <f t="shared" si="216"/>
        <v>1254.1099999999999</v>
      </c>
      <c r="L1585" s="2">
        <f t="shared" si="221"/>
        <v>1254</v>
      </c>
      <c r="M1585" s="2">
        <f t="shared" si="222"/>
        <v>1255</v>
      </c>
      <c r="N1585" s="2">
        <f t="shared" si="223"/>
        <v>1254</v>
      </c>
      <c r="O1585">
        <f t="shared" si="217"/>
        <v>2022</v>
      </c>
      <c r="P1585" t="str">
        <f t="shared" si="218"/>
        <v>Jun</v>
      </c>
      <c r="Q1585" t="str">
        <f t="shared" si="219"/>
        <v>Jun-2022</v>
      </c>
      <c r="R1585" s="2" t="str">
        <f t="shared" si="224"/>
        <v>ADULTS</v>
      </c>
    </row>
    <row r="1586" spans="1:18" x14ac:dyDescent="0.35">
      <c r="A1586" s="1">
        <v>45171</v>
      </c>
      <c r="B1586" t="s">
        <v>1616</v>
      </c>
      <c r="C1586">
        <v>42</v>
      </c>
      <c r="D1586" t="s">
        <v>21</v>
      </c>
      <c r="E1586" t="s">
        <v>35</v>
      </c>
      <c r="F1586" t="s">
        <v>30</v>
      </c>
      <c r="G1586" s="6">
        <f>VLOOKUP(F1586,S$11:$T$15, 2, FALSE)</f>
        <v>2496.7676064257025</v>
      </c>
      <c r="H1586" t="s">
        <v>28</v>
      </c>
      <c r="I1586" s="2">
        <v>2030.32</v>
      </c>
      <c r="J1586" t="str">
        <f t="shared" si="220"/>
        <v>40-59</v>
      </c>
      <c r="K1586" s="2">
        <f t="shared" si="216"/>
        <v>2233.3520000000003</v>
      </c>
      <c r="L1586" s="2">
        <f t="shared" si="221"/>
        <v>2233</v>
      </c>
      <c r="M1586" s="2">
        <f t="shared" si="222"/>
        <v>2234</v>
      </c>
      <c r="N1586" s="2">
        <f t="shared" si="223"/>
        <v>2233</v>
      </c>
      <c r="O1586">
        <f t="shared" si="217"/>
        <v>2023</v>
      </c>
      <c r="P1586" t="str">
        <f t="shared" si="218"/>
        <v>Sep</v>
      </c>
      <c r="Q1586" t="str">
        <f t="shared" si="219"/>
        <v>Sep-2023</v>
      </c>
      <c r="R1586" s="2" t="str">
        <f t="shared" si="224"/>
        <v>ADULTS</v>
      </c>
    </row>
    <row r="1587" spans="1:18" x14ac:dyDescent="0.35">
      <c r="A1587" s="1">
        <v>44943</v>
      </c>
      <c r="B1587" t="s">
        <v>1617</v>
      </c>
      <c r="C1587">
        <v>68</v>
      </c>
      <c r="D1587" t="s">
        <v>14</v>
      </c>
      <c r="E1587" t="s">
        <v>22</v>
      </c>
      <c r="F1587" t="s">
        <v>11</v>
      </c>
      <c r="G1587" s="6">
        <f>VLOOKUP(F1587,S$11:$T$15, 2, FALSE)</f>
        <v>2503.6022787783868</v>
      </c>
      <c r="H1587" t="s">
        <v>28</v>
      </c>
      <c r="I1587" s="2">
        <v>120.95</v>
      </c>
      <c r="J1587" t="str">
        <f t="shared" si="220"/>
        <v>&gt;59</v>
      </c>
      <c r="K1587" s="2">
        <f t="shared" si="216"/>
        <v>133.04500000000002</v>
      </c>
      <c r="L1587" s="2">
        <f t="shared" si="221"/>
        <v>133</v>
      </c>
      <c r="M1587" s="2">
        <f t="shared" si="222"/>
        <v>134</v>
      </c>
      <c r="N1587" s="2">
        <f t="shared" si="223"/>
        <v>133</v>
      </c>
      <c r="O1587">
        <f t="shared" si="217"/>
        <v>2023</v>
      </c>
      <c r="P1587" t="str">
        <f t="shared" si="218"/>
        <v>Jan</v>
      </c>
      <c r="Q1587" t="str">
        <f t="shared" si="219"/>
        <v>Jan-2023</v>
      </c>
      <c r="R1587" s="2" t="str">
        <f t="shared" si="224"/>
        <v>ADULTS</v>
      </c>
    </row>
    <row r="1588" spans="1:18" x14ac:dyDescent="0.35">
      <c r="A1588" s="1">
        <v>44575</v>
      </c>
      <c r="B1588" t="s">
        <v>1618</v>
      </c>
      <c r="C1588">
        <v>82</v>
      </c>
      <c r="D1588" t="s">
        <v>9</v>
      </c>
      <c r="E1588" t="s">
        <v>27</v>
      </c>
      <c r="F1588" t="s">
        <v>23</v>
      </c>
      <c r="G1588" s="6">
        <f>VLOOKUP(F1588,S$11:$T$15, 2, FALSE)</f>
        <v>2440.2966694490819</v>
      </c>
      <c r="H1588" t="s">
        <v>28</v>
      </c>
      <c r="I1588" s="2">
        <v>2364.6</v>
      </c>
      <c r="J1588" t="str">
        <f t="shared" si="220"/>
        <v>&gt;59</v>
      </c>
      <c r="K1588" s="2">
        <f t="shared" si="216"/>
        <v>2601.06</v>
      </c>
      <c r="L1588" s="2">
        <f t="shared" si="221"/>
        <v>2601</v>
      </c>
      <c r="M1588" s="2">
        <f t="shared" si="222"/>
        <v>2602</v>
      </c>
      <c r="N1588" s="2">
        <f t="shared" si="223"/>
        <v>2601</v>
      </c>
      <c r="O1588">
        <f t="shared" si="217"/>
        <v>2022</v>
      </c>
      <c r="P1588" t="str">
        <f t="shared" si="218"/>
        <v>Jan</v>
      </c>
      <c r="Q1588" t="str">
        <f t="shared" si="219"/>
        <v>Jan-2022</v>
      </c>
      <c r="R1588" s="2" t="str">
        <f t="shared" si="224"/>
        <v>ADULTS</v>
      </c>
    </row>
    <row r="1589" spans="1:18" x14ac:dyDescent="0.35">
      <c r="A1589" s="1">
        <v>45189</v>
      </c>
      <c r="B1589" t="s">
        <v>1619</v>
      </c>
      <c r="C1589">
        <v>15</v>
      </c>
      <c r="D1589" t="s">
        <v>9</v>
      </c>
      <c r="E1589" t="s">
        <v>25</v>
      </c>
      <c r="F1589" t="s">
        <v>16</v>
      </c>
      <c r="G1589" s="6">
        <f>VLOOKUP(F1589,S$11:$T$15, 2, FALSE)</f>
        <v>2509.1716796874998</v>
      </c>
      <c r="H1589" t="s">
        <v>17</v>
      </c>
      <c r="I1589" s="2">
        <v>1267.82</v>
      </c>
      <c r="J1589" t="str">
        <f t="shared" si="220"/>
        <v>0-17</v>
      </c>
      <c r="K1589" s="2">
        <f t="shared" si="216"/>
        <v>1394.6020000000001</v>
      </c>
      <c r="L1589" s="2">
        <f t="shared" si="221"/>
        <v>1395</v>
      </c>
      <c r="M1589" s="2">
        <f t="shared" si="222"/>
        <v>1395</v>
      </c>
      <c r="N1589" s="2">
        <f t="shared" si="223"/>
        <v>1394</v>
      </c>
      <c r="O1589">
        <f t="shared" si="217"/>
        <v>2023</v>
      </c>
      <c r="P1589" t="str">
        <f t="shared" si="218"/>
        <v>Sep</v>
      </c>
      <c r="Q1589" t="str">
        <f t="shared" si="219"/>
        <v>Sep-2023</v>
      </c>
      <c r="R1589" s="2" t="str">
        <f t="shared" si="224"/>
        <v>CHILDREN</v>
      </c>
    </row>
    <row r="1590" spans="1:18" x14ac:dyDescent="0.35">
      <c r="A1590" s="1">
        <v>45173</v>
      </c>
      <c r="B1590" t="s">
        <v>1620</v>
      </c>
      <c r="C1590">
        <v>9</v>
      </c>
      <c r="D1590" t="s">
        <v>9</v>
      </c>
      <c r="E1590" t="s">
        <v>19</v>
      </c>
      <c r="F1590" t="s">
        <v>23</v>
      </c>
      <c r="G1590" s="6">
        <f>VLOOKUP(F1590,S$11:$T$15, 2, FALSE)</f>
        <v>2440.2966694490819</v>
      </c>
      <c r="H1590" t="s">
        <v>28</v>
      </c>
      <c r="I1590" s="2">
        <v>1386.43</v>
      </c>
      <c r="J1590" t="str">
        <f t="shared" si="220"/>
        <v>0-17</v>
      </c>
      <c r="K1590" s="2">
        <f t="shared" si="216"/>
        <v>1525.0730000000001</v>
      </c>
      <c r="L1590" s="2">
        <f t="shared" si="221"/>
        <v>1525</v>
      </c>
      <c r="M1590" s="2">
        <f t="shared" si="222"/>
        <v>1526</v>
      </c>
      <c r="N1590" s="2">
        <f t="shared" si="223"/>
        <v>1525</v>
      </c>
      <c r="O1590">
        <f t="shared" si="217"/>
        <v>2023</v>
      </c>
      <c r="P1590" t="str">
        <f t="shared" si="218"/>
        <v>Sep</v>
      </c>
      <c r="Q1590" t="str">
        <f t="shared" si="219"/>
        <v>Sep-2023</v>
      </c>
      <c r="R1590" s="2" t="str">
        <f t="shared" si="224"/>
        <v>CHILDREN</v>
      </c>
    </row>
    <row r="1591" spans="1:18" x14ac:dyDescent="0.35">
      <c r="A1591" s="1">
        <v>45000</v>
      </c>
      <c r="B1591" t="s">
        <v>1621</v>
      </c>
      <c r="C1591">
        <v>50</v>
      </c>
      <c r="D1591" t="s">
        <v>21</v>
      </c>
      <c r="E1591" t="s">
        <v>27</v>
      </c>
      <c r="F1591" t="s">
        <v>23</v>
      </c>
      <c r="G1591" s="6">
        <f>VLOOKUP(F1591,S$11:$T$15, 2, FALSE)</f>
        <v>2440.2966694490819</v>
      </c>
      <c r="H1591" t="s">
        <v>28</v>
      </c>
      <c r="I1591" s="2">
        <v>649.34</v>
      </c>
      <c r="J1591" t="str">
        <f t="shared" si="220"/>
        <v>40-59</v>
      </c>
      <c r="K1591" s="2">
        <f t="shared" si="216"/>
        <v>714.27400000000011</v>
      </c>
      <c r="L1591" s="2">
        <f t="shared" si="221"/>
        <v>714</v>
      </c>
      <c r="M1591" s="2">
        <f t="shared" si="222"/>
        <v>715</v>
      </c>
      <c r="N1591" s="2">
        <f t="shared" si="223"/>
        <v>714</v>
      </c>
      <c r="O1591">
        <f t="shared" si="217"/>
        <v>2023</v>
      </c>
      <c r="P1591" t="str">
        <f t="shared" si="218"/>
        <v>Mar</v>
      </c>
      <c r="Q1591" t="str">
        <f t="shared" si="219"/>
        <v>Mar-2023</v>
      </c>
      <c r="R1591" s="2" t="str">
        <f t="shared" si="224"/>
        <v>ADULTS</v>
      </c>
    </row>
    <row r="1592" spans="1:18" x14ac:dyDescent="0.35">
      <c r="A1592" s="1">
        <v>45124</v>
      </c>
      <c r="B1592" t="s">
        <v>1622</v>
      </c>
      <c r="C1592">
        <v>71</v>
      </c>
      <c r="D1592" t="s">
        <v>9</v>
      </c>
      <c r="E1592" t="s">
        <v>19</v>
      </c>
      <c r="F1592" t="s">
        <v>30</v>
      </c>
      <c r="G1592" s="6">
        <f>VLOOKUP(F1592,S$11:$T$15, 2, FALSE)</f>
        <v>2496.7676064257025</v>
      </c>
      <c r="H1592" t="s">
        <v>67</v>
      </c>
      <c r="I1592" s="2">
        <v>4194.37</v>
      </c>
      <c r="J1592" t="str">
        <f t="shared" si="220"/>
        <v>&gt;59</v>
      </c>
      <c r="K1592" s="2">
        <f t="shared" si="216"/>
        <v>4613.8070000000007</v>
      </c>
      <c r="L1592" s="2">
        <f t="shared" si="221"/>
        <v>4614</v>
      </c>
      <c r="M1592" s="2">
        <f t="shared" si="222"/>
        <v>4614</v>
      </c>
      <c r="N1592" s="2">
        <f t="shared" si="223"/>
        <v>4613</v>
      </c>
      <c r="O1592">
        <f t="shared" si="217"/>
        <v>2023</v>
      </c>
      <c r="P1592" t="str">
        <f t="shared" si="218"/>
        <v>Jul</v>
      </c>
      <c r="Q1592" t="str">
        <f t="shared" si="219"/>
        <v>Jul-2023</v>
      </c>
      <c r="R1592" s="2" t="str">
        <f t="shared" si="224"/>
        <v>ADULTS</v>
      </c>
    </row>
    <row r="1593" spans="1:18" x14ac:dyDescent="0.35">
      <c r="A1593" s="1">
        <v>44736</v>
      </c>
      <c r="B1593" t="s">
        <v>1623</v>
      </c>
      <c r="C1593">
        <v>54</v>
      </c>
      <c r="D1593" t="s">
        <v>21</v>
      </c>
      <c r="E1593" t="s">
        <v>15</v>
      </c>
      <c r="F1593" t="s">
        <v>11</v>
      </c>
      <c r="G1593" s="6">
        <f>VLOOKUP(F1593,S$11:$T$15, 2, FALSE)</f>
        <v>2503.6022787783868</v>
      </c>
      <c r="H1593" t="s">
        <v>12</v>
      </c>
      <c r="I1593" s="2">
        <v>4053.06</v>
      </c>
      <c r="J1593" t="str">
        <f t="shared" si="220"/>
        <v>40-59</v>
      </c>
      <c r="K1593" s="2">
        <f t="shared" si="216"/>
        <v>4458.366</v>
      </c>
      <c r="L1593" s="2">
        <f t="shared" si="221"/>
        <v>4458</v>
      </c>
      <c r="M1593" s="2">
        <f t="shared" si="222"/>
        <v>4459</v>
      </c>
      <c r="N1593" s="2">
        <f t="shared" si="223"/>
        <v>4458</v>
      </c>
      <c r="O1593">
        <f t="shared" si="217"/>
        <v>2022</v>
      </c>
      <c r="P1593" t="str">
        <f t="shared" si="218"/>
        <v>Jun</v>
      </c>
      <c r="Q1593" t="str">
        <f t="shared" si="219"/>
        <v>Jun-2022</v>
      </c>
      <c r="R1593" s="2" t="str">
        <f t="shared" si="224"/>
        <v>ADULTS</v>
      </c>
    </row>
    <row r="1594" spans="1:18" x14ac:dyDescent="0.35">
      <c r="A1594" s="1">
        <v>45049</v>
      </c>
      <c r="B1594" t="s">
        <v>1624</v>
      </c>
      <c r="C1594">
        <v>52</v>
      </c>
      <c r="D1594" t="s">
        <v>21</v>
      </c>
      <c r="E1594" t="s">
        <v>15</v>
      </c>
      <c r="F1594" t="s">
        <v>23</v>
      </c>
      <c r="G1594" s="6">
        <f>VLOOKUP(F1594,S$11:$T$15, 2, FALSE)</f>
        <v>2440.2966694490819</v>
      </c>
      <c r="H1594" t="s">
        <v>37</v>
      </c>
      <c r="I1594" s="2">
        <v>144.01</v>
      </c>
      <c r="J1594" t="str">
        <f t="shared" si="220"/>
        <v>40-59</v>
      </c>
      <c r="K1594" s="2">
        <f t="shared" si="216"/>
        <v>158.411</v>
      </c>
      <c r="L1594" s="2">
        <f t="shared" si="221"/>
        <v>158</v>
      </c>
      <c r="M1594" s="2">
        <f t="shared" si="222"/>
        <v>159</v>
      </c>
      <c r="N1594" s="2">
        <f t="shared" si="223"/>
        <v>158</v>
      </c>
      <c r="O1594">
        <f t="shared" si="217"/>
        <v>2023</v>
      </c>
      <c r="P1594" t="str">
        <f t="shared" si="218"/>
        <v>May</v>
      </c>
      <c r="Q1594" t="str">
        <f t="shared" si="219"/>
        <v>May-2023</v>
      </c>
      <c r="R1594" s="2" t="str">
        <f t="shared" si="224"/>
        <v>ADULTS</v>
      </c>
    </row>
    <row r="1595" spans="1:18" x14ac:dyDescent="0.35">
      <c r="A1595" s="1">
        <v>45183</v>
      </c>
      <c r="B1595" t="s">
        <v>1625</v>
      </c>
      <c r="C1595">
        <v>30</v>
      </c>
      <c r="D1595" t="s">
        <v>9</v>
      </c>
      <c r="E1595" t="s">
        <v>19</v>
      </c>
      <c r="F1595" t="s">
        <v>16</v>
      </c>
      <c r="G1595" s="6">
        <f>VLOOKUP(F1595,S$11:$T$15, 2, FALSE)</f>
        <v>2509.1716796874998</v>
      </c>
      <c r="H1595" t="s">
        <v>12</v>
      </c>
      <c r="I1595" s="2">
        <v>425.32</v>
      </c>
      <c r="J1595" t="str">
        <f t="shared" si="220"/>
        <v>18-39</v>
      </c>
      <c r="K1595" s="2">
        <f t="shared" si="216"/>
        <v>467.85200000000003</v>
      </c>
      <c r="L1595" s="2">
        <f t="shared" si="221"/>
        <v>468</v>
      </c>
      <c r="M1595" s="2">
        <f t="shared" si="222"/>
        <v>468</v>
      </c>
      <c r="N1595" s="2">
        <f t="shared" si="223"/>
        <v>467</v>
      </c>
      <c r="O1595">
        <f t="shared" si="217"/>
        <v>2023</v>
      </c>
      <c r="P1595" t="str">
        <f t="shared" si="218"/>
        <v>Sep</v>
      </c>
      <c r="Q1595" t="str">
        <f t="shared" si="219"/>
        <v>Sep-2023</v>
      </c>
      <c r="R1595" s="2" t="str">
        <f t="shared" si="224"/>
        <v>ADULTS</v>
      </c>
    </row>
    <row r="1596" spans="1:18" x14ac:dyDescent="0.35">
      <c r="A1596" s="1">
        <v>45152</v>
      </c>
      <c r="B1596" t="s">
        <v>1626</v>
      </c>
      <c r="C1596">
        <v>90</v>
      </c>
      <c r="D1596" t="s">
        <v>9</v>
      </c>
      <c r="E1596" t="s">
        <v>27</v>
      </c>
      <c r="F1596" t="s">
        <v>30</v>
      </c>
      <c r="G1596" s="6">
        <f>VLOOKUP(F1596,S$11:$T$15, 2, FALSE)</f>
        <v>2496.7676064257025</v>
      </c>
      <c r="H1596" t="s">
        <v>67</v>
      </c>
      <c r="I1596" s="2">
        <v>4134.97</v>
      </c>
      <c r="J1596" t="str">
        <f t="shared" si="220"/>
        <v>&gt;59</v>
      </c>
      <c r="K1596" s="2">
        <f t="shared" si="216"/>
        <v>4548.4670000000006</v>
      </c>
      <c r="L1596" s="2">
        <f t="shared" si="221"/>
        <v>4548</v>
      </c>
      <c r="M1596" s="2">
        <f t="shared" si="222"/>
        <v>4549</v>
      </c>
      <c r="N1596" s="2">
        <f t="shared" si="223"/>
        <v>4548</v>
      </c>
      <c r="O1596">
        <f t="shared" si="217"/>
        <v>2023</v>
      </c>
      <c r="P1596" t="str">
        <f t="shared" si="218"/>
        <v>Aug</v>
      </c>
      <c r="Q1596" t="str">
        <f t="shared" si="219"/>
        <v>Aug-2023</v>
      </c>
      <c r="R1596" s="2" t="str">
        <f t="shared" si="224"/>
        <v>ADULTS</v>
      </c>
    </row>
    <row r="1597" spans="1:18" x14ac:dyDescent="0.35">
      <c r="A1597" s="1">
        <v>44823</v>
      </c>
      <c r="B1597" t="s">
        <v>1627</v>
      </c>
      <c r="C1597">
        <v>50</v>
      </c>
      <c r="D1597" t="s">
        <v>9</v>
      </c>
      <c r="E1597" t="s">
        <v>33</v>
      </c>
      <c r="F1597" t="s">
        <v>23</v>
      </c>
      <c r="G1597" s="6">
        <f>VLOOKUP(F1597,S$11:$T$15, 2, FALSE)</f>
        <v>2440.2966694490819</v>
      </c>
      <c r="H1597" t="s">
        <v>17</v>
      </c>
      <c r="I1597" s="2">
        <v>1090.81</v>
      </c>
      <c r="J1597" t="str">
        <f t="shared" si="220"/>
        <v>40-59</v>
      </c>
      <c r="K1597" s="2">
        <f t="shared" si="216"/>
        <v>1199.8910000000001</v>
      </c>
      <c r="L1597" s="2">
        <f t="shared" si="221"/>
        <v>1200</v>
      </c>
      <c r="M1597" s="2">
        <f t="shared" si="222"/>
        <v>1200</v>
      </c>
      <c r="N1597" s="2">
        <f t="shared" si="223"/>
        <v>1199</v>
      </c>
      <c r="O1597">
        <f t="shared" si="217"/>
        <v>2022</v>
      </c>
      <c r="P1597" t="str">
        <f t="shared" si="218"/>
        <v>Sep</v>
      </c>
      <c r="Q1597" t="str">
        <f t="shared" si="219"/>
        <v>Sep-2022</v>
      </c>
      <c r="R1597" s="2" t="str">
        <f t="shared" si="224"/>
        <v>ADULTS</v>
      </c>
    </row>
    <row r="1598" spans="1:18" x14ac:dyDescent="0.35">
      <c r="A1598" s="1">
        <v>45118</v>
      </c>
      <c r="B1598" t="s">
        <v>1628</v>
      </c>
      <c r="C1598">
        <v>60</v>
      </c>
      <c r="D1598" t="s">
        <v>14</v>
      </c>
      <c r="E1598" t="s">
        <v>22</v>
      </c>
      <c r="F1598" t="s">
        <v>16</v>
      </c>
      <c r="G1598" s="6">
        <f>VLOOKUP(F1598,S$11:$T$15, 2, FALSE)</f>
        <v>2509.1716796874998</v>
      </c>
      <c r="H1598" t="s">
        <v>28</v>
      </c>
      <c r="I1598" s="2">
        <v>3427.93</v>
      </c>
      <c r="J1598" t="str">
        <f t="shared" si="220"/>
        <v>&gt;59</v>
      </c>
      <c r="K1598" s="2">
        <f t="shared" si="216"/>
        <v>3770.723</v>
      </c>
      <c r="L1598" s="2">
        <f t="shared" si="221"/>
        <v>3771</v>
      </c>
      <c r="M1598" s="2">
        <f t="shared" si="222"/>
        <v>3771</v>
      </c>
      <c r="N1598" s="2">
        <f t="shared" si="223"/>
        <v>3770</v>
      </c>
      <c r="O1598">
        <f t="shared" si="217"/>
        <v>2023</v>
      </c>
      <c r="P1598" t="str">
        <f t="shared" si="218"/>
        <v>Jul</v>
      </c>
      <c r="Q1598" t="str">
        <f t="shared" si="219"/>
        <v>Jul-2023</v>
      </c>
      <c r="R1598" s="2" t="str">
        <f t="shared" si="224"/>
        <v>ADULTS</v>
      </c>
    </row>
    <row r="1599" spans="1:18" x14ac:dyDescent="0.35">
      <c r="A1599" s="1">
        <v>45197</v>
      </c>
      <c r="B1599" t="s">
        <v>1629</v>
      </c>
      <c r="C1599">
        <v>31</v>
      </c>
      <c r="D1599" t="s">
        <v>21</v>
      </c>
      <c r="E1599" t="s">
        <v>15</v>
      </c>
      <c r="F1599" t="s">
        <v>30</v>
      </c>
      <c r="G1599" s="6">
        <f>VLOOKUP(F1599,S$11:$T$15, 2, FALSE)</f>
        <v>2496.7676064257025</v>
      </c>
      <c r="H1599" t="s">
        <v>37</v>
      </c>
      <c r="I1599" s="2">
        <v>217.27</v>
      </c>
      <c r="J1599" t="str">
        <f t="shared" si="220"/>
        <v>18-39</v>
      </c>
      <c r="K1599" s="2">
        <f t="shared" si="216"/>
        <v>238.99700000000004</v>
      </c>
      <c r="L1599" s="2">
        <f t="shared" si="221"/>
        <v>239</v>
      </c>
      <c r="M1599" s="2">
        <f t="shared" si="222"/>
        <v>239</v>
      </c>
      <c r="N1599" s="2">
        <f t="shared" si="223"/>
        <v>238</v>
      </c>
      <c r="O1599">
        <f t="shared" si="217"/>
        <v>2023</v>
      </c>
      <c r="P1599" t="str">
        <f t="shared" si="218"/>
        <v>Sep</v>
      </c>
      <c r="Q1599" t="str">
        <f t="shared" si="219"/>
        <v>Sep-2023</v>
      </c>
      <c r="R1599" s="2" t="str">
        <f t="shared" si="224"/>
        <v>ADULTS</v>
      </c>
    </row>
    <row r="1600" spans="1:18" x14ac:dyDescent="0.35">
      <c r="A1600" s="1">
        <v>44592</v>
      </c>
      <c r="B1600" t="s">
        <v>1630</v>
      </c>
      <c r="C1600">
        <v>29</v>
      </c>
      <c r="D1600" t="s">
        <v>9</v>
      </c>
      <c r="E1600" t="s">
        <v>10</v>
      </c>
      <c r="F1600" t="s">
        <v>30</v>
      </c>
      <c r="G1600" s="6">
        <f>VLOOKUP(F1600,S$11:$T$15, 2, FALSE)</f>
        <v>2496.7676064257025</v>
      </c>
      <c r="H1600" t="s">
        <v>40</v>
      </c>
      <c r="I1600" s="2">
        <v>1387.37</v>
      </c>
      <c r="J1600" t="str">
        <f t="shared" si="220"/>
        <v>18-39</v>
      </c>
      <c r="K1600" s="2">
        <f t="shared" si="216"/>
        <v>1526.107</v>
      </c>
      <c r="L1600" s="2">
        <f t="shared" si="221"/>
        <v>1526</v>
      </c>
      <c r="M1600" s="2">
        <f t="shared" si="222"/>
        <v>1527</v>
      </c>
      <c r="N1600" s="2">
        <f t="shared" si="223"/>
        <v>1526</v>
      </c>
      <c r="O1600">
        <f t="shared" si="217"/>
        <v>2022</v>
      </c>
      <c r="P1600" t="str">
        <f t="shared" si="218"/>
        <v>Jan</v>
      </c>
      <c r="Q1600" t="str">
        <f t="shared" si="219"/>
        <v>Jan-2022</v>
      </c>
      <c r="R1600" s="2" t="str">
        <f t="shared" si="224"/>
        <v>ADULTS</v>
      </c>
    </row>
    <row r="1601" spans="1:18" x14ac:dyDescent="0.35">
      <c r="A1601" s="1">
        <v>44743</v>
      </c>
      <c r="B1601" t="s">
        <v>1631</v>
      </c>
      <c r="C1601">
        <v>4</v>
      </c>
      <c r="D1601" t="s">
        <v>14</v>
      </c>
      <c r="E1601" t="s">
        <v>35</v>
      </c>
      <c r="F1601" t="s">
        <v>30</v>
      </c>
      <c r="G1601" s="6">
        <f>VLOOKUP(F1601,S$11:$T$15, 2, FALSE)</f>
        <v>2496.7676064257025</v>
      </c>
      <c r="H1601" t="s">
        <v>40</v>
      </c>
      <c r="I1601" s="2">
        <v>1978.06</v>
      </c>
      <c r="J1601" t="str">
        <f t="shared" si="220"/>
        <v>0-17</v>
      </c>
      <c r="K1601" s="2">
        <f t="shared" si="216"/>
        <v>2175.866</v>
      </c>
      <c r="L1601" s="2">
        <f t="shared" si="221"/>
        <v>2176</v>
      </c>
      <c r="M1601" s="2">
        <f t="shared" si="222"/>
        <v>2176</v>
      </c>
      <c r="N1601" s="2">
        <f t="shared" si="223"/>
        <v>2175</v>
      </c>
      <c r="O1601">
        <f t="shared" si="217"/>
        <v>2022</v>
      </c>
      <c r="P1601" t="str">
        <f t="shared" si="218"/>
        <v>Jul</v>
      </c>
      <c r="Q1601" t="str">
        <f t="shared" si="219"/>
        <v>Jul-2022</v>
      </c>
      <c r="R1601" s="2" t="str">
        <f t="shared" si="224"/>
        <v>CHILDREN</v>
      </c>
    </row>
    <row r="1602" spans="1:18" x14ac:dyDescent="0.35">
      <c r="A1602" s="1">
        <v>44703</v>
      </c>
      <c r="B1602" t="s">
        <v>1632</v>
      </c>
      <c r="C1602">
        <v>67</v>
      </c>
      <c r="D1602" t="s">
        <v>21</v>
      </c>
      <c r="E1602" t="s">
        <v>10</v>
      </c>
      <c r="F1602" t="s">
        <v>16</v>
      </c>
      <c r="G1602" s="6">
        <f>VLOOKUP(F1602,S$11:$T$15, 2, FALSE)</f>
        <v>2509.1716796874998</v>
      </c>
      <c r="H1602" t="s">
        <v>37</v>
      </c>
      <c r="I1602" s="2">
        <v>80.22</v>
      </c>
      <c r="J1602" t="str">
        <f t="shared" si="220"/>
        <v>&gt;59</v>
      </c>
      <c r="K1602" s="2">
        <f t="shared" ref="K1602:K1665" si="225">I1602*1.1</f>
        <v>88.242000000000004</v>
      </c>
      <c r="L1602" s="2">
        <f t="shared" si="221"/>
        <v>88</v>
      </c>
      <c r="M1602" s="2">
        <f t="shared" si="222"/>
        <v>89</v>
      </c>
      <c r="N1602" s="2">
        <f t="shared" si="223"/>
        <v>88</v>
      </c>
      <c r="O1602">
        <f t="shared" ref="O1602:O1665" si="226">YEAR(A1602)</f>
        <v>2022</v>
      </c>
      <c r="P1602" t="str">
        <f t="shared" ref="P1602:P1665" si="227">TEXT(A1602, "MMM")</f>
        <v>May</v>
      </c>
      <c r="Q1602" t="str">
        <f t="shared" ref="Q1602:Q1665" si="228">TEXT(A1602, "MMM-YYYY")</f>
        <v>May-2022</v>
      </c>
      <c r="R1602" s="2" t="str">
        <f t="shared" si="224"/>
        <v>ADULTS</v>
      </c>
    </row>
    <row r="1603" spans="1:18" x14ac:dyDescent="0.35">
      <c r="A1603" s="1">
        <v>45272</v>
      </c>
      <c r="B1603" t="s">
        <v>1633</v>
      </c>
      <c r="C1603">
        <v>39</v>
      </c>
      <c r="D1603" t="s">
        <v>14</v>
      </c>
      <c r="E1603" t="s">
        <v>22</v>
      </c>
      <c r="F1603" t="s">
        <v>23</v>
      </c>
      <c r="G1603" s="6">
        <f>VLOOKUP(F1603,S$11:$T$15, 2, FALSE)</f>
        <v>2440.2966694490819</v>
      </c>
      <c r="H1603" t="s">
        <v>17</v>
      </c>
      <c r="I1603" s="2">
        <v>3303.5</v>
      </c>
      <c r="J1603" t="str">
        <f t="shared" ref="J1603:J1666" si="229">IF(C1603&lt;=17,"0-17",IF(C1603&lt;=39, "18-39", IF(C1603&lt;=59, "40-59", "&gt;59")))</f>
        <v>18-39</v>
      </c>
      <c r="K1603" s="2">
        <f t="shared" si="225"/>
        <v>3633.8500000000004</v>
      </c>
      <c r="L1603" s="2">
        <f t="shared" ref="L1603:L1666" si="230">ROUND(K1603, 0)</f>
        <v>3634</v>
      </c>
      <c r="M1603" s="2">
        <f t="shared" ref="M1603:M1666" si="231">ROUNDUP(K1603, 0)</f>
        <v>3634</v>
      </c>
      <c r="N1603" s="2">
        <f t="shared" ref="N1603:N1666" si="232">ROUNDDOWN(K1603,0)</f>
        <v>3633</v>
      </c>
      <c r="O1603">
        <f t="shared" si="226"/>
        <v>2023</v>
      </c>
      <c r="P1603" t="str">
        <f t="shared" si="227"/>
        <v>Dec</v>
      </c>
      <c r="Q1603" t="str">
        <f t="shared" si="228"/>
        <v>Dec-2023</v>
      </c>
      <c r="R1603" s="2" t="str">
        <f t="shared" ref="R1603:R1666" si="233">IF(C1603&gt;=18, "ADULTS", "CHILDREN")</f>
        <v>ADULTS</v>
      </c>
    </row>
    <row r="1604" spans="1:18" x14ac:dyDescent="0.35">
      <c r="A1604" s="1">
        <v>44960</v>
      </c>
      <c r="B1604" t="s">
        <v>1634</v>
      </c>
      <c r="C1604">
        <v>85</v>
      </c>
      <c r="D1604" t="s">
        <v>21</v>
      </c>
      <c r="E1604" t="s">
        <v>19</v>
      </c>
      <c r="F1604" t="s">
        <v>30</v>
      </c>
      <c r="G1604" s="6">
        <f>VLOOKUP(F1604,S$11:$T$15, 2, FALSE)</f>
        <v>2496.7676064257025</v>
      </c>
      <c r="H1604" t="s">
        <v>28</v>
      </c>
      <c r="I1604" s="2">
        <v>3561.95</v>
      </c>
      <c r="J1604" t="str">
        <f t="shared" si="229"/>
        <v>&gt;59</v>
      </c>
      <c r="K1604" s="2">
        <f t="shared" si="225"/>
        <v>3918.145</v>
      </c>
      <c r="L1604" s="2">
        <f t="shared" si="230"/>
        <v>3918</v>
      </c>
      <c r="M1604" s="2">
        <f t="shared" si="231"/>
        <v>3919</v>
      </c>
      <c r="N1604" s="2">
        <f t="shared" si="232"/>
        <v>3918</v>
      </c>
      <c r="O1604">
        <f t="shared" si="226"/>
        <v>2023</v>
      </c>
      <c r="P1604" t="str">
        <f t="shared" si="227"/>
        <v>Feb</v>
      </c>
      <c r="Q1604" t="str">
        <f t="shared" si="228"/>
        <v>Feb-2023</v>
      </c>
      <c r="R1604" s="2" t="str">
        <f t="shared" si="233"/>
        <v>ADULTS</v>
      </c>
    </row>
    <row r="1605" spans="1:18" x14ac:dyDescent="0.35">
      <c r="A1605" s="1">
        <v>44599</v>
      </c>
      <c r="B1605" t="s">
        <v>1635</v>
      </c>
      <c r="C1605">
        <v>48</v>
      </c>
      <c r="D1605" t="s">
        <v>14</v>
      </c>
      <c r="E1605" t="s">
        <v>22</v>
      </c>
      <c r="F1605" t="s">
        <v>11</v>
      </c>
      <c r="G1605" s="6">
        <f>VLOOKUP(F1605,S$11:$T$15, 2, FALSE)</f>
        <v>2503.6022787783868</v>
      </c>
      <c r="H1605" t="s">
        <v>12</v>
      </c>
      <c r="I1605" s="2">
        <v>4716.3</v>
      </c>
      <c r="J1605" t="str">
        <f t="shared" si="229"/>
        <v>40-59</v>
      </c>
      <c r="K1605" s="2">
        <f t="shared" si="225"/>
        <v>5187.93</v>
      </c>
      <c r="L1605" s="2">
        <f t="shared" si="230"/>
        <v>5188</v>
      </c>
      <c r="M1605" s="2">
        <f t="shared" si="231"/>
        <v>5188</v>
      </c>
      <c r="N1605" s="2">
        <f t="shared" si="232"/>
        <v>5187</v>
      </c>
      <c r="O1605">
        <f t="shared" si="226"/>
        <v>2022</v>
      </c>
      <c r="P1605" t="str">
        <f t="shared" si="227"/>
        <v>Feb</v>
      </c>
      <c r="Q1605" t="str">
        <f t="shared" si="228"/>
        <v>Feb-2022</v>
      </c>
      <c r="R1605" s="2" t="str">
        <f t="shared" si="233"/>
        <v>ADULTS</v>
      </c>
    </row>
    <row r="1606" spans="1:18" x14ac:dyDescent="0.35">
      <c r="A1606" s="1">
        <v>44888</v>
      </c>
      <c r="B1606" t="s">
        <v>1636</v>
      </c>
      <c r="C1606">
        <v>38</v>
      </c>
      <c r="D1606" t="s">
        <v>14</v>
      </c>
      <c r="E1606" t="s">
        <v>19</v>
      </c>
      <c r="F1606" t="s">
        <v>11</v>
      </c>
      <c r="G1606" s="6">
        <f>VLOOKUP(F1606,S$11:$T$15, 2, FALSE)</f>
        <v>2503.6022787783868</v>
      </c>
      <c r="H1606" t="s">
        <v>12</v>
      </c>
      <c r="I1606" s="2">
        <v>2859.45</v>
      </c>
      <c r="J1606" t="str">
        <f t="shared" si="229"/>
        <v>18-39</v>
      </c>
      <c r="K1606" s="2">
        <f t="shared" si="225"/>
        <v>3145.395</v>
      </c>
      <c r="L1606" s="2">
        <f t="shared" si="230"/>
        <v>3145</v>
      </c>
      <c r="M1606" s="2">
        <f t="shared" si="231"/>
        <v>3146</v>
      </c>
      <c r="N1606" s="2">
        <f t="shared" si="232"/>
        <v>3145</v>
      </c>
      <c r="O1606">
        <f t="shared" si="226"/>
        <v>2022</v>
      </c>
      <c r="P1606" t="str">
        <f t="shared" si="227"/>
        <v>Nov</v>
      </c>
      <c r="Q1606" t="str">
        <f t="shared" si="228"/>
        <v>Nov-2022</v>
      </c>
      <c r="R1606" s="2" t="str">
        <f t="shared" si="233"/>
        <v>ADULTS</v>
      </c>
    </row>
    <row r="1607" spans="1:18" x14ac:dyDescent="0.35">
      <c r="A1607" s="1">
        <v>44776</v>
      </c>
      <c r="B1607" t="s">
        <v>1637</v>
      </c>
      <c r="C1607">
        <v>71</v>
      </c>
      <c r="D1607" t="s">
        <v>14</v>
      </c>
      <c r="E1607" t="s">
        <v>15</v>
      </c>
      <c r="F1607" t="s">
        <v>23</v>
      </c>
      <c r="G1607" s="6">
        <f>VLOOKUP(F1607,S$11:$T$15, 2, FALSE)</f>
        <v>2440.2966694490819</v>
      </c>
      <c r="H1607" t="s">
        <v>17</v>
      </c>
      <c r="I1607" s="2">
        <v>4924.46</v>
      </c>
      <c r="J1607" t="str">
        <f t="shared" si="229"/>
        <v>&gt;59</v>
      </c>
      <c r="K1607" s="2">
        <f t="shared" si="225"/>
        <v>5416.9060000000009</v>
      </c>
      <c r="L1607" s="2">
        <f t="shared" si="230"/>
        <v>5417</v>
      </c>
      <c r="M1607" s="2">
        <f t="shared" si="231"/>
        <v>5417</v>
      </c>
      <c r="N1607" s="2">
        <f t="shared" si="232"/>
        <v>5416</v>
      </c>
      <c r="O1607">
        <f t="shared" si="226"/>
        <v>2022</v>
      </c>
      <c r="P1607" t="str">
        <f t="shared" si="227"/>
        <v>Aug</v>
      </c>
      <c r="Q1607" t="str">
        <f t="shared" si="228"/>
        <v>Aug-2022</v>
      </c>
      <c r="R1607" s="2" t="str">
        <f t="shared" si="233"/>
        <v>ADULTS</v>
      </c>
    </row>
    <row r="1608" spans="1:18" x14ac:dyDescent="0.35">
      <c r="A1608" s="1">
        <v>44895</v>
      </c>
      <c r="B1608" t="s">
        <v>1638</v>
      </c>
      <c r="C1608">
        <v>37</v>
      </c>
      <c r="D1608" t="s">
        <v>14</v>
      </c>
      <c r="E1608" t="s">
        <v>35</v>
      </c>
      <c r="F1608" t="s">
        <v>16</v>
      </c>
      <c r="G1608" s="6">
        <f>VLOOKUP(F1608,S$11:$T$15, 2, FALSE)</f>
        <v>2509.1716796874998</v>
      </c>
      <c r="H1608" t="s">
        <v>37</v>
      </c>
      <c r="I1608" s="2">
        <v>563.04999999999995</v>
      </c>
      <c r="J1608" t="str">
        <f t="shared" si="229"/>
        <v>18-39</v>
      </c>
      <c r="K1608" s="2">
        <f t="shared" si="225"/>
        <v>619.35500000000002</v>
      </c>
      <c r="L1608" s="2">
        <f t="shared" si="230"/>
        <v>619</v>
      </c>
      <c r="M1608" s="2">
        <f t="shared" si="231"/>
        <v>620</v>
      </c>
      <c r="N1608" s="2">
        <f t="shared" si="232"/>
        <v>619</v>
      </c>
      <c r="O1608">
        <f t="shared" si="226"/>
        <v>2022</v>
      </c>
      <c r="P1608" t="str">
        <f t="shared" si="227"/>
        <v>Nov</v>
      </c>
      <c r="Q1608" t="str">
        <f t="shared" si="228"/>
        <v>Nov-2022</v>
      </c>
      <c r="R1608" s="2" t="str">
        <f t="shared" si="233"/>
        <v>ADULTS</v>
      </c>
    </row>
    <row r="1609" spans="1:18" x14ac:dyDescent="0.35">
      <c r="A1609" s="1">
        <v>44934</v>
      </c>
      <c r="B1609" t="s">
        <v>1639</v>
      </c>
      <c r="C1609">
        <v>17</v>
      </c>
      <c r="D1609" t="s">
        <v>14</v>
      </c>
      <c r="E1609" t="s">
        <v>22</v>
      </c>
      <c r="F1609" t="s">
        <v>16</v>
      </c>
      <c r="G1609" s="6">
        <f>VLOOKUP(F1609,S$11:$T$15, 2, FALSE)</f>
        <v>2509.1716796874998</v>
      </c>
      <c r="H1609" t="s">
        <v>37</v>
      </c>
      <c r="I1609" s="2">
        <v>4915.8500000000004</v>
      </c>
      <c r="J1609" t="str">
        <f t="shared" si="229"/>
        <v>0-17</v>
      </c>
      <c r="K1609" s="2">
        <f t="shared" si="225"/>
        <v>5407.4350000000004</v>
      </c>
      <c r="L1609" s="2">
        <f t="shared" si="230"/>
        <v>5407</v>
      </c>
      <c r="M1609" s="2">
        <f t="shared" si="231"/>
        <v>5408</v>
      </c>
      <c r="N1609" s="2">
        <f t="shared" si="232"/>
        <v>5407</v>
      </c>
      <c r="O1609">
        <f t="shared" si="226"/>
        <v>2023</v>
      </c>
      <c r="P1609" t="str">
        <f t="shared" si="227"/>
        <v>Jan</v>
      </c>
      <c r="Q1609" t="str">
        <f t="shared" si="228"/>
        <v>Jan-2023</v>
      </c>
      <c r="R1609" s="2" t="str">
        <f t="shared" si="233"/>
        <v>CHILDREN</v>
      </c>
    </row>
    <row r="1610" spans="1:18" x14ac:dyDescent="0.35">
      <c r="A1610" s="1">
        <v>44594</v>
      </c>
      <c r="B1610" t="s">
        <v>1640</v>
      </c>
      <c r="C1610">
        <v>35</v>
      </c>
      <c r="D1610" t="s">
        <v>14</v>
      </c>
      <c r="E1610" t="s">
        <v>22</v>
      </c>
      <c r="F1610" t="s">
        <v>11</v>
      </c>
      <c r="G1610" s="6">
        <f>VLOOKUP(F1610,S$11:$T$15, 2, FALSE)</f>
        <v>2503.6022787783868</v>
      </c>
      <c r="H1610" t="s">
        <v>12</v>
      </c>
      <c r="I1610" s="2">
        <v>4606.91</v>
      </c>
      <c r="J1610" t="str">
        <f t="shared" si="229"/>
        <v>18-39</v>
      </c>
      <c r="K1610" s="2">
        <f t="shared" si="225"/>
        <v>5067.6010000000006</v>
      </c>
      <c r="L1610" s="2">
        <f t="shared" si="230"/>
        <v>5068</v>
      </c>
      <c r="M1610" s="2">
        <f t="shared" si="231"/>
        <v>5068</v>
      </c>
      <c r="N1610" s="2">
        <f t="shared" si="232"/>
        <v>5067</v>
      </c>
      <c r="O1610">
        <f t="shared" si="226"/>
        <v>2022</v>
      </c>
      <c r="P1610" t="str">
        <f t="shared" si="227"/>
        <v>Feb</v>
      </c>
      <c r="Q1610" t="str">
        <f t="shared" si="228"/>
        <v>Feb-2022</v>
      </c>
      <c r="R1610" s="2" t="str">
        <f t="shared" si="233"/>
        <v>ADULTS</v>
      </c>
    </row>
    <row r="1611" spans="1:18" x14ac:dyDescent="0.35">
      <c r="A1611" s="1">
        <v>44980</v>
      </c>
      <c r="B1611" t="s">
        <v>1641</v>
      </c>
      <c r="C1611">
        <v>14</v>
      </c>
      <c r="D1611" t="s">
        <v>14</v>
      </c>
      <c r="E1611" t="s">
        <v>25</v>
      </c>
      <c r="F1611" t="s">
        <v>16</v>
      </c>
      <c r="G1611" s="6">
        <f>VLOOKUP(F1611,S$11:$T$15, 2, FALSE)</f>
        <v>2509.1716796874998</v>
      </c>
      <c r="H1611" t="s">
        <v>17</v>
      </c>
      <c r="I1611" s="2">
        <v>699.3</v>
      </c>
      <c r="J1611" t="str">
        <f t="shared" si="229"/>
        <v>0-17</v>
      </c>
      <c r="K1611" s="2">
        <f t="shared" si="225"/>
        <v>769.23</v>
      </c>
      <c r="L1611" s="2">
        <f t="shared" si="230"/>
        <v>769</v>
      </c>
      <c r="M1611" s="2">
        <f t="shared" si="231"/>
        <v>770</v>
      </c>
      <c r="N1611" s="2">
        <f t="shared" si="232"/>
        <v>769</v>
      </c>
      <c r="O1611">
        <f t="shared" si="226"/>
        <v>2023</v>
      </c>
      <c r="P1611" t="str">
        <f t="shared" si="227"/>
        <v>Feb</v>
      </c>
      <c r="Q1611" t="str">
        <f t="shared" si="228"/>
        <v>Feb-2023</v>
      </c>
      <c r="R1611" s="2" t="str">
        <f t="shared" si="233"/>
        <v>CHILDREN</v>
      </c>
    </row>
    <row r="1612" spans="1:18" x14ac:dyDescent="0.35">
      <c r="A1612" s="1">
        <v>44716</v>
      </c>
      <c r="B1612" t="s">
        <v>1642</v>
      </c>
      <c r="C1612">
        <v>35</v>
      </c>
      <c r="D1612" t="s">
        <v>21</v>
      </c>
      <c r="E1612" t="s">
        <v>25</v>
      </c>
      <c r="F1612" t="s">
        <v>11</v>
      </c>
      <c r="G1612" s="6">
        <f>VLOOKUP(F1612,S$11:$T$15, 2, FALSE)</f>
        <v>2503.6022787783868</v>
      </c>
      <c r="H1612" t="s">
        <v>12</v>
      </c>
      <c r="I1612" s="2">
        <v>1480.56</v>
      </c>
      <c r="J1612" t="str">
        <f t="shared" si="229"/>
        <v>18-39</v>
      </c>
      <c r="K1612" s="2">
        <f t="shared" si="225"/>
        <v>1628.616</v>
      </c>
      <c r="L1612" s="2">
        <f t="shared" si="230"/>
        <v>1629</v>
      </c>
      <c r="M1612" s="2">
        <f t="shared" si="231"/>
        <v>1629</v>
      </c>
      <c r="N1612" s="2">
        <f t="shared" si="232"/>
        <v>1628</v>
      </c>
      <c r="O1612">
        <f t="shared" si="226"/>
        <v>2022</v>
      </c>
      <c r="P1612" t="str">
        <f t="shared" si="227"/>
        <v>Jun</v>
      </c>
      <c r="Q1612" t="str">
        <f t="shared" si="228"/>
        <v>Jun-2022</v>
      </c>
      <c r="R1612" s="2" t="str">
        <f t="shared" si="233"/>
        <v>ADULTS</v>
      </c>
    </row>
    <row r="1613" spans="1:18" x14ac:dyDescent="0.35">
      <c r="A1613" s="1">
        <v>45244</v>
      </c>
      <c r="B1613" t="s">
        <v>1643</v>
      </c>
      <c r="C1613">
        <v>46</v>
      </c>
      <c r="D1613" t="s">
        <v>14</v>
      </c>
      <c r="E1613" t="s">
        <v>35</v>
      </c>
      <c r="F1613" t="s">
        <v>23</v>
      </c>
      <c r="G1613" s="6">
        <f>VLOOKUP(F1613,S$11:$T$15, 2, FALSE)</f>
        <v>2440.2966694490819</v>
      </c>
      <c r="H1613" t="s">
        <v>37</v>
      </c>
      <c r="I1613" s="2">
        <v>2643.52</v>
      </c>
      <c r="J1613" t="str">
        <f t="shared" si="229"/>
        <v>40-59</v>
      </c>
      <c r="K1613" s="2">
        <f t="shared" si="225"/>
        <v>2907.8720000000003</v>
      </c>
      <c r="L1613" s="2">
        <f t="shared" si="230"/>
        <v>2908</v>
      </c>
      <c r="M1613" s="2">
        <f t="shared" si="231"/>
        <v>2908</v>
      </c>
      <c r="N1613" s="2">
        <f t="shared" si="232"/>
        <v>2907</v>
      </c>
      <c r="O1613">
        <f t="shared" si="226"/>
        <v>2023</v>
      </c>
      <c r="P1613" t="str">
        <f t="shared" si="227"/>
        <v>Nov</v>
      </c>
      <c r="Q1613" t="str">
        <f t="shared" si="228"/>
        <v>Nov-2023</v>
      </c>
      <c r="R1613" s="2" t="str">
        <f t="shared" si="233"/>
        <v>ADULTS</v>
      </c>
    </row>
    <row r="1614" spans="1:18" x14ac:dyDescent="0.35">
      <c r="A1614" s="1">
        <v>44981</v>
      </c>
      <c r="B1614" t="s">
        <v>1644</v>
      </c>
      <c r="C1614">
        <v>93</v>
      </c>
      <c r="D1614" t="s">
        <v>21</v>
      </c>
      <c r="E1614" t="s">
        <v>35</v>
      </c>
      <c r="F1614" t="s">
        <v>23</v>
      </c>
      <c r="G1614" s="6">
        <f>VLOOKUP(F1614,S$11:$T$15, 2, FALSE)</f>
        <v>2440.2966694490819</v>
      </c>
      <c r="H1614" t="s">
        <v>12</v>
      </c>
      <c r="I1614" s="2">
        <v>667.63</v>
      </c>
      <c r="J1614" t="str">
        <f t="shared" si="229"/>
        <v>&gt;59</v>
      </c>
      <c r="K1614" s="2">
        <f t="shared" si="225"/>
        <v>734.39300000000003</v>
      </c>
      <c r="L1614" s="2">
        <f t="shared" si="230"/>
        <v>734</v>
      </c>
      <c r="M1614" s="2">
        <f t="shared" si="231"/>
        <v>735</v>
      </c>
      <c r="N1614" s="2">
        <f t="shared" si="232"/>
        <v>734</v>
      </c>
      <c r="O1614">
        <f t="shared" si="226"/>
        <v>2023</v>
      </c>
      <c r="P1614" t="str">
        <f t="shared" si="227"/>
        <v>Feb</v>
      </c>
      <c r="Q1614" t="str">
        <f t="shared" si="228"/>
        <v>Feb-2023</v>
      </c>
      <c r="R1614" s="2" t="str">
        <f t="shared" si="233"/>
        <v>ADULTS</v>
      </c>
    </row>
    <row r="1615" spans="1:18" x14ac:dyDescent="0.35">
      <c r="A1615" s="1">
        <v>44985</v>
      </c>
      <c r="B1615" t="s">
        <v>1645</v>
      </c>
      <c r="C1615">
        <v>81</v>
      </c>
      <c r="D1615" t="s">
        <v>21</v>
      </c>
      <c r="E1615" t="s">
        <v>10</v>
      </c>
      <c r="F1615" t="s">
        <v>30</v>
      </c>
      <c r="G1615" s="6">
        <f>VLOOKUP(F1615,S$11:$T$15, 2, FALSE)</f>
        <v>2496.7676064257025</v>
      </c>
      <c r="H1615" t="s">
        <v>12</v>
      </c>
      <c r="I1615" s="2">
        <v>4151.58</v>
      </c>
      <c r="J1615" t="str">
        <f t="shared" si="229"/>
        <v>&gt;59</v>
      </c>
      <c r="K1615" s="2">
        <f t="shared" si="225"/>
        <v>4566.7380000000003</v>
      </c>
      <c r="L1615" s="2">
        <f t="shared" si="230"/>
        <v>4567</v>
      </c>
      <c r="M1615" s="2">
        <f t="shared" si="231"/>
        <v>4567</v>
      </c>
      <c r="N1615" s="2">
        <f t="shared" si="232"/>
        <v>4566</v>
      </c>
      <c r="O1615">
        <f t="shared" si="226"/>
        <v>2023</v>
      </c>
      <c r="P1615" t="str">
        <f t="shared" si="227"/>
        <v>Feb</v>
      </c>
      <c r="Q1615" t="str">
        <f t="shared" si="228"/>
        <v>Feb-2023</v>
      </c>
      <c r="R1615" s="2" t="str">
        <f t="shared" si="233"/>
        <v>ADULTS</v>
      </c>
    </row>
    <row r="1616" spans="1:18" x14ac:dyDescent="0.35">
      <c r="A1616" s="1">
        <v>44585</v>
      </c>
      <c r="B1616" t="s">
        <v>1646</v>
      </c>
      <c r="C1616">
        <v>67</v>
      </c>
      <c r="D1616" t="s">
        <v>21</v>
      </c>
      <c r="E1616" t="s">
        <v>10</v>
      </c>
      <c r="F1616" t="s">
        <v>23</v>
      </c>
      <c r="G1616" s="6">
        <f>VLOOKUP(F1616,S$11:$T$15, 2, FALSE)</f>
        <v>2440.2966694490819</v>
      </c>
      <c r="H1616" t="s">
        <v>17</v>
      </c>
      <c r="I1616" s="2">
        <v>1366.45</v>
      </c>
      <c r="J1616" t="str">
        <f t="shared" si="229"/>
        <v>&gt;59</v>
      </c>
      <c r="K1616" s="2">
        <f t="shared" si="225"/>
        <v>1503.0950000000003</v>
      </c>
      <c r="L1616" s="2">
        <f t="shared" si="230"/>
        <v>1503</v>
      </c>
      <c r="M1616" s="2">
        <f t="shared" si="231"/>
        <v>1504</v>
      </c>
      <c r="N1616" s="2">
        <f t="shared" si="232"/>
        <v>1503</v>
      </c>
      <c r="O1616">
        <f t="shared" si="226"/>
        <v>2022</v>
      </c>
      <c r="P1616" t="str">
        <f t="shared" si="227"/>
        <v>Jan</v>
      </c>
      <c r="Q1616" t="str">
        <f t="shared" si="228"/>
        <v>Jan-2022</v>
      </c>
      <c r="R1616" s="2" t="str">
        <f t="shared" si="233"/>
        <v>ADULTS</v>
      </c>
    </row>
    <row r="1617" spans="1:18" x14ac:dyDescent="0.35">
      <c r="A1617" s="1">
        <v>44628</v>
      </c>
      <c r="B1617" t="s">
        <v>1647</v>
      </c>
      <c r="C1617">
        <v>12</v>
      </c>
      <c r="D1617" t="s">
        <v>14</v>
      </c>
      <c r="E1617" t="s">
        <v>35</v>
      </c>
      <c r="F1617" t="s">
        <v>16</v>
      </c>
      <c r="G1617" s="6">
        <f>VLOOKUP(F1617,S$11:$T$15, 2, FALSE)</f>
        <v>2509.1716796874998</v>
      </c>
      <c r="H1617" t="s">
        <v>40</v>
      </c>
      <c r="I1617" s="2">
        <v>206.39</v>
      </c>
      <c r="J1617" t="str">
        <f t="shared" si="229"/>
        <v>0-17</v>
      </c>
      <c r="K1617" s="2">
        <f t="shared" si="225"/>
        <v>227.029</v>
      </c>
      <c r="L1617" s="2">
        <f t="shared" si="230"/>
        <v>227</v>
      </c>
      <c r="M1617" s="2">
        <f t="shared" si="231"/>
        <v>228</v>
      </c>
      <c r="N1617" s="2">
        <f t="shared" si="232"/>
        <v>227</v>
      </c>
      <c r="O1617">
        <f t="shared" si="226"/>
        <v>2022</v>
      </c>
      <c r="P1617" t="str">
        <f t="shared" si="227"/>
        <v>Mar</v>
      </c>
      <c r="Q1617" t="str">
        <f t="shared" si="228"/>
        <v>Mar-2022</v>
      </c>
      <c r="R1617" s="2" t="str">
        <f t="shared" si="233"/>
        <v>CHILDREN</v>
      </c>
    </row>
    <row r="1618" spans="1:18" x14ac:dyDescent="0.35">
      <c r="A1618" s="1">
        <v>44947</v>
      </c>
      <c r="B1618" t="s">
        <v>1648</v>
      </c>
      <c r="C1618">
        <v>79</v>
      </c>
      <c r="D1618" t="s">
        <v>14</v>
      </c>
      <c r="E1618" t="s">
        <v>15</v>
      </c>
      <c r="F1618" t="s">
        <v>11</v>
      </c>
      <c r="G1618" s="6">
        <f>VLOOKUP(F1618,S$11:$T$15, 2, FALSE)</f>
        <v>2503.6022787783868</v>
      </c>
      <c r="H1618" t="s">
        <v>12</v>
      </c>
      <c r="I1618" s="2">
        <v>4708.78</v>
      </c>
      <c r="J1618" t="str">
        <f t="shared" si="229"/>
        <v>&gt;59</v>
      </c>
      <c r="K1618" s="2">
        <f t="shared" si="225"/>
        <v>5179.6580000000004</v>
      </c>
      <c r="L1618" s="2">
        <f t="shared" si="230"/>
        <v>5180</v>
      </c>
      <c r="M1618" s="2">
        <f t="shared" si="231"/>
        <v>5180</v>
      </c>
      <c r="N1618" s="2">
        <f t="shared" si="232"/>
        <v>5179</v>
      </c>
      <c r="O1618">
        <f t="shared" si="226"/>
        <v>2023</v>
      </c>
      <c r="P1618" t="str">
        <f t="shared" si="227"/>
        <v>Jan</v>
      </c>
      <c r="Q1618" t="str">
        <f t="shared" si="228"/>
        <v>Jan-2023</v>
      </c>
      <c r="R1618" s="2" t="str">
        <f t="shared" si="233"/>
        <v>ADULTS</v>
      </c>
    </row>
    <row r="1619" spans="1:18" x14ac:dyDescent="0.35">
      <c r="A1619" s="1">
        <v>45223</v>
      </c>
      <c r="B1619" t="s">
        <v>1649</v>
      </c>
      <c r="C1619">
        <v>23</v>
      </c>
      <c r="D1619" t="s">
        <v>21</v>
      </c>
      <c r="E1619" t="s">
        <v>25</v>
      </c>
      <c r="F1619" t="s">
        <v>30</v>
      </c>
      <c r="G1619" s="6">
        <f>VLOOKUP(F1619,S$11:$T$15, 2, FALSE)</f>
        <v>2496.7676064257025</v>
      </c>
      <c r="H1619" t="s">
        <v>28</v>
      </c>
      <c r="I1619" s="2">
        <v>1644.75</v>
      </c>
      <c r="J1619" t="str">
        <f t="shared" si="229"/>
        <v>18-39</v>
      </c>
      <c r="K1619" s="2">
        <f t="shared" si="225"/>
        <v>1809.2250000000001</v>
      </c>
      <c r="L1619" s="2">
        <f t="shared" si="230"/>
        <v>1809</v>
      </c>
      <c r="M1619" s="2">
        <f t="shared" si="231"/>
        <v>1810</v>
      </c>
      <c r="N1619" s="2">
        <f t="shared" si="232"/>
        <v>1809</v>
      </c>
      <c r="O1619">
        <f t="shared" si="226"/>
        <v>2023</v>
      </c>
      <c r="P1619" t="str">
        <f t="shared" si="227"/>
        <v>Oct</v>
      </c>
      <c r="Q1619" t="str">
        <f t="shared" si="228"/>
        <v>Oct-2023</v>
      </c>
      <c r="R1619" s="2" t="str">
        <f t="shared" si="233"/>
        <v>ADULTS</v>
      </c>
    </row>
    <row r="1620" spans="1:18" x14ac:dyDescent="0.35">
      <c r="A1620" s="1">
        <v>44769</v>
      </c>
      <c r="B1620" t="s">
        <v>1650</v>
      </c>
      <c r="C1620">
        <v>32</v>
      </c>
      <c r="D1620" t="s">
        <v>9</v>
      </c>
      <c r="E1620" t="s">
        <v>10</v>
      </c>
      <c r="F1620" t="s">
        <v>30</v>
      </c>
      <c r="G1620" s="6">
        <f>VLOOKUP(F1620,S$11:$T$15, 2, FALSE)</f>
        <v>2496.7676064257025</v>
      </c>
      <c r="H1620" t="s">
        <v>40</v>
      </c>
      <c r="I1620" s="2">
        <v>835.27</v>
      </c>
      <c r="J1620" t="str">
        <f t="shared" si="229"/>
        <v>18-39</v>
      </c>
      <c r="K1620" s="2">
        <f t="shared" si="225"/>
        <v>918.79700000000003</v>
      </c>
      <c r="L1620" s="2">
        <f t="shared" si="230"/>
        <v>919</v>
      </c>
      <c r="M1620" s="2">
        <f t="shared" si="231"/>
        <v>919</v>
      </c>
      <c r="N1620" s="2">
        <f t="shared" si="232"/>
        <v>918</v>
      </c>
      <c r="O1620">
        <f t="shared" si="226"/>
        <v>2022</v>
      </c>
      <c r="P1620" t="str">
        <f t="shared" si="227"/>
        <v>Jul</v>
      </c>
      <c r="Q1620" t="str">
        <f t="shared" si="228"/>
        <v>Jul-2022</v>
      </c>
      <c r="R1620" s="2" t="str">
        <f t="shared" si="233"/>
        <v>ADULTS</v>
      </c>
    </row>
    <row r="1621" spans="1:18" x14ac:dyDescent="0.35">
      <c r="A1621" s="1">
        <v>44970</v>
      </c>
      <c r="B1621" t="s">
        <v>1651</v>
      </c>
      <c r="C1621">
        <v>66</v>
      </c>
      <c r="D1621" t="s">
        <v>14</v>
      </c>
      <c r="E1621" t="s">
        <v>19</v>
      </c>
      <c r="F1621" t="s">
        <v>30</v>
      </c>
      <c r="G1621" s="6">
        <f>VLOOKUP(F1621,S$11:$T$15, 2, FALSE)</f>
        <v>2496.7676064257025</v>
      </c>
      <c r="H1621" t="s">
        <v>12</v>
      </c>
      <c r="I1621" s="2">
        <v>1667.63</v>
      </c>
      <c r="J1621" t="str">
        <f t="shared" si="229"/>
        <v>&gt;59</v>
      </c>
      <c r="K1621" s="2">
        <f t="shared" si="225"/>
        <v>1834.3930000000003</v>
      </c>
      <c r="L1621" s="2">
        <f t="shared" si="230"/>
        <v>1834</v>
      </c>
      <c r="M1621" s="2">
        <f t="shared" si="231"/>
        <v>1835</v>
      </c>
      <c r="N1621" s="2">
        <f t="shared" si="232"/>
        <v>1834</v>
      </c>
      <c r="O1621">
        <f t="shared" si="226"/>
        <v>2023</v>
      </c>
      <c r="P1621" t="str">
        <f t="shared" si="227"/>
        <v>Feb</v>
      </c>
      <c r="Q1621" t="str">
        <f t="shared" si="228"/>
        <v>Feb-2023</v>
      </c>
      <c r="R1621" s="2" t="str">
        <f t="shared" si="233"/>
        <v>ADULTS</v>
      </c>
    </row>
    <row r="1622" spans="1:18" x14ac:dyDescent="0.35">
      <c r="A1622" s="1">
        <v>45046</v>
      </c>
      <c r="B1622" t="s">
        <v>1652</v>
      </c>
      <c r="C1622">
        <v>83</v>
      </c>
      <c r="D1622" t="s">
        <v>9</v>
      </c>
      <c r="E1622" t="s">
        <v>33</v>
      </c>
      <c r="F1622" t="s">
        <v>11</v>
      </c>
      <c r="G1622" s="6">
        <f>VLOOKUP(F1622,S$11:$T$15, 2, FALSE)</f>
        <v>2503.6022787783868</v>
      </c>
      <c r="H1622" t="s">
        <v>28</v>
      </c>
      <c r="I1622" s="2">
        <v>1052.93</v>
      </c>
      <c r="J1622" t="str">
        <f t="shared" si="229"/>
        <v>&gt;59</v>
      </c>
      <c r="K1622" s="2">
        <f t="shared" si="225"/>
        <v>1158.2230000000002</v>
      </c>
      <c r="L1622" s="2">
        <f t="shared" si="230"/>
        <v>1158</v>
      </c>
      <c r="M1622" s="2">
        <f t="shared" si="231"/>
        <v>1159</v>
      </c>
      <c r="N1622" s="2">
        <f t="shared" si="232"/>
        <v>1158</v>
      </c>
      <c r="O1622">
        <f t="shared" si="226"/>
        <v>2023</v>
      </c>
      <c r="P1622" t="str">
        <f t="shared" si="227"/>
        <v>Apr</v>
      </c>
      <c r="Q1622" t="str">
        <f t="shared" si="228"/>
        <v>Apr-2023</v>
      </c>
      <c r="R1622" s="2" t="str">
        <f t="shared" si="233"/>
        <v>ADULTS</v>
      </c>
    </row>
    <row r="1623" spans="1:18" x14ac:dyDescent="0.35">
      <c r="A1623" s="1">
        <v>44716</v>
      </c>
      <c r="B1623" t="s">
        <v>1653</v>
      </c>
      <c r="C1623">
        <v>15</v>
      </c>
      <c r="D1623" t="s">
        <v>21</v>
      </c>
      <c r="E1623" t="s">
        <v>1270</v>
      </c>
      <c r="F1623" t="s">
        <v>23</v>
      </c>
      <c r="G1623" s="6">
        <f>VLOOKUP(F1623,S$11:$T$15, 2, FALSE)</f>
        <v>2440.2966694490819</v>
      </c>
      <c r="H1623" t="s">
        <v>28</v>
      </c>
      <c r="I1623" s="2">
        <v>254.98</v>
      </c>
      <c r="J1623" t="str">
        <f t="shared" si="229"/>
        <v>0-17</v>
      </c>
      <c r="K1623" s="2">
        <f t="shared" si="225"/>
        <v>280.47800000000001</v>
      </c>
      <c r="L1623" s="2">
        <f t="shared" si="230"/>
        <v>280</v>
      </c>
      <c r="M1623" s="2">
        <f t="shared" si="231"/>
        <v>281</v>
      </c>
      <c r="N1623" s="2">
        <f t="shared" si="232"/>
        <v>280</v>
      </c>
      <c r="O1623">
        <f t="shared" si="226"/>
        <v>2022</v>
      </c>
      <c r="P1623" t="str">
        <f t="shared" si="227"/>
        <v>Jun</v>
      </c>
      <c r="Q1623" t="str">
        <f t="shared" si="228"/>
        <v>Jun-2022</v>
      </c>
      <c r="R1623" s="2" t="str">
        <f t="shared" si="233"/>
        <v>CHILDREN</v>
      </c>
    </row>
    <row r="1624" spans="1:18" x14ac:dyDescent="0.35">
      <c r="A1624" s="1">
        <v>45235</v>
      </c>
      <c r="B1624" t="s">
        <v>1654</v>
      </c>
      <c r="C1624">
        <v>31</v>
      </c>
      <c r="D1624" t="s">
        <v>9</v>
      </c>
      <c r="E1624" t="s">
        <v>22</v>
      </c>
      <c r="F1624" t="s">
        <v>16</v>
      </c>
      <c r="G1624" s="6">
        <f>VLOOKUP(F1624,S$11:$T$15, 2, FALSE)</f>
        <v>2509.1716796874998</v>
      </c>
      <c r="H1624" t="s">
        <v>28</v>
      </c>
      <c r="I1624" s="2">
        <v>2010.87</v>
      </c>
      <c r="J1624" t="str">
        <f t="shared" si="229"/>
        <v>18-39</v>
      </c>
      <c r="K1624" s="2">
        <f t="shared" si="225"/>
        <v>2211.9569999999999</v>
      </c>
      <c r="L1624" s="2">
        <f t="shared" si="230"/>
        <v>2212</v>
      </c>
      <c r="M1624" s="2">
        <f t="shared" si="231"/>
        <v>2212</v>
      </c>
      <c r="N1624" s="2">
        <f t="shared" si="232"/>
        <v>2211</v>
      </c>
      <c r="O1624">
        <f t="shared" si="226"/>
        <v>2023</v>
      </c>
      <c r="P1624" t="str">
        <f t="shared" si="227"/>
        <v>Nov</v>
      </c>
      <c r="Q1624" t="str">
        <f t="shared" si="228"/>
        <v>Nov-2023</v>
      </c>
      <c r="R1624" s="2" t="str">
        <f t="shared" si="233"/>
        <v>ADULTS</v>
      </c>
    </row>
    <row r="1625" spans="1:18" x14ac:dyDescent="0.35">
      <c r="A1625" s="1">
        <v>45138</v>
      </c>
      <c r="B1625" t="s">
        <v>1655</v>
      </c>
      <c r="C1625">
        <v>3</v>
      </c>
      <c r="D1625" t="s">
        <v>14</v>
      </c>
      <c r="E1625" t="s">
        <v>15</v>
      </c>
      <c r="F1625" t="s">
        <v>11</v>
      </c>
      <c r="G1625" s="6">
        <f>VLOOKUP(F1625,S$11:$T$15, 2, FALSE)</f>
        <v>2503.6022787783868</v>
      </c>
      <c r="H1625" t="s">
        <v>28</v>
      </c>
      <c r="I1625" s="2">
        <v>1382.27</v>
      </c>
      <c r="J1625" t="str">
        <f t="shared" si="229"/>
        <v>0-17</v>
      </c>
      <c r="K1625" s="2">
        <f t="shared" si="225"/>
        <v>1520.4970000000001</v>
      </c>
      <c r="L1625" s="2">
        <f t="shared" si="230"/>
        <v>1520</v>
      </c>
      <c r="M1625" s="2">
        <f t="shared" si="231"/>
        <v>1521</v>
      </c>
      <c r="N1625" s="2">
        <f t="shared" si="232"/>
        <v>1520</v>
      </c>
      <c r="O1625">
        <f t="shared" si="226"/>
        <v>2023</v>
      </c>
      <c r="P1625" t="str">
        <f t="shared" si="227"/>
        <v>Jul</v>
      </c>
      <c r="Q1625" t="str">
        <f t="shared" si="228"/>
        <v>Jul-2023</v>
      </c>
      <c r="R1625" s="2" t="str">
        <f t="shared" si="233"/>
        <v>CHILDREN</v>
      </c>
    </row>
    <row r="1626" spans="1:18" x14ac:dyDescent="0.35">
      <c r="A1626" s="1">
        <v>44672</v>
      </c>
      <c r="B1626" t="s">
        <v>1656</v>
      </c>
      <c r="C1626">
        <v>82</v>
      </c>
      <c r="D1626" t="s">
        <v>21</v>
      </c>
      <c r="E1626" t="s">
        <v>35</v>
      </c>
      <c r="F1626" t="s">
        <v>16</v>
      </c>
      <c r="G1626" s="6">
        <f>VLOOKUP(F1626,S$11:$T$15, 2, FALSE)</f>
        <v>2509.1716796874998</v>
      </c>
      <c r="H1626" t="s">
        <v>37</v>
      </c>
      <c r="I1626" s="2">
        <v>388.6</v>
      </c>
      <c r="J1626" t="str">
        <f t="shared" si="229"/>
        <v>&gt;59</v>
      </c>
      <c r="K1626" s="2">
        <f t="shared" si="225"/>
        <v>427.46000000000004</v>
      </c>
      <c r="L1626" s="2">
        <f t="shared" si="230"/>
        <v>427</v>
      </c>
      <c r="M1626" s="2">
        <f t="shared" si="231"/>
        <v>428</v>
      </c>
      <c r="N1626" s="2">
        <f t="shared" si="232"/>
        <v>427</v>
      </c>
      <c r="O1626">
        <f t="shared" si="226"/>
        <v>2022</v>
      </c>
      <c r="P1626" t="str">
        <f t="shared" si="227"/>
        <v>Apr</v>
      </c>
      <c r="Q1626" t="str">
        <f t="shared" si="228"/>
        <v>Apr-2022</v>
      </c>
      <c r="R1626" s="2" t="str">
        <f t="shared" si="233"/>
        <v>ADULTS</v>
      </c>
    </row>
    <row r="1627" spans="1:18" x14ac:dyDescent="0.35">
      <c r="A1627" s="1">
        <v>45053</v>
      </c>
      <c r="B1627" t="s">
        <v>1657</v>
      </c>
      <c r="C1627">
        <v>77</v>
      </c>
      <c r="D1627" t="s">
        <v>9</v>
      </c>
      <c r="E1627" t="s">
        <v>19</v>
      </c>
      <c r="F1627" t="s">
        <v>11</v>
      </c>
      <c r="G1627" s="6">
        <f>VLOOKUP(F1627,S$11:$T$15, 2, FALSE)</f>
        <v>2503.6022787783868</v>
      </c>
      <c r="H1627" t="s">
        <v>12</v>
      </c>
      <c r="I1627" s="2">
        <v>970.96</v>
      </c>
      <c r="J1627" t="str">
        <f t="shared" si="229"/>
        <v>&gt;59</v>
      </c>
      <c r="K1627" s="2">
        <f t="shared" si="225"/>
        <v>1068.056</v>
      </c>
      <c r="L1627" s="2">
        <f t="shared" si="230"/>
        <v>1068</v>
      </c>
      <c r="M1627" s="2">
        <f t="shared" si="231"/>
        <v>1069</v>
      </c>
      <c r="N1627" s="2">
        <f t="shared" si="232"/>
        <v>1068</v>
      </c>
      <c r="O1627">
        <f t="shared" si="226"/>
        <v>2023</v>
      </c>
      <c r="P1627" t="str">
        <f t="shared" si="227"/>
        <v>May</v>
      </c>
      <c r="Q1627" t="str">
        <f t="shared" si="228"/>
        <v>May-2023</v>
      </c>
      <c r="R1627" s="2" t="str">
        <f t="shared" si="233"/>
        <v>ADULTS</v>
      </c>
    </row>
    <row r="1628" spans="1:18" x14ac:dyDescent="0.35">
      <c r="A1628" s="1">
        <v>45019</v>
      </c>
      <c r="B1628" t="s">
        <v>1658</v>
      </c>
      <c r="C1628">
        <v>1</v>
      </c>
      <c r="D1628" t="s">
        <v>9</v>
      </c>
      <c r="E1628" t="s">
        <v>35</v>
      </c>
      <c r="F1628" t="s">
        <v>23</v>
      </c>
      <c r="G1628" s="6">
        <f>VLOOKUP(F1628,S$11:$T$15, 2, FALSE)</f>
        <v>2440.2966694490819</v>
      </c>
      <c r="H1628" t="s">
        <v>12</v>
      </c>
      <c r="I1628" s="2">
        <v>3353.68</v>
      </c>
      <c r="J1628" t="str">
        <f t="shared" si="229"/>
        <v>0-17</v>
      </c>
      <c r="K1628" s="2">
        <f t="shared" si="225"/>
        <v>3689.0480000000002</v>
      </c>
      <c r="L1628" s="2">
        <f t="shared" si="230"/>
        <v>3689</v>
      </c>
      <c r="M1628" s="2">
        <f t="shared" si="231"/>
        <v>3690</v>
      </c>
      <c r="N1628" s="2">
        <f t="shared" si="232"/>
        <v>3689</v>
      </c>
      <c r="O1628">
        <f t="shared" si="226"/>
        <v>2023</v>
      </c>
      <c r="P1628" t="str">
        <f t="shared" si="227"/>
        <v>Apr</v>
      </c>
      <c r="Q1628" t="str">
        <f t="shared" si="228"/>
        <v>Apr-2023</v>
      </c>
      <c r="R1628" s="2" t="str">
        <f t="shared" si="233"/>
        <v>CHILDREN</v>
      </c>
    </row>
    <row r="1629" spans="1:18" x14ac:dyDescent="0.35">
      <c r="A1629" s="1">
        <v>44809</v>
      </c>
      <c r="B1629" t="s">
        <v>1659</v>
      </c>
      <c r="C1629">
        <v>27</v>
      </c>
      <c r="D1629" t="s">
        <v>14</v>
      </c>
      <c r="E1629" t="s">
        <v>10</v>
      </c>
      <c r="F1629" t="s">
        <v>16</v>
      </c>
      <c r="G1629" s="6">
        <f>VLOOKUP(F1629,S$11:$T$15, 2, FALSE)</f>
        <v>2509.1716796874998</v>
      </c>
      <c r="H1629" t="s">
        <v>12</v>
      </c>
      <c r="I1629" s="2">
        <v>2495.2800000000002</v>
      </c>
      <c r="J1629" t="str">
        <f t="shared" si="229"/>
        <v>18-39</v>
      </c>
      <c r="K1629" s="2">
        <f t="shared" si="225"/>
        <v>2744.8080000000004</v>
      </c>
      <c r="L1629" s="2">
        <f t="shared" si="230"/>
        <v>2745</v>
      </c>
      <c r="M1629" s="2">
        <f t="shared" si="231"/>
        <v>2745</v>
      </c>
      <c r="N1629" s="2">
        <f t="shared" si="232"/>
        <v>2744</v>
      </c>
      <c r="O1629">
        <f t="shared" si="226"/>
        <v>2022</v>
      </c>
      <c r="P1629" t="str">
        <f t="shared" si="227"/>
        <v>Sep</v>
      </c>
      <c r="Q1629" t="str">
        <f t="shared" si="228"/>
        <v>Sep-2022</v>
      </c>
      <c r="R1629" s="2" t="str">
        <f t="shared" si="233"/>
        <v>ADULTS</v>
      </c>
    </row>
    <row r="1630" spans="1:18" x14ac:dyDescent="0.35">
      <c r="A1630" s="1">
        <v>44864</v>
      </c>
      <c r="B1630" t="s">
        <v>1660</v>
      </c>
      <c r="C1630">
        <v>0</v>
      </c>
      <c r="D1630" t="s">
        <v>9</v>
      </c>
      <c r="E1630" t="s">
        <v>35</v>
      </c>
      <c r="F1630" t="s">
        <v>16</v>
      </c>
      <c r="G1630" s="6">
        <f>VLOOKUP(F1630,S$11:$T$15, 2, FALSE)</f>
        <v>2509.1716796874998</v>
      </c>
      <c r="H1630" t="s">
        <v>67</v>
      </c>
      <c r="I1630" s="2">
        <v>4558.4799999999996</v>
      </c>
      <c r="J1630" t="str">
        <f t="shared" si="229"/>
        <v>0-17</v>
      </c>
      <c r="K1630" s="2">
        <f t="shared" si="225"/>
        <v>5014.3279999999995</v>
      </c>
      <c r="L1630" s="2">
        <f t="shared" si="230"/>
        <v>5014</v>
      </c>
      <c r="M1630" s="2">
        <f t="shared" si="231"/>
        <v>5015</v>
      </c>
      <c r="N1630" s="2">
        <f t="shared" si="232"/>
        <v>5014</v>
      </c>
      <c r="O1630">
        <f t="shared" si="226"/>
        <v>2022</v>
      </c>
      <c r="P1630" t="str">
        <f t="shared" si="227"/>
        <v>Oct</v>
      </c>
      <c r="Q1630" t="str">
        <f t="shared" si="228"/>
        <v>Oct-2022</v>
      </c>
      <c r="R1630" s="2" t="str">
        <f t="shared" si="233"/>
        <v>CHILDREN</v>
      </c>
    </row>
    <row r="1631" spans="1:18" x14ac:dyDescent="0.35">
      <c r="A1631" s="1">
        <v>44632</v>
      </c>
      <c r="B1631" t="s">
        <v>1661</v>
      </c>
      <c r="C1631">
        <v>35</v>
      </c>
      <c r="D1631" t="s">
        <v>21</v>
      </c>
      <c r="E1631" t="s">
        <v>27</v>
      </c>
      <c r="F1631" t="s">
        <v>30</v>
      </c>
      <c r="G1631" s="6">
        <f>VLOOKUP(F1631,S$11:$T$15, 2, FALSE)</f>
        <v>2496.7676064257025</v>
      </c>
      <c r="H1631" t="s">
        <v>12</v>
      </c>
      <c r="I1631" s="2">
        <v>1819.47</v>
      </c>
      <c r="J1631" t="str">
        <f t="shared" si="229"/>
        <v>18-39</v>
      </c>
      <c r="K1631" s="2">
        <f t="shared" si="225"/>
        <v>2001.4170000000001</v>
      </c>
      <c r="L1631" s="2">
        <f t="shared" si="230"/>
        <v>2001</v>
      </c>
      <c r="M1631" s="2">
        <f t="shared" si="231"/>
        <v>2002</v>
      </c>
      <c r="N1631" s="2">
        <f t="shared" si="232"/>
        <v>2001</v>
      </c>
      <c r="O1631">
        <f t="shared" si="226"/>
        <v>2022</v>
      </c>
      <c r="P1631" t="str">
        <f t="shared" si="227"/>
        <v>Mar</v>
      </c>
      <c r="Q1631" t="str">
        <f t="shared" si="228"/>
        <v>Mar-2022</v>
      </c>
      <c r="R1631" s="2" t="str">
        <f t="shared" si="233"/>
        <v>ADULTS</v>
      </c>
    </row>
    <row r="1632" spans="1:18" x14ac:dyDescent="0.35">
      <c r="A1632" s="1">
        <v>45153</v>
      </c>
      <c r="B1632" t="s">
        <v>1662</v>
      </c>
      <c r="C1632">
        <v>26</v>
      </c>
      <c r="D1632" t="s">
        <v>9</v>
      </c>
      <c r="E1632" t="s">
        <v>35</v>
      </c>
      <c r="F1632" t="s">
        <v>16</v>
      </c>
      <c r="G1632" s="6">
        <f>VLOOKUP(F1632,S$11:$T$15, 2, FALSE)</f>
        <v>2509.1716796874998</v>
      </c>
      <c r="H1632" t="s">
        <v>37</v>
      </c>
      <c r="I1632" s="2">
        <v>584.79</v>
      </c>
      <c r="J1632" t="str">
        <f t="shared" si="229"/>
        <v>18-39</v>
      </c>
      <c r="K1632" s="2">
        <f t="shared" si="225"/>
        <v>643.26900000000001</v>
      </c>
      <c r="L1632" s="2">
        <f t="shared" si="230"/>
        <v>643</v>
      </c>
      <c r="M1632" s="2">
        <f t="shared" si="231"/>
        <v>644</v>
      </c>
      <c r="N1632" s="2">
        <f t="shared" si="232"/>
        <v>643</v>
      </c>
      <c r="O1632">
        <f t="shared" si="226"/>
        <v>2023</v>
      </c>
      <c r="P1632" t="str">
        <f t="shared" si="227"/>
        <v>Aug</v>
      </c>
      <c r="Q1632" t="str">
        <f t="shared" si="228"/>
        <v>Aug-2023</v>
      </c>
      <c r="R1632" s="2" t="str">
        <f t="shared" si="233"/>
        <v>ADULTS</v>
      </c>
    </row>
    <row r="1633" spans="1:18" x14ac:dyDescent="0.35">
      <c r="A1633" s="1">
        <v>45270</v>
      </c>
      <c r="B1633" t="s">
        <v>1663</v>
      </c>
      <c r="C1633">
        <v>70</v>
      </c>
      <c r="D1633" t="s">
        <v>9</v>
      </c>
      <c r="E1633" t="s">
        <v>22</v>
      </c>
      <c r="F1633" t="s">
        <v>30</v>
      </c>
      <c r="G1633" s="6">
        <f>VLOOKUP(F1633,S$11:$T$15, 2, FALSE)</f>
        <v>2496.7676064257025</v>
      </c>
      <c r="H1633" t="s">
        <v>37</v>
      </c>
      <c r="I1633" s="2">
        <v>3077.72</v>
      </c>
      <c r="J1633" t="str">
        <f t="shared" si="229"/>
        <v>&gt;59</v>
      </c>
      <c r="K1633" s="2">
        <f t="shared" si="225"/>
        <v>3385.4920000000002</v>
      </c>
      <c r="L1633" s="2">
        <f t="shared" si="230"/>
        <v>3385</v>
      </c>
      <c r="M1633" s="2">
        <f t="shared" si="231"/>
        <v>3386</v>
      </c>
      <c r="N1633" s="2">
        <f t="shared" si="232"/>
        <v>3385</v>
      </c>
      <c r="O1633">
        <f t="shared" si="226"/>
        <v>2023</v>
      </c>
      <c r="P1633" t="str">
        <f t="shared" si="227"/>
        <v>Dec</v>
      </c>
      <c r="Q1633" t="str">
        <f t="shared" si="228"/>
        <v>Dec-2023</v>
      </c>
      <c r="R1633" s="2" t="str">
        <f t="shared" si="233"/>
        <v>ADULTS</v>
      </c>
    </row>
    <row r="1634" spans="1:18" x14ac:dyDescent="0.35">
      <c r="A1634" s="1">
        <v>44877</v>
      </c>
      <c r="B1634" t="s">
        <v>1664</v>
      </c>
      <c r="C1634">
        <v>88</v>
      </c>
      <c r="D1634" t="s">
        <v>21</v>
      </c>
      <c r="E1634" t="s">
        <v>27</v>
      </c>
      <c r="F1634" t="s">
        <v>11</v>
      </c>
      <c r="G1634" s="6">
        <f>VLOOKUP(F1634,S$11:$T$15, 2, FALSE)</f>
        <v>2503.6022787783868</v>
      </c>
      <c r="H1634" t="s">
        <v>17</v>
      </c>
      <c r="I1634" s="2">
        <v>4156.3</v>
      </c>
      <c r="J1634" t="str">
        <f t="shared" si="229"/>
        <v>&gt;59</v>
      </c>
      <c r="K1634" s="2">
        <f t="shared" si="225"/>
        <v>4571.93</v>
      </c>
      <c r="L1634" s="2">
        <f t="shared" si="230"/>
        <v>4572</v>
      </c>
      <c r="M1634" s="2">
        <f t="shared" si="231"/>
        <v>4572</v>
      </c>
      <c r="N1634" s="2">
        <f t="shared" si="232"/>
        <v>4571</v>
      </c>
      <c r="O1634">
        <f t="shared" si="226"/>
        <v>2022</v>
      </c>
      <c r="P1634" t="str">
        <f t="shared" si="227"/>
        <v>Nov</v>
      </c>
      <c r="Q1634" t="str">
        <f t="shared" si="228"/>
        <v>Nov-2022</v>
      </c>
      <c r="R1634" s="2" t="str">
        <f t="shared" si="233"/>
        <v>ADULTS</v>
      </c>
    </row>
    <row r="1635" spans="1:18" x14ac:dyDescent="0.35">
      <c r="A1635" s="1">
        <v>45073</v>
      </c>
      <c r="B1635" t="s">
        <v>1665</v>
      </c>
      <c r="C1635">
        <v>21</v>
      </c>
      <c r="D1635" t="s">
        <v>21</v>
      </c>
      <c r="E1635" t="s">
        <v>22</v>
      </c>
      <c r="F1635" t="s">
        <v>16</v>
      </c>
      <c r="G1635" s="6">
        <f>VLOOKUP(F1635,S$11:$T$15, 2, FALSE)</f>
        <v>2509.1716796874998</v>
      </c>
      <c r="H1635" t="s">
        <v>28</v>
      </c>
      <c r="I1635" s="2">
        <v>4720.3599999999997</v>
      </c>
      <c r="J1635" t="str">
        <f t="shared" si="229"/>
        <v>18-39</v>
      </c>
      <c r="K1635" s="2">
        <f t="shared" si="225"/>
        <v>5192.3959999999997</v>
      </c>
      <c r="L1635" s="2">
        <f t="shared" si="230"/>
        <v>5192</v>
      </c>
      <c r="M1635" s="2">
        <f t="shared" si="231"/>
        <v>5193</v>
      </c>
      <c r="N1635" s="2">
        <f t="shared" si="232"/>
        <v>5192</v>
      </c>
      <c r="O1635">
        <f t="shared" si="226"/>
        <v>2023</v>
      </c>
      <c r="P1635" t="str">
        <f t="shared" si="227"/>
        <v>May</v>
      </c>
      <c r="Q1635" t="str">
        <f t="shared" si="228"/>
        <v>May-2023</v>
      </c>
      <c r="R1635" s="2" t="str">
        <f t="shared" si="233"/>
        <v>ADULTS</v>
      </c>
    </row>
    <row r="1636" spans="1:18" x14ac:dyDescent="0.35">
      <c r="A1636" s="1">
        <v>44867</v>
      </c>
      <c r="B1636" t="s">
        <v>1666</v>
      </c>
      <c r="C1636">
        <v>56</v>
      </c>
      <c r="D1636" t="s">
        <v>21</v>
      </c>
      <c r="E1636" t="s">
        <v>10</v>
      </c>
      <c r="F1636" t="s">
        <v>11</v>
      </c>
      <c r="G1636" s="6">
        <f>VLOOKUP(F1636,S$11:$T$15, 2, FALSE)</f>
        <v>2503.6022787783868</v>
      </c>
      <c r="H1636" t="s">
        <v>37</v>
      </c>
      <c r="I1636" s="2">
        <v>2811.48</v>
      </c>
      <c r="J1636" t="str">
        <f t="shared" si="229"/>
        <v>40-59</v>
      </c>
      <c r="K1636" s="2">
        <f t="shared" si="225"/>
        <v>3092.6280000000002</v>
      </c>
      <c r="L1636" s="2">
        <f t="shared" si="230"/>
        <v>3093</v>
      </c>
      <c r="M1636" s="2">
        <f t="shared" si="231"/>
        <v>3093</v>
      </c>
      <c r="N1636" s="2">
        <f t="shared" si="232"/>
        <v>3092</v>
      </c>
      <c r="O1636">
        <f t="shared" si="226"/>
        <v>2022</v>
      </c>
      <c r="P1636" t="str">
        <f t="shared" si="227"/>
        <v>Nov</v>
      </c>
      <c r="Q1636" t="str">
        <f t="shared" si="228"/>
        <v>Nov-2022</v>
      </c>
      <c r="R1636" s="2" t="str">
        <f t="shared" si="233"/>
        <v>ADULTS</v>
      </c>
    </row>
    <row r="1637" spans="1:18" x14ac:dyDescent="0.35">
      <c r="A1637" s="1">
        <v>45235</v>
      </c>
      <c r="B1637" t="s">
        <v>1667</v>
      </c>
      <c r="C1637">
        <v>46</v>
      </c>
      <c r="D1637" t="s">
        <v>21</v>
      </c>
      <c r="E1637" t="s">
        <v>15</v>
      </c>
      <c r="F1637" t="s">
        <v>30</v>
      </c>
      <c r="G1637" s="6">
        <f>VLOOKUP(F1637,S$11:$T$15, 2, FALSE)</f>
        <v>2496.7676064257025</v>
      </c>
      <c r="H1637" t="s">
        <v>37</v>
      </c>
      <c r="I1637" s="2">
        <v>2960.27</v>
      </c>
      <c r="J1637" t="str">
        <f t="shared" si="229"/>
        <v>40-59</v>
      </c>
      <c r="K1637" s="2">
        <f t="shared" si="225"/>
        <v>3256.297</v>
      </c>
      <c r="L1637" s="2">
        <f t="shared" si="230"/>
        <v>3256</v>
      </c>
      <c r="M1637" s="2">
        <f t="shared" si="231"/>
        <v>3257</v>
      </c>
      <c r="N1637" s="2">
        <f t="shared" si="232"/>
        <v>3256</v>
      </c>
      <c r="O1637">
        <f t="shared" si="226"/>
        <v>2023</v>
      </c>
      <c r="P1637" t="str">
        <f t="shared" si="227"/>
        <v>Nov</v>
      </c>
      <c r="Q1637" t="str">
        <f t="shared" si="228"/>
        <v>Nov-2023</v>
      </c>
      <c r="R1637" s="2" t="str">
        <f t="shared" si="233"/>
        <v>ADULTS</v>
      </c>
    </row>
    <row r="1638" spans="1:18" x14ac:dyDescent="0.35">
      <c r="A1638" s="1">
        <v>45125</v>
      </c>
      <c r="B1638" t="s">
        <v>1668</v>
      </c>
      <c r="C1638">
        <v>59</v>
      </c>
      <c r="D1638" t="s">
        <v>14</v>
      </c>
      <c r="E1638" t="s">
        <v>15</v>
      </c>
      <c r="F1638" t="s">
        <v>23</v>
      </c>
      <c r="G1638" s="6">
        <f>VLOOKUP(F1638,S$11:$T$15, 2, FALSE)</f>
        <v>2440.2966694490819</v>
      </c>
      <c r="H1638" t="s">
        <v>17</v>
      </c>
      <c r="I1638" s="2">
        <v>2943.77</v>
      </c>
      <c r="J1638" t="str">
        <f t="shared" si="229"/>
        <v>40-59</v>
      </c>
      <c r="K1638" s="2">
        <f t="shared" si="225"/>
        <v>3238.1470000000004</v>
      </c>
      <c r="L1638" s="2">
        <f t="shared" si="230"/>
        <v>3238</v>
      </c>
      <c r="M1638" s="2">
        <f t="shared" si="231"/>
        <v>3239</v>
      </c>
      <c r="N1638" s="2">
        <f t="shared" si="232"/>
        <v>3238</v>
      </c>
      <c r="O1638">
        <f t="shared" si="226"/>
        <v>2023</v>
      </c>
      <c r="P1638" t="str">
        <f t="shared" si="227"/>
        <v>Jul</v>
      </c>
      <c r="Q1638" t="str">
        <f t="shared" si="228"/>
        <v>Jul-2023</v>
      </c>
      <c r="R1638" s="2" t="str">
        <f t="shared" si="233"/>
        <v>ADULTS</v>
      </c>
    </row>
    <row r="1639" spans="1:18" x14ac:dyDescent="0.35">
      <c r="A1639" s="1">
        <v>45291</v>
      </c>
      <c r="B1639" t="s">
        <v>1669</v>
      </c>
      <c r="C1639">
        <v>77</v>
      </c>
      <c r="D1639" t="s">
        <v>14</v>
      </c>
      <c r="E1639" t="s">
        <v>27</v>
      </c>
      <c r="F1639" t="s">
        <v>11</v>
      </c>
      <c r="G1639" s="6">
        <f>VLOOKUP(F1639,S$11:$T$15, 2, FALSE)</f>
        <v>2503.6022787783868</v>
      </c>
      <c r="H1639" t="s">
        <v>40</v>
      </c>
      <c r="I1639" s="2">
        <v>64.040000000000006</v>
      </c>
      <c r="J1639" t="str">
        <f t="shared" si="229"/>
        <v>&gt;59</v>
      </c>
      <c r="K1639" s="2">
        <f t="shared" si="225"/>
        <v>70.444000000000017</v>
      </c>
      <c r="L1639" s="2">
        <f t="shared" si="230"/>
        <v>70</v>
      </c>
      <c r="M1639" s="2">
        <f t="shared" si="231"/>
        <v>71</v>
      </c>
      <c r="N1639" s="2">
        <f t="shared" si="232"/>
        <v>70</v>
      </c>
      <c r="O1639">
        <f t="shared" si="226"/>
        <v>2023</v>
      </c>
      <c r="P1639" t="str">
        <f t="shared" si="227"/>
        <v>Dec</v>
      </c>
      <c r="Q1639" t="str">
        <f t="shared" si="228"/>
        <v>Dec-2023</v>
      </c>
      <c r="R1639" s="2" t="str">
        <f t="shared" si="233"/>
        <v>ADULTS</v>
      </c>
    </row>
    <row r="1640" spans="1:18" x14ac:dyDescent="0.35">
      <c r="A1640" s="1">
        <v>44976</v>
      </c>
      <c r="B1640" t="s">
        <v>1670</v>
      </c>
      <c r="C1640">
        <v>12</v>
      </c>
      <c r="D1640" t="s">
        <v>14</v>
      </c>
      <c r="E1640" t="s">
        <v>22</v>
      </c>
      <c r="F1640" t="s">
        <v>30</v>
      </c>
      <c r="G1640" s="6">
        <f>VLOOKUP(F1640,S$11:$T$15, 2, FALSE)</f>
        <v>2496.7676064257025</v>
      </c>
      <c r="H1640" t="s">
        <v>17</v>
      </c>
      <c r="I1640" s="2">
        <v>4878.6499999999996</v>
      </c>
      <c r="J1640" t="str">
        <f t="shared" si="229"/>
        <v>0-17</v>
      </c>
      <c r="K1640" s="2">
        <f t="shared" si="225"/>
        <v>5366.5150000000003</v>
      </c>
      <c r="L1640" s="2">
        <f t="shared" si="230"/>
        <v>5367</v>
      </c>
      <c r="M1640" s="2">
        <f t="shared" si="231"/>
        <v>5367</v>
      </c>
      <c r="N1640" s="2">
        <f t="shared" si="232"/>
        <v>5366</v>
      </c>
      <c r="O1640">
        <f t="shared" si="226"/>
        <v>2023</v>
      </c>
      <c r="P1640" t="str">
        <f t="shared" si="227"/>
        <v>Feb</v>
      </c>
      <c r="Q1640" t="str">
        <f t="shared" si="228"/>
        <v>Feb-2023</v>
      </c>
      <c r="R1640" s="2" t="str">
        <f t="shared" si="233"/>
        <v>CHILDREN</v>
      </c>
    </row>
    <row r="1641" spans="1:18" x14ac:dyDescent="0.35">
      <c r="A1641" s="1">
        <v>44802</v>
      </c>
      <c r="B1641" t="s">
        <v>1671</v>
      </c>
      <c r="C1641">
        <v>35</v>
      </c>
      <c r="D1641" t="s">
        <v>21</v>
      </c>
      <c r="E1641" t="s">
        <v>10</v>
      </c>
      <c r="F1641" t="s">
        <v>11</v>
      </c>
      <c r="G1641" s="6">
        <f>VLOOKUP(F1641,S$11:$T$15, 2, FALSE)</f>
        <v>2503.6022787783868</v>
      </c>
      <c r="H1641" t="s">
        <v>12</v>
      </c>
      <c r="I1641" s="2">
        <v>369.89</v>
      </c>
      <c r="J1641" t="str">
        <f t="shared" si="229"/>
        <v>18-39</v>
      </c>
      <c r="K1641" s="2">
        <f t="shared" si="225"/>
        <v>406.87900000000002</v>
      </c>
      <c r="L1641" s="2">
        <f t="shared" si="230"/>
        <v>407</v>
      </c>
      <c r="M1641" s="2">
        <f t="shared" si="231"/>
        <v>407</v>
      </c>
      <c r="N1641" s="2">
        <f t="shared" si="232"/>
        <v>406</v>
      </c>
      <c r="O1641">
        <f t="shared" si="226"/>
        <v>2022</v>
      </c>
      <c r="P1641" t="str">
        <f t="shared" si="227"/>
        <v>Aug</v>
      </c>
      <c r="Q1641" t="str">
        <f t="shared" si="228"/>
        <v>Aug-2022</v>
      </c>
      <c r="R1641" s="2" t="str">
        <f t="shared" si="233"/>
        <v>ADULTS</v>
      </c>
    </row>
    <row r="1642" spans="1:18" x14ac:dyDescent="0.35">
      <c r="A1642" s="1">
        <v>45222</v>
      </c>
      <c r="B1642" t="s">
        <v>1672</v>
      </c>
      <c r="C1642">
        <v>23</v>
      </c>
      <c r="D1642" t="s">
        <v>21</v>
      </c>
      <c r="E1642" t="s">
        <v>35</v>
      </c>
      <c r="F1642" t="s">
        <v>16</v>
      </c>
      <c r="G1642" s="6">
        <f>VLOOKUP(F1642,S$11:$T$15, 2, FALSE)</f>
        <v>2509.1716796874998</v>
      </c>
      <c r="H1642" t="s">
        <v>12</v>
      </c>
      <c r="I1642" s="2">
        <v>995.75</v>
      </c>
      <c r="J1642" t="str">
        <f t="shared" si="229"/>
        <v>18-39</v>
      </c>
      <c r="K1642" s="2">
        <f t="shared" si="225"/>
        <v>1095.325</v>
      </c>
      <c r="L1642" s="2">
        <f t="shared" si="230"/>
        <v>1095</v>
      </c>
      <c r="M1642" s="2">
        <f t="shared" si="231"/>
        <v>1096</v>
      </c>
      <c r="N1642" s="2">
        <f t="shared" si="232"/>
        <v>1095</v>
      </c>
      <c r="O1642">
        <f t="shared" si="226"/>
        <v>2023</v>
      </c>
      <c r="P1642" t="str">
        <f t="shared" si="227"/>
        <v>Oct</v>
      </c>
      <c r="Q1642" t="str">
        <f t="shared" si="228"/>
        <v>Oct-2023</v>
      </c>
      <c r="R1642" s="2" t="str">
        <f t="shared" si="233"/>
        <v>ADULTS</v>
      </c>
    </row>
    <row r="1643" spans="1:18" x14ac:dyDescent="0.35">
      <c r="A1643" s="1">
        <v>44688</v>
      </c>
      <c r="B1643" t="s">
        <v>1673</v>
      </c>
      <c r="C1643">
        <v>57</v>
      </c>
      <c r="D1643" t="s">
        <v>9</v>
      </c>
      <c r="E1643" t="s">
        <v>22</v>
      </c>
      <c r="F1643" t="s">
        <v>11</v>
      </c>
      <c r="G1643" s="6">
        <f>VLOOKUP(F1643,S$11:$T$15, 2, FALSE)</f>
        <v>2503.6022787783868</v>
      </c>
      <c r="H1643" t="s">
        <v>37</v>
      </c>
      <c r="I1643" s="2">
        <v>1877.4</v>
      </c>
      <c r="J1643" t="str">
        <f t="shared" si="229"/>
        <v>40-59</v>
      </c>
      <c r="K1643" s="2">
        <f t="shared" si="225"/>
        <v>2065.1400000000003</v>
      </c>
      <c r="L1643" s="2">
        <f t="shared" si="230"/>
        <v>2065</v>
      </c>
      <c r="M1643" s="2">
        <f t="shared" si="231"/>
        <v>2066</v>
      </c>
      <c r="N1643" s="2">
        <f t="shared" si="232"/>
        <v>2065</v>
      </c>
      <c r="O1643">
        <f t="shared" si="226"/>
        <v>2022</v>
      </c>
      <c r="P1643" t="str">
        <f t="shared" si="227"/>
        <v>May</v>
      </c>
      <c r="Q1643" t="str">
        <f t="shared" si="228"/>
        <v>May-2022</v>
      </c>
      <c r="R1643" s="2" t="str">
        <f t="shared" si="233"/>
        <v>ADULTS</v>
      </c>
    </row>
    <row r="1644" spans="1:18" x14ac:dyDescent="0.35">
      <c r="A1644" s="1">
        <v>45118</v>
      </c>
      <c r="B1644" t="s">
        <v>1674</v>
      </c>
      <c r="C1644">
        <v>23</v>
      </c>
      <c r="D1644" t="s">
        <v>14</v>
      </c>
      <c r="E1644" t="s">
        <v>33</v>
      </c>
      <c r="F1644" t="s">
        <v>30</v>
      </c>
      <c r="G1644" s="6">
        <f>VLOOKUP(F1644,S$11:$T$15, 2, FALSE)</f>
        <v>2496.7676064257025</v>
      </c>
      <c r="H1644" t="s">
        <v>28</v>
      </c>
      <c r="I1644" s="2">
        <v>2873.57</v>
      </c>
      <c r="J1644" t="str">
        <f t="shared" si="229"/>
        <v>18-39</v>
      </c>
      <c r="K1644" s="2">
        <f t="shared" si="225"/>
        <v>3160.9270000000006</v>
      </c>
      <c r="L1644" s="2">
        <f t="shared" si="230"/>
        <v>3161</v>
      </c>
      <c r="M1644" s="2">
        <f t="shared" si="231"/>
        <v>3161</v>
      </c>
      <c r="N1644" s="2">
        <f t="shared" si="232"/>
        <v>3160</v>
      </c>
      <c r="O1644">
        <f t="shared" si="226"/>
        <v>2023</v>
      </c>
      <c r="P1644" t="str">
        <f t="shared" si="227"/>
        <v>Jul</v>
      </c>
      <c r="Q1644" t="str">
        <f t="shared" si="228"/>
        <v>Jul-2023</v>
      </c>
      <c r="R1644" s="2" t="str">
        <f t="shared" si="233"/>
        <v>ADULTS</v>
      </c>
    </row>
    <row r="1645" spans="1:18" x14ac:dyDescent="0.35">
      <c r="A1645" s="1">
        <v>44999</v>
      </c>
      <c r="B1645" t="s">
        <v>1675</v>
      </c>
      <c r="C1645">
        <v>49</v>
      </c>
      <c r="D1645" t="s">
        <v>21</v>
      </c>
      <c r="E1645" t="s">
        <v>15</v>
      </c>
      <c r="F1645" t="s">
        <v>23</v>
      </c>
      <c r="G1645" s="6">
        <f>VLOOKUP(F1645,S$11:$T$15, 2, FALSE)</f>
        <v>2440.2966694490819</v>
      </c>
      <c r="H1645" t="s">
        <v>40</v>
      </c>
      <c r="I1645" s="2">
        <v>896.41</v>
      </c>
      <c r="J1645" t="str">
        <f t="shared" si="229"/>
        <v>40-59</v>
      </c>
      <c r="K1645" s="2">
        <f t="shared" si="225"/>
        <v>986.05100000000004</v>
      </c>
      <c r="L1645" s="2">
        <f t="shared" si="230"/>
        <v>986</v>
      </c>
      <c r="M1645" s="2">
        <f t="shared" si="231"/>
        <v>987</v>
      </c>
      <c r="N1645" s="2">
        <f t="shared" si="232"/>
        <v>986</v>
      </c>
      <c r="O1645">
        <f t="shared" si="226"/>
        <v>2023</v>
      </c>
      <c r="P1645" t="str">
        <f t="shared" si="227"/>
        <v>Mar</v>
      </c>
      <c r="Q1645" t="str">
        <f t="shared" si="228"/>
        <v>Mar-2023</v>
      </c>
      <c r="R1645" s="2" t="str">
        <f t="shared" si="233"/>
        <v>ADULTS</v>
      </c>
    </row>
    <row r="1646" spans="1:18" x14ac:dyDescent="0.35">
      <c r="A1646" s="1">
        <v>44830</v>
      </c>
      <c r="B1646" t="s">
        <v>1676</v>
      </c>
      <c r="C1646">
        <v>70</v>
      </c>
      <c r="D1646" t="s">
        <v>21</v>
      </c>
      <c r="E1646" t="s">
        <v>33</v>
      </c>
      <c r="F1646" t="s">
        <v>30</v>
      </c>
      <c r="G1646" s="6">
        <f>VLOOKUP(F1646,S$11:$T$15, 2, FALSE)</f>
        <v>2496.7676064257025</v>
      </c>
      <c r="H1646" t="s">
        <v>40</v>
      </c>
      <c r="I1646" s="2">
        <v>430.67</v>
      </c>
      <c r="J1646" t="str">
        <f t="shared" si="229"/>
        <v>&gt;59</v>
      </c>
      <c r="K1646" s="2">
        <f t="shared" si="225"/>
        <v>473.73700000000008</v>
      </c>
      <c r="L1646" s="2">
        <f t="shared" si="230"/>
        <v>474</v>
      </c>
      <c r="M1646" s="2">
        <f t="shared" si="231"/>
        <v>474</v>
      </c>
      <c r="N1646" s="2">
        <f t="shared" si="232"/>
        <v>473</v>
      </c>
      <c r="O1646">
        <f t="shared" si="226"/>
        <v>2022</v>
      </c>
      <c r="P1646" t="str">
        <f t="shared" si="227"/>
        <v>Sep</v>
      </c>
      <c r="Q1646" t="str">
        <f t="shared" si="228"/>
        <v>Sep-2022</v>
      </c>
      <c r="R1646" s="2" t="str">
        <f t="shared" si="233"/>
        <v>ADULTS</v>
      </c>
    </row>
    <row r="1647" spans="1:18" x14ac:dyDescent="0.35">
      <c r="A1647" s="1">
        <v>44751</v>
      </c>
      <c r="B1647" t="s">
        <v>1677</v>
      </c>
      <c r="C1647">
        <v>27</v>
      </c>
      <c r="D1647" t="s">
        <v>21</v>
      </c>
      <c r="E1647" t="s">
        <v>35</v>
      </c>
      <c r="F1647" t="s">
        <v>11</v>
      </c>
      <c r="G1647" s="6">
        <f>VLOOKUP(F1647,S$11:$T$15, 2, FALSE)</f>
        <v>2503.6022787783868</v>
      </c>
      <c r="H1647" t="s">
        <v>67</v>
      </c>
      <c r="I1647" s="2">
        <v>2137.85</v>
      </c>
      <c r="J1647" t="str">
        <f t="shared" si="229"/>
        <v>18-39</v>
      </c>
      <c r="K1647" s="2">
        <f t="shared" si="225"/>
        <v>2351.6350000000002</v>
      </c>
      <c r="L1647" s="2">
        <f t="shared" si="230"/>
        <v>2352</v>
      </c>
      <c r="M1647" s="2">
        <f t="shared" si="231"/>
        <v>2352</v>
      </c>
      <c r="N1647" s="2">
        <f t="shared" si="232"/>
        <v>2351</v>
      </c>
      <c r="O1647">
        <f t="shared" si="226"/>
        <v>2022</v>
      </c>
      <c r="P1647" t="str">
        <f t="shared" si="227"/>
        <v>Jul</v>
      </c>
      <c r="Q1647" t="str">
        <f t="shared" si="228"/>
        <v>Jul-2022</v>
      </c>
      <c r="R1647" s="2" t="str">
        <f t="shared" si="233"/>
        <v>ADULTS</v>
      </c>
    </row>
    <row r="1648" spans="1:18" x14ac:dyDescent="0.35">
      <c r="A1648" s="1">
        <v>45085</v>
      </c>
      <c r="B1648" t="s">
        <v>1678</v>
      </c>
      <c r="C1648">
        <v>28</v>
      </c>
      <c r="D1648" t="s">
        <v>14</v>
      </c>
      <c r="E1648" t="s">
        <v>22</v>
      </c>
      <c r="F1648" t="s">
        <v>11</v>
      </c>
      <c r="G1648" s="6">
        <f>VLOOKUP(F1648,S$11:$T$15, 2, FALSE)</f>
        <v>2503.6022787783868</v>
      </c>
      <c r="H1648" t="s">
        <v>40</v>
      </c>
      <c r="I1648" s="2">
        <v>2593.73</v>
      </c>
      <c r="J1648" t="str">
        <f t="shared" si="229"/>
        <v>18-39</v>
      </c>
      <c r="K1648" s="2">
        <f t="shared" si="225"/>
        <v>2853.1030000000001</v>
      </c>
      <c r="L1648" s="2">
        <f t="shared" si="230"/>
        <v>2853</v>
      </c>
      <c r="M1648" s="2">
        <f t="shared" si="231"/>
        <v>2854</v>
      </c>
      <c r="N1648" s="2">
        <f t="shared" si="232"/>
        <v>2853</v>
      </c>
      <c r="O1648">
        <f t="shared" si="226"/>
        <v>2023</v>
      </c>
      <c r="P1648" t="str">
        <f t="shared" si="227"/>
        <v>Jun</v>
      </c>
      <c r="Q1648" t="str">
        <f t="shared" si="228"/>
        <v>Jun-2023</v>
      </c>
      <c r="R1648" s="2" t="str">
        <f t="shared" si="233"/>
        <v>ADULTS</v>
      </c>
    </row>
    <row r="1649" spans="1:18" x14ac:dyDescent="0.35">
      <c r="A1649" s="1">
        <v>44643</v>
      </c>
      <c r="B1649" t="s">
        <v>1679</v>
      </c>
      <c r="C1649">
        <v>11</v>
      </c>
      <c r="D1649" t="s">
        <v>21</v>
      </c>
      <c r="E1649" t="s">
        <v>10</v>
      </c>
      <c r="F1649" t="s">
        <v>11</v>
      </c>
      <c r="G1649" s="6">
        <f>VLOOKUP(F1649,S$11:$T$15, 2, FALSE)</f>
        <v>2503.6022787783868</v>
      </c>
      <c r="H1649" t="s">
        <v>17</v>
      </c>
      <c r="I1649" s="2">
        <v>1015.47</v>
      </c>
      <c r="J1649" t="str">
        <f t="shared" si="229"/>
        <v>0-17</v>
      </c>
      <c r="K1649" s="2">
        <f t="shared" si="225"/>
        <v>1117.0170000000001</v>
      </c>
      <c r="L1649" s="2">
        <f t="shared" si="230"/>
        <v>1117</v>
      </c>
      <c r="M1649" s="2">
        <f t="shared" si="231"/>
        <v>1118</v>
      </c>
      <c r="N1649" s="2">
        <f t="shared" si="232"/>
        <v>1117</v>
      </c>
      <c r="O1649">
        <f t="shared" si="226"/>
        <v>2022</v>
      </c>
      <c r="P1649" t="str">
        <f t="shared" si="227"/>
        <v>Mar</v>
      </c>
      <c r="Q1649" t="str">
        <f t="shared" si="228"/>
        <v>Mar-2022</v>
      </c>
      <c r="R1649" s="2" t="str">
        <f t="shared" si="233"/>
        <v>CHILDREN</v>
      </c>
    </row>
    <row r="1650" spans="1:18" x14ac:dyDescent="0.35">
      <c r="A1650" s="1">
        <v>44792</v>
      </c>
      <c r="B1650" t="s">
        <v>1680</v>
      </c>
      <c r="C1650">
        <v>24</v>
      </c>
      <c r="D1650" t="s">
        <v>14</v>
      </c>
      <c r="E1650" t="s">
        <v>35</v>
      </c>
      <c r="F1650" t="s">
        <v>23</v>
      </c>
      <c r="G1650" s="6">
        <f>VLOOKUP(F1650,S$11:$T$15, 2, FALSE)</f>
        <v>2440.2966694490819</v>
      </c>
      <c r="H1650" t="s">
        <v>37</v>
      </c>
      <c r="I1650" s="2">
        <v>186.97</v>
      </c>
      <c r="J1650" t="str">
        <f t="shared" si="229"/>
        <v>18-39</v>
      </c>
      <c r="K1650" s="2">
        <f t="shared" si="225"/>
        <v>205.667</v>
      </c>
      <c r="L1650" s="2">
        <f t="shared" si="230"/>
        <v>206</v>
      </c>
      <c r="M1650" s="2">
        <f t="shared" si="231"/>
        <v>206</v>
      </c>
      <c r="N1650" s="2">
        <f t="shared" si="232"/>
        <v>205</v>
      </c>
      <c r="O1650">
        <f t="shared" si="226"/>
        <v>2022</v>
      </c>
      <c r="P1650" t="str">
        <f t="shared" si="227"/>
        <v>Aug</v>
      </c>
      <c r="Q1650" t="str">
        <f t="shared" si="228"/>
        <v>Aug-2022</v>
      </c>
      <c r="R1650" s="2" t="str">
        <f t="shared" si="233"/>
        <v>ADULTS</v>
      </c>
    </row>
    <row r="1651" spans="1:18" x14ac:dyDescent="0.35">
      <c r="A1651" s="1">
        <v>45116</v>
      </c>
      <c r="B1651" t="s">
        <v>1681</v>
      </c>
      <c r="C1651">
        <v>26</v>
      </c>
      <c r="D1651" t="s">
        <v>9</v>
      </c>
      <c r="E1651" t="s">
        <v>25</v>
      </c>
      <c r="F1651" t="s">
        <v>23</v>
      </c>
      <c r="G1651" s="6">
        <f>VLOOKUP(F1651,S$11:$T$15, 2, FALSE)</f>
        <v>2440.2966694490819</v>
      </c>
      <c r="H1651" t="s">
        <v>37</v>
      </c>
      <c r="I1651" s="2">
        <v>990.43</v>
      </c>
      <c r="J1651" t="str">
        <f t="shared" si="229"/>
        <v>18-39</v>
      </c>
      <c r="K1651" s="2">
        <f t="shared" si="225"/>
        <v>1089.473</v>
      </c>
      <c r="L1651" s="2">
        <f t="shared" si="230"/>
        <v>1089</v>
      </c>
      <c r="M1651" s="2">
        <f t="shared" si="231"/>
        <v>1090</v>
      </c>
      <c r="N1651" s="2">
        <f t="shared" si="232"/>
        <v>1089</v>
      </c>
      <c r="O1651">
        <f t="shared" si="226"/>
        <v>2023</v>
      </c>
      <c r="P1651" t="str">
        <f t="shared" si="227"/>
        <v>Jul</v>
      </c>
      <c r="Q1651" t="str">
        <f t="shared" si="228"/>
        <v>Jul-2023</v>
      </c>
      <c r="R1651" s="2" t="str">
        <f t="shared" si="233"/>
        <v>ADULTS</v>
      </c>
    </row>
    <row r="1652" spans="1:18" x14ac:dyDescent="0.35">
      <c r="A1652" s="1">
        <v>44640</v>
      </c>
      <c r="B1652" t="s">
        <v>1682</v>
      </c>
      <c r="C1652">
        <v>28</v>
      </c>
      <c r="D1652" t="s">
        <v>14</v>
      </c>
      <c r="E1652" t="s">
        <v>35</v>
      </c>
      <c r="F1652" t="s">
        <v>23</v>
      </c>
      <c r="G1652" s="6">
        <f>VLOOKUP(F1652,S$11:$T$15, 2, FALSE)</f>
        <v>2440.2966694490819</v>
      </c>
      <c r="H1652" t="s">
        <v>40</v>
      </c>
      <c r="I1652" s="2">
        <v>1034.56</v>
      </c>
      <c r="J1652" t="str">
        <f t="shared" si="229"/>
        <v>18-39</v>
      </c>
      <c r="K1652" s="2">
        <f t="shared" si="225"/>
        <v>1138.0160000000001</v>
      </c>
      <c r="L1652" s="2">
        <f t="shared" si="230"/>
        <v>1138</v>
      </c>
      <c r="M1652" s="2">
        <f t="shared" si="231"/>
        <v>1139</v>
      </c>
      <c r="N1652" s="2">
        <f t="shared" si="232"/>
        <v>1138</v>
      </c>
      <c r="O1652">
        <f t="shared" si="226"/>
        <v>2022</v>
      </c>
      <c r="P1652" t="str">
        <f t="shared" si="227"/>
        <v>Mar</v>
      </c>
      <c r="Q1652" t="str">
        <f t="shared" si="228"/>
        <v>Mar-2022</v>
      </c>
      <c r="R1652" s="2" t="str">
        <f t="shared" si="233"/>
        <v>ADULTS</v>
      </c>
    </row>
    <row r="1653" spans="1:18" x14ac:dyDescent="0.35">
      <c r="A1653" s="1">
        <v>44660</v>
      </c>
      <c r="B1653" t="s">
        <v>1683</v>
      </c>
      <c r="C1653">
        <v>50</v>
      </c>
      <c r="D1653" t="s">
        <v>14</v>
      </c>
      <c r="E1653" t="s">
        <v>25</v>
      </c>
      <c r="F1653" t="s">
        <v>11</v>
      </c>
      <c r="G1653" s="6">
        <f>VLOOKUP(F1653,S$11:$T$15, 2, FALSE)</f>
        <v>2503.6022787783868</v>
      </c>
      <c r="H1653" t="s">
        <v>17</v>
      </c>
      <c r="I1653" s="2">
        <v>3250.43</v>
      </c>
      <c r="J1653" t="str">
        <f t="shared" si="229"/>
        <v>40-59</v>
      </c>
      <c r="K1653" s="2">
        <f t="shared" si="225"/>
        <v>3575.473</v>
      </c>
      <c r="L1653" s="2">
        <f t="shared" si="230"/>
        <v>3575</v>
      </c>
      <c r="M1653" s="2">
        <f t="shared" si="231"/>
        <v>3576</v>
      </c>
      <c r="N1653" s="2">
        <f t="shared" si="232"/>
        <v>3575</v>
      </c>
      <c r="O1653">
        <f t="shared" si="226"/>
        <v>2022</v>
      </c>
      <c r="P1653" t="str">
        <f t="shared" si="227"/>
        <v>Apr</v>
      </c>
      <c r="Q1653" t="str">
        <f t="shared" si="228"/>
        <v>Apr-2022</v>
      </c>
      <c r="R1653" s="2" t="str">
        <f t="shared" si="233"/>
        <v>ADULTS</v>
      </c>
    </row>
    <row r="1654" spans="1:18" x14ac:dyDescent="0.35">
      <c r="A1654" s="1">
        <v>45107</v>
      </c>
      <c r="B1654" t="s">
        <v>1684</v>
      </c>
      <c r="C1654">
        <v>52</v>
      </c>
      <c r="D1654" t="s">
        <v>14</v>
      </c>
      <c r="E1654" t="s">
        <v>19</v>
      </c>
      <c r="F1654" t="s">
        <v>23</v>
      </c>
      <c r="G1654" s="6">
        <f>VLOOKUP(F1654,S$11:$T$15, 2, FALSE)</f>
        <v>2440.2966694490819</v>
      </c>
      <c r="H1654" t="s">
        <v>37</v>
      </c>
      <c r="I1654" s="2">
        <v>4103.4399999999996</v>
      </c>
      <c r="J1654" t="str">
        <f t="shared" si="229"/>
        <v>40-59</v>
      </c>
      <c r="K1654" s="2">
        <f t="shared" si="225"/>
        <v>4513.7839999999997</v>
      </c>
      <c r="L1654" s="2">
        <f t="shared" si="230"/>
        <v>4514</v>
      </c>
      <c r="M1654" s="2">
        <f t="shared" si="231"/>
        <v>4514</v>
      </c>
      <c r="N1654" s="2">
        <f t="shared" si="232"/>
        <v>4513</v>
      </c>
      <c r="O1654">
        <f t="shared" si="226"/>
        <v>2023</v>
      </c>
      <c r="P1654" t="str">
        <f t="shared" si="227"/>
        <v>Jun</v>
      </c>
      <c r="Q1654" t="str">
        <f t="shared" si="228"/>
        <v>Jun-2023</v>
      </c>
      <c r="R1654" s="2" t="str">
        <f t="shared" si="233"/>
        <v>ADULTS</v>
      </c>
    </row>
    <row r="1655" spans="1:18" x14ac:dyDescent="0.35">
      <c r="A1655" s="1">
        <v>45125</v>
      </c>
      <c r="B1655" t="s">
        <v>1685</v>
      </c>
      <c r="C1655">
        <v>23</v>
      </c>
      <c r="D1655" t="s">
        <v>14</v>
      </c>
      <c r="E1655" t="s">
        <v>22</v>
      </c>
      <c r="F1655" t="s">
        <v>23</v>
      </c>
      <c r="G1655" s="6">
        <f>VLOOKUP(F1655,S$11:$T$15, 2, FALSE)</f>
        <v>2440.2966694490819</v>
      </c>
      <c r="H1655" t="s">
        <v>37</v>
      </c>
      <c r="I1655" s="2">
        <v>2213.67</v>
      </c>
      <c r="J1655" t="str">
        <f t="shared" si="229"/>
        <v>18-39</v>
      </c>
      <c r="K1655" s="2">
        <f t="shared" si="225"/>
        <v>2435.0370000000003</v>
      </c>
      <c r="L1655" s="2">
        <f t="shared" si="230"/>
        <v>2435</v>
      </c>
      <c r="M1655" s="2">
        <f t="shared" si="231"/>
        <v>2436</v>
      </c>
      <c r="N1655" s="2">
        <f t="shared" si="232"/>
        <v>2435</v>
      </c>
      <c r="O1655">
        <f t="shared" si="226"/>
        <v>2023</v>
      </c>
      <c r="P1655" t="str">
        <f t="shared" si="227"/>
        <v>Jul</v>
      </c>
      <c r="Q1655" t="str">
        <f t="shared" si="228"/>
        <v>Jul-2023</v>
      </c>
      <c r="R1655" s="2" t="str">
        <f t="shared" si="233"/>
        <v>ADULTS</v>
      </c>
    </row>
    <row r="1656" spans="1:18" x14ac:dyDescent="0.35">
      <c r="A1656" s="1">
        <v>45041</v>
      </c>
      <c r="B1656" t="s">
        <v>1686</v>
      </c>
      <c r="C1656">
        <v>79</v>
      </c>
      <c r="D1656" t="s">
        <v>21</v>
      </c>
      <c r="E1656" t="s">
        <v>19</v>
      </c>
      <c r="F1656" t="s">
        <v>23</v>
      </c>
      <c r="G1656" s="6">
        <f>VLOOKUP(F1656,S$11:$T$15, 2, FALSE)</f>
        <v>2440.2966694490819</v>
      </c>
      <c r="H1656" t="s">
        <v>37</v>
      </c>
      <c r="I1656" s="2">
        <v>333.89</v>
      </c>
      <c r="J1656" t="str">
        <f t="shared" si="229"/>
        <v>&gt;59</v>
      </c>
      <c r="K1656" s="2">
        <f t="shared" si="225"/>
        <v>367.279</v>
      </c>
      <c r="L1656" s="2">
        <f t="shared" si="230"/>
        <v>367</v>
      </c>
      <c r="M1656" s="2">
        <f t="shared" si="231"/>
        <v>368</v>
      </c>
      <c r="N1656" s="2">
        <f t="shared" si="232"/>
        <v>367</v>
      </c>
      <c r="O1656">
        <f t="shared" si="226"/>
        <v>2023</v>
      </c>
      <c r="P1656" t="str">
        <f t="shared" si="227"/>
        <v>Apr</v>
      </c>
      <c r="Q1656" t="str">
        <f t="shared" si="228"/>
        <v>Apr-2023</v>
      </c>
      <c r="R1656" s="2" t="str">
        <f t="shared" si="233"/>
        <v>ADULTS</v>
      </c>
    </row>
    <row r="1657" spans="1:18" x14ac:dyDescent="0.35">
      <c r="A1657" s="1">
        <v>45114</v>
      </c>
      <c r="B1657" t="s">
        <v>1687</v>
      </c>
      <c r="C1657">
        <v>60</v>
      </c>
      <c r="D1657" t="s">
        <v>21</v>
      </c>
      <c r="E1657" t="s">
        <v>33</v>
      </c>
      <c r="F1657" t="s">
        <v>16</v>
      </c>
      <c r="G1657" s="6">
        <f>VLOOKUP(F1657,S$11:$T$15, 2, FALSE)</f>
        <v>2509.1716796874998</v>
      </c>
      <c r="H1657" t="s">
        <v>37</v>
      </c>
      <c r="I1657" s="2">
        <v>3981.78</v>
      </c>
      <c r="J1657" t="str">
        <f t="shared" si="229"/>
        <v>&gt;59</v>
      </c>
      <c r="K1657" s="2">
        <f t="shared" si="225"/>
        <v>4379.9580000000005</v>
      </c>
      <c r="L1657" s="2">
        <f t="shared" si="230"/>
        <v>4380</v>
      </c>
      <c r="M1657" s="2">
        <f t="shared" si="231"/>
        <v>4380</v>
      </c>
      <c r="N1657" s="2">
        <f t="shared" si="232"/>
        <v>4379</v>
      </c>
      <c r="O1657">
        <f t="shared" si="226"/>
        <v>2023</v>
      </c>
      <c r="P1657" t="str">
        <f t="shared" si="227"/>
        <v>Jul</v>
      </c>
      <c r="Q1657" t="str">
        <f t="shared" si="228"/>
        <v>Jul-2023</v>
      </c>
      <c r="R1657" s="2" t="str">
        <f t="shared" si="233"/>
        <v>ADULTS</v>
      </c>
    </row>
    <row r="1658" spans="1:18" x14ac:dyDescent="0.35">
      <c r="A1658" s="1">
        <v>45268</v>
      </c>
      <c r="B1658" t="s">
        <v>1688</v>
      </c>
      <c r="C1658">
        <v>11</v>
      </c>
      <c r="D1658" t="s">
        <v>14</v>
      </c>
      <c r="E1658" t="s">
        <v>19</v>
      </c>
      <c r="F1658" t="s">
        <v>16</v>
      </c>
      <c r="G1658" s="6">
        <f>VLOOKUP(F1658,S$11:$T$15, 2, FALSE)</f>
        <v>2509.1716796874998</v>
      </c>
      <c r="H1658" t="s">
        <v>12</v>
      </c>
      <c r="I1658" s="2">
        <v>975.53</v>
      </c>
      <c r="J1658" t="str">
        <f t="shared" si="229"/>
        <v>0-17</v>
      </c>
      <c r="K1658" s="2">
        <f t="shared" si="225"/>
        <v>1073.0830000000001</v>
      </c>
      <c r="L1658" s="2">
        <f t="shared" si="230"/>
        <v>1073</v>
      </c>
      <c r="M1658" s="2">
        <f t="shared" si="231"/>
        <v>1074</v>
      </c>
      <c r="N1658" s="2">
        <f t="shared" si="232"/>
        <v>1073</v>
      </c>
      <c r="O1658">
        <f t="shared" si="226"/>
        <v>2023</v>
      </c>
      <c r="P1658" t="str">
        <f t="shared" si="227"/>
        <v>Dec</v>
      </c>
      <c r="Q1658" t="str">
        <f t="shared" si="228"/>
        <v>Dec-2023</v>
      </c>
      <c r="R1658" s="2" t="str">
        <f t="shared" si="233"/>
        <v>CHILDREN</v>
      </c>
    </row>
    <row r="1659" spans="1:18" x14ac:dyDescent="0.35">
      <c r="A1659" s="1">
        <v>44607</v>
      </c>
      <c r="B1659" t="s">
        <v>1689</v>
      </c>
      <c r="C1659">
        <v>74</v>
      </c>
      <c r="D1659" t="s">
        <v>21</v>
      </c>
      <c r="E1659" t="s">
        <v>25</v>
      </c>
      <c r="F1659" t="s">
        <v>23</v>
      </c>
      <c r="G1659" s="6">
        <f>VLOOKUP(F1659,S$11:$T$15, 2, FALSE)</f>
        <v>2440.2966694490819</v>
      </c>
      <c r="H1659" t="s">
        <v>17</v>
      </c>
      <c r="I1659" s="2">
        <v>1338.79</v>
      </c>
      <c r="J1659" t="str">
        <f t="shared" si="229"/>
        <v>&gt;59</v>
      </c>
      <c r="K1659" s="2">
        <f t="shared" si="225"/>
        <v>1472.6690000000001</v>
      </c>
      <c r="L1659" s="2">
        <f t="shared" si="230"/>
        <v>1473</v>
      </c>
      <c r="M1659" s="2">
        <f t="shared" si="231"/>
        <v>1473</v>
      </c>
      <c r="N1659" s="2">
        <f t="shared" si="232"/>
        <v>1472</v>
      </c>
      <c r="O1659">
        <f t="shared" si="226"/>
        <v>2022</v>
      </c>
      <c r="P1659" t="str">
        <f t="shared" si="227"/>
        <v>Feb</v>
      </c>
      <c r="Q1659" t="str">
        <f t="shared" si="228"/>
        <v>Feb-2022</v>
      </c>
      <c r="R1659" s="2" t="str">
        <f t="shared" si="233"/>
        <v>ADULTS</v>
      </c>
    </row>
    <row r="1660" spans="1:18" x14ac:dyDescent="0.35">
      <c r="A1660" s="1">
        <v>44793</v>
      </c>
      <c r="B1660" t="s">
        <v>1690</v>
      </c>
      <c r="C1660">
        <v>87</v>
      </c>
      <c r="D1660" t="s">
        <v>21</v>
      </c>
      <c r="E1660" t="s">
        <v>15</v>
      </c>
      <c r="F1660" t="s">
        <v>16</v>
      </c>
      <c r="G1660" s="6">
        <f>VLOOKUP(F1660,S$11:$T$15, 2, FALSE)</f>
        <v>2509.1716796874998</v>
      </c>
      <c r="H1660" t="s">
        <v>17</v>
      </c>
      <c r="I1660" s="2">
        <v>190.54</v>
      </c>
      <c r="J1660" t="str">
        <f t="shared" si="229"/>
        <v>&gt;59</v>
      </c>
      <c r="K1660" s="2">
        <f t="shared" si="225"/>
        <v>209.59399999999999</v>
      </c>
      <c r="L1660" s="2">
        <f t="shared" si="230"/>
        <v>210</v>
      </c>
      <c r="M1660" s="2">
        <f t="shared" si="231"/>
        <v>210</v>
      </c>
      <c r="N1660" s="2">
        <f t="shared" si="232"/>
        <v>209</v>
      </c>
      <c r="O1660">
        <f t="shared" si="226"/>
        <v>2022</v>
      </c>
      <c r="P1660" t="str">
        <f t="shared" si="227"/>
        <v>Aug</v>
      </c>
      <c r="Q1660" t="str">
        <f t="shared" si="228"/>
        <v>Aug-2022</v>
      </c>
      <c r="R1660" s="2" t="str">
        <f t="shared" si="233"/>
        <v>ADULTS</v>
      </c>
    </row>
    <row r="1661" spans="1:18" x14ac:dyDescent="0.35">
      <c r="A1661" s="1">
        <v>45126</v>
      </c>
      <c r="B1661" t="s">
        <v>1691</v>
      </c>
      <c r="C1661">
        <v>52</v>
      </c>
      <c r="D1661" t="s">
        <v>21</v>
      </c>
      <c r="E1661" t="s">
        <v>25</v>
      </c>
      <c r="F1661" t="s">
        <v>11</v>
      </c>
      <c r="G1661" s="6">
        <f>VLOOKUP(F1661,S$11:$T$15, 2, FALSE)</f>
        <v>2503.6022787783868</v>
      </c>
      <c r="H1661" t="s">
        <v>12</v>
      </c>
      <c r="I1661" s="2">
        <v>435.89</v>
      </c>
      <c r="J1661" t="str">
        <f t="shared" si="229"/>
        <v>40-59</v>
      </c>
      <c r="K1661" s="2">
        <f t="shared" si="225"/>
        <v>479.47900000000004</v>
      </c>
      <c r="L1661" s="2">
        <f t="shared" si="230"/>
        <v>479</v>
      </c>
      <c r="M1661" s="2">
        <f t="shared" si="231"/>
        <v>480</v>
      </c>
      <c r="N1661" s="2">
        <f t="shared" si="232"/>
        <v>479</v>
      </c>
      <c r="O1661">
        <f t="shared" si="226"/>
        <v>2023</v>
      </c>
      <c r="P1661" t="str">
        <f t="shared" si="227"/>
        <v>Jul</v>
      </c>
      <c r="Q1661" t="str">
        <f t="shared" si="228"/>
        <v>Jul-2023</v>
      </c>
      <c r="R1661" s="2" t="str">
        <f t="shared" si="233"/>
        <v>ADULTS</v>
      </c>
    </row>
    <row r="1662" spans="1:18" x14ac:dyDescent="0.35">
      <c r="A1662" s="1">
        <v>44886</v>
      </c>
      <c r="B1662" t="s">
        <v>1692</v>
      </c>
      <c r="C1662">
        <v>24</v>
      </c>
      <c r="D1662" t="s">
        <v>21</v>
      </c>
      <c r="E1662" t="s">
        <v>19</v>
      </c>
      <c r="F1662" t="s">
        <v>11</v>
      </c>
      <c r="G1662" s="6">
        <f>VLOOKUP(F1662,S$11:$T$15, 2, FALSE)</f>
        <v>2503.6022787783868</v>
      </c>
      <c r="H1662" t="s">
        <v>37</v>
      </c>
      <c r="I1662" s="2">
        <v>2635.99</v>
      </c>
      <c r="J1662" t="str">
        <f t="shared" si="229"/>
        <v>18-39</v>
      </c>
      <c r="K1662" s="2">
        <f t="shared" si="225"/>
        <v>2899.5889999999999</v>
      </c>
      <c r="L1662" s="2">
        <f t="shared" si="230"/>
        <v>2900</v>
      </c>
      <c r="M1662" s="2">
        <f t="shared" si="231"/>
        <v>2900</v>
      </c>
      <c r="N1662" s="2">
        <f t="shared" si="232"/>
        <v>2899</v>
      </c>
      <c r="O1662">
        <f t="shared" si="226"/>
        <v>2022</v>
      </c>
      <c r="P1662" t="str">
        <f t="shared" si="227"/>
        <v>Nov</v>
      </c>
      <c r="Q1662" t="str">
        <f t="shared" si="228"/>
        <v>Nov-2022</v>
      </c>
      <c r="R1662" s="2" t="str">
        <f t="shared" si="233"/>
        <v>ADULTS</v>
      </c>
    </row>
    <row r="1663" spans="1:18" x14ac:dyDescent="0.35">
      <c r="A1663" s="1">
        <v>45150</v>
      </c>
      <c r="B1663" t="s">
        <v>1693</v>
      </c>
      <c r="C1663">
        <v>46</v>
      </c>
      <c r="D1663" t="s">
        <v>9</v>
      </c>
      <c r="E1663" t="s">
        <v>33</v>
      </c>
      <c r="F1663" t="s">
        <v>23</v>
      </c>
      <c r="G1663" s="6">
        <f>VLOOKUP(F1663,S$11:$T$15, 2, FALSE)</f>
        <v>2440.2966694490819</v>
      </c>
      <c r="H1663" t="s">
        <v>40</v>
      </c>
      <c r="I1663" s="2">
        <v>3462.37</v>
      </c>
      <c r="J1663" t="str">
        <f t="shared" si="229"/>
        <v>40-59</v>
      </c>
      <c r="K1663" s="2">
        <f t="shared" si="225"/>
        <v>3808.607</v>
      </c>
      <c r="L1663" s="2">
        <f t="shared" si="230"/>
        <v>3809</v>
      </c>
      <c r="M1663" s="2">
        <f t="shared" si="231"/>
        <v>3809</v>
      </c>
      <c r="N1663" s="2">
        <f t="shared" si="232"/>
        <v>3808</v>
      </c>
      <c r="O1663">
        <f t="shared" si="226"/>
        <v>2023</v>
      </c>
      <c r="P1663" t="str">
        <f t="shared" si="227"/>
        <v>Aug</v>
      </c>
      <c r="Q1663" t="str">
        <f t="shared" si="228"/>
        <v>Aug-2023</v>
      </c>
      <c r="R1663" s="2" t="str">
        <f t="shared" si="233"/>
        <v>ADULTS</v>
      </c>
    </row>
    <row r="1664" spans="1:18" x14ac:dyDescent="0.35">
      <c r="A1664" s="1">
        <v>45137</v>
      </c>
      <c r="B1664" t="s">
        <v>1694</v>
      </c>
      <c r="C1664">
        <v>83</v>
      </c>
      <c r="D1664" t="s">
        <v>14</v>
      </c>
      <c r="E1664" t="s">
        <v>25</v>
      </c>
      <c r="F1664" t="s">
        <v>11</v>
      </c>
      <c r="G1664" s="6">
        <f>VLOOKUP(F1664,S$11:$T$15, 2, FALSE)</f>
        <v>2503.6022787783868</v>
      </c>
      <c r="H1664" t="s">
        <v>28</v>
      </c>
      <c r="I1664" s="2">
        <v>3165.83</v>
      </c>
      <c r="J1664" t="str">
        <f t="shared" si="229"/>
        <v>&gt;59</v>
      </c>
      <c r="K1664" s="2">
        <f t="shared" si="225"/>
        <v>3482.413</v>
      </c>
      <c r="L1664" s="2">
        <f t="shared" si="230"/>
        <v>3482</v>
      </c>
      <c r="M1664" s="2">
        <f t="shared" si="231"/>
        <v>3483</v>
      </c>
      <c r="N1664" s="2">
        <f t="shared" si="232"/>
        <v>3482</v>
      </c>
      <c r="O1664">
        <f t="shared" si="226"/>
        <v>2023</v>
      </c>
      <c r="P1664" t="str">
        <f t="shared" si="227"/>
        <v>Jul</v>
      </c>
      <c r="Q1664" t="str">
        <f t="shared" si="228"/>
        <v>Jul-2023</v>
      </c>
      <c r="R1664" s="2" t="str">
        <f t="shared" si="233"/>
        <v>ADULTS</v>
      </c>
    </row>
    <row r="1665" spans="1:18" x14ac:dyDescent="0.35">
      <c r="A1665" s="1">
        <v>45280</v>
      </c>
      <c r="B1665" t="s">
        <v>1695</v>
      </c>
      <c r="C1665">
        <v>18</v>
      </c>
      <c r="D1665" t="s">
        <v>14</v>
      </c>
      <c r="E1665" t="s">
        <v>19</v>
      </c>
      <c r="F1665" t="s">
        <v>30</v>
      </c>
      <c r="G1665" s="6">
        <f>VLOOKUP(F1665,S$11:$T$15, 2, FALSE)</f>
        <v>2496.7676064257025</v>
      </c>
      <c r="H1665" t="s">
        <v>67</v>
      </c>
      <c r="I1665" s="2">
        <v>3946.51</v>
      </c>
      <c r="J1665" t="str">
        <f t="shared" si="229"/>
        <v>18-39</v>
      </c>
      <c r="K1665" s="2">
        <f t="shared" si="225"/>
        <v>4341.161000000001</v>
      </c>
      <c r="L1665" s="2">
        <f t="shared" si="230"/>
        <v>4341</v>
      </c>
      <c r="M1665" s="2">
        <f t="shared" si="231"/>
        <v>4342</v>
      </c>
      <c r="N1665" s="2">
        <f t="shared" si="232"/>
        <v>4341</v>
      </c>
      <c r="O1665">
        <f t="shared" si="226"/>
        <v>2023</v>
      </c>
      <c r="P1665" t="str">
        <f t="shared" si="227"/>
        <v>Dec</v>
      </c>
      <c r="Q1665" t="str">
        <f t="shared" si="228"/>
        <v>Dec-2023</v>
      </c>
      <c r="R1665" s="2" t="str">
        <f t="shared" si="233"/>
        <v>ADULTS</v>
      </c>
    </row>
    <row r="1666" spans="1:18" x14ac:dyDescent="0.35">
      <c r="A1666" s="1">
        <v>44895</v>
      </c>
      <c r="B1666" t="s">
        <v>1696</v>
      </c>
      <c r="C1666">
        <v>48</v>
      </c>
      <c r="D1666" t="s">
        <v>9</v>
      </c>
      <c r="E1666" t="s">
        <v>35</v>
      </c>
      <c r="F1666" t="s">
        <v>16</v>
      </c>
      <c r="G1666" s="6">
        <f>VLOOKUP(F1666,S$11:$T$15, 2, FALSE)</f>
        <v>2509.1716796874998</v>
      </c>
      <c r="H1666" t="s">
        <v>12</v>
      </c>
      <c r="I1666" s="2">
        <v>3384.1</v>
      </c>
      <c r="J1666" t="str">
        <f t="shared" si="229"/>
        <v>40-59</v>
      </c>
      <c r="K1666" s="2">
        <f t="shared" ref="K1666:K1729" si="234">I1666*1.1</f>
        <v>3722.51</v>
      </c>
      <c r="L1666" s="2">
        <f t="shared" si="230"/>
        <v>3723</v>
      </c>
      <c r="M1666" s="2">
        <f t="shared" si="231"/>
        <v>3723</v>
      </c>
      <c r="N1666" s="2">
        <f t="shared" si="232"/>
        <v>3722</v>
      </c>
      <c r="O1666">
        <f t="shared" ref="O1666:O1729" si="235">YEAR(A1666)</f>
        <v>2022</v>
      </c>
      <c r="P1666" t="str">
        <f t="shared" ref="P1666:P1729" si="236">TEXT(A1666, "MMM")</f>
        <v>Nov</v>
      </c>
      <c r="Q1666" t="str">
        <f t="shared" ref="Q1666:Q1729" si="237">TEXT(A1666, "MMM-YYYY")</f>
        <v>Nov-2022</v>
      </c>
      <c r="R1666" s="2" t="str">
        <f t="shared" si="233"/>
        <v>ADULTS</v>
      </c>
    </row>
    <row r="1667" spans="1:18" x14ac:dyDescent="0.35">
      <c r="A1667" s="1">
        <v>44564</v>
      </c>
      <c r="B1667" t="s">
        <v>1697</v>
      </c>
      <c r="C1667">
        <v>77</v>
      </c>
      <c r="D1667" t="s">
        <v>21</v>
      </c>
      <c r="E1667" t="s">
        <v>19</v>
      </c>
      <c r="F1667" t="s">
        <v>30</v>
      </c>
      <c r="G1667" s="6">
        <f>VLOOKUP(F1667,S$11:$T$15, 2, FALSE)</f>
        <v>2496.7676064257025</v>
      </c>
      <c r="H1667" t="s">
        <v>28</v>
      </c>
      <c r="I1667" s="2">
        <v>470.52</v>
      </c>
      <c r="J1667" t="str">
        <f t="shared" ref="J1667:J1730" si="238">IF(C1667&lt;=17,"0-17",IF(C1667&lt;=39, "18-39", IF(C1667&lt;=59, "40-59", "&gt;59")))</f>
        <v>&gt;59</v>
      </c>
      <c r="K1667" s="2">
        <f t="shared" si="234"/>
        <v>517.572</v>
      </c>
      <c r="L1667" s="2">
        <f t="shared" ref="L1667:L1730" si="239">ROUND(K1667, 0)</f>
        <v>518</v>
      </c>
      <c r="M1667" s="2">
        <f t="shared" ref="M1667:M1730" si="240">ROUNDUP(K1667, 0)</f>
        <v>518</v>
      </c>
      <c r="N1667" s="2">
        <f t="shared" ref="N1667:N1730" si="241">ROUNDDOWN(K1667,0)</f>
        <v>517</v>
      </c>
      <c r="O1667">
        <f t="shared" si="235"/>
        <v>2022</v>
      </c>
      <c r="P1667" t="str">
        <f t="shared" si="236"/>
        <v>Jan</v>
      </c>
      <c r="Q1667" t="str">
        <f t="shared" si="237"/>
        <v>Jan-2022</v>
      </c>
      <c r="R1667" s="2" t="str">
        <f t="shared" ref="R1667:R1730" si="242">IF(C1667&gt;=18, "ADULTS", "CHILDREN")</f>
        <v>ADULTS</v>
      </c>
    </row>
    <row r="1668" spans="1:18" x14ac:dyDescent="0.35">
      <c r="A1668" s="1">
        <v>45199</v>
      </c>
      <c r="B1668" t="s">
        <v>1698</v>
      </c>
      <c r="C1668">
        <v>32</v>
      </c>
      <c r="D1668" t="s">
        <v>21</v>
      </c>
      <c r="E1668" t="s">
        <v>25</v>
      </c>
      <c r="F1668" t="s">
        <v>23</v>
      </c>
      <c r="G1668" s="6">
        <f>VLOOKUP(F1668,S$11:$T$15, 2, FALSE)</f>
        <v>2440.2966694490819</v>
      </c>
      <c r="H1668" t="s">
        <v>28</v>
      </c>
      <c r="I1668" s="2">
        <v>451.14</v>
      </c>
      <c r="J1668" t="str">
        <f t="shared" si="238"/>
        <v>18-39</v>
      </c>
      <c r="K1668" s="2">
        <f t="shared" si="234"/>
        <v>496.25400000000002</v>
      </c>
      <c r="L1668" s="2">
        <f t="shared" si="239"/>
        <v>496</v>
      </c>
      <c r="M1668" s="2">
        <f t="shared" si="240"/>
        <v>497</v>
      </c>
      <c r="N1668" s="2">
        <f t="shared" si="241"/>
        <v>496</v>
      </c>
      <c r="O1668">
        <f t="shared" si="235"/>
        <v>2023</v>
      </c>
      <c r="P1668" t="str">
        <f t="shared" si="236"/>
        <v>Sep</v>
      </c>
      <c r="Q1668" t="str">
        <f t="shared" si="237"/>
        <v>Sep-2023</v>
      </c>
      <c r="R1668" s="2" t="str">
        <f t="shared" si="242"/>
        <v>ADULTS</v>
      </c>
    </row>
    <row r="1669" spans="1:18" x14ac:dyDescent="0.35">
      <c r="A1669" s="1">
        <v>44812</v>
      </c>
      <c r="B1669" t="s">
        <v>1699</v>
      </c>
      <c r="C1669">
        <v>67</v>
      </c>
      <c r="D1669" t="s">
        <v>21</v>
      </c>
      <c r="E1669" t="s">
        <v>27</v>
      </c>
      <c r="F1669" t="s">
        <v>11</v>
      </c>
      <c r="G1669" s="6">
        <f>VLOOKUP(F1669,S$11:$T$15, 2, FALSE)</f>
        <v>2503.6022787783868</v>
      </c>
      <c r="H1669" t="s">
        <v>40</v>
      </c>
      <c r="I1669" s="2">
        <v>3082.74</v>
      </c>
      <c r="J1669" t="str">
        <f t="shared" si="238"/>
        <v>&gt;59</v>
      </c>
      <c r="K1669" s="2">
        <f t="shared" si="234"/>
        <v>3391.0140000000001</v>
      </c>
      <c r="L1669" s="2">
        <f t="shared" si="239"/>
        <v>3391</v>
      </c>
      <c r="M1669" s="2">
        <f t="shared" si="240"/>
        <v>3392</v>
      </c>
      <c r="N1669" s="2">
        <f t="shared" si="241"/>
        <v>3391</v>
      </c>
      <c r="O1669">
        <f t="shared" si="235"/>
        <v>2022</v>
      </c>
      <c r="P1669" t="str">
        <f t="shared" si="236"/>
        <v>Sep</v>
      </c>
      <c r="Q1669" t="str">
        <f t="shared" si="237"/>
        <v>Sep-2022</v>
      </c>
      <c r="R1669" s="2" t="str">
        <f t="shared" si="242"/>
        <v>ADULTS</v>
      </c>
    </row>
    <row r="1670" spans="1:18" x14ac:dyDescent="0.35">
      <c r="A1670" s="1">
        <v>44839</v>
      </c>
      <c r="B1670" t="s">
        <v>1700</v>
      </c>
      <c r="C1670">
        <v>71</v>
      </c>
      <c r="D1670" t="s">
        <v>21</v>
      </c>
      <c r="E1670" t="s">
        <v>22</v>
      </c>
      <c r="F1670" t="s">
        <v>16</v>
      </c>
      <c r="G1670" s="6">
        <f>VLOOKUP(F1670,S$11:$T$15, 2, FALSE)</f>
        <v>2509.1716796874998</v>
      </c>
      <c r="H1670" t="s">
        <v>17</v>
      </c>
      <c r="I1670" s="2">
        <v>2707.98</v>
      </c>
      <c r="J1670" t="str">
        <f t="shared" si="238"/>
        <v>&gt;59</v>
      </c>
      <c r="K1670" s="2">
        <f t="shared" si="234"/>
        <v>2978.7780000000002</v>
      </c>
      <c r="L1670" s="2">
        <f t="shared" si="239"/>
        <v>2979</v>
      </c>
      <c r="M1670" s="2">
        <f t="shared" si="240"/>
        <v>2979</v>
      </c>
      <c r="N1670" s="2">
        <f t="shared" si="241"/>
        <v>2978</v>
      </c>
      <c r="O1670">
        <f t="shared" si="235"/>
        <v>2022</v>
      </c>
      <c r="P1670" t="str">
        <f t="shared" si="236"/>
        <v>Oct</v>
      </c>
      <c r="Q1670" t="str">
        <f t="shared" si="237"/>
        <v>Oct-2022</v>
      </c>
      <c r="R1670" s="2" t="str">
        <f t="shared" si="242"/>
        <v>ADULTS</v>
      </c>
    </row>
    <row r="1671" spans="1:18" x14ac:dyDescent="0.35">
      <c r="A1671" s="1">
        <v>45220</v>
      </c>
      <c r="B1671" t="s">
        <v>1701</v>
      </c>
      <c r="C1671">
        <v>17</v>
      </c>
      <c r="D1671" t="s">
        <v>14</v>
      </c>
      <c r="E1671" t="s">
        <v>35</v>
      </c>
      <c r="F1671" t="s">
        <v>23</v>
      </c>
      <c r="G1671" s="6">
        <f>VLOOKUP(F1671,S$11:$T$15, 2, FALSE)</f>
        <v>2440.2966694490819</v>
      </c>
      <c r="H1671" t="s">
        <v>12</v>
      </c>
      <c r="I1671" s="2">
        <v>3874.82</v>
      </c>
      <c r="J1671" t="str">
        <f t="shared" si="238"/>
        <v>0-17</v>
      </c>
      <c r="K1671" s="2">
        <f t="shared" si="234"/>
        <v>4262.3020000000006</v>
      </c>
      <c r="L1671" s="2">
        <f t="shared" si="239"/>
        <v>4262</v>
      </c>
      <c r="M1671" s="2">
        <f t="shared" si="240"/>
        <v>4263</v>
      </c>
      <c r="N1671" s="2">
        <f t="shared" si="241"/>
        <v>4262</v>
      </c>
      <c r="O1671">
        <f t="shared" si="235"/>
        <v>2023</v>
      </c>
      <c r="P1671" t="str">
        <f t="shared" si="236"/>
        <v>Oct</v>
      </c>
      <c r="Q1671" t="str">
        <f t="shared" si="237"/>
        <v>Oct-2023</v>
      </c>
      <c r="R1671" s="2" t="str">
        <f t="shared" si="242"/>
        <v>CHILDREN</v>
      </c>
    </row>
    <row r="1672" spans="1:18" x14ac:dyDescent="0.35">
      <c r="A1672" s="1">
        <v>45165</v>
      </c>
      <c r="B1672" t="s">
        <v>1702</v>
      </c>
      <c r="C1672">
        <v>72</v>
      </c>
      <c r="D1672" t="s">
        <v>9</v>
      </c>
      <c r="E1672" t="s">
        <v>22</v>
      </c>
      <c r="F1672" t="s">
        <v>30</v>
      </c>
      <c r="G1672" s="6">
        <f>VLOOKUP(F1672,S$11:$T$15, 2, FALSE)</f>
        <v>2496.7676064257025</v>
      </c>
      <c r="H1672" t="s">
        <v>12</v>
      </c>
      <c r="I1672" s="2">
        <v>776.37</v>
      </c>
      <c r="J1672" t="str">
        <f t="shared" si="238"/>
        <v>&gt;59</v>
      </c>
      <c r="K1672" s="2">
        <f t="shared" si="234"/>
        <v>854.00700000000006</v>
      </c>
      <c r="L1672" s="2">
        <f t="shared" si="239"/>
        <v>854</v>
      </c>
      <c r="M1672" s="2">
        <f t="shared" si="240"/>
        <v>855</v>
      </c>
      <c r="N1672" s="2">
        <f t="shared" si="241"/>
        <v>854</v>
      </c>
      <c r="O1672">
        <f t="shared" si="235"/>
        <v>2023</v>
      </c>
      <c r="P1672" t="str">
        <f t="shared" si="236"/>
        <v>Aug</v>
      </c>
      <c r="Q1672" t="str">
        <f t="shared" si="237"/>
        <v>Aug-2023</v>
      </c>
      <c r="R1672" s="2" t="str">
        <f t="shared" si="242"/>
        <v>ADULTS</v>
      </c>
    </row>
    <row r="1673" spans="1:18" x14ac:dyDescent="0.35">
      <c r="A1673" s="1">
        <v>44605</v>
      </c>
      <c r="B1673" t="s">
        <v>1703</v>
      </c>
      <c r="C1673">
        <v>17</v>
      </c>
      <c r="D1673" t="s">
        <v>14</v>
      </c>
      <c r="E1673" t="s">
        <v>25</v>
      </c>
      <c r="F1673" t="s">
        <v>30</v>
      </c>
      <c r="G1673" s="6">
        <f>VLOOKUP(F1673,S$11:$T$15, 2, FALSE)</f>
        <v>2496.7676064257025</v>
      </c>
      <c r="H1673" t="s">
        <v>12</v>
      </c>
      <c r="I1673" s="2">
        <v>43.26</v>
      </c>
      <c r="J1673" t="str">
        <f t="shared" si="238"/>
        <v>0-17</v>
      </c>
      <c r="K1673" s="2">
        <f t="shared" si="234"/>
        <v>47.585999999999999</v>
      </c>
      <c r="L1673" s="2">
        <f t="shared" si="239"/>
        <v>48</v>
      </c>
      <c r="M1673" s="2">
        <f t="shared" si="240"/>
        <v>48</v>
      </c>
      <c r="N1673" s="2">
        <f t="shared" si="241"/>
        <v>47</v>
      </c>
      <c r="O1673">
        <f t="shared" si="235"/>
        <v>2022</v>
      </c>
      <c r="P1673" t="str">
        <f t="shared" si="236"/>
        <v>Feb</v>
      </c>
      <c r="Q1673" t="str">
        <f t="shared" si="237"/>
        <v>Feb-2022</v>
      </c>
      <c r="R1673" s="2" t="str">
        <f t="shared" si="242"/>
        <v>CHILDREN</v>
      </c>
    </row>
    <row r="1674" spans="1:18" x14ac:dyDescent="0.35">
      <c r="A1674" s="1">
        <v>45143</v>
      </c>
      <c r="B1674" t="s">
        <v>1704</v>
      </c>
      <c r="C1674">
        <v>82</v>
      </c>
      <c r="D1674" t="s">
        <v>9</v>
      </c>
      <c r="E1674" t="s">
        <v>22</v>
      </c>
      <c r="F1674" t="s">
        <v>30</v>
      </c>
      <c r="G1674" s="6">
        <f>VLOOKUP(F1674,S$11:$T$15, 2, FALSE)</f>
        <v>2496.7676064257025</v>
      </c>
      <c r="H1674" t="s">
        <v>17</v>
      </c>
      <c r="I1674" s="2">
        <v>4379.83</v>
      </c>
      <c r="J1674" t="str">
        <f t="shared" si="238"/>
        <v>&gt;59</v>
      </c>
      <c r="K1674" s="2">
        <f t="shared" si="234"/>
        <v>4817.8130000000001</v>
      </c>
      <c r="L1674" s="2">
        <f t="shared" si="239"/>
        <v>4818</v>
      </c>
      <c r="M1674" s="2">
        <f t="shared" si="240"/>
        <v>4818</v>
      </c>
      <c r="N1674" s="2">
        <f t="shared" si="241"/>
        <v>4817</v>
      </c>
      <c r="O1674">
        <f t="shared" si="235"/>
        <v>2023</v>
      </c>
      <c r="P1674" t="str">
        <f t="shared" si="236"/>
        <v>Aug</v>
      </c>
      <c r="Q1674" t="str">
        <f t="shared" si="237"/>
        <v>Aug-2023</v>
      </c>
      <c r="R1674" s="2" t="str">
        <f t="shared" si="242"/>
        <v>ADULTS</v>
      </c>
    </row>
    <row r="1675" spans="1:18" x14ac:dyDescent="0.35">
      <c r="A1675" s="1">
        <v>44975</v>
      </c>
      <c r="B1675" t="s">
        <v>1705</v>
      </c>
      <c r="C1675">
        <v>95</v>
      </c>
      <c r="D1675" t="s">
        <v>14</v>
      </c>
      <c r="E1675" t="s">
        <v>19</v>
      </c>
      <c r="F1675" t="s">
        <v>23</v>
      </c>
      <c r="G1675" s="6">
        <f>VLOOKUP(F1675,S$11:$T$15, 2, FALSE)</f>
        <v>2440.2966694490819</v>
      </c>
      <c r="H1675" t="s">
        <v>40</v>
      </c>
      <c r="I1675" s="2">
        <v>3027.41</v>
      </c>
      <c r="J1675" t="str">
        <f t="shared" si="238"/>
        <v>&gt;59</v>
      </c>
      <c r="K1675" s="2">
        <f t="shared" si="234"/>
        <v>3330.1510000000003</v>
      </c>
      <c r="L1675" s="2">
        <f t="shared" si="239"/>
        <v>3330</v>
      </c>
      <c r="M1675" s="2">
        <f t="shared" si="240"/>
        <v>3331</v>
      </c>
      <c r="N1675" s="2">
        <f t="shared" si="241"/>
        <v>3330</v>
      </c>
      <c r="O1675">
        <f t="shared" si="235"/>
        <v>2023</v>
      </c>
      <c r="P1675" t="str">
        <f t="shared" si="236"/>
        <v>Feb</v>
      </c>
      <c r="Q1675" t="str">
        <f t="shared" si="237"/>
        <v>Feb-2023</v>
      </c>
      <c r="R1675" s="2" t="str">
        <f t="shared" si="242"/>
        <v>ADULTS</v>
      </c>
    </row>
    <row r="1676" spans="1:18" x14ac:dyDescent="0.35">
      <c r="A1676" s="1">
        <v>44658</v>
      </c>
      <c r="B1676" t="s">
        <v>1706</v>
      </c>
      <c r="C1676">
        <v>75</v>
      </c>
      <c r="D1676" t="s">
        <v>14</v>
      </c>
      <c r="E1676" t="s">
        <v>35</v>
      </c>
      <c r="F1676" t="s">
        <v>30</v>
      </c>
      <c r="G1676" s="6">
        <f>VLOOKUP(F1676,S$11:$T$15, 2, FALSE)</f>
        <v>2496.7676064257025</v>
      </c>
      <c r="H1676" t="s">
        <v>40</v>
      </c>
      <c r="I1676" s="2">
        <v>3583.55</v>
      </c>
      <c r="J1676" t="str">
        <f t="shared" si="238"/>
        <v>&gt;59</v>
      </c>
      <c r="K1676" s="2">
        <f t="shared" si="234"/>
        <v>3941.9050000000007</v>
      </c>
      <c r="L1676" s="2">
        <f t="shared" si="239"/>
        <v>3942</v>
      </c>
      <c r="M1676" s="2">
        <f t="shared" si="240"/>
        <v>3942</v>
      </c>
      <c r="N1676" s="2">
        <f t="shared" si="241"/>
        <v>3941</v>
      </c>
      <c r="O1676">
        <f t="shared" si="235"/>
        <v>2022</v>
      </c>
      <c r="P1676" t="str">
        <f t="shared" si="236"/>
        <v>Apr</v>
      </c>
      <c r="Q1676" t="str">
        <f t="shared" si="237"/>
        <v>Apr-2022</v>
      </c>
      <c r="R1676" s="2" t="str">
        <f t="shared" si="242"/>
        <v>ADULTS</v>
      </c>
    </row>
    <row r="1677" spans="1:18" x14ac:dyDescent="0.35">
      <c r="A1677" s="1">
        <v>44885</v>
      </c>
      <c r="B1677" t="s">
        <v>1707</v>
      </c>
      <c r="C1677">
        <v>86</v>
      </c>
      <c r="D1677" t="s">
        <v>14</v>
      </c>
      <c r="E1677" t="s">
        <v>35</v>
      </c>
      <c r="F1677" t="s">
        <v>16</v>
      </c>
      <c r="G1677" s="6">
        <f>VLOOKUP(F1677,S$11:$T$15, 2, FALSE)</f>
        <v>2509.1716796874998</v>
      </c>
      <c r="H1677" t="s">
        <v>17</v>
      </c>
      <c r="I1677" s="2">
        <v>4569.58</v>
      </c>
      <c r="J1677" t="str">
        <f t="shared" si="238"/>
        <v>&gt;59</v>
      </c>
      <c r="K1677" s="2">
        <f t="shared" si="234"/>
        <v>5026.5380000000005</v>
      </c>
      <c r="L1677" s="2">
        <f t="shared" si="239"/>
        <v>5027</v>
      </c>
      <c r="M1677" s="2">
        <f t="shared" si="240"/>
        <v>5027</v>
      </c>
      <c r="N1677" s="2">
        <f t="shared" si="241"/>
        <v>5026</v>
      </c>
      <c r="O1677">
        <f t="shared" si="235"/>
        <v>2022</v>
      </c>
      <c r="P1677" t="str">
        <f t="shared" si="236"/>
        <v>Nov</v>
      </c>
      <c r="Q1677" t="str">
        <f t="shared" si="237"/>
        <v>Nov-2022</v>
      </c>
      <c r="R1677" s="2" t="str">
        <f t="shared" si="242"/>
        <v>ADULTS</v>
      </c>
    </row>
    <row r="1678" spans="1:18" x14ac:dyDescent="0.35">
      <c r="A1678" s="1">
        <v>44767</v>
      </c>
      <c r="B1678" t="s">
        <v>1708</v>
      </c>
      <c r="C1678">
        <v>14</v>
      </c>
      <c r="D1678" t="s">
        <v>14</v>
      </c>
      <c r="E1678" t="s">
        <v>35</v>
      </c>
      <c r="F1678" t="s">
        <v>16</v>
      </c>
      <c r="G1678" s="6">
        <f>VLOOKUP(F1678,S$11:$T$15, 2, FALSE)</f>
        <v>2509.1716796874998</v>
      </c>
      <c r="H1678" t="s">
        <v>40</v>
      </c>
      <c r="I1678" s="2">
        <v>2031.74</v>
      </c>
      <c r="J1678" t="str">
        <f t="shared" si="238"/>
        <v>0-17</v>
      </c>
      <c r="K1678" s="2">
        <f t="shared" si="234"/>
        <v>2234.9140000000002</v>
      </c>
      <c r="L1678" s="2">
        <f t="shared" si="239"/>
        <v>2235</v>
      </c>
      <c r="M1678" s="2">
        <f t="shared" si="240"/>
        <v>2235</v>
      </c>
      <c r="N1678" s="2">
        <f t="shared" si="241"/>
        <v>2234</v>
      </c>
      <c r="O1678">
        <f t="shared" si="235"/>
        <v>2022</v>
      </c>
      <c r="P1678" t="str">
        <f t="shared" si="236"/>
        <v>Jul</v>
      </c>
      <c r="Q1678" t="str">
        <f t="shared" si="237"/>
        <v>Jul-2022</v>
      </c>
      <c r="R1678" s="2" t="str">
        <f t="shared" si="242"/>
        <v>CHILDREN</v>
      </c>
    </row>
    <row r="1679" spans="1:18" x14ac:dyDescent="0.35">
      <c r="A1679" s="1">
        <v>45213</v>
      </c>
      <c r="B1679" t="s">
        <v>1709</v>
      </c>
      <c r="C1679">
        <v>67</v>
      </c>
      <c r="D1679" t="s">
        <v>9</v>
      </c>
      <c r="E1679" t="s">
        <v>33</v>
      </c>
      <c r="F1679" t="s">
        <v>16</v>
      </c>
      <c r="G1679" s="6">
        <f>VLOOKUP(F1679,S$11:$T$15, 2, FALSE)</f>
        <v>2509.1716796874998</v>
      </c>
      <c r="H1679" t="s">
        <v>12</v>
      </c>
      <c r="I1679" s="2">
        <v>169.28</v>
      </c>
      <c r="J1679" t="str">
        <f t="shared" si="238"/>
        <v>&gt;59</v>
      </c>
      <c r="K1679" s="2">
        <f t="shared" si="234"/>
        <v>186.20800000000003</v>
      </c>
      <c r="L1679" s="2">
        <f t="shared" si="239"/>
        <v>186</v>
      </c>
      <c r="M1679" s="2">
        <f t="shared" si="240"/>
        <v>187</v>
      </c>
      <c r="N1679" s="2">
        <f t="shared" si="241"/>
        <v>186</v>
      </c>
      <c r="O1679">
        <f t="shared" si="235"/>
        <v>2023</v>
      </c>
      <c r="P1679" t="str">
        <f t="shared" si="236"/>
        <v>Oct</v>
      </c>
      <c r="Q1679" t="str">
        <f t="shared" si="237"/>
        <v>Oct-2023</v>
      </c>
      <c r="R1679" s="2" t="str">
        <f t="shared" si="242"/>
        <v>ADULTS</v>
      </c>
    </row>
    <row r="1680" spans="1:18" x14ac:dyDescent="0.35">
      <c r="A1680" s="1">
        <v>44592</v>
      </c>
      <c r="B1680" t="s">
        <v>1710</v>
      </c>
      <c r="C1680">
        <v>36</v>
      </c>
      <c r="D1680" t="s">
        <v>9</v>
      </c>
      <c r="E1680" t="s">
        <v>22</v>
      </c>
      <c r="F1680" t="s">
        <v>16</v>
      </c>
      <c r="G1680" s="6">
        <f>VLOOKUP(F1680,S$11:$T$15, 2, FALSE)</f>
        <v>2509.1716796874998</v>
      </c>
      <c r="H1680" t="s">
        <v>37</v>
      </c>
      <c r="I1680" s="2">
        <v>2478.5</v>
      </c>
      <c r="J1680" t="str">
        <f t="shared" si="238"/>
        <v>18-39</v>
      </c>
      <c r="K1680" s="2">
        <f t="shared" si="234"/>
        <v>2726.3500000000004</v>
      </c>
      <c r="L1680" s="2">
        <f t="shared" si="239"/>
        <v>2726</v>
      </c>
      <c r="M1680" s="2">
        <f t="shared" si="240"/>
        <v>2727</v>
      </c>
      <c r="N1680" s="2">
        <f t="shared" si="241"/>
        <v>2726</v>
      </c>
      <c r="O1680">
        <f t="shared" si="235"/>
        <v>2022</v>
      </c>
      <c r="P1680" t="str">
        <f t="shared" si="236"/>
        <v>Jan</v>
      </c>
      <c r="Q1680" t="str">
        <f t="shared" si="237"/>
        <v>Jan-2022</v>
      </c>
      <c r="R1680" s="2" t="str">
        <f t="shared" si="242"/>
        <v>ADULTS</v>
      </c>
    </row>
    <row r="1681" spans="1:18" x14ac:dyDescent="0.35">
      <c r="A1681" s="1">
        <v>44740</v>
      </c>
      <c r="B1681" t="s">
        <v>1711</v>
      </c>
      <c r="C1681">
        <v>75</v>
      </c>
      <c r="D1681" t="s">
        <v>21</v>
      </c>
      <c r="E1681" t="s">
        <v>35</v>
      </c>
      <c r="F1681" t="s">
        <v>23</v>
      </c>
      <c r="G1681" s="6">
        <f>VLOOKUP(F1681,S$11:$T$15, 2, FALSE)</f>
        <v>2440.2966694490819</v>
      </c>
      <c r="H1681" t="s">
        <v>12</v>
      </c>
      <c r="I1681" s="2">
        <v>4917.0200000000004</v>
      </c>
      <c r="J1681" t="str">
        <f t="shared" si="238"/>
        <v>&gt;59</v>
      </c>
      <c r="K1681" s="2">
        <f t="shared" si="234"/>
        <v>5408.7220000000007</v>
      </c>
      <c r="L1681" s="2">
        <f t="shared" si="239"/>
        <v>5409</v>
      </c>
      <c r="M1681" s="2">
        <f t="shared" si="240"/>
        <v>5409</v>
      </c>
      <c r="N1681" s="2">
        <f t="shared" si="241"/>
        <v>5408</v>
      </c>
      <c r="O1681">
        <f t="shared" si="235"/>
        <v>2022</v>
      </c>
      <c r="P1681" t="str">
        <f t="shared" si="236"/>
        <v>Jun</v>
      </c>
      <c r="Q1681" t="str">
        <f t="shared" si="237"/>
        <v>Jun-2022</v>
      </c>
      <c r="R1681" s="2" t="str">
        <f t="shared" si="242"/>
        <v>ADULTS</v>
      </c>
    </row>
    <row r="1682" spans="1:18" x14ac:dyDescent="0.35">
      <c r="A1682" s="1">
        <v>45141</v>
      </c>
      <c r="B1682" t="s">
        <v>1712</v>
      </c>
      <c r="C1682">
        <v>34</v>
      </c>
      <c r="D1682" t="s">
        <v>21</v>
      </c>
      <c r="E1682" t="s">
        <v>15</v>
      </c>
      <c r="F1682" t="s">
        <v>30</v>
      </c>
      <c r="G1682" s="6">
        <f>VLOOKUP(F1682,S$11:$T$15, 2, FALSE)</f>
        <v>2496.7676064257025</v>
      </c>
      <c r="H1682" t="s">
        <v>40</v>
      </c>
      <c r="I1682" s="2">
        <v>4125.22</v>
      </c>
      <c r="J1682" t="str">
        <f t="shared" si="238"/>
        <v>18-39</v>
      </c>
      <c r="K1682" s="2">
        <f t="shared" si="234"/>
        <v>4537.7420000000011</v>
      </c>
      <c r="L1682" s="2">
        <f t="shared" si="239"/>
        <v>4538</v>
      </c>
      <c r="M1682" s="2">
        <f t="shared" si="240"/>
        <v>4538</v>
      </c>
      <c r="N1682" s="2">
        <f t="shared" si="241"/>
        <v>4537</v>
      </c>
      <c r="O1682">
        <f t="shared" si="235"/>
        <v>2023</v>
      </c>
      <c r="P1682" t="str">
        <f t="shared" si="236"/>
        <v>Aug</v>
      </c>
      <c r="Q1682" t="str">
        <f t="shared" si="237"/>
        <v>Aug-2023</v>
      </c>
      <c r="R1682" s="2" t="str">
        <f t="shared" si="242"/>
        <v>ADULTS</v>
      </c>
    </row>
    <row r="1683" spans="1:18" x14ac:dyDescent="0.35">
      <c r="A1683" s="1">
        <v>44770</v>
      </c>
      <c r="B1683" t="s">
        <v>1713</v>
      </c>
      <c r="C1683">
        <v>42</v>
      </c>
      <c r="D1683" t="s">
        <v>21</v>
      </c>
      <c r="E1683" t="s">
        <v>35</v>
      </c>
      <c r="F1683" t="s">
        <v>23</v>
      </c>
      <c r="G1683" s="6">
        <f>VLOOKUP(F1683,S$11:$T$15, 2, FALSE)</f>
        <v>2440.2966694490819</v>
      </c>
      <c r="H1683" t="s">
        <v>37</v>
      </c>
      <c r="I1683" s="2">
        <v>2692.66</v>
      </c>
      <c r="J1683" t="str">
        <f t="shared" si="238"/>
        <v>40-59</v>
      </c>
      <c r="K1683" s="2">
        <f t="shared" si="234"/>
        <v>2961.9259999999999</v>
      </c>
      <c r="L1683" s="2">
        <f t="shared" si="239"/>
        <v>2962</v>
      </c>
      <c r="M1683" s="2">
        <f t="shared" si="240"/>
        <v>2962</v>
      </c>
      <c r="N1683" s="2">
        <f t="shared" si="241"/>
        <v>2961</v>
      </c>
      <c r="O1683">
        <f t="shared" si="235"/>
        <v>2022</v>
      </c>
      <c r="P1683" t="str">
        <f t="shared" si="236"/>
        <v>Jul</v>
      </c>
      <c r="Q1683" t="str">
        <f t="shared" si="237"/>
        <v>Jul-2022</v>
      </c>
      <c r="R1683" s="2" t="str">
        <f t="shared" si="242"/>
        <v>ADULTS</v>
      </c>
    </row>
    <row r="1684" spans="1:18" x14ac:dyDescent="0.35">
      <c r="A1684" s="1">
        <v>45152</v>
      </c>
      <c r="B1684" t="s">
        <v>1714</v>
      </c>
      <c r="C1684">
        <v>52</v>
      </c>
      <c r="D1684" t="s">
        <v>21</v>
      </c>
      <c r="E1684" t="s">
        <v>15</v>
      </c>
      <c r="F1684" t="s">
        <v>11</v>
      </c>
      <c r="G1684" s="6">
        <f>VLOOKUP(F1684,S$11:$T$15, 2, FALSE)</f>
        <v>2503.6022787783868</v>
      </c>
      <c r="H1684" t="s">
        <v>37</v>
      </c>
      <c r="I1684" s="2">
        <v>4143.3599999999997</v>
      </c>
      <c r="J1684" t="str">
        <f t="shared" si="238"/>
        <v>40-59</v>
      </c>
      <c r="K1684" s="2">
        <f t="shared" si="234"/>
        <v>4557.6959999999999</v>
      </c>
      <c r="L1684" s="2">
        <f t="shared" si="239"/>
        <v>4558</v>
      </c>
      <c r="M1684" s="2">
        <f t="shared" si="240"/>
        <v>4558</v>
      </c>
      <c r="N1684" s="2">
        <f t="shared" si="241"/>
        <v>4557</v>
      </c>
      <c r="O1684">
        <f t="shared" si="235"/>
        <v>2023</v>
      </c>
      <c r="P1684" t="str">
        <f t="shared" si="236"/>
        <v>Aug</v>
      </c>
      <c r="Q1684" t="str">
        <f t="shared" si="237"/>
        <v>Aug-2023</v>
      </c>
      <c r="R1684" s="2" t="str">
        <f t="shared" si="242"/>
        <v>ADULTS</v>
      </c>
    </row>
    <row r="1685" spans="1:18" x14ac:dyDescent="0.35">
      <c r="A1685" s="1">
        <v>44745</v>
      </c>
      <c r="B1685" t="s">
        <v>1715</v>
      </c>
      <c r="C1685">
        <v>68</v>
      </c>
      <c r="D1685" t="s">
        <v>21</v>
      </c>
      <c r="E1685" t="s">
        <v>33</v>
      </c>
      <c r="F1685" t="s">
        <v>16</v>
      </c>
      <c r="G1685" s="6">
        <f>VLOOKUP(F1685,S$11:$T$15, 2, FALSE)</f>
        <v>2509.1716796874998</v>
      </c>
      <c r="H1685" t="s">
        <v>28</v>
      </c>
      <c r="I1685" s="2">
        <v>2240.63</v>
      </c>
      <c r="J1685" t="str">
        <f t="shared" si="238"/>
        <v>&gt;59</v>
      </c>
      <c r="K1685" s="2">
        <f t="shared" si="234"/>
        <v>2464.6930000000002</v>
      </c>
      <c r="L1685" s="2">
        <f t="shared" si="239"/>
        <v>2465</v>
      </c>
      <c r="M1685" s="2">
        <f t="shared" si="240"/>
        <v>2465</v>
      </c>
      <c r="N1685" s="2">
        <f t="shared" si="241"/>
        <v>2464</v>
      </c>
      <c r="O1685">
        <f t="shared" si="235"/>
        <v>2022</v>
      </c>
      <c r="P1685" t="str">
        <f t="shared" si="236"/>
        <v>Jul</v>
      </c>
      <c r="Q1685" t="str">
        <f t="shared" si="237"/>
        <v>Jul-2022</v>
      </c>
      <c r="R1685" s="2" t="str">
        <f t="shared" si="242"/>
        <v>ADULTS</v>
      </c>
    </row>
    <row r="1686" spans="1:18" x14ac:dyDescent="0.35">
      <c r="A1686" s="1">
        <v>44675</v>
      </c>
      <c r="B1686" t="s">
        <v>1716</v>
      </c>
      <c r="C1686">
        <v>86</v>
      </c>
      <c r="D1686" t="s">
        <v>14</v>
      </c>
      <c r="E1686" t="s">
        <v>35</v>
      </c>
      <c r="F1686" t="s">
        <v>23</v>
      </c>
      <c r="G1686" s="6">
        <f>VLOOKUP(F1686,S$11:$T$15, 2, FALSE)</f>
        <v>2440.2966694490819</v>
      </c>
      <c r="H1686" t="s">
        <v>28</v>
      </c>
      <c r="I1686" s="2">
        <v>691.32</v>
      </c>
      <c r="J1686" t="str">
        <f t="shared" si="238"/>
        <v>&gt;59</v>
      </c>
      <c r="K1686" s="2">
        <f t="shared" si="234"/>
        <v>760.45200000000011</v>
      </c>
      <c r="L1686" s="2">
        <f t="shared" si="239"/>
        <v>760</v>
      </c>
      <c r="M1686" s="2">
        <f t="shared" si="240"/>
        <v>761</v>
      </c>
      <c r="N1686" s="2">
        <f t="shared" si="241"/>
        <v>760</v>
      </c>
      <c r="O1686">
        <f t="shared" si="235"/>
        <v>2022</v>
      </c>
      <c r="P1686" t="str">
        <f t="shared" si="236"/>
        <v>Apr</v>
      </c>
      <c r="Q1686" t="str">
        <f t="shared" si="237"/>
        <v>Apr-2022</v>
      </c>
      <c r="R1686" s="2" t="str">
        <f t="shared" si="242"/>
        <v>ADULTS</v>
      </c>
    </row>
    <row r="1687" spans="1:18" x14ac:dyDescent="0.35">
      <c r="A1687" s="1">
        <v>44903</v>
      </c>
      <c r="B1687" t="s">
        <v>1717</v>
      </c>
      <c r="C1687">
        <v>84</v>
      </c>
      <c r="D1687" t="s">
        <v>9</v>
      </c>
      <c r="E1687" t="s">
        <v>15</v>
      </c>
      <c r="F1687" t="s">
        <v>30</v>
      </c>
      <c r="G1687" s="6">
        <f>VLOOKUP(F1687,S$11:$T$15, 2, FALSE)</f>
        <v>2496.7676064257025</v>
      </c>
      <c r="H1687" t="s">
        <v>37</v>
      </c>
      <c r="I1687" s="2">
        <v>620.96</v>
      </c>
      <c r="J1687" t="str">
        <f t="shared" si="238"/>
        <v>&gt;59</v>
      </c>
      <c r="K1687" s="2">
        <f t="shared" si="234"/>
        <v>683.05600000000004</v>
      </c>
      <c r="L1687" s="2">
        <f t="shared" si="239"/>
        <v>683</v>
      </c>
      <c r="M1687" s="2">
        <f t="shared" si="240"/>
        <v>684</v>
      </c>
      <c r="N1687" s="2">
        <f t="shared" si="241"/>
        <v>683</v>
      </c>
      <c r="O1687">
        <f t="shared" si="235"/>
        <v>2022</v>
      </c>
      <c r="P1687" t="str">
        <f t="shared" si="236"/>
        <v>Dec</v>
      </c>
      <c r="Q1687" t="str">
        <f t="shared" si="237"/>
        <v>Dec-2022</v>
      </c>
      <c r="R1687" s="2" t="str">
        <f t="shared" si="242"/>
        <v>ADULTS</v>
      </c>
    </row>
    <row r="1688" spans="1:18" x14ac:dyDescent="0.35">
      <c r="A1688" s="1">
        <v>44638</v>
      </c>
      <c r="B1688" t="s">
        <v>1718</v>
      </c>
      <c r="C1688">
        <v>27</v>
      </c>
      <c r="D1688" t="s">
        <v>9</v>
      </c>
      <c r="E1688" t="s">
        <v>33</v>
      </c>
      <c r="F1688" t="s">
        <v>11</v>
      </c>
      <c r="G1688" s="6">
        <f>VLOOKUP(F1688,S$11:$T$15, 2, FALSE)</f>
        <v>2503.6022787783868</v>
      </c>
      <c r="H1688" t="s">
        <v>28</v>
      </c>
      <c r="I1688" s="2">
        <v>3782.98</v>
      </c>
      <c r="J1688" t="str">
        <f t="shared" si="238"/>
        <v>18-39</v>
      </c>
      <c r="K1688" s="2">
        <f t="shared" si="234"/>
        <v>4161.2780000000002</v>
      </c>
      <c r="L1688" s="2">
        <f t="shared" si="239"/>
        <v>4161</v>
      </c>
      <c r="M1688" s="2">
        <f t="shared" si="240"/>
        <v>4162</v>
      </c>
      <c r="N1688" s="2">
        <f t="shared" si="241"/>
        <v>4161</v>
      </c>
      <c r="O1688">
        <f t="shared" si="235"/>
        <v>2022</v>
      </c>
      <c r="P1688" t="str">
        <f t="shared" si="236"/>
        <v>Mar</v>
      </c>
      <c r="Q1688" t="str">
        <f t="shared" si="237"/>
        <v>Mar-2022</v>
      </c>
      <c r="R1688" s="2" t="str">
        <f t="shared" si="242"/>
        <v>ADULTS</v>
      </c>
    </row>
    <row r="1689" spans="1:18" x14ac:dyDescent="0.35">
      <c r="A1689" s="1">
        <v>44785</v>
      </c>
      <c r="B1689" t="s">
        <v>1719</v>
      </c>
      <c r="C1689">
        <v>10</v>
      </c>
      <c r="D1689" t="s">
        <v>9</v>
      </c>
      <c r="E1689" t="s">
        <v>22</v>
      </c>
      <c r="F1689" t="s">
        <v>23</v>
      </c>
      <c r="G1689" s="6">
        <f>VLOOKUP(F1689,S$11:$T$15, 2, FALSE)</f>
        <v>2440.2966694490819</v>
      </c>
      <c r="H1689" t="s">
        <v>37</v>
      </c>
      <c r="I1689" s="2">
        <v>4371.3900000000003</v>
      </c>
      <c r="J1689" t="str">
        <f t="shared" si="238"/>
        <v>0-17</v>
      </c>
      <c r="K1689" s="2">
        <f t="shared" si="234"/>
        <v>4808.5290000000005</v>
      </c>
      <c r="L1689" s="2">
        <f t="shared" si="239"/>
        <v>4809</v>
      </c>
      <c r="M1689" s="2">
        <f t="shared" si="240"/>
        <v>4809</v>
      </c>
      <c r="N1689" s="2">
        <f t="shared" si="241"/>
        <v>4808</v>
      </c>
      <c r="O1689">
        <f t="shared" si="235"/>
        <v>2022</v>
      </c>
      <c r="P1689" t="str">
        <f t="shared" si="236"/>
        <v>Aug</v>
      </c>
      <c r="Q1689" t="str">
        <f t="shared" si="237"/>
        <v>Aug-2022</v>
      </c>
      <c r="R1689" s="2" t="str">
        <f t="shared" si="242"/>
        <v>CHILDREN</v>
      </c>
    </row>
    <row r="1690" spans="1:18" x14ac:dyDescent="0.35">
      <c r="A1690" s="1">
        <v>44794</v>
      </c>
      <c r="B1690" t="s">
        <v>1720</v>
      </c>
      <c r="C1690">
        <v>34</v>
      </c>
      <c r="D1690" t="s">
        <v>21</v>
      </c>
      <c r="E1690" t="s">
        <v>22</v>
      </c>
      <c r="F1690" t="s">
        <v>16</v>
      </c>
      <c r="G1690" s="6">
        <f>VLOOKUP(F1690,S$11:$T$15, 2, FALSE)</f>
        <v>2509.1716796874998</v>
      </c>
      <c r="H1690" t="s">
        <v>17</v>
      </c>
      <c r="I1690" s="2">
        <v>4425.46</v>
      </c>
      <c r="J1690" t="str">
        <f t="shared" si="238"/>
        <v>18-39</v>
      </c>
      <c r="K1690" s="2">
        <f t="shared" si="234"/>
        <v>4868.0060000000003</v>
      </c>
      <c r="L1690" s="2">
        <f t="shared" si="239"/>
        <v>4868</v>
      </c>
      <c r="M1690" s="2">
        <f t="shared" si="240"/>
        <v>4869</v>
      </c>
      <c r="N1690" s="2">
        <f t="shared" si="241"/>
        <v>4868</v>
      </c>
      <c r="O1690">
        <f t="shared" si="235"/>
        <v>2022</v>
      </c>
      <c r="P1690" t="str">
        <f t="shared" si="236"/>
        <v>Aug</v>
      </c>
      <c r="Q1690" t="str">
        <f t="shared" si="237"/>
        <v>Aug-2022</v>
      </c>
      <c r="R1690" s="2" t="str">
        <f t="shared" si="242"/>
        <v>ADULTS</v>
      </c>
    </row>
    <row r="1691" spans="1:18" x14ac:dyDescent="0.35">
      <c r="A1691" s="1">
        <v>45171</v>
      </c>
      <c r="B1691" t="s">
        <v>1721</v>
      </c>
      <c r="C1691">
        <v>96</v>
      </c>
      <c r="D1691" t="s">
        <v>21</v>
      </c>
      <c r="E1691" t="s">
        <v>19</v>
      </c>
      <c r="F1691" t="s">
        <v>16</v>
      </c>
      <c r="G1691" s="6">
        <f>VLOOKUP(F1691,S$11:$T$15, 2, FALSE)</f>
        <v>2509.1716796874998</v>
      </c>
      <c r="H1691" t="s">
        <v>17</v>
      </c>
      <c r="I1691" s="2">
        <v>2141.69</v>
      </c>
      <c r="J1691" t="str">
        <f t="shared" si="238"/>
        <v>&gt;59</v>
      </c>
      <c r="K1691" s="2">
        <f t="shared" si="234"/>
        <v>2355.8590000000004</v>
      </c>
      <c r="L1691" s="2">
        <f t="shared" si="239"/>
        <v>2356</v>
      </c>
      <c r="M1691" s="2">
        <f t="shared" si="240"/>
        <v>2356</v>
      </c>
      <c r="N1691" s="2">
        <f t="shared" si="241"/>
        <v>2355</v>
      </c>
      <c r="O1691">
        <f t="shared" si="235"/>
        <v>2023</v>
      </c>
      <c r="P1691" t="str">
        <f t="shared" si="236"/>
        <v>Sep</v>
      </c>
      <c r="Q1691" t="str">
        <f t="shared" si="237"/>
        <v>Sep-2023</v>
      </c>
      <c r="R1691" s="2" t="str">
        <f t="shared" si="242"/>
        <v>ADULTS</v>
      </c>
    </row>
    <row r="1692" spans="1:18" x14ac:dyDescent="0.35">
      <c r="A1692" s="1">
        <v>45044</v>
      </c>
      <c r="B1692" t="s">
        <v>1722</v>
      </c>
      <c r="C1692">
        <v>60</v>
      </c>
      <c r="D1692" t="s">
        <v>21</v>
      </c>
      <c r="E1692" t="s">
        <v>15</v>
      </c>
      <c r="F1692" t="s">
        <v>30</v>
      </c>
      <c r="G1692" s="6">
        <f>VLOOKUP(F1692,S$11:$T$15, 2, FALSE)</f>
        <v>2496.7676064257025</v>
      </c>
      <c r="H1692" t="s">
        <v>37</v>
      </c>
      <c r="I1692" s="2">
        <v>942.76</v>
      </c>
      <c r="J1692" t="str">
        <f t="shared" si="238"/>
        <v>&gt;59</v>
      </c>
      <c r="K1692" s="2">
        <f t="shared" si="234"/>
        <v>1037.0360000000001</v>
      </c>
      <c r="L1692" s="2">
        <f t="shared" si="239"/>
        <v>1037</v>
      </c>
      <c r="M1692" s="2">
        <f t="shared" si="240"/>
        <v>1038</v>
      </c>
      <c r="N1692" s="2">
        <f t="shared" si="241"/>
        <v>1037</v>
      </c>
      <c r="O1692">
        <f t="shared" si="235"/>
        <v>2023</v>
      </c>
      <c r="P1692" t="str">
        <f t="shared" si="236"/>
        <v>Apr</v>
      </c>
      <c r="Q1692" t="str">
        <f t="shared" si="237"/>
        <v>Apr-2023</v>
      </c>
      <c r="R1692" s="2" t="str">
        <f t="shared" si="242"/>
        <v>ADULTS</v>
      </c>
    </row>
    <row r="1693" spans="1:18" x14ac:dyDescent="0.35">
      <c r="A1693" s="1">
        <v>45126</v>
      </c>
      <c r="B1693" t="s">
        <v>1723</v>
      </c>
      <c r="C1693">
        <v>36</v>
      </c>
      <c r="D1693" t="s">
        <v>21</v>
      </c>
      <c r="E1693" t="s">
        <v>15</v>
      </c>
      <c r="F1693" t="s">
        <v>16</v>
      </c>
      <c r="G1693" s="6">
        <f>VLOOKUP(F1693,S$11:$T$15, 2, FALSE)</f>
        <v>2509.1716796874998</v>
      </c>
      <c r="H1693" t="s">
        <v>28</v>
      </c>
      <c r="I1693" s="2">
        <v>4113.7</v>
      </c>
      <c r="J1693" t="str">
        <f t="shared" si="238"/>
        <v>18-39</v>
      </c>
      <c r="K1693" s="2">
        <f t="shared" si="234"/>
        <v>4525.0700000000006</v>
      </c>
      <c r="L1693" s="2">
        <f t="shared" si="239"/>
        <v>4525</v>
      </c>
      <c r="M1693" s="2">
        <f t="shared" si="240"/>
        <v>4526</v>
      </c>
      <c r="N1693" s="2">
        <f t="shared" si="241"/>
        <v>4525</v>
      </c>
      <c r="O1693">
        <f t="shared" si="235"/>
        <v>2023</v>
      </c>
      <c r="P1693" t="str">
        <f t="shared" si="236"/>
        <v>Jul</v>
      </c>
      <c r="Q1693" t="str">
        <f t="shared" si="237"/>
        <v>Jul-2023</v>
      </c>
      <c r="R1693" s="2" t="str">
        <f t="shared" si="242"/>
        <v>ADULTS</v>
      </c>
    </row>
    <row r="1694" spans="1:18" x14ac:dyDescent="0.35">
      <c r="A1694" s="1">
        <v>44973</v>
      </c>
      <c r="B1694" t="s">
        <v>1724</v>
      </c>
      <c r="C1694">
        <v>69</v>
      </c>
      <c r="D1694" t="s">
        <v>9</v>
      </c>
      <c r="E1694" t="s">
        <v>22</v>
      </c>
      <c r="F1694" t="s">
        <v>11</v>
      </c>
      <c r="G1694" s="6">
        <f>VLOOKUP(F1694,S$11:$T$15, 2, FALSE)</f>
        <v>2503.6022787783868</v>
      </c>
      <c r="H1694" t="s">
        <v>40</v>
      </c>
      <c r="I1694" s="2">
        <v>409</v>
      </c>
      <c r="J1694" t="str">
        <f t="shared" si="238"/>
        <v>&gt;59</v>
      </c>
      <c r="K1694" s="2">
        <f t="shared" si="234"/>
        <v>449.90000000000003</v>
      </c>
      <c r="L1694" s="2">
        <f t="shared" si="239"/>
        <v>450</v>
      </c>
      <c r="M1694" s="2">
        <f t="shared" si="240"/>
        <v>450</v>
      </c>
      <c r="N1694" s="2">
        <f t="shared" si="241"/>
        <v>449</v>
      </c>
      <c r="O1694">
        <f t="shared" si="235"/>
        <v>2023</v>
      </c>
      <c r="P1694" t="str">
        <f t="shared" si="236"/>
        <v>Feb</v>
      </c>
      <c r="Q1694" t="str">
        <f t="shared" si="237"/>
        <v>Feb-2023</v>
      </c>
      <c r="R1694" s="2" t="str">
        <f t="shared" si="242"/>
        <v>ADULTS</v>
      </c>
    </row>
    <row r="1695" spans="1:18" x14ac:dyDescent="0.35">
      <c r="A1695" s="1">
        <v>44956</v>
      </c>
      <c r="B1695" t="s">
        <v>1725</v>
      </c>
      <c r="C1695">
        <v>68</v>
      </c>
      <c r="D1695" t="s">
        <v>21</v>
      </c>
      <c r="E1695" t="s">
        <v>33</v>
      </c>
      <c r="F1695" t="s">
        <v>11</v>
      </c>
      <c r="G1695" s="6">
        <f>VLOOKUP(F1695,S$11:$T$15, 2, FALSE)</f>
        <v>2503.6022787783868</v>
      </c>
      <c r="H1695" t="s">
        <v>12</v>
      </c>
      <c r="I1695" s="2">
        <v>2282.88</v>
      </c>
      <c r="J1695" t="str">
        <f t="shared" si="238"/>
        <v>&gt;59</v>
      </c>
      <c r="K1695" s="2">
        <f t="shared" si="234"/>
        <v>2511.1680000000001</v>
      </c>
      <c r="L1695" s="2">
        <f t="shared" si="239"/>
        <v>2511</v>
      </c>
      <c r="M1695" s="2">
        <f t="shared" si="240"/>
        <v>2512</v>
      </c>
      <c r="N1695" s="2">
        <f t="shared" si="241"/>
        <v>2511</v>
      </c>
      <c r="O1695">
        <f t="shared" si="235"/>
        <v>2023</v>
      </c>
      <c r="P1695" t="str">
        <f t="shared" si="236"/>
        <v>Jan</v>
      </c>
      <c r="Q1695" t="str">
        <f t="shared" si="237"/>
        <v>Jan-2023</v>
      </c>
      <c r="R1695" s="2" t="str">
        <f t="shared" si="242"/>
        <v>ADULTS</v>
      </c>
    </row>
    <row r="1696" spans="1:18" x14ac:dyDescent="0.35">
      <c r="A1696" s="1">
        <v>44710</v>
      </c>
      <c r="B1696" t="s">
        <v>1726</v>
      </c>
      <c r="C1696">
        <v>87</v>
      </c>
      <c r="D1696" t="s">
        <v>9</v>
      </c>
      <c r="E1696" t="s">
        <v>19</v>
      </c>
      <c r="F1696" t="s">
        <v>16</v>
      </c>
      <c r="G1696" s="6">
        <f>VLOOKUP(F1696,S$11:$T$15, 2, FALSE)</f>
        <v>2509.1716796874998</v>
      </c>
      <c r="H1696" t="s">
        <v>40</v>
      </c>
      <c r="I1696" s="2">
        <v>3738.92</v>
      </c>
      <c r="J1696" t="str">
        <f t="shared" si="238"/>
        <v>&gt;59</v>
      </c>
      <c r="K1696" s="2">
        <f t="shared" si="234"/>
        <v>4112.8120000000008</v>
      </c>
      <c r="L1696" s="2">
        <f t="shared" si="239"/>
        <v>4113</v>
      </c>
      <c r="M1696" s="2">
        <f t="shared" si="240"/>
        <v>4113</v>
      </c>
      <c r="N1696" s="2">
        <f t="shared" si="241"/>
        <v>4112</v>
      </c>
      <c r="O1696">
        <f t="shared" si="235"/>
        <v>2022</v>
      </c>
      <c r="P1696" t="str">
        <f t="shared" si="236"/>
        <v>May</v>
      </c>
      <c r="Q1696" t="str">
        <f t="shared" si="237"/>
        <v>May-2022</v>
      </c>
      <c r="R1696" s="2" t="str">
        <f t="shared" si="242"/>
        <v>ADULTS</v>
      </c>
    </row>
    <row r="1697" spans="1:18" x14ac:dyDescent="0.35">
      <c r="A1697" s="1">
        <v>44900</v>
      </c>
      <c r="B1697" t="s">
        <v>1727</v>
      </c>
      <c r="C1697">
        <v>38</v>
      </c>
      <c r="D1697" t="s">
        <v>9</v>
      </c>
      <c r="E1697" t="s">
        <v>10</v>
      </c>
      <c r="F1697" t="s">
        <v>16</v>
      </c>
      <c r="G1697" s="6">
        <f>VLOOKUP(F1697,S$11:$T$15, 2, FALSE)</f>
        <v>2509.1716796874998</v>
      </c>
      <c r="H1697" t="s">
        <v>40</v>
      </c>
      <c r="I1697" s="2">
        <v>4650.1899999999996</v>
      </c>
      <c r="J1697" t="str">
        <f t="shared" si="238"/>
        <v>18-39</v>
      </c>
      <c r="K1697" s="2">
        <f t="shared" si="234"/>
        <v>5115.2089999999998</v>
      </c>
      <c r="L1697" s="2">
        <f t="shared" si="239"/>
        <v>5115</v>
      </c>
      <c r="M1697" s="2">
        <f t="shared" si="240"/>
        <v>5116</v>
      </c>
      <c r="N1697" s="2">
        <f t="shared" si="241"/>
        <v>5115</v>
      </c>
      <c r="O1697">
        <f t="shared" si="235"/>
        <v>2022</v>
      </c>
      <c r="P1697" t="str">
        <f t="shared" si="236"/>
        <v>Dec</v>
      </c>
      <c r="Q1697" t="str">
        <f t="shared" si="237"/>
        <v>Dec-2022</v>
      </c>
      <c r="R1697" s="2" t="str">
        <f t="shared" si="242"/>
        <v>ADULTS</v>
      </c>
    </row>
    <row r="1698" spans="1:18" x14ac:dyDescent="0.35">
      <c r="A1698" s="1">
        <v>45196</v>
      </c>
      <c r="B1698" t="s">
        <v>1728</v>
      </c>
      <c r="C1698">
        <v>32</v>
      </c>
      <c r="D1698" t="s">
        <v>9</v>
      </c>
      <c r="E1698" t="s">
        <v>35</v>
      </c>
      <c r="F1698" t="s">
        <v>11</v>
      </c>
      <c r="G1698" s="6">
        <f>VLOOKUP(F1698,S$11:$T$15, 2, FALSE)</f>
        <v>2503.6022787783868</v>
      </c>
      <c r="H1698" t="s">
        <v>67</v>
      </c>
      <c r="I1698" s="2">
        <v>2126.1799999999998</v>
      </c>
      <c r="J1698" t="str">
        <f t="shared" si="238"/>
        <v>18-39</v>
      </c>
      <c r="K1698" s="2">
        <f t="shared" si="234"/>
        <v>2338.7980000000002</v>
      </c>
      <c r="L1698" s="2">
        <f t="shared" si="239"/>
        <v>2339</v>
      </c>
      <c r="M1698" s="2">
        <f t="shared" si="240"/>
        <v>2339</v>
      </c>
      <c r="N1698" s="2">
        <f t="shared" si="241"/>
        <v>2338</v>
      </c>
      <c r="O1698">
        <f t="shared" si="235"/>
        <v>2023</v>
      </c>
      <c r="P1698" t="str">
        <f t="shared" si="236"/>
        <v>Sep</v>
      </c>
      <c r="Q1698" t="str">
        <f t="shared" si="237"/>
        <v>Sep-2023</v>
      </c>
      <c r="R1698" s="2" t="str">
        <f t="shared" si="242"/>
        <v>ADULTS</v>
      </c>
    </row>
    <row r="1699" spans="1:18" x14ac:dyDescent="0.35">
      <c r="A1699" s="1">
        <v>45279</v>
      </c>
      <c r="B1699" t="s">
        <v>1729</v>
      </c>
      <c r="C1699">
        <v>68</v>
      </c>
      <c r="D1699" t="s">
        <v>14</v>
      </c>
      <c r="E1699" t="s">
        <v>19</v>
      </c>
      <c r="F1699" t="s">
        <v>11</v>
      </c>
      <c r="G1699" s="6">
        <f>VLOOKUP(F1699,S$11:$T$15, 2, FALSE)</f>
        <v>2503.6022787783868</v>
      </c>
      <c r="H1699" t="s">
        <v>37</v>
      </c>
      <c r="I1699" s="2">
        <v>4868.6400000000003</v>
      </c>
      <c r="J1699" t="str">
        <f t="shared" si="238"/>
        <v>&gt;59</v>
      </c>
      <c r="K1699" s="2">
        <f t="shared" si="234"/>
        <v>5355.5040000000008</v>
      </c>
      <c r="L1699" s="2">
        <f t="shared" si="239"/>
        <v>5356</v>
      </c>
      <c r="M1699" s="2">
        <f t="shared" si="240"/>
        <v>5356</v>
      </c>
      <c r="N1699" s="2">
        <f t="shared" si="241"/>
        <v>5355</v>
      </c>
      <c r="O1699">
        <f t="shared" si="235"/>
        <v>2023</v>
      </c>
      <c r="P1699" t="str">
        <f t="shared" si="236"/>
        <v>Dec</v>
      </c>
      <c r="Q1699" t="str">
        <f t="shared" si="237"/>
        <v>Dec-2023</v>
      </c>
      <c r="R1699" s="2" t="str">
        <f t="shared" si="242"/>
        <v>ADULTS</v>
      </c>
    </row>
    <row r="1700" spans="1:18" x14ac:dyDescent="0.35">
      <c r="A1700" s="1">
        <v>45289</v>
      </c>
      <c r="B1700" t="s">
        <v>1730</v>
      </c>
      <c r="C1700">
        <v>40</v>
      </c>
      <c r="D1700" t="s">
        <v>21</v>
      </c>
      <c r="E1700" t="s">
        <v>25</v>
      </c>
      <c r="F1700" t="s">
        <v>23</v>
      </c>
      <c r="G1700" s="6">
        <f>VLOOKUP(F1700,S$11:$T$15, 2, FALSE)</f>
        <v>2440.2966694490819</v>
      </c>
      <c r="H1700" t="s">
        <v>17</v>
      </c>
      <c r="I1700" s="2">
        <v>668.11</v>
      </c>
      <c r="J1700" t="str">
        <f t="shared" si="238"/>
        <v>40-59</v>
      </c>
      <c r="K1700" s="2">
        <f t="shared" si="234"/>
        <v>734.92100000000005</v>
      </c>
      <c r="L1700" s="2">
        <f t="shared" si="239"/>
        <v>735</v>
      </c>
      <c r="M1700" s="2">
        <f t="shared" si="240"/>
        <v>735</v>
      </c>
      <c r="N1700" s="2">
        <f t="shared" si="241"/>
        <v>734</v>
      </c>
      <c r="O1700">
        <f t="shared" si="235"/>
        <v>2023</v>
      </c>
      <c r="P1700" t="str">
        <f t="shared" si="236"/>
        <v>Dec</v>
      </c>
      <c r="Q1700" t="str">
        <f t="shared" si="237"/>
        <v>Dec-2023</v>
      </c>
      <c r="R1700" s="2" t="str">
        <f t="shared" si="242"/>
        <v>ADULTS</v>
      </c>
    </row>
    <row r="1701" spans="1:18" x14ac:dyDescent="0.35">
      <c r="A1701" s="1">
        <v>45211</v>
      </c>
      <c r="B1701" t="s">
        <v>1731</v>
      </c>
      <c r="C1701">
        <v>5</v>
      </c>
      <c r="D1701" t="s">
        <v>21</v>
      </c>
      <c r="E1701" t="s">
        <v>22</v>
      </c>
      <c r="F1701" t="s">
        <v>30</v>
      </c>
      <c r="G1701" s="6">
        <f>VLOOKUP(F1701,S$11:$T$15, 2, FALSE)</f>
        <v>2496.7676064257025</v>
      </c>
      <c r="H1701" t="s">
        <v>37</v>
      </c>
      <c r="I1701" s="2">
        <v>3191.03</v>
      </c>
      <c r="J1701" t="str">
        <f t="shared" si="238"/>
        <v>0-17</v>
      </c>
      <c r="K1701" s="2">
        <f t="shared" si="234"/>
        <v>3510.1330000000007</v>
      </c>
      <c r="L1701" s="2">
        <f t="shared" si="239"/>
        <v>3510</v>
      </c>
      <c r="M1701" s="2">
        <f t="shared" si="240"/>
        <v>3511</v>
      </c>
      <c r="N1701" s="2">
        <f t="shared" si="241"/>
        <v>3510</v>
      </c>
      <c r="O1701">
        <f t="shared" si="235"/>
        <v>2023</v>
      </c>
      <c r="P1701" t="str">
        <f t="shared" si="236"/>
        <v>Oct</v>
      </c>
      <c r="Q1701" t="str">
        <f t="shared" si="237"/>
        <v>Oct-2023</v>
      </c>
      <c r="R1701" s="2" t="str">
        <f t="shared" si="242"/>
        <v>CHILDREN</v>
      </c>
    </row>
    <row r="1702" spans="1:18" x14ac:dyDescent="0.35">
      <c r="A1702" s="1">
        <v>45059</v>
      </c>
      <c r="B1702" t="s">
        <v>1732</v>
      </c>
      <c r="C1702">
        <v>34</v>
      </c>
      <c r="D1702" t="s">
        <v>14</v>
      </c>
      <c r="E1702" t="s">
        <v>25</v>
      </c>
      <c r="F1702" t="s">
        <v>30</v>
      </c>
      <c r="G1702" s="6">
        <f>VLOOKUP(F1702,S$11:$T$15, 2, FALSE)</f>
        <v>2496.7676064257025</v>
      </c>
      <c r="H1702" t="s">
        <v>12</v>
      </c>
      <c r="I1702" s="2">
        <v>4917.12</v>
      </c>
      <c r="J1702" t="str">
        <f t="shared" si="238"/>
        <v>18-39</v>
      </c>
      <c r="K1702" s="2">
        <f t="shared" si="234"/>
        <v>5408.8320000000003</v>
      </c>
      <c r="L1702" s="2">
        <f t="shared" si="239"/>
        <v>5409</v>
      </c>
      <c r="M1702" s="2">
        <f t="shared" si="240"/>
        <v>5409</v>
      </c>
      <c r="N1702" s="2">
        <f t="shared" si="241"/>
        <v>5408</v>
      </c>
      <c r="O1702">
        <f t="shared" si="235"/>
        <v>2023</v>
      </c>
      <c r="P1702" t="str">
        <f t="shared" si="236"/>
        <v>May</v>
      </c>
      <c r="Q1702" t="str">
        <f t="shared" si="237"/>
        <v>May-2023</v>
      </c>
      <c r="R1702" s="2" t="str">
        <f t="shared" si="242"/>
        <v>ADULTS</v>
      </c>
    </row>
    <row r="1703" spans="1:18" x14ac:dyDescent="0.35">
      <c r="A1703" s="1">
        <v>45143</v>
      </c>
      <c r="B1703" t="s">
        <v>1733</v>
      </c>
      <c r="C1703">
        <v>96</v>
      </c>
      <c r="D1703" t="s">
        <v>9</v>
      </c>
      <c r="E1703" t="s">
        <v>22</v>
      </c>
      <c r="F1703" t="s">
        <v>30</v>
      </c>
      <c r="G1703" s="6">
        <f>VLOOKUP(F1703,S$11:$T$15, 2, FALSE)</f>
        <v>2496.7676064257025</v>
      </c>
      <c r="H1703" t="s">
        <v>17</v>
      </c>
      <c r="I1703" s="2">
        <v>1147.24</v>
      </c>
      <c r="J1703" t="str">
        <f t="shared" si="238"/>
        <v>&gt;59</v>
      </c>
      <c r="K1703" s="2">
        <f t="shared" si="234"/>
        <v>1261.9640000000002</v>
      </c>
      <c r="L1703" s="2">
        <f t="shared" si="239"/>
        <v>1262</v>
      </c>
      <c r="M1703" s="2">
        <f t="shared" si="240"/>
        <v>1262</v>
      </c>
      <c r="N1703" s="2">
        <f t="shared" si="241"/>
        <v>1261</v>
      </c>
      <c r="O1703">
        <f t="shared" si="235"/>
        <v>2023</v>
      </c>
      <c r="P1703" t="str">
        <f t="shared" si="236"/>
        <v>Aug</v>
      </c>
      <c r="Q1703" t="str">
        <f t="shared" si="237"/>
        <v>Aug-2023</v>
      </c>
      <c r="R1703" s="2" t="str">
        <f t="shared" si="242"/>
        <v>ADULTS</v>
      </c>
    </row>
    <row r="1704" spans="1:18" x14ac:dyDescent="0.35">
      <c r="A1704" s="1">
        <v>45258</v>
      </c>
      <c r="B1704" t="s">
        <v>1734</v>
      </c>
      <c r="C1704">
        <v>50</v>
      </c>
      <c r="D1704" t="s">
        <v>9</v>
      </c>
      <c r="E1704" t="s">
        <v>15</v>
      </c>
      <c r="F1704" t="s">
        <v>30</v>
      </c>
      <c r="G1704" s="6">
        <f>VLOOKUP(F1704,S$11:$T$15, 2, FALSE)</f>
        <v>2496.7676064257025</v>
      </c>
      <c r="H1704" t="s">
        <v>40</v>
      </c>
      <c r="I1704" s="2">
        <v>1922.11</v>
      </c>
      <c r="J1704" t="str">
        <f t="shared" si="238"/>
        <v>40-59</v>
      </c>
      <c r="K1704" s="2">
        <f t="shared" si="234"/>
        <v>2114.3209999999999</v>
      </c>
      <c r="L1704" s="2">
        <f t="shared" si="239"/>
        <v>2114</v>
      </c>
      <c r="M1704" s="2">
        <f t="shared" si="240"/>
        <v>2115</v>
      </c>
      <c r="N1704" s="2">
        <f t="shared" si="241"/>
        <v>2114</v>
      </c>
      <c r="O1704">
        <f t="shared" si="235"/>
        <v>2023</v>
      </c>
      <c r="P1704" t="str">
        <f t="shared" si="236"/>
        <v>Nov</v>
      </c>
      <c r="Q1704" t="str">
        <f t="shared" si="237"/>
        <v>Nov-2023</v>
      </c>
      <c r="R1704" s="2" t="str">
        <f t="shared" si="242"/>
        <v>ADULTS</v>
      </c>
    </row>
    <row r="1705" spans="1:18" x14ac:dyDescent="0.35">
      <c r="A1705" s="1">
        <v>45011</v>
      </c>
      <c r="B1705" t="s">
        <v>1735</v>
      </c>
      <c r="C1705">
        <v>7</v>
      </c>
      <c r="D1705" t="s">
        <v>14</v>
      </c>
      <c r="E1705" t="s">
        <v>19</v>
      </c>
      <c r="F1705" t="s">
        <v>11</v>
      </c>
      <c r="G1705" s="6">
        <f>VLOOKUP(F1705,S$11:$T$15, 2, FALSE)</f>
        <v>2503.6022787783868</v>
      </c>
      <c r="H1705" t="s">
        <v>40</v>
      </c>
      <c r="I1705" s="2">
        <v>410.92</v>
      </c>
      <c r="J1705" t="str">
        <f t="shared" si="238"/>
        <v>0-17</v>
      </c>
      <c r="K1705" s="2">
        <f t="shared" si="234"/>
        <v>452.01200000000006</v>
      </c>
      <c r="L1705" s="2">
        <f t="shared" si="239"/>
        <v>452</v>
      </c>
      <c r="M1705" s="2">
        <f t="shared" si="240"/>
        <v>453</v>
      </c>
      <c r="N1705" s="2">
        <f t="shared" si="241"/>
        <v>452</v>
      </c>
      <c r="O1705">
        <f t="shared" si="235"/>
        <v>2023</v>
      </c>
      <c r="P1705" t="str">
        <f t="shared" si="236"/>
        <v>Mar</v>
      </c>
      <c r="Q1705" t="str">
        <f t="shared" si="237"/>
        <v>Mar-2023</v>
      </c>
      <c r="R1705" s="2" t="str">
        <f t="shared" si="242"/>
        <v>CHILDREN</v>
      </c>
    </row>
    <row r="1706" spans="1:18" x14ac:dyDescent="0.35">
      <c r="A1706" s="1">
        <v>45064</v>
      </c>
      <c r="B1706" t="s">
        <v>1736</v>
      </c>
      <c r="C1706">
        <v>19</v>
      </c>
      <c r="D1706" t="s">
        <v>14</v>
      </c>
      <c r="E1706" t="s">
        <v>33</v>
      </c>
      <c r="F1706" t="s">
        <v>16</v>
      </c>
      <c r="G1706" s="6">
        <f>VLOOKUP(F1706,S$11:$T$15, 2, FALSE)</f>
        <v>2509.1716796874998</v>
      </c>
      <c r="H1706" t="s">
        <v>12</v>
      </c>
      <c r="I1706" s="2">
        <v>1776.64</v>
      </c>
      <c r="J1706" t="str">
        <f t="shared" si="238"/>
        <v>18-39</v>
      </c>
      <c r="K1706" s="2">
        <f t="shared" si="234"/>
        <v>1954.3040000000003</v>
      </c>
      <c r="L1706" s="2">
        <f t="shared" si="239"/>
        <v>1954</v>
      </c>
      <c r="M1706" s="2">
        <f t="shared" si="240"/>
        <v>1955</v>
      </c>
      <c r="N1706" s="2">
        <f t="shared" si="241"/>
        <v>1954</v>
      </c>
      <c r="O1706">
        <f t="shared" si="235"/>
        <v>2023</v>
      </c>
      <c r="P1706" t="str">
        <f t="shared" si="236"/>
        <v>May</v>
      </c>
      <c r="Q1706" t="str">
        <f t="shared" si="237"/>
        <v>May-2023</v>
      </c>
      <c r="R1706" s="2" t="str">
        <f t="shared" si="242"/>
        <v>ADULTS</v>
      </c>
    </row>
    <row r="1707" spans="1:18" x14ac:dyDescent="0.35">
      <c r="A1707" s="1">
        <v>45000</v>
      </c>
      <c r="B1707" t="s">
        <v>1737</v>
      </c>
      <c r="C1707">
        <v>6</v>
      </c>
      <c r="D1707" t="s">
        <v>14</v>
      </c>
      <c r="E1707" t="s">
        <v>33</v>
      </c>
      <c r="F1707" t="s">
        <v>16</v>
      </c>
      <c r="G1707" s="6">
        <f>VLOOKUP(F1707,S$11:$T$15, 2, FALSE)</f>
        <v>2509.1716796874998</v>
      </c>
      <c r="H1707" t="s">
        <v>17</v>
      </c>
      <c r="I1707" s="2">
        <v>3090.37</v>
      </c>
      <c r="J1707" t="str">
        <f t="shared" si="238"/>
        <v>0-17</v>
      </c>
      <c r="K1707" s="2">
        <f t="shared" si="234"/>
        <v>3399.4070000000002</v>
      </c>
      <c r="L1707" s="2">
        <f t="shared" si="239"/>
        <v>3399</v>
      </c>
      <c r="M1707" s="2">
        <f t="shared" si="240"/>
        <v>3400</v>
      </c>
      <c r="N1707" s="2">
        <f t="shared" si="241"/>
        <v>3399</v>
      </c>
      <c r="O1707">
        <f t="shared" si="235"/>
        <v>2023</v>
      </c>
      <c r="P1707" t="str">
        <f t="shared" si="236"/>
        <v>Mar</v>
      </c>
      <c r="Q1707" t="str">
        <f t="shared" si="237"/>
        <v>Mar-2023</v>
      </c>
      <c r="R1707" s="2" t="str">
        <f t="shared" si="242"/>
        <v>CHILDREN</v>
      </c>
    </row>
    <row r="1708" spans="1:18" x14ac:dyDescent="0.35">
      <c r="A1708" s="1">
        <v>44590</v>
      </c>
      <c r="B1708" t="s">
        <v>1738</v>
      </c>
      <c r="C1708">
        <v>8</v>
      </c>
      <c r="D1708" t="s">
        <v>14</v>
      </c>
      <c r="E1708" t="s">
        <v>22</v>
      </c>
      <c r="F1708" t="s">
        <v>16</v>
      </c>
      <c r="G1708" s="6">
        <f>VLOOKUP(F1708,S$11:$T$15, 2, FALSE)</f>
        <v>2509.1716796874998</v>
      </c>
      <c r="H1708" t="s">
        <v>40</v>
      </c>
      <c r="I1708" s="2">
        <v>2881.34</v>
      </c>
      <c r="J1708" t="str">
        <f t="shared" si="238"/>
        <v>0-17</v>
      </c>
      <c r="K1708" s="2">
        <f t="shared" si="234"/>
        <v>3169.4740000000006</v>
      </c>
      <c r="L1708" s="2">
        <f t="shared" si="239"/>
        <v>3169</v>
      </c>
      <c r="M1708" s="2">
        <f t="shared" si="240"/>
        <v>3170</v>
      </c>
      <c r="N1708" s="2">
        <f t="shared" si="241"/>
        <v>3169</v>
      </c>
      <c r="O1708">
        <f t="shared" si="235"/>
        <v>2022</v>
      </c>
      <c r="P1708" t="str">
        <f t="shared" si="236"/>
        <v>Jan</v>
      </c>
      <c r="Q1708" t="str">
        <f t="shared" si="237"/>
        <v>Jan-2022</v>
      </c>
      <c r="R1708" s="2" t="str">
        <f t="shared" si="242"/>
        <v>CHILDREN</v>
      </c>
    </row>
    <row r="1709" spans="1:18" x14ac:dyDescent="0.35">
      <c r="A1709" s="1">
        <v>44905</v>
      </c>
      <c r="B1709" t="s">
        <v>1739</v>
      </c>
      <c r="C1709">
        <v>89</v>
      </c>
      <c r="D1709" t="s">
        <v>14</v>
      </c>
      <c r="E1709" t="s">
        <v>25</v>
      </c>
      <c r="F1709" t="s">
        <v>30</v>
      </c>
      <c r="G1709" s="6">
        <f>VLOOKUP(F1709,S$11:$T$15, 2, FALSE)</f>
        <v>2496.7676064257025</v>
      </c>
      <c r="H1709" t="s">
        <v>40</v>
      </c>
      <c r="I1709" s="2">
        <v>2767.1</v>
      </c>
      <c r="J1709" t="str">
        <f t="shared" si="238"/>
        <v>&gt;59</v>
      </c>
      <c r="K1709" s="2">
        <f t="shared" si="234"/>
        <v>3043.81</v>
      </c>
      <c r="L1709" s="2">
        <f t="shared" si="239"/>
        <v>3044</v>
      </c>
      <c r="M1709" s="2">
        <f t="shared" si="240"/>
        <v>3044</v>
      </c>
      <c r="N1709" s="2">
        <f t="shared" si="241"/>
        <v>3043</v>
      </c>
      <c r="O1709">
        <f t="shared" si="235"/>
        <v>2022</v>
      </c>
      <c r="P1709" t="str">
        <f t="shared" si="236"/>
        <v>Dec</v>
      </c>
      <c r="Q1709" t="str">
        <f t="shared" si="237"/>
        <v>Dec-2022</v>
      </c>
      <c r="R1709" s="2" t="str">
        <f t="shared" si="242"/>
        <v>ADULTS</v>
      </c>
    </row>
    <row r="1710" spans="1:18" x14ac:dyDescent="0.35">
      <c r="A1710" s="1">
        <v>45277</v>
      </c>
      <c r="B1710" t="s">
        <v>1740</v>
      </c>
      <c r="C1710">
        <v>52</v>
      </c>
      <c r="D1710" t="s">
        <v>14</v>
      </c>
      <c r="E1710" t="s">
        <v>33</v>
      </c>
      <c r="F1710" t="s">
        <v>30</v>
      </c>
      <c r="G1710" s="6">
        <f>VLOOKUP(F1710,S$11:$T$15, 2, FALSE)</f>
        <v>2496.7676064257025</v>
      </c>
      <c r="H1710" t="s">
        <v>40</v>
      </c>
      <c r="I1710" s="2">
        <v>2685.94</v>
      </c>
      <c r="J1710" t="str">
        <f t="shared" si="238"/>
        <v>40-59</v>
      </c>
      <c r="K1710" s="2">
        <f t="shared" si="234"/>
        <v>2954.5340000000001</v>
      </c>
      <c r="L1710" s="2">
        <f t="shared" si="239"/>
        <v>2955</v>
      </c>
      <c r="M1710" s="2">
        <f t="shared" si="240"/>
        <v>2955</v>
      </c>
      <c r="N1710" s="2">
        <f t="shared" si="241"/>
        <v>2954</v>
      </c>
      <c r="O1710">
        <f t="shared" si="235"/>
        <v>2023</v>
      </c>
      <c r="P1710" t="str">
        <f t="shared" si="236"/>
        <v>Dec</v>
      </c>
      <c r="Q1710" t="str">
        <f t="shared" si="237"/>
        <v>Dec-2023</v>
      </c>
      <c r="R1710" s="2" t="str">
        <f t="shared" si="242"/>
        <v>ADULTS</v>
      </c>
    </row>
    <row r="1711" spans="1:18" x14ac:dyDescent="0.35">
      <c r="A1711" s="1">
        <v>45236</v>
      </c>
      <c r="B1711" t="s">
        <v>1741</v>
      </c>
      <c r="C1711">
        <v>45</v>
      </c>
      <c r="D1711" t="s">
        <v>9</v>
      </c>
      <c r="E1711" t="s">
        <v>10</v>
      </c>
      <c r="F1711" t="s">
        <v>16</v>
      </c>
      <c r="G1711" s="6">
        <f>VLOOKUP(F1711,S$11:$T$15, 2, FALSE)</f>
        <v>2509.1716796874998</v>
      </c>
      <c r="H1711" t="s">
        <v>28</v>
      </c>
      <c r="I1711" s="2">
        <v>1653.1</v>
      </c>
      <c r="J1711" t="str">
        <f t="shared" si="238"/>
        <v>40-59</v>
      </c>
      <c r="K1711" s="2">
        <f t="shared" si="234"/>
        <v>1818.41</v>
      </c>
      <c r="L1711" s="2">
        <f t="shared" si="239"/>
        <v>1818</v>
      </c>
      <c r="M1711" s="2">
        <f t="shared" si="240"/>
        <v>1819</v>
      </c>
      <c r="N1711" s="2">
        <f t="shared" si="241"/>
        <v>1818</v>
      </c>
      <c r="O1711">
        <f t="shared" si="235"/>
        <v>2023</v>
      </c>
      <c r="P1711" t="str">
        <f t="shared" si="236"/>
        <v>Nov</v>
      </c>
      <c r="Q1711" t="str">
        <f t="shared" si="237"/>
        <v>Nov-2023</v>
      </c>
      <c r="R1711" s="2" t="str">
        <f t="shared" si="242"/>
        <v>ADULTS</v>
      </c>
    </row>
    <row r="1712" spans="1:18" x14ac:dyDescent="0.35">
      <c r="A1712" s="1">
        <v>44835</v>
      </c>
      <c r="B1712" t="s">
        <v>1742</v>
      </c>
      <c r="C1712">
        <v>61</v>
      </c>
      <c r="D1712" t="s">
        <v>21</v>
      </c>
      <c r="E1712" t="s">
        <v>35</v>
      </c>
      <c r="F1712" t="s">
        <v>30</v>
      </c>
      <c r="G1712" s="6">
        <f>VLOOKUP(F1712,S$11:$T$15, 2, FALSE)</f>
        <v>2496.7676064257025</v>
      </c>
      <c r="H1712" t="s">
        <v>12</v>
      </c>
      <c r="I1712" s="2">
        <v>924.06</v>
      </c>
      <c r="J1712" t="str">
        <f t="shared" si="238"/>
        <v>&gt;59</v>
      </c>
      <c r="K1712" s="2">
        <f t="shared" si="234"/>
        <v>1016.466</v>
      </c>
      <c r="L1712" s="2">
        <f t="shared" si="239"/>
        <v>1016</v>
      </c>
      <c r="M1712" s="2">
        <f t="shared" si="240"/>
        <v>1017</v>
      </c>
      <c r="N1712" s="2">
        <f t="shared" si="241"/>
        <v>1016</v>
      </c>
      <c r="O1712">
        <f t="shared" si="235"/>
        <v>2022</v>
      </c>
      <c r="P1712" t="str">
        <f t="shared" si="236"/>
        <v>Oct</v>
      </c>
      <c r="Q1712" t="str">
        <f t="shared" si="237"/>
        <v>Oct-2022</v>
      </c>
      <c r="R1712" s="2" t="str">
        <f t="shared" si="242"/>
        <v>ADULTS</v>
      </c>
    </row>
    <row r="1713" spans="1:18" x14ac:dyDescent="0.35">
      <c r="A1713" s="1">
        <v>45230</v>
      </c>
      <c r="B1713" t="s">
        <v>1743</v>
      </c>
      <c r="C1713">
        <v>65</v>
      </c>
      <c r="D1713" t="s">
        <v>21</v>
      </c>
      <c r="E1713" t="s">
        <v>10</v>
      </c>
      <c r="F1713" t="s">
        <v>16</v>
      </c>
      <c r="G1713" s="6">
        <f>VLOOKUP(F1713,S$11:$T$15, 2, FALSE)</f>
        <v>2509.1716796874998</v>
      </c>
      <c r="H1713" t="s">
        <v>28</v>
      </c>
      <c r="I1713" s="2">
        <v>4221.68</v>
      </c>
      <c r="J1713" t="str">
        <f t="shared" si="238"/>
        <v>&gt;59</v>
      </c>
      <c r="K1713" s="2">
        <f t="shared" si="234"/>
        <v>4643.8480000000009</v>
      </c>
      <c r="L1713" s="2">
        <f t="shared" si="239"/>
        <v>4644</v>
      </c>
      <c r="M1713" s="2">
        <f t="shared" si="240"/>
        <v>4644</v>
      </c>
      <c r="N1713" s="2">
        <f t="shared" si="241"/>
        <v>4643</v>
      </c>
      <c r="O1713">
        <f t="shared" si="235"/>
        <v>2023</v>
      </c>
      <c r="P1713" t="str">
        <f t="shared" si="236"/>
        <v>Oct</v>
      </c>
      <c r="Q1713" t="str">
        <f t="shared" si="237"/>
        <v>Oct-2023</v>
      </c>
      <c r="R1713" s="2" t="str">
        <f t="shared" si="242"/>
        <v>ADULTS</v>
      </c>
    </row>
    <row r="1714" spans="1:18" x14ac:dyDescent="0.35">
      <c r="A1714" s="1">
        <v>44685</v>
      </c>
      <c r="B1714" t="s">
        <v>1744</v>
      </c>
      <c r="C1714">
        <v>95</v>
      </c>
      <c r="D1714" t="s">
        <v>21</v>
      </c>
      <c r="E1714" t="s">
        <v>27</v>
      </c>
      <c r="F1714" t="s">
        <v>16</v>
      </c>
      <c r="G1714" s="6">
        <f>VLOOKUP(F1714,S$11:$T$15, 2, FALSE)</f>
        <v>2509.1716796874998</v>
      </c>
      <c r="H1714" t="s">
        <v>67</v>
      </c>
      <c r="I1714" s="2">
        <v>3826.97</v>
      </c>
      <c r="J1714" t="str">
        <f t="shared" si="238"/>
        <v>&gt;59</v>
      </c>
      <c r="K1714" s="2">
        <f t="shared" si="234"/>
        <v>4209.6670000000004</v>
      </c>
      <c r="L1714" s="2">
        <f t="shared" si="239"/>
        <v>4210</v>
      </c>
      <c r="M1714" s="2">
        <f t="shared" si="240"/>
        <v>4210</v>
      </c>
      <c r="N1714" s="2">
        <f t="shared" si="241"/>
        <v>4209</v>
      </c>
      <c r="O1714">
        <f t="shared" si="235"/>
        <v>2022</v>
      </c>
      <c r="P1714" t="str">
        <f t="shared" si="236"/>
        <v>May</v>
      </c>
      <c r="Q1714" t="str">
        <f t="shared" si="237"/>
        <v>May-2022</v>
      </c>
      <c r="R1714" s="2" t="str">
        <f t="shared" si="242"/>
        <v>ADULTS</v>
      </c>
    </row>
    <row r="1715" spans="1:18" x14ac:dyDescent="0.35">
      <c r="A1715" s="1">
        <v>45188</v>
      </c>
      <c r="B1715" t="s">
        <v>1745</v>
      </c>
      <c r="C1715">
        <v>73</v>
      </c>
      <c r="D1715" t="s">
        <v>21</v>
      </c>
      <c r="E1715" t="s">
        <v>35</v>
      </c>
      <c r="F1715" t="s">
        <v>16</v>
      </c>
      <c r="G1715" s="6">
        <f>VLOOKUP(F1715,S$11:$T$15, 2, FALSE)</f>
        <v>2509.1716796874998</v>
      </c>
      <c r="H1715" t="s">
        <v>37</v>
      </c>
      <c r="I1715" s="2">
        <v>474.99</v>
      </c>
      <c r="J1715" t="str">
        <f t="shared" si="238"/>
        <v>&gt;59</v>
      </c>
      <c r="K1715" s="2">
        <f t="shared" si="234"/>
        <v>522.48900000000003</v>
      </c>
      <c r="L1715" s="2">
        <f t="shared" si="239"/>
        <v>522</v>
      </c>
      <c r="M1715" s="2">
        <f t="shared" si="240"/>
        <v>523</v>
      </c>
      <c r="N1715" s="2">
        <f t="shared" si="241"/>
        <v>522</v>
      </c>
      <c r="O1715">
        <f t="shared" si="235"/>
        <v>2023</v>
      </c>
      <c r="P1715" t="str">
        <f t="shared" si="236"/>
        <v>Sep</v>
      </c>
      <c r="Q1715" t="str">
        <f t="shared" si="237"/>
        <v>Sep-2023</v>
      </c>
      <c r="R1715" s="2" t="str">
        <f t="shared" si="242"/>
        <v>ADULTS</v>
      </c>
    </row>
    <row r="1716" spans="1:18" x14ac:dyDescent="0.35">
      <c r="A1716" s="1">
        <v>45088</v>
      </c>
      <c r="B1716" t="s">
        <v>1746</v>
      </c>
      <c r="C1716">
        <v>10</v>
      </c>
      <c r="D1716" t="s">
        <v>14</v>
      </c>
      <c r="E1716" t="s">
        <v>22</v>
      </c>
      <c r="F1716" t="s">
        <v>23</v>
      </c>
      <c r="G1716" s="6">
        <f>VLOOKUP(F1716,S$11:$T$15, 2, FALSE)</f>
        <v>2440.2966694490819</v>
      </c>
      <c r="H1716" t="s">
        <v>37</v>
      </c>
      <c r="I1716" s="2">
        <v>662.07</v>
      </c>
      <c r="J1716" t="str">
        <f t="shared" si="238"/>
        <v>0-17</v>
      </c>
      <c r="K1716" s="2">
        <f t="shared" si="234"/>
        <v>728.27700000000016</v>
      </c>
      <c r="L1716" s="2">
        <f t="shared" si="239"/>
        <v>728</v>
      </c>
      <c r="M1716" s="2">
        <f t="shared" si="240"/>
        <v>729</v>
      </c>
      <c r="N1716" s="2">
        <f t="shared" si="241"/>
        <v>728</v>
      </c>
      <c r="O1716">
        <f t="shared" si="235"/>
        <v>2023</v>
      </c>
      <c r="P1716" t="str">
        <f t="shared" si="236"/>
        <v>Jun</v>
      </c>
      <c r="Q1716" t="str">
        <f t="shared" si="237"/>
        <v>Jun-2023</v>
      </c>
      <c r="R1716" s="2" t="str">
        <f t="shared" si="242"/>
        <v>CHILDREN</v>
      </c>
    </row>
    <row r="1717" spans="1:18" x14ac:dyDescent="0.35">
      <c r="A1717" s="1">
        <v>45176</v>
      </c>
      <c r="B1717" t="s">
        <v>1747</v>
      </c>
      <c r="C1717">
        <v>6</v>
      </c>
      <c r="D1717" t="s">
        <v>21</v>
      </c>
      <c r="E1717" t="s">
        <v>27</v>
      </c>
      <c r="F1717" t="s">
        <v>30</v>
      </c>
      <c r="G1717" s="6">
        <f>VLOOKUP(F1717,S$11:$T$15, 2, FALSE)</f>
        <v>2496.7676064257025</v>
      </c>
      <c r="H1717" t="s">
        <v>12</v>
      </c>
      <c r="I1717" s="2">
        <v>743.67</v>
      </c>
      <c r="J1717" t="str">
        <f t="shared" si="238"/>
        <v>0-17</v>
      </c>
      <c r="K1717" s="2">
        <f t="shared" si="234"/>
        <v>818.03700000000003</v>
      </c>
      <c r="L1717" s="2">
        <f t="shared" si="239"/>
        <v>818</v>
      </c>
      <c r="M1717" s="2">
        <f t="shared" si="240"/>
        <v>819</v>
      </c>
      <c r="N1717" s="2">
        <f t="shared" si="241"/>
        <v>818</v>
      </c>
      <c r="O1717">
        <f t="shared" si="235"/>
        <v>2023</v>
      </c>
      <c r="P1717" t="str">
        <f t="shared" si="236"/>
        <v>Sep</v>
      </c>
      <c r="Q1717" t="str">
        <f t="shared" si="237"/>
        <v>Sep-2023</v>
      </c>
      <c r="R1717" s="2" t="str">
        <f t="shared" si="242"/>
        <v>CHILDREN</v>
      </c>
    </row>
    <row r="1718" spans="1:18" x14ac:dyDescent="0.35">
      <c r="A1718" s="1">
        <v>44899</v>
      </c>
      <c r="B1718" t="s">
        <v>1748</v>
      </c>
      <c r="C1718">
        <v>55</v>
      </c>
      <c r="D1718" t="s">
        <v>14</v>
      </c>
      <c r="E1718" t="s">
        <v>22</v>
      </c>
      <c r="F1718" t="s">
        <v>23</v>
      </c>
      <c r="G1718" s="6">
        <f>VLOOKUP(F1718,S$11:$T$15, 2, FALSE)</f>
        <v>2440.2966694490819</v>
      </c>
      <c r="H1718" t="s">
        <v>17</v>
      </c>
      <c r="I1718" s="2">
        <v>1061.3800000000001</v>
      </c>
      <c r="J1718" t="str">
        <f t="shared" si="238"/>
        <v>40-59</v>
      </c>
      <c r="K1718" s="2">
        <f t="shared" si="234"/>
        <v>1167.5180000000003</v>
      </c>
      <c r="L1718" s="2">
        <f t="shared" si="239"/>
        <v>1168</v>
      </c>
      <c r="M1718" s="2">
        <f t="shared" si="240"/>
        <v>1168</v>
      </c>
      <c r="N1718" s="2">
        <f t="shared" si="241"/>
        <v>1167</v>
      </c>
      <c r="O1718">
        <f t="shared" si="235"/>
        <v>2022</v>
      </c>
      <c r="P1718" t="str">
        <f t="shared" si="236"/>
        <v>Dec</v>
      </c>
      <c r="Q1718" t="str">
        <f t="shared" si="237"/>
        <v>Dec-2022</v>
      </c>
      <c r="R1718" s="2" t="str">
        <f t="shared" si="242"/>
        <v>ADULTS</v>
      </c>
    </row>
    <row r="1719" spans="1:18" x14ac:dyDescent="0.35">
      <c r="A1719" s="1">
        <v>44781</v>
      </c>
      <c r="B1719" t="s">
        <v>1749</v>
      </c>
      <c r="C1719">
        <v>18</v>
      </c>
      <c r="D1719" t="s">
        <v>21</v>
      </c>
      <c r="E1719" t="s">
        <v>15</v>
      </c>
      <c r="F1719" t="s">
        <v>16</v>
      </c>
      <c r="G1719" s="6">
        <f>VLOOKUP(F1719,S$11:$T$15, 2, FALSE)</f>
        <v>2509.1716796874998</v>
      </c>
      <c r="H1719" t="s">
        <v>12</v>
      </c>
      <c r="I1719" s="2">
        <v>953.42</v>
      </c>
      <c r="J1719" t="str">
        <f t="shared" si="238"/>
        <v>18-39</v>
      </c>
      <c r="K1719" s="2">
        <f t="shared" si="234"/>
        <v>1048.7619999999999</v>
      </c>
      <c r="L1719" s="2">
        <f t="shared" si="239"/>
        <v>1049</v>
      </c>
      <c r="M1719" s="2">
        <f t="shared" si="240"/>
        <v>1049</v>
      </c>
      <c r="N1719" s="2">
        <f t="shared" si="241"/>
        <v>1048</v>
      </c>
      <c r="O1719">
        <f t="shared" si="235"/>
        <v>2022</v>
      </c>
      <c r="P1719" t="str">
        <f t="shared" si="236"/>
        <v>Aug</v>
      </c>
      <c r="Q1719" t="str">
        <f t="shared" si="237"/>
        <v>Aug-2022</v>
      </c>
      <c r="R1719" s="2" t="str">
        <f t="shared" si="242"/>
        <v>ADULTS</v>
      </c>
    </row>
    <row r="1720" spans="1:18" x14ac:dyDescent="0.35">
      <c r="A1720" s="1">
        <v>44807</v>
      </c>
      <c r="B1720" t="s">
        <v>1750</v>
      </c>
      <c r="C1720">
        <v>71</v>
      </c>
      <c r="D1720" t="s">
        <v>14</v>
      </c>
      <c r="E1720" t="s">
        <v>25</v>
      </c>
      <c r="F1720" t="s">
        <v>11</v>
      </c>
      <c r="G1720" s="6">
        <f>VLOOKUP(F1720,S$11:$T$15, 2, FALSE)</f>
        <v>2503.6022787783868</v>
      </c>
      <c r="H1720" t="s">
        <v>37</v>
      </c>
      <c r="I1720" s="2">
        <v>1300.52</v>
      </c>
      <c r="J1720" t="str">
        <f t="shared" si="238"/>
        <v>&gt;59</v>
      </c>
      <c r="K1720" s="2">
        <f t="shared" si="234"/>
        <v>1430.5720000000001</v>
      </c>
      <c r="L1720" s="2">
        <f t="shared" si="239"/>
        <v>1431</v>
      </c>
      <c r="M1720" s="2">
        <f t="shared" si="240"/>
        <v>1431</v>
      </c>
      <c r="N1720" s="2">
        <f t="shared" si="241"/>
        <v>1430</v>
      </c>
      <c r="O1720">
        <f t="shared" si="235"/>
        <v>2022</v>
      </c>
      <c r="P1720" t="str">
        <f t="shared" si="236"/>
        <v>Sep</v>
      </c>
      <c r="Q1720" t="str">
        <f t="shared" si="237"/>
        <v>Sep-2022</v>
      </c>
      <c r="R1720" s="2" t="str">
        <f t="shared" si="242"/>
        <v>ADULTS</v>
      </c>
    </row>
    <row r="1721" spans="1:18" x14ac:dyDescent="0.35">
      <c r="A1721" s="1">
        <v>44914</v>
      </c>
      <c r="B1721" t="s">
        <v>1751</v>
      </c>
      <c r="C1721">
        <v>13</v>
      </c>
      <c r="D1721" t="s">
        <v>14</v>
      </c>
      <c r="E1721" t="s">
        <v>19</v>
      </c>
      <c r="F1721" t="s">
        <v>30</v>
      </c>
      <c r="G1721" s="6">
        <f>VLOOKUP(F1721,S$11:$T$15, 2, FALSE)</f>
        <v>2496.7676064257025</v>
      </c>
      <c r="H1721" t="s">
        <v>28</v>
      </c>
      <c r="I1721" s="2">
        <v>2527.23</v>
      </c>
      <c r="J1721" t="str">
        <f t="shared" si="238"/>
        <v>0-17</v>
      </c>
      <c r="K1721" s="2">
        <f t="shared" si="234"/>
        <v>2779.9530000000004</v>
      </c>
      <c r="L1721" s="2">
        <f t="shared" si="239"/>
        <v>2780</v>
      </c>
      <c r="M1721" s="2">
        <f t="shared" si="240"/>
        <v>2780</v>
      </c>
      <c r="N1721" s="2">
        <f t="shared" si="241"/>
        <v>2779</v>
      </c>
      <c r="O1721">
        <f t="shared" si="235"/>
        <v>2022</v>
      </c>
      <c r="P1721" t="str">
        <f t="shared" si="236"/>
        <v>Dec</v>
      </c>
      <c r="Q1721" t="str">
        <f t="shared" si="237"/>
        <v>Dec-2022</v>
      </c>
      <c r="R1721" s="2" t="str">
        <f t="shared" si="242"/>
        <v>CHILDREN</v>
      </c>
    </row>
    <row r="1722" spans="1:18" x14ac:dyDescent="0.35">
      <c r="A1722" s="1">
        <v>44965</v>
      </c>
      <c r="B1722" t="s">
        <v>1752</v>
      </c>
      <c r="C1722">
        <v>92</v>
      </c>
      <c r="D1722" t="s">
        <v>14</v>
      </c>
      <c r="E1722" t="s">
        <v>35</v>
      </c>
      <c r="F1722" t="s">
        <v>23</v>
      </c>
      <c r="G1722" s="6">
        <f>VLOOKUP(F1722,S$11:$T$15, 2, FALSE)</f>
        <v>2440.2966694490819</v>
      </c>
      <c r="H1722" t="s">
        <v>37</v>
      </c>
      <c r="I1722" s="2">
        <v>4232.03</v>
      </c>
      <c r="J1722" t="str">
        <f t="shared" si="238"/>
        <v>&gt;59</v>
      </c>
      <c r="K1722" s="2">
        <f t="shared" si="234"/>
        <v>4655.2330000000002</v>
      </c>
      <c r="L1722" s="2">
        <f t="shared" si="239"/>
        <v>4655</v>
      </c>
      <c r="M1722" s="2">
        <f t="shared" si="240"/>
        <v>4656</v>
      </c>
      <c r="N1722" s="2">
        <f t="shared" si="241"/>
        <v>4655</v>
      </c>
      <c r="O1722">
        <f t="shared" si="235"/>
        <v>2023</v>
      </c>
      <c r="P1722" t="str">
        <f t="shared" si="236"/>
        <v>Feb</v>
      </c>
      <c r="Q1722" t="str">
        <f t="shared" si="237"/>
        <v>Feb-2023</v>
      </c>
      <c r="R1722" s="2" t="str">
        <f t="shared" si="242"/>
        <v>ADULTS</v>
      </c>
    </row>
    <row r="1723" spans="1:18" x14ac:dyDescent="0.35">
      <c r="A1723" s="1">
        <v>45206</v>
      </c>
      <c r="B1723" t="s">
        <v>1753</v>
      </c>
      <c r="C1723">
        <v>45</v>
      </c>
      <c r="D1723" t="s">
        <v>21</v>
      </c>
      <c r="E1723" t="s">
        <v>35</v>
      </c>
      <c r="F1723" t="s">
        <v>11</v>
      </c>
      <c r="G1723" s="6">
        <f>VLOOKUP(F1723,S$11:$T$15, 2, FALSE)</f>
        <v>2503.6022787783868</v>
      </c>
      <c r="H1723" t="s">
        <v>12</v>
      </c>
      <c r="I1723" s="2">
        <v>1000.35</v>
      </c>
      <c r="J1723" t="str">
        <f t="shared" si="238"/>
        <v>40-59</v>
      </c>
      <c r="K1723" s="2">
        <f t="shared" si="234"/>
        <v>1100.3850000000002</v>
      </c>
      <c r="L1723" s="2">
        <f t="shared" si="239"/>
        <v>1100</v>
      </c>
      <c r="M1723" s="2">
        <f t="shared" si="240"/>
        <v>1101</v>
      </c>
      <c r="N1723" s="2">
        <f t="shared" si="241"/>
        <v>1100</v>
      </c>
      <c r="O1723">
        <f t="shared" si="235"/>
        <v>2023</v>
      </c>
      <c r="P1723" t="str">
        <f t="shared" si="236"/>
        <v>Oct</v>
      </c>
      <c r="Q1723" t="str">
        <f t="shared" si="237"/>
        <v>Oct-2023</v>
      </c>
      <c r="R1723" s="2" t="str">
        <f t="shared" si="242"/>
        <v>ADULTS</v>
      </c>
    </row>
    <row r="1724" spans="1:18" x14ac:dyDescent="0.35">
      <c r="A1724" s="1">
        <v>44822</v>
      </c>
      <c r="B1724" t="s">
        <v>1754</v>
      </c>
      <c r="C1724">
        <v>12</v>
      </c>
      <c r="D1724" t="s">
        <v>14</v>
      </c>
      <c r="E1724" t="s">
        <v>10</v>
      </c>
      <c r="F1724" t="s">
        <v>30</v>
      </c>
      <c r="G1724" s="6">
        <f>VLOOKUP(F1724,S$11:$T$15, 2, FALSE)</f>
        <v>2496.7676064257025</v>
      </c>
      <c r="H1724" t="s">
        <v>12</v>
      </c>
      <c r="I1724" s="2">
        <v>3933.33</v>
      </c>
      <c r="J1724" t="str">
        <f t="shared" si="238"/>
        <v>0-17</v>
      </c>
      <c r="K1724" s="2">
        <f t="shared" si="234"/>
        <v>4326.6630000000005</v>
      </c>
      <c r="L1724" s="2">
        <f t="shared" si="239"/>
        <v>4327</v>
      </c>
      <c r="M1724" s="2">
        <f t="shared" si="240"/>
        <v>4327</v>
      </c>
      <c r="N1724" s="2">
        <f t="shared" si="241"/>
        <v>4326</v>
      </c>
      <c r="O1724">
        <f t="shared" si="235"/>
        <v>2022</v>
      </c>
      <c r="P1724" t="str">
        <f t="shared" si="236"/>
        <v>Sep</v>
      </c>
      <c r="Q1724" t="str">
        <f t="shared" si="237"/>
        <v>Sep-2022</v>
      </c>
      <c r="R1724" s="2" t="str">
        <f t="shared" si="242"/>
        <v>CHILDREN</v>
      </c>
    </row>
    <row r="1725" spans="1:18" x14ac:dyDescent="0.35">
      <c r="A1725" s="1">
        <v>45243</v>
      </c>
      <c r="B1725" t="s">
        <v>1755</v>
      </c>
      <c r="C1725">
        <v>28</v>
      </c>
      <c r="D1725" t="s">
        <v>14</v>
      </c>
      <c r="E1725" t="s">
        <v>35</v>
      </c>
      <c r="F1725" t="s">
        <v>23</v>
      </c>
      <c r="G1725" s="6">
        <f>VLOOKUP(F1725,S$11:$T$15, 2, FALSE)</f>
        <v>2440.2966694490819</v>
      </c>
      <c r="H1725" t="s">
        <v>40</v>
      </c>
      <c r="I1725" s="2">
        <v>2452.7399999999998</v>
      </c>
      <c r="J1725" t="str">
        <f t="shared" si="238"/>
        <v>18-39</v>
      </c>
      <c r="K1725" s="2">
        <f t="shared" si="234"/>
        <v>2698.0140000000001</v>
      </c>
      <c r="L1725" s="2">
        <f t="shared" si="239"/>
        <v>2698</v>
      </c>
      <c r="M1725" s="2">
        <f t="shared" si="240"/>
        <v>2699</v>
      </c>
      <c r="N1725" s="2">
        <f t="shared" si="241"/>
        <v>2698</v>
      </c>
      <c r="O1725">
        <f t="shared" si="235"/>
        <v>2023</v>
      </c>
      <c r="P1725" t="str">
        <f t="shared" si="236"/>
        <v>Nov</v>
      </c>
      <c r="Q1725" t="str">
        <f t="shared" si="237"/>
        <v>Nov-2023</v>
      </c>
      <c r="R1725" s="2" t="str">
        <f t="shared" si="242"/>
        <v>ADULTS</v>
      </c>
    </row>
    <row r="1726" spans="1:18" x14ac:dyDescent="0.35">
      <c r="A1726" s="1">
        <v>44958</v>
      </c>
      <c r="B1726" t="s">
        <v>1756</v>
      </c>
      <c r="C1726">
        <v>55</v>
      </c>
      <c r="D1726" t="s">
        <v>14</v>
      </c>
      <c r="E1726" t="s">
        <v>25</v>
      </c>
      <c r="F1726" t="s">
        <v>23</v>
      </c>
      <c r="G1726" s="6">
        <f>VLOOKUP(F1726,S$11:$T$15, 2, FALSE)</f>
        <v>2440.2966694490819</v>
      </c>
      <c r="H1726" t="s">
        <v>28</v>
      </c>
      <c r="I1726" s="2">
        <v>2963.58</v>
      </c>
      <c r="J1726" t="str">
        <f t="shared" si="238"/>
        <v>40-59</v>
      </c>
      <c r="K1726" s="2">
        <f t="shared" si="234"/>
        <v>3259.9380000000001</v>
      </c>
      <c r="L1726" s="2">
        <f t="shared" si="239"/>
        <v>3260</v>
      </c>
      <c r="M1726" s="2">
        <f t="shared" si="240"/>
        <v>3260</v>
      </c>
      <c r="N1726" s="2">
        <f t="shared" si="241"/>
        <v>3259</v>
      </c>
      <c r="O1726">
        <f t="shared" si="235"/>
        <v>2023</v>
      </c>
      <c r="P1726" t="str">
        <f t="shared" si="236"/>
        <v>Feb</v>
      </c>
      <c r="Q1726" t="str">
        <f t="shared" si="237"/>
        <v>Feb-2023</v>
      </c>
      <c r="R1726" s="2" t="str">
        <f t="shared" si="242"/>
        <v>ADULTS</v>
      </c>
    </row>
    <row r="1727" spans="1:18" x14ac:dyDescent="0.35">
      <c r="A1727" s="1">
        <v>44729</v>
      </c>
      <c r="B1727" t="s">
        <v>1757</v>
      </c>
      <c r="C1727">
        <v>7</v>
      </c>
      <c r="D1727" t="s">
        <v>14</v>
      </c>
      <c r="E1727" t="s">
        <v>15</v>
      </c>
      <c r="F1727" t="s">
        <v>23</v>
      </c>
      <c r="G1727" s="6">
        <f>VLOOKUP(F1727,S$11:$T$15, 2, FALSE)</f>
        <v>2440.2966694490819</v>
      </c>
      <c r="H1727" t="s">
        <v>12</v>
      </c>
      <c r="I1727" s="2">
        <v>3911.17</v>
      </c>
      <c r="J1727" t="str">
        <f t="shared" si="238"/>
        <v>0-17</v>
      </c>
      <c r="K1727" s="2">
        <f t="shared" si="234"/>
        <v>4302.2870000000003</v>
      </c>
      <c r="L1727" s="2">
        <f t="shared" si="239"/>
        <v>4302</v>
      </c>
      <c r="M1727" s="2">
        <f t="shared" si="240"/>
        <v>4303</v>
      </c>
      <c r="N1727" s="2">
        <f t="shared" si="241"/>
        <v>4302</v>
      </c>
      <c r="O1727">
        <f t="shared" si="235"/>
        <v>2022</v>
      </c>
      <c r="P1727" t="str">
        <f t="shared" si="236"/>
        <v>Jun</v>
      </c>
      <c r="Q1727" t="str">
        <f t="shared" si="237"/>
        <v>Jun-2022</v>
      </c>
      <c r="R1727" s="2" t="str">
        <f t="shared" si="242"/>
        <v>CHILDREN</v>
      </c>
    </row>
    <row r="1728" spans="1:18" x14ac:dyDescent="0.35">
      <c r="A1728" s="1">
        <v>44878</v>
      </c>
      <c r="B1728" t="s">
        <v>1758</v>
      </c>
      <c r="C1728">
        <v>94</v>
      </c>
      <c r="D1728" t="s">
        <v>14</v>
      </c>
      <c r="E1728" t="s">
        <v>35</v>
      </c>
      <c r="F1728" t="s">
        <v>11</v>
      </c>
      <c r="G1728" s="6">
        <f>VLOOKUP(F1728,S$11:$T$15, 2, FALSE)</f>
        <v>2503.6022787783868</v>
      </c>
      <c r="H1728" t="s">
        <v>40</v>
      </c>
      <c r="I1728" s="2">
        <v>1946.18</v>
      </c>
      <c r="J1728" t="str">
        <f t="shared" si="238"/>
        <v>&gt;59</v>
      </c>
      <c r="K1728" s="2">
        <f t="shared" si="234"/>
        <v>2140.7980000000002</v>
      </c>
      <c r="L1728" s="2">
        <f t="shared" si="239"/>
        <v>2141</v>
      </c>
      <c r="M1728" s="2">
        <f t="shared" si="240"/>
        <v>2141</v>
      </c>
      <c r="N1728" s="2">
        <f t="shared" si="241"/>
        <v>2140</v>
      </c>
      <c r="O1728">
        <f t="shared" si="235"/>
        <v>2022</v>
      </c>
      <c r="P1728" t="str">
        <f t="shared" si="236"/>
        <v>Nov</v>
      </c>
      <c r="Q1728" t="str">
        <f t="shared" si="237"/>
        <v>Nov-2022</v>
      </c>
      <c r="R1728" s="2" t="str">
        <f t="shared" si="242"/>
        <v>ADULTS</v>
      </c>
    </row>
    <row r="1729" spans="1:18" x14ac:dyDescent="0.35">
      <c r="A1729" s="1">
        <v>44836</v>
      </c>
      <c r="B1729" t="s">
        <v>1759</v>
      </c>
      <c r="C1729">
        <v>91</v>
      </c>
      <c r="D1729" t="s">
        <v>21</v>
      </c>
      <c r="E1729" t="s">
        <v>22</v>
      </c>
      <c r="F1729" t="s">
        <v>11</v>
      </c>
      <c r="G1729" s="6">
        <f>VLOOKUP(F1729,S$11:$T$15, 2, FALSE)</f>
        <v>2503.6022787783868</v>
      </c>
      <c r="H1729" t="s">
        <v>12</v>
      </c>
      <c r="I1729" s="2">
        <v>779.71</v>
      </c>
      <c r="J1729" t="str">
        <f t="shared" si="238"/>
        <v>&gt;59</v>
      </c>
      <c r="K1729" s="2">
        <f t="shared" si="234"/>
        <v>857.68100000000015</v>
      </c>
      <c r="L1729" s="2">
        <f t="shared" si="239"/>
        <v>858</v>
      </c>
      <c r="M1729" s="2">
        <f t="shared" si="240"/>
        <v>858</v>
      </c>
      <c r="N1729" s="2">
        <f t="shared" si="241"/>
        <v>857</v>
      </c>
      <c r="O1729">
        <f t="shared" si="235"/>
        <v>2022</v>
      </c>
      <c r="P1729" t="str">
        <f t="shared" si="236"/>
        <v>Oct</v>
      </c>
      <c r="Q1729" t="str">
        <f t="shared" si="237"/>
        <v>Oct-2022</v>
      </c>
      <c r="R1729" s="2" t="str">
        <f t="shared" si="242"/>
        <v>ADULTS</v>
      </c>
    </row>
    <row r="1730" spans="1:18" x14ac:dyDescent="0.35">
      <c r="A1730" s="1">
        <v>45210</v>
      </c>
      <c r="B1730" t="s">
        <v>1760</v>
      </c>
      <c r="C1730">
        <v>85</v>
      </c>
      <c r="D1730" t="s">
        <v>9</v>
      </c>
      <c r="E1730" t="s">
        <v>33</v>
      </c>
      <c r="F1730" t="s">
        <v>11</v>
      </c>
      <c r="G1730" s="6">
        <f>VLOOKUP(F1730,S$11:$T$15, 2, FALSE)</f>
        <v>2503.6022787783868</v>
      </c>
      <c r="H1730" t="s">
        <v>40</v>
      </c>
      <c r="I1730" s="2">
        <v>1269.1199999999999</v>
      </c>
      <c r="J1730" t="str">
        <f t="shared" si="238"/>
        <v>&gt;59</v>
      </c>
      <c r="K1730" s="2">
        <f t="shared" ref="K1730:K1793" si="243">I1730*1.1</f>
        <v>1396.0319999999999</v>
      </c>
      <c r="L1730" s="2">
        <f t="shared" si="239"/>
        <v>1396</v>
      </c>
      <c r="M1730" s="2">
        <f t="shared" si="240"/>
        <v>1397</v>
      </c>
      <c r="N1730" s="2">
        <f t="shared" si="241"/>
        <v>1396</v>
      </c>
      <c r="O1730">
        <f t="shared" ref="O1730:O1793" si="244">YEAR(A1730)</f>
        <v>2023</v>
      </c>
      <c r="P1730" t="str">
        <f t="shared" ref="P1730:P1793" si="245">TEXT(A1730, "MMM")</f>
        <v>Oct</v>
      </c>
      <c r="Q1730" t="str">
        <f t="shared" ref="Q1730:Q1793" si="246">TEXT(A1730, "MMM-YYYY")</f>
        <v>Oct-2023</v>
      </c>
      <c r="R1730" s="2" t="str">
        <f t="shared" si="242"/>
        <v>ADULTS</v>
      </c>
    </row>
    <row r="1731" spans="1:18" x14ac:dyDescent="0.35">
      <c r="A1731" s="1">
        <v>44968</v>
      </c>
      <c r="B1731" t="s">
        <v>1761</v>
      </c>
      <c r="C1731">
        <v>17</v>
      </c>
      <c r="D1731" t="s">
        <v>9</v>
      </c>
      <c r="E1731" t="s">
        <v>33</v>
      </c>
      <c r="F1731" t="s">
        <v>11</v>
      </c>
      <c r="G1731" s="6">
        <f>VLOOKUP(F1731,S$11:$T$15, 2, FALSE)</f>
        <v>2503.6022787783868</v>
      </c>
      <c r="H1731" t="s">
        <v>17</v>
      </c>
      <c r="I1731" s="2">
        <v>845.64</v>
      </c>
      <c r="J1731" t="str">
        <f t="shared" ref="J1731:J1794" si="247">IF(C1731&lt;=17,"0-17",IF(C1731&lt;=39, "18-39", IF(C1731&lt;=59, "40-59", "&gt;59")))</f>
        <v>0-17</v>
      </c>
      <c r="K1731" s="2">
        <f t="shared" si="243"/>
        <v>930.20400000000006</v>
      </c>
      <c r="L1731" s="2">
        <f t="shared" ref="L1731:L1794" si="248">ROUND(K1731, 0)</f>
        <v>930</v>
      </c>
      <c r="M1731" s="2">
        <f t="shared" ref="M1731:M1794" si="249">ROUNDUP(K1731, 0)</f>
        <v>931</v>
      </c>
      <c r="N1731" s="2">
        <f t="shared" ref="N1731:N1794" si="250">ROUNDDOWN(K1731,0)</f>
        <v>930</v>
      </c>
      <c r="O1731">
        <f t="shared" si="244"/>
        <v>2023</v>
      </c>
      <c r="P1731" t="str">
        <f t="shared" si="245"/>
        <v>Feb</v>
      </c>
      <c r="Q1731" t="str">
        <f t="shared" si="246"/>
        <v>Feb-2023</v>
      </c>
      <c r="R1731" s="2" t="str">
        <f t="shared" ref="R1731:R1794" si="251">IF(C1731&gt;=18, "ADULTS", "CHILDREN")</f>
        <v>CHILDREN</v>
      </c>
    </row>
    <row r="1732" spans="1:18" x14ac:dyDescent="0.35">
      <c r="A1732" s="1">
        <v>44927</v>
      </c>
      <c r="B1732" t="s">
        <v>1762</v>
      </c>
      <c r="C1732">
        <v>8</v>
      </c>
      <c r="D1732" t="s">
        <v>14</v>
      </c>
      <c r="E1732" t="s">
        <v>27</v>
      </c>
      <c r="F1732" t="s">
        <v>30</v>
      </c>
      <c r="G1732" s="6">
        <f>VLOOKUP(F1732,S$11:$T$15, 2, FALSE)</f>
        <v>2496.7676064257025</v>
      </c>
      <c r="H1732" t="s">
        <v>12</v>
      </c>
      <c r="I1732" s="2">
        <v>888.44</v>
      </c>
      <c r="J1732" t="str">
        <f t="shared" si="247"/>
        <v>0-17</v>
      </c>
      <c r="K1732" s="2">
        <f t="shared" si="243"/>
        <v>977.28400000000011</v>
      </c>
      <c r="L1732" s="2">
        <f t="shared" si="248"/>
        <v>977</v>
      </c>
      <c r="M1732" s="2">
        <f t="shared" si="249"/>
        <v>978</v>
      </c>
      <c r="N1732" s="2">
        <f t="shared" si="250"/>
        <v>977</v>
      </c>
      <c r="O1732">
        <f t="shared" si="244"/>
        <v>2023</v>
      </c>
      <c r="P1732" t="str">
        <f t="shared" si="245"/>
        <v>Jan</v>
      </c>
      <c r="Q1732" t="str">
        <f t="shared" si="246"/>
        <v>Jan-2023</v>
      </c>
      <c r="R1732" s="2" t="str">
        <f t="shared" si="251"/>
        <v>CHILDREN</v>
      </c>
    </row>
    <row r="1733" spans="1:18" x14ac:dyDescent="0.35">
      <c r="A1733" s="1">
        <v>44608</v>
      </c>
      <c r="B1733" t="s">
        <v>1763</v>
      </c>
      <c r="C1733">
        <v>35</v>
      </c>
      <c r="D1733" t="s">
        <v>9</v>
      </c>
      <c r="E1733" t="s">
        <v>35</v>
      </c>
      <c r="F1733" t="s">
        <v>23</v>
      </c>
      <c r="G1733" s="6">
        <f>VLOOKUP(F1733,S$11:$T$15, 2, FALSE)</f>
        <v>2440.2966694490819</v>
      </c>
      <c r="H1733" t="s">
        <v>67</v>
      </c>
      <c r="I1733" s="2">
        <v>1082.97</v>
      </c>
      <c r="J1733" t="str">
        <f t="shared" si="247"/>
        <v>18-39</v>
      </c>
      <c r="K1733" s="2">
        <f t="shared" si="243"/>
        <v>1191.2670000000001</v>
      </c>
      <c r="L1733" s="2">
        <f t="shared" si="248"/>
        <v>1191</v>
      </c>
      <c r="M1733" s="2">
        <f t="shared" si="249"/>
        <v>1192</v>
      </c>
      <c r="N1733" s="2">
        <f t="shared" si="250"/>
        <v>1191</v>
      </c>
      <c r="O1733">
        <f t="shared" si="244"/>
        <v>2022</v>
      </c>
      <c r="P1733" t="str">
        <f t="shared" si="245"/>
        <v>Feb</v>
      </c>
      <c r="Q1733" t="str">
        <f t="shared" si="246"/>
        <v>Feb-2022</v>
      </c>
      <c r="R1733" s="2" t="str">
        <f t="shared" si="251"/>
        <v>ADULTS</v>
      </c>
    </row>
    <row r="1734" spans="1:18" x14ac:dyDescent="0.35">
      <c r="A1734" s="1">
        <v>44618</v>
      </c>
      <c r="B1734" t="s">
        <v>1764</v>
      </c>
      <c r="C1734">
        <v>71</v>
      </c>
      <c r="D1734" t="s">
        <v>14</v>
      </c>
      <c r="E1734" t="s">
        <v>35</v>
      </c>
      <c r="F1734" t="s">
        <v>16</v>
      </c>
      <c r="G1734" s="6">
        <f>VLOOKUP(F1734,S$11:$T$15, 2, FALSE)</f>
        <v>2509.1716796874998</v>
      </c>
      <c r="H1734" t="s">
        <v>40</v>
      </c>
      <c r="I1734" s="2">
        <v>3540.71</v>
      </c>
      <c r="J1734" t="str">
        <f t="shared" si="247"/>
        <v>&gt;59</v>
      </c>
      <c r="K1734" s="2">
        <f t="shared" si="243"/>
        <v>3894.7810000000004</v>
      </c>
      <c r="L1734" s="2">
        <f t="shared" si="248"/>
        <v>3895</v>
      </c>
      <c r="M1734" s="2">
        <f t="shared" si="249"/>
        <v>3895</v>
      </c>
      <c r="N1734" s="2">
        <f t="shared" si="250"/>
        <v>3894</v>
      </c>
      <c r="O1734">
        <f t="shared" si="244"/>
        <v>2022</v>
      </c>
      <c r="P1734" t="str">
        <f t="shared" si="245"/>
        <v>Feb</v>
      </c>
      <c r="Q1734" t="str">
        <f t="shared" si="246"/>
        <v>Feb-2022</v>
      </c>
      <c r="R1734" s="2" t="str">
        <f t="shared" si="251"/>
        <v>ADULTS</v>
      </c>
    </row>
    <row r="1735" spans="1:18" x14ac:dyDescent="0.35">
      <c r="A1735" s="1">
        <v>44751</v>
      </c>
      <c r="B1735" t="s">
        <v>1765</v>
      </c>
      <c r="C1735">
        <v>42</v>
      </c>
      <c r="D1735" t="s">
        <v>21</v>
      </c>
      <c r="E1735" t="s">
        <v>19</v>
      </c>
      <c r="F1735" t="s">
        <v>23</v>
      </c>
      <c r="G1735" s="6">
        <f>VLOOKUP(F1735,S$11:$T$15, 2, FALSE)</f>
        <v>2440.2966694490819</v>
      </c>
      <c r="H1735" t="s">
        <v>17</v>
      </c>
      <c r="I1735" s="2">
        <v>3336.14</v>
      </c>
      <c r="J1735" t="str">
        <f t="shared" si="247"/>
        <v>40-59</v>
      </c>
      <c r="K1735" s="2">
        <f t="shared" si="243"/>
        <v>3669.7540000000004</v>
      </c>
      <c r="L1735" s="2">
        <f t="shared" si="248"/>
        <v>3670</v>
      </c>
      <c r="M1735" s="2">
        <f t="shared" si="249"/>
        <v>3670</v>
      </c>
      <c r="N1735" s="2">
        <f t="shared" si="250"/>
        <v>3669</v>
      </c>
      <c r="O1735">
        <f t="shared" si="244"/>
        <v>2022</v>
      </c>
      <c r="P1735" t="str">
        <f t="shared" si="245"/>
        <v>Jul</v>
      </c>
      <c r="Q1735" t="str">
        <f t="shared" si="246"/>
        <v>Jul-2022</v>
      </c>
      <c r="R1735" s="2" t="str">
        <f t="shared" si="251"/>
        <v>ADULTS</v>
      </c>
    </row>
    <row r="1736" spans="1:18" x14ac:dyDescent="0.35">
      <c r="A1736" s="1">
        <v>44982</v>
      </c>
      <c r="B1736" t="s">
        <v>1766</v>
      </c>
      <c r="C1736">
        <v>40</v>
      </c>
      <c r="D1736" t="s">
        <v>14</v>
      </c>
      <c r="E1736" t="s">
        <v>19</v>
      </c>
      <c r="F1736" t="s">
        <v>16</v>
      </c>
      <c r="G1736" s="6">
        <f>VLOOKUP(F1736,S$11:$T$15, 2, FALSE)</f>
        <v>2509.1716796874998</v>
      </c>
      <c r="H1736" t="s">
        <v>37</v>
      </c>
      <c r="I1736" s="2">
        <v>4667.1899999999996</v>
      </c>
      <c r="J1736" t="str">
        <f t="shared" si="247"/>
        <v>40-59</v>
      </c>
      <c r="K1736" s="2">
        <f t="shared" si="243"/>
        <v>5133.9089999999997</v>
      </c>
      <c r="L1736" s="2">
        <f t="shared" si="248"/>
        <v>5134</v>
      </c>
      <c r="M1736" s="2">
        <f t="shared" si="249"/>
        <v>5134</v>
      </c>
      <c r="N1736" s="2">
        <f t="shared" si="250"/>
        <v>5133</v>
      </c>
      <c r="O1736">
        <f t="shared" si="244"/>
        <v>2023</v>
      </c>
      <c r="P1736" t="str">
        <f t="shared" si="245"/>
        <v>Feb</v>
      </c>
      <c r="Q1736" t="str">
        <f t="shared" si="246"/>
        <v>Feb-2023</v>
      </c>
      <c r="R1736" s="2" t="str">
        <f t="shared" si="251"/>
        <v>ADULTS</v>
      </c>
    </row>
    <row r="1737" spans="1:18" x14ac:dyDescent="0.35">
      <c r="A1737" s="1">
        <v>44595</v>
      </c>
      <c r="B1737" t="s">
        <v>1767</v>
      </c>
      <c r="C1737">
        <v>59</v>
      </c>
      <c r="D1737" t="s">
        <v>21</v>
      </c>
      <c r="E1737" t="s">
        <v>22</v>
      </c>
      <c r="F1737" t="s">
        <v>16</v>
      </c>
      <c r="G1737" s="6">
        <f>VLOOKUP(F1737,S$11:$T$15, 2, FALSE)</f>
        <v>2509.1716796874998</v>
      </c>
      <c r="H1737" t="s">
        <v>40</v>
      </c>
      <c r="I1737" s="2">
        <v>2517.0300000000002</v>
      </c>
      <c r="J1737" t="str">
        <f t="shared" si="247"/>
        <v>40-59</v>
      </c>
      <c r="K1737" s="2">
        <f t="shared" si="243"/>
        <v>2768.7330000000006</v>
      </c>
      <c r="L1737" s="2">
        <f t="shared" si="248"/>
        <v>2769</v>
      </c>
      <c r="M1737" s="2">
        <f t="shared" si="249"/>
        <v>2769</v>
      </c>
      <c r="N1737" s="2">
        <f t="shared" si="250"/>
        <v>2768</v>
      </c>
      <c r="O1737">
        <f t="shared" si="244"/>
        <v>2022</v>
      </c>
      <c r="P1737" t="str">
        <f t="shared" si="245"/>
        <v>Feb</v>
      </c>
      <c r="Q1737" t="str">
        <f t="shared" si="246"/>
        <v>Feb-2022</v>
      </c>
      <c r="R1737" s="2" t="str">
        <f t="shared" si="251"/>
        <v>ADULTS</v>
      </c>
    </row>
    <row r="1738" spans="1:18" x14ac:dyDescent="0.35">
      <c r="A1738" s="1">
        <v>45132</v>
      </c>
      <c r="B1738" t="s">
        <v>1768</v>
      </c>
      <c r="C1738">
        <v>76</v>
      </c>
      <c r="D1738" t="s">
        <v>9</v>
      </c>
      <c r="E1738" t="s">
        <v>27</v>
      </c>
      <c r="F1738" t="s">
        <v>30</v>
      </c>
      <c r="G1738" s="6">
        <f>VLOOKUP(F1738,S$11:$T$15, 2, FALSE)</f>
        <v>2496.7676064257025</v>
      </c>
      <c r="H1738" t="s">
        <v>28</v>
      </c>
      <c r="I1738" s="2">
        <v>3858.04</v>
      </c>
      <c r="J1738" t="str">
        <f t="shared" si="247"/>
        <v>&gt;59</v>
      </c>
      <c r="K1738" s="2">
        <f t="shared" si="243"/>
        <v>4243.8440000000001</v>
      </c>
      <c r="L1738" s="2">
        <f t="shared" si="248"/>
        <v>4244</v>
      </c>
      <c r="M1738" s="2">
        <f t="shared" si="249"/>
        <v>4244</v>
      </c>
      <c r="N1738" s="2">
        <f t="shared" si="250"/>
        <v>4243</v>
      </c>
      <c r="O1738">
        <f t="shared" si="244"/>
        <v>2023</v>
      </c>
      <c r="P1738" t="str">
        <f t="shared" si="245"/>
        <v>Jul</v>
      </c>
      <c r="Q1738" t="str">
        <f t="shared" si="246"/>
        <v>Jul-2023</v>
      </c>
      <c r="R1738" s="2" t="str">
        <f t="shared" si="251"/>
        <v>ADULTS</v>
      </c>
    </row>
    <row r="1739" spans="1:18" x14ac:dyDescent="0.35">
      <c r="A1739" s="1">
        <v>44605</v>
      </c>
      <c r="B1739" t="s">
        <v>1769</v>
      </c>
      <c r="C1739">
        <v>98</v>
      </c>
      <c r="D1739" t="s">
        <v>14</v>
      </c>
      <c r="E1739" t="s">
        <v>27</v>
      </c>
      <c r="F1739" t="s">
        <v>11</v>
      </c>
      <c r="G1739" s="6">
        <f>VLOOKUP(F1739,S$11:$T$15, 2, FALSE)</f>
        <v>2503.6022787783868</v>
      </c>
      <c r="H1739" t="s">
        <v>28</v>
      </c>
      <c r="I1739" s="2">
        <v>1461.52</v>
      </c>
      <c r="J1739" t="str">
        <f t="shared" si="247"/>
        <v>&gt;59</v>
      </c>
      <c r="K1739" s="2">
        <f t="shared" si="243"/>
        <v>1607.672</v>
      </c>
      <c r="L1739" s="2">
        <f t="shared" si="248"/>
        <v>1608</v>
      </c>
      <c r="M1739" s="2">
        <f t="shared" si="249"/>
        <v>1608</v>
      </c>
      <c r="N1739" s="2">
        <f t="shared" si="250"/>
        <v>1607</v>
      </c>
      <c r="O1739">
        <f t="shared" si="244"/>
        <v>2022</v>
      </c>
      <c r="P1739" t="str">
        <f t="shared" si="245"/>
        <v>Feb</v>
      </c>
      <c r="Q1739" t="str">
        <f t="shared" si="246"/>
        <v>Feb-2022</v>
      </c>
      <c r="R1739" s="2" t="str">
        <f t="shared" si="251"/>
        <v>ADULTS</v>
      </c>
    </row>
    <row r="1740" spans="1:18" x14ac:dyDescent="0.35">
      <c r="A1740" s="1">
        <v>45138</v>
      </c>
      <c r="B1740" t="s">
        <v>1770</v>
      </c>
      <c r="C1740">
        <v>1</v>
      </c>
      <c r="D1740" t="s">
        <v>14</v>
      </c>
      <c r="E1740" t="s">
        <v>19</v>
      </c>
      <c r="F1740" t="s">
        <v>11</v>
      </c>
      <c r="G1740" s="6">
        <f>VLOOKUP(F1740,S$11:$T$15, 2, FALSE)</f>
        <v>2503.6022787783868</v>
      </c>
      <c r="H1740" t="s">
        <v>40</v>
      </c>
      <c r="I1740" s="2">
        <v>3956.81</v>
      </c>
      <c r="J1740" t="str">
        <f t="shared" si="247"/>
        <v>0-17</v>
      </c>
      <c r="K1740" s="2">
        <f t="shared" si="243"/>
        <v>4352.491</v>
      </c>
      <c r="L1740" s="2">
        <f t="shared" si="248"/>
        <v>4352</v>
      </c>
      <c r="M1740" s="2">
        <f t="shared" si="249"/>
        <v>4353</v>
      </c>
      <c r="N1740" s="2">
        <f t="shared" si="250"/>
        <v>4352</v>
      </c>
      <c r="O1740">
        <f t="shared" si="244"/>
        <v>2023</v>
      </c>
      <c r="P1740" t="str">
        <f t="shared" si="245"/>
        <v>Jul</v>
      </c>
      <c r="Q1740" t="str">
        <f t="shared" si="246"/>
        <v>Jul-2023</v>
      </c>
      <c r="R1740" s="2" t="str">
        <f t="shared" si="251"/>
        <v>CHILDREN</v>
      </c>
    </row>
    <row r="1741" spans="1:18" x14ac:dyDescent="0.35">
      <c r="A1741" s="1">
        <v>44847</v>
      </c>
      <c r="B1741" t="s">
        <v>1771</v>
      </c>
      <c r="C1741">
        <v>6</v>
      </c>
      <c r="D1741" t="s">
        <v>14</v>
      </c>
      <c r="E1741" t="s">
        <v>27</v>
      </c>
      <c r="F1741" t="s">
        <v>16</v>
      </c>
      <c r="G1741" s="6">
        <f>VLOOKUP(F1741,S$11:$T$15, 2, FALSE)</f>
        <v>2509.1716796874998</v>
      </c>
      <c r="H1741" t="s">
        <v>37</v>
      </c>
      <c r="I1741" s="2">
        <v>1375.87</v>
      </c>
      <c r="J1741" t="str">
        <f t="shared" si="247"/>
        <v>0-17</v>
      </c>
      <c r="K1741" s="2">
        <f t="shared" si="243"/>
        <v>1513.4570000000001</v>
      </c>
      <c r="L1741" s="2">
        <f t="shared" si="248"/>
        <v>1513</v>
      </c>
      <c r="M1741" s="2">
        <f t="shared" si="249"/>
        <v>1514</v>
      </c>
      <c r="N1741" s="2">
        <f t="shared" si="250"/>
        <v>1513</v>
      </c>
      <c r="O1741">
        <f t="shared" si="244"/>
        <v>2022</v>
      </c>
      <c r="P1741" t="str">
        <f t="shared" si="245"/>
        <v>Oct</v>
      </c>
      <c r="Q1741" t="str">
        <f t="shared" si="246"/>
        <v>Oct-2022</v>
      </c>
      <c r="R1741" s="2" t="str">
        <f t="shared" si="251"/>
        <v>CHILDREN</v>
      </c>
    </row>
    <row r="1742" spans="1:18" x14ac:dyDescent="0.35">
      <c r="A1742" s="1">
        <v>45011</v>
      </c>
      <c r="B1742" t="s">
        <v>1772</v>
      </c>
      <c r="C1742">
        <v>52</v>
      </c>
      <c r="D1742" t="s">
        <v>21</v>
      </c>
      <c r="E1742" t="s">
        <v>33</v>
      </c>
      <c r="F1742" t="s">
        <v>23</v>
      </c>
      <c r="G1742" s="6">
        <f>VLOOKUP(F1742,S$11:$T$15, 2, FALSE)</f>
        <v>2440.2966694490819</v>
      </c>
      <c r="H1742" t="s">
        <v>12</v>
      </c>
      <c r="I1742" s="2">
        <v>4629.12</v>
      </c>
      <c r="J1742" t="str">
        <f t="shared" si="247"/>
        <v>40-59</v>
      </c>
      <c r="K1742" s="2">
        <f t="shared" si="243"/>
        <v>5092.0320000000002</v>
      </c>
      <c r="L1742" s="2">
        <f t="shared" si="248"/>
        <v>5092</v>
      </c>
      <c r="M1742" s="2">
        <f t="shared" si="249"/>
        <v>5093</v>
      </c>
      <c r="N1742" s="2">
        <f t="shared" si="250"/>
        <v>5092</v>
      </c>
      <c r="O1742">
        <f t="shared" si="244"/>
        <v>2023</v>
      </c>
      <c r="P1742" t="str">
        <f t="shared" si="245"/>
        <v>Mar</v>
      </c>
      <c r="Q1742" t="str">
        <f t="shared" si="246"/>
        <v>Mar-2023</v>
      </c>
      <c r="R1742" s="2" t="str">
        <f t="shared" si="251"/>
        <v>ADULTS</v>
      </c>
    </row>
    <row r="1743" spans="1:18" x14ac:dyDescent="0.35">
      <c r="A1743" s="1">
        <v>45100</v>
      </c>
      <c r="B1743" t="s">
        <v>1773</v>
      </c>
      <c r="C1743">
        <v>91</v>
      </c>
      <c r="D1743" t="s">
        <v>14</v>
      </c>
      <c r="E1743" t="s">
        <v>33</v>
      </c>
      <c r="F1743" t="s">
        <v>11</v>
      </c>
      <c r="G1743" s="6">
        <f>VLOOKUP(F1743,S$11:$T$15, 2, FALSE)</f>
        <v>2503.6022787783868</v>
      </c>
      <c r="H1743" t="s">
        <v>17</v>
      </c>
      <c r="I1743" s="2">
        <v>3433.56</v>
      </c>
      <c r="J1743" t="str">
        <f t="shared" si="247"/>
        <v>&gt;59</v>
      </c>
      <c r="K1743" s="2">
        <f t="shared" si="243"/>
        <v>3776.9160000000002</v>
      </c>
      <c r="L1743" s="2">
        <f t="shared" si="248"/>
        <v>3777</v>
      </c>
      <c r="M1743" s="2">
        <f t="shared" si="249"/>
        <v>3777</v>
      </c>
      <c r="N1743" s="2">
        <f t="shared" si="250"/>
        <v>3776</v>
      </c>
      <c r="O1743">
        <f t="shared" si="244"/>
        <v>2023</v>
      </c>
      <c r="P1743" t="str">
        <f t="shared" si="245"/>
        <v>Jun</v>
      </c>
      <c r="Q1743" t="str">
        <f t="shared" si="246"/>
        <v>Jun-2023</v>
      </c>
      <c r="R1743" s="2" t="str">
        <f t="shared" si="251"/>
        <v>ADULTS</v>
      </c>
    </row>
    <row r="1744" spans="1:18" x14ac:dyDescent="0.35">
      <c r="A1744" s="1">
        <v>44565</v>
      </c>
      <c r="B1744" t="s">
        <v>1774</v>
      </c>
      <c r="C1744">
        <v>91</v>
      </c>
      <c r="D1744" t="s">
        <v>14</v>
      </c>
      <c r="E1744" t="s">
        <v>27</v>
      </c>
      <c r="F1744" t="s">
        <v>30</v>
      </c>
      <c r="G1744" s="6">
        <f>VLOOKUP(F1744,S$11:$T$15, 2, FALSE)</f>
        <v>2496.7676064257025</v>
      </c>
      <c r="H1744" t="s">
        <v>12</v>
      </c>
      <c r="I1744" s="2">
        <v>2328.0700000000002</v>
      </c>
      <c r="J1744" t="str">
        <f t="shared" si="247"/>
        <v>&gt;59</v>
      </c>
      <c r="K1744" s="2">
        <f t="shared" si="243"/>
        <v>2560.8770000000004</v>
      </c>
      <c r="L1744" s="2">
        <f t="shared" si="248"/>
        <v>2561</v>
      </c>
      <c r="M1744" s="2">
        <f t="shared" si="249"/>
        <v>2561</v>
      </c>
      <c r="N1744" s="2">
        <f t="shared" si="250"/>
        <v>2560</v>
      </c>
      <c r="O1744">
        <f t="shared" si="244"/>
        <v>2022</v>
      </c>
      <c r="P1744" t="str">
        <f t="shared" si="245"/>
        <v>Jan</v>
      </c>
      <c r="Q1744" t="str">
        <f t="shared" si="246"/>
        <v>Jan-2022</v>
      </c>
      <c r="R1744" s="2" t="str">
        <f t="shared" si="251"/>
        <v>ADULTS</v>
      </c>
    </row>
    <row r="1745" spans="1:18" x14ac:dyDescent="0.35">
      <c r="A1745" s="1">
        <v>44944</v>
      </c>
      <c r="B1745" t="s">
        <v>1775</v>
      </c>
      <c r="C1745">
        <v>78</v>
      </c>
      <c r="D1745" t="s">
        <v>9</v>
      </c>
      <c r="E1745" t="s">
        <v>25</v>
      </c>
      <c r="F1745" t="s">
        <v>30</v>
      </c>
      <c r="G1745" s="6">
        <f>VLOOKUP(F1745,S$11:$T$15, 2, FALSE)</f>
        <v>2496.7676064257025</v>
      </c>
      <c r="H1745" t="s">
        <v>28</v>
      </c>
      <c r="I1745" s="2">
        <v>789.19</v>
      </c>
      <c r="J1745" t="str">
        <f t="shared" si="247"/>
        <v>&gt;59</v>
      </c>
      <c r="K1745" s="2">
        <f t="shared" si="243"/>
        <v>868.10900000000015</v>
      </c>
      <c r="L1745" s="2">
        <f t="shared" si="248"/>
        <v>868</v>
      </c>
      <c r="M1745" s="2">
        <f t="shared" si="249"/>
        <v>869</v>
      </c>
      <c r="N1745" s="2">
        <f t="shared" si="250"/>
        <v>868</v>
      </c>
      <c r="O1745">
        <f t="shared" si="244"/>
        <v>2023</v>
      </c>
      <c r="P1745" t="str">
        <f t="shared" si="245"/>
        <v>Jan</v>
      </c>
      <c r="Q1745" t="str">
        <f t="shared" si="246"/>
        <v>Jan-2023</v>
      </c>
      <c r="R1745" s="2" t="str">
        <f t="shared" si="251"/>
        <v>ADULTS</v>
      </c>
    </row>
    <row r="1746" spans="1:18" x14ac:dyDescent="0.35">
      <c r="A1746" s="1">
        <v>44578</v>
      </c>
      <c r="B1746" t="s">
        <v>1776</v>
      </c>
      <c r="C1746">
        <v>63</v>
      </c>
      <c r="D1746" t="s">
        <v>21</v>
      </c>
      <c r="E1746" t="s">
        <v>27</v>
      </c>
      <c r="F1746" t="s">
        <v>23</v>
      </c>
      <c r="G1746" s="6">
        <f>VLOOKUP(F1746,S$11:$T$15, 2, FALSE)</f>
        <v>2440.2966694490819</v>
      </c>
      <c r="H1746" t="s">
        <v>37</v>
      </c>
      <c r="I1746" s="2">
        <v>189.91</v>
      </c>
      <c r="J1746" t="str">
        <f t="shared" si="247"/>
        <v>&gt;59</v>
      </c>
      <c r="K1746" s="2">
        <f t="shared" si="243"/>
        <v>208.90100000000001</v>
      </c>
      <c r="L1746" s="2">
        <f t="shared" si="248"/>
        <v>209</v>
      </c>
      <c r="M1746" s="2">
        <f t="shared" si="249"/>
        <v>209</v>
      </c>
      <c r="N1746" s="2">
        <f t="shared" si="250"/>
        <v>208</v>
      </c>
      <c r="O1746">
        <f t="shared" si="244"/>
        <v>2022</v>
      </c>
      <c r="P1746" t="str">
        <f t="shared" si="245"/>
        <v>Jan</v>
      </c>
      <c r="Q1746" t="str">
        <f t="shared" si="246"/>
        <v>Jan-2022</v>
      </c>
      <c r="R1746" s="2" t="str">
        <f t="shared" si="251"/>
        <v>ADULTS</v>
      </c>
    </row>
    <row r="1747" spans="1:18" x14ac:dyDescent="0.35">
      <c r="A1747" s="1">
        <v>45277</v>
      </c>
      <c r="B1747" t="s">
        <v>1777</v>
      </c>
      <c r="C1747">
        <v>22</v>
      </c>
      <c r="D1747" t="s">
        <v>14</v>
      </c>
      <c r="E1747" t="s">
        <v>22</v>
      </c>
      <c r="F1747" t="s">
        <v>11</v>
      </c>
      <c r="G1747" s="6">
        <f>VLOOKUP(F1747,S$11:$T$15, 2, FALSE)</f>
        <v>2503.6022787783868</v>
      </c>
      <c r="H1747" t="s">
        <v>28</v>
      </c>
      <c r="I1747" s="2">
        <v>3205.77</v>
      </c>
      <c r="J1747" t="str">
        <f t="shared" si="247"/>
        <v>18-39</v>
      </c>
      <c r="K1747" s="2">
        <f t="shared" si="243"/>
        <v>3526.3470000000002</v>
      </c>
      <c r="L1747" s="2">
        <f t="shared" si="248"/>
        <v>3526</v>
      </c>
      <c r="M1747" s="2">
        <f t="shared" si="249"/>
        <v>3527</v>
      </c>
      <c r="N1747" s="2">
        <f t="shared" si="250"/>
        <v>3526</v>
      </c>
      <c r="O1747">
        <f t="shared" si="244"/>
        <v>2023</v>
      </c>
      <c r="P1747" t="str">
        <f t="shared" si="245"/>
        <v>Dec</v>
      </c>
      <c r="Q1747" t="str">
        <f t="shared" si="246"/>
        <v>Dec-2023</v>
      </c>
      <c r="R1747" s="2" t="str">
        <f t="shared" si="251"/>
        <v>ADULTS</v>
      </c>
    </row>
    <row r="1748" spans="1:18" x14ac:dyDescent="0.35">
      <c r="A1748" s="1">
        <v>45129</v>
      </c>
      <c r="B1748" t="s">
        <v>1778</v>
      </c>
      <c r="C1748">
        <v>63</v>
      </c>
      <c r="D1748" t="s">
        <v>21</v>
      </c>
      <c r="E1748" t="s">
        <v>25</v>
      </c>
      <c r="F1748" t="s">
        <v>23</v>
      </c>
      <c r="G1748" s="6">
        <f>VLOOKUP(F1748,S$11:$T$15, 2, FALSE)</f>
        <v>2440.2966694490819</v>
      </c>
      <c r="H1748" t="s">
        <v>17</v>
      </c>
      <c r="I1748" s="2">
        <v>4233.1000000000004</v>
      </c>
      <c r="J1748" t="str">
        <f t="shared" si="247"/>
        <v>&gt;59</v>
      </c>
      <c r="K1748" s="2">
        <f t="shared" si="243"/>
        <v>4656.4100000000008</v>
      </c>
      <c r="L1748" s="2">
        <f t="shared" si="248"/>
        <v>4656</v>
      </c>
      <c r="M1748" s="2">
        <f t="shared" si="249"/>
        <v>4657</v>
      </c>
      <c r="N1748" s="2">
        <f t="shared" si="250"/>
        <v>4656</v>
      </c>
      <c r="O1748">
        <f t="shared" si="244"/>
        <v>2023</v>
      </c>
      <c r="P1748" t="str">
        <f t="shared" si="245"/>
        <v>Jul</v>
      </c>
      <c r="Q1748" t="str">
        <f t="shared" si="246"/>
        <v>Jul-2023</v>
      </c>
      <c r="R1748" s="2" t="str">
        <f t="shared" si="251"/>
        <v>ADULTS</v>
      </c>
    </row>
    <row r="1749" spans="1:18" x14ac:dyDescent="0.35">
      <c r="A1749" s="1">
        <v>44970</v>
      </c>
      <c r="B1749" t="s">
        <v>1779</v>
      </c>
      <c r="C1749">
        <v>42</v>
      </c>
      <c r="D1749" t="s">
        <v>14</v>
      </c>
      <c r="E1749" t="s">
        <v>25</v>
      </c>
      <c r="F1749" t="s">
        <v>11</v>
      </c>
      <c r="G1749" s="6">
        <f>VLOOKUP(F1749,S$11:$T$15, 2, FALSE)</f>
        <v>2503.6022787783868</v>
      </c>
      <c r="H1749" t="s">
        <v>28</v>
      </c>
      <c r="I1749" s="2">
        <v>2822.45</v>
      </c>
      <c r="J1749" t="str">
        <f t="shared" si="247"/>
        <v>40-59</v>
      </c>
      <c r="K1749" s="2">
        <f t="shared" si="243"/>
        <v>3104.6950000000002</v>
      </c>
      <c r="L1749" s="2">
        <f t="shared" si="248"/>
        <v>3105</v>
      </c>
      <c r="M1749" s="2">
        <f t="shared" si="249"/>
        <v>3105</v>
      </c>
      <c r="N1749" s="2">
        <f t="shared" si="250"/>
        <v>3104</v>
      </c>
      <c r="O1749">
        <f t="shared" si="244"/>
        <v>2023</v>
      </c>
      <c r="P1749" t="str">
        <f t="shared" si="245"/>
        <v>Feb</v>
      </c>
      <c r="Q1749" t="str">
        <f t="shared" si="246"/>
        <v>Feb-2023</v>
      </c>
      <c r="R1749" s="2" t="str">
        <f t="shared" si="251"/>
        <v>ADULTS</v>
      </c>
    </row>
    <row r="1750" spans="1:18" x14ac:dyDescent="0.35">
      <c r="A1750" s="1">
        <v>45077</v>
      </c>
      <c r="B1750" t="s">
        <v>1780</v>
      </c>
      <c r="C1750">
        <v>69</v>
      </c>
      <c r="D1750" t="s">
        <v>21</v>
      </c>
      <c r="E1750" t="s">
        <v>22</v>
      </c>
      <c r="F1750" t="s">
        <v>30</v>
      </c>
      <c r="G1750" s="6">
        <f>VLOOKUP(F1750,S$11:$T$15, 2, FALSE)</f>
        <v>2496.7676064257025</v>
      </c>
      <c r="H1750" t="s">
        <v>37</v>
      </c>
      <c r="I1750" s="2">
        <v>742.93</v>
      </c>
      <c r="J1750" t="str">
        <f t="shared" si="247"/>
        <v>&gt;59</v>
      </c>
      <c r="K1750" s="2">
        <f t="shared" si="243"/>
        <v>817.22299999999996</v>
      </c>
      <c r="L1750" s="2">
        <f t="shared" si="248"/>
        <v>817</v>
      </c>
      <c r="M1750" s="2">
        <f t="shared" si="249"/>
        <v>818</v>
      </c>
      <c r="N1750" s="2">
        <f t="shared" si="250"/>
        <v>817</v>
      </c>
      <c r="O1750">
        <f t="shared" si="244"/>
        <v>2023</v>
      </c>
      <c r="P1750" t="str">
        <f t="shared" si="245"/>
        <v>May</v>
      </c>
      <c r="Q1750" t="str">
        <f t="shared" si="246"/>
        <v>May-2023</v>
      </c>
      <c r="R1750" s="2" t="str">
        <f t="shared" si="251"/>
        <v>ADULTS</v>
      </c>
    </row>
    <row r="1751" spans="1:18" x14ac:dyDescent="0.35">
      <c r="A1751" s="1">
        <v>45188</v>
      </c>
      <c r="B1751" t="s">
        <v>1781</v>
      </c>
      <c r="C1751">
        <v>28</v>
      </c>
      <c r="D1751" t="s">
        <v>9</v>
      </c>
      <c r="E1751" t="s">
        <v>25</v>
      </c>
      <c r="F1751" t="s">
        <v>30</v>
      </c>
      <c r="G1751" s="6">
        <f>VLOOKUP(F1751,S$11:$T$15, 2, FALSE)</f>
        <v>2496.7676064257025</v>
      </c>
      <c r="H1751" t="s">
        <v>28</v>
      </c>
      <c r="I1751" s="2">
        <v>1233.9000000000001</v>
      </c>
      <c r="J1751" t="str">
        <f t="shared" si="247"/>
        <v>18-39</v>
      </c>
      <c r="K1751" s="2">
        <f t="shared" si="243"/>
        <v>1357.2900000000002</v>
      </c>
      <c r="L1751" s="2">
        <f t="shared" si="248"/>
        <v>1357</v>
      </c>
      <c r="M1751" s="2">
        <f t="shared" si="249"/>
        <v>1358</v>
      </c>
      <c r="N1751" s="2">
        <f t="shared" si="250"/>
        <v>1357</v>
      </c>
      <c r="O1751">
        <f t="shared" si="244"/>
        <v>2023</v>
      </c>
      <c r="P1751" t="str">
        <f t="shared" si="245"/>
        <v>Sep</v>
      </c>
      <c r="Q1751" t="str">
        <f t="shared" si="246"/>
        <v>Sep-2023</v>
      </c>
      <c r="R1751" s="2" t="str">
        <f t="shared" si="251"/>
        <v>ADULTS</v>
      </c>
    </row>
    <row r="1752" spans="1:18" x14ac:dyDescent="0.35">
      <c r="A1752" s="1">
        <v>45124</v>
      </c>
      <c r="B1752" t="s">
        <v>1782</v>
      </c>
      <c r="C1752">
        <v>60</v>
      </c>
      <c r="D1752" t="s">
        <v>14</v>
      </c>
      <c r="E1752" t="s">
        <v>25</v>
      </c>
      <c r="F1752" t="s">
        <v>16</v>
      </c>
      <c r="G1752" s="6">
        <f>VLOOKUP(F1752,S$11:$T$15, 2, FALSE)</f>
        <v>2509.1716796874998</v>
      </c>
      <c r="H1752" t="s">
        <v>37</v>
      </c>
      <c r="I1752" s="2">
        <v>2398.06</v>
      </c>
      <c r="J1752" t="str">
        <f t="shared" si="247"/>
        <v>&gt;59</v>
      </c>
      <c r="K1752" s="2">
        <f t="shared" si="243"/>
        <v>2637.866</v>
      </c>
      <c r="L1752" s="2">
        <f t="shared" si="248"/>
        <v>2638</v>
      </c>
      <c r="M1752" s="2">
        <f t="shared" si="249"/>
        <v>2638</v>
      </c>
      <c r="N1752" s="2">
        <f t="shared" si="250"/>
        <v>2637</v>
      </c>
      <c r="O1752">
        <f t="shared" si="244"/>
        <v>2023</v>
      </c>
      <c r="P1752" t="str">
        <f t="shared" si="245"/>
        <v>Jul</v>
      </c>
      <c r="Q1752" t="str">
        <f t="shared" si="246"/>
        <v>Jul-2023</v>
      </c>
      <c r="R1752" s="2" t="str">
        <f t="shared" si="251"/>
        <v>ADULTS</v>
      </c>
    </row>
    <row r="1753" spans="1:18" x14ac:dyDescent="0.35">
      <c r="A1753" s="1">
        <v>45025</v>
      </c>
      <c r="B1753" t="s">
        <v>1783</v>
      </c>
      <c r="C1753">
        <v>38</v>
      </c>
      <c r="D1753" t="s">
        <v>21</v>
      </c>
      <c r="E1753" t="s">
        <v>33</v>
      </c>
      <c r="F1753" t="s">
        <v>16</v>
      </c>
      <c r="G1753" s="6">
        <f>VLOOKUP(F1753,S$11:$T$15, 2, FALSE)</f>
        <v>2509.1716796874998</v>
      </c>
      <c r="H1753" t="s">
        <v>28</v>
      </c>
      <c r="I1753" s="2">
        <v>4377</v>
      </c>
      <c r="J1753" t="str">
        <f t="shared" si="247"/>
        <v>18-39</v>
      </c>
      <c r="K1753" s="2">
        <f t="shared" si="243"/>
        <v>4814.7000000000007</v>
      </c>
      <c r="L1753" s="2">
        <f t="shared" si="248"/>
        <v>4815</v>
      </c>
      <c r="M1753" s="2">
        <f t="shared" si="249"/>
        <v>4815</v>
      </c>
      <c r="N1753" s="2">
        <f t="shared" si="250"/>
        <v>4814</v>
      </c>
      <c r="O1753">
        <f t="shared" si="244"/>
        <v>2023</v>
      </c>
      <c r="P1753" t="str">
        <f t="shared" si="245"/>
        <v>Apr</v>
      </c>
      <c r="Q1753" t="str">
        <f t="shared" si="246"/>
        <v>Apr-2023</v>
      </c>
      <c r="R1753" s="2" t="str">
        <f t="shared" si="251"/>
        <v>ADULTS</v>
      </c>
    </row>
    <row r="1754" spans="1:18" x14ac:dyDescent="0.35">
      <c r="A1754" s="1">
        <v>44619</v>
      </c>
      <c r="B1754" t="s">
        <v>1784</v>
      </c>
      <c r="C1754">
        <v>1</v>
      </c>
      <c r="D1754" t="s">
        <v>14</v>
      </c>
      <c r="E1754" t="s">
        <v>19</v>
      </c>
      <c r="F1754" t="s">
        <v>16</v>
      </c>
      <c r="G1754" s="6">
        <f>VLOOKUP(F1754,S$11:$T$15, 2, FALSE)</f>
        <v>2509.1716796874998</v>
      </c>
      <c r="H1754" t="s">
        <v>40</v>
      </c>
      <c r="I1754" s="2">
        <v>3500.16</v>
      </c>
      <c r="J1754" t="str">
        <f t="shared" si="247"/>
        <v>0-17</v>
      </c>
      <c r="K1754" s="2">
        <f t="shared" si="243"/>
        <v>3850.1759999999999</v>
      </c>
      <c r="L1754" s="2">
        <f t="shared" si="248"/>
        <v>3850</v>
      </c>
      <c r="M1754" s="2">
        <f t="shared" si="249"/>
        <v>3851</v>
      </c>
      <c r="N1754" s="2">
        <f t="shared" si="250"/>
        <v>3850</v>
      </c>
      <c r="O1754">
        <f t="shared" si="244"/>
        <v>2022</v>
      </c>
      <c r="P1754" t="str">
        <f t="shared" si="245"/>
        <v>Feb</v>
      </c>
      <c r="Q1754" t="str">
        <f t="shared" si="246"/>
        <v>Feb-2022</v>
      </c>
      <c r="R1754" s="2" t="str">
        <f t="shared" si="251"/>
        <v>CHILDREN</v>
      </c>
    </row>
    <row r="1755" spans="1:18" x14ac:dyDescent="0.35">
      <c r="A1755" s="1">
        <v>45055</v>
      </c>
      <c r="B1755" t="s">
        <v>1785</v>
      </c>
      <c r="C1755">
        <v>0</v>
      </c>
      <c r="D1755" t="s">
        <v>14</v>
      </c>
      <c r="E1755" t="s">
        <v>25</v>
      </c>
      <c r="F1755" t="s">
        <v>30</v>
      </c>
      <c r="G1755" s="6">
        <f>VLOOKUP(F1755,S$11:$T$15, 2, FALSE)</f>
        <v>2496.7676064257025</v>
      </c>
      <c r="H1755" t="s">
        <v>67</v>
      </c>
      <c r="I1755" s="2">
        <v>4094.31</v>
      </c>
      <c r="J1755" t="str">
        <f t="shared" si="247"/>
        <v>0-17</v>
      </c>
      <c r="K1755" s="2">
        <f t="shared" si="243"/>
        <v>4503.741</v>
      </c>
      <c r="L1755" s="2">
        <f t="shared" si="248"/>
        <v>4504</v>
      </c>
      <c r="M1755" s="2">
        <f t="shared" si="249"/>
        <v>4504</v>
      </c>
      <c r="N1755" s="2">
        <f t="shared" si="250"/>
        <v>4503</v>
      </c>
      <c r="O1755">
        <f t="shared" si="244"/>
        <v>2023</v>
      </c>
      <c r="P1755" t="str">
        <f t="shared" si="245"/>
        <v>May</v>
      </c>
      <c r="Q1755" t="str">
        <f t="shared" si="246"/>
        <v>May-2023</v>
      </c>
      <c r="R1755" s="2" t="str">
        <f t="shared" si="251"/>
        <v>CHILDREN</v>
      </c>
    </row>
    <row r="1756" spans="1:18" x14ac:dyDescent="0.35">
      <c r="A1756" s="1">
        <v>44851</v>
      </c>
      <c r="B1756" t="s">
        <v>1786</v>
      </c>
      <c r="C1756">
        <v>80</v>
      </c>
      <c r="D1756" t="s">
        <v>14</v>
      </c>
      <c r="E1756" t="s">
        <v>19</v>
      </c>
      <c r="F1756" t="s">
        <v>11</v>
      </c>
      <c r="G1756" s="6">
        <f>VLOOKUP(F1756,S$11:$T$15, 2, FALSE)</f>
        <v>2503.6022787783868</v>
      </c>
      <c r="H1756" t="s">
        <v>40</v>
      </c>
      <c r="I1756" s="2">
        <v>3624.94</v>
      </c>
      <c r="J1756" t="str">
        <f t="shared" si="247"/>
        <v>&gt;59</v>
      </c>
      <c r="K1756" s="2">
        <f t="shared" si="243"/>
        <v>3987.4340000000002</v>
      </c>
      <c r="L1756" s="2">
        <f t="shared" si="248"/>
        <v>3987</v>
      </c>
      <c r="M1756" s="2">
        <f t="shared" si="249"/>
        <v>3988</v>
      </c>
      <c r="N1756" s="2">
        <f t="shared" si="250"/>
        <v>3987</v>
      </c>
      <c r="O1756">
        <f t="shared" si="244"/>
        <v>2022</v>
      </c>
      <c r="P1756" t="str">
        <f t="shared" si="245"/>
        <v>Oct</v>
      </c>
      <c r="Q1756" t="str">
        <f t="shared" si="246"/>
        <v>Oct-2022</v>
      </c>
      <c r="R1756" s="2" t="str">
        <f t="shared" si="251"/>
        <v>ADULTS</v>
      </c>
    </row>
    <row r="1757" spans="1:18" x14ac:dyDescent="0.35">
      <c r="A1757" s="1">
        <v>45201</v>
      </c>
      <c r="B1757" t="s">
        <v>1787</v>
      </c>
      <c r="C1757">
        <v>76</v>
      </c>
      <c r="D1757" t="s">
        <v>21</v>
      </c>
      <c r="E1757" t="s">
        <v>10</v>
      </c>
      <c r="F1757" t="s">
        <v>23</v>
      </c>
      <c r="G1757" s="6">
        <f>VLOOKUP(F1757,S$11:$T$15, 2, FALSE)</f>
        <v>2440.2966694490819</v>
      </c>
      <c r="H1757" t="s">
        <v>12</v>
      </c>
      <c r="I1757" s="2">
        <v>4290.8100000000004</v>
      </c>
      <c r="J1757" t="str">
        <f t="shared" si="247"/>
        <v>&gt;59</v>
      </c>
      <c r="K1757" s="2">
        <f t="shared" si="243"/>
        <v>4719.8910000000005</v>
      </c>
      <c r="L1757" s="2">
        <f t="shared" si="248"/>
        <v>4720</v>
      </c>
      <c r="M1757" s="2">
        <f t="shared" si="249"/>
        <v>4720</v>
      </c>
      <c r="N1757" s="2">
        <f t="shared" si="250"/>
        <v>4719</v>
      </c>
      <c r="O1757">
        <f t="shared" si="244"/>
        <v>2023</v>
      </c>
      <c r="P1757" t="str">
        <f t="shared" si="245"/>
        <v>Oct</v>
      </c>
      <c r="Q1757" t="str">
        <f t="shared" si="246"/>
        <v>Oct-2023</v>
      </c>
      <c r="R1757" s="2" t="str">
        <f t="shared" si="251"/>
        <v>ADULTS</v>
      </c>
    </row>
    <row r="1758" spans="1:18" x14ac:dyDescent="0.35">
      <c r="A1758" s="1">
        <v>44651</v>
      </c>
      <c r="B1758" t="s">
        <v>1788</v>
      </c>
      <c r="C1758">
        <v>40</v>
      </c>
      <c r="D1758" t="s">
        <v>14</v>
      </c>
      <c r="E1758" t="s">
        <v>25</v>
      </c>
      <c r="F1758" t="s">
        <v>30</v>
      </c>
      <c r="G1758" s="6">
        <f>VLOOKUP(F1758,S$11:$T$15, 2, FALSE)</f>
        <v>2496.7676064257025</v>
      </c>
      <c r="H1758" t="s">
        <v>37</v>
      </c>
      <c r="I1758" s="2">
        <v>3420.27</v>
      </c>
      <c r="J1758" t="str">
        <f t="shared" si="247"/>
        <v>40-59</v>
      </c>
      <c r="K1758" s="2">
        <f t="shared" si="243"/>
        <v>3762.2970000000005</v>
      </c>
      <c r="L1758" s="2">
        <f t="shared" si="248"/>
        <v>3762</v>
      </c>
      <c r="M1758" s="2">
        <f t="shared" si="249"/>
        <v>3763</v>
      </c>
      <c r="N1758" s="2">
        <f t="shared" si="250"/>
        <v>3762</v>
      </c>
      <c r="O1758">
        <f t="shared" si="244"/>
        <v>2022</v>
      </c>
      <c r="P1758" t="str">
        <f t="shared" si="245"/>
        <v>Mar</v>
      </c>
      <c r="Q1758" t="str">
        <f t="shared" si="246"/>
        <v>Mar-2022</v>
      </c>
      <c r="R1758" s="2" t="str">
        <f t="shared" si="251"/>
        <v>ADULTS</v>
      </c>
    </row>
    <row r="1759" spans="1:18" x14ac:dyDescent="0.35">
      <c r="A1759" s="1">
        <v>44875</v>
      </c>
      <c r="B1759" t="s">
        <v>1789</v>
      </c>
      <c r="C1759">
        <v>62</v>
      </c>
      <c r="D1759" t="s">
        <v>14</v>
      </c>
      <c r="E1759" t="s">
        <v>19</v>
      </c>
      <c r="F1759" t="s">
        <v>16</v>
      </c>
      <c r="G1759" s="6">
        <f>VLOOKUP(F1759,S$11:$T$15, 2, FALSE)</f>
        <v>2509.1716796874998</v>
      </c>
      <c r="H1759" t="s">
        <v>40</v>
      </c>
      <c r="I1759" s="2">
        <v>2021.84</v>
      </c>
      <c r="J1759" t="str">
        <f t="shared" si="247"/>
        <v>&gt;59</v>
      </c>
      <c r="K1759" s="2">
        <f t="shared" si="243"/>
        <v>2224.0239999999999</v>
      </c>
      <c r="L1759" s="2">
        <f t="shared" si="248"/>
        <v>2224</v>
      </c>
      <c r="M1759" s="2">
        <f t="shared" si="249"/>
        <v>2225</v>
      </c>
      <c r="N1759" s="2">
        <f t="shared" si="250"/>
        <v>2224</v>
      </c>
      <c r="O1759">
        <f t="shared" si="244"/>
        <v>2022</v>
      </c>
      <c r="P1759" t="str">
        <f t="shared" si="245"/>
        <v>Nov</v>
      </c>
      <c r="Q1759" t="str">
        <f t="shared" si="246"/>
        <v>Nov-2022</v>
      </c>
      <c r="R1759" s="2" t="str">
        <f t="shared" si="251"/>
        <v>ADULTS</v>
      </c>
    </row>
    <row r="1760" spans="1:18" x14ac:dyDescent="0.35">
      <c r="A1760" s="1">
        <v>44778</v>
      </c>
      <c r="B1760" t="s">
        <v>1790</v>
      </c>
      <c r="C1760">
        <v>91</v>
      </c>
      <c r="D1760" t="s">
        <v>9</v>
      </c>
      <c r="E1760" t="s">
        <v>15</v>
      </c>
      <c r="F1760" t="s">
        <v>16</v>
      </c>
      <c r="G1760" s="6">
        <f>VLOOKUP(F1760,S$11:$T$15, 2, FALSE)</f>
        <v>2509.1716796874998</v>
      </c>
      <c r="H1760" t="s">
        <v>37</v>
      </c>
      <c r="I1760" s="2">
        <v>232.94</v>
      </c>
      <c r="J1760" t="str">
        <f t="shared" si="247"/>
        <v>&gt;59</v>
      </c>
      <c r="K1760" s="2">
        <f t="shared" si="243"/>
        <v>256.23400000000004</v>
      </c>
      <c r="L1760" s="2">
        <f t="shared" si="248"/>
        <v>256</v>
      </c>
      <c r="M1760" s="2">
        <f t="shared" si="249"/>
        <v>257</v>
      </c>
      <c r="N1760" s="2">
        <f t="shared" si="250"/>
        <v>256</v>
      </c>
      <c r="O1760">
        <f t="shared" si="244"/>
        <v>2022</v>
      </c>
      <c r="P1760" t="str">
        <f t="shared" si="245"/>
        <v>Aug</v>
      </c>
      <c r="Q1760" t="str">
        <f t="shared" si="246"/>
        <v>Aug-2022</v>
      </c>
      <c r="R1760" s="2" t="str">
        <f t="shared" si="251"/>
        <v>ADULTS</v>
      </c>
    </row>
    <row r="1761" spans="1:18" x14ac:dyDescent="0.35">
      <c r="A1761" s="1">
        <v>44917</v>
      </c>
      <c r="B1761" t="s">
        <v>1791</v>
      </c>
      <c r="C1761">
        <v>5</v>
      </c>
      <c r="D1761" t="s">
        <v>9</v>
      </c>
      <c r="E1761" t="s">
        <v>27</v>
      </c>
      <c r="F1761" t="s">
        <v>23</v>
      </c>
      <c r="G1761" s="6">
        <f>VLOOKUP(F1761,S$11:$T$15, 2, FALSE)</f>
        <v>2440.2966694490819</v>
      </c>
      <c r="H1761" t="s">
        <v>12</v>
      </c>
      <c r="I1761" s="2">
        <v>3986.02</v>
      </c>
      <c r="J1761" t="str">
        <f t="shared" si="247"/>
        <v>0-17</v>
      </c>
      <c r="K1761" s="2">
        <f t="shared" si="243"/>
        <v>4384.6220000000003</v>
      </c>
      <c r="L1761" s="2">
        <f t="shared" si="248"/>
        <v>4385</v>
      </c>
      <c r="M1761" s="2">
        <f t="shared" si="249"/>
        <v>4385</v>
      </c>
      <c r="N1761" s="2">
        <f t="shared" si="250"/>
        <v>4384</v>
      </c>
      <c r="O1761">
        <f t="shared" si="244"/>
        <v>2022</v>
      </c>
      <c r="P1761" t="str">
        <f t="shared" si="245"/>
        <v>Dec</v>
      </c>
      <c r="Q1761" t="str">
        <f t="shared" si="246"/>
        <v>Dec-2022</v>
      </c>
      <c r="R1761" s="2" t="str">
        <f t="shared" si="251"/>
        <v>CHILDREN</v>
      </c>
    </row>
    <row r="1762" spans="1:18" x14ac:dyDescent="0.35">
      <c r="A1762" s="1">
        <v>44845</v>
      </c>
      <c r="B1762" t="s">
        <v>1792</v>
      </c>
      <c r="C1762">
        <v>95</v>
      </c>
      <c r="D1762" t="s">
        <v>14</v>
      </c>
      <c r="E1762" t="s">
        <v>33</v>
      </c>
      <c r="F1762" t="s">
        <v>16</v>
      </c>
      <c r="G1762" s="6">
        <f>VLOOKUP(F1762,S$11:$T$15, 2, FALSE)</f>
        <v>2509.1716796874998</v>
      </c>
      <c r="H1762" t="s">
        <v>17</v>
      </c>
      <c r="I1762" s="2">
        <v>2972</v>
      </c>
      <c r="J1762" t="str">
        <f t="shared" si="247"/>
        <v>&gt;59</v>
      </c>
      <c r="K1762" s="2">
        <f t="shared" si="243"/>
        <v>3269.2000000000003</v>
      </c>
      <c r="L1762" s="2">
        <f t="shared" si="248"/>
        <v>3269</v>
      </c>
      <c r="M1762" s="2">
        <f t="shared" si="249"/>
        <v>3270</v>
      </c>
      <c r="N1762" s="2">
        <f t="shared" si="250"/>
        <v>3269</v>
      </c>
      <c r="O1762">
        <f t="shared" si="244"/>
        <v>2022</v>
      </c>
      <c r="P1762" t="str">
        <f t="shared" si="245"/>
        <v>Oct</v>
      </c>
      <c r="Q1762" t="str">
        <f t="shared" si="246"/>
        <v>Oct-2022</v>
      </c>
      <c r="R1762" s="2" t="str">
        <f t="shared" si="251"/>
        <v>ADULTS</v>
      </c>
    </row>
    <row r="1763" spans="1:18" x14ac:dyDescent="0.35">
      <c r="A1763" s="1">
        <v>44668</v>
      </c>
      <c r="B1763" t="s">
        <v>1793</v>
      </c>
      <c r="C1763">
        <v>1</v>
      </c>
      <c r="D1763" t="s">
        <v>14</v>
      </c>
      <c r="E1763" t="s">
        <v>22</v>
      </c>
      <c r="F1763" t="s">
        <v>30</v>
      </c>
      <c r="G1763" s="6">
        <f>VLOOKUP(F1763,S$11:$T$15, 2, FALSE)</f>
        <v>2496.7676064257025</v>
      </c>
      <c r="H1763" t="s">
        <v>12</v>
      </c>
      <c r="I1763" s="2">
        <v>1447.89</v>
      </c>
      <c r="J1763" t="str">
        <f t="shared" si="247"/>
        <v>0-17</v>
      </c>
      <c r="K1763" s="2">
        <f t="shared" si="243"/>
        <v>1592.6790000000003</v>
      </c>
      <c r="L1763" s="2">
        <f t="shared" si="248"/>
        <v>1593</v>
      </c>
      <c r="M1763" s="2">
        <f t="shared" si="249"/>
        <v>1593</v>
      </c>
      <c r="N1763" s="2">
        <f t="shared" si="250"/>
        <v>1592</v>
      </c>
      <c r="O1763">
        <f t="shared" si="244"/>
        <v>2022</v>
      </c>
      <c r="P1763" t="str">
        <f t="shared" si="245"/>
        <v>Apr</v>
      </c>
      <c r="Q1763" t="str">
        <f t="shared" si="246"/>
        <v>Apr-2022</v>
      </c>
      <c r="R1763" s="2" t="str">
        <f t="shared" si="251"/>
        <v>CHILDREN</v>
      </c>
    </row>
    <row r="1764" spans="1:18" x14ac:dyDescent="0.35">
      <c r="A1764" s="1">
        <v>44758</v>
      </c>
      <c r="B1764" t="s">
        <v>1794</v>
      </c>
      <c r="C1764">
        <v>78</v>
      </c>
      <c r="D1764" t="s">
        <v>14</v>
      </c>
      <c r="E1764" t="s">
        <v>22</v>
      </c>
      <c r="F1764" t="s">
        <v>16</v>
      </c>
      <c r="G1764" s="6">
        <f>VLOOKUP(F1764,S$11:$T$15, 2, FALSE)</f>
        <v>2509.1716796874998</v>
      </c>
      <c r="H1764" t="s">
        <v>12</v>
      </c>
      <c r="I1764" s="2">
        <v>2631.23</v>
      </c>
      <c r="J1764" t="str">
        <f t="shared" si="247"/>
        <v>&gt;59</v>
      </c>
      <c r="K1764" s="2">
        <f t="shared" si="243"/>
        <v>2894.3530000000001</v>
      </c>
      <c r="L1764" s="2">
        <f t="shared" si="248"/>
        <v>2894</v>
      </c>
      <c r="M1764" s="2">
        <f t="shared" si="249"/>
        <v>2895</v>
      </c>
      <c r="N1764" s="2">
        <f t="shared" si="250"/>
        <v>2894</v>
      </c>
      <c r="O1764">
        <f t="shared" si="244"/>
        <v>2022</v>
      </c>
      <c r="P1764" t="str">
        <f t="shared" si="245"/>
        <v>Jul</v>
      </c>
      <c r="Q1764" t="str">
        <f t="shared" si="246"/>
        <v>Jul-2022</v>
      </c>
      <c r="R1764" s="2" t="str">
        <f t="shared" si="251"/>
        <v>ADULTS</v>
      </c>
    </row>
    <row r="1765" spans="1:18" x14ac:dyDescent="0.35">
      <c r="A1765" s="1">
        <v>45087</v>
      </c>
      <c r="B1765" t="s">
        <v>1795</v>
      </c>
      <c r="C1765">
        <v>60</v>
      </c>
      <c r="D1765" t="s">
        <v>9</v>
      </c>
      <c r="E1765" t="s">
        <v>33</v>
      </c>
      <c r="F1765" t="s">
        <v>23</v>
      </c>
      <c r="G1765" s="6">
        <f>VLOOKUP(F1765,S$11:$T$15, 2, FALSE)</f>
        <v>2440.2966694490819</v>
      </c>
      <c r="H1765" t="s">
        <v>37</v>
      </c>
      <c r="I1765" s="2">
        <v>937.48</v>
      </c>
      <c r="J1765" t="str">
        <f t="shared" si="247"/>
        <v>&gt;59</v>
      </c>
      <c r="K1765" s="2">
        <f t="shared" si="243"/>
        <v>1031.2280000000001</v>
      </c>
      <c r="L1765" s="2">
        <f t="shared" si="248"/>
        <v>1031</v>
      </c>
      <c r="M1765" s="2">
        <f t="shared" si="249"/>
        <v>1032</v>
      </c>
      <c r="N1765" s="2">
        <f t="shared" si="250"/>
        <v>1031</v>
      </c>
      <c r="O1765">
        <f t="shared" si="244"/>
        <v>2023</v>
      </c>
      <c r="P1765" t="str">
        <f t="shared" si="245"/>
        <v>Jun</v>
      </c>
      <c r="Q1765" t="str">
        <f t="shared" si="246"/>
        <v>Jun-2023</v>
      </c>
      <c r="R1765" s="2" t="str">
        <f t="shared" si="251"/>
        <v>ADULTS</v>
      </c>
    </row>
    <row r="1766" spans="1:18" x14ac:dyDescent="0.35">
      <c r="A1766" s="1">
        <v>44564</v>
      </c>
      <c r="B1766" t="s">
        <v>1796</v>
      </c>
      <c r="C1766">
        <v>73</v>
      </c>
      <c r="D1766" t="s">
        <v>21</v>
      </c>
      <c r="E1766" t="s">
        <v>27</v>
      </c>
      <c r="F1766" t="s">
        <v>16</v>
      </c>
      <c r="G1766" s="6">
        <f>VLOOKUP(F1766,S$11:$T$15, 2, FALSE)</f>
        <v>2509.1716796874998</v>
      </c>
      <c r="H1766" t="s">
        <v>17</v>
      </c>
      <c r="I1766" s="2">
        <v>3108.83</v>
      </c>
      <c r="J1766" t="str">
        <f t="shared" si="247"/>
        <v>&gt;59</v>
      </c>
      <c r="K1766" s="2">
        <f t="shared" si="243"/>
        <v>3419.7130000000002</v>
      </c>
      <c r="L1766" s="2">
        <f t="shared" si="248"/>
        <v>3420</v>
      </c>
      <c r="M1766" s="2">
        <f t="shared" si="249"/>
        <v>3420</v>
      </c>
      <c r="N1766" s="2">
        <f t="shared" si="250"/>
        <v>3419</v>
      </c>
      <c r="O1766">
        <f t="shared" si="244"/>
        <v>2022</v>
      </c>
      <c r="P1766" t="str">
        <f t="shared" si="245"/>
        <v>Jan</v>
      </c>
      <c r="Q1766" t="str">
        <f t="shared" si="246"/>
        <v>Jan-2022</v>
      </c>
      <c r="R1766" s="2" t="str">
        <f t="shared" si="251"/>
        <v>ADULTS</v>
      </c>
    </row>
    <row r="1767" spans="1:18" x14ac:dyDescent="0.35">
      <c r="A1767" s="1">
        <v>45265</v>
      </c>
      <c r="B1767" t="s">
        <v>1797</v>
      </c>
      <c r="C1767">
        <v>67</v>
      </c>
      <c r="D1767" t="s">
        <v>21</v>
      </c>
      <c r="E1767" t="s">
        <v>33</v>
      </c>
      <c r="F1767" t="s">
        <v>23</v>
      </c>
      <c r="G1767" s="6">
        <f>VLOOKUP(F1767,S$11:$T$15, 2, FALSE)</f>
        <v>2440.2966694490819</v>
      </c>
      <c r="H1767" t="s">
        <v>67</v>
      </c>
      <c r="I1767" s="2">
        <v>2730.67</v>
      </c>
      <c r="J1767" t="str">
        <f t="shared" si="247"/>
        <v>&gt;59</v>
      </c>
      <c r="K1767" s="2">
        <f t="shared" si="243"/>
        <v>3003.7370000000005</v>
      </c>
      <c r="L1767" s="2">
        <f t="shared" si="248"/>
        <v>3004</v>
      </c>
      <c r="M1767" s="2">
        <f t="shared" si="249"/>
        <v>3004</v>
      </c>
      <c r="N1767" s="2">
        <f t="shared" si="250"/>
        <v>3003</v>
      </c>
      <c r="O1767">
        <f t="shared" si="244"/>
        <v>2023</v>
      </c>
      <c r="P1767" t="str">
        <f t="shared" si="245"/>
        <v>Dec</v>
      </c>
      <c r="Q1767" t="str">
        <f t="shared" si="246"/>
        <v>Dec-2023</v>
      </c>
      <c r="R1767" s="2" t="str">
        <f t="shared" si="251"/>
        <v>ADULTS</v>
      </c>
    </row>
    <row r="1768" spans="1:18" x14ac:dyDescent="0.35">
      <c r="A1768" s="1">
        <v>45034</v>
      </c>
      <c r="B1768" t="s">
        <v>1798</v>
      </c>
      <c r="C1768">
        <v>34</v>
      </c>
      <c r="D1768" t="s">
        <v>21</v>
      </c>
      <c r="E1768" t="s">
        <v>35</v>
      </c>
      <c r="F1768" t="s">
        <v>16</v>
      </c>
      <c r="G1768" s="6">
        <f>VLOOKUP(F1768,S$11:$T$15, 2, FALSE)</f>
        <v>2509.1716796874998</v>
      </c>
      <c r="H1768" t="s">
        <v>17</v>
      </c>
      <c r="I1768" s="2">
        <v>3603.7</v>
      </c>
      <c r="J1768" t="str">
        <f t="shared" si="247"/>
        <v>18-39</v>
      </c>
      <c r="K1768" s="2">
        <f t="shared" si="243"/>
        <v>3964.07</v>
      </c>
      <c r="L1768" s="2">
        <f t="shared" si="248"/>
        <v>3964</v>
      </c>
      <c r="M1768" s="2">
        <f t="shared" si="249"/>
        <v>3965</v>
      </c>
      <c r="N1768" s="2">
        <f t="shared" si="250"/>
        <v>3964</v>
      </c>
      <c r="O1768">
        <f t="shared" si="244"/>
        <v>2023</v>
      </c>
      <c r="P1768" t="str">
        <f t="shared" si="245"/>
        <v>Apr</v>
      </c>
      <c r="Q1768" t="str">
        <f t="shared" si="246"/>
        <v>Apr-2023</v>
      </c>
      <c r="R1768" s="2" t="str">
        <f t="shared" si="251"/>
        <v>ADULTS</v>
      </c>
    </row>
    <row r="1769" spans="1:18" x14ac:dyDescent="0.35">
      <c r="A1769" s="1">
        <v>44914</v>
      </c>
      <c r="B1769" t="s">
        <v>1799</v>
      </c>
      <c r="C1769">
        <v>56</v>
      </c>
      <c r="D1769" t="s">
        <v>14</v>
      </c>
      <c r="E1769" t="s">
        <v>10</v>
      </c>
      <c r="F1769" t="s">
        <v>30</v>
      </c>
      <c r="G1769" s="6">
        <f>VLOOKUP(F1769,S$11:$T$15, 2, FALSE)</f>
        <v>2496.7676064257025</v>
      </c>
      <c r="H1769" t="s">
        <v>40</v>
      </c>
      <c r="I1769" s="2">
        <v>1714.18</v>
      </c>
      <c r="J1769" t="str">
        <f t="shared" si="247"/>
        <v>40-59</v>
      </c>
      <c r="K1769" s="2">
        <f t="shared" si="243"/>
        <v>1885.5980000000002</v>
      </c>
      <c r="L1769" s="2">
        <f t="shared" si="248"/>
        <v>1886</v>
      </c>
      <c r="M1769" s="2">
        <f t="shared" si="249"/>
        <v>1886</v>
      </c>
      <c r="N1769" s="2">
        <f t="shared" si="250"/>
        <v>1885</v>
      </c>
      <c r="O1769">
        <f t="shared" si="244"/>
        <v>2022</v>
      </c>
      <c r="P1769" t="str">
        <f t="shared" si="245"/>
        <v>Dec</v>
      </c>
      <c r="Q1769" t="str">
        <f t="shared" si="246"/>
        <v>Dec-2022</v>
      </c>
      <c r="R1769" s="2" t="str">
        <f t="shared" si="251"/>
        <v>ADULTS</v>
      </c>
    </row>
    <row r="1770" spans="1:18" x14ac:dyDescent="0.35">
      <c r="A1770" s="1">
        <v>44871</v>
      </c>
      <c r="B1770" t="s">
        <v>1800</v>
      </c>
      <c r="C1770">
        <v>66</v>
      </c>
      <c r="D1770" t="s">
        <v>21</v>
      </c>
      <c r="E1770" t="s">
        <v>35</v>
      </c>
      <c r="F1770" t="s">
        <v>11</v>
      </c>
      <c r="G1770" s="6">
        <f>VLOOKUP(F1770,S$11:$T$15, 2, FALSE)</f>
        <v>2503.6022787783868</v>
      </c>
      <c r="H1770" t="s">
        <v>37</v>
      </c>
      <c r="I1770" s="2">
        <v>28.52</v>
      </c>
      <c r="J1770" t="str">
        <f t="shared" si="247"/>
        <v>&gt;59</v>
      </c>
      <c r="K1770" s="2">
        <f t="shared" si="243"/>
        <v>31.372000000000003</v>
      </c>
      <c r="L1770" s="2">
        <f t="shared" si="248"/>
        <v>31</v>
      </c>
      <c r="M1770" s="2">
        <f t="shared" si="249"/>
        <v>32</v>
      </c>
      <c r="N1770" s="2">
        <f t="shared" si="250"/>
        <v>31</v>
      </c>
      <c r="O1770">
        <f t="shared" si="244"/>
        <v>2022</v>
      </c>
      <c r="P1770" t="str">
        <f t="shared" si="245"/>
        <v>Nov</v>
      </c>
      <c r="Q1770" t="str">
        <f t="shared" si="246"/>
        <v>Nov-2022</v>
      </c>
      <c r="R1770" s="2" t="str">
        <f t="shared" si="251"/>
        <v>ADULTS</v>
      </c>
    </row>
    <row r="1771" spans="1:18" x14ac:dyDescent="0.35">
      <c r="A1771" s="1">
        <v>44756</v>
      </c>
      <c r="B1771" t="s">
        <v>1801</v>
      </c>
      <c r="C1771">
        <v>24</v>
      </c>
      <c r="D1771" t="s">
        <v>14</v>
      </c>
      <c r="E1771" t="s">
        <v>33</v>
      </c>
      <c r="F1771" t="s">
        <v>23</v>
      </c>
      <c r="G1771" s="6">
        <f>VLOOKUP(F1771,S$11:$T$15, 2, FALSE)</f>
        <v>2440.2966694490819</v>
      </c>
      <c r="H1771" t="s">
        <v>17</v>
      </c>
      <c r="I1771" s="2">
        <v>99.17</v>
      </c>
      <c r="J1771" t="str">
        <f t="shared" si="247"/>
        <v>18-39</v>
      </c>
      <c r="K1771" s="2">
        <f t="shared" si="243"/>
        <v>109.08700000000002</v>
      </c>
      <c r="L1771" s="2">
        <f t="shared" si="248"/>
        <v>109</v>
      </c>
      <c r="M1771" s="2">
        <f t="shared" si="249"/>
        <v>110</v>
      </c>
      <c r="N1771" s="2">
        <f t="shared" si="250"/>
        <v>109</v>
      </c>
      <c r="O1771">
        <f t="shared" si="244"/>
        <v>2022</v>
      </c>
      <c r="P1771" t="str">
        <f t="shared" si="245"/>
        <v>Jul</v>
      </c>
      <c r="Q1771" t="str">
        <f t="shared" si="246"/>
        <v>Jul-2022</v>
      </c>
      <c r="R1771" s="2" t="str">
        <f t="shared" si="251"/>
        <v>ADULTS</v>
      </c>
    </row>
    <row r="1772" spans="1:18" x14ac:dyDescent="0.35">
      <c r="A1772" s="1">
        <v>44582</v>
      </c>
      <c r="B1772" t="s">
        <v>1802</v>
      </c>
      <c r="C1772">
        <v>2</v>
      </c>
      <c r="D1772" t="s">
        <v>21</v>
      </c>
      <c r="E1772" t="s">
        <v>35</v>
      </c>
      <c r="F1772" t="s">
        <v>23</v>
      </c>
      <c r="G1772" s="6">
        <f>VLOOKUP(F1772,S$11:$T$15, 2, FALSE)</f>
        <v>2440.2966694490819</v>
      </c>
      <c r="H1772" t="s">
        <v>40</v>
      </c>
      <c r="I1772" s="2">
        <v>2041.87</v>
      </c>
      <c r="J1772" t="str">
        <f t="shared" si="247"/>
        <v>0-17</v>
      </c>
      <c r="K1772" s="2">
        <f t="shared" si="243"/>
        <v>2246.0570000000002</v>
      </c>
      <c r="L1772" s="2">
        <f t="shared" si="248"/>
        <v>2246</v>
      </c>
      <c r="M1772" s="2">
        <f t="shared" si="249"/>
        <v>2247</v>
      </c>
      <c r="N1772" s="2">
        <f t="shared" si="250"/>
        <v>2246</v>
      </c>
      <c r="O1772">
        <f t="shared" si="244"/>
        <v>2022</v>
      </c>
      <c r="P1772" t="str">
        <f t="shared" si="245"/>
        <v>Jan</v>
      </c>
      <c r="Q1772" t="str">
        <f t="shared" si="246"/>
        <v>Jan-2022</v>
      </c>
      <c r="R1772" s="2" t="str">
        <f t="shared" si="251"/>
        <v>CHILDREN</v>
      </c>
    </row>
    <row r="1773" spans="1:18" x14ac:dyDescent="0.35">
      <c r="A1773" s="1">
        <v>45185</v>
      </c>
      <c r="B1773" t="s">
        <v>1803</v>
      </c>
      <c r="C1773">
        <v>33</v>
      </c>
      <c r="D1773" t="s">
        <v>9</v>
      </c>
      <c r="E1773" t="s">
        <v>15</v>
      </c>
      <c r="F1773" t="s">
        <v>11</v>
      </c>
      <c r="G1773" s="6">
        <f>VLOOKUP(F1773,S$11:$T$15, 2, FALSE)</f>
        <v>2503.6022787783868</v>
      </c>
      <c r="H1773" t="s">
        <v>40</v>
      </c>
      <c r="I1773" s="2">
        <v>729.02</v>
      </c>
      <c r="J1773" t="str">
        <f t="shared" si="247"/>
        <v>18-39</v>
      </c>
      <c r="K1773" s="2">
        <f t="shared" si="243"/>
        <v>801.92200000000003</v>
      </c>
      <c r="L1773" s="2">
        <f t="shared" si="248"/>
        <v>802</v>
      </c>
      <c r="M1773" s="2">
        <f t="shared" si="249"/>
        <v>802</v>
      </c>
      <c r="N1773" s="2">
        <f t="shared" si="250"/>
        <v>801</v>
      </c>
      <c r="O1773">
        <f t="shared" si="244"/>
        <v>2023</v>
      </c>
      <c r="P1773" t="str">
        <f t="shared" si="245"/>
        <v>Sep</v>
      </c>
      <c r="Q1773" t="str">
        <f t="shared" si="246"/>
        <v>Sep-2023</v>
      </c>
      <c r="R1773" s="2" t="str">
        <f t="shared" si="251"/>
        <v>ADULTS</v>
      </c>
    </row>
    <row r="1774" spans="1:18" x14ac:dyDescent="0.35">
      <c r="A1774" s="1">
        <v>45261</v>
      </c>
      <c r="B1774" t="s">
        <v>1804</v>
      </c>
      <c r="C1774">
        <v>87</v>
      </c>
      <c r="D1774" t="s">
        <v>14</v>
      </c>
      <c r="E1774" t="s">
        <v>35</v>
      </c>
      <c r="F1774" t="s">
        <v>11</v>
      </c>
      <c r="G1774" s="6">
        <f>VLOOKUP(F1774,S$11:$T$15, 2, FALSE)</f>
        <v>2503.6022787783868</v>
      </c>
      <c r="H1774" t="s">
        <v>12</v>
      </c>
      <c r="I1774" s="2">
        <v>915.99</v>
      </c>
      <c r="J1774" t="str">
        <f t="shared" si="247"/>
        <v>&gt;59</v>
      </c>
      <c r="K1774" s="2">
        <f t="shared" si="243"/>
        <v>1007.5890000000001</v>
      </c>
      <c r="L1774" s="2">
        <f t="shared" si="248"/>
        <v>1008</v>
      </c>
      <c r="M1774" s="2">
        <f t="shared" si="249"/>
        <v>1008</v>
      </c>
      <c r="N1774" s="2">
        <f t="shared" si="250"/>
        <v>1007</v>
      </c>
      <c r="O1774">
        <f t="shared" si="244"/>
        <v>2023</v>
      </c>
      <c r="P1774" t="str">
        <f t="shared" si="245"/>
        <v>Dec</v>
      </c>
      <c r="Q1774" t="str">
        <f t="shared" si="246"/>
        <v>Dec-2023</v>
      </c>
      <c r="R1774" s="2" t="str">
        <f t="shared" si="251"/>
        <v>ADULTS</v>
      </c>
    </row>
    <row r="1775" spans="1:18" x14ac:dyDescent="0.35">
      <c r="A1775" s="1">
        <v>45127</v>
      </c>
      <c r="B1775" t="s">
        <v>1805</v>
      </c>
      <c r="C1775">
        <v>52</v>
      </c>
      <c r="D1775" t="s">
        <v>21</v>
      </c>
      <c r="E1775" t="s">
        <v>10</v>
      </c>
      <c r="F1775" t="s">
        <v>16</v>
      </c>
      <c r="G1775" s="6">
        <f>VLOOKUP(F1775,S$11:$T$15, 2, FALSE)</f>
        <v>2509.1716796874998</v>
      </c>
      <c r="H1775" t="s">
        <v>40</v>
      </c>
      <c r="I1775" s="2">
        <v>2393.21</v>
      </c>
      <c r="J1775" t="str">
        <f t="shared" si="247"/>
        <v>40-59</v>
      </c>
      <c r="K1775" s="2">
        <f t="shared" si="243"/>
        <v>2632.5310000000004</v>
      </c>
      <c r="L1775" s="2">
        <f t="shared" si="248"/>
        <v>2633</v>
      </c>
      <c r="M1775" s="2">
        <f t="shared" si="249"/>
        <v>2633</v>
      </c>
      <c r="N1775" s="2">
        <f t="shared" si="250"/>
        <v>2632</v>
      </c>
      <c r="O1775">
        <f t="shared" si="244"/>
        <v>2023</v>
      </c>
      <c r="P1775" t="str">
        <f t="shared" si="245"/>
        <v>Jul</v>
      </c>
      <c r="Q1775" t="str">
        <f t="shared" si="246"/>
        <v>Jul-2023</v>
      </c>
      <c r="R1775" s="2" t="str">
        <f t="shared" si="251"/>
        <v>ADULTS</v>
      </c>
    </row>
    <row r="1776" spans="1:18" x14ac:dyDescent="0.35">
      <c r="A1776" s="1">
        <v>44841</v>
      </c>
      <c r="B1776" t="s">
        <v>1806</v>
      </c>
      <c r="C1776">
        <v>2</v>
      </c>
      <c r="D1776" t="s">
        <v>14</v>
      </c>
      <c r="E1776" t="s">
        <v>10</v>
      </c>
      <c r="F1776" t="s">
        <v>30</v>
      </c>
      <c r="G1776" s="6">
        <f>VLOOKUP(F1776,S$11:$T$15, 2, FALSE)</f>
        <v>2496.7676064257025</v>
      </c>
      <c r="H1776" t="s">
        <v>28</v>
      </c>
      <c r="I1776" s="2">
        <v>1103.68</v>
      </c>
      <c r="J1776" t="str">
        <f t="shared" si="247"/>
        <v>0-17</v>
      </c>
      <c r="K1776" s="2">
        <f t="shared" si="243"/>
        <v>1214.0480000000002</v>
      </c>
      <c r="L1776" s="2">
        <f t="shared" si="248"/>
        <v>1214</v>
      </c>
      <c r="M1776" s="2">
        <f t="shared" si="249"/>
        <v>1215</v>
      </c>
      <c r="N1776" s="2">
        <f t="shared" si="250"/>
        <v>1214</v>
      </c>
      <c r="O1776">
        <f t="shared" si="244"/>
        <v>2022</v>
      </c>
      <c r="P1776" t="str">
        <f t="shared" si="245"/>
        <v>Oct</v>
      </c>
      <c r="Q1776" t="str">
        <f t="shared" si="246"/>
        <v>Oct-2022</v>
      </c>
      <c r="R1776" s="2" t="str">
        <f t="shared" si="251"/>
        <v>CHILDREN</v>
      </c>
    </row>
    <row r="1777" spans="1:18" x14ac:dyDescent="0.35">
      <c r="A1777" s="1">
        <v>44676</v>
      </c>
      <c r="B1777" t="s">
        <v>1807</v>
      </c>
      <c r="C1777">
        <v>65</v>
      </c>
      <c r="D1777" t="s">
        <v>21</v>
      </c>
      <c r="E1777" t="s">
        <v>22</v>
      </c>
      <c r="F1777" t="s">
        <v>30</v>
      </c>
      <c r="G1777" s="6">
        <f>VLOOKUP(F1777,S$11:$T$15, 2, FALSE)</f>
        <v>2496.7676064257025</v>
      </c>
      <c r="H1777" t="s">
        <v>12</v>
      </c>
      <c r="I1777" s="2">
        <v>1116.0999999999999</v>
      </c>
      <c r="J1777" t="str">
        <f t="shared" si="247"/>
        <v>&gt;59</v>
      </c>
      <c r="K1777" s="2">
        <f t="shared" si="243"/>
        <v>1227.71</v>
      </c>
      <c r="L1777" s="2">
        <f t="shared" si="248"/>
        <v>1228</v>
      </c>
      <c r="M1777" s="2">
        <f t="shared" si="249"/>
        <v>1228</v>
      </c>
      <c r="N1777" s="2">
        <f t="shared" si="250"/>
        <v>1227</v>
      </c>
      <c r="O1777">
        <f t="shared" si="244"/>
        <v>2022</v>
      </c>
      <c r="P1777" t="str">
        <f t="shared" si="245"/>
        <v>Apr</v>
      </c>
      <c r="Q1777" t="str">
        <f t="shared" si="246"/>
        <v>Apr-2022</v>
      </c>
      <c r="R1777" s="2" t="str">
        <f t="shared" si="251"/>
        <v>ADULTS</v>
      </c>
    </row>
    <row r="1778" spans="1:18" x14ac:dyDescent="0.35">
      <c r="A1778" s="1">
        <v>45116</v>
      </c>
      <c r="B1778" t="s">
        <v>1808</v>
      </c>
      <c r="C1778">
        <v>79</v>
      </c>
      <c r="D1778" t="s">
        <v>9</v>
      </c>
      <c r="E1778" t="s">
        <v>19</v>
      </c>
      <c r="F1778" t="s">
        <v>30</v>
      </c>
      <c r="G1778" s="6">
        <f>VLOOKUP(F1778,S$11:$T$15, 2, FALSE)</f>
        <v>2496.7676064257025</v>
      </c>
      <c r="H1778" t="s">
        <v>37</v>
      </c>
      <c r="I1778" s="2">
        <v>3200.77</v>
      </c>
      <c r="J1778" t="str">
        <f t="shared" si="247"/>
        <v>&gt;59</v>
      </c>
      <c r="K1778" s="2">
        <f t="shared" si="243"/>
        <v>3520.8470000000002</v>
      </c>
      <c r="L1778" s="2">
        <f t="shared" si="248"/>
        <v>3521</v>
      </c>
      <c r="M1778" s="2">
        <f t="shared" si="249"/>
        <v>3521</v>
      </c>
      <c r="N1778" s="2">
        <f t="shared" si="250"/>
        <v>3520</v>
      </c>
      <c r="O1778">
        <f t="shared" si="244"/>
        <v>2023</v>
      </c>
      <c r="P1778" t="str">
        <f t="shared" si="245"/>
        <v>Jul</v>
      </c>
      <c r="Q1778" t="str">
        <f t="shared" si="246"/>
        <v>Jul-2023</v>
      </c>
      <c r="R1778" s="2" t="str">
        <f t="shared" si="251"/>
        <v>ADULTS</v>
      </c>
    </row>
    <row r="1779" spans="1:18" x14ac:dyDescent="0.35">
      <c r="A1779" s="1">
        <v>44860</v>
      </c>
      <c r="B1779" t="s">
        <v>1809</v>
      </c>
      <c r="C1779">
        <v>83</v>
      </c>
      <c r="D1779" t="s">
        <v>9</v>
      </c>
      <c r="E1779" t="s">
        <v>33</v>
      </c>
      <c r="F1779" t="s">
        <v>16</v>
      </c>
      <c r="G1779" s="6">
        <f>VLOOKUP(F1779,S$11:$T$15, 2, FALSE)</f>
        <v>2509.1716796874998</v>
      </c>
      <c r="H1779" t="s">
        <v>12</v>
      </c>
      <c r="I1779" s="2">
        <v>923.2</v>
      </c>
      <c r="J1779" t="str">
        <f t="shared" si="247"/>
        <v>&gt;59</v>
      </c>
      <c r="K1779" s="2">
        <f t="shared" si="243"/>
        <v>1015.5200000000001</v>
      </c>
      <c r="L1779" s="2">
        <f t="shared" si="248"/>
        <v>1016</v>
      </c>
      <c r="M1779" s="2">
        <f t="shared" si="249"/>
        <v>1016</v>
      </c>
      <c r="N1779" s="2">
        <f t="shared" si="250"/>
        <v>1015</v>
      </c>
      <c r="O1779">
        <f t="shared" si="244"/>
        <v>2022</v>
      </c>
      <c r="P1779" t="str">
        <f t="shared" si="245"/>
        <v>Oct</v>
      </c>
      <c r="Q1779" t="str">
        <f t="shared" si="246"/>
        <v>Oct-2022</v>
      </c>
      <c r="R1779" s="2" t="str">
        <f t="shared" si="251"/>
        <v>ADULTS</v>
      </c>
    </row>
    <row r="1780" spans="1:18" x14ac:dyDescent="0.35">
      <c r="A1780" s="1">
        <v>44908</v>
      </c>
      <c r="B1780" t="s">
        <v>1810</v>
      </c>
      <c r="C1780">
        <v>59</v>
      </c>
      <c r="D1780" t="s">
        <v>9</v>
      </c>
      <c r="E1780" t="s">
        <v>10</v>
      </c>
      <c r="F1780" t="s">
        <v>23</v>
      </c>
      <c r="G1780" s="6">
        <f>VLOOKUP(F1780,S$11:$T$15, 2, FALSE)</f>
        <v>2440.2966694490819</v>
      </c>
      <c r="H1780" t="s">
        <v>17</v>
      </c>
      <c r="I1780" s="2">
        <v>1732.78</v>
      </c>
      <c r="J1780" t="str">
        <f t="shared" si="247"/>
        <v>40-59</v>
      </c>
      <c r="K1780" s="2">
        <f t="shared" si="243"/>
        <v>1906.0580000000002</v>
      </c>
      <c r="L1780" s="2">
        <f t="shared" si="248"/>
        <v>1906</v>
      </c>
      <c r="M1780" s="2">
        <f t="shared" si="249"/>
        <v>1907</v>
      </c>
      <c r="N1780" s="2">
        <f t="shared" si="250"/>
        <v>1906</v>
      </c>
      <c r="O1780">
        <f t="shared" si="244"/>
        <v>2022</v>
      </c>
      <c r="P1780" t="str">
        <f t="shared" si="245"/>
        <v>Dec</v>
      </c>
      <c r="Q1780" t="str">
        <f t="shared" si="246"/>
        <v>Dec-2022</v>
      </c>
      <c r="R1780" s="2" t="str">
        <f t="shared" si="251"/>
        <v>ADULTS</v>
      </c>
    </row>
    <row r="1781" spans="1:18" x14ac:dyDescent="0.35">
      <c r="A1781" s="1">
        <v>45044</v>
      </c>
      <c r="B1781" t="s">
        <v>1811</v>
      </c>
      <c r="C1781">
        <v>17</v>
      </c>
      <c r="D1781" t="s">
        <v>14</v>
      </c>
      <c r="E1781" t="s">
        <v>27</v>
      </c>
      <c r="F1781" t="s">
        <v>30</v>
      </c>
      <c r="G1781" s="6">
        <f>VLOOKUP(F1781,S$11:$T$15, 2, FALSE)</f>
        <v>2496.7676064257025</v>
      </c>
      <c r="H1781" t="s">
        <v>40</v>
      </c>
      <c r="I1781" s="2">
        <v>2548.8200000000002</v>
      </c>
      <c r="J1781" t="str">
        <f t="shared" si="247"/>
        <v>0-17</v>
      </c>
      <c r="K1781" s="2">
        <f t="shared" si="243"/>
        <v>2803.7020000000002</v>
      </c>
      <c r="L1781" s="2">
        <f t="shared" si="248"/>
        <v>2804</v>
      </c>
      <c r="M1781" s="2">
        <f t="shared" si="249"/>
        <v>2804</v>
      </c>
      <c r="N1781" s="2">
        <f t="shared" si="250"/>
        <v>2803</v>
      </c>
      <c r="O1781">
        <f t="shared" si="244"/>
        <v>2023</v>
      </c>
      <c r="P1781" t="str">
        <f t="shared" si="245"/>
        <v>Apr</v>
      </c>
      <c r="Q1781" t="str">
        <f t="shared" si="246"/>
        <v>Apr-2023</v>
      </c>
      <c r="R1781" s="2" t="str">
        <f t="shared" si="251"/>
        <v>CHILDREN</v>
      </c>
    </row>
    <row r="1782" spans="1:18" x14ac:dyDescent="0.35">
      <c r="A1782" s="1">
        <v>44693</v>
      </c>
      <c r="B1782" t="s">
        <v>1812</v>
      </c>
      <c r="C1782">
        <v>71</v>
      </c>
      <c r="D1782" t="s">
        <v>14</v>
      </c>
      <c r="E1782" t="s">
        <v>35</v>
      </c>
      <c r="F1782" t="s">
        <v>11</v>
      </c>
      <c r="G1782" s="6">
        <f>VLOOKUP(F1782,S$11:$T$15, 2, FALSE)</f>
        <v>2503.6022787783868</v>
      </c>
      <c r="H1782" t="s">
        <v>40</v>
      </c>
      <c r="I1782" s="2">
        <v>4358.91</v>
      </c>
      <c r="J1782" t="str">
        <f t="shared" si="247"/>
        <v>&gt;59</v>
      </c>
      <c r="K1782" s="2">
        <f t="shared" si="243"/>
        <v>4794.8010000000004</v>
      </c>
      <c r="L1782" s="2">
        <f t="shared" si="248"/>
        <v>4795</v>
      </c>
      <c r="M1782" s="2">
        <f t="shared" si="249"/>
        <v>4795</v>
      </c>
      <c r="N1782" s="2">
        <f t="shared" si="250"/>
        <v>4794</v>
      </c>
      <c r="O1782">
        <f t="shared" si="244"/>
        <v>2022</v>
      </c>
      <c r="P1782" t="str">
        <f t="shared" si="245"/>
        <v>May</v>
      </c>
      <c r="Q1782" t="str">
        <f t="shared" si="246"/>
        <v>May-2022</v>
      </c>
      <c r="R1782" s="2" t="str">
        <f t="shared" si="251"/>
        <v>ADULTS</v>
      </c>
    </row>
    <row r="1783" spans="1:18" x14ac:dyDescent="0.35">
      <c r="A1783" s="1">
        <v>44654</v>
      </c>
      <c r="B1783" t="s">
        <v>1813</v>
      </c>
      <c r="C1783">
        <v>72</v>
      </c>
      <c r="D1783" t="s">
        <v>9</v>
      </c>
      <c r="E1783" t="s">
        <v>22</v>
      </c>
      <c r="F1783" t="s">
        <v>16</v>
      </c>
      <c r="G1783" s="6">
        <f>VLOOKUP(F1783,S$11:$T$15, 2, FALSE)</f>
        <v>2509.1716796874998</v>
      </c>
      <c r="H1783" t="s">
        <v>28</v>
      </c>
      <c r="I1783" s="2">
        <v>4236.1499999999996</v>
      </c>
      <c r="J1783" t="str">
        <f t="shared" si="247"/>
        <v>&gt;59</v>
      </c>
      <c r="K1783" s="2">
        <f t="shared" si="243"/>
        <v>4659.7650000000003</v>
      </c>
      <c r="L1783" s="2">
        <f t="shared" si="248"/>
        <v>4660</v>
      </c>
      <c r="M1783" s="2">
        <f t="shared" si="249"/>
        <v>4660</v>
      </c>
      <c r="N1783" s="2">
        <f t="shared" si="250"/>
        <v>4659</v>
      </c>
      <c r="O1783">
        <f t="shared" si="244"/>
        <v>2022</v>
      </c>
      <c r="P1783" t="str">
        <f t="shared" si="245"/>
        <v>Apr</v>
      </c>
      <c r="Q1783" t="str">
        <f t="shared" si="246"/>
        <v>Apr-2022</v>
      </c>
      <c r="R1783" s="2" t="str">
        <f t="shared" si="251"/>
        <v>ADULTS</v>
      </c>
    </row>
    <row r="1784" spans="1:18" x14ac:dyDescent="0.35">
      <c r="A1784" s="1">
        <v>45281</v>
      </c>
      <c r="B1784" t="s">
        <v>1814</v>
      </c>
      <c r="C1784">
        <v>92</v>
      </c>
      <c r="D1784" t="s">
        <v>14</v>
      </c>
      <c r="E1784" t="s">
        <v>35</v>
      </c>
      <c r="F1784" t="s">
        <v>16</v>
      </c>
      <c r="G1784" s="6">
        <f>VLOOKUP(F1784,S$11:$T$15, 2, FALSE)</f>
        <v>2509.1716796874998</v>
      </c>
      <c r="H1784" t="s">
        <v>28</v>
      </c>
      <c r="I1784" s="2">
        <v>4354.53</v>
      </c>
      <c r="J1784" t="str">
        <f t="shared" si="247"/>
        <v>&gt;59</v>
      </c>
      <c r="K1784" s="2">
        <f t="shared" si="243"/>
        <v>4789.9830000000002</v>
      </c>
      <c r="L1784" s="2">
        <f t="shared" si="248"/>
        <v>4790</v>
      </c>
      <c r="M1784" s="2">
        <f t="shared" si="249"/>
        <v>4790</v>
      </c>
      <c r="N1784" s="2">
        <f t="shared" si="250"/>
        <v>4789</v>
      </c>
      <c r="O1784">
        <f t="shared" si="244"/>
        <v>2023</v>
      </c>
      <c r="P1784" t="str">
        <f t="shared" si="245"/>
        <v>Dec</v>
      </c>
      <c r="Q1784" t="str">
        <f t="shared" si="246"/>
        <v>Dec-2023</v>
      </c>
      <c r="R1784" s="2" t="str">
        <f t="shared" si="251"/>
        <v>ADULTS</v>
      </c>
    </row>
    <row r="1785" spans="1:18" x14ac:dyDescent="0.35">
      <c r="A1785" s="1">
        <v>45259</v>
      </c>
      <c r="B1785" t="s">
        <v>1815</v>
      </c>
      <c r="C1785">
        <v>73</v>
      </c>
      <c r="D1785" t="s">
        <v>9</v>
      </c>
      <c r="E1785" t="s">
        <v>19</v>
      </c>
      <c r="F1785" t="s">
        <v>16</v>
      </c>
      <c r="G1785" s="6">
        <f>VLOOKUP(F1785,S$11:$T$15, 2, FALSE)</f>
        <v>2509.1716796874998</v>
      </c>
      <c r="H1785" t="s">
        <v>17</v>
      </c>
      <c r="I1785" s="2">
        <v>966.27</v>
      </c>
      <c r="J1785" t="str">
        <f t="shared" si="247"/>
        <v>&gt;59</v>
      </c>
      <c r="K1785" s="2">
        <f t="shared" si="243"/>
        <v>1062.8970000000002</v>
      </c>
      <c r="L1785" s="2">
        <f t="shared" si="248"/>
        <v>1063</v>
      </c>
      <c r="M1785" s="2">
        <f t="shared" si="249"/>
        <v>1063</v>
      </c>
      <c r="N1785" s="2">
        <f t="shared" si="250"/>
        <v>1062</v>
      </c>
      <c r="O1785">
        <f t="shared" si="244"/>
        <v>2023</v>
      </c>
      <c r="P1785" t="str">
        <f t="shared" si="245"/>
        <v>Nov</v>
      </c>
      <c r="Q1785" t="str">
        <f t="shared" si="246"/>
        <v>Nov-2023</v>
      </c>
      <c r="R1785" s="2" t="str">
        <f t="shared" si="251"/>
        <v>ADULTS</v>
      </c>
    </row>
    <row r="1786" spans="1:18" x14ac:dyDescent="0.35">
      <c r="A1786" s="1">
        <v>45118</v>
      </c>
      <c r="B1786" t="s">
        <v>1816</v>
      </c>
      <c r="C1786">
        <v>49</v>
      </c>
      <c r="D1786" t="s">
        <v>9</v>
      </c>
      <c r="E1786" t="s">
        <v>15</v>
      </c>
      <c r="F1786" t="s">
        <v>30</v>
      </c>
      <c r="G1786" s="6">
        <f>VLOOKUP(F1786,S$11:$T$15, 2, FALSE)</f>
        <v>2496.7676064257025</v>
      </c>
      <c r="H1786" t="s">
        <v>40</v>
      </c>
      <c r="I1786" s="2">
        <v>129.59</v>
      </c>
      <c r="J1786" t="str">
        <f t="shared" si="247"/>
        <v>40-59</v>
      </c>
      <c r="K1786" s="2">
        <f t="shared" si="243"/>
        <v>142.54900000000001</v>
      </c>
      <c r="L1786" s="2">
        <f t="shared" si="248"/>
        <v>143</v>
      </c>
      <c r="M1786" s="2">
        <f t="shared" si="249"/>
        <v>143</v>
      </c>
      <c r="N1786" s="2">
        <f t="shared" si="250"/>
        <v>142</v>
      </c>
      <c r="O1786">
        <f t="shared" si="244"/>
        <v>2023</v>
      </c>
      <c r="P1786" t="str">
        <f t="shared" si="245"/>
        <v>Jul</v>
      </c>
      <c r="Q1786" t="str">
        <f t="shared" si="246"/>
        <v>Jul-2023</v>
      </c>
      <c r="R1786" s="2" t="str">
        <f t="shared" si="251"/>
        <v>ADULTS</v>
      </c>
    </row>
    <row r="1787" spans="1:18" x14ac:dyDescent="0.35">
      <c r="A1787" s="1">
        <v>45196</v>
      </c>
      <c r="B1787" t="s">
        <v>1817</v>
      </c>
      <c r="C1787">
        <v>9</v>
      </c>
      <c r="D1787" t="s">
        <v>9</v>
      </c>
      <c r="E1787" t="s">
        <v>19</v>
      </c>
      <c r="F1787" t="s">
        <v>30</v>
      </c>
      <c r="G1787" s="6">
        <f>VLOOKUP(F1787,S$11:$T$15, 2, FALSE)</f>
        <v>2496.7676064257025</v>
      </c>
      <c r="H1787" t="s">
        <v>28</v>
      </c>
      <c r="I1787" s="2">
        <v>3618.36</v>
      </c>
      <c r="J1787" t="str">
        <f t="shared" si="247"/>
        <v>0-17</v>
      </c>
      <c r="K1787" s="2">
        <f t="shared" si="243"/>
        <v>3980.1960000000004</v>
      </c>
      <c r="L1787" s="2">
        <f t="shared" si="248"/>
        <v>3980</v>
      </c>
      <c r="M1787" s="2">
        <f t="shared" si="249"/>
        <v>3981</v>
      </c>
      <c r="N1787" s="2">
        <f t="shared" si="250"/>
        <v>3980</v>
      </c>
      <c r="O1787">
        <f t="shared" si="244"/>
        <v>2023</v>
      </c>
      <c r="P1787" t="str">
        <f t="shared" si="245"/>
        <v>Sep</v>
      </c>
      <c r="Q1787" t="str">
        <f t="shared" si="246"/>
        <v>Sep-2023</v>
      </c>
      <c r="R1787" s="2" t="str">
        <f t="shared" si="251"/>
        <v>CHILDREN</v>
      </c>
    </row>
    <row r="1788" spans="1:18" x14ac:dyDescent="0.35">
      <c r="A1788" s="1">
        <v>44621</v>
      </c>
      <c r="B1788" t="s">
        <v>1818</v>
      </c>
      <c r="C1788">
        <v>46</v>
      </c>
      <c r="D1788" t="s">
        <v>14</v>
      </c>
      <c r="E1788" t="s">
        <v>25</v>
      </c>
      <c r="F1788" t="s">
        <v>16</v>
      </c>
      <c r="G1788" s="6">
        <f>VLOOKUP(F1788,S$11:$T$15, 2, FALSE)</f>
        <v>2509.1716796874998</v>
      </c>
      <c r="H1788" t="s">
        <v>40</v>
      </c>
      <c r="I1788" s="2">
        <v>4727.32</v>
      </c>
      <c r="J1788" t="str">
        <f t="shared" si="247"/>
        <v>40-59</v>
      </c>
      <c r="K1788" s="2">
        <f t="shared" si="243"/>
        <v>5200.0519999999997</v>
      </c>
      <c r="L1788" s="2">
        <f t="shared" si="248"/>
        <v>5200</v>
      </c>
      <c r="M1788" s="2">
        <f t="shared" si="249"/>
        <v>5201</v>
      </c>
      <c r="N1788" s="2">
        <f t="shared" si="250"/>
        <v>5200</v>
      </c>
      <c r="O1788">
        <f t="shared" si="244"/>
        <v>2022</v>
      </c>
      <c r="P1788" t="str">
        <f t="shared" si="245"/>
        <v>Mar</v>
      </c>
      <c r="Q1788" t="str">
        <f t="shared" si="246"/>
        <v>Mar-2022</v>
      </c>
      <c r="R1788" s="2" t="str">
        <f t="shared" si="251"/>
        <v>ADULTS</v>
      </c>
    </row>
    <row r="1789" spans="1:18" x14ac:dyDescent="0.35">
      <c r="A1789" s="1">
        <v>44750</v>
      </c>
      <c r="B1789" t="s">
        <v>1819</v>
      </c>
      <c r="C1789">
        <v>84</v>
      </c>
      <c r="D1789" t="s">
        <v>21</v>
      </c>
      <c r="E1789" t="s">
        <v>25</v>
      </c>
      <c r="F1789" t="s">
        <v>16</v>
      </c>
      <c r="G1789" s="6">
        <f>VLOOKUP(F1789,S$11:$T$15, 2, FALSE)</f>
        <v>2509.1716796874998</v>
      </c>
      <c r="H1789" t="s">
        <v>40</v>
      </c>
      <c r="I1789" s="2">
        <v>4166.3599999999997</v>
      </c>
      <c r="J1789" t="str">
        <f t="shared" si="247"/>
        <v>&gt;59</v>
      </c>
      <c r="K1789" s="2">
        <f t="shared" si="243"/>
        <v>4582.9960000000001</v>
      </c>
      <c r="L1789" s="2">
        <f t="shared" si="248"/>
        <v>4583</v>
      </c>
      <c r="M1789" s="2">
        <f t="shared" si="249"/>
        <v>4583</v>
      </c>
      <c r="N1789" s="2">
        <f t="shared" si="250"/>
        <v>4582</v>
      </c>
      <c r="O1789">
        <f t="shared" si="244"/>
        <v>2022</v>
      </c>
      <c r="P1789" t="str">
        <f t="shared" si="245"/>
        <v>Jul</v>
      </c>
      <c r="Q1789" t="str">
        <f t="shared" si="246"/>
        <v>Jul-2022</v>
      </c>
      <c r="R1789" s="2" t="str">
        <f t="shared" si="251"/>
        <v>ADULTS</v>
      </c>
    </row>
    <row r="1790" spans="1:18" x14ac:dyDescent="0.35">
      <c r="A1790" s="1">
        <v>44711</v>
      </c>
      <c r="B1790" t="s">
        <v>1820</v>
      </c>
      <c r="C1790">
        <v>51</v>
      </c>
      <c r="D1790" t="s">
        <v>9</v>
      </c>
      <c r="E1790" t="s">
        <v>27</v>
      </c>
      <c r="F1790" t="s">
        <v>16</v>
      </c>
      <c r="G1790" s="6">
        <f>VLOOKUP(F1790,S$11:$T$15, 2, FALSE)</f>
        <v>2509.1716796874998</v>
      </c>
      <c r="H1790" t="s">
        <v>12</v>
      </c>
      <c r="I1790" s="2">
        <v>2647.18</v>
      </c>
      <c r="J1790" t="str">
        <f t="shared" si="247"/>
        <v>40-59</v>
      </c>
      <c r="K1790" s="2">
        <f t="shared" si="243"/>
        <v>2911.8980000000001</v>
      </c>
      <c r="L1790" s="2">
        <f t="shared" si="248"/>
        <v>2912</v>
      </c>
      <c r="M1790" s="2">
        <f t="shared" si="249"/>
        <v>2912</v>
      </c>
      <c r="N1790" s="2">
        <f t="shared" si="250"/>
        <v>2911</v>
      </c>
      <c r="O1790">
        <f t="shared" si="244"/>
        <v>2022</v>
      </c>
      <c r="P1790" t="str">
        <f t="shared" si="245"/>
        <v>May</v>
      </c>
      <c r="Q1790" t="str">
        <f t="shared" si="246"/>
        <v>May-2022</v>
      </c>
      <c r="R1790" s="2" t="str">
        <f t="shared" si="251"/>
        <v>ADULTS</v>
      </c>
    </row>
    <row r="1791" spans="1:18" x14ac:dyDescent="0.35">
      <c r="A1791" s="1">
        <v>44579</v>
      </c>
      <c r="B1791" t="s">
        <v>1821</v>
      </c>
      <c r="C1791">
        <v>92</v>
      </c>
      <c r="D1791" t="s">
        <v>9</v>
      </c>
      <c r="E1791" t="s">
        <v>35</v>
      </c>
      <c r="F1791" t="s">
        <v>11</v>
      </c>
      <c r="G1791" s="6">
        <f>VLOOKUP(F1791,S$11:$T$15, 2, FALSE)</f>
        <v>2503.6022787783868</v>
      </c>
      <c r="H1791" t="s">
        <v>12</v>
      </c>
      <c r="I1791" s="2">
        <v>2042.87</v>
      </c>
      <c r="J1791" t="str">
        <f t="shared" si="247"/>
        <v>&gt;59</v>
      </c>
      <c r="K1791" s="2">
        <f t="shared" si="243"/>
        <v>2247.1570000000002</v>
      </c>
      <c r="L1791" s="2">
        <f t="shared" si="248"/>
        <v>2247</v>
      </c>
      <c r="M1791" s="2">
        <f t="shared" si="249"/>
        <v>2248</v>
      </c>
      <c r="N1791" s="2">
        <f t="shared" si="250"/>
        <v>2247</v>
      </c>
      <c r="O1791">
        <f t="shared" si="244"/>
        <v>2022</v>
      </c>
      <c r="P1791" t="str">
        <f t="shared" si="245"/>
        <v>Jan</v>
      </c>
      <c r="Q1791" t="str">
        <f t="shared" si="246"/>
        <v>Jan-2022</v>
      </c>
      <c r="R1791" s="2" t="str">
        <f t="shared" si="251"/>
        <v>ADULTS</v>
      </c>
    </row>
    <row r="1792" spans="1:18" x14ac:dyDescent="0.35">
      <c r="A1792" s="1">
        <v>44691</v>
      </c>
      <c r="B1792" t="s">
        <v>1822</v>
      </c>
      <c r="C1792">
        <v>48</v>
      </c>
      <c r="D1792" t="s">
        <v>9</v>
      </c>
      <c r="E1792" t="s">
        <v>25</v>
      </c>
      <c r="F1792" t="s">
        <v>23</v>
      </c>
      <c r="G1792" s="6">
        <f>VLOOKUP(F1792,S$11:$T$15, 2, FALSE)</f>
        <v>2440.2966694490819</v>
      </c>
      <c r="H1792" t="s">
        <v>17</v>
      </c>
      <c r="I1792" s="2">
        <v>1386.42</v>
      </c>
      <c r="J1792" t="str">
        <f t="shared" si="247"/>
        <v>40-59</v>
      </c>
      <c r="K1792" s="2">
        <f t="shared" si="243"/>
        <v>1525.0620000000001</v>
      </c>
      <c r="L1792" s="2">
        <f t="shared" si="248"/>
        <v>1525</v>
      </c>
      <c r="M1792" s="2">
        <f t="shared" si="249"/>
        <v>1526</v>
      </c>
      <c r="N1792" s="2">
        <f t="shared" si="250"/>
        <v>1525</v>
      </c>
      <c r="O1792">
        <f t="shared" si="244"/>
        <v>2022</v>
      </c>
      <c r="P1792" t="str">
        <f t="shared" si="245"/>
        <v>May</v>
      </c>
      <c r="Q1792" t="str">
        <f t="shared" si="246"/>
        <v>May-2022</v>
      </c>
      <c r="R1792" s="2" t="str">
        <f t="shared" si="251"/>
        <v>ADULTS</v>
      </c>
    </row>
    <row r="1793" spans="1:18" x14ac:dyDescent="0.35">
      <c r="A1793" s="1">
        <v>45142</v>
      </c>
      <c r="B1793" t="s">
        <v>1823</v>
      </c>
      <c r="C1793">
        <v>61</v>
      </c>
      <c r="D1793" t="s">
        <v>21</v>
      </c>
      <c r="E1793" t="s">
        <v>22</v>
      </c>
      <c r="F1793" t="s">
        <v>30</v>
      </c>
      <c r="G1793" s="6">
        <f>VLOOKUP(F1793,S$11:$T$15, 2, FALSE)</f>
        <v>2496.7676064257025</v>
      </c>
      <c r="H1793" t="s">
        <v>37</v>
      </c>
      <c r="I1793" s="2">
        <v>740.31</v>
      </c>
      <c r="J1793" t="str">
        <f t="shared" si="247"/>
        <v>&gt;59</v>
      </c>
      <c r="K1793" s="2">
        <f t="shared" si="243"/>
        <v>814.34100000000001</v>
      </c>
      <c r="L1793" s="2">
        <f t="shared" si="248"/>
        <v>814</v>
      </c>
      <c r="M1793" s="2">
        <f t="shared" si="249"/>
        <v>815</v>
      </c>
      <c r="N1793" s="2">
        <f t="shared" si="250"/>
        <v>814</v>
      </c>
      <c r="O1793">
        <f t="shared" si="244"/>
        <v>2023</v>
      </c>
      <c r="P1793" t="str">
        <f t="shared" si="245"/>
        <v>Aug</v>
      </c>
      <c r="Q1793" t="str">
        <f t="shared" si="246"/>
        <v>Aug-2023</v>
      </c>
      <c r="R1793" s="2" t="str">
        <f t="shared" si="251"/>
        <v>ADULTS</v>
      </c>
    </row>
    <row r="1794" spans="1:18" x14ac:dyDescent="0.35">
      <c r="A1794" s="1">
        <v>45041</v>
      </c>
      <c r="B1794" t="s">
        <v>1824</v>
      </c>
      <c r="C1794">
        <v>82</v>
      </c>
      <c r="D1794" t="s">
        <v>14</v>
      </c>
      <c r="E1794" t="s">
        <v>19</v>
      </c>
      <c r="F1794" t="s">
        <v>30</v>
      </c>
      <c r="G1794" s="6">
        <f>VLOOKUP(F1794,S$11:$T$15, 2, FALSE)</f>
        <v>2496.7676064257025</v>
      </c>
      <c r="H1794" t="s">
        <v>12</v>
      </c>
      <c r="I1794" s="2">
        <v>4270.3900000000003</v>
      </c>
      <c r="J1794" t="str">
        <f t="shared" si="247"/>
        <v>&gt;59</v>
      </c>
      <c r="K1794" s="2">
        <f t="shared" ref="K1794:K1857" si="252">I1794*1.1</f>
        <v>4697.429000000001</v>
      </c>
      <c r="L1794" s="2">
        <f t="shared" si="248"/>
        <v>4697</v>
      </c>
      <c r="M1794" s="2">
        <f t="shared" si="249"/>
        <v>4698</v>
      </c>
      <c r="N1794" s="2">
        <f t="shared" si="250"/>
        <v>4697</v>
      </c>
      <c r="O1794">
        <f t="shared" ref="O1794:O1857" si="253">YEAR(A1794)</f>
        <v>2023</v>
      </c>
      <c r="P1794" t="str">
        <f t="shared" ref="P1794:P1857" si="254">TEXT(A1794, "MMM")</f>
        <v>Apr</v>
      </c>
      <c r="Q1794" t="str">
        <f t="shared" ref="Q1794:Q1857" si="255">TEXT(A1794, "MMM-YYYY")</f>
        <v>Apr-2023</v>
      </c>
      <c r="R1794" s="2" t="str">
        <f t="shared" si="251"/>
        <v>ADULTS</v>
      </c>
    </row>
    <row r="1795" spans="1:18" x14ac:dyDescent="0.35">
      <c r="A1795" s="1">
        <v>44841</v>
      </c>
      <c r="B1795" t="s">
        <v>1825</v>
      </c>
      <c r="C1795">
        <v>21</v>
      </c>
      <c r="D1795" t="s">
        <v>21</v>
      </c>
      <c r="E1795" t="s">
        <v>35</v>
      </c>
      <c r="F1795" t="s">
        <v>11</v>
      </c>
      <c r="G1795" s="6">
        <f>VLOOKUP(F1795,S$11:$T$15, 2, FALSE)</f>
        <v>2503.6022787783868</v>
      </c>
      <c r="H1795" t="s">
        <v>40</v>
      </c>
      <c r="I1795" s="2">
        <v>4118.8500000000004</v>
      </c>
      <c r="J1795" t="str">
        <f t="shared" ref="J1795:J1858" si="256">IF(C1795&lt;=17,"0-17",IF(C1795&lt;=39, "18-39", IF(C1795&lt;=59, "40-59", "&gt;59")))</f>
        <v>18-39</v>
      </c>
      <c r="K1795" s="2">
        <f t="shared" si="252"/>
        <v>4530.7350000000006</v>
      </c>
      <c r="L1795" s="2">
        <f t="shared" ref="L1795:L1858" si="257">ROUND(K1795, 0)</f>
        <v>4531</v>
      </c>
      <c r="M1795" s="2">
        <f t="shared" ref="M1795:M1858" si="258">ROUNDUP(K1795, 0)</f>
        <v>4531</v>
      </c>
      <c r="N1795" s="2">
        <f t="shared" ref="N1795:N1858" si="259">ROUNDDOWN(K1795,0)</f>
        <v>4530</v>
      </c>
      <c r="O1795">
        <f t="shared" si="253"/>
        <v>2022</v>
      </c>
      <c r="P1795" t="str">
        <f t="shared" si="254"/>
        <v>Oct</v>
      </c>
      <c r="Q1795" t="str">
        <f t="shared" si="255"/>
        <v>Oct-2022</v>
      </c>
      <c r="R1795" s="2" t="str">
        <f t="shared" ref="R1795:R1858" si="260">IF(C1795&gt;=18, "ADULTS", "CHILDREN")</f>
        <v>ADULTS</v>
      </c>
    </row>
    <row r="1796" spans="1:18" x14ac:dyDescent="0.35">
      <c r="A1796" s="1">
        <v>45063</v>
      </c>
      <c r="B1796" t="s">
        <v>1826</v>
      </c>
      <c r="C1796">
        <v>54</v>
      </c>
      <c r="D1796" t="s">
        <v>9</v>
      </c>
      <c r="E1796" t="s">
        <v>15</v>
      </c>
      <c r="F1796" t="s">
        <v>30</v>
      </c>
      <c r="G1796" s="6">
        <f>VLOOKUP(F1796,S$11:$T$15, 2, FALSE)</f>
        <v>2496.7676064257025</v>
      </c>
      <c r="H1796" t="s">
        <v>40</v>
      </c>
      <c r="I1796" s="2">
        <v>1572.56</v>
      </c>
      <c r="J1796" t="str">
        <f t="shared" si="256"/>
        <v>40-59</v>
      </c>
      <c r="K1796" s="2">
        <f t="shared" si="252"/>
        <v>1729.816</v>
      </c>
      <c r="L1796" s="2">
        <f t="shared" si="257"/>
        <v>1730</v>
      </c>
      <c r="M1796" s="2">
        <f t="shared" si="258"/>
        <v>1730</v>
      </c>
      <c r="N1796" s="2">
        <f t="shared" si="259"/>
        <v>1729</v>
      </c>
      <c r="O1796">
        <f t="shared" si="253"/>
        <v>2023</v>
      </c>
      <c r="P1796" t="str">
        <f t="shared" si="254"/>
        <v>May</v>
      </c>
      <c r="Q1796" t="str">
        <f t="shared" si="255"/>
        <v>May-2023</v>
      </c>
      <c r="R1796" s="2" t="str">
        <f t="shared" si="260"/>
        <v>ADULTS</v>
      </c>
    </row>
    <row r="1797" spans="1:18" x14ac:dyDescent="0.35">
      <c r="A1797" s="1">
        <v>45051</v>
      </c>
      <c r="B1797" t="s">
        <v>1827</v>
      </c>
      <c r="C1797">
        <v>80</v>
      </c>
      <c r="D1797" t="s">
        <v>21</v>
      </c>
      <c r="E1797" t="s">
        <v>25</v>
      </c>
      <c r="F1797" t="s">
        <v>16</v>
      </c>
      <c r="G1797" s="6">
        <f>VLOOKUP(F1797,S$11:$T$15, 2, FALSE)</f>
        <v>2509.1716796874998</v>
      </c>
      <c r="H1797" t="s">
        <v>40</v>
      </c>
      <c r="I1797" s="2">
        <v>3922.38</v>
      </c>
      <c r="J1797" t="str">
        <f t="shared" si="256"/>
        <v>&gt;59</v>
      </c>
      <c r="K1797" s="2">
        <f t="shared" si="252"/>
        <v>4314.6180000000004</v>
      </c>
      <c r="L1797" s="2">
        <f t="shared" si="257"/>
        <v>4315</v>
      </c>
      <c r="M1797" s="2">
        <f t="shared" si="258"/>
        <v>4315</v>
      </c>
      <c r="N1797" s="2">
        <f t="shared" si="259"/>
        <v>4314</v>
      </c>
      <c r="O1797">
        <f t="shared" si="253"/>
        <v>2023</v>
      </c>
      <c r="P1797" t="str">
        <f t="shared" si="254"/>
        <v>May</v>
      </c>
      <c r="Q1797" t="str">
        <f t="shared" si="255"/>
        <v>May-2023</v>
      </c>
      <c r="R1797" s="2" t="str">
        <f t="shared" si="260"/>
        <v>ADULTS</v>
      </c>
    </row>
    <row r="1798" spans="1:18" x14ac:dyDescent="0.35">
      <c r="A1798" s="1">
        <v>45201</v>
      </c>
      <c r="B1798" t="s">
        <v>1828</v>
      </c>
      <c r="C1798">
        <v>83</v>
      </c>
      <c r="D1798" t="s">
        <v>21</v>
      </c>
      <c r="E1798" t="s">
        <v>22</v>
      </c>
      <c r="F1798" t="s">
        <v>23</v>
      </c>
      <c r="G1798" s="6">
        <f>VLOOKUP(F1798,S$11:$T$15, 2, FALSE)</f>
        <v>2440.2966694490819</v>
      </c>
      <c r="H1798" t="s">
        <v>28</v>
      </c>
      <c r="I1798" s="2">
        <v>4399.09</v>
      </c>
      <c r="J1798" t="str">
        <f t="shared" si="256"/>
        <v>&gt;59</v>
      </c>
      <c r="K1798" s="2">
        <f t="shared" si="252"/>
        <v>4838.9990000000007</v>
      </c>
      <c r="L1798" s="2">
        <f t="shared" si="257"/>
        <v>4839</v>
      </c>
      <c r="M1798" s="2">
        <f t="shared" si="258"/>
        <v>4839</v>
      </c>
      <c r="N1798" s="2">
        <f t="shared" si="259"/>
        <v>4838</v>
      </c>
      <c r="O1798">
        <f t="shared" si="253"/>
        <v>2023</v>
      </c>
      <c r="P1798" t="str">
        <f t="shared" si="254"/>
        <v>Oct</v>
      </c>
      <c r="Q1798" t="str">
        <f t="shared" si="255"/>
        <v>Oct-2023</v>
      </c>
      <c r="R1798" s="2" t="str">
        <f t="shared" si="260"/>
        <v>ADULTS</v>
      </c>
    </row>
    <row r="1799" spans="1:18" x14ac:dyDescent="0.35">
      <c r="A1799" s="1">
        <v>45027</v>
      </c>
      <c r="B1799" t="s">
        <v>1829</v>
      </c>
      <c r="C1799">
        <v>67</v>
      </c>
      <c r="D1799" t="s">
        <v>14</v>
      </c>
      <c r="E1799" t="s">
        <v>35</v>
      </c>
      <c r="F1799" t="s">
        <v>16</v>
      </c>
      <c r="G1799" s="6">
        <f>VLOOKUP(F1799,S$11:$T$15, 2, FALSE)</f>
        <v>2509.1716796874998</v>
      </c>
      <c r="H1799" t="s">
        <v>28</v>
      </c>
      <c r="I1799" s="2">
        <v>4346.63</v>
      </c>
      <c r="J1799" t="str">
        <f t="shared" si="256"/>
        <v>&gt;59</v>
      </c>
      <c r="K1799" s="2">
        <f t="shared" si="252"/>
        <v>4781.2930000000006</v>
      </c>
      <c r="L1799" s="2">
        <f t="shared" si="257"/>
        <v>4781</v>
      </c>
      <c r="M1799" s="2">
        <f t="shared" si="258"/>
        <v>4782</v>
      </c>
      <c r="N1799" s="2">
        <f t="shared" si="259"/>
        <v>4781</v>
      </c>
      <c r="O1799">
        <f t="shared" si="253"/>
        <v>2023</v>
      </c>
      <c r="P1799" t="str">
        <f t="shared" si="254"/>
        <v>Apr</v>
      </c>
      <c r="Q1799" t="str">
        <f t="shared" si="255"/>
        <v>Apr-2023</v>
      </c>
      <c r="R1799" s="2" t="str">
        <f t="shared" si="260"/>
        <v>ADULTS</v>
      </c>
    </row>
    <row r="1800" spans="1:18" x14ac:dyDescent="0.35">
      <c r="A1800" s="1">
        <v>45034</v>
      </c>
      <c r="B1800" t="s">
        <v>1830</v>
      </c>
      <c r="C1800">
        <v>40</v>
      </c>
      <c r="D1800" t="s">
        <v>14</v>
      </c>
      <c r="E1800" t="s">
        <v>35</v>
      </c>
      <c r="F1800" t="s">
        <v>11</v>
      </c>
      <c r="G1800" s="6">
        <f>VLOOKUP(F1800,S$11:$T$15, 2, FALSE)</f>
        <v>2503.6022787783868</v>
      </c>
      <c r="H1800" t="s">
        <v>28</v>
      </c>
      <c r="I1800" s="2">
        <v>2175.7600000000002</v>
      </c>
      <c r="J1800" t="str">
        <f t="shared" si="256"/>
        <v>40-59</v>
      </c>
      <c r="K1800" s="2">
        <f t="shared" si="252"/>
        <v>2393.3360000000002</v>
      </c>
      <c r="L1800" s="2">
        <f t="shared" si="257"/>
        <v>2393</v>
      </c>
      <c r="M1800" s="2">
        <f t="shared" si="258"/>
        <v>2394</v>
      </c>
      <c r="N1800" s="2">
        <f t="shared" si="259"/>
        <v>2393</v>
      </c>
      <c r="O1800">
        <f t="shared" si="253"/>
        <v>2023</v>
      </c>
      <c r="P1800" t="str">
        <f t="shared" si="254"/>
        <v>Apr</v>
      </c>
      <c r="Q1800" t="str">
        <f t="shared" si="255"/>
        <v>Apr-2023</v>
      </c>
      <c r="R1800" s="2" t="str">
        <f t="shared" si="260"/>
        <v>ADULTS</v>
      </c>
    </row>
    <row r="1801" spans="1:18" x14ac:dyDescent="0.35">
      <c r="A1801" s="1">
        <v>44766</v>
      </c>
      <c r="B1801" t="s">
        <v>1831</v>
      </c>
      <c r="C1801">
        <v>12</v>
      </c>
      <c r="D1801" t="s">
        <v>21</v>
      </c>
      <c r="E1801" t="s">
        <v>19</v>
      </c>
      <c r="F1801" t="s">
        <v>11</v>
      </c>
      <c r="G1801" s="6">
        <f>VLOOKUP(F1801,S$11:$T$15, 2, FALSE)</f>
        <v>2503.6022787783868</v>
      </c>
      <c r="H1801" t="s">
        <v>12</v>
      </c>
      <c r="I1801" s="2">
        <v>1923.84</v>
      </c>
      <c r="J1801" t="str">
        <f t="shared" si="256"/>
        <v>0-17</v>
      </c>
      <c r="K1801" s="2">
        <f t="shared" si="252"/>
        <v>2116.2240000000002</v>
      </c>
      <c r="L1801" s="2">
        <f t="shared" si="257"/>
        <v>2116</v>
      </c>
      <c r="M1801" s="2">
        <f t="shared" si="258"/>
        <v>2117</v>
      </c>
      <c r="N1801" s="2">
        <f t="shared" si="259"/>
        <v>2116</v>
      </c>
      <c r="O1801">
        <f t="shared" si="253"/>
        <v>2022</v>
      </c>
      <c r="P1801" t="str">
        <f t="shared" si="254"/>
        <v>Jul</v>
      </c>
      <c r="Q1801" t="str">
        <f t="shared" si="255"/>
        <v>Jul-2022</v>
      </c>
      <c r="R1801" s="2" t="str">
        <f t="shared" si="260"/>
        <v>CHILDREN</v>
      </c>
    </row>
    <row r="1802" spans="1:18" x14ac:dyDescent="0.35">
      <c r="A1802" s="1">
        <v>45083</v>
      </c>
      <c r="B1802" t="s">
        <v>1832</v>
      </c>
      <c r="C1802">
        <v>44</v>
      </c>
      <c r="D1802" t="s">
        <v>21</v>
      </c>
      <c r="E1802" t="s">
        <v>22</v>
      </c>
      <c r="F1802" t="s">
        <v>11</v>
      </c>
      <c r="G1802" s="6">
        <f>VLOOKUP(F1802,S$11:$T$15, 2, FALSE)</f>
        <v>2503.6022787783868</v>
      </c>
      <c r="H1802" t="s">
        <v>17</v>
      </c>
      <c r="I1802" s="2">
        <v>1624.87</v>
      </c>
      <c r="J1802" t="str">
        <f t="shared" si="256"/>
        <v>40-59</v>
      </c>
      <c r="K1802" s="2">
        <f t="shared" si="252"/>
        <v>1787.357</v>
      </c>
      <c r="L1802" s="2">
        <f t="shared" si="257"/>
        <v>1787</v>
      </c>
      <c r="M1802" s="2">
        <f t="shared" si="258"/>
        <v>1788</v>
      </c>
      <c r="N1802" s="2">
        <f t="shared" si="259"/>
        <v>1787</v>
      </c>
      <c r="O1802">
        <f t="shared" si="253"/>
        <v>2023</v>
      </c>
      <c r="P1802" t="str">
        <f t="shared" si="254"/>
        <v>Jun</v>
      </c>
      <c r="Q1802" t="str">
        <f t="shared" si="255"/>
        <v>Jun-2023</v>
      </c>
      <c r="R1802" s="2" t="str">
        <f t="shared" si="260"/>
        <v>ADULTS</v>
      </c>
    </row>
    <row r="1803" spans="1:18" x14ac:dyDescent="0.35">
      <c r="A1803" s="1">
        <v>44649</v>
      </c>
      <c r="B1803" t="s">
        <v>1833</v>
      </c>
      <c r="C1803">
        <v>48</v>
      </c>
      <c r="D1803" t="s">
        <v>21</v>
      </c>
      <c r="E1803" t="s">
        <v>10</v>
      </c>
      <c r="F1803" t="s">
        <v>11</v>
      </c>
      <c r="G1803" s="6">
        <f>VLOOKUP(F1803,S$11:$T$15, 2, FALSE)</f>
        <v>2503.6022787783868</v>
      </c>
      <c r="H1803" t="s">
        <v>40</v>
      </c>
      <c r="I1803" s="2">
        <v>2233.91</v>
      </c>
      <c r="J1803" t="str">
        <f t="shared" si="256"/>
        <v>40-59</v>
      </c>
      <c r="K1803" s="2">
        <f t="shared" si="252"/>
        <v>2457.3009999999999</v>
      </c>
      <c r="L1803" s="2">
        <f t="shared" si="257"/>
        <v>2457</v>
      </c>
      <c r="M1803" s="2">
        <f t="shared" si="258"/>
        <v>2458</v>
      </c>
      <c r="N1803" s="2">
        <f t="shared" si="259"/>
        <v>2457</v>
      </c>
      <c r="O1803">
        <f t="shared" si="253"/>
        <v>2022</v>
      </c>
      <c r="P1803" t="str">
        <f t="shared" si="254"/>
        <v>Mar</v>
      </c>
      <c r="Q1803" t="str">
        <f t="shared" si="255"/>
        <v>Mar-2022</v>
      </c>
      <c r="R1803" s="2" t="str">
        <f t="shared" si="260"/>
        <v>ADULTS</v>
      </c>
    </row>
    <row r="1804" spans="1:18" x14ac:dyDescent="0.35">
      <c r="A1804" s="1">
        <v>44946</v>
      </c>
      <c r="B1804" t="s">
        <v>1834</v>
      </c>
      <c r="C1804">
        <v>44</v>
      </c>
      <c r="D1804" t="s">
        <v>21</v>
      </c>
      <c r="E1804" t="s">
        <v>33</v>
      </c>
      <c r="F1804" t="s">
        <v>30</v>
      </c>
      <c r="G1804" s="6">
        <f>VLOOKUP(F1804,S$11:$T$15, 2, FALSE)</f>
        <v>2496.7676064257025</v>
      </c>
      <c r="H1804" t="s">
        <v>28</v>
      </c>
      <c r="I1804" s="2">
        <v>4947.3999999999996</v>
      </c>
      <c r="J1804" t="str">
        <f t="shared" si="256"/>
        <v>40-59</v>
      </c>
      <c r="K1804" s="2">
        <f t="shared" si="252"/>
        <v>5442.14</v>
      </c>
      <c r="L1804" s="2">
        <f t="shared" si="257"/>
        <v>5442</v>
      </c>
      <c r="M1804" s="2">
        <f t="shared" si="258"/>
        <v>5443</v>
      </c>
      <c r="N1804" s="2">
        <f t="shared" si="259"/>
        <v>5442</v>
      </c>
      <c r="O1804">
        <f t="shared" si="253"/>
        <v>2023</v>
      </c>
      <c r="P1804" t="str">
        <f t="shared" si="254"/>
        <v>Jan</v>
      </c>
      <c r="Q1804" t="str">
        <f t="shared" si="255"/>
        <v>Jan-2023</v>
      </c>
      <c r="R1804" s="2" t="str">
        <f t="shared" si="260"/>
        <v>ADULTS</v>
      </c>
    </row>
    <row r="1805" spans="1:18" x14ac:dyDescent="0.35">
      <c r="A1805" s="1">
        <v>45146</v>
      </c>
      <c r="B1805" t="s">
        <v>1835</v>
      </c>
      <c r="C1805">
        <v>10</v>
      </c>
      <c r="D1805" t="s">
        <v>9</v>
      </c>
      <c r="E1805" t="s">
        <v>15</v>
      </c>
      <c r="F1805" t="s">
        <v>23</v>
      </c>
      <c r="G1805" s="6">
        <f>VLOOKUP(F1805,S$11:$T$15, 2, FALSE)</f>
        <v>2440.2966694490819</v>
      </c>
      <c r="H1805" t="s">
        <v>12</v>
      </c>
      <c r="I1805" s="2">
        <v>1821.93</v>
      </c>
      <c r="J1805" t="str">
        <f t="shared" si="256"/>
        <v>0-17</v>
      </c>
      <c r="K1805" s="2">
        <f t="shared" si="252"/>
        <v>2004.1230000000003</v>
      </c>
      <c r="L1805" s="2">
        <f t="shared" si="257"/>
        <v>2004</v>
      </c>
      <c r="M1805" s="2">
        <f t="shared" si="258"/>
        <v>2005</v>
      </c>
      <c r="N1805" s="2">
        <f t="shared" si="259"/>
        <v>2004</v>
      </c>
      <c r="O1805">
        <f t="shared" si="253"/>
        <v>2023</v>
      </c>
      <c r="P1805" t="str">
        <f t="shared" si="254"/>
        <v>Aug</v>
      </c>
      <c r="Q1805" t="str">
        <f t="shared" si="255"/>
        <v>Aug-2023</v>
      </c>
      <c r="R1805" s="2" t="str">
        <f t="shared" si="260"/>
        <v>CHILDREN</v>
      </c>
    </row>
    <row r="1806" spans="1:18" x14ac:dyDescent="0.35">
      <c r="A1806" s="1">
        <v>44901</v>
      </c>
      <c r="B1806" t="s">
        <v>1836</v>
      </c>
      <c r="C1806">
        <v>71</v>
      </c>
      <c r="D1806" t="s">
        <v>14</v>
      </c>
      <c r="E1806" t="s">
        <v>15</v>
      </c>
      <c r="F1806" t="s">
        <v>11</v>
      </c>
      <c r="G1806" s="6">
        <f>VLOOKUP(F1806,S$11:$T$15, 2, FALSE)</f>
        <v>2503.6022787783868</v>
      </c>
      <c r="H1806" t="s">
        <v>12</v>
      </c>
      <c r="I1806" s="2">
        <v>3406.59</v>
      </c>
      <c r="J1806" t="str">
        <f t="shared" si="256"/>
        <v>&gt;59</v>
      </c>
      <c r="K1806" s="2">
        <f t="shared" si="252"/>
        <v>3747.2490000000003</v>
      </c>
      <c r="L1806" s="2">
        <f t="shared" si="257"/>
        <v>3747</v>
      </c>
      <c r="M1806" s="2">
        <f t="shared" si="258"/>
        <v>3748</v>
      </c>
      <c r="N1806" s="2">
        <f t="shared" si="259"/>
        <v>3747</v>
      </c>
      <c r="O1806">
        <f t="shared" si="253"/>
        <v>2022</v>
      </c>
      <c r="P1806" t="str">
        <f t="shared" si="254"/>
        <v>Dec</v>
      </c>
      <c r="Q1806" t="str">
        <f t="shared" si="255"/>
        <v>Dec-2022</v>
      </c>
      <c r="R1806" s="2" t="str">
        <f t="shared" si="260"/>
        <v>ADULTS</v>
      </c>
    </row>
    <row r="1807" spans="1:18" x14ac:dyDescent="0.35">
      <c r="A1807" s="1">
        <v>45193</v>
      </c>
      <c r="B1807" t="s">
        <v>1837</v>
      </c>
      <c r="C1807">
        <v>45</v>
      </c>
      <c r="D1807" t="s">
        <v>9</v>
      </c>
      <c r="E1807" t="s">
        <v>19</v>
      </c>
      <c r="F1807" t="s">
        <v>23</v>
      </c>
      <c r="G1807" s="6">
        <f>VLOOKUP(F1807,S$11:$T$15, 2, FALSE)</f>
        <v>2440.2966694490819</v>
      </c>
      <c r="H1807" t="s">
        <v>37</v>
      </c>
      <c r="I1807" s="2">
        <v>4818.9399999999996</v>
      </c>
      <c r="J1807" t="str">
        <f t="shared" si="256"/>
        <v>40-59</v>
      </c>
      <c r="K1807" s="2">
        <f t="shared" si="252"/>
        <v>5300.8339999999998</v>
      </c>
      <c r="L1807" s="2">
        <f t="shared" si="257"/>
        <v>5301</v>
      </c>
      <c r="M1807" s="2">
        <f t="shared" si="258"/>
        <v>5301</v>
      </c>
      <c r="N1807" s="2">
        <f t="shared" si="259"/>
        <v>5300</v>
      </c>
      <c r="O1807">
        <f t="shared" si="253"/>
        <v>2023</v>
      </c>
      <c r="P1807" t="str">
        <f t="shared" si="254"/>
        <v>Sep</v>
      </c>
      <c r="Q1807" t="str">
        <f t="shared" si="255"/>
        <v>Sep-2023</v>
      </c>
      <c r="R1807" s="2" t="str">
        <f t="shared" si="260"/>
        <v>ADULTS</v>
      </c>
    </row>
    <row r="1808" spans="1:18" x14ac:dyDescent="0.35">
      <c r="A1808" s="1">
        <v>45237</v>
      </c>
      <c r="B1808" t="s">
        <v>1838</v>
      </c>
      <c r="C1808">
        <v>76</v>
      </c>
      <c r="D1808" t="s">
        <v>9</v>
      </c>
      <c r="E1808" t="s">
        <v>35</v>
      </c>
      <c r="F1808" t="s">
        <v>30</v>
      </c>
      <c r="G1808" s="6">
        <f>VLOOKUP(F1808,S$11:$T$15, 2, FALSE)</f>
        <v>2496.7676064257025</v>
      </c>
      <c r="H1808" t="s">
        <v>17</v>
      </c>
      <c r="I1808" s="2">
        <v>2431.15</v>
      </c>
      <c r="J1808" t="str">
        <f t="shared" si="256"/>
        <v>&gt;59</v>
      </c>
      <c r="K1808" s="2">
        <f t="shared" si="252"/>
        <v>2674.2650000000003</v>
      </c>
      <c r="L1808" s="2">
        <f t="shared" si="257"/>
        <v>2674</v>
      </c>
      <c r="M1808" s="2">
        <f t="shared" si="258"/>
        <v>2675</v>
      </c>
      <c r="N1808" s="2">
        <f t="shared" si="259"/>
        <v>2674</v>
      </c>
      <c r="O1808">
        <f t="shared" si="253"/>
        <v>2023</v>
      </c>
      <c r="P1808" t="str">
        <f t="shared" si="254"/>
        <v>Nov</v>
      </c>
      <c r="Q1808" t="str">
        <f t="shared" si="255"/>
        <v>Nov-2023</v>
      </c>
      <c r="R1808" s="2" t="str">
        <f t="shared" si="260"/>
        <v>ADULTS</v>
      </c>
    </row>
    <row r="1809" spans="1:18" x14ac:dyDescent="0.35">
      <c r="A1809" s="1">
        <v>44878</v>
      </c>
      <c r="B1809" t="s">
        <v>1839</v>
      </c>
      <c r="C1809">
        <v>13</v>
      </c>
      <c r="D1809" t="s">
        <v>9</v>
      </c>
      <c r="E1809" t="s">
        <v>10</v>
      </c>
      <c r="F1809" t="s">
        <v>23</v>
      </c>
      <c r="G1809" s="6">
        <f>VLOOKUP(F1809,S$11:$T$15, 2, FALSE)</f>
        <v>2440.2966694490819</v>
      </c>
      <c r="H1809" t="s">
        <v>17</v>
      </c>
      <c r="I1809" s="2">
        <v>4464.22</v>
      </c>
      <c r="J1809" t="str">
        <f t="shared" si="256"/>
        <v>0-17</v>
      </c>
      <c r="K1809" s="2">
        <f t="shared" si="252"/>
        <v>4910.6420000000007</v>
      </c>
      <c r="L1809" s="2">
        <f t="shared" si="257"/>
        <v>4911</v>
      </c>
      <c r="M1809" s="2">
        <f t="shared" si="258"/>
        <v>4911</v>
      </c>
      <c r="N1809" s="2">
        <f t="shared" si="259"/>
        <v>4910</v>
      </c>
      <c r="O1809">
        <f t="shared" si="253"/>
        <v>2022</v>
      </c>
      <c r="P1809" t="str">
        <f t="shared" si="254"/>
        <v>Nov</v>
      </c>
      <c r="Q1809" t="str">
        <f t="shared" si="255"/>
        <v>Nov-2022</v>
      </c>
      <c r="R1809" s="2" t="str">
        <f t="shared" si="260"/>
        <v>CHILDREN</v>
      </c>
    </row>
    <row r="1810" spans="1:18" x14ac:dyDescent="0.35">
      <c r="A1810" s="1">
        <v>45281</v>
      </c>
      <c r="B1810" t="s">
        <v>1840</v>
      </c>
      <c r="C1810">
        <v>56</v>
      </c>
      <c r="D1810" t="s">
        <v>9</v>
      </c>
      <c r="E1810" t="s">
        <v>33</v>
      </c>
      <c r="F1810" t="s">
        <v>30</v>
      </c>
      <c r="G1810" s="6">
        <f>VLOOKUP(F1810,S$11:$T$15, 2, FALSE)</f>
        <v>2496.7676064257025</v>
      </c>
      <c r="H1810" t="s">
        <v>40</v>
      </c>
      <c r="I1810" s="2">
        <v>3802.09</v>
      </c>
      <c r="J1810" t="str">
        <f t="shared" si="256"/>
        <v>40-59</v>
      </c>
      <c r="K1810" s="2">
        <f t="shared" si="252"/>
        <v>4182.2990000000009</v>
      </c>
      <c r="L1810" s="2">
        <f t="shared" si="257"/>
        <v>4182</v>
      </c>
      <c r="M1810" s="2">
        <f t="shared" si="258"/>
        <v>4183</v>
      </c>
      <c r="N1810" s="2">
        <f t="shared" si="259"/>
        <v>4182</v>
      </c>
      <c r="O1810">
        <f t="shared" si="253"/>
        <v>2023</v>
      </c>
      <c r="P1810" t="str">
        <f t="shared" si="254"/>
        <v>Dec</v>
      </c>
      <c r="Q1810" t="str">
        <f t="shared" si="255"/>
        <v>Dec-2023</v>
      </c>
      <c r="R1810" s="2" t="str">
        <f t="shared" si="260"/>
        <v>ADULTS</v>
      </c>
    </row>
    <row r="1811" spans="1:18" x14ac:dyDescent="0.35">
      <c r="A1811" s="1">
        <v>45172</v>
      </c>
      <c r="B1811" t="s">
        <v>1841</v>
      </c>
      <c r="C1811">
        <v>29</v>
      </c>
      <c r="D1811" t="s">
        <v>21</v>
      </c>
      <c r="E1811" t="s">
        <v>22</v>
      </c>
      <c r="F1811" t="s">
        <v>23</v>
      </c>
      <c r="G1811" s="6">
        <f>VLOOKUP(F1811,S$11:$T$15, 2, FALSE)</f>
        <v>2440.2966694490819</v>
      </c>
      <c r="H1811" t="s">
        <v>12</v>
      </c>
      <c r="I1811" s="2">
        <v>589.37</v>
      </c>
      <c r="J1811" t="str">
        <f t="shared" si="256"/>
        <v>18-39</v>
      </c>
      <c r="K1811" s="2">
        <f t="shared" si="252"/>
        <v>648.30700000000002</v>
      </c>
      <c r="L1811" s="2">
        <f t="shared" si="257"/>
        <v>648</v>
      </c>
      <c r="M1811" s="2">
        <f t="shared" si="258"/>
        <v>649</v>
      </c>
      <c r="N1811" s="2">
        <f t="shared" si="259"/>
        <v>648</v>
      </c>
      <c r="O1811">
        <f t="shared" si="253"/>
        <v>2023</v>
      </c>
      <c r="P1811" t="str">
        <f t="shared" si="254"/>
        <v>Sep</v>
      </c>
      <c r="Q1811" t="str">
        <f t="shared" si="255"/>
        <v>Sep-2023</v>
      </c>
      <c r="R1811" s="2" t="str">
        <f t="shared" si="260"/>
        <v>ADULTS</v>
      </c>
    </row>
    <row r="1812" spans="1:18" x14ac:dyDescent="0.35">
      <c r="A1812" s="1">
        <v>45046</v>
      </c>
      <c r="B1812" t="s">
        <v>1842</v>
      </c>
      <c r="C1812">
        <v>3</v>
      </c>
      <c r="D1812" t="s">
        <v>14</v>
      </c>
      <c r="E1812" t="s">
        <v>22</v>
      </c>
      <c r="F1812" t="s">
        <v>16</v>
      </c>
      <c r="G1812" s="6">
        <f>VLOOKUP(F1812,S$11:$T$15, 2, FALSE)</f>
        <v>2509.1716796874998</v>
      </c>
      <c r="H1812" t="s">
        <v>37</v>
      </c>
      <c r="I1812" s="2">
        <v>123.97</v>
      </c>
      <c r="J1812" t="str">
        <f t="shared" si="256"/>
        <v>0-17</v>
      </c>
      <c r="K1812" s="2">
        <f t="shared" si="252"/>
        <v>136.36700000000002</v>
      </c>
      <c r="L1812" s="2">
        <f t="shared" si="257"/>
        <v>136</v>
      </c>
      <c r="M1812" s="2">
        <f t="shared" si="258"/>
        <v>137</v>
      </c>
      <c r="N1812" s="2">
        <f t="shared" si="259"/>
        <v>136</v>
      </c>
      <c r="O1812">
        <f t="shared" si="253"/>
        <v>2023</v>
      </c>
      <c r="P1812" t="str">
        <f t="shared" si="254"/>
        <v>Apr</v>
      </c>
      <c r="Q1812" t="str">
        <f t="shared" si="255"/>
        <v>Apr-2023</v>
      </c>
      <c r="R1812" s="2" t="str">
        <f t="shared" si="260"/>
        <v>CHILDREN</v>
      </c>
    </row>
    <row r="1813" spans="1:18" x14ac:dyDescent="0.35">
      <c r="A1813" s="1">
        <v>44588</v>
      </c>
      <c r="B1813" t="s">
        <v>1843</v>
      </c>
      <c r="C1813">
        <v>20</v>
      </c>
      <c r="D1813" t="s">
        <v>9</v>
      </c>
      <c r="E1813" t="s">
        <v>22</v>
      </c>
      <c r="F1813" t="s">
        <v>23</v>
      </c>
      <c r="G1813" s="6">
        <f>VLOOKUP(F1813,S$11:$T$15, 2, FALSE)</f>
        <v>2440.2966694490819</v>
      </c>
      <c r="H1813" t="s">
        <v>67</v>
      </c>
      <c r="I1813" s="2">
        <v>461.81</v>
      </c>
      <c r="J1813" t="str">
        <f t="shared" si="256"/>
        <v>18-39</v>
      </c>
      <c r="K1813" s="2">
        <f t="shared" si="252"/>
        <v>507.99100000000004</v>
      </c>
      <c r="L1813" s="2">
        <f t="shared" si="257"/>
        <v>508</v>
      </c>
      <c r="M1813" s="2">
        <f t="shared" si="258"/>
        <v>508</v>
      </c>
      <c r="N1813" s="2">
        <f t="shared" si="259"/>
        <v>507</v>
      </c>
      <c r="O1813">
        <f t="shared" si="253"/>
        <v>2022</v>
      </c>
      <c r="P1813" t="str">
        <f t="shared" si="254"/>
        <v>Jan</v>
      </c>
      <c r="Q1813" t="str">
        <f t="shared" si="255"/>
        <v>Jan-2022</v>
      </c>
      <c r="R1813" s="2" t="str">
        <f t="shared" si="260"/>
        <v>ADULTS</v>
      </c>
    </row>
    <row r="1814" spans="1:18" x14ac:dyDescent="0.35">
      <c r="A1814" s="1">
        <v>45116</v>
      </c>
      <c r="B1814" t="s">
        <v>1844</v>
      </c>
      <c r="C1814">
        <v>70</v>
      </c>
      <c r="D1814" t="s">
        <v>21</v>
      </c>
      <c r="E1814" t="s">
        <v>35</v>
      </c>
      <c r="F1814" t="s">
        <v>23</v>
      </c>
      <c r="G1814" s="6">
        <f>VLOOKUP(F1814,S$11:$T$15, 2, FALSE)</f>
        <v>2440.2966694490819</v>
      </c>
      <c r="H1814" t="s">
        <v>12</v>
      </c>
      <c r="I1814" s="2">
        <v>931.75</v>
      </c>
      <c r="J1814" t="str">
        <f t="shared" si="256"/>
        <v>&gt;59</v>
      </c>
      <c r="K1814" s="2">
        <f t="shared" si="252"/>
        <v>1024.9250000000002</v>
      </c>
      <c r="L1814" s="2">
        <f t="shared" si="257"/>
        <v>1025</v>
      </c>
      <c r="M1814" s="2">
        <f t="shared" si="258"/>
        <v>1025</v>
      </c>
      <c r="N1814" s="2">
        <f t="shared" si="259"/>
        <v>1024</v>
      </c>
      <c r="O1814">
        <f t="shared" si="253"/>
        <v>2023</v>
      </c>
      <c r="P1814" t="str">
        <f t="shared" si="254"/>
        <v>Jul</v>
      </c>
      <c r="Q1814" t="str">
        <f t="shared" si="255"/>
        <v>Jul-2023</v>
      </c>
      <c r="R1814" s="2" t="str">
        <f t="shared" si="260"/>
        <v>ADULTS</v>
      </c>
    </row>
    <row r="1815" spans="1:18" x14ac:dyDescent="0.35">
      <c r="A1815" s="1">
        <v>44634</v>
      </c>
      <c r="B1815" t="s">
        <v>1845</v>
      </c>
      <c r="C1815">
        <v>92</v>
      </c>
      <c r="D1815" t="s">
        <v>9</v>
      </c>
      <c r="E1815" t="s">
        <v>15</v>
      </c>
      <c r="F1815" t="s">
        <v>11</v>
      </c>
      <c r="G1815" s="6">
        <f>VLOOKUP(F1815,S$11:$T$15, 2, FALSE)</f>
        <v>2503.6022787783868</v>
      </c>
      <c r="H1815" t="s">
        <v>67</v>
      </c>
      <c r="I1815" s="2">
        <v>1499.29</v>
      </c>
      <c r="J1815" t="str">
        <f t="shared" si="256"/>
        <v>&gt;59</v>
      </c>
      <c r="K1815" s="2">
        <f t="shared" si="252"/>
        <v>1649.2190000000001</v>
      </c>
      <c r="L1815" s="2">
        <f t="shared" si="257"/>
        <v>1649</v>
      </c>
      <c r="M1815" s="2">
        <f t="shared" si="258"/>
        <v>1650</v>
      </c>
      <c r="N1815" s="2">
        <f t="shared" si="259"/>
        <v>1649</v>
      </c>
      <c r="O1815">
        <f t="shared" si="253"/>
        <v>2022</v>
      </c>
      <c r="P1815" t="str">
        <f t="shared" si="254"/>
        <v>Mar</v>
      </c>
      <c r="Q1815" t="str">
        <f t="shared" si="255"/>
        <v>Mar-2022</v>
      </c>
      <c r="R1815" s="2" t="str">
        <f t="shared" si="260"/>
        <v>ADULTS</v>
      </c>
    </row>
    <row r="1816" spans="1:18" x14ac:dyDescent="0.35">
      <c r="A1816" s="1">
        <v>44840</v>
      </c>
      <c r="B1816" t="s">
        <v>1846</v>
      </c>
      <c r="C1816">
        <v>25</v>
      </c>
      <c r="D1816" t="s">
        <v>14</v>
      </c>
      <c r="E1816" t="s">
        <v>10</v>
      </c>
      <c r="F1816" t="s">
        <v>23</v>
      </c>
      <c r="G1816" s="6">
        <f>VLOOKUP(F1816,S$11:$T$15, 2, FALSE)</f>
        <v>2440.2966694490819</v>
      </c>
      <c r="H1816" t="s">
        <v>17</v>
      </c>
      <c r="I1816" s="2">
        <v>4486.8900000000003</v>
      </c>
      <c r="J1816" t="str">
        <f t="shared" si="256"/>
        <v>18-39</v>
      </c>
      <c r="K1816" s="2">
        <f t="shared" si="252"/>
        <v>4935.5790000000006</v>
      </c>
      <c r="L1816" s="2">
        <f t="shared" si="257"/>
        <v>4936</v>
      </c>
      <c r="M1816" s="2">
        <f t="shared" si="258"/>
        <v>4936</v>
      </c>
      <c r="N1816" s="2">
        <f t="shared" si="259"/>
        <v>4935</v>
      </c>
      <c r="O1816">
        <f t="shared" si="253"/>
        <v>2022</v>
      </c>
      <c r="P1816" t="str">
        <f t="shared" si="254"/>
        <v>Oct</v>
      </c>
      <c r="Q1816" t="str">
        <f t="shared" si="255"/>
        <v>Oct-2022</v>
      </c>
      <c r="R1816" s="2" t="str">
        <f t="shared" si="260"/>
        <v>ADULTS</v>
      </c>
    </row>
    <row r="1817" spans="1:18" x14ac:dyDescent="0.35">
      <c r="A1817" s="1">
        <v>44733</v>
      </c>
      <c r="B1817" t="s">
        <v>1847</v>
      </c>
      <c r="C1817">
        <v>97</v>
      </c>
      <c r="D1817" t="s">
        <v>9</v>
      </c>
      <c r="E1817" t="s">
        <v>25</v>
      </c>
      <c r="F1817" t="s">
        <v>30</v>
      </c>
      <c r="G1817" s="6">
        <f>VLOOKUP(F1817,S$11:$T$15, 2, FALSE)</f>
        <v>2496.7676064257025</v>
      </c>
      <c r="H1817" t="s">
        <v>37</v>
      </c>
      <c r="I1817" s="2">
        <v>3067.86</v>
      </c>
      <c r="J1817" t="str">
        <f t="shared" si="256"/>
        <v>&gt;59</v>
      </c>
      <c r="K1817" s="2">
        <f t="shared" si="252"/>
        <v>3374.6460000000002</v>
      </c>
      <c r="L1817" s="2">
        <f t="shared" si="257"/>
        <v>3375</v>
      </c>
      <c r="M1817" s="2">
        <f t="shared" si="258"/>
        <v>3375</v>
      </c>
      <c r="N1817" s="2">
        <f t="shared" si="259"/>
        <v>3374</v>
      </c>
      <c r="O1817">
        <f t="shared" si="253"/>
        <v>2022</v>
      </c>
      <c r="P1817" t="str">
        <f t="shared" si="254"/>
        <v>Jun</v>
      </c>
      <c r="Q1817" t="str">
        <f t="shared" si="255"/>
        <v>Jun-2022</v>
      </c>
      <c r="R1817" s="2" t="str">
        <f t="shared" si="260"/>
        <v>ADULTS</v>
      </c>
    </row>
    <row r="1818" spans="1:18" x14ac:dyDescent="0.35">
      <c r="A1818" s="1">
        <v>44590</v>
      </c>
      <c r="B1818" t="s">
        <v>1848</v>
      </c>
      <c r="C1818">
        <v>76</v>
      </c>
      <c r="D1818" t="s">
        <v>14</v>
      </c>
      <c r="E1818" t="s">
        <v>35</v>
      </c>
      <c r="F1818" t="s">
        <v>23</v>
      </c>
      <c r="G1818" s="6">
        <f>VLOOKUP(F1818,S$11:$T$15, 2, FALSE)</f>
        <v>2440.2966694490819</v>
      </c>
      <c r="H1818" t="s">
        <v>17</v>
      </c>
      <c r="I1818" s="2">
        <v>3092.53</v>
      </c>
      <c r="J1818" t="str">
        <f t="shared" si="256"/>
        <v>&gt;59</v>
      </c>
      <c r="K1818" s="2">
        <f t="shared" si="252"/>
        <v>3401.7830000000004</v>
      </c>
      <c r="L1818" s="2">
        <f t="shared" si="257"/>
        <v>3402</v>
      </c>
      <c r="M1818" s="2">
        <f t="shared" si="258"/>
        <v>3402</v>
      </c>
      <c r="N1818" s="2">
        <f t="shared" si="259"/>
        <v>3401</v>
      </c>
      <c r="O1818">
        <f t="shared" si="253"/>
        <v>2022</v>
      </c>
      <c r="P1818" t="str">
        <f t="shared" si="254"/>
        <v>Jan</v>
      </c>
      <c r="Q1818" t="str">
        <f t="shared" si="255"/>
        <v>Jan-2022</v>
      </c>
      <c r="R1818" s="2" t="str">
        <f t="shared" si="260"/>
        <v>ADULTS</v>
      </c>
    </row>
    <row r="1819" spans="1:18" x14ac:dyDescent="0.35">
      <c r="A1819" s="1">
        <v>45139</v>
      </c>
      <c r="B1819" t="s">
        <v>1849</v>
      </c>
      <c r="C1819">
        <v>32</v>
      </c>
      <c r="D1819" t="s">
        <v>9</v>
      </c>
      <c r="E1819" t="s">
        <v>25</v>
      </c>
      <c r="F1819" t="s">
        <v>30</v>
      </c>
      <c r="G1819" s="6">
        <f>VLOOKUP(F1819,S$11:$T$15, 2, FALSE)</f>
        <v>2496.7676064257025</v>
      </c>
      <c r="H1819" t="s">
        <v>40</v>
      </c>
      <c r="I1819" s="2">
        <v>936.67</v>
      </c>
      <c r="J1819" t="str">
        <f t="shared" si="256"/>
        <v>18-39</v>
      </c>
      <c r="K1819" s="2">
        <f t="shared" si="252"/>
        <v>1030.337</v>
      </c>
      <c r="L1819" s="2">
        <f t="shared" si="257"/>
        <v>1030</v>
      </c>
      <c r="M1819" s="2">
        <f t="shared" si="258"/>
        <v>1031</v>
      </c>
      <c r="N1819" s="2">
        <f t="shared" si="259"/>
        <v>1030</v>
      </c>
      <c r="O1819">
        <f t="shared" si="253"/>
        <v>2023</v>
      </c>
      <c r="P1819" t="str">
        <f t="shared" si="254"/>
        <v>Aug</v>
      </c>
      <c r="Q1819" t="str">
        <f t="shared" si="255"/>
        <v>Aug-2023</v>
      </c>
      <c r="R1819" s="2" t="str">
        <f t="shared" si="260"/>
        <v>ADULTS</v>
      </c>
    </row>
    <row r="1820" spans="1:18" x14ac:dyDescent="0.35">
      <c r="A1820" s="1">
        <v>45175</v>
      </c>
      <c r="B1820" t="s">
        <v>1850</v>
      </c>
      <c r="C1820">
        <v>91</v>
      </c>
      <c r="D1820" t="s">
        <v>14</v>
      </c>
      <c r="E1820" t="s">
        <v>35</v>
      </c>
      <c r="F1820" t="s">
        <v>16</v>
      </c>
      <c r="G1820" s="6">
        <f>VLOOKUP(F1820,S$11:$T$15, 2, FALSE)</f>
        <v>2509.1716796874998</v>
      </c>
      <c r="H1820" t="s">
        <v>28</v>
      </c>
      <c r="I1820" s="2">
        <v>4504.24</v>
      </c>
      <c r="J1820" t="str">
        <f t="shared" si="256"/>
        <v>&gt;59</v>
      </c>
      <c r="K1820" s="2">
        <f t="shared" si="252"/>
        <v>4954.6639999999998</v>
      </c>
      <c r="L1820" s="2">
        <f t="shared" si="257"/>
        <v>4955</v>
      </c>
      <c r="M1820" s="2">
        <f t="shared" si="258"/>
        <v>4955</v>
      </c>
      <c r="N1820" s="2">
        <f t="shared" si="259"/>
        <v>4954</v>
      </c>
      <c r="O1820">
        <f t="shared" si="253"/>
        <v>2023</v>
      </c>
      <c r="P1820" t="str">
        <f t="shared" si="254"/>
        <v>Sep</v>
      </c>
      <c r="Q1820" t="str">
        <f t="shared" si="255"/>
        <v>Sep-2023</v>
      </c>
      <c r="R1820" s="2" t="str">
        <f t="shared" si="260"/>
        <v>ADULTS</v>
      </c>
    </row>
    <row r="1821" spans="1:18" x14ac:dyDescent="0.35">
      <c r="A1821" s="1">
        <v>45193</v>
      </c>
      <c r="B1821" t="s">
        <v>1851</v>
      </c>
      <c r="C1821">
        <v>94</v>
      </c>
      <c r="D1821" t="s">
        <v>14</v>
      </c>
      <c r="E1821" t="s">
        <v>22</v>
      </c>
      <c r="F1821" t="s">
        <v>11</v>
      </c>
      <c r="G1821" s="6">
        <f>VLOOKUP(F1821,S$11:$T$15, 2, FALSE)</f>
        <v>2503.6022787783868</v>
      </c>
      <c r="H1821" t="s">
        <v>12</v>
      </c>
      <c r="I1821" s="2">
        <v>109.42</v>
      </c>
      <c r="J1821" t="str">
        <f t="shared" si="256"/>
        <v>&gt;59</v>
      </c>
      <c r="K1821" s="2">
        <f t="shared" si="252"/>
        <v>120.36200000000001</v>
      </c>
      <c r="L1821" s="2">
        <f t="shared" si="257"/>
        <v>120</v>
      </c>
      <c r="M1821" s="2">
        <f t="shared" si="258"/>
        <v>121</v>
      </c>
      <c r="N1821" s="2">
        <f t="shared" si="259"/>
        <v>120</v>
      </c>
      <c r="O1821">
        <f t="shared" si="253"/>
        <v>2023</v>
      </c>
      <c r="P1821" t="str">
        <f t="shared" si="254"/>
        <v>Sep</v>
      </c>
      <c r="Q1821" t="str">
        <f t="shared" si="255"/>
        <v>Sep-2023</v>
      </c>
      <c r="R1821" s="2" t="str">
        <f t="shared" si="260"/>
        <v>ADULTS</v>
      </c>
    </row>
    <row r="1822" spans="1:18" x14ac:dyDescent="0.35">
      <c r="A1822" s="1">
        <v>44953</v>
      </c>
      <c r="B1822" t="s">
        <v>1852</v>
      </c>
      <c r="C1822">
        <v>32</v>
      </c>
      <c r="D1822" t="s">
        <v>14</v>
      </c>
      <c r="E1822" t="s">
        <v>27</v>
      </c>
      <c r="F1822" t="s">
        <v>30</v>
      </c>
      <c r="G1822" s="6">
        <f>VLOOKUP(F1822,S$11:$T$15, 2, FALSE)</f>
        <v>2496.7676064257025</v>
      </c>
      <c r="H1822" t="s">
        <v>17</v>
      </c>
      <c r="I1822" s="2">
        <v>2646.41</v>
      </c>
      <c r="J1822" t="str">
        <f t="shared" si="256"/>
        <v>18-39</v>
      </c>
      <c r="K1822" s="2">
        <f t="shared" si="252"/>
        <v>2911.0509999999999</v>
      </c>
      <c r="L1822" s="2">
        <f t="shared" si="257"/>
        <v>2911</v>
      </c>
      <c r="M1822" s="2">
        <f t="shared" si="258"/>
        <v>2912</v>
      </c>
      <c r="N1822" s="2">
        <f t="shared" si="259"/>
        <v>2911</v>
      </c>
      <c r="O1822">
        <f t="shared" si="253"/>
        <v>2023</v>
      </c>
      <c r="P1822" t="str">
        <f t="shared" si="254"/>
        <v>Jan</v>
      </c>
      <c r="Q1822" t="str">
        <f t="shared" si="255"/>
        <v>Jan-2023</v>
      </c>
      <c r="R1822" s="2" t="str">
        <f t="shared" si="260"/>
        <v>ADULTS</v>
      </c>
    </row>
    <row r="1823" spans="1:18" x14ac:dyDescent="0.35">
      <c r="A1823" s="1">
        <v>45267</v>
      </c>
      <c r="B1823" t="s">
        <v>1853</v>
      </c>
      <c r="C1823">
        <v>35</v>
      </c>
      <c r="D1823" t="s">
        <v>9</v>
      </c>
      <c r="E1823" t="s">
        <v>33</v>
      </c>
      <c r="F1823" t="s">
        <v>11</v>
      </c>
      <c r="G1823" s="6">
        <f>VLOOKUP(F1823,S$11:$T$15, 2, FALSE)</f>
        <v>2503.6022787783868</v>
      </c>
      <c r="H1823" t="s">
        <v>28</v>
      </c>
      <c r="I1823" s="2">
        <v>3570.39</v>
      </c>
      <c r="J1823" t="str">
        <f t="shared" si="256"/>
        <v>18-39</v>
      </c>
      <c r="K1823" s="2">
        <f t="shared" si="252"/>
        <v>3927.4290000000001</v>
      </c>
      <c r="L1823" s="2">
        <f t="shared" si="257"/>
        <v>3927</v>
      </c>
      <c r="M1823" s="2">
        <f t="shared" si="258"/>
        <v>3928</v>
      </c>
      <c r="N1823" s="2">
        <f t="shared" si="259"/>
        <v>3927</v>
      </c>
      <c r="O1823">
        <f t="shared" si="253"/>
        <v>2023</v>
      </c>
      <c r="P1823" t="str">
        <f t="shared" si="254"/>
        <v>Dec</v>
      </c>
      <c r="Q1823" t="str">
        <f t="shared" si="255"/>
        <v>Dec-2023</v>
      </c>
      <c r="R1823" s="2" t="str">
        <f t="shared" si="260"/>
        <v>ADULTS</v>
      </c>
    </row>
    <row r="1824" spans="1:18" x14ac:dyDescent="0.35">
      <c r="A1824" s="1">
        <v>45291</v>
      </c>
      <c r="B1824" t="s">
        <v>1854</v>
      </c>
      <c r="C1824">
        <v>75</v>
      </c>
      <c r="D1824" t="s">
        <v>14</v>
      </c>
      <c r="E1824" t="s">
        <v>35</v>
      </c>
      <c r="F1824" t="s">
        <v>30</v>
      </c>
      <c r="G1824" s="6">
        <f>VLOOKUP(F1824,S$11:$T$15, 2, FALSE)</f>
        <v>2496.7676064257025</v>
      </c>
      <c r="H1824" t="s">
        <v>37</v>
      </c>
      <c r="I1824" s="2">
        <v>1645.35</v>
      </c>
      <c r="J1824" t="str">
        <f t="shared" si="256"/>
        <v>&gt;59</v>
      </c>
      <c r="K1824" s="2">
        <f t="shared" si="252"/>
        <v>1809.885</v>
      </c>
      <c r="L1824" s="2">
        <f t="shared" si="257"/>
        <v>1810</v>
      </c>
      <c r="M1824" s="2">
        <f t="shared" si="258"/>
        <v>1810</v>
      </c>
      <c r="N1824" s="2">
        <f t="shared" si="259"/>
        <v>1809</v>
      </c>
      <c r="O1824">
        <f t="shared" si="253"/>
        <v>2023</v>
      </c>
      <c r="P1824" t="str">
        <f t="shared" si="254"/>
        <v>Dec</v>
      </c>
      <c r="Q1824" t="str">
        <f t="shared" si="255"/>
        <v>Dec-2023</v>
      </c>
      <c r="R1824" s="2" t="str">
        <f t="shared" si="260"/>
        <v>ADULTS</v>
      </c>
    </row>
    <row r="1825" spans="1:18" x14ac:dyDescent="0.35">
      <c r="A1825" s="1">
        <v>45032</v>
      </c>
      <c r="B1825" t="s">
        <v>1855</v>
      </c>
      <c r="C1825">
        <v>8</v>
      </c>
      <c r="D1825" t="s">
        <v>21</v>
      </c>
      <c r="E1825" t="s">
        <v>35</v>
      </c>
      <c r="F1825" t="s">
        <v>16</v>
      </c>
      <c r="G1825" s="6">
        <f>VLOOKUP(F1825,S$11:$T$15, 2, FALSE)</f>
        <v>2509.1716796874998</v>
      </c>
      <c r="H1825" t="s">
        <v>37</v>
      </c>
      <c r="I1825" s="2">
        <v>1714.36</v>
      </c>
      <c r="J1825" t="str">
        <f t="shared" si="256"/>
        <v>0-17</v>
      </c>
      <c r="K1825" s="2">
        <f t="shared" si="252"/>
        <v>1885.796</v>
      </c>
      <c r="L1825" s="2">
        <f t="shared" si="257"/>
        <v>1886</v>
      </c>
      <c r="M1825" s="2">
        <f t="shared" si="258"/>
        <v>1886</v>
      </c>
      <c r="N1825" s="2">
        <f t="shared" si="259"/>
        <v>1885</v>
      </c>
      <c r="O1825">
        <f t="shared" si="253"/>
        <v>2023</v>
      </c>
      <c r="P1825" t="str">
        <f t="shared" si="254"/>
        <v>Apr</v>
      </c>
      <c r="Q1825" t="str">
        <f t="shared" si="255"/>
        <v>Apr-2023</v>
      </c>
      <c r="R1825" s="2" t="str">
        <f t="shared" si="260"/>
        <v>CHILDREN</v>
      </c>
    </row>
    <row r="1826" spans="1:18" x14ac:dyDescent="0.35">
      <c r="A1826" s="1">
        <v>44800</v>
      </c>
      <c r="B1826" t="s">
        <v>1856</v>
      </c>
      <c r="C1826">
        <v>15</v>
      </c>
      <c r="D1826" t="s">
        <v>14</v>
      </c>
      <c r="E1826" t="s">
        <v>22</v>
      </c>
      <c r="F1826" t="s">
        <v>16</v>
      </c>
      <c r="G1826" s="6">
        <f>VLOOKUP(F1826,S$11:$T$15, 2, FALSE)</f>
        <v>2509.1716796874998</v>
      </c>
      <c r="H1826" t="s">
        <v>12</v>
      </c>
      <c r="I1826" s="2">
        <v>1537.94</v>
      </c>
      <c r="J1826" t="str">
        <f t="shared" si="256"/>
        <v>0-17</v>
      </c>
      <c r="K1826" s="2">
        <f t="shared" si="252"/>
        <v>1691.7340000000002</v>
      </c>
      <c r="L1826" s="2">
        <f t="shared" si="257"/>
        <v>1692</v>
      </c>
      <c r="M1826" s="2">
        <f t="shared" si="258"/>
        <v>1692</v>
      </c>
      <c r="N1826" s="2">
        <f t="shared" si="259"/>
        <v>1691</v>
      </c>
      <c r="O1826">
        <f t="shared" si="253"/>
        <v>2022</v>
      </c>
      <c r="P1826" t="str">
        <f t="shared" si="254"/>
        <v>Aug</v>
      </c>
      <c r="Q1826" t="str">
        <f t="shared" si="255"/>
        <v>Aug-2022</v>
      </c>
      <c r="R1826" s="2" t="str">
        <f t="shared" si="260"/>
        <v>CHILDREN</v>
      </c>
    </row>
    <row r="1827" spans="1:18" x14ac:dyDescent="0.35">
      <c r="A1827" s="1">
        <v>44605</v>
      </c>
      <c r="B1827" t="s">
        <v>1857</v>
      </c>
      <c r="C1827">
        <v>51</v>
      </c>
      <c r="D1827" t="s">
        <v>9</v>
      </c>
      <c r="E1827" t="s">
        <v>25</v>
      </c>
      <c r="F1827" t="s">
        <v>16</v>
      </c>
      <c r="G1827" s="6">
        <f>VLOOKUP(F1827,S$11:$T$15, 2, FALSE)</f>
        <v>2509.1716796874998</v>
      </c>
      <c r="H1827" t="s">
        <v>67</v>
      </c>
      <c r="I1827" s="2">
        <v>116.33</v>
      </c>
      <c r="J1827" t="str">
        <f t="shared" si="256"/>
        <v>40-59</v>
      </c>
      <c r="K1827" s="2">
        <f t="shared" si="252"/>
        <v>127.96300000000001</v>
      </c>
      <c r="L1827" s="2">
        <f t="shared" si="257"/>
        <v>128</v>
      </c>
      <c r="M1827" s="2">
        <f t="shared" si="258"/>
        <v>128</v>
      </c>
      <c r="N1827" s="2">
        <f t="shared" si="259"/>
        <v>127</v>
      </c>
      <c r="O1827">
        <f t="shared" si="253"/>
        <v>2022</v>
      </c>
      <c r="P1827" t="str">
        <f t="shared" si="254"/>
        <v>Feb</v>
      </c>
      <c r="Q1827" t="str">
        <f t="shared" si="255"/>
        <v>Feb-2022</v>
      </c>
      <c r="R1827" s="2" t="str">
        <f t="shared" si="260"/>
        <v>ADULTS</v>
      </c>
    </row>
    <row r="1828" spans="1:18" x14ac:dyDescent="0.35">
      <c r="A1828" s="1">
        <v>44976</v>
      </c>
      <c r="B1828" t="s">
        <v>1858</v>
      </c>
      <c r="C1828">
        <v>72</v>
      </c>
      <c r="D1828" t="s">
        <v>9</v>
      </c>
      <c r="E1828" t="s">
        <v>19</v>
      </c>
      <c r="F1828" t="s">
        <v>30</v>
      </c>
      <c r="G1828" s="6">
        <f>VLOOKUP(F1828,S$11:$T$15, 2, FALSE)</f>
        <v>2496.7676064257025</v>
      </c>
      <c r="H1828" t="s">
        <v>28</v>
      </c>
      <c r="I1828" s="2">
        <v>2871.12</v>
      </c>
      <c r="J1828" t="str">
        <f t="shared" si="256"/>
        <v>&gt;59</v>
      </c>
      <c r="K1828" s="2">
        <f t="shared" si="252"/>
        <v>3158.232</v>
      </c>
      <c r="L1828" s="2">
        <f t="shared" si="257"/>
        <v>3158</v>
      </c>
      <c r="M1828" s="2">
        <f t="shared" si="258"/>
        <v>3159</v>
      </c>
      <c r="N1828" s="2">
        <f t="shared" si="259"/>
        <v>3158</v>
      </c>
      <c r="O1828">
        <f t="shared" si="253"/>
        <v>2023</v>
      </c>
      <c r="P1828" t="str">
        <f t="shared" si="254"/>
        <v>Feb</v>
      </c>
      <c r="Q1828" t="str">
        <f t="shared" si="255"/>
        <v>Feb-2023</v>
      </c>
      <c r="R1828" s="2" t="str">
        <f t="shared" si="260"/>
        <v>ADULTS</v>
      </c>
    </row>
    <row r="1829" spans="1:18" x14ac:dyDescent="0.35">
      <c r="A1829" s="1">
        <v>45031</v>
      </c>
      <c r="B1829" t="s">
        <v>1859</v>
      </c>
      <c r="C1829">
        <v>51</v>
      </c>
      <c r="D1829" t="s">
        <v>14</v>
      </c>
      <c r="E1829" t="s">
        <v>25</v>
      </c>
      <c r="F1829" t="s">
        <v>30</v>
      </c>
      <c r="G1829" s="6">
        <f>VLOOKUP(F1829,S$11:$T$15, 2, FALSE)</f>
        <v>2496.7676064257025</v>
      </c>
      <c r="H1829" t="s">
        <v>17</v>
      </c>
      <c r="I1829" s="2">
        <v>722.76</v>
      </c>
      <c r="J1829" t="str">
        <f t="shared" si="256"/>
        <v>40-59</v>
      </c>
      <c r="K1829" s="2">
        <f t="shared" si="252"/>
        <v>795.03600000000006</v>
      </c>
      <c r="L1829" s="2">
        <f t="shared" si="257"/>
        <v>795</v>
      </c>
      <c r="M1829" s="2">
        <f t="shared" si="258"/>
        <v>796</v>
      </c>
      <c r="N1829" s="2">
        <f t="shared" si="259"/>
        <v>795</v>
      </c>
      <c r="O1829">
        <f t="shared" si="253"/>
        <v>2023</v>
      </c>
      <c r="P1829" t="str">
        <f t="shared" si="254"/>
        <v>Apr</v>
      </c>
      <c r="Q1829" t="str">
        <f t="shared" si="255"/>
        <v>Apr-2023</v>
      </c>
      <c r="R1829" s="2" t="str">
        <f t="shared" si="260"/>
        <v>ADULTS</v>
      </c>
    </row>
    <row r="1830" spans="1:18" x14ac:dyDescent="0.35">
      <c r="A1830" s="1">
        <v>44579</v>
      </c>
      <c r="B1830" t="s">
        <v>1860</v>
      </c>
      <c r="C1830">
        <v>74</v>
      </c>
      <c r="D1830" t="s">
        <v>9</v>
      </c>
      <c r="E1830" t="s">
        <v>35</v>
      </c>
      <c r="F1830" t="s">
        <v>16</v>
      </c>
      <c r="G1830" s="6">
        <f>VLOOKUP(F1830,S$11:$T$15, 2, FALSE)</f>
        <v>2509.1716796874998</v>
      </c>
      <c r="H1830" t="s">
        <v>37</v>
      </c>
      <c r="I1830" s="2">
        <v>4878.3100000000004</v>
      </c>
      <c r="J1830" t="str">
        <f t="shared" si="256"/>
        <v>&gt;59</v>
      </c>
      <c r="K1830" s="2">
        <f t="shared" si="252"/>
        <v>5366.1410000000005</v>
      </c>
      <c r="L1830" s="2">
        <f t="shared" si="257"/>
        <v>5366</v>
      </c>
      <c r="M1830" s="2">
        <f t="shared" si="258"/>
        <v>5367</v>
      </c>
      <c r="N1830" s="2">
        <f t="shared" si="259"/>
        <v>5366</v>
      </c>
      <c r="O1830">
        <f t="shared" si="253"/>
        <v>2022</v>
      </c>
      <c r="P1830" t="str">
        <f t="shared" si="254"/>
        <v>Jan</v>
      </c>
      <c r="Q1830" t="str">
        <f t="shared" si="255"/>
        <v>Jan-2022</v>
      </c>
      <c r="R1830" s="2" t="str">
        <f t="shared" si="260"/>
        <v>ADULTS</v>
      </c>
    </row>
    <row r="1831" spans="1:18" x14ac:dyDescent="0.35">
      <c r="A1831" s="1">
        <v>45021</v>
      </c>
      <c r="B1831" t="s">
        <v>1861</v>
      </c>
      <c r="C1831">
        <v>50</v>
      </c>
      <c r="D1831" t="s">
        <v>14</v>
      </c>
      <c r="E1831" t="s">
        <v>22</v>
      </c>
      <c r="F1831" t="s">
        <v>16</v>
      </c>
      <c r="G1831" s="6">
        <f>VLOOKUP(F1831,S$11:$T$15, 2, FALSE)</f>
        <v>2509.1716796874998</v>
      </c>
      <c r="H1831" t="s">
        <v>12</v>
      </c>
      <c r="I1831" s="2">
        <v>1527.78</v>
      </c>
      <c r="J1831" t="str">
        <f t="shared" si="256"/>
        <v>40-59</v>
      </c>
      <c r="K1831" s="2">
        <f t="shared" si="252"/>
        <v>1680.558</v>
      </c>
      <c r="L1831" s="2">
        <f t="shared" si="257"/>
        <v>1681</v>
      </c>
      <c r="M1831" s="2">
        <f t="shared" si="258"/>
        <v>1681</v>
      </c>
      <c r="N1831" s="2">
        <f t="shared" si="259"/>
        <v>1680</v>
      </c>
      <c r="O1831">
        <f t="shared" si="253"/>
        <v>2023</v>
      </c>
      <c r="P1831" t="str">
        <f t="shared" si="254"/>
        <v>Apr</v>
      </c>
      <c r="Q1831" t="str">
        <f t="shared" si="255"/>
        <v>Apr-2023</v>
      </c>
      <c r="R1831" s="2" t="str">
        <f t="shared" si="260"/>
        <v>ADULTS</v>
      </c>
    </row>
    <row r="1832" spans="1:18" x14ac:dyDescent="0.35">
      <c r="A1832" s="1">
        <v>45054</v>
      </c>
      <c r="B1832" t="s">
        <v>1862</v>
      </c>
      <c r="C1832">
        <v>10</v>
      </c>
      <c r="D1832" t="s">
        <v>21</v>
      </c>
      <c r="E1832" t="s">
        <v>10</v>
      </c>
      <c r="F1832" t="s">
        <v>30</v>
      </c>
      <c r="G1832" s="6">
        <f>VLOOKUP(F1832,S$11:$T$15, 2, FALSE)</f>
        <v>2496.7676064257025</v>
      </c>
      <c r="H1832" t="s">
        <v>12</v>
      </c>
      <c r="I1832" s="2">
        <v>355.75</v>
      </c>
      <c r="J1832" t="str">
        <f t="shared" si="256"/>
        <v>0-17</v>
      </c>
      <c r="K1832" s="2">
        <f t="shared" si="252"/>
        <v>391.32500000000005</v>
      </c>
      <c r="L1832" s="2">
        <f t="shared" si="257"/>
        <v>391</v>
      </c>
      <c r="M1832" s="2">
        <f t="shared" si="258"/>
        <v>392</v>
      </c>
      <c r="N1832" s="2">
        <f t="shared" si="259"/>
        <v>391</v>
      </c>
      <c r="O1832">
        <f t="shared" si="253"/>
        <v>2023</v>
      </c>
      <c r="P1832" t="str">
        <f t="shared" si="254"/>
        <v>May</v>
      </c>
      <c r="Q1832" t="str">
        <f t="shared" si="255"/>
        <v>May-2023</v>
      </c>
      <c r="R1832" s="2" t="str">
        <f t="shared" si="260"/>
        <v>CHILDREN</v>
      </c>
    </row>
    <row r="1833" spans="1:18" x14ac:dyDescent="0.35">
      <c r="A1833" s="1">
        <v>45214</v>
      </c>
      <c r="B1833" t="s">
        <v>1863</v>
      </c>
      <c r="C1833">
        <v>87</v>
      </c>
      <c r="D1833" t="s">
        <v>14</v>
      </c>
      <c r="E1833" t="s">
        <v>19</v>
      </c>
      <c r="F1833" t="s">
        <v>11</v>
      </c>
      <c r="G1833" s="6">
        <f>VLOOKUP(F1833,S$11:$T$15, 2, FALSE)</f>
        <v>2503.6022787783868</v>
      </c>
      <c r="H1833" t="s">
        <v>12</v>
      </c>
      <c r="I1833" s="2">
        <v>4181.63</v>
      </c>
      <c r="J1833" t="str">
        <f t="shared" si="256"/>
        <v>&gt;59</v>
      </c>
      <c r="K1833" s="2">
        <f t="shared" si="252"/>
        <v>4599.7930000000006</v>
      </c>
      <c r="L1833" s="2">
        <f t="shared" si="257"/>
        <v>4600</v>
      </c>
      <c r="M1833" s="2">
        <f t="shared" si="258"/>
        <v>4600</v>
      </c>
      <c r="N1833" s="2">
        <f t="shared" si="259"/>
        <v>4599</v>
      </c>
      <c r="O1833">
        <f t="shared" si="253"/>
        <v>2023</v>
      </c>
      <c r="P1833" t="str">
        <f t="shared" si="254"/>
        <v>Oct</v>
      </c>
      <c r="Q1833" t="str">
        <f t="shared" si="255"/>
        <v>Oct-2023</v>
      </c>
      <c r="R1833" s="2" t="str">
        <f t="shared" si="260"/>
        <v>ADULTS</v>
      </c>
    </row>
    <row r="1834" spans="1:18" x14ac:dyDescent="0.35">
      <c r="A1834" s="1">
        <v>44908</v>
      </c>
      <c r="B1834" t="s">
        <v>1864</v>
      </c>
      <c r="C1834">
        <v>68</v>
      </c>
      <c r="D1834" t="s">
        <v>14</v>
      </c>
      <c r="E1834" t="s">
        <v>25</v>
      </c>
      <c r="F1834" t="s">
        <v>16</v>
      </c>
      <c r="G1834" s="6">
        <f>VLOOKUP(F1834,S$11:$T$15, 2, FALSE)</f>
        <v>2509.1716796874998</v>
      </c>
      <c r="H1834" t="s">
        <v>12</v>
      </c>
      <c r="I1834" s="2">
        <v>3261.93</v>
      </c>
      <c r="J1834" t="str">
        <f t="shared" si="256"/>
        <v>&gt;59</v>
      </c>
      <c r="K1834" s="2">
        <f t="shared" si="252"/>
        <v>3588.123</v>
      </c>
      <c r="L1834" s="2">
        <f t="shared" si="257"/>
        <v>3588</v>
      </c>
      <c r="M1834" s="2">
        <f t="shared" si="258"/>
        <v>3589</v>
      </c>
      <c r="N1834" s="2">
        <f t="shared" si="259"/>
        <v>3588</v>
      </c>
      <c r="O1834">
        <f t="shared" si="253"/>
        <v>2022</v>
      </c>
      <c r="P1834" t="str">
        <f t="shared" si="254"/>
        <v>Dec</v>
      </c>
      <c r="Q1834" t="str">
        <f t="shared" si="255"/>
        <v>Dec-2022</v>
      </c>
      <c r="R1834" s="2" t="str">
        <f t="shared" si="260"/>
        <v>ADULTS</v>
      </c>
    </row>
    <row r="1835" spans="1:18" x14ac:dyDescent="0.35">
      <c r="A1835" s="1">
        <v>45014</v>
      </c>
      <c r="B1835" t="s">
        <v>1865</v>
      </c>
      <c r="C1835">
        <v>13</v>
      </c>
      <c r="D1835" t="s">
        <v>21</v>
      </c>
      <c r="E1835" t="s">
        <v>15</v>
      </c>
      <c r="F1835" t="s">
        <v>16</v>
      </c>
      <c r="G1835" s="6">
        <f>VLOOKUP(F1835,S$11:$T$15, 2, FALSE)</f>
        <v>2509.1716796874998</v>
      </c>
      <c r="H1835" t="s">
        <v>17</v>
      </c>
      <c r="I1835" s="2">
        <v>2448.69</v>
      </c>
      <c r="J1835" t="str">
        <f t="shared" si="256"/>
        <v>0-17</v>
      </c>
      <c r="K1835" s="2">
        <f t="shared" si="252"/>
        <v>2693.5590000000002</v>
      </c>
      <c r="L1835" s="2">
        <f t="shared" si="257"/>
        <v>2694</v>
      </c>
      <c r="M1835" s="2">
        <f t="shared" si="258"/>
        <v>2694</v>
      </c>
      <c r="N1835" s="2">
        <f t="shared" si="259"/>
        <v>2693</v>
      </c>
      <c r="O1835">
        <f t="shared" si="253"/>
        <v>2023</v>
      </c>
      <c r="P1835" t="str">
        <f t="shared" si="254"/>
        <v>Mar</v>
      </c>
      <c r="Q1835" t="str">
        <f t="shared" si="255"/>
        <v>Mar-2023</v>
      </c>
      <c r="R1835" s="2" t="str">
        <f t="shared" si="260"/>
        <v>CHILDREN</v>
      </c>
    </row>
    <row r="1836" spans="1:18" x14ac:dyDescent="0.35">
      <c r="A1836" s="1">
        <v>45042</v>
      </c>
      <c r="B1836" t="s">
        <v>1866</v>
      </c>
      <c r="C1836">
        <v>87</v>
      </c>
      <c r="D1836" t="s">
        <v>21</v>
      </c>
      <c r="E1836" t="s">
        <v>22</v>
      </c>
      <c r="F1836" t="s">
        <v>16</v>
      </c>
      <c r="G1836" s="6">
        <f>VLOOKUP(F1836,S$11:$T$15, 2, FALSE)</f>
        <v>2509.1716796874998</v>
      </c>
      <c r="H1836" t="s">
        <v>40</v>
      </c>
      <c r="I1836" s="2">
        <v>1390.13</v>
      </c>
      <c r="J1836" t="str">
        <f t="shared" si="256"/>
        <v>&gt;59</v>
      </c>
      <c r="K1836" s="2">
        <f t="shared" si="252"/>
        <v>1529.1430000000003</v>
      </c>
      <c r="L1836" s="2">
        <f t="shared" si="257"/>
        <v>1529</v>
      </c>
      <c r="M1836" s="2">
        <f t="shared" si="258"/>
        <v>1530</v>
      </c>
      <c r="N1836" s="2">
        <f t="shared" si="259"/>
        <v>1529</v>
      </c>
      <c r="O1836">
        <f t="shared" si="253"/>
        <v>2023</v>
      </c>
      <c r="P1836" t="str">
        <f t="shared" si="254"/>
        <v>Apr</v>
      </c>
      <c r="Q1836" t="str">
        <f t="shared" si="255"/>
        <v>Apr-2023</v>
      </c>
      <c r="R1836" s="2" t="str">
        <f t="shared" si="260"/>
        <v>ADULTS</v>
      </c>
    </row>
    <row r="1837" spans="1:18" x14ac:dyDescent="0.35">
      <c r="A1837" s="1">
        <v>44718</v>
      </c>
      <c r="B1837" t="s">
        <v>1867</v>
      </c>
      <c r="C1837">
        <v>22</v>
      </c>
      <c r="D1837" t="s">
        <v>21</v>
      </c>
      <c r="E1837" t="s">
        <v>35</v>
      </c>
      <c r="F1837" t="s">
        <v>11</v>
      </c>
      <c r="G1837" s="6">
        <f>VLOOKUP(F1837,S$11:$T$15, 2, FALSE)</f>
        <v>2503.6022787783868</v>
      </c>
      <c r="H1837" t="s">
        <v>17</v>
      </c>
      <c r="I1837" s="2">
        <v>1103.98</v>
      </c>
      <c r="J1837" t="str">
        <f t="shared" si="256"/>
        <v>18-39</v>
      </c>
      <c r="K1837" s="2">
        <f t="shared" si="252"/>
        <v>1214.3780000000002</v>
      </c>
      <c r="L1837" s="2">
        <f t="shared" si="257"/>
        <v>1214</v>
      </c>
      <c r="M1837" s="2">
        <f t="shared" si="258"/>
        <v>1215</v>
      </c>
      <c r="N1837" s="2">
        <f t="shared" si="259"/>
        <v>1214</v>
      </c>
      <c r="O1837">
        <f t="shared" si="253"/>
        <v>2022</v>
      </c>
      <c r="P1837" t="str">
        <f t="shared" si="254"/>
        <v>Jun</v>
      </c>
      <c r="Q1837" t="str">
        <f t="shared" si="255"/>
        <v>Jun-2022</v>
      </c>
      <c r="R1837" s="2" t="str">
        <f t="shared" si="260"/>
        <v>ADULTS</v>
      </c>
    </row>
    <row r="1838" spans="1:18" x14ac:dyDescent="0.35">
      <c r="A1838" s="1">
        <v>45219</v>
      </c>
      <c r="B1838" t="s">
        <v>1868</v>
      </c>
      <c r="C1838">
        <v>54</v>
      </c>
      <c r="D1838" t="s">
        <v>9</v>
      </c>
      <c r="E1838" t="s">
        <v>35</v>
      </c>
      <c r="F1838" t="s">
        <v>23</v>
      </c>
      <c r="G1838" s="6">
        <f>VLOOKUP(F1838,S$11:$T$15, 2, FALSE)</f>
        <v>2440.2966694490819</v>
      </c>
      <c r="H1838" t="s">
        <v>12</v>
      </c>
      <c r="I1838" s="2">
        <v>3198.38</v>
      </c>
      <c r="J1838" t="str">
        <f t="shared" si="256"/>
        <v>40-59</v>
      </c>
      <c r="K1838" s="2">
        <f t="shared" si="252"/>
        <v>3518.2180000000003</v>
      </c>
      <c r="L1838" s="2">
        <f t="shared" si="257"/>
        <v>3518</v>
      </c>
      <c r="M1838" s="2">
        <f t="shared" si="258"/>
        <v>3519</v>
      </c>
      <c r="N1838" s="2">
        <f t="shared" si="259"/>
        <v>3518</v>
      </c>
      <c r="O1838">
        <f t="shared" si="253"/>
        <v>2023</v>
      </c>
      <c r="P1838" t="str">
        <f t="shared" si="254"/>
        <v>Oct</v>
      </c>
      <c r="Q1838" t="str">
        <f t="shared" si="255"/>
        <v>Oct-2023</v>
      </c>
      <c r="R1838" s="2" t="str">
        <f t="shared" si="260"/>
        <v>ADULTS</v>
      </c>
    </row>
    <row r="1839" spans="1:18" x14ac:dyDescent="0.35">
      <c r="A1839" s="1">
        <v>44999</v>
      </c>
      <c r="B1839" t="s">
        <v>1869</v>
      </c>
      <c r="C1839">
        <v>21</v>
      </c>
      <c r="D1839" t="s">
        <v>9</v>
      </c>
      <c r="E1839" t="s">
        <v>10</v>
      </c>
      <c r="F1839" t="s">
        <v>16</v>
      </c>
      <c r="G1839" s="6">
        <f>VLOOKUP(F1839,S$11:$T$15, 2, FALSE)</f>
        <v>2509.1716796874998</v>
      </c>
      <c r="H1839" t="s">
        <v>37</v>
      </c>
      <c r="I1839" s="2">
        <v>818.87</v>
      </c>
      <c r="J1839" t="str">
        <f t="shared" si="256"/>
        <v>18-39</v>
      </c>
      <c r="K1839" s="2">
        <f t="shared" si="252"/>
        <v>900.75700000000006</v>
      </c>
      <c r="L1839" s="2">
        <f t="shared" si="257"/>
        <v>901</v>
      </c>
      <c r="M1839" s="2">
        <f t="shared" si="258"/>
        <v>901</v>
      </c>
      <c r="N1839" s="2">
        <f t="shared" si="259"/>
        <v>900</v>
      </c>
      <c r="O1839">
        <f t="shared" si="253"/>
        <v>2023</v>
      </c>
      <c r="P1839" t="str">
        <f t="shared" si="254"/>
        <v>Mar</v>
      </c>
      <c r="Q1839" t="str">
        <f t="shared" si="255"/>
        <v>Mar-2023</v>
      </c>
      <c r="R1839" s="2" t="str">
        <f t="shared" si="260"/>
        <v>ADULTS</v>
      </c>
    </row>
    <row r="1840" spans="1:18" x14ac:dyDescent="0.35">
      <c r="A1840" s="1">
        <v>44804</v>
      </c>
      <c r="B1840" t="s">
        <v>1870</v>
      </c>
      <c r="C1840">
        <v>63</v>
      </c>
      <c r="D1840" t="s">
        <v>14</v>
      </c>
      <c r="E1840" t="s">
        <v>19</v>
      </c>
      <c r="F1840" t="s">
        <v>30</v>
      </c>
      <c r="G1840" s="6">
        <f>VLOOKUP(F1840,S$11:$T$15, 2, FALSE)</f>
        <v>2496.7676064257025</v>
      </c>
      <c r="H1840" t="s">
        <v>67</v>
      </c>
      <c r="I1840" s="2">
        <v>1304.97</v>
      </c>
      <c r="J1840" t="str">
        <f t="shared" si="256"/>
        <v>&gt;59</v>
      </c>
      <c r="K1840" s="2">
        <f t="shared" si="252"/>
        <v>1435.4670000000001</v>
      </c>
      <c r="L1840" s="2">
        <f t="shared" si="257"/>
        <v>1435</v>
      </c>
      <c r="M1840" s="2">
        <f t="shared" si="258"/>
        <v>1436</v>
      </c>
      <c r="N1840" s="2">
        <f t="shared" si="259"/>
        <v>1435</v>
      </c>
      <c r="O1840">
        <f t="shared" si="253"/>
        <v>2022</v>
      </c>
      <c r="P1840" t="str">
        <f t="shared" si="254"/>
        <v>Aug</v>
      </c>
      <c r="Q1840" t="str">
        <f t="shared" si="255"/>
        <v>Aug-2022</v>
      </c>
      <c r="R1840" s="2" t="str">
        <f t="shared" si="260"/>
        <v>ADULTS</v>
      </c>
    </row>
    <row r="1841" spans="1:18" x14ac:dyDescent="0.35">
      <c r="A1841" s="1">
        <v>44767</v>
      </c>
      <c r="B1841" t="s">
        <v>1871</v>
      </c>
      <c r="C1841">
        <v>68</v>
      </c>
      <c r="D1841" t="s">
        <v>14</v>
      </c>
      <c r="E1841" t="s">
        <v>19</v>
      </c>
      <c r="F1841" t="s">
        <v>23</v>
      </c>
      <c r="G1841" s="6">
        <f>VLOOKUP(F1841,S$11:$T$15, 2, FALSE)</f>
        <v>2440.2966694490819</v>
      </c>
      <c r="H1841" t="s">
        <v>37</v>
      </c>
      <c r="I1841" s="2">
        <v>159.22999999999999</v>
      </c>
      <c r="J1841" t="str">
        <f t="shared" si="256"/>
        <v>&gt;59</v>
      </c>
      <c r="K1841" s="2">
        <f t="shared" si="252"/>
        <v>175.15299999999999</v>
      </c>
      <c r="L1841" s="2">
        <f t="shared" si="257"/>
        <v>175</v>
      </c>
      <c r="M1841" s="2">
        <f t="shared" si="258"/>
        <v>176</v>
      </c>
      <c r="N1841" s="2">
        <f t="shared" si="259"/>
        <v>175</v>
      </c>
      <c r="O1841">
        <f t="shared" si="253"/>
        <v>2022</v>
      </c>
      <c r="P1841" t="str">
        <f t="shared" si="254"/>
        <v>Jul</v>
      </c>
      <c r="Q1841" t="str">
        <f t="shared" si="255"/>
        <v>Jul-2022</v>
      </c>
      <c r="R1841" s="2" t="str">
        <f t="shared" si="260"/>
        <v>ADULTS</v>
      </c>
    </row>
    <row r="1842" spans="1:18" x14ac:dyDescent="0.35">
      <c r="A1842" s="1">
        <v>45079</v>
      </c>
      <c r="B1842" t="s">
        <v>1872</v>
      </c>
      <c r="C1842">
        <v>86</v>
      </c>
      <c r="D1842" t="s">
        <v>14</v>
      </c>
      <c r="E1842" t="s">
        <v>22</v>
      </c>
      <c r="F1842" t="s">
        <v>16</v>
      </c>
      <c r="G1842" s="6">
        <f>VLOOKUP(F1842,S$11:$T$15, 2, FALSE)</f>
        <v>2509.1716796874998</v>
      </c>
      <c r="H1842" t="s">
        <v>37</v>
      </c>
      <c r="I1842" s="2">
        <v>4961.74</v>
      </c>
      <c r="J1842" t="str">
        <f t="shared" si="256"/>
        <v>&gt;59</v>
      </c>
      <c r="K1842" s="2">
        <f t="shared" si="252"/>
        <v>5457.9139999999998</v>
      </c>
      <c r="L1842" s="2">
        <f t="shared" si="257"/>
        <v>5458</v>
      </c>
      <c r="M1842" s="2">
        <f t="shared" si="258"/>
        <v>5458</v>
      </c>
      <c r="N1842" s="2">
        <f t="shared" si="259"/>
        <v>5457</v>
      </c>
      <c r="O1842">
        <f t="shared" si="253"/>
        <v>2023</v>
      </c>
      <c r="P1842" t="str">
        <f t="shared" si="254"/>
        <v>Jun</v>
      </c>
      <c r="Q1842" t="str">
        <f t="shared" si="255"/>
        <v>Jun-2023</v>
      </c>
      <c r="R1842" s="2" t="str">
        <f t="shared" si="260"/>
        <v>ADULTS</v>
      </c>
    </row>
    <row r="1843" spans="1:18" x14ac:dyDescent="0.35">
      <c r="A1843" s="1">
        <v>44838</v>
      </c>
      <c r="B1843" t="s">
        <v>1873</v>
      </c>
      <c r="C1843">
        <v>34</v>
      </c>
      <c r="D1843" t="s">
        <v>21</v>
      </c>
      <c r="E1843" t="s">
        <v>19</v>
      </c>
      <c r="F1843" t="s">
        <v>23</v>
      </c>
      <c r="G1843" s="6">
        <f>VLOOKUP(F1843,S$11:$T$15, 2, FALSE)</f>
        <v>2440.2966694490819</v>
      </c>
      <c r="H1843" t="s">
        <v>28</v>
      </c>
      <c r="I1843" s="2">
        <v>623.52</v>
      </c>
      <c r="J1843" t="str">
        <f t="shared" si="256"/>
        <v>18-39</v>
      </c>
      <c r="K1843" s="2">
        <f t="shared" si="252"/>
        <v>685.87200000000007</v>
      </c>
      <c r="L1843" s="2">
        <f t="shared" si="257"/>
        <v>686</v>
      </c>
      <c r="M1843" s="2">
        <f t="shared" si="258"/>
        <v>686</v>
      </c>
      <c r="N1843" s="2">
        <f t="shared" si="259"/>
        <v>685</v>
      </c>
      <c r="O1843">
        <f t="shared" si="253"/>
        <v>2022</v>
      </c>
      <c r="P1843" t="str">
        <f t="shared" si="254"/>
        <v>Oct</v>
      </c>
      <c r="Q1843" t="str">
        <f t="shared" si="255"/>
        <v>Oct-2022</v>
      </c>
      <c r="R1843" s="2" t="str">
        <f t="shared" si="260"/>
        <v>ADULTS</v>
      </c>
    </row>
    <row r="1844" spans="1:18" x14ac:dyDescent="0.35">
      <c r="A1844" s="1">
        <v>44750</v>
      </c>
      <c r="B1844" t="s">
        <v>1874</v>
      </c>
      <c r="C1844">
        <v>68</v>
      </c>
      <c r="D1844" t="s">
        <v>21</v>
      </c>
      <c r="E1844" t="s">
        <v>25</v>
      </c>
      <c r="F1844" t="s">
        <v>11</v>
      </c>
      <c r="G1844" s="6">
        <f>VLOOKUP(F1844,S$11:$T$15, 2, FALSE)</f>
        <v>2503.6022787783868</v>
      </c>
      <c r="H1844" t="s">
        <v>17</v>
      </c>
      <c r="I1844" s="2">
        <v>4289.93</v>
      </c>
      <c r="J1844" t="str">
        <f t="shared" si="256"/>
        <v>&gt;59</v>
      </c>
      <c r="K1844" s="2">
        <f t="shared" si="252"/>
        <v>4718.9230000000007</v>
      </c>
      <c r="L1844" s="2">
        <f t="shared" si="257"/>
        <v>4719</v>
      </c>
      <c r="M1844" s="2">
        <f t="shared" si="258"/>
        <v>4719</v>
      </c>
      <c r="N1844" s="2">
        <f t="shared" si="259"/>
        <v>4718</v>
      </c>
      <c r="O1844">
        <f t="shared" si="253"/>
        <v>2022</v>
      </c>
      <c r="P1844" t="str">
        <f t="shared" si="254"/>
        <v>Jul</v>
      </c>
      <c r="Q1844" t="str">
        <f t="shared" si="255"/>
        <v>Jul-2022</v>
      </c>
      <c r="R1844" s="2" t="str">
        <f t="shared" si="260"/>
        <v>ADULTS</v>
      </c>
    </row>
    <row r="1845" spans="1:18" x14ac:dyDescent="0.35">
      <c r="A1845" s="1">
        <v>45076</v>
      </c>
      <c r="B1845" t="s">
        <v>1875</v>
      </c>
      <c r="C1845">
        <v>78</v>
      </c>
      <c r="D1845" t="s">
        <v>14</v>
      </c>
      <c r="E1845" t="s">
        <v>35</v>
      </c>
      <c r="F1845" t="s">
        <v>11</v>
      </c>
      <c r="G1845" s="6">
        <f>VLOOKUP(F1845,S$11:$T$15, 2, FALSE)</f>
        <v>2503.6022787783868</v>
      </c>
      <c r="H1845" t="s">
        <v>28</v>
      </c>
      <c r="I1845" s="2">
        <v>3154.27</v>
      </c>
      <c r="J1845" t="str">
        <f t="shared" si="256"/>
        <v>&gt;59</v>
      </c>
      <c r="K1845" s="2">
        <f t="shared" si="252"/>
        <v>3469.6970000000001</v>
      </c>
      <c r="L1845" s="2">
        <f t="shared" si="257"/>
        <v>3470</v>
      </c>
      <c r="M1845" s="2">
        <f t="shared" si="258"/>
        <v>3470</v>
      </c>
      <c r="N1845" s="2">
        <f t="shared" si="259"/>
        <v>3469</v>
      </c>
      <c r="O1845">
        <f t="shared" si="253"/>
        <v>2023</v>
      </c>
      <c r="P1845" t="str">
        <f t="shared" si="254"/>
        <v>May</v>
      </c>
      <c r="Q1845" t="str">
        <f t="shared" si="255"/>
        <v>May-2023</v>
      </c>
      <c r="R1845" s="2" t="str">
        <f t="shared" si="260"/>
        <v>ADULTS</v>
      </c>
    </row>
    <row r="1846" spans="1:18" x14ac:dyDescent="0.35">
      <c r="A1846" s="1">
        <v>44747</v>
      </c>
      <c r="B1846" t="s">
        <v>1876</v>
      </c>
      <c r="C1846">
        <v>42</v>
      </c>
      <c r="D1846" t="s">
        <v>9</v>
      </c>
      <c r="E1846" t="s">
        <v>35</v>
      </c>
      <c r="F1846" t="s">
        <v>16</v>
      </c>
      <c r="G1846" s="6">
        <f>VLOOKUP(F1846,S$11:$T$15, 2, FALSE)</f>
        <v>2509.1716796874998</v>
      </c>
      <c r="H1846" t="s">
        <v>28</v>
      </c>
      <c r="I1846" s="2">
        <v>3280.84</v>
      </c>
      <c r="J1846" t="str">
        <f t="shared" si="256"/>
        <v>40-59</v>
      </c>
      <c r="K1846" s="2">
        <f t="shared" si="252"/>
        <v>3608.9240000000004</v>
      </c>
      <c r="L1846" s="2">
        <f t="shared" si="257"/>
        <v>3609</v>
      </c>
      <c r="M1846" s="2">
        <f t="shared" si="258"/>
        <v>3609</v>
      </c>
      <c r="N1846" s="2">
        <f t="shared" si="259"/>
        <v>3608</v>
      </c>
      <c r="O1846">
        <f t="shared" si="253"/>
        <v>2022</v>
      </c>
      <c r="P1846" t="str">
        <f t="shared" si="254"/>
        <v>Jul</v>
      </c>
      <c r="Q1846" t="str">
        <f t="shared" si="255"/>
        <v>Jul-2022</v>
      </c>
      <c r="R1846" s="2" t="str">
        <f t="shared" si="260"/>
        <v>ADULTS</v>
      </c>
    </row>
    <row r="1847" spans="1:18" x14ac:dyDescent="0.35">
      <c r="A1847" s="1">
        <v>44981</v>
      </c>
      <c r="B1847" t="s">
        <v>1877</v>
      </c>
      <c r="C1847">
        <v>64</v>
      </c>
      <c r="D1847" t="s">
        <v>21</v>
      </c>
      <c r="E1847" t="s">
        <v>22</v>
      </c>
      <c r="F1847" t="s">
        <v>16</v>
      </c>
      <c r="G1847" s="6">
        <f>VLOOKUP(F1847,S$11:$T$15, 2, FALSE)</f>
        <v>2509.1716796874998</v>
      </c>
      <c r="H1847" t="s">
        <v>12</v>
      </c>
      <c r="I1847" s="2">
        <v>1191.93</v>
      </c>
      <c r="J1847" t="str">
        <f t="shared" si="256"/>
        <v>&gt;59</v>
      </c>
      <c r="K1847" s="2">
        <f t="shared" si="252"/>
        <v>1311.1230000000003</v>
      </c>
      <c r="L1847" s="2">
        <f t="shared" si="257"/>
        <v>1311</v>
      </c>
      <c r="M1847" s="2">
        <f t="shared" si="258"/>
        <v>1312</v>
      </c>
      <c r="N1847" s="2">
        <f t="shared" si="259"/>
        <v>1311</v>
      </c>
      <c r="O1847">
        <f t="shared" si="253"/>
        <v>2023</v>
      </c>
      <c r="P1847" t="str">
        <f t="shared" si="254"/>
        <v>Feb</v>
      </c>
      <c r="Q1847" t="str">
        <f t="shared" si="255"/>
        <v>Feb-2023</v>
      </c>
      <c r="R1847" s="2" t="str">
        <f t="shared" si="260"/>
        <v>ADULTS</v>
      </c>
    </row>
    <row r="1848" spans="1:18" x14ac:dyDescent="0.35">
      <c r="A1848" s="1">
        <v>45050</v>
      </c>
      <c r="B1848" t="s">
        <v>1878</v>
      </c>
      <c r="C1848">
        <v>23</v>
      </c>
      <c r="D1848" t="s">
        <v>14</v>
      </c>
      <c r="E1848" t="s">
        <v>25</v>
      </c>
      <c r="F1848" t="s">
        <v>16</v>
      </c>
      <c r="G1848" s="6">
        <f>VLOOKUP(F1848,S$11:$T$15, 2, FALSE)</f>
        <v>2509.1716796874998</v>
      </c>
      <c r="H1848" t="s">
        <v>17</v>
      </c>
      <c r="I1848" s="2">
        <v>4481.66</v>
      </c>
      <c r="J1848" t="str">
        <f t="shared" si="256"/>
        <v>18-39</v>
      </c>
      <c r="K1848" s="2">
        <f t="shared" si="252"/>
        <v>4929.826</v>
      </c>
      <c r="L1848" s="2">
        <f t="shared" si="257"/>
        <v>4930</v>
      </c>
      <c r="M1848" s="2">
        <f t="shared" si="258"/>
        <v>4930</v>
      </c>
      <c r="N1848" s="2">
        <f t="shared" si="259"/>
        <v>4929</v>
      </c>
      <c r="O1848">
        <f t="shared" si="253"/>
        <v>2023</v>
      </c>
      <c r="P1848" t="str">
        <f t="shared" si="254"/>
        <v>May</v>
      </c>
      <c r="Q1848" t="str">
        <f t="shared" si="255"/>
        <v>May-2023</v>
      </c>
      <c r="R1848" s="2" t="str">
        <f t="shared" si="260"/>
        <v>ADULTS</v>
      </c>
    </row>
    <row r="1849" spans="1:18" x14ac:dyDescent="0.35">
      <c r="A1849" s="1">
        <v>45042</v>
      </c>
      <c r="B1849" t="s">
        <v>1879</v>
      </c>
      <c r="C1849">
        <v>55</v>
      </c>
      <c r="D1849" t="s">
        <v>21</v>
      </c>
      <c r="E1849" t="s">
        <v>10</v>
      </c>
      <c r="F1849" t="s">
        <v>16</v>
      </c>
      <c r="G1849" s="6">
        <f>VLOOKUP(F1849,S$11:$T$15, 2, FALSE)</f>
        <v>2509.1716796874998</v>
      </c>
      <c r="H1849" t="s">
        <v>40</v>
      </c>
      <c r="I1849" s="2">
        <v>556.84</v>
      </c>
      <c r="J1849" t="str">
        <f t="shared" si="256"/>
        <v>40-59</v>
      </c>
      <c r="K1849" s="2">
        <f t="shared" si="252"/>
        <v>612.52400000000011</v>
      </c>
      <c r="L1849" s="2">
        <f t="shared" si="257"/>
        <v>613</v>
      </c>
      <c r="M1849" s="2">
        <f t="shared" si="258"/>
        <v>613</v>
      </c>
      <c r="N1849" s="2">
        <f t="shared" si="259"/>
        <v>612</v>
      </c>
      <c r="O1849">
        <f t="shared" si="253"/>
        <v>2023</v>
      </c>
      <c r="P1849" t="str">
        <f t="shared" si="254"/>
        <v>Apr</v>
      </c>
      <c r="Q1849" t="str">
        <f t="shared" si="255"/>
        <v>Apr-2023</v>
      </c>
      <c r="R1849" s="2" t="str">
        <f t="shared" si="260"/>
        <v>ADULTS</v>
      </c>
    </row>
    <row r="1850" spans="1:18" x14ac:dyDescent="0.35">
      <c r="A1850" s="1">
        <v>44626</v>
      </c>
      <c r="B1850" t="s">
        <v>1880</v>
      </c>
      <c r="C1850">
        <v>40</v>
      </c>
      <c r="D1850" t="s">
        <v>14</v>
      </c>
      <c r="E1850" t="s">
        <v>35</v>
      </c>
      <c r="F1850" t="s">
        <v>16</v>
      </c>
      <c r="G1850" s="6">
        <f>VLOOKUP(F1850,S$11:$T$15, 2, FALSE)</f>
        <v>2509.1716796874998</v>
      </c>
      <c r="H1850" t="s">
        <v>40</v>
      </c>
      <c r="I1850" s="2">
        <v>3661.59</v>
      </c>
      <c r="J1850" t="str">
        <f t="shared" si="256"/>
        <v>40-59</v>
      </c>
      <c r="K1850" s="2">
        <f t="shared" si="252"/>
        <v>4027.7490000000007</v>
      </c>
      <c r="L1850" s="2">
        <f t="shared" si="257"/>
        <v>4028</v>
      </c>
      <c r="M1850" s="2">
        <f t="shared" si="258"/>
        <v>4028</v>
      </c>
      <c r="N1850" s="2">
        <f t="shared" si="259"/>
        <v>4027</v>
      </c>
      <c r="O1850">
        <f t="shared" si="253"/>
        <v>2022</v>
      </c>
      <c r="P1850" t="str">
        <f t="shared" si="254"/>
        <v>Mar</v>
      </c>
      <c r="Q1850" t="str">
        <f t="shared" si="255"/>
        <v>Mar-2022</v>
      </c>
      <c r="R1850" s="2" t="str">
        <f t="shared" si="260"/>
        <v>ADULTS</v>
      </c>
    </row>
    <row r="1851" spans="1:18" x14ac:dyDescent="0.35">
      <c r="A1851" s="1">
        <v>44603</v>
      </c>
      <c r="B1851" t="s">
        <v>1881</v>
      </c>
      <c r="C1851">
        <v>73</v>
      </c>
      <c r="D1851" t="s">
        <v>14</v>
      </c>
      <c r="E1851" t="s">
        <v>27</v>
      </c>
      <c r="F1851" t="s">
        <v>30</v>
      </c>
      <c r="G1851" s="6">
        <f>VLOOKUP(F1851,S$11:$T$15, 2, FALSE)</f>
        <v>2496.7676064257025</v>
      </c>
      <c r="H1851" t="s">
        <v>17</v>
      </c>
      <c r="I1851" s="2">
        <v>668.52</v>
      </c>
      <c r="J1851" t="str">
        <f t="shared" si="256"/>
        <v>&gt;59</v>
      </c>
      <c r="K1851" s="2">
        <f t="shared" si="252"/>
        <v>735.37200000000007</v>
      </c>
      <c r="L1851" s="2">
        <f t="shared" si="257"/>
        <v>735</v>
      </c>
      <c r="M1851" s="2">
        <f t="shared" si="258"/>
        <v>736</v>
      </c>
      <c r="N1851" s="2">
        <f t="shared" si="259"/>
        <v>735</v>
      </c>
      <c r="O1851">
        <f t="shared" si="253"/>
        <v>2022</v>
      </c>
      <c r="P1851" t="str">
        <f t="shared" si="254"/>
        <v>Feb</v>
      </c>
      <c r="Q1851" t="str">
        <f t="shared" si="255"/>
        <v>Feb-2022</v>
      </c>
      <c r="R1851" s="2" t="str">
        <f t="shared" si="260"/>
        <v>ADULTS</v>
      </c>
    </row>
    <row r="1852" spans="1:18" x14ac:dyDescent="0.35">
      <c r="A1852" s="1">
        <v>45062</v>
      </c>
      <c r="B1852" t="s">
        <v>1882</v>
      </c>
      <c r="C1852">
        <v>97</v>
      </c>
      <c r="D1852" t="s">
        <v>9</v>
      </c>
      <c r="E1852" t="s">
        <v>22</v>
      </c>
      <c r="F1852" t="s">
        <v>16</v>
      </c>
      <c r="G1852" s="6">
        <f>VLOOKUP(F1852,S$11:$T$15, 2, FALSE)</f>
        <v>2509.1716796874998</v>
      </c>
      <c r="H1852" t="s">
        <v>28</v>
      </c>
      <c r="I1852" s="2">
        <v>4336.05</v>
      </c>
      <c r="J1852" t="str">
        <f t="shared" si="256"/>
        <v>&gt;59</v>
      </c>
      <c r="K1852" s="2">
        <f t="shared" si="252"/>
        <v>4769.6550000000007</v>
      </c>
      <c r="L1852" s="2">
        <f t="shared" si="257"/>
        <v>4770</v>
      </c>
      <c r="M1852" s="2">
        <f t="shared" si="258"/>
        <v>4770</v>
      </c>
      <c r="N1852" s="2">
        <f t="shared" si="259"/>
        <v>4769</v>
      </c>
      <c r="O1852">
        <f t="shared" si="253"/>
        <v>2023</v>
      </c>
      <c r="P1852" t="str">
        <f t="shared" si="254"/>
        <v>May</v>
      </c>
      <c r="Q1852" t="str">
        <f t="shared" si="255"/>
        <v>May-2023</v>
      </c>
      <c r="R1852" s="2" t="str">
        <f t="shared" si="260"/>
        <v>ADULTS</v>
      </c>
    </row>
    <row r="1853" spans="1:18" x14ac:dyDescent="0.35">
      <c r="A1853" s="1">
        <v>45173</v>
      </c>
      <c r="B1853" t="s">
        <v>1883</v>
      </c>
      <c r="C1853">
        <v>34</v>
      </c>
      <c r="D1853" t="s">
        <v>9</v>
      </c>
      <c r="E1853" t="s">
        <v>27</v>
      </c>
      <c r="F1853" t="s">
        <v>23</v>
      </c>
      <c r="G1853" s="6">
        <f>VLOOKUP(F1853,S$11:$T$15, 2, FALSE)</f>
        <v>2440.2966694490819</v>
      </c>
      <c r="H1853" t="s">
        <v>12</v>
      </c>
      <c r="I1853" s="2">
        <v>4521.2</v>
      </c>
      <c r="J1853" t="str">
        <f t="shared" si="256"/>
        <v>18-39</v>
      </c>
      <c r="K1853" s="2">
        <f t="shared" si="252"/>
        <v>4973.3200000000006</v>
      </c>
      <c r="L1853" s="2">
        <f t="shared" si="257"/>
        <v>4973</v>
      </c>
      <c r="M1853" s="2">
        <f t="shared" si="258"/>
        <v>4974</v>
      </c>
      <c r="N1853" s="2">
        <f t="shared" si="259"/>
        <v>4973</v>
      </c>
      <c r="O1853">
        <f t="shared" si="253"/>
        <v>2023</v>
      </c>
      <c r="P1853" t="str">
        <f t="shared" si="254"/>
        <v>Sep</v>
      </c>
      <c r="Q1853" t="str">
        <f t="shared" si="255"/>
        <v>Sep-2023</v>
      </c>
      <c r="R1853" s="2" t="str">
        <f t="shared" si="260"/>
        <v>ADULTS</v>
      </c>
    </row>
    <row r="1854" spans="1:18" x14ac:dyDescent="0.35">
      <c r="A1854" s="1">
        <v>44601</v>
      </c>
      <c r="B1854" t="s">
        <v>1884</v>
      </c>
      <c r="C1854">
        <v>36</v>
      </c>
      <c r="D1854" t="s">
        <v>9</v>
      </c>
      <c r="E1854" t="s">
        <v>19</v>
      </c>
      <c r="F1854" t="s">
        <v>11</v>
      </c>
      <c r="G1854" s="6">
        <f>VLOOKUP(F1854,S$11:$T$15, 2, FALSE)</f>
        <v>2503.6022787783868</v>
      </c>
      <c r="H1854" t="s">
        <v>28</v>
      </c>
      <c r="I1854" s="2">
        <v>3299.44</v>
      </c>
      <c r="J1854" t="str">
        <f t="shared" si="256"/>
        <v>18-39</v>
      </c>
      <c r="K1854" s="2">
        <f t="shared" si="252"/>
        <v>3629.3840000000005</v>
      </c>
      <c r="L1854" s="2">
        <f t="shared" si="257"/>
        <v>3629</v>
      </c>
      <c r="M1854" s="2">
        <f t="shared" si="258"/>
        <v>3630</v>
      </c>
      <c r="N1854" s="2">
        <f t="shared" si="259"/>
        <v>3629</v>
      </c>
      <c r="O1854">
        <f t="shared" si="253"/>
        <v>2022</v>
      </c>
      <c r="P1854" t="str">
        <f t="shared" si="254"/>
        <v>Feb</v>
      </c>
      <c r="Q1854" t="str">
        <f t="shared" si="255"/>
        <v>Feb-2022</v>
      </c>
      <c r="R1854" s="2" t="str">
        <f t="shared" si="260"/>
        <v>ADULTS</v>
      </c>
    </row>
    <row r="1855" spans="1:18" x14ac:dyDescent="0.35">
      <c r="A1855" s="1">
        <v>44719</v>
      </c>
      <c r="B1855" t="s">
        <v>1885</v>
      </c>
      <c r="C1855">
        <v>2</v>
      </c>
      <c r="D1855" t="s">
        <v>21</v>
      </c>
      <c r="E1855" t="s">
        <v>35</v>
      </c>
      <c r="F1855" t="s">
        <v>23</v>
      </c>
      <c r="G1855" s="6">
        <f>VLOOKUP(F1855,S$11:$T$15, 2, FALSE)</f>
        <v>2440.2966694490819</v>
      </c>
      <c r="H1855" t="s">
        <v>12</v>
      </c>
      <c r="I1855" s="2">
        <v>334.43</v>
      </c>
      <c r="J1855" t="str">
        <f t="shared" si="256"/>
        <v>0-17</v>
      </c>
      <c r="K1855" s="2">
        <f t="shared" si="252"/>
        <v>367.87300000000005</v>
      </c>
      <c r="L1855" s="2">
        <f t="shared" si="257"/>
        <v>368</v>
      </c>
      <c r="M1855" s="2">
        <f t="shared" si="258"/>
        <v>368</v>
      </c>
      <c r="N1855" s="2">
        <f t="shared" si="259"/>
        <v>367</v>
      </c>
      <c r="O1855">
        <f t="shared" si="253"/>
        <v>2022</v>
      </c>
      <c r="P1855" t="str">
        <f t="shared" si="254"/>
        <v>Jun</v>
      </c>
      <c r="Q1855" t="str">
        <f t="shared" si="255"/>
        <v>Jun-2022</v>
      </c>
      <c r="R1855" s="2" t="str">
        <f t="shared" si="260"/>
        <v>CHILDREN</v>
      </c>
    </row>
    <row r="1856" spans="1:18" x14ac:dyDescent="0.35">
      <c r="A1856" s="1">
        <v>44997</v>
      </c>
      <c r="B1856" t="s">
        <v>1886</v>
      </c>
      <c r="C1856">
        <v>86</v>
      </c>
      <c r="D1856" t="s">
        <v>21</v>
      </c>
      <c r="E1856" t="s">
        <v>33</v>
      </c>
      <c r="F1856" t="s">
        <v>23</v>
      </c>
      <c r="G1856" s="6">
        <f>VLOOKUP(F1856,S$11:$T$15, 2, FALSE)</f>
        <v>2440.2966694490819</v>
      </c>
      <c r="H1856" t="s">
        <v>28</v>
      </c>
      <c r="I1856" s="2">
        <v>2599.17</v>
      </c>
      <c r="J1856" t="str">
        <f t="shared" si="256"/>
        <v>&gt;59</v>
      </c>
      <c r="K1856" s="2">
        <f t="shared" si="252"/>
        <v>2859.0870000000004</v>
      </c>
      <c r="L1856" s="2">
        <f t="shared" si="257"/>
        <v>2859</v>
      </c>
      <c r="M1856" s="2">
        <f t="shared" si="258"/>
        <v>2860</v>
      </c>
      <c r="N1856" s="2">
        <f t="shared" si="259"/>
        <v>2859</v>
      </c>
      <c r="O1856">
        <f t="shared" si="253"/>
        <v>2023</v>
      </c>
      <c r="P1856" t="str">
        <f t="shared" si="254"/>
        <v>Mar</v>
      </c>
      <c r="Q1856" t="str">
        <f t="shared" si="255"/>
        <v>Mar-2023</v>
      </c>
      <c r="R1856" s="2" t="str">
        <f t="shared" si="260"/>
        <v>ADULTS</v>
      </c>
    </row>
    <row r="1857" spans="1:18" x14ac:dyDescent="0.35">
      <c r="A1857" s="1">
        <v>44997</v>
      </c>
      <c r="B1857" t="s">
        <v>1887</v>
      </c>
      <c r="C1857">
        <v>56</v>
      </c>
      <c r="D1857" t="s">
        <v>9</v>
      </c>
      <c r="E1857" t="s">
        <v>19</v>
      </c>
      <c r="F1857" t="s">
        <v>23</v>
      </c>
      <c r="G1857" s="6">
        <f>VLOOKUP(F1857,S$11:$T$15, 2, FALSE)</f>
        <v>2440.2966694490819</v>
      </c>
      <c r="H1857" t="s">
        <v>17</v>
      </c>
      <c r="I1857" s="2">
        <v>2080.0100000000002</v>
      </c>
      <c r="J1857" t="str">
        <f t="shared" si="256"/>
        <v>40-59</v>
      </c>
      <c r="K1857" s="2">
        <f t="shared" si="252"/>
        <v>2288.0110000000004</v>
      </c>
      <c r="L1857" s="2">
        <f t="shared" si="257"/>
        <v>2288</v>
      </c>
      <c r="M1857" s="2">
        <f t="shared" si="258"/>
        <v>2289</v>
      </c>
      <c r="N1857" s="2">
        <f t="shared" si="259"/>
        <v>2288</v>
      </c>
      <c r="O1857">
        <f t="shared" si="253"/>
        <v>2023</v>
      </c>
      <c r="P1857" t="str">
        <f t="shared" si="254"/>
        <v>Mar</v>
      </c>
      <c r="Q1857" t="str">
        <f t="shared" si="255"/>
        <v>Mar-2023</v>
      </c>
      <c r="R1857" s="2" t="str">
        <f t="shared" si="260"/>
        <v>ADULTS</v>
      </c>
    </row>
    <row r="1858" spans="1:18" x14ac:dyDescent="0.35">
      <c r="A1858" s="1">
        <v>44706</v>
      </c>
      <c r="B1858" t="s">
        <v>1888</v>
      </c>
      <c r="C1858">
        <v>70</v>
      </c>
      <c r="D1858" t="s">
        <v>21</v>
      </c>
      <c r="E1858" t="s">
        <v>19</v>
      </c>
      <c r="F1858" t="s">
        <v>23</v>
      </c>
      <c r="G1858" s="6">
        <f>VLOOKUP(F1858,S$11:$T$15, 2, FALSE)</f>
        <v>2440.2966694490819</v>
      </c>
      <c r="H1858" t="s">
        <v>28</v>
      </c>
      <c r="I1858" s="2">
        <v>2494.4299999999998</v>
      </c>
      <c r="J1858" t="str">
        <f t="shared" si="256"/>
        <v>&gt;59</v>
      </c>
      <c r="K1858" s="2">
        <f t="shared" ref="K1858:K1921" si="261">I1858*1.1</f>
        <v>2743.873</v>
      </c>
      <c r="L1858" s="2">
        <f t="shared" si="257"/>
        <v>2744</v>
      </c>
      <c r="M1858" s="2">
        <f t="shared" si="258"/>
        <v>2744</v>
      </c>
      <c r="N1858" s="2">
        <f t="shared" si="259"/>
        <v>2743</v>
      </c>
      <c r="O1858">
        <f t="shared" ref="O1858:O1921" si="262">YEAR(A1858)</f>
        <v>2022</v>
      </c>
      <c r="P1858" t="str">
        <f t="shared" ref="P1858:P1921" si="263">TEXT(A1858, "MMM")</f>
        <v>May</v>
      </c>
      <c r="Q1858" t="str">
        <f t="shared" ref="Q1858:Q1921" si="264">TEXT(A1858, "MMM-YYYY")</f>
        <v>May-2022</v>
      </c>
      <c r="R1858" s="2" t="str">
        <f t="shared" si="260"/>
        <v>ADULTS</v>
      </c>
    </row>
    <row r="1859" spans="1:18" x14ac:dyDescent="0.35">
      <c r="A1859" s="1">
        <v>44563</v>
      </c>
      <c r="B1859" t="s">
        <v>1889</v>
      </c>
      <c r="C1859">
        <v>93</v>
      </c>
      <c r="D1859" t="s">
        <v>14</v>
      </c>
      <c r="E1859" t="s">
        <v>15</v>
      </c>
      <c r="F1859" t="s">
        <v>11</v>
      </c>
      <c r="G1859" s="6">
        <f>VLOOKUP(F1859,S$11:$T$15, 2, FALSE)</f>
        <v>2503.6022787783868</v>
      </c>
      <c r="H1859" t="s">
        <v>17</v>
      </c>
      <c r="I1859" s="2">
        <v>4799.51</v>
      </c>
      <c r="J1859" t="str">
        <f t="shared" ref="J1859:J1922" si="265">IF(C1859&lt;=17,"0-17",IF(C1859&lt;=39, "18-39", IF(C1859&lt;=59, "40-59", "&gt;59")))</f>
        <v>&gt;59</v>
      </c>
      <c r="K1859" s="2">
        <f t="shared" si="261"/>
        <v>5279.4610000000002</v>
      </c>
      <c r="L1859" s="2">
        <f t="shared" ref="L1859:L1922" si="266">ROUND(K1859, 0)</f>
        <v>5279</v>
      </c>
      <c r="M1859" s="2">
        <f t="shared" ref="M1859:M1922" si="267">ROUNDUP(K1859, 0)</f>
        <v>5280</v>
      </c>
      <c r="N1859" s="2">
        <f t="shared" ref="N1859:N1922" si="268">ROUNDDOWN(K1859,0)</f>
        <v>5279</v>
      </c>
      <c r="O1859">
        <f t="shared" si="262"/>
        <v>2022</v>
      </c>
      <c r="P1859" t="str">
        <f t="shared" si="263"/>
        <v>Jan</v>
      </c>
      <c r="Q1859" t="str">
        <f t="shared" si="264"/>
        <v>Jan-2022</v>
      </c>
      <c r="R1859" s="2" t="str">
        <f t="shared" ref="R1859:R1922" si="269">IF(C1859&gt;=18, "ADULTS", "CHILDREN")</f>
        <v>ADULTS</v>
      </c>
    </row>
    <row r="1860" spans="1:18" x14ac:dyDescent="0.35">
      <c r="A1860" s="1">
        <v>44923</v>
      </c>
      <c r="B1860" t="s">
        <v>1890</v>
      </c>
      <c r="C1860">
        <v>42</v>
      </c>
      <c r="D1860" t="s">
        <v>21</v>
      </c>
      <c r="E1860" t="s">
        <v>15</v>
      </c>
      <c r="F1860" t="s">
        <v>30</v>
      </c>
      <c r="G1860" s="6">
        <f>VLOOKUP(F1860,S$11:$T$15, 2, FALSE)</f>
        <v>2496.7676064257025</v>
      </c>
      <c r="H1860" t="s">
        <v>12</v>
      </c>
      <c r="I1860" s="2">
        <v>2096.5500000000002</v>
      </c>
      <c r="J1860" t="str">
        <f t="shared" si="265"/>
        <v>40-59</v>
      </c>
      <c r="K1860" s="2">
        <f t="shared" si="261"/>
        <v>2306.2050000000004</v>
      </c>
      <c r="L1860" s="2">
        <f t="shared" si="266"/>
        <v>2306</v>
      </c>
      <c r="M1860" s="2">
        <f t="shared" si="267"/>
        <v>2307</v>
      </c>
      <c r="N1860" s="2">
        <f t="shared" si="268"/>
        <v>2306</v>
      </c>
      <c r="O1860">
        <f t="shared" si="262"/>
        <v>2022</v>
      </c>
      <c r="P1860" t="str">
        <f t="shared" si="263"/>
        <v>Dec</v>
      </c>
      <c r="Q1860" t="str">
        <f t="shared" si="264"/>
        <v>Dec-2022</v>
      </c>
      <c r="R1860" s="2" t="str">
        <f t="shared" si="269"/>
        <v>ADULTS</v>
      </c>
    </row>
    <row r="1861" spans="1:18" x14ac:dyDescent="0.35">
      <c r="A1861" s="1">
        <v>44638</v>
      </c>
      <c r="B1861" t="s">
        <v>1891</v>
      </c>
      <c r="C1861">
        <v>77</v>
      </c>
      <c r="D1861" t="s">
        <v>21</v>
      </c>
      <c r="E1861" t="s">
        <v>22</v>
      </c>
      <c r="F1861" t="s">
        <v>23</v>
      </c>
      <c r="G1861" s="6">
        <f>VLOOKUP(F1861,S$11:$T$15, 2, FALSE)</f>
        <v>2440.2966694490819</v>
      </c>
      <c r="H1861" t="s">
        <v>37</v>
      </c>
      <c r="I1861" s="2">
        <v>282.79000000000002</v>
      </c>
      <c r="J1861" t="str">
        <f t="shared" si="265"/>
        <v>&gt;59</v>
      </c>
      <c r="K1861" s="2">
        <f t="shared" si="261"/>
        <v>311.06900000000007</v>
      </c>
      <c r="L1861" s="2">
        <f t="shared" si="266"/>
        <v>311</v>
      </c>
      <c r="M1861" s="2">
        <f t="shared" si="267"/>
        <v>312</v>
      </c>
      <c r="N1861" s="2">
        <f t="shared" si="268"/>
        <v>311</v>
      </c>
      <c r="O1861">
        <f t="shared" si="262"/>
        <v>2022</v>
      </c>
      <c r="P1861" t="str">
        <f t="shared" si="263"/>
        <v>Mar</v>
      </c>
      <c r="Q1861" t="str">
        <f t="shared" si="264"/>
        <v>Mar-2022</v>
      </c>
      <c r="R1861" s="2" t="str">
        <f t="shared" si="269"/>
        <v>ADULTS</v>
      </c>
    </row>
    <row r="1862" spans="1:18" x14ac:dyDescent="0.35">
      <c r="A1862" s="1">
        <v>44612</v>
      </c>
      <c r="B1862" t="s">
        <v>1892</v>
      </c>
      <c r="C1862">
        <v>42</v>
      </c>
      <c r="D1862" t="s">
        <v>9</v>
      </c>
      <c r="E1862" t="s">
        <v>15</v>
      </c>
      <c r="F1862" t="s">
        <v>16</v>
      </c>
      <c r="G1862" s="6">
        <f>VLOOKUP(F1862,S$11:$T$15, 2, FALSE)</f>
        <v>2509.1716796874998</v>
      </c>
      <c r="H1862" t="s">
        <v>12</v>
      </c>
      <c r="I1862" s="2">
        <v>994.09</v>
      </c>
      <c r="J1862" t="str">
        <f t="shared" si="265"/>
        <v>40-59</v>
      </c>
      <c r="K1862" s="2">
        <f t="shared" si="261"/>
        <v>1093.499</v>
      </c>
      <c r="L1862" s="2">
        <f t="shared" si="266"/>
        <v>1093</v>
      </c>
      <c r="M1862" s="2">
        <f t="shared" si="267"/>
        <v>1094</v>
      </c>
      <c r="N1862" s="2">
        <f t="shared" si="268"/>
        <v>1093</v>
      </c>
      <c r="O1862">
        <f t="shared" si="262"/>
        <v>2022</v>
      </c>
      <c r="P1862" t="str">
        <f t="shared" si="263"/>
        <v>Feb</v>
      </c>
      <c r="Q1862" t="str">
        <f t="shared" si="264"/>
        <v>Feb-2022</v>
      </c>
      <c r="R1862" s="2" t="str">
        <f t="shared" si="269"/>
        <v>ADULTS</v>
      </c>
    </row>
    <row r="1863" spans="1:18" x14ac:dyDescent="0.35">
      <c r="A1863" s="1">
        <v>44784</v>
      </c>
      <c r="B1863" t="s">
        <v>1893</v>
      </c>
      <c r="C1863">
        <v>78</v>
      </c>
      <c r="D1863" t="s">
        <v>9</v>
      </c>
      <c r="E1863" t="s">
        <v>35</v>
      </c>
      <c r="F1863" t="s">
        <v>16</v>
      </c>
      <c r="G1863" s="6">
        <f>VLOOKUP(F1863,S$11:$T$15, 2, FALSE)</f>
        <v>2509.1716796874998</v>
      </c>
      <c r="H1863" t="s">
        <v>40</v>
      </c>
      <c r="I1863" s="2">
        <v>1207.98</v>
      </c>
      <c r="J1863" t="str">
        <f t="shared" si="265"/>
        <v>&gt;59</v>
      </c>
      <c r="K1863" s="2">
        <f t="shared" si="261"/>
        <v>1328.778</v>
      </c>
      <c r="L1863" s="2">
        <f t="shared" si="266"/>
        <v>1329</v>
      </c>
      <c r="M1863" s="2">
        <f t="shared" si="267"/>
        <v>1329</v>
      </c>
      <c r="N1863" s="2">
        <f t="shared" si="268"/>
        <v>1328</v>
      </c>
      <c r="O1863">
        <f t="shared" si="262"/>
        <v>2022</v>
      </c>
      <c r="P1863" t="str">
        <f t="shared" si="263"/>
        <v>Aug</v>
      </c>
      <c r="Q1863" t="str">
        <f t="shared" si="264"/>
        <v>Aug-2022</v>
      </c>
      <c r="R1863" s="2" t="str">
        <f t="shared" si="269"/>
        <v>ADULTS</v>
      </c>
    </row>
    <row r="1864" spans="1:18" x14ac:dyDescent="0.35">
      <c r="A1864" s="1">
        <v>44818</v>
      </c>
      <c r="B1864" t="s">
        <v>1894</v>
      </c>
      <c r="C1864">
        <v>87</v>
      </c>
      <c r="D1864" t="s">
        <v>14</v>
      </c>
      <c r="E1864" t="s">
        <v>15</v>
      </c>
      <c r="F1864" t="s">
        <v>30</v>
      </c>
      <c r="G1864" s="6">
        <f>VLOOKUP(F1864,S$11:$T$15, 2, FALSE)</f>
        <v>2496.7676064257025</v>
      </c>
      <c r="H1864" t="s">
        <v>12</v>
      </c>
      <c r="I1864" s="2">
        <v>470.47</v>
      </c>
      <c r="J1864" t="str">
        <f t="shared" si="265"/>
        <v>&gt;59</v>
      </c>
      <c r="K1864" s="2">
        <f t="shared" si="261"/>
        <v>517.51700000000005</v>
      </c>
      <c r="L1864" s="2">
        <f t="shared" si="266"/>
        <v>518</v>
      </c>
      <c r="M1864" s="2">
        <f t="shared" si="267"/>
        <v>518</v>
      </c>
      <c r="N1864" s="2">
        <f t="shared" si="268"/>
        <v>517</v>
      </c>
      <c r="O1864">
        <f t="shared" si="262"/>
        <v>2022</v>
      </c>
      <c r="P1864" t="str">
        <f t="shared" si="263"/>
        <v>Sep</v>
      </c>
      <c r="Q1864" t="str">
        <f t="shared" si="264"/>
        <v>Sep-2022</v>
      </c>
      <c r="R1864" s="2" t="str">
        <f t="shared" si="269"/>
        <v>ADULTS</v>
      </c>
    </row>
    <row r="1865" spans="1:18" x14ac:dyDescent="0.35">
      <c r="A1865" s="1">
        <v>45249</v>
      </c>
      <c r="B1865" t="s">
        <v>1895</v>
      </c>
      <c r="C1865">
        <v>85</v>
      </c>
      <c r="D1865" t="s">
        <v>14</v>
      </c>
      <c r="E1865" t="s">
        <v>10</v>
      </c>
      <c r="F1865" t="s">
        <v>16</v>
      </c>
      <c r="G1865" s="6">
        <f>VLOOKUP(F1865,S$11:$T$15, 2, FALSE)</f>
        <v>2509.1716796874998</v>
      </c>
      <c r="H1865" t="s">
        <v>37</v>
      </c>
      <c r="I1865" s="2">
        <v>4866.6099999999997</v>
      </c>
      <c r="J1865" t="str">
        <f t="shared" si="265"/>
        <v>&gt;59</v>
      </c>
      <c r="K1865" s="2">
        <f t="shared" si="261"/>
        <v>5353.2709999999997</v>
      </c>
      <c r="L1865" s="2">
        <f t="shared" si="266"/>
        <v>5353</v>
      </c>
      <c r="M1865" s="2">
        <f t="shared" si="267"/>
        <v>5354</v>
      </c>
      <c r="N1865" s="2">
        <f t="shared" si="268"/>
        <v>5353</v>
      </c>
      <c r="O1865">
        <f t="shared" si="262"/>
        <v>2023</v>
      </c>
      <c r="P1865" t="str">
        <f t="shared" si="263"/>
        <v>Nov</v>
      </c>
      <c r="Q1865" t="str">
        <f t="shared" si="264"/>
        <v>Nov-2023</v>
      </c>
      <c r="R1865" s="2" t="str">
        <f t="shared" si="269"/>
        <v>ADULTS</v>
      </c>
    </row>
    <row r="1866" spans="1:18" x14ac:dyDescent="0.35">
      <c r="A1866" s="1">
        <v>44933</v>
      </c>
      <c r="B1866" t="s">
        <v>1896</v>
      </c>
      <c r="C1866">
        <v>53</v>
      </c>
      <c r="D1866" t="s">
        <v>14</v>
      </c>
      <c r="E1866" t="s">
        <v>19</v>
      </c>
      <c r="F1866" t="s">
        <v>16</v>
      </c>
      <c r="G1866" s="6">
        <f>VLOOKUP(F1866,S$11:$T$15, 2, FALSE)</f>
        <v>2509.1716796874998</v>
      </c>
      <c r="H1866" t="s">
        <v>37</v>
      </c>
      <c r="I1866" s="2">
        <v>4903.3599999999997</v>
      </c>
      <c r="J1866" t="str">
        <f t="shared" si="265"/>
        <v>40-59</v>
      </c>
      <c r="K1866" s="2">
        <f t="shared" si="261"/>
        <v>5393.6959999999999</v>
      </c>
      <c r="L1866" s="2">
        <f t="shared" si="266"/>
        <v>5394</v>
      </c>
      <c r="M1866" s="2">
        <f t="shared" si="267"/>
        <v>5394</v>
      </c>
      <c r="N1866" s="2">
        <f t="shared" si="268"/>
        <v>5393</v>
      </c>
      <c r="O1866">
        <f t="shared" si="262"/>
        <v>2023</v>
      </c>
      <c r="P1866" t="str">
        <f t="shared" si="263"/>
        <v>Jan</v>
      </c>
      <c r="Q1866" t="str">
        <f t="shared" si="264"/>
        <v>Jan-2023</v>
      </c>
      <c r="R1866" s="2" t="str">
        <f t="shared" si="269"/>
        <v>ADULTS</v>
      </c>
    </row>
    <row r="1867" spans="1:18" x14ac:dyDescent="0.35">
      <c r="A1867" s="1">
        <v>44739</v>
      </c>
      <c r="B1867" t="s">
        <v>1897</v>
      </c>
      <c r="C1867">
        <v>82</v>
      </c>
      <c r="D1867" t="s">
        <v>21</v>
      </c>
      <c r="E1867" t="s">
        <v>19</v>
      </c>
      <c r="F1867" t="s">
        <v>16</v>
      </c>
      <c r="G1867" s="6">
        <f>VLOOKUP(F1867,S$11:$T$15, 2, FALSE)</f>
        <v>2509.1716796874998</v>
      </c>
      <c r="H1867" t="s">
        <v>17</v>
      </c>
      <c r="I1867" s="2">
        <v>2310.16</v>
      </c>
      <c r="J1867" t="str">
        <f t="shared" si="265"/>
        <v>&gt;59</v>
      </c>
      <c r="K1867" s="2">
        <f t="shared" si="261"/>
        <v>2541.1759999999999</v>
      </c>
      <c r="L1867" s="2">
        <f t="shared" si="266"/>
        <v>2541</v>
      </c>
      <c r="M1867" s="2">
        <f t="shared" si="267"/>
        <v>2542</v>
      </c>
      <c r="N1867" s="2">
        <f t="shared" si="268"/>
        <v>2541</v>
      </c>
      <c r="O1867">
        <f t="shared" si="262"/>
        <v>2022</v>
      </c>
      <c r="P1867" t="str">
        <f t="shared" si="263"/>
        <v>Jun</v>
      </c>
      <c r="Q1867" t="str">
        <f t="shared" si="264"/>
        <v>Jun-2022</v>
      </c>
      <c r="R1867" s="2" t="str">
        <f t="shared" si="269"/>
        <v>ADULTS</v>
      </c>
    </row>
    <row r="1868" spans="1:18" x14ac:dyDescent="0.35">
      <c r="A1868" s="1">
        <v>44848</v>
      </c>
      <c r="B1868" t="s">
        <v>1898</v>
      </c>
      <c r="C1868">
        <v>97</v>
      </c>
      <c r="D1868" t="s">
        <v>21</v>
      </c>
      <c r="E1868" t="s">
        <v>25</v>
      </c>
      <c r="F1868" t="s">
        <v>11</v>
      </c>
      <c r="G1868" s="6">
        <f>VLOOKUP(F1868,S$11:$T$15, 2, FALSE)</f>
        <v>2503.6022787783868</v>
      </c>
      <c r="H1868" t="s">
        <v>17</v>
      </c>
      <c r="I1868" s="2">
        <v>2386.3200000000002</v>
      </c>
      <c r="J1868" t="str">
        <f t="shared" si="265"/>
        <v>&gt;59</v>
      </c>
      <c r="K1868" s="2">
        <f t="shared" si="261"/>
        <v>2624.9520000000002</v>
      </c>
      <c r="L1868" s="2">
        <f t="shared" si="266"/>
        <v>2625</v>
      </c>
      <c r="M1868" s="2">
        <f t="shared" si="267"/>
        <v>2625</v>
      </c>
      <c r="N1868" s="2">
        <f t="shared" si="268"/>
        <v>2624</v>
      </c>
      <c r="O1868">
        <f t="shared" si="262"/>
        <v>2022</v>
      </c>
      <c r="P1868" t="str">
        <f t="shared" si="263"/>
        <v>Oct</v>
      </c>
      <c r="Q1868" t="str">
        <f t="shared" si="264"/>
        <v>Oct-2022</v>
      </c>
      <c r="R1868" s="2" t="str">
        <f t="shared" si="269"/>
        <v>ADULTS</v>
      </c>
    </row>
    <row r="1869" spans="1:18" x14ac:dyDescent="0.35">
      <c r="A1869" s="1">
        <v>44566</v>
      </c>
      <c r="B1869" t="s">
        <v>1899</v>
      </c>
      <c r="C1869">
        <v>98</v>
      </c>
      <c r="D1869" t="s">
        <v>9</v>
      </c>
      <c r="E1869" t="s">
        <v>25</v>
      </c>
      <c r="F1869" t="s">
        <v>11</v>
      </c>
      <c r="G1869" s="6">
        <f>VLOOKUP(F1869,S$11:$T$15, 2, FALSE)</f>
        <v>2503.6022787783868</v>
      </c>
      <c r="H1869" t="s">
        <v>37</v>
      </c>
      <c r="I1869" s="2">
        <v>1417.48</v>
      </c>
      <c r="J1869" t="str">
        <f t="shared" si="265"/>
        <v>&gt;59</v>
      </c>
      <c r="K1869" s="2">
        <f t="shared" si="261"/>
        <v>1559.2280000000001</v>
      </c>
      <c r="L1869" s="2">
        <f t="shared" si="266"/>
        <v>1559</v>
      </c>
      <c r="M1869" s="2">
        <f t="shared" si="267"/>
        <v>1560</v>
      </c>
      <c r="N1869" s="2">
        <f t="shared" si="268"/>
        <v>1559</v>
      </c>
      <c r="O1869">
        <f t="shared" si="262"/>
        <v>2022</v>
      </c>
      <c r="P1869" t="str">
        <f t="shared" si="263"/>
        <v>Jan</v>
      </c>
      <c r="Q1869" t="str">
        <f t="shared" si="264"/>
        <v>Jan-2022</v>
      </c>
      <c r="R1869" s="2" t="str">
        <f t="shared" si="269"/>
        <v>ADULTS</v>
      </c>
    </row>
    <row r="1870" spans="1:18" x14ac:dyDescent="0.35">
      <c r="A1870" s="1">
        <v>44709</v>
      </c>
      <c r="B1870" t="s">
        <v>1900</v>
      </c>
      <c r="C1870">
        <v>16</v>
      </c>
      <c r="D1870" t="s">
        <v>21</v>
      </c>
      <c r="E1870" t="s">
        <v>35</v>
      </c>
      <c r="F1870" t="s">
        <v>30</v>
      </c>
      <c r="G1870" s="6">
        <f>VLOOKUP(F1870,S$11:$T$15, 2, FALSE)</f>
        <v>2496.7676064257025</v>
      </c>
      <c r="H1870" t="s">
        <v>37</v>
      </c>
      <c r="I1870" s="2">
        <v>191.59</v>
      </c>
      <c r="J1870" t="str">
        <f t="shared" si="265"/>
        <v>0-17</v>
      </c>
      <c r="K1870" s="2">
        <f t="shared" si="261"/>
        <v>210.74900000000002</v>
      </c>
      <c r="L1870" s="2">
        <f t="shared" si="266"/>
        <v>211</v>
      </c>
      <c r="M1870" s="2">
        <f t="shared" si="267"/>
        <v>211</v>
      </c>
      <c r="N1870" s="2">
        <f t="shared" si="268"/>
        <v>210</v>
      </c>
      <c r="O1870">
        <f t="shared" si="262"/>
        <v>2022</v>
      </c>
      <c r="P1870" t="str">
        <f t="shared" si="263"/>
        <v>May</v>
      </c>
      <c r="Q1870" t="str">
        <f t="shared" si="264"/>
        <v>May-2022</v>
      </c>
      <c r="R1870" s="2" t="str">
        <f t="shared" si="269"/>
        <v>CHILDREN</v>
      </c>
    </row>
    <row r="1871" spans="1:18" x14ac:dyDescent="0.35">
      <c r="A1871" s="1">
        <v>44705</v>
      </c>
      <c r="B1871" t="s">
        <v>1901</v>
      </c>
      <c r="C1871">
        <v>33</v>
      </c>
      <c r="D1871" t="s">
        <v>21</v>
      </c>
      <c r="E1871" t="s">
        <v>19</v>
      </c>
      <c r="F1871" t="s">
        <v>11</v>
      </c>
      <c r="G1871" s="6">
        <f>VLOOKUP(F1871,S$11:$T$15, 2, FALSE)</f>
        <v>2503.6022787783868</v>
      </c>
      <c r="H1871" t="s">
        <v>12</v>
      </c>
      <c r="I1871" s="2">
        <v>592.05999999999995</v>
      </c>
      <c r="J1871" t="str">
        <f t="shared" si="265"/>
        <v>18-39</v>
      </c>
      <c r="K1871" s="2">
        <f t="shared" si="261"/>
        <v>651.26599999999996</v>
      </c>
      <c r="L1871" s="2">
        <f t="shared" si="266"/>
        <v>651</v>
      </c>
      <c r="M1871" s="2">
        <f t="shared" si="267"/>
        <v>652</v>
      </c>
      <c r="N1871" s="2">
        <f t="shared" si="268"/>
        <v>651</v>
      </c>
      <c r="O1871">
        <f t="shared" si="262"/>
        <v>2022</v>
      </c>
      <c r="P1871" t="str">
        <f t="shared" si="263"/>
        <v>May</v>
      </c>
      <c r="Q1871" t="str">
        <f t="shared" si="264"/>
        <v>May-2022</v>
      </c>
      <c r="R1871" s="2" t="str">
        <f t="shared" si="269"/>
        <v>ADULTS</v>
      </c>
    </row>
    <row r="1872" spans="1:18" x14ac:dyDescent="0.35">
      <c r="A1872" s="1">
        <v>44571</v>
      </c>
      <c r="B1872" t="s">
        <v>1902</v>
      </c>
      <c r="C1872">
        <v>26</v>
      </c>
      <c r="D1872" t="s">
        <v>9</v>
      </c>
      <c r="E1872" t="s">
        <v>19</v>
      </c>
      <c r="F1872" t="s">
        <v>16</v>
      </c>
      <c r="G1872" s="6">
        <f>VLOOKUP(F1872,S$11:$T$15, 2, FALSE)</f>
        <v>2509.1716796874998</v>
      </c>
      <c r="H1872" t="s">
        <v>37</v>
      </c>
      <c r="I1872" s="2">
        <v>2006.38</v>
      </c>
      <c r="J1872" t="str">
        <f t="shared" si="265"/>
        <v>18-39</v>
      </c>
      <c r="K1872" s="2">
        <f t="shared" si="261"/>
        <v>2207.0180000000005</v>
      </c>
      <c r="L1872" s="2">
        <f t="shared" si="266"/>
        <v>2207</v>
      </c>
      <c r="M1872" s="2">
        <f t="shared" si="267"/>
        <v>2208</v>
      </c>
      <c r="N1872" s="2">
        <f t="shared" si="268"/>
        <v>2207</v>
      </c>
      <c r="O1872">
        <f t="shared" si="262"/>
        <v>2022</v>
      </c>
      <c r="P1872" t="str">
        <f t="shared" si="263"/>
        <v>Jan</v>
      </c>
      <c r="Q1872" t="str">
        <f t="shared" si="264"/>
        <v>Jan-2022</v>
      </c>
      <c r="R1872" s="2" t="str">
        <f t="shared" si="269"/>
        <v>ADULTS</v>
      </c>
    </row>
    <row r="1873" spans="1:18" x14ac:dyDescent="0.35">
      <c r="A1873" s="1">
        <v>44839</v>
      </c>
      <c r="B1873" t="s">
        <v>1903</v>
      </c>
      <c r="C1873">
        <v>20</v>
      </c>
      <c r="D1873" t="s">
        <v>14</v>
      </c>
      <c r="E1873" t="s">
        <v>15</v>
      </c>
      <c r="F1873" t="s">
        <v>23</v>
      </c>
      <c r="G1873" s="6">
        <f>VLOOKUP(F1873,S$11:$T$15, 2, FALSE)</f>
        <v>2440.2966694490819</v>
      </c>
      <c r="H1873" t="s">
        <v>28</v>
      </c>
      <c r="I1873" s="2">
        <v>3973.11</v>
      </c>
      <c r="J1873" t="str">
        <f t="shared" si="265"/>
        <v>18-39</v>
      </c>
      <c r="K1873" s="2">
        <f t="shared" si="261"/>
        <v>4370.4210000000003</v>
      </c>
      <c r="L1873" s="2">
        <f t="shared" si="266"/>
        <v>4370</v>
      </c>
      <c r="M1873" s="2">
        <f t="shared" si="267"/>
        <v>4371</v>
      </c>
      <c r="N1873" s="2">
        <f t="shared" si="268"/>
        <v>4370</v>
      </c>
      <c r="O1873">
        <f t="shared" si="262"/>
        <v>2022</v>
      </c>
      <c r="P1873" t="str">
        <f t="shared" si="263"/>
        <v>Oct</v>
      </c>
      <c r="Q1873" t="str">
        <f t="shared" si="264"/>
        <v>Oct-2022</v>
      </c>
      <c r="R1873" s="2" t="str">
        <f t="shared" si="269"/>
        <v>ADULTS</v>
      </c>
    </row>
    <row r="1874" spans="1:18" x14ac:dyDescent="0.35">
      <c r="A1874" s="1">
        <v>44696</v>
      </c>
      <c r="B1874" t="s">
        <v>1904</v>
      </c>
      <c r="C1874">
        <v>93</v>
      </c>
      <c r="D1874" t="s">
        <v>14</v>
      </c>
      <c r="E1874" t="s">
        <v>35</v>
      </c>
      <c r="F1874" t="s">
        <v>23</v>
      </c>
      <c r="G1874" s="6">
        <f>VLOOKUP(F1874,S$11:$T$15, 2, FALSE)</f>
        <v>2440.2966694490819</v>
      </c>
      <c r="H1874" t="s">
        <v>40</v>
      </c>
      <c r="I1874" s="2">
        <v>4567.53</v>
      </c>
      <c r="J1874" t="str">
        <f t="shared" si="265"/>
        <v>&gt;59</v>
      </c>
      <c r="K1874" s="2">
        <f t="shared" si="261"/>
        <v>5024.2830000000004</v>
      </c>
      <c r="L1874" s="2">
        <f t="shared" si="266"/>
        <v>5024</v>
      </c>
      <c r="M1874" s="2">
        <f t="shared" si="267"/>
        <v>5025</v>
      </c>
      <c r="N1874" s="2">
        <f t="shared" si="268"/>
        <v>5024</v>
      </c>
      <c r="O1874">
        <f t="shared" si="262"/>
        <v>2022</v>
      </c>
      <c r="P1874" t="str">
        <f t="shared" si="263"/>
        <v>May</v>
      </c>
      <c r="Q1874" t="str">
        <f t="shared" si="264"/>
        <v>May-2022</v>
      </c>
      <c r="R1874" s="2" t="str">
        <f t="shared" si="269"/>
        <v>ADULTS</v>
      </c>
    </row>
    <row r="1875" spans="1:18" x14ac:dyDescent="0.35">
      <c r="A1875" s="1">
        <v>44776</v>
      </c>
      <c r="B1875" t="s">
        <v>1905</v>
      </c>
      <c r="C1875">
        <v>12</v>
      </c>
      <c r="D1875" t="s">
        <v>9</v>
      </c>
      <c r="E1875" t="s">
        <v>15</v>
      </c>
      <c r="F1875" t="s">
        <v>16</v>
      </c>
      <c r="G1875" s="6">
        <f>VLOOKUP(F1875,S$11:$T$15, 2, FALSE)</f>
        <v>2509.1716796874998</v>
      </c>
      <c r="H1875" t="s">
        <v>37</v>
      </c>
      <c r="I1875" s="2">
        <v>3486.6</v>
      </c>
      <c r="J1875" t="str">
        <f t="shared" si="265"/>
        <v>0-17</v>
      </c>
      <c r="K1875" s="2">
        <f t="shared" si="261"/>
        <v>3835.26</v>
      </c>
      <c r="L1875" s="2">
        <f t="shared" si="266"/>
        <v>3835</v>
      </c>
      <c r="M1875" s="2">
        <f t="shared" si="267"/>
        <v>3836</v>
      </c>
      <c r="N1875" s="2">
        <f t="shared" si="268"/>
        <v>3835</v>
      </c>
      <c r="O1875">
        <f t="shared" si="262"/>
        <v>2022</v>
      </c>
      <c r="P1875" t="str">
        <f t="shared" si="263"/>
        <v>Aug</v>
      </c>
      <c r="Q1875" t="str">
        <f t="shared" si="264"/>
        <v>Aug-2022</v>
      </c>
      <c r="R1875" s="2" t="str">
        <f t="shared" si="269"/>
        <v>CHILDREN</v>
      </c>
    </row>
    <row r="1876" spans="1:18" x14ac:dyDescent="0.35">
      <c r="A1876" s="1">
        <v>44626</v>
      </c>
      <c r="B1876" t="s">
        <v>1906</v>
      </c>
      <c r="C1876">
        <v>77</v>
      </c>
      <c r="D1876" t="s">
        <v>9</v>
      </c>
      <c r="E1876" t="s">
        <v>10</v>
      </c>
      <c r="F1876" t="s">
        <v>11</v>
      </c>
      <c r="G1876" s="6">
        <f>VLOOKUP(F1876,S$11:$T$15, 2, FALSE)</f>
        <v>2503.6022787783868</v>
      </c>
      <c r="H1876" t="s">
        <v>28</v>
      </c>
      <c r="I1876" s="2">
        <v>4673.33</v>
      </c>
      <c r="J1876" t="str">
        <f t="shared" si="265"/>
        <v>&gt;59</v>
      </c>
      <c r="K1876" s="2">
        <f t="shared" si="261"/>
        <v>5140.6630000000005</v>
      </c>
      <c r="L1876" s="2">
        <f t="shared" si="266"/>
        <v>5141</v>
      </c>
      <c r="M1876" s="2">
        <f t="shared" si="267"/>
        <v>5141</v>
      </c>
      <c r="N1876" s="2">
        <f t="shared" si="268"/>
        <v>5140</v>
      </c>
      <c r="O1876">
        <f t="shared" si="262"/>
        <v>2022</v>
      </c>
      <c r="P1876" t="str">
        <f t="shared" si="263"/>
        <v>Mar</v>
      </c>
      <c r="Q1876" t="str">
        <f t="shared" si="264"/>
        <v>Mar-2022</v>
      </c>
      <c r="R1876" s="2" t="str">
        <f t="shared" si="269"/>
        <v>ADULTS</v>
      </c>
    </row>
    <row r="1877" spans="1:18" x14ac:dyDescent="0.35">
      <c r="A1877" s="1">
        <v>45076</v>
      </c>
      <c r="B1877" t="s">
        <v>1907</v>
      </c>
      <c r="C1877">
        <v>14</v>
      </c>
      <c r="D1877" t="s">
        <v>9</v>
      </c>
      <c r="E1877" t="s">
        <v>25</v>
      </c>
      <c r="F1877" t="s">
        <v>16</v>
      </c>
      <c r="G1877" s="6">
        <f>VLOOKUP(F1877,S$11:$T$15, 2, FALSE)</f>
        <v>2509.1716796874998</v>
      </c>
      <c r="H1877" t="s">
        <v>37</v>
      </c>
      <c r="I1877" s="2">
        <v>1621.03</v>
      </c>
      <c r="J1877" t="str">
        <f t="shared" si="265"/>
        <v>0-17</v>
      </c>
      <c r="K1877" s="2">
        <f t="shared" si="261"/>
        <v>1783.133</v>
      </c>
      <c r="L1877" s="2">
        <f t="shared" si="266"/>
        <v>1783</v>
      </c>
      <c r="M1877" s="2">
        <f t="shared" si="267"/>
        <v>1784</v>
      </c>
      <c r="N1877" s="2">
        <f t="shared" si="268"/>
        <v>1783</v>
      </c>
      <c r="O1877">
        <f t="shared" si="262"/>
        <v>2023</v>
      </c>
      <c r="P1877" t="str">
        <f t="shared" si="263"/>
        <v>May</v>
      </c>
      <c r="Q1877" t="str">
        <f t="shared" si="264"/>
        <v>May-2023</v>
      </c>
      <c r="R1877" s="2" t="str">
        <f t="shared" si="269"/>
        <v>CHILDREN</v>
      </c>
    </row>
    <row r="1878" spans="1:18" x14ac:dyDescent="0.35">
      <c r="A1878" s="1">
        <v>45140</v>
      </c>
      <c r="B1878" t="s">
        <v>1908</v>
      </c>
      <c r="C1878">
        <v>51</v>
      </c>
      <c r="D1878" t="s">
        <v>21</v>
      </c>
      <c r="E1878" t="s">
        <v>19</v>
      </c>
      <c r="F1878" t="s">
        <v>23</v>
      </c>
      <c r="G1878" s="6">
        <f>VLOOKUP(F1878,S$11:$T$15, 2, FALSE)</f>
        <v>2440.2966694490819</v>
      </c>
      <c r="H1878" t="s">
        <v>17</v>
      </c>
      <c r="I1878" s="2">
        <v>1203.93</v>
      </c>
      <c r="J1878" t="str">
        <f t="shared" si="265"/>
        <v>40-59</v>
      </c>
      <c r="K1878" s="2">
        <f t="shared" si="261"/>
        <v>1324.3230000000001</v>
      </c>
      <c r="L1878" s="2">
        <f t="shared" si="266"/>
        <v>1324</v>
      </c>
      <c r="M1878" s="2">
        <f t="shared" si="267"/>
        <v>1325</v>
      </c>
      <c r="N1878" s="2">
        <f t="shared" si="268"/>
        <v>1324</v>
      </c>
      <c r="O1878">
        <f t="shared" si="262"/>
        <v>2023</v>
      </c>
      <c r="P1878" t="str">
        <f t="shared" si="263"/>
        <v>Aug</v>
      </c>
      <c r="Q1878" t="str">
        <f t="shared" si="264"/>
        <v>Aug-2023</v>
      </c>
      <c r="R1878" s="2" t="str">
        <f t="shared" si="269"/>
        <v>ADULTS</v>
      </c>
    </row>
    <row r="1879" spans="1:18" x14ac:dyDescent="0.35">
      <c r="A1879" s="1">
        <v>45232</v>
      </c>
      <c r="B1879" t="s">
        <v>1909</v>
      </c>
      <c r="C1879">
        <v>60</v>
      </c>
      <c r="D1879" t="s">
        <v>9</v>
      </c>
      <c r="E1879" t="s">
        <v>33</v>
      </c>
      <c r="F1879" t="s">
        <v>16</v>
      </c>
      <c r="G1879" s="6">
        <f>VLOOKUP(F1879,S$11:$T$15, 2, FALSE)</f>
        <v>2509.1716796874998</v>
      </c>
      <c r="H1879" t="s">
        <v>37</v>
      </c>
      <c r="I1879" s="2">
        <v>607.96</v>
      </c>
      <c r="J1879" t="str">
        <f t="shared" si="265"/>
        <v>&gt;59</v>
      </c>
      <c r="K1879" s="2">
        <f t="shared" si="261"/>
        <v>668.75600000000009</v>
      </c>
      <c r="L1879" s="2">
        <f t="shared" si="266"/>
        <v>669</v>
      </c>
      <c r="M1879" s="2">
        <f t="shared" si="267"/>
        <v>669</v>
      </c>
      <c r="N1879" s="2">
        <f t="shared" si="268"/>
        <v>668</v>
      </c>
      <c r="O1879">
        <f t="shared" si="262"/>
        <v>2023</v>
      </c>
      <c r="P1879" t="str">
        <f t="shared" si="263"/>
        <v>Nov</v>
      </c>
      <c r="Q1879" t="str">
        <f t="shared" si="264"/>
        <v>Nov-2023</v>
      </c>
      <c r="R1879" s="2" t="str">
        <f t="shared" si="269"/>
        <v>ADULTS</v>
      </c>
    </row>
    <row r="1880" spans="1:18" x14ac:dyDescent="0.35">
      <c r="A1880" s="1">
        <v>44631</v>
      </c>
      <c r="B1880" t="s">
        <v>1910</v>
      </c>
      <c r="C1880">
        <v>2</v>
      </c>
      <c r="D1880" t="s">
        <v>9</v>
      </c>
      <c r="E1880" t="s">
        <v>35</v>
      </c>
      <c r="F1880" t="s">
        <v>23</v>
      </c>
      <c r="G1880" s="6">
        <f>VLOOKUP(F1880,S$11:$T$15, 2, FALSE)</f>
        <v>2440.2966694490819</v>
      </c>
      <c r="H1880" t="s">
        <v>37</v>
      </c>
      <c r="I1880" s="2">
        <v>4762.53</v>
      </c>
      <c r="J1880" t="str">
        <f t="shared" si="265"/>
        <v>0-17</v>
      </c>
      <c r="K1880" s="2">
        <f t="shared" si="261"/>
        <v>5238.7830000000004</v>
      </c>
      <c r="L1880" s="2">
        <f t="shared" si="266"/>
        <v>5239</v>
      </c>
      <c r="M1880" s="2">
        <f t="shared" si="267"/>
        <v>5239</v>
      </c>
      <c r="N1880" s="2">
        <f t="shared" si="268"/>
        <v>5238</v>
      </c>
      <c r="O1880">
        <f t="shared" si="262"/>
        <v>2022</v>
      </c>
      <c r="P1880" t="str">
        <f t="shared" si="263"/>
        <v>Mar</v>
      </c>
      <c r="Q1880" t="str">
        <f t="shared" si="264"/>
        <v>Mar-2022</v>
      </c>
      <c r="R1880" s="2" t="str">
        <f t="shared" si="269"/>
        <v>CHILDREN</v>
      </c>
    </row>
    <row r="1881" spans="1:18" x14ac:dyDescent="0.35">
      <c r="A1881" s="1">
        <v>44661</v>
      </c>
      <c r="B1881" t="s">
        <v>1911</v>
      </c>
      <c r="C1881">
        <v>35</v>
      </c>
      <c r="D1881" t="s">
        <v>21</v>
      </c>
      <c r="E1881" t="s">
        <v>19</v>
      </c>
      <c r="F1881" t="s">
        <v>23</v>
      </c>
      <c r="G1881" s="6">
        <f>VLOOKUP(F1881,S$11:$T$15, 2, FALSE)</f>
        <v>2440.2966694490819</v>
      </c>
      <c r="H1881" t="s">
        <v>17</v>
      </c>
      <c r="I1881" s="2">
        <v>3450.45</v>
      </c>
      <c r="J1881" t="str">
        <f t="shared" si="265"/>
        <v>18-39</v>
      </c>
      <c r="K1881" s="2">
        <f t="shared" si="261"/>
        <v>3795.4949999999999</v>
      </c>
      <c r="L1881" s="2">
        <f t="shared" si="266"/>
        <v>3795</v>
      </c>
      <c r="M1881" s="2">
        <f t="shared" si="267"/>
        <v>3796</v>
      </c>
      <c r="N1881" s="2">
        <f t="shared" si="268"/>
        <v>3795</v>
      </c>
      <c r="O1881">
        <f t="shared" si="262"/>
        <v>2022</v>
      </c>
      <c r="P1881" t="str">
        <f t="shared" si="263"/>
        <v>Apr</v>
      </c>
      <c r="Q1881" t="str">
        <f t="shared" si="264"/>
        <v>Apr-2022</v>
      </c>
      <c r="R1881" s="2" t="str">
        <f t="shared" si="269"/>
        <v>ADULTS</v>
      </c>
    </row>
    <row r="1882" spans="1:18" x14ac:dyDescent="0.35">
      <c r="A1882" s="1">
        <v>44811</v>
      </c>
      <c r="B1882" t="s">
        <v>1912</v>
      </c>
      <c r="C1882">
        <v>88</v>
      </c>
      <c r="D1882" t="s">
        <v>9</v>
      </c>
      <c r="E1882" t="s">
        <v>22</v>
      </c>
      <c r="F1882" t="s">
        <v>30</v>
      </c>
      <c r="G1882" s="6">
        <f>VLOOKUP(F1882,S$11:$T$15, 2, FALSE)</f>
        <v>2496.7676064257025</v>
      </c>
      <c r="H1882" t="s">
        <v>28</v>
      </c>
      <c r="I1882" s="2">
        <v>4911.8999999999996</v>
      </c>
      <c r="J1882" t="str">
        <f t="shared" si="265"/>
        <v>&gt;59</v>
      </c>
      <c r="K1882" s="2">
        <f t="shared" si="261"/>
        <v>5403.09</v>
      </c>
      <c r="L1882" s="2">
        <f t="shared" si="266"/>
        <v>5403</v>
      </c>
      <c r="M1882" s="2">
        <f t="shared" si="267"/>
        <v>5404</v>
      </c>
      <c r="N1882" s="2">
        <f t="shared" si="268"/>
        <v>5403</v>
      </c>
      <c r="O1882">
        <f t="shared" si="262"/>
        <v>2022</v>
      </c>
      <c r="P1882" t="str">
        <f t="shared" si="263"/>
        <v>Sep</v>
      </c>
      <c r="Q1882" t="str">
        <f t="shared" si="264"/>
        <v>Sep-2022</v>
      </c>
      <c r="R1882" s="2" t="str">
        <f t="shared" si="269"/>
        <v>ADULTS</v>
      </c>
    </row>
    <row r="1883" spans="1:18" x14ac:dyDescent="0.35">
      <c r="A1883" s="1">
        <v>44746</v>
      </c>
      <c r="B1883" t="s">
        <v>1913</v>
      </c>
      <c r="C1883">
        <v>44</v>
      </c>
      <c r="D1883" t="s">
        <v>14</v>
      </c>
      <c r="E1883" t="s">
        <v>27</v>
      </c>
      <c r="F1883" t="s">
        <v>23</v>
      </c>
      <c r="G1883" s="6">
        <f>VLOOKUP(F1883,S$11:$T$15, 2, FALSE)</f>
        <v>2440.2966694490819</v>
      </c>
      <c r="H1883" t="s">
        <v>17</v>
      </c>
      <c r="I1883" s="2">
        <v>3087.42</v>
      </c>
      <c r="J1883" t="str">
        <f t="shared" si="265"/>
        <v>40-59</v>
      </c>
      <c r="K1883" s="2">
        <f t="shared" si="261"/>
        <v>3396.1620000000003</v>
      </c>
      <c r="L1883" s="2">
        <f t="shared" si="266"/>
        <v>3396</v>
      </c>
      <c r="M1883" s="2">
        <f t="shared" si="267"/>
        <v>3397</v>
      </c>
      <c r="N1883" s="2">
        <f t="shared" si="268"/>
        <v>3396</v>
      </c>
      <c r="O1883">
        <f t="shared" si="262"/>
        <v>2022</v>
      </c>
      <c r="P1883" t="str">
        <f t="shared" si="263"/>
        <v>Jul</v>
      </c>
      <c r="Q1883" t="str">
        <f t="shared" si="264"/>
        <v>Jul-2022</v>
      </c>
      <c r="R1883" s="2" t="str">
        <f t="shared" si="269"/>
        <v>ADULTS</v>
      </c>
    </row>
    <row r="1884" spans="1:18" x14ac:dyDescent="0.35">
      <c r="A1884" s="1">
        <v>44830</v>
      </c>
      <c r="B1884" t="s">
        <v>1914</v>
      </c>
      <c r="C1884">
        <v>75</v>
      </c>
      <c r="D1884" t="s">
        <v>14</v>
      </c>
      <c r="E1884" t="s">
        <v>10</v>
      </c>
      <c r="F1884" t="s">
        <v>30</v>
      </c>
      <c r="G1884" s="6">
        <f>VLOOKUP(F1884,S$11:$T$15, 2, FALSE)</f>
        <v>2496.7676064257025</v>
      </c>
      <c r="H1884" t="s">
        <v>37</v>
      </c>
      <c r="I1884" s="2">
        <v>2275.6</v>
      </c>
      <c r="J1884" t="str">
        <f t="shared" si="265"/>
        <v>&gt;59</v>
      </c>
      <c r="K1884" s="2">
        <f t="shared" si="261"/>
        <v>2503.1600000000003</v>
      </c>
      <c r="L1884" s="2">
        <f t="shared" si="266"/>
        <v>2503</v>
      </c>
      <c r="M1884" s="2">
        <f t="shared" si="267"/>
        <v>2504</v>
      </c>
      <c r="N1884" s="2">
        <f t="shared" si="268"/>
        <v>2503</v>
      </c>
      <c r="O1884">
        <f t="shared" si="262"/>
        <v>2022</v>
      </c>
      <c r="P1884" t="str">
        <f t="shared" si="263"/>
        <v>Sep</v>
      </c>
      <c r="Q1884" t="str">
        <f t="shared" si="264"/>
        <v>Sep-2022</v>
      </c>
      <c r="R1884" s="2" t="str">
        <f t="shared" si="269"/>
        <v>ADULTS</v>
      </c>
    </row>
    <row r="1885" spans="1:18" x14ac:dyDescent="0.35">
      <c r="A1885" s="1">
        <v>45211</v>
      </c>
      <c r="B1885" t="s">
        <v>1915</v>
      </c>
      <c r="C1885">
        <v>59</v>
      </c>
      <c r="D1885" t="s">
        <v>14</v>
      </c>
      <c r="E1885" t="s">
        <v>15</v>
      </c>
      <c r="F1885" t="s">
        <v>30</v>
      </c>
      <c r="G1885" s="6">
        <f>VLOOKUP(F1885,S$11:$T$15, 2, FALSE)</f>
        <v>2496.7676064257025</v>
      </c>
      <c r="H1885" t="s">
        <v>28</v>
      </c>
      <c r="I1885" s="2">
        <v>2544.75</v>
      </c>
      <c r="J1885" t="str">
        <f t="shared" si="265"/>
        <v>40-59</v>
      </c>
      <c r="K1885" s="2">
        <f t="shared" si="261"/>
        <v>2799.2250000000004</v>
      </c>
      <c r="L1885" s="2">
        <f t="shared" si="266"/>
        <v>2799</v>
      </c>
      <c r="M1885" s="2">
        <f t="shared" si="267"/>
        <v>2800</v>
      </c>
      <c r="N1885" s="2">
        <f t="shared" si="268"/>
        <v>2799</v>
      </c>
      <c r="O1885">
        <f t="shared" si="262"/>
        <v>2023</v>
      </c>
      <c r="P1885" t="str">
        <f t="shared" si="263"/>
        <v>Oct</v>
      </c>
      <c r="Q1885" t="str">
        <f t="shared" si="264"/>
        <v>Oct-2023</v>
      </c>
      <c r="R1885" s="2" t="str">
        <f t="shared" si="269"/>
        <v>ADULTS</v>
      </c>
    </row>
    <row r="1886" spans="1:18" x14ac:dyDescent="0.35">
      <c r="A1886" s="1">
        <v>44666</v>
      </c>
      <c r="B1886" t="s">
        <v>1916</v>
      </c>
      <c r="C1886">
        <v>67</v>
      </c>
      <c r="D1886" t="s">
        <v>14</v>
      </c>
      <c r="E1886" t="s">
        <v>22</v>
      </c>
      <c r="F1886" t="s">
        <v>16</v>
      </c>
      <c r="G1886" s="6">
        <f>VLOOKUP(F1886,S$11:$T$15, 2, FALSE)</f>
        <v>2509.1716796874998</v>
      </c>
      <c r="H1886" t="s">
        <v>40</v>
      </c>
      <c r="I1886" s="2">
        <v>2457.91</v>
      </c>
      <c r="J1886" t="str">
        <f t="shared" si="265"/>
        <v>&gt;59</v>
      </c>
      <c r="K1886" s="2">
        <f t="shared" si="261"/>
        <v>2703.701</v>
      </c>
      <c r="L1886" s="2">
        <f t="shared" si="266"/>
        <v>2704</v>
      </c>
      <c r="M1886" s="2">
        <f t="shared" si="267"/>
        <v>2704</v>
      </c>
      <c r="N1886" s="2">
        <f t="shared" si="268"/>
        <v>2703</v>
      </c>
      <c r="O1886">
        <f t="shared" si="262"/>
        <v>2022</v>
      </c>
      <c r="P1886" t="str">
        <f t="shared" si="263"/>
        <v>Apr</v>
      </c>
      <c r="Q1886" t="str">
        <f t="shared" si="264"/>
        <v>Apr-2022</v>
      </c>
      <c r="R1886" s="2" t="str">
        <f t="shared" si="269"/>
        <v>ADULTS</v>
      </c>
    </row>
    <row r="1887" spans="1:18" x14ac:dyDescent="0.35">
      <c r="A1887" s="1">
        <v>44649</v>
      </c>
      <c r="B1887" t="s">
        <v>1917</v>
      </c>
      <c r="C1887">
        <v>52</v>
      </c>
      <c r="D1887" t="s">
        <v>14</v>
      </c>
      <c r="E1887" t="s">
        <v>19</v>
      </c>
      <c r="F1887" t="s">
        <v>11</v>
      </c>
      <c r="G1887" s="6">
        <f>VLOOKUP(F1887,S$11:$T$15, 2, FALSE)</f>
        <v>2503.6022787783868</v>
      </c>
      <c r="H1887" t="s">
        <v>40</v>
      </c>
      <c r="I1887" s="2">
        <v>2876.91</v>
      </c>
      <c r="J1887" t="str">
        <f t="shared" si="265"/>
        <v>40-59</v>
      </c>
      <c r="K1887" s="2">
        <f t="shared" si="261"/>
        <v>3164.6010000000001</v>
      </c>
      <c r="L1887" s="2">
        <f t="shared" si="266"/>
        <v>3165</v>
      </c>
      <c r="M1887" s="2">
        <f t="shared" si="267"/>
        <v>3165</v>
      </c>
      <c r="N1887" s="2">
        <f t="shared" si="268"/>
        <v>3164</v>
      </c>
      <c r="O1887">
        <f t="shared" si="262"/>
        <v>2022</v>
      </c>
      <c r="P1887" t="str">
        <f t="shared" si="263"/>
        <v>Mar</v>
      </c>
      <c r="Q1887" t="str">
        <f t="shared" si="264"/>
        <v>Mar-2022</v>
      </c>
      <c r="R1887" s="2" t="str">
        <f t="shared" si="269"/>
        <v>ADULTS</v>
      </c>
    </row>
    <row r="1888" spans="1:18" x14ac:dyDescent="0.35">
      <c r="A1888" s="1">
        <v>44907</v>
      </c>
      <c r="B1888" t="s">
        <v>1918</v>
      </c>
      <c r="C1888">
        <v>66</v>
      </c>
      <c r="D1888" t="s">
        <v>21</v>
      </c>
      <c r="E1888" t="s">
        <v>19</v>
      </c>
      <c r="F1888" t="s">
        <v>11</v>
      </c>
      <c r="G1888" s="6">
        <f>VLOOKUP(F1888,S$11:$T$15, 2, FALSE)</f>
        <v>2503.6022787783868</v>
      </c>
      <c r="H1888" t="s">
        <v>17</v>
      </c>
      <c r="I1888" s="2">
        <v>111.86</v>
      </c>
      <c r="J1888" t="str">
        <f t="shared" si="265"/>
        <v>&gt;59</v>
      </c>
      <c r="K1888" s="2">
        <f t="shared" si="261"/>
        <v>123.04600000000001</v>
      </c>
      <c r="L1888" s="2">
        <f t="shared" si="266"/>
        <v>123</v>
      </c>
      <c r="M1888" s="2">
        <f t="shared" si="267"/>
        <v>124</v>
      </c>
      <c r="N1888" s="2">
        <f t="shared" si="268"/>
        <v>123</v>
      </c>
      <c r="O1888">
        <f t="shared" si="262"/>
        <v>2022</v>
      </c>
      <c r="P1888" t="str">
        <f t="shared" si="263"/>
        <v>Dec</v>
      </c>
      <c r="Q1888" t="str">
        <f t="shared" si="264"/>
        <v>Dec-2022</v>
      </c>
      <c r="R1888" s="2" t="str">
        <f t="shared" si="269"/>
        <v>ADULTS</v>
      </c>
    </row>
    <row r="1889" spans="1:18" x14ac:dyDescent="0.35">
      <c r="A1889" s="1">
        <v>45070</v>
      </c>
      <c r="B1889" t="s">
        <v>1919</v>
      </c>
      <c r="C1889">
        <v>88</v>
      </c>
      <c r="D1889" t="s">
        <v>9</v>
      </c>
      <c r="E1889" t="s">
        <v>25</v>
      </c>
      <c r="F1889" t="s">
        <v>11</v>
      </c>
      <c r="G1889" s="6">
        <f>VLOOKUP(F1889,S$11:$T$15, 2, FALSE)</f>
        <v>2503.6022787783868</v>
      </c>
      <c r="H1889" t="s">
        <v>17</v>
      </c>
      <c r="I1889" s="2">
        <v>4413.04</v>
      </c>
      <c r="J1889" t="str">
        <f t="shared" si="265"/>
        <v>&gt;59</v>
      </c>
      <c r="K1889" s="2">
        <f t="shared" si="261"/>
        <v>4854.3440000000001</v>
      </c>
      <c r="L1889" s="2">
        <f t="shared" si="266"/>
        <v>4854</v>
      </c>
      <c r="M1889" s="2">
        <f t="shared" si="267"/>
        <v>4855</v>
      </c>
      <c r="N1889" s="2">
        <f t="shared" si="268"/>
        <v>4854</v>
      </c>
      <c r="O1889">
        <f t="shared" si="262"/>
        <v>2023</v>
      </c>
      <c r="P1889" t="str">
        <f t="shared" si="263"/>
        <v>May</v>
      </c>
      <c r="Q1889" t="str">
        <f t="shared" si="264"/>
        <v>May-2023</v>
      </c>
      <c r="R1889" s="2" t="str">
        <f t="shared" si="269"/>
        <v>ADULTS</v>
      </c>
    </row>
    <row r="1890" spans="1:18" x14ac:dyDescent="0.35">
      <c r="A1890" s="1">
        <v>44958</v>
      </c>
      <c r="B1890" t="s">
        <v>1920</v>
      </c>
      <c r="C1890">
        <v>25</v>
      </c>
      <c r="D1890" t="s">
        <v>9</v>
      </c>
      <c r="E1890" t="s">
        <v>25</v>
      </c>
      <c r="F1890" t="s">
        <v>23</v>
      </c>
      <c r="G1890" s="6">
        <f>VLOOKUP(F1890,S$11:$T$15, 2, FALSE)</f>
        <v>2440.2966694490819</v>
      </c>
      <c r="H1890" t="s">
        <v>28</v>
      </c>
      <c r="I1890" s="2">
        <v>1952.65</v>
      </c>
      <c r="J1890" t="str">
        <f t="shared" si="265"/>
        <v>18-39</v>
      </c>
      <c r="K1890" s="2">
        <f t="shared" si="261"/>
        <v>2147.9150000000004</v>
      </c>
      <c r="L1890" s="2">
        <f t="shared" si="266"/>
        <v>2148</v>
      </c>
      <c r="M1890" s="2">
        <f t="shared" si="267"/>
        <v>2148</v>
      </c>
      <c r="N1890" s="2">
        <f t="shared" si="268"/>
        <v>2147</v>
      </c>
      <c r="O1890">
        <f t="shared" si="262"/>
        <v>2023</v>
      </c>
      <c r="P1890" t="str">
        <f t="shared" si="263"/>
        <v>Feb</v>
      </c>
      <c r="Q1890" t="str">
        <f t="shared" si="264"/>
        <v>Feb-2023</v>
      </c>
      <c r="R1890" s="2" t="str">
        <f t="shared" si="269"/>
        <v>ADULTS</v>
      </c>
    </row>
    <row r="1891" spans="1:18" x14ac:dyDescent="0.35">
      <c r="A1891" s="1">
        <v>44863</v>
      </c>
      <c r="B1891" t="s">
        <v>1921</v>
      </c>
      <c r="C1891">
        <v>96</v>
      </c>
      <c r="D1891" t="s">
        <v>14</v>
      </c>
      <c r="E1891" t="s">
        <v>27</v>
      </c>
      <c r="F1891" t="s">
        <v>11</v>
      </c>
      <c r="G1891" s="6">
        <f>VLOOKUP(F1891,S$11:$T$15, 2, FALSE)</f>
        <v>2503.6022787783868</v>
      </c>
      <c r="H1891" t="s">
        <v>17</v>
      </c>
      <c r="I1891" s="2">
        <v>42.02</v>
      </c>
      <c r="J1891" t="str">
        <f t="shared" si="265"/>
        <v>&gt;59</v>
      </c>
      <c r="K1891" s="2">
        <f t="shared" si="261"/>
        <v>46.222000000000008</v>
      </c>
      <c r="L1891" s="2">
        <f t="shared" si="266"/>
        <v>46</v>
      </c>
      <c r="M1891" s="2">
        <f t="shared" si="267"/>
        <v>47</v>
      </c>
      <c r="N1891" s="2">
        <f t="shared" si="268"/>
        <v>46</v>
      </c>
      <c r="O1891">
        <f t="shared" si="262"/>
        <v>2022</v>
      </c>
      <c r="P1891" t="str">
        <f t="shared" si="263"/>
        <v>Oct</v>
      </c>
      <c r="Q1891" t="str">
        <f t="shared" si="264"/>
        <v>Oct-2022</v>
      </c>
      <c r="R1891" s="2" t="str">
        <f t="shared" si="269"/>
        <v>ADULTS</v>
      </c>
    </row>
    <row r="1892" spans="1:18" x14ac:dyDescent="0.35">
      <c r="A1892" s="1">
        <v>44849</v>
      </c>
      <c r="B1892" t="s">
        <v>1922</v>
      </c>
      <c r="C1892">
        <v>14</v>
      </c>
      <c r="D1892" t="s">
        <v>9</v>
      </c>
      <c r="E1892" t="s">
        <v>22</v>
      </c>
      <c r="F1892" t="s">
        <v>23</v>
      </c>
      <c r="G1892" s="6">
        <f>VLOOKUP(F1892,S$11:$T$15, 2, FALSE)</f>
        <v>2440.2966694490819</v>
      </c>
      <c r="H1892" t="s">
        <v>17</v>
      </c>
      <c r="I1892" s="2">
        <v>1414.32</v>
      </c>
      <c r="J1892" t="str">
        <f t="shared" si="265"/>
        <v>0-17</v>
      </c>
      <c r="K1892" s="2">
        <f t="shared" si="261"/>
        <v>1555.752</v>
      </c>
      <c r="L1892" s="2">
        <f t="shared" si="266"/>
        <v>1556</v>
      </c>
      <c r="M1892" s="2">
        <f t="shared" si="267"/>
        <v>1556</v>
      </c>
      <c r="N1892" s="2">
        <f t="shared" si="268"/>
        <v>1555</v>
      </c>
      <c r="O1892">
        <f t="shared" si="262"/>
        <v>2022</v>
      </c>
      <c r="P1892" t="str">
        <f t="shared" si="263"/>
        <v>Oct</v>
      </c>
      <c r="Q1892" t="str">
        <f t="shared" si="264"/>
        <v>Oct-2022</v>
      </c>
      <c r="R1892" s="2" t="str">
        <f t="shared" si="269"/>
        <v>CHILDREN</v>
      </c>
    </row>
    <row r="1893" spans="1:18" x14ac:dyDescent="0.35">
      <c r="A1893" s="1">
        <v>44934</v>
      </c>
      <c r="B1893" t="s">
        <v>1923</v>
      </c>
      <c r="C1893">
        <v>89</v>
      </c>
      <c r="D1893" t="s">
        <v>21</v>
      </c>
      <c r="E1893" t="s">
        <v>10</v>
      </c>
      <c r="F1893" t="s">
        <v>16</v>
      </c>
      <c r="G1893" s="6">
        <f>VLOOKUP(F1893,S$11:$T$15, 2, FALSE)</f>
        <v>2509.1716796874998</v>
      </c>
      <c r="H1893" t="s">
        <v>28</v>
      </c>
      <c r="I1893" s="2">
        <v>640.54999999999995</v>
      </c>
      <c r="J1893" t="str">
        <f t="shared" si="265"/>
        <v>&gt;59</v>
      </c>
      <c r="K1893" s="2">
        <f t="shared" si="261"/>
        <v>704.60500000000002</v>
      </c>
      <c r="L1893" s="2">
        <f t="shared" si="266"/>
        <v>705</v>
      </c>
      <c r="M1893" s="2">
        <f t="shared" si="267"/>
        <v>705</v>
      </c>
      <c r="N1893" s="2">
        <f t="shared" si="268"/>
        <v>704</v>
      </c>
      <c r="O1893">
        <f t="shared" si="262"/>
        <v>2023</v>
      </c>
      <c r="P1893" t="str">
        <f t="shared" si="263"/>
        <v>Jan</v>
      </c>
      <c r="Q1893" t="str">
        <f t="shared" si="264"/>
        <v>Jan-2023</v>
      </c>
      <c r="R1893" s="2" t="str">
        <f t="shared" si="269"/>
        <v>ADULTS</v>
      </c>
    </row>
    <row r="1894" spans="1:18" x14ac:dyDescent="0.35">
      <c r="A1894" s="1">
        <v>45207</v>
      </c>
      <c r="B1894" t="s">
        <v>1924</v>
      </c>
      <c r="C1894">
        <v>89</v>
      </c>
      <c r="D1894" t="s">
        <v>21</v>
      </c>
      <c r="E1894" t="s">
        <v>19</v>
      </c>
      <c r="F1894" t="s">
        <v>23</v>
      </c>
      <c r="G1894" s="6">
        <f>VLOOKUP(F1894,S$11:$T$15, 2, FALSE)</f>
        <v>2440.2966694490819</v>
      </c>
      <c r="H1894" t="s">
        <v>12</v>
      </c>
      <c r="I1894" s="2">
        <v>3444.43</v>
      </c>
      <c r="J1894" t="str">
        <f t="shared" si="265"/>
        <v>&gt;59</v>
      </c>
      <c r="K1894" s="2">
        <f t="shared" si="261"/>
        <v>3788.873</v>
      </c>
      <c r="L1894" s="2">
        <f t="shared" si="266"/>
        <v>3789</v>
      </c>
      <c r="M1894" s="2">
        <f t="shared" si="267"/>
        <v>3789</v>
      </c>
      <c r="N1894" s="2">
        <f t="shared" si="268"/>
        <v>3788</v>
      </c>
      <c r="O1894">
        <f t="shared" si="262"/>
        <v>2023</v>
      </c>
      <c r="P1894" t="str">
        <f t="shared" si="263"/>
        <v>Oct</v>
      </c>
      <c r="Q1894" t="str">
        <f t="shared" si="264"/>
        <v>Oct-2023</v>
      </c>
      <c r="R1894" s="2" t="str">
        <f t="shared" si="269"/>
        <v>ADULTS</v>
      </c>
    </row>
    <row r="1895" spans="1:18" x14ac:dyDescent="0.35">
      <c r="A1895" s="1">
        <v>45002</v>
      </c>
      <c r="B1895" t="s">
        <v>1925</v>
      </c>
      <c r="C1895">
        <v>70</v>
      </c>
      <c r="D1895" t="s">
        <v>14</v>
      </c>
      <c r="E1895" t="s">
        <v>10</v>
      </c>
      <c r="F1895" t="s">
        <v>16</v>
      </c>
      <c r="G1895" s="6">
        <f>VLOOKUP(F1895,S$11:$T$15, 2, FALSE)</f>
        <v>2509.1716796874998</v>
      </c>
      <c r="H1895" t="s">
        <v>17</v>
      </c>
      <c r="I1895" s="2">
        <v>4521.29</v>
      </c>
      <c r="J1895" t="str">
        <f t="shared" si="265"/>
        <v>&gt;59</v>
      </c>
      <c r="K1895" s="2">
        <f t="shared" si="261"/>
        <v>4973.4190000000008</v>
      </c>
      <c r="L1895" s="2">
        <f t="shared" si="266"/>
        <v>4973</v>
      </c>
      <c r="M1895" s="2">
        <f t="shared" si="267"/>
        <v>4974</v>
      </c>
      <c r="N1895" s="2">
        <f t="shared" si="268"/>
        <v>4973</v>
      </c>
      <c r="O1895">
        <f t="shared" si="262"/>
        <v>2023</v>
      </c>
      <c r="P1895" t="str">
        <f t="shared" si="263"/>
        <v>Mar</v>
      </c>
      <c r="Q1895" t="str">
        <f t="shared" si="264"/>
        <v>Mar-2023</v>
      </c>
      <c r="R1895" s="2" t="str">
        <f t="shared" si="269"/>
        <v>ADULTS</v>
      </c>
    </row>
    <row r="1896" spans="1:18" x14ac:dyDescent="0.35">
      <c r="A1896" s="1">
        <v>45114</v>
      </c>
      <c r="B1896" t="s">
        <v>1926</v>
      </c>
      <c r="C1896">
        <v>65</v>
      </c>
      <c r="D1896" t="s">
        <v>14</v>
      </c>
      <c r="E1896" t="s">
        <v>27</v>
      </c>
      <c r="F1896" t="s">
        <v>23</v>
      </c>
      <c r="G1896" s="6">
        <f>VLOOKUP(F1896,S$11:$T$15, 2, FALSE)</f>
        <v>2440.2966694490819</v>
      </c>
      <c r="H1896" t="s">
        <v>40</v>
      </c>
      <c r="I1896" s="2">
        <v>2338.0700000000002</v>
      </c>
      <c r="J1896" t="str">
        <f t="shared" si="265"/>
        <v>&gt;59</v>
      </c>
      <c r="K1896" s="2">
        <f t="shared" si="261"/>
        <v>2571.8770000000004</v>
      </c>
      <c r="L1896" s="2">
        <f t="shared" si="266"/>
        <v>2572</v>
      </c>
      <c r="M1896" s="2">
        <f t="shared" si="267"/>
        <v>2572</v>
      </c>
      <c r="N1896" s="2">
        <f t="shared" si="268"/>
        <v>2571</v>
      </c>
      <c r="O1896">
        <f t="shared" si="262"/>
        <v>2023</v>
      </c>
      <c r="P1896" t="str">
        <f t="shared" si="263"/>
        <v>Jul</v>
      </c>
      <c r="Q1896" t="str">
        <f t="shared" si="264"/>
        <v>Jul-2023</v>
      </c>
      <c r="R1896" s="2" t="str">
        <f t="shared" si="269"/>
        <v>ADULTS</v>
      </c>
    </row>
    <row r="1897" spans="1:18" x14ac:dyDescent="0.35">
      <c r="A1897" s="1">
        <v>45048</v>
      </c>
      <c r="B1897" t="s">
        <v>1927</v>
      </c>
      <c r="C1897">
        <v>46</v>
      </c>
      <c r="D1897" t="s">
        <v>14</v>
      </c>
      <c r="E1897" t="s">
        <v>27</v>
      </c>
      <c r="F1897" t="s">
        <v>11</v>
      </c>
      <c r="G1897" s="6">
        <f>VLOOKUP(F1897,S$11:$T$15, 2, FALSE)</f>
        <v>2503.6022787783868</v>
      </c>
      <c r="H1897" t="s">
        <v>37</v>
      </c>
      <c r="I1897" s="2">
        <v>3124.86</v>
      </c>
      <c r="J1897" t="str">
        <f t="shared" si="265"/>
        <v>40-59</v>
      </c>
      <c r="K1897" s="2">
        <f t="shared" si="261"/>
        <v>3437.3460000000005</v>
      </c>
      <c r="L1897" s="2">
        <f t="shared" si="266"/>
        <v>3437</v>
      </c>
      <c r="M1897" s="2">
        <f t="shared" si="267"/>
        <v>3438</v>
      </c>
      <c r="N1897" s="2">
        <f t="shared" si="268"/>
        <v>3437</v>
      </c>
      <c r="O1897">
        <f t="shared" si="262"/>
        <v>2023</v>
      </c>
      <c r="P1897" t="str">
        <f t="shared" si="263"/>
        <v>May</v>
      </c>
      <c r="Q1897" t="str">
        <f t="shared" si="264"/>
        <v>May-2023</v>
      </c>
      <c r="R1897" s="2" t="str">
        <f t="shared" si="269"/>
        <v>ADULTS</v>
      </c>
    </row>
    <row r="1898" spans="1:18" x14ac:dyDescent="0.35">
      <c r="A1898" s="1">
        <v>44887</v>
      </c>
      <c r="B1898" t="s">
        <v>1928</v>
      </c>
      <c r="C1898">
        <v>5</v>
      </c>
      <c r="D1898" t="s">
        <v>21</v>
      </c>
      <c r="E1898" t="s">
        <v>22</v>
      </c>
      <c r="F1898" t="s">
        <v>11</v>
      </c>
      <c r="G1898" s="6">
        <f>VLOOKUP(F1898,S$11:$T$15, 2, FALSE)</f>
        <v>2503.6022787783868</v>
      </c>
      <c r="H1898" t="s">
        <v>17</v>
      </c>
      <c r="I1898" s="2">
        <v>1410.73</v>
      </c>
      <c r="J1898" t="str">
        <f t="shared" si="265"/>
        <v>0-17</v>
      </c>
      <c r="K1898" s="2">
        <f t="shared" si="261"/>
        <v>1551.8030000000001</v>
      </c>
      <c r="L1898" s="2">
        <f t="shared" si="266"/>
        <v>1552</v>
      </c>
      <c r="M1898" s="2">
        <f t="shared" si="267"/>
        <v>1552</v>
      </c>
      <c r="N1898" s="2">
        <f t="shared" si="268"/>
        <v>1551</v>
      </c>
      <c r="O1898">
        <f t="shared" si="262"/>
        <v>2022</v>
      </c>
      <c r="P1898" t="str">
        <f t="shared" si="263"/>
        <v>Nov</v>
      </c>
      <c r="Q1898" t="str">
        <f t="shared" si="264"/>
        <v>Nov-2022</v>
      </c>
      <c r="R1898" s="2" t="str">
        <f t="shared" si="269"/>
        <v>CHILDREN</v>
      </c>
    </row>
    <row r="1899" spans="1:18" x14ac:dyDescent="0.35">
      <c r="A1899" s="1">
        <v>45058</v>
      </c>
      <c r="B1899" t="s">
        <v>1929</v>
      </c>
      <c r="C1899">
        <v>47</v>
      </c>
      <c r="D1899" t="s">
        <v>9</v>
      </c>
      <c r="E1899" t="s">
        <v>19</v>
      </c>
      <c r="F1899" t="s">
        <v>11</v>
      </c>
      <c r="G1899" s="6">
        <f>VLOOKUP(F1899,S$11:$T$15, 2, FALSE)</f>
        <v>2503.6022787783868</v>
      </c>
      <c r="H1899" t="s">
        <v>37</v>
      </c>
      <c r="I1899" s="2">
        <v>1290.4100000000001</v>
      </c>
      <c r="J1899" t="str">
        <f t="shared" si="265"/>
        <v>40-59</v>
      </c>
      <c r="K1899" s="2">
        <f t="shared" si="261"/>
        <v>1419.4510000000002</v>
      </c>
      <c r="L1899" s="2">
        <f t="shared" si="266"/>
        <v>1419</v>
      </c>
      <c r="M1899" s="2">
        <f t="shared" si="267"/>
        <v>1420</v>
      </c>
      <c r="N1899" s="2">
        <f t="shared" si="268"/>
        <v>1419</v>
      </c>
      <c r="O1899">
        <f t="shared" si="262"/>
        <v>2023</v>
      </c>
      <c r="P1899" t="str">
        <f t="shared" si="263"/>
        <v>May</v>
      </c>
      <c r="Q1899" t="str">
        <f t="shared" si="264"/>
        <v>May-2023</v>
      </c>
      <c r="R1899" s="2" t="str">
        <f t="shared" si="269"/>
        <v>ADULTS</v>
      </c>
    </row>
    <row r="1900" spans="1:18" x14ac:dyDescent="0.35">
      <c r="A1900" s="1">
        <v>45025</v>
      </c>
      <c r="B1900" t="s">
        <v>1930</v>
      </c>
      <c r="C1900">
        <v>34</v>
      </c>
      <c r="D1900" t="s">
        <v>21</v>
      </c>
      <c r="E1900" t="s">
        <v>15</v>
      </c>
      <c r="F1900" t="s">
        <v>23</v>
      </c>
      <c r="G1900" s="6">
        <f>VLOOKUP(F1900,S$11:$T$15, 2, FALSE)</f>
        <v>2440.2966694490819</v>
      </c>
      <c r="H1900" t="s">
        <v>28</v>
      </c>
      <c r="I1900" s="2">
        <v>1682.31</v>
      </c>
      <c r="J1900" t="str">
        <f t="shared" si="265"/>
        <v>18-39</v>
      </c>
      <c r="K1900" s="2">
        <f t="shared" si="261"/>
        <v>1850.5410000000002</v>
      </c>
      <c r="L1900" s="2">
        <f t="shared" si="266"/>
        <v>1851</v>
      </c>
      <c r="M1900" s="2">
        <f t="shared" si="267"/>
        <v>1851</v>
      </c>
      <c r="N1900" s="2">
        <f t="shared" si="268"/>
        <v>1850</v>
      </c>
      <c r="O1900">
        <f t="shared" si="262"/>
        <v>2023</v>
      </c>
      <c r="P1900" t="str">
        <f t="shared" si="263"/>
        <v>Apr</v>
      </c>
      <c r="Q1900" t="str">
        <f t="shared" si="264"/>
        <v>Apr-2023</v>
      </c>
      <c r="R1900" s="2" t="str">
        <f t="shared" si="269"/>
        <v>ADULTS</v>
      </c>
    </row>
    <row r="1901" spans="1:18" x14ac:dyDescent="0.35">
      <c r="A1901" s="1">
        <v>44831</v>
      </c>
      <c r="B1901" t="s">
        <v>1931</v>
      </c>
      <c r="C1901">
        <v>52</v>
      </c>
      <c r="D1901" t="s">
        <v>9</v>
      </c>
      <c r="E1901" t="s">
        <v>19</v>
      </c>
      <c r="F1901" t="s">
        <v>23</v>
      </c>
      <c r="G1901" s="6">
        <f>VLOOKUP(F1901,S$11:$T$15, 2, FALSE)</f>
        <v>2440.2966694490819</v>
      </c>
      <c r="H1901" t="s">
        <v>17</v>
      </c>
      <c r="I1901" s="2">
        <v>583.67999999999995</v>
      </c>
      <c r="J1901" t="str">
        <f t="shared" si="265"/>
        <v>40-59</v>
      </c>
      <c r="K1901" s="2">
        <f t="shared" si="261"/>
        <v>642.048</v>
      </c>
      <c r="L1901" s="2">
        <f t="shared" si="266"/>
        <v>642</v>
      </c>
      <c r="M1901" s="2">
        <f t="shared" si="267"/>
        <v>643</v>
      </c>
      <c r="N1901" s="2">
        <f t="shared" si="268"/>
        <v>642</v>
      </c>
      <c r="O1901">
        <f t="shared" si="262"/>
        <v>2022</v>
      </c>
      <c r="P1901" t="str">
        <f t="shared" si="263"/>
        <v>Sep</v>
      </c>
      <c r="Q1901" t="str">
        <f t="shared" si="264"/>
        <v>Sep-2022</v>
      </c>
      <c r="R1901" s="2" t="str">
        <f t="shared" si="269"/>
        <v>ADULTS</v>
      </c>
    </row>
    <row r="1902" spans="1:18" x14ac:dyDescent="0.35">
      <c r="A1902" s="1">
        <v>45248</v>
      </c>
      <c r="B1902" t="s">
        <v>1932</v>
      </c>
      <c r="C1902">
        <v>0</v>
      </c>
      <c r="D1902" t="s">
        <v>14</v>
      </c>
      <c r="E1902" t="s">
        <v>22</v>
      </c>
      <c r="F1902" t="s">
        <v>23</v>
      </c>
      <c r="G1902" s="6">
        <f>VLOOKUP(F1902,S$11:$T$15, 2, FALSE)</f>
        <v>2440.2966694490819</v>
      </c>
      <c r="H1902" t="s">
        <v>28</v>
      </c>
      <c r="I1902" s="2">
        <v>1659.97</v>
      </c>
      <c r="J1902" t="str">
        <f t="shared" si="265"/>
        <v>0-17</v>
      </c>
      <c r="K1902" s="2">
        <f t="shared" si="261"/>
        <v>1825.9670000000001</v>
      </c>
      <c r="L1902" s="2">
        <f t="shared" si="266"/>
        <v>1826</v>
      </c>
      <c r="M1902" s="2">
        <f t="shared" si="267"/>
        <v>1826</v>
      </c>
      <c r="N1902" s="2">
        <f t="shared" si="268"/>
        <v>1825</v>
      </c>
      <c r="O1902">
        <f t="shared" si="262"/>
        <v>2023</v>
      </c>
      <c r="P1902" t="str">
        <f t="shared" si="263"/>
        <v>Nov</v>
      </c>
      <c r="Q1902" t="str">
        <f t="shared" si="264"/>
        <v>Nov-2023</v>
      </c>
      <c r="R1902" s="2" t="str">
        <f t="shared" si="269"/>
        <v>CHILDREN</v>
      </c>
    </row>
    <row r="1903" spans="1:18" x14ac:dyDescent="0.35">
      <c r="A1903" s="1">
        <v>44633</v>
      </c>
      <c r="B1903" t="s">
        <v>1933</v>
      </c>
      <c r="C1903">
        <v>51</v>
      </c>
      <c r="D1903" t="s">
        <v>14</v>
      </c>
      <c r="E1903" t="s">
        <v>35</v>
      </c>
      <c r="F1903" t="s">
        <v>30</v>
      </c>
      <c r="G1903" s="6">
        <f>VLOOKUP(F1903,S$11:$T$15, 2, FALSE)</f>
        <v>2496.7676064257025</v>
      </c>
      <c r="H1903" t="s">
        <v>12</v>
      </c>
      <c r="I1903" s="2">
        <v>1189.1300000000001</v>
      </c>
      <c r="J1903" t="str">
        <f t="shared" si="265"/>
        <v>40-59</v>
      </c>
      <c r="K1903" s="2">
        <f t="shared" si="261"/>
        <v>1308.0430000000001</v>
      </c>
      <c r="L1903" s="2">
        <f t="shared" si="266"/>
        <v>1308</v>
      </c>
      <c r="M1903" s="2">
        <f t="shared" si="267"/>
        <v>1309</v>
      </c>
      <c r="N1903" s="2">
        <f t="shared" si="268"/>
        <v>1308</v>
      </c>
      <c r="O1903">
        <f t="shared" si="262"/>
        <v>2022</v>
      </c>
      <c r="P1903" t="str">
        <f t="shared" si="263"/>
        <v>Mar</v>
      </c>
      <c r="Q1903" t="str">
        <f t="shared" si="264"/>
        <v>Mar-2022</v>
      </c>
      <c r="R1903" s="2" t="str">
        <f t="shared" si="269"/>
        <v>ADULTS</v>
      </c>
    </row>
    <row r="1904" spans="1:18" x14ac:dyDescent="0.35">
      <c r="A1904" s="1">
        <v>44605</v>
      </c>
      <c r="B1904" t="s">
        <v>1934</v>
      </c>
      <c r="C1904">
        <v>3</v>
      </c>
      <c r="D1904" t="s">
        <v>14</v>
      </c>
      <c r="E1904" t="s">
        <v>15</v>
      </c>
      <c r="F1904" t="s">
        <v>11</v>
      </c>
      <c r="G1904" s="6">
        <f>VLOOKUP(F1904,S$11:$T$15, 2, FALSE)</f>
        <v>2503.6022787783868</v>
      </c>
      <c r="H1904" t="s">
        <v>17</v>
      </c>
      <c r="I1904" s="2">
        <v>2326.8000000000002</v>
      </c>
      <c r="J1904" t="str">
        <f t="shared" si="265"/>
        <v>0-17</v>
      </c>
      <c r="K1904" s="2">
        <f t="shared" si="261"/>
        <v>2559.4800000000005</v>
      </c>
      <c r="L1904" s="2">
        <f t="shared" si="266"/>
        <v>2559</v>
      </c>
      <c r="M1904" s="2">
        <f t="shared" si="267"/>
        <v>2560</v>
      </c>
      <c r="N1904" s="2">
        <f t="shared" si="268"/>
        <v>2559</v>
      </c>
      <c r="O1904">
        <f t="shared" si="262"/>
        <v>2022</v>
      </c>
      <c r="P1904" t="str">
        <f t="shared" si="263"/>
        <v>Feb</v>
      </c>
      <c r="Q1904" t="str">
        <f t="shared" si="264"/>
        <v>Feb-2022</v>
      </c>
      <c r="R1904" s="2" t="str">
        <f t="shared" si="269"/>
        <v>CHILDREN</v>
      </c>
    </row>
    <row r="1905" spans="1:18" x14ac:dyDescent="0.35">
      <c r="A1905" s="1">
        <v>44810</v>
      </c>
      <c r="B1905" t="s">
        <v>1935</v>
      </c>
      <c r="C1905">
        <v>55</v>
      </c>
      <c r="D1905" t="s">
        <v>21</v>
      </c>
      <c r="E1905" t="s">
        <v>22</v>
      </c>
      <c r="F1905" t="s">
        <v>30</v>
      </c>
      <c r="G1905" s="6">
        <f>VLOOKUP(F1905,S$11:$T$15, 2, FALSE)</f>
        <v>2496.7676064257025</v>
      </c>
      <c r="H1905" t="s">
        <v>40</v>
      </c>
      <c r="I1905" s="2">
        <v>4198.51</v>
      </c>
      <c r="J1905" t="str">
        <f t="shared" si="265"/>
        <v>40-59</v>
      </c>
      <c r="K1905" s="2">
        <f t="shared" si="261"/>
        <v>4618.3610000000008</v>
      </c>
      <c r="L1905" s="2">
        <f t="shared" si="266"/>
        <v>4618</v>
      </c>
      <c r="M1905" s="2">
        <f t="shared" si="267"/>
        <v>4619</v>
      </c>
      <c r="N1905" s="2">
        <f t="shared" si="268"/>
        <v>4618</v>
      </c>
      <c r="O1905">
        <f t="shared" si="262"/>
        <v>2022</v>
      </c>
      <c r="P1905" t="str">
        <f t="shared" si="263"/>
        <v>Sep</v>
      </c>
      <c r="Q1905" t="str">
        <f t="shared" si="264"/>
        <v>Sep-2022</v>
      </c>
      <c r="R1905" s="2" t="str">
        <f t="shared" si="269"/>
        <v>ADULTS</v>
      </c>
    </row>
    <row r="1906" spans="1:18" x14ac:dyDescent="0.35">
      <c r="A1906" s="1">
        <v>44979</v>
      </c>
      <c r="B1906" t="s">
        <v>1936</v>
      </c>
      <c r="C1906">
        <v>72</v>
      </c>
      <c r="D1906" t="s">
        <v>21</v>
      </c>
      <c r="E1906" t="s">
        <v>15</v>
      </c>
      <c r="F1906" t="s">
        <v>30</v>
      </c>
      <c r="G1906" s="6">
        <f>VLOOKUP(F1906,S$11:$T$15, 2, FALSE)</f>
        <v>2496.7676064257025</v>
      </c>
      <c r="H1906" t="s">
        <v>28</v>
      </c>
      <c r="I1906" s="2">
        <v>4562.34</v>
      </c>
      <c r="J1906" t="str">
        <f t="shared" si="265"/>
        <v>&gt;59</v>
      </c>
      <c r="K1906" s="2">
        <f t="shared" si="261"/>
        <v>5018.5740000000005</v>
      </c>
      <c r="L1906" s="2">
        <f t="shared" si="266"/>
        <v>5019</v>
      </c>
      <c r="M1906" s="2">
        <f t="shared" si="267"/>
        <v>5019</v>
      </c>
      <c r="N1906" s="2">
        <f t="shared" si="268"/>
        <v>5018</v>
      </c>
      <c r="O1906">
        <f t="shared" si="262"/>
        <v>2023</v>
      </c>
      <c r="P1906" t="str">
        <f t="shared" si="263"/>
        <v>Feb</v>
      </c>
      <c r="Q1906" t="str">
        <f t="shared" si="264"/>
        <v>Feb-2023</v>
      </c>
      <c r="R1906" s="2" t="str">
        <f t="shared" si="269"/>
        <v>ADULTS</v>
      </c>
    </row>
    <row r="1907" spans="1:18" x14ac:dyDescent="0.35">
      <c r="A1907" s="1">
        <v>45023</v>
      </c>
      <c r="B1907" t="s">
        <v>1937</v>
      </c>
      <c r="C1907">
        <v>48</v>
      </c>
      <c r="D1907" t="s">
        <v>21</v>
      </c>
      <c r="E1907" t="s">
        <v>22</v>
      </c>
      <c r="F1907" t="s">
        <v>11</v>
      </c>
      <c r="G1907" s="6">
        <f>VLOOKUP(F1907,S$11:$T$15, 2, FALSE)</f>
        <v>2503.6022787783868</v>
      </c>
      <c r="H1907" t="s">
        <v>17</v>
      </c>
      <c r="I1907" s="2">
        <v>104.57</v>
      </c>
      <c r="J1907" t="str">
        <f t="shared" si="265"/>
        <v>40-59</v>
      </c>
      <c r="K1907" s="2">
        <f t="shared" si="261"/>
        <v>115.027</v>
      </c>
      <c r="L1907" s="2">
        <f t="shared" si="266"/>
        <v>115</v>
      </c>
      <c r="M1907" s="2">
        <f t="shared" si="267"/>
        <v>116</v>
      </c>
      <c r="N1907" s="2">
        <f t="shared" si="268"/>
        <v>115</v>
      </c>
      <c r="O1907">
        <f t="shared" si="262"/>
        <v>2023</v>
      </c>
      <c r="P1907" t="str">
        <f t="shared" si="263"/>
        <v>Apr</v>
      </c>
      <c r="Q1907" t="str">
        <f t="shared" si="264"/>
        <v>Apr-2023</v>
      </c>
      <c r="R1907" s="2" t="str">
        <f t="shared" si="269"/>
        <v>ADULTS</v>
      </c>
    </row>
    <row r="1908" spans="1:18" x14ac:dyDescent="0.35">
      <c r="A1908" s="1">
        <v>45106</v>
      </c>
      <c r="B1908" t="s">
        <v>1938</v>
      </c>
      <c r="C1908">
        <v>43</v>
      </c>
      <c r="D1908" t="s">
        <v>14</v>
      </c>
      <c r="E1908" t="s">
        <v>10</v>
      </c>
      <c r="F1908" t="s">
        <v>30</v>
      </c>
      <c r="G1908" s="6">
        <f>VLOOKUP(F1908,S$11:$T$15, 2, FALSE)</f>
        <v>2496.7676064257025</v>
      </c>
      <c r="H1908" t="s">
        <v>40</v>
      </c>
      <c r="I1908" s="2">
        <v>1043.96</v>
      </c>
      <c r="J1908" t="str">
        <f t="shared" si="265"/>
        <v>40-59</v>
      </c>
      <c r="K1908" s="2">
        <f t="shared" si="261"/>
        <v>1148.3560000000002</v>
      </c>
      <c r="L1908" s="2">
        <f t="shared" si="266"/>
        <v>1148</v>
      </c>
      <c r="M1908" s="2">
        <f t="shared" si="267"/>
        <v>1149</v>
      </c>
      <c r="N1908" s="2">
        <f t="shared" si="268"/>
        <v>1148</v>
      </c>
      <c r="O1908">
        <f t="shared" si="262"/>
        <v>2023</v>
      </c>
      <c r="P1908" t="str">
        <f t="shared" si="263"/>
        <v>Jun</v>
      </c>
      <c r="Q1908" t="str">
        <f t="shared" si="264"/>
        <v>Jun-2023</v>
      </c>
      <c r="R1908" s="2" t="str">
        <f t="shared" si="269"/>
        <v>ADULTS</v>
      </c>
    </row>
    <row r="1909" spans="1:18" x14ac:dyDescent="0.35">
      <c r="A1909" s="1">
        <v>45115</v>
      </c>
      <c r="B1909" t="s">
        <v>1939</v>
      </c>
      <c r="C1909">
        <v>12</v>
      </c>
      <c r="D1909" t="s">
        <v>14</v>
      </c>
      <c r="E1909" t="s">
        <v>35</v>
      </c>
      <c r="F1909" t="s">
        <v>23</v>
      </c>
      <c r="G1909" s="6">
        <f>VLOOKUP(F1909,S$11:$T$15, 2, FALSE)</f>
        <v>2440.2966694490819</v>
      </c>
      <c r="H1909" t="s">
        <v>12</v>
      </c>
      <c r="I1909" s="2">
        <v>4244.6099999999997</v>
      </c>
      <c r="J1909" t="str">
        <f t="shared" si="265"/>
        <v>0-17</v>
      </c>
      <c r="K1909" s="2">
        <f t="shared" si="261"/>
        <v>4669.0709999999999</v>
      </c>
      <c r="L1909" s="2">
        <f t="shared" si="266"/>
        <v>4669</v>
      </c>
      <c r="M1909" s="2">
        <f t="shared" si="267"/>
        <v>4670</v>
      </c>
      <c r="N1909" s="2">
        <f t="shared" si="268"/>
        <v>4669</v>
      </c>
      <c r="O1909">
        <f t="shared" si="262"/>
        <v>2023</v>
      </c>
      <c r="P1909" t="str">
        <f t="shared" si="263"/>
        <v>Jul</v>
      </c>
      <c r="Q1909" t="str">
        <f t="shared" si="264"/>
        <v>Jul-2023</v>
      </c>
      <c r="R1909" s="2" t="str">
        <f t="shared" si="269"/>
        <v>CHILDREN</v>
      </c>
    </row>
    <row r="1910" spans="1:18" x14ac:dyDescent="0.35">
      <c r="A1910" s="1">
        <v>45035</v>
      </c>
      <c r="B1910" t="s">
        <v>1940</v>
      </c>
      <c r="C1910">
        <v>92</v>
      </c>
      <c r="D1910" t="s">
        <v>9</v>
      </c>
      <c r="E1910" t="s">
        <v>10</v>
      </c>
      <c r="F1910" t="s">
        <v>11</v>
      </c>
      <c r="G1910" s="6">
        <f>VLOOKUP(F1910,S$11:$T$15, 2, FALSE)</f>
        <v>2503.6022787783868</v>
      </c>
      <c r="H1910" t="s">
        <v>28</v>
      </c>
      <c r="I1910" s="2">
        <v>4677.8500000000004</v>
      </c>
      <c r="J1910" t="str">
        <f t="shared" si="265"/>
        <v>&gt;59</v>
      </c>
      <c r="K1910" s="2">
        <f t="shared" si="261"/>
        <v>5145.6350000000011</v>
      </c>
      <c r="L1910" s="2">
        <f t="shared" si="266"/>
        <v>5146</v>
      </c>
      <c r="M1910" s="2">
        <f t="shared" si="267"/>
        <v>5146</v>
      </c>
      <c r="N1910" s="2">
        <f t="shared" si="268"/>
        <v>5145</v>
      </c>
      <c r="O1910">
        <f t="shared" si="262"/>
        <v>2023</v>
      </c>
      <c r="P1910" t="str">
        <f t="shared" si="263"/>
        <v>Apr</v>
      </c>
      <c r="Q1910" t="str">
        <f t="shared" si="264"/>
        <v>Apr-2023</v>
      </c>
      <c r="R1910" s="2" t="str">
        <f t="shared" si="269"/>
        <v>ADULTS</v>
      </c>
    </row>
    <row r="1911" spans="1:18" x14ac:dyDescent="0.35">
      <c r="A1911" s="1">
        <v>45209</v>
      </c>
      <c r="B1911" t="s">
        <v>1941</v>
      </c>
      <c r="C1911">
        <v>5</v>
      </c>
      <c r="D1911" t="s">
        <v>14</v>
      </c>
      <c r="E1911" t="s">
        <v>15</v>
      </c>
      <c r="F1911" t="s">
        <v>16</v>
      </c>
      <c r="G1911" s="6">
        <f>VLOOKUP(F1911,S$11:$T$15, 2, FALSE)</f>
        <v>2509.1716796874998</v>
      </c>
      <c r="H1911" t="s">
        <v>28</v>
      </c>
      <c r="I1911" s="2">
        <v>881.05</v>
      </c>
      <c r="J1911" t="str">
        <f t="shared" si="265"/>
        <v>0-17</v>
      </c>
      <c r="K1911" s="2">
        <f t="shared" si="261"/>
        <v>969.15499999999997</v>
      </c>
      <c r="L1911" s="2">
        <f t="shared" si="266"/>
        <v>969</v>
      </c>
      <c r="M1911" s="2">
        <f t="shared" si="267"/>
        <v>970</v>
      </c>
      <c r="N1911" s="2">
        <f t="shared" si="268"/>
        <v>969</v>
      </c>
      <c r="O1911">
        <f t="shared" si="262"/>
        <v>2023</v>
      </c>
      <c r="P1911" t="str">
        <f t="shared" si="263"/>
        <v>Oct</v>
      </c>
      <c r="Q1911" t="str">
        <f t="shared" si="264"/>
        <v>Oct-2023</v>
      </c>
      <c r="R1911" s="2" t="str">
        <f t="shared" si="269"/>
        <v>CHILDREN</v>
      </c>
    </row>
    <row r="1912" spans="1:18" x14ac:dyDescent="0.35">
      <c r="A1912" s="1">
        <v>45133</v>
      </c>
      <c r="B1912" t="s">
        <v>1942</v>
      </c>
      <c r="C1912">
        <v>80</v>
      </c>
      <c r="D1912" t="s">
        <v>21</v>
      </c>
      <c r="E1912" t="s">
        <v>19</v>
      </c>
      <c r="F1912" t="s">
        <v>11</v>
      </c>
      <c r="G1912" s="6">
        <f>VLOOKUP(F1912,S$11:$T$15, 2, FALSE)</f>
        <v>2503.6022787783868</v>
      </c>
      <c r="H1912" t="s">
        <v>17</v>
      </c>
      <c r="I1912" s="2">
        <v>4246.42</v>
      </c>
      <c r="J1912" t="str">
        <f t="shared" si="265"/>
        <v>&gt;59</v>
      </c>
      <c r="K1912" s="2">
        <f t="shared" si="261"/>
        <v>4671.0620000000008</v>
      </c>
      <c r="L1912" s="2">
        <f t="shared" si="266"/>
        <v>4671</v>
      </c>
      <c r="M1912" s="2">
        <f t="shared" si="267"/>
        <v>4672</v>
      </c>
      <c r="N1912" s="2">
        <f t="shared" si="268"/>
        <v>4671</v>
      </c>
      <c r="O1912">
        <f t="shared" si="262"/>
        <v>2023</v>
      </c>
      <c r="P1912" t="str">
        <f t="shared" si="263"/>
        <v>Jul</v>
      </c>
      <c r="Q1912" t="str">
        <f t="shared" si="264"/>
        <v>Jul-2023</v>
      </c>
      <c r="R1912" s="2" t="str">
        <f t="shared" si="269"/>
        <v>ADULTS</v>
      </c>
    </row>
    <row r="1913" spans="1:18" x14ac:dyDescent="0.35">
      <c r="A1913" s="1">
        <v>44984</v>
      </c>
      <c r="B1913" t="s">
        <v>1943</v>
      </c>
      <c r="C1913">
        <v>81</v>
      </c>
      <c r="D1913" t="s">
        <v>9</v>
      </c>
      <c r="E1913" t="s">
        <v>19</v>
      </c>
      <c r="F1913" t="s">
        <v>16</v>
      </c>
      <c r="G1913" s="6">
        <f>VLOOKUP(F1913,S$11:$T$15, 2, FALSE)</f>
        <v>2509.1716796874998</v>
      </c>
      <c r="H1913" t="s">
        <v>37</v>
      </c>
      <c r="I1913" s="2">
        <v>2597.6</v>
      </c>
      <c r="J1913" t="str">
        <f t="shared" si="265"/>
        <v>&gt;59</v>
      </c>
      <c r="K1913" s="2">
        <f t="shared" si="261"/>
        <v>2857.36</v>
      </c>
      <c r="L1913" s="2">
        <f t="shared" si="266"/>
        <v>2857</v>
      </c>
      <c r="M1913" s="2">
        <f t="shared" si="267"/>
        <v>2858</v>
      </c>
      <c r="N1913" s="2">
        <f t="shared" si="268"/>
        <v>2857</v>
      </c>
      <c r="O1913">
        <f t="shared" si="262"/>
        <v>2023</v>
      </c>
      <c r="P1913" t="str">
        <f t="shared" si="263"/>
        <v>Feb</v>
      </c>
      <c r="Q1913" t="str">
        <f t="shared" si="264"/>
        <v>Feb-2023</v>
      </c>
      <c r="R1913" s="2" t="str">
        <f t="shared" si="269"/>
        <v>ADULTS</v>
      </c>
    </row>
    <row r="1914" spans="1:18" x14ac:dyDescent="0.35">
      <c r="A1914" s="1">
        <v>44721</v>
      </c>
      <c r="B1914" t="s">
        <v>1944</v>
      </c>
      <c r="C1914">
        <v>58</v>
      </c>
      <c r="D1914" t="s">
        <v>14</v>
      </c>
      <c r="E1914" t="s">
        <v>27</v>
      </c>
      <c r="F1914" t="s">
        <v>30</v>
      </c>
      <c r="G1914" s="6">
        <f>VLOOKUP(F1914,S$11:$T$15, 2, FALSE)</f>
        <v>2496.7676064257025</v>
      </c>
      <c r="H1914" t="s">
        <v>37</v>
      </c>
      <c r="I1914" s="2">
        <v>384.27</v>
      </c>
      <c r="J1914" t="str">
        <f t="shared" si="265"/>
        <v>40-59</v>
      </c>
      <c r="K1914" s="2">
        <f t="shared" si="261"/>
        <v>422.697</v>
      </c>
      <c r="L1914" s="2">
        <f t="shared" si="266"/>
        <v>423</v>
      </c>
      <c r="M1914" s="2">
        <f t="shared" si="267"/>
        <v>423</v>
      </c>
      <c r="N1914" s="2">
        <f t="shared" si="268"/>
        <v>422</v>
      </c>
      <c r="O1914">
        <f t="shared" si="262"/>
        <v>2022</v>
      </c>
      <c r="P1914" t="str">
        <f t="shared" si="263"/>
        <v>Jun</v>
      </c>
      <c r="Q1914" t="str">
        <f t="shared" si="264"/>
        <v>Jun-2022</v>
      </c>
      <c r="R1914" s="2" t="str">
        <f t="shared" si="269"/>
        <v>ADULTS</v>
      </c>
    </row>
    <row r="1915" spans="1:18" x14ac:dyDescent="0.35">
      <c r="A1915" s="1">
        <v>45039</v>
      </c>
      <c r="B1915" t="s">
        <v>1945</v>
      </c>
      <c r="C1915">
        <v>99</v>
      </c>
      <c r="D1915" t="s">
        <v>21</v>
      </c>
      <c r="E1915" t="s">
        <v>19</v>
      </c>
      <c r="F1915" t="s">
        <v>23</v>
      </c>
      <c r="G1915" s="6">
        <f>VLOOKUP(F1915,S$11:$T$15, 2, FALSE)</f>
        <v>2440.2966694490819</v>
      </c>
      <c r="H1915" t="s">
        <v>12</v>
      </c>
      <c r="I1915" s="2">
        <v>4312.71</v>
      </c>
      <c r="J1915" t="str">
        <f t="shared" si="265"/>
        <v>&gt;59</v>
      </c>
      <c r="K1915" s="2">
        <f t="shared" si="261"/>
        <v>4743.9810000000007</v>
      </c>
      <c r="L1915" s="2">
        <f t="shared" si="266"/>
        <v>4744</v>
      </c>
      <c r="M1915" s="2">
        <f t="shared" si="267"/>
        <v>4744</v>
      </c>
      <c r="N1915" s="2">
        <f t="shared" si="268"/>
        <v>4743</v>
      </c>
      <c r="O1915">
        <f t="shared" si="262"/>
        <v>2023</v>
      </c>
      <c r="P1915" t="str">
        <f t="shared" si="263"/>
        <v>Apr</v>
      </c>
      <c r="Q1915" t="str">
        <f t="shared" si="264"/>
        <v>Apr-2023</v>
      </c>
      <c r="R1915" s="2" t="str">
        <f t="shared" si="269"/>
        <v>ADULTS</v>
      </c>
    </row>
    <row r="1916" spans="1:18" x14ac:dyDescent="0.35">
      <c r="A1916" s="1">
        <v>44582</v>
      </c>
      <c r="B1916" t="s">
        <v>1946</v>
      </c>
      <c r="C1916">
        <v>64</v>
      </c>
      <c r="D1916" t="s">
        <v>14</v>
      </c>
      <c r="E1916" t="s">
        <v>27</v>
      </c>
      <c r="F1916" t="s">
        <v>11</v>
      </c>
      <c r="G1916" s="6">
        <f>VLOOKUP(F1916,S$11:$T$15, 2, FALSE)</f>
        <v>2503.6022787783868</v>
      </c>
      <c r="H1916" t="s">
        <v>12</v>
      </c>
      <c r="I1916" s="2">
        <v>3571.39</v>
      </c>
      <c r="J1916" t="str">
        <f t="shared" si="265"/>
        <v>&gt;59</v>
      </c>
      <c r="K1916" s="2">
        <f t="shared" si="261"/>
        <v>3928.529</v>
      </c>
      <c r="L1916" s="2">
        <f t="shared" si="266"/>
        <v>3929</v>
      </c>
      <c r="M1916" s="2">
        <f t="shared" si="267"/>
        <v>3929</v>
      </c>
      <c r="N1916" s="2">
        <f t="shared" si="268"/>
        <v>3928</v>
      </c>
      <c r="O1916">
        <f t="shared" si="262"/>
        <v>2022</v>
      </c>
      <c r="P1916" t="str">
        <f t="shared" si="263"/>
        <v>Jan</v>
      </c>
      <c r="Q1916" t="str">
        <f t="shared" si="264"/>
        <v>Jan-2022</v>
      </c>
      <c r="R1916" s="2" t="str">
        <f t="shared" si="269"/>
        <v>ADULTS</v>
      </c>
    </row>
    <row r="1917" spans="1:18" x14ac:dyDescent="0.35">
      <c r="A1917" s="1">
        <v>44934</v>
      </c>
      <c r="B1917" t="s">
        <v>1947</v>
      </c>
      <c r="C1917">
        <v>86</v>
      </c>
      <c r="D1917" t="s">
        <v>14</v>
      </c>
      <c r="E1917" t="s">
        <v>33</v>
      </c>
      <c r="F1917" t="s">
        <v>23</v>
      </c>
      <c r="G1917" s="6">
        <f>VLOOKUP(F1917,S$11:$T$15, 2, FALSE)</f>
        <v>2440.2966694490819</v>
      </c>
      <c r="H1917" t="s">
        <v>12</v>
      </c>
      <c r="I1917" s="2">
        <v>1888.64</v>
      </c>
      <c r="J1917" t="str">
        <f t="shared" si="265"/>
        <v>&gt;59</v>
      </c>
      <c r="K1917" s="2">
        <f t="shared" si="261"/>
        <v>2077.5040000000004</v>
      </c>
      <c r="L1917" s="2">
        <f t="shared" si="266"/>
        <v>2078</v>
      </c>
      <c r="M1917" s="2">
        <f t="shared" si="267"/>
        <v>2078</v>
      </c>
      <c r="N1917" s="2">
        <f t="shared" si="268"/>
        <v>2077</v>
      </c>
      <c r="O1917">
        <f t="shared" si="262"/>
        <v>2023</v>
      </c>
      <c r="P1917" t="str">
        <f t="shared" si="263"/>
        <v>Jan</v>
      </c>
      <c r="Q1917" t="str">
        <f t="shared" si="264"/>
        <v>Jan-2023</v>
      </c>
      <c r="R1917" s="2" t="str">
        <f t="shared" si="269"/>
        <v>ADULTS</v>
      </c>
    </row>
    <row r="1918" spans="1:18" x14ac:dyDescent="0.35">
      <c r="A1918" s="1">
        <v>44812</v>
      </c>
      <c r="B1918" t="s">
        <v>1948</v>
      </c>
      <c r="C1918">
        <v>22</v>
      </c>
      <c r="D1918" t="s">
        <v>9</v>
      </c>
      <c r="E1918" t="s">
        <v>33</v>
      </c>
      <c r="F1918" t="s">
        <v>23</v>
      </c>
      <c r="G1918" s="6">
        <f>VLOOKUP(F1918,S$11:$T$15, 2, FALSE)</f>
        <v>2440.2966694490819</v>
      </c>
      <c r="H1918" t="s">
        <v>28</v>
      </c>
      <c r="I1918" s="2">
        <v>3510.88</v>
      </c>
      <c r="J1918" t="str">
        <f t="shared" si="265"/>
        <v>18-39</v>
      </c>
      <c r="K1918" s="2">
        <f t="shared" si="261"/>
        <v>3861.9680000000003</v>
      </c>
      <c r="L1918" s="2">
        <f t="shared" si="266"/>
        <v>3862</v>
      </c>
      <c r="M1918" s="2">
        <f t="shared" si="267"/>
        <v>3862</v>
      </c>
      <c r="N1918" s="2">
        <f t="shared" si="268"/>
        <v>3861</v>
      </c>
      <c r="O1918">
        <f t="shared" si="262"/>
        <v>2022</v>
      </c>
      <c r="P1918" t="str">
        <f t="shared" si="263"/>
        <v>Sep</v>
      </c>
      <c r="Q1918" t="str">
        <f t="shared" si="264"/>
        <v>Sep-2022</v>
      </c>
      <c r="R1918" s="2" t="str">
        <f t="shared" si="269"/>
        <v>ADULTS</v>
      </c>
    </row>
    <row r="1919" spans="1:18" x14ac:dyDescent="0.35">
      <c r="A1919" s="1">
        <v>44780</v>
      </c>
      <c r="B1919" t="s">
        <v>1949</v>
      </c>
      <c r="C1919">
        <v>25</v>
      </c>
      <c r="D1919" t="s">
        <v>21</v>
      </c>
      <c r="E1919" t="s">
        <v>10</v>
      </c>
      <c r="F1919" t="s">
        <v>11</v>
      </c>
      <c r="G1919" s="6">
        <f>VLOOKUP(F1919,S$11:$T$15, 2, FALSE)</f>
        <v>2503.6022787783868</v>
      </c>
      <c r="H1919" t="s">
        <v>67</v>
      </c>
      <c r="I1919" s="2">
        <v>1777.45</v>
      </c>
      <c r="J1919" t="str">
        <f t="shared" si="265"/>
        <v>18-39</v>
      </c>
      <c r="K1919" s="2">
        <f t="shared" si="261"/>
        <v>1955.1950000000002</v>
      </c>
      <c r="L1919" s="2">
        <f t="shared" si="266"/>
        <v>1955</v>
      </c>
      <c r="M1919" s="2">
        <f t="shared" si="267"/>
        <v>1956</v>
      </c>
      <c r="N1919" s="2">
        <f t="shared" si="268"/>
        <v>1955</v>
      </c>
      <c r="O1919">
        <f t="shared" si="262"/>
        <v>2022</v>
      </c>
      <c r="P1919" t="str">
        <f t="shared" si="263"/>
        <v>Aug</v>
      </c>
      <c r="Q1919" t="str">
        <f t="shared" si="264"/>
        <v>Aug-2022</v>
      </c>
      <c r="R1919" s="2" t="str">
        <f t="shared" si="269"/>
        <v>ADULTS</v>
      </c>
    </row>
    <row r="1920" spans="1:18" x14ac:dyDescent="0.35">
      <c r="A1920" s="1">
        <v>44760</v>
      </c>
      <c r="B1920" t="s">
        <v>1950</v>
      </c>
      <c r="C1920">
        <v>76</v>
      </c>
      <c r="D1920" t="s">
        <v>21</v>
      </c>
      <c r="E1920" t="s">
        <v>19</v>
      </c>
      <c r="F1920" t="s">
        <v>23</v>
      </c>
      <c r="G1920" s="6">
        <f>VLOOKUP(F1920,S$11:$T$15, 2, FALSE)</f>
        <v>2440.2966694490819</v>
      </c>
      <c r="H1920" t="s">
        <v>12</v>
      </c>
      <c r="I1920" s="2">
        <v>4004.48</v>
      </c>
      <c r="J1920" t="str">
        <f t="shared" si="265"/>
        <v>&gt;59</v>
      </c>
      <c r="K1920" s="2">
        <f t="shared" si="261"/>
        <v>4404.9280000000008</v>
      </c>
      <c r="L1920" s="2">
        <f t="shared" si="266"/>
        <v>4405</v>
      </c>
      <c r="M1920" s="2">
        <f t="shared" si="267"/>
        <v>4405</v>
      </c>
      <c r="N1920" s="2">
        <f t="shared" si="268"/>
        <v>4404</v>
      </c>
      <c r="O1920">
        <f t="shared" si="262"/>
        <v>2022</v>
      </c>
      <c r="P1920" t="str">
        <f t="shared" si="263"/>
        <v>Jul</v>
      </c>
      <c r="Q1920" t="str">
        <f t="shared" si="264"/>
        <v>Jul-2022</v>
      </c>
      <c r="R1920" s="2" t="str">
        <f t="shared" si="269"/>
        <v>ADULTS</v>
      </c>
    </row>
    <row r="1921" spans="1:18" x14ac:dyDescent="0.35">
      <c r="A1921" s="1">
        <v>45129</v>
      </c>
      <c r="B1921" t="s">
        <v>1951</v>
      </c>
      <c r="C1921">
        <v>34</v>
      </c>
      <c r="D1921" t="s">
        <v>14</v>
      </c>
      <c r="E1921" t="s">
        <v>33</v>
      </c>
      <c r="F1921" t="s">
        <v>11</v>
      </c>
      <c r="G1921" s="6">
        <f>VLOOKUP(F1921,S$11:$T$15, 2, FALSE)</f>
        <v>2503.6022787783868</v>
      </c>
      <c r="H1921" t="s">
        <v>12</v>
      </c>
      <c r="I1921" s="2">
        <v>3592.63</v>
      </c>
      <c r="J1921" t="str">
        <f t="shared" si="265"/>
        <v>18-39</v>
      </c>
      <c r="K1921" s="2">
        <f t="shared" si="261"/>
        <v>3951.8930000000005</v>
      </c>
      <c r="L1921" s="2">
        <f t="shared" si="266"/>
        <v>3952</v>
      </c>
      <c r="M1921" s="2">
        <f t="shared" si="267"/>
        <v>3952</v>
      </c>
      <c r="N1921" s="2">
        <f t="shared" si="268"/>
        <v>3951</v>
      </c>
      <c r="O1921">
        <f t="shared" si="262"/>
        <v>2023</v>
      </c>
      <c r="P1921" t="str">
        <f t="shared" si="263"/>
        <v>Jul</v>
      </c>
      <c r="Q1921" t="str">
        <f t="shared" si="264"/>
        <v>Jul-2023</v>
      </c>
      <c r="R1921" s="2" t="str">
        <f t="shared" si="269"/>
        <v>ADULTS</v>
      </c>
    </row>
    <row r="1922" spans="1:18" x14ac:dyDescent="0.35">
      <c r="A1922" s="1">
        <v>44630</v>
      </c>
      <c r="B1922" t="s">
        <v>1952</v>
      </c>
      <c r="C1922">
        <v>80</v>
      </c>
      <c r="D1922" t="s">
        <v>14</v>
      </c>
      <c r="E1922" t="s">
        <v>15</v>
      </c>
      <c r="F1922" t="s">
        <v>23</v>
      </c>
      <c r="G1922" s="6">
        <f>VLOOKUP(F1922,S$11:$T$15, 2, FALSE)</f>
        <v>2440.2966694490819</v>
      </c>
      <c r="H1922" t="s">
        <v>28</v>
      </c>
      <c r="I1922" s="2">
        <v>2438.3200000000002</v>
      </c>
      <c r="J1922" t="str">
        <f t="shared" si="265"/>
        <v>&gt;59</v>
      </c>
      <c r="K1922" s="2">
        <f t="shared" ref="K1922:K1985" si="270">I1922*1.1</f>
        <v>2682.1520000000005</v>
      </c>
      <c r="L1922" s="2">
        <f t="shared" si="266"/>
        <v>2682</v>
      </c>
      <c r="M1922" s="2">
        <f t="shared" si="267"/>
        <v>2683</v>
      </c>
      <c r="N1922" s="2">
        <f t="shared" si="268"/>
        <v>2682</v>
      </c>
      <c r="O1922">
        <f t="shared" ref="O1922:O1985" si="271">YEAR(A1922)</f>
        <v>2022</v>
      </c>
      <c r="P1922" t="str">
        <f t="shared" ref="P1922:P1985" si="272">TEXT(A1922, "MMM")</f>
        <v>Mar</v>
      </c>
      <c r="Q1922" t="str">
        <f t="shared" ref="Q1922:Q1985" si="273">TEXT(A1922, "MMM-YYYY")</f>
        <v>Mar-2022</v>
      </c>
      <c r="R1922" s="2" t="str">
        <f t="shared" si="269"/>
        <v>ADULTS</v>
      </c>
    </row>
    <row r="1923" spans="1:18" x14ac:dyDescent="0.35">
      <c r="A1923" s="1">
        <v>44913</v>
      </c>
      <c r="B1923" t="s">
        <v>1953</v>
      </c>
      <c r="C1923">
        <v>82</v>
      </c>
      <c r="D1923" t="s">
        <v>9</v>
      </c>
      <c r="E1923" t="s">
        <v>22</v>
      </c>
      <c r="F1923" t="s">
        <v>30</v>
      </c>
      <c r="G1923" s="6">
        <f>VLOOKUP(F1923,S$11:$T$15, 2, FALSE)</f>
        <v>2496.7676064257025</v>
      </c>
      <c r="H1923" t="s">
        <v>17</v>
      </c>
      <c r="I1923" s="2">
        <v>1256.52</v>
      </c>
      <c r="J1923" t="str">
        <f t="shared" ref="J1923:J1986" si="274">IF(C1923&lt;=17,"0-17",IF(C1923&lt;=39, "18-39", IF(C1923&lt;=59, "40-59", "&gt;59")))</f>
        <v>&gt;59</v>
      </c>
      <c r="K1923" s="2">
        <f t="shared" si="270"/>
        <v>1382.172</v>
      </c>
      <c r="L1923" s="2">
        <f t="shared" ref="L1923:L1986" si="275">ROUND(K1923, 0)</f>
        <v>1382</v>
      </c>
      <c r="M1923" s="2">
        <f t="shared" ref="M1923:M1986" si="276">ROUNDUP(K1923, 0)</f>
        <v>1383</v>
      </c>
      <c r="N1923" s="2">
        <f t="shared" ref="N1923:N1986" si="277">ROUNDDOWN(K1923,0)</f>
        <v>1382</v>
      </c>
      <c r="O1923">
        <f t="shared" si="271"/>
        <v>2022</v>
      </c>
      <c r="P1923" t="str">
        <f t="shared" si="272"/>
        <v>Dec</v>
      </c>
      <c r="Q1923" t="str">
        <f t="shared" si="273"/>
        <v>Dec-2022</v>
      </c>
      <c r="R1923" s="2" t="str">
        <f t="shared" ref="R1923:R1986" si="278">IF(C1923&gt;=18, "ADULTS", "CHILDREN")</f>
        <v>ADULTS</v>
      </c>
    </row>
    <row r="1924" spans="1:18" x14ac:dyDescent="0.35">
      <c r="A1924" s="1">
        <v>44693</v>
      </c>
      <c r="B1924" t="s">
        <v>1954</v>
      </c>
      <c r="C1924">
        <v>79</v>
      </c>
      <c r="D1924" t="s">
        <v>9</v>
      </c>
      <c r="E1924" t="s">
        <v>15</v>
      </c>
      <c r="F1924" t="s">
        <v>30</v>
      </c>
      <c r="G1924" s="6">
        <f>VLOOKUP(F1924,S$11:$T$15, 2, FALSE)</f>
        <v>2496.7676064257025</v>
      </c>
      <c r="H1924" t="s">
        <v>28</v>
      </c>
      <c r="I1924" s="2">
        <v>3742.67</v>
      </c>
      <c r="J1924" t="str">
        <f t="shared" si="274"/>
        <v>&gt;59</v>
      </c>
      <c r="K1924" s="2">
        <f t="shared" si="270"/>
        <v>4116.9370000000008</v>
      </c>
      <c r="L1924" s="2">
        <f t="shared" si="275"/>
        <v>4117</v>
      </c>
      <c r="M1924" s="2">
        <f t="shared" si="276"/>
        <v>4117</v>
      </c>
      <c r="N1924" s="2">
        <f t="shared" si="277"/>
        <v>4116</v>
      </c>
      <c r="O1924">
        <f t="shared" si="271"/>
        <v>2022</v>
      </c>
      <c r="P1924" t="str">
        <f t="shared" si="272"/>
        <v>May</v>
      </c>
      <c r="Q1924" t="str">
        <f t="shared" si="273"/>
        <v>May-2022</v>
      </c>
      <c r="R1924" s="2" t="str">
        <f t="shared" si="278"/>
        <v>ADULTS</v>
      </c>
    </row>
    <row r="1925" spans="1:18" x14ac:dyDescent="0.35">
      <c r="A1925" s="1">
        <v>44594</v>
      </c>
      <c r="B1925" t="s">
        <v>1955</v>
      </c>
      <c r="C1925">
        <v>84</v>
      </c>
      <c r="D1925" t="s">
        <v>14</v>
      </c>
      <c r="E1925" t="s">
        <v>22</v>
      </c>
      <c r="F1925" t="s">
        <v>16</v>
      </c>
      <c r="G1925" s="6">
        <f>VLOOKUP(F1925,S$11:$T$15, 2, FALSE)</f>
        <v>2509.1716796874998</v>
      </c>
      <c r="H1925" t="s">
        <v>28</v>
      </c>
      <c r="I1925" s="2">
        <v>2804.68</v>
      </c>
      <c r="J1925" t="str">
        <f t="shared" si="274"/>
        <v>&gt;59</v>
      </c>
      <c r="K1925" s="2">
        <f t="shared" si="270"/>
        <v>3085.1480000000001</v>
      </c>
      <c r="L1925" s="2">
        <f t="shared" si="275"/>
        <v>3085</v>
      </c>
      <c r="M1925" s="2">
        <f t="shared" si="276"/>
        <v>3086</v>
      </c>
      <c r="N1925" s="2">
        <f t="shared" si="277"/>
        <v>3085</v>
      </c>
      <c r="O1925">
        <f t="shared" si="271"/>
        <v>2022</v>
      </c>
      <c r="P1925" t="str">
        <f t="shared" si="272"/>
        <v>Feb</v>
      </c>
      <c r="Q1925" t="str">
        <f t="shared" si="273"/>
        <v>Feb-2022</v>
      </c>
      <c r="R1925" s="2" t="str">
        <f t="shared" si="278"/>
        <v>ADULTS</v>
      </c>
    </row>
    <row r="1926" spans="1:18" x14ac:dyDescent="0.35">
      <c r="A1926" s="1">
        <v>44794</v>
      </c>
      <c r="B1926" t="s">
        <v>1956</v>
      </c>
      <c r="C1926">
        <v>53</v>
      </c>
      <c r="D1926" t="s">
        <v>21</v>
      </c>
      <c r="E1926" t="s">
        <v>15</v>
      </c>
      <c r="F1926" t="s">
        <v>11</v>
      </c>
      <c r="G1926" s="6">
        <f>VLOOKUP(F1926,S$11:$T$15, 2, FALSE)</f>
        <v>2503.6022787783868</v>
      </c>
      <c r="H1926" t="s">
        <v>40</v>
      </c>
      <c r="I1926" s="2">
        <v>3870.24</v>
      </c>
      <c r="J1926" t="str">
        <f t="shared" si="274"/>
        <v>40-59</v>
      </c>
      <c r="K1926" s="2">
        <f t="shared" si="270"/>
        <v>4257.2640000000001</v>
      </c>
      <c r="L1926" s="2">
        <f t="shared" si="275"/>
        <v>4257</v>
      </c>
      <c r="M1926" s="2">
        <f t="shared" si="276"/>
        <v>4258</v>
      </c>
      <c r="N1926" s="2">
        <f t="shared" si="277"/>
        <v>4257</v>
      </c>
      <c r="O1926">
        <f t="shared" si="271"/>
        <v>2022</v>
      </c>
      <c r="P1926" t="str">
        <f t="shared" si="272"/>
        <v>Aug</v>
      </c>
      <c r="Q1926" t="str">
        <f t="shared" si="273"/>
        <v>Aug-2022</v>
      </c>
      <c r="R1926" s="2" t="str">
        <f t="shared" si="278"/>
        <v>ADULTS</v>
      </c>
    </row>
    <row r="1927" spans="1:18" x14ac:dyDescent="0.35">
      <c r="A1927" s="1">
        <v>45266</v>
      </c>
      <c r="B1927" t="s">
        <v>1957</v>
      </c>
      <c r="C1927">
        <v>89</v>
      </c>
      <c r="D1927" t="s">
        <v>14</v>
      </c>
      <c r="E1927" t="s">
        <v>25</v>
      </c>
      <c r="F1927" t="s">
        <v>16</v>
      </c>
      <c r="G1927" s="6">
        <f>VLOOKUP(F1927,S$11:$T$15, 2, FALSE)</f>
        <v>2509.1716796874998</v>
      </c>
      <c r="H1927" t="s">
        <v>40</v>
      </c>
      <c r="I1927" s="2">
        <v>4374.58</v>
      </c>
      <c r="J1927" t="str">
        <f t="shared" si="274"/>
        <v>&gt;59</v>
      </c>
      <c r="K1927" s="2">
        <f t="shared" si="270"/>
        <v>4812.0380000000005</v>
      </c>
      <c r="L1927" s="2">
        <f t="shared" si="275"/>
        <v>4812</v>
      </c>
      <c r="M1927" s="2">
        <f t="shared" si="276"/>
        <v>4813</v>
      </c>
      <c r="N1927" s="2">
        <f t="shared" si="277"/>
        <v>4812</v>
      </c>
      <c r="O1927">
        <f t="shared" si="271"/>
        <v>2023</v>
      </c>
      <c r="P1927" t="str">
        <f t="shared" si="272"/>
        <v>Dec</v>
      </c>
      <c r="Q1927" t="str">
        <f t="shared" si="273"/>
        <v>Dec-2023</v>
      </c>
      <c r="R1927" s="2" t="str">
        <f t="shared" si="278"/>
        <v>ADULTS</v>
      </c>
    </row>
    <row r="1928" spans="1:18" x14ac:dyDescent="0.35">
      <c r="A1928" s="1">
        <v>44695</v>
      </c>
      <c r="B1928" t="s">
        <v>1958</v>
      </c>
      <c r="C1928">
        <v>14</v>
      </c>
      <c r="D1928" t="s">
        <v>9</v>
      </c>
      <c r="E1928" t="s">
        <v>15</v>
      </c>
      <c r="F1928" t="s">
        <v>23</v>
      </c>
      <c r="G1928" s="6">
        <f>VLOOKUP(F1928,S$11:$T$15, 2, FALSE)</f>
        <v>2440.2966694490819</v>
      </c>
      <c r="H1928" t="s">
        <v>28</v>
      </c>
      <c r="I1928" s="2">
        <v>2930</v>
      </c>
      <c r="J1928" t="str">
        <f t="shared" si="274"/>
        <v>0-17</v>
      </c>
      <c r="K1928" s="2">
        <f t="shared" si="270"/>
        <v>3223.0000000000005</v>
      </c>
      <c r="L1928" s="2">
        <f t="shared" si="275"/>
        <v>3223</v>
      </c>
      <c r="M1928" s="2">
        <f t="shared" si="276"/>
        <v>3223</v>
      </c>
      <c r="N1928" s="2">
        <f t="shared" si="277"/>
        <v>3223</v>
      </c>
      <c r="O1928">
        <f t="shared" si="271"/>
        <v>2022</v>
      </c>
      <c r="P1928" t="str">
        <f t="shared" si="272"/>
        <v>May</v>
      </c>
      <c r="Q1928" t="str">
        <f t="shared" si="273"/>
        <v>May-2022</v>
      </c>
      <c r="R1928" s="2" t="str">
        <f t="shared" si="278"/>
        <v>CHILDREN</v>
      </c>
    </row>
    <row r="1929" spans="1:18" x14ac:dyDescent="0.35">
      <c r="A1929" s="1">
        <v>44977</v>
      </c>
      <c r="B1929" t="s">
        <v>1959</v>
      </c>
      <c r="C1929">
        <v>72</v>
      </c>
      <c r="D1929" t="s">
        <v>21</v>
      </c>
      <c r="E1929" t="s">
        <v>25</v>
      </c>
      <c r="F1929" t="s">
        <v>11</v>
      </c>
      <c r="G1929" s="6">
        <f>VLOOKUP(F1929,S$11:$T$15, 2, FALSE)</f>
        <v>2503.6022787783868</v>
      </c>
      <c r="H1929" t="s">
        <v>17</v>
      </c>
      <c r="I1929" s="2">
        <v>311.89</v>
      </c>
      <c r="J1929" t="str">
        <f t="shared" si="274"/>
        <v>&gt;59</v>
      </c>
      <c r="K1929" s="2">
        <f t="shared" si="270"/>
        <v>343.07900000000001</v>
      </c>
      <c r="L1929" s="2">
        <f t="shared" si="275"/>
        <v>343</v>
      </c>
      <c r="M1929" s="2">
        <f t="shared" si="276"/>
        <v>344</v>
      </c>
      <c r="N1929" s="2">
        <f t="shared" si="277"/>
        <v>343</v>
      </c>
      <c r="O1929">
        <f t="shared" si="271"/>
        <v>2023</v>
      </c>
      <c r="P1929" t="str">
        <f t="shared" si="272"/>
        <v>Feb</v>
      </c>
      <c r="Q1929" t="str">
        <f t="shared" si="273"/>
        <v>Feb-2023</v>
      </c>
      <c r="R1929" s="2" t="str">
        <f t="shared" si="278"/>
        <v>ADULTS</v>
      </c>
    </row>
    <row r="1930" spans="1:18" x14ac:dyDescent="0.35">
      <c r="A1930" s="1">
        <v>44684</v>
      </c>
      <c r="B1930" t="s">
        <v>1960</v>
      </c>
      <c r="C1930">
        <v>13</v>
      </c>
      <c r="D1930" t="s">
        <v>9</v>
      </c>
      <c r="E1930" t="s">
        <v>27</v>
      </c>
      <c r="F1930" t="s">
        <v>16</v>
      </c>
      <c r="G1930" s="6">
        <f>VLOOKUP(F1930,S$11:$T$15, 2, FALSE)</f>
        <v>2509.1716796874998</v>
      </c>
      <c r="H1930" t="s">
        <v>40</v>
      </c>
      <c r="I1930" s="2">
        <v>3142.61</v>
      </c>
      <c r="J1930" t="str">
        <f t="shared" si="274"/>
        <v>0-17</v>
      </c>
      <c r="K1930" s="2">
        <f t="shared" si="270"/>
        <v>3456.8710000000005</v>
      </c>
      <c r="L1930" s="2">
        <f t="shared" si="275"/>
        <v>3457</v>
      </c>
      <c r="M1930" s="2">
        <f t="shared" si="276"/>
        <v>3457</v>
      </c>
      <c r="N1930" s="2">
        <f t="shared" si="277"/>
        <v>3456</v>
      </c>
      <c r="O1930">
        <f t="shared" si="271"/>
        <v>2022</v>
      </c>
      <c r="P1930" t="str">
        <f t="shared" si="272"/>
        <v>May</v>
      </c>
      <c r="Q1930" t="str">
        <f t="shared" si="273"/>
        <v>May-2022</v>
      </c>
      <c r="R1930" s="2" t="str">
        <f t="shared" si="278"/>
        <v>CHILDREN</v>
      </c>
    </row>
    <row r="1931" spans="1:18" x14ac:dyDescent="0.35">
      <c r="A1931" s="1">
        <v>45080</v>
      </c>
      <c r="B1931" t="s">
        <v>1961</v>
      </c>
      <c r="C1931">
        <v>23</v>
      </c>
      <c r="D1931" t="s">
        <v>9</v>
      </c>
      <c r="E1931" t="s">
        <v>35</v>
      </c>
      <c r="F1931" t="s">
        <v>16</v>
      </c>
      <c r="G1931" s="6">
        <f>VLOOKUP(F1931,S$11:$T$15, 2, FALSE)</f>
        <v>2509.1716796874998</v>
      </c>
      <c r="H1931" t="s">
        <v>37</v>
      </c>
      <c r="I1931" s="2">
        <v>114.4</v>
      </c>
      <c r="J1931" t="str">
        <f t="shared" si="274"/>
        <v>18-39</v>
      </c>
      <c r="K1931" s="2">
        <f t="shared" si="270"/>
        <v>125.84000000000002</v>
      </c>
      <c r="L1931" s="2">
        <f t="shared" si="275"/>
        <v>126</v>
      </c>
      <c r="M1931" s="2">
        <f t="shared" si="276"/>
        <v>126</v>
      </c>
      <c r="N1931" s="2">
        <f t="shared" si="277"/>
        <v>125</v>
      </c>
      <c r="O1931">
        <f t="shared" si="271"/>
        <v>2023</v>
      </c>
      <c r="P1931" t="str">
        <f t="shared" si="272"/>
        <v>Jun</v>
      </c>
      <c r="Q1931" t="str">
        <f t="shared" si="273"/>
        <v>Jun-2023</v>
      </c>
      <c r="R1931" s="2" t="str">
        <f t="shared" si="278"/>
        <v>ADULTS</v>
      </c>
    </row>
    <row r="1932" spans="1:18" x14ac:dyDescent="0.35">
      <c r="A1932" s="1">
        <v>45019</v>
      </c>
      <c r="B1932" t="s">
        <v>1962</v>
      </c>
      <c r="C1932">
        <v>50</v>
      </c>
      <c r="D1932" t="s">
        <v>9</v>
      </c>
      <c r="E1932" t="s">
        <v>15</v>
      </c>
      <c r="F1932" t="s">
        <v>30</v>
      </c>
      <c r="G1932" s="6">
        <f>VLOOKUP(F1932,S$11:$T$15, 2, FALSE)</f>
        <v>2496.7676064257025</v>
      </c>
      <c r="H1932" t="s">
        <v>17</v>
      </c>
      <c r="I1932" s="2">
        <v>4167.1400000000003</v>
      </c>
      <c r="J1932" t="str">
        <f t="shared" si="274"/>
        <v>40-59</v>
      </c>
      <c r="K1932" s="2">
        <f t="shared" si="270"/>
        <v>4583.8540000000012</v>
      </c>
      <c r="L1932" s="2">
        <f t="shared" si="275"/>
        <v>4584</v>
      </c>
      <c r="M1932" s="2">
        <f t="shared" si="276"/>
        <v>4584</v>
      </c>
      <c r="N1932" s="2">
        <f t="shared" si="277"/>
        <v>4583</v>
      </c>
      <c r="O1932">
        <f t="shared" si="271"/>
        <v>2023</v>
      </c>
      <c r="P1932" t="str">
        <f t="shared" si="272"/>
        <v>Apr</v>
      </c>
      <c r="Q1932" t="str">
        <f t="shared" si="273"/>
        <v>Apr-2023</v>
      </c>
      <c r="R1932" s="2" t="str">
        <f t="shared" si="278"/>
        <v>ADULTS</v>
      </c>
    </row>
    <row r="1933" spans="1:18" x14ac:dyDescent="0.35">
      <c r="A1933" s="1">
        <v>44659</v>
      </c>
      <c r="B1933" t="s">
        <v>1963</v>
      </c>
      <c r="C1933">
        <v>84</v>
      </c>
      <c r="D1933" t="s">
        <v>21</v>
      </c>
      <c r="E1933" t="s">
        <v>33</v>
      </c>
      <c r="F1933" t="s">
        <v>11</v>
      </c>
      <c r="G1933" s="6">
        <f>VLOOKUP(F1933,S$11:$T$15, 2, FALSE)</f>
        <v>2503.6022787783868</v>
      </c>
      <c r="H1933" t="s">
        <v>12</v>
      </c>
      <c r="I1933" s="2">
        <v>4721.6899999999996</v>
      </c>
      <c r="J1933" t="str">
        <f t="shared" si="274"/>
        <v>&gt;59</v>
      </c>
      <c r="K1933" s="2">
        <f t="shared" si="270"/>
        <v>5193.8590000000004</v>
      </c>
      <c r="L1933" s="2">
        <f t="shared" si="275"/>
        <v>5194</v>
      </c>
      <c r="M1933" s="2">
        <f t="shared" si="276"/>
        <v>5194</v>
      </c>
      <c r="N1933" s="2">
        <f t="shared" si="277"/>
        <v>5193</v>
      </c>
      <c r="O1933">
        <f t="shared" si="271"/>
        <v>2022</v>
      </c>
      <c r="P1933" t="str">
        <f t="shared" si="272"/>
        <v>Apr</v>
      </c>
      <c r="Q1933" t="str">
        <f t="shared" si="273"/>
        <v>Apr-2022</v>
      </c>
      <c r="R1933" s="2" t="str">
        <f t="shared" si="278"/>
        <v>ADULTS</v>
      </c>
    </row>
    <row r="1934" spans="1:18" x14ac:dyDescent="0.35">
      <c r="A1934" s="1">
        <v>45221</v>
      </c>
      <c r="B1934" t="s">
        <v>1964</v>
      </c>
      <c r="C1934">
        <v>98</v>
      </c>
      <c r="D1934" t="s">
        <v>21</v>
      </c>
      <c r="E1934" t="s">
        <v>10</v>
      </c>
      <c r="F1934" t="s">
        <v>16</v>
      </c>
      <c r="G1934" s="6">
        <f>VLOOKUP(F1934,S$11:$T$15, 2, FALSE)</f>
        <v>2509.1716796874998</v>
      </c>
      <c r="H1934" t="s">
        <v>28</v>
      </c>
      <c r="I1934" s="2">
        <v>4243.9399999999996</v>
      </c>
      <c r="J1934" t="str">
        <f t="shared" si="274"/>
        <v>&gt;59</v>
      </c>
      <c r="K1934" s="2">
        <f t="shared" si="270"/>
        <v>4668.3339999999998</v>
      </c>
      <c r="L1934" s="2">
        <f t="shared" si="275"/>
        <v>4668</v>
      </c>
      <c r="M1934" s="2">
        <f t="shared" si="276"/>
        <v>4669</v>
      </c>
      <c r="N1934" s="2">
        <f t="shared" si="277"/>
        <v>4668</v>
      </c>
      <c r="O1934">
        <f t="shared" si="271"/>
        <v>2023</v>
      </c>
      <c r="P1934" t="str">
        <f t="shared" si="272"/>
        <v>Oct</v>
      </c>
      <c r="Q1934" t="str">
        <f t="shared" si="273"/>
        <v>Oct-2023</v>
      </c>
      <c r="R1934" s="2" t="str">
        <f t="shared" si="278"/>
        <v>ADULTS</v>
      </c>
    </row>
    <row r="1935" spans="1:18" x14ac:dyDescent="0.35">
      <c r="A1935" s="1">
        <v>45199</v>
      </c>
      <c r="B1935" t="s">
        <v>1965</v>
      </c>
      <c r="C1935">
        <v>14</v>
      </c>
      <c r="D1935" t="s">
        <v>21</v>
      </c>
      <c r="E1935" t="s">
        <v>22</v>
      </c>
      <c r="F1935" t="s">
        <v>16</v>
      </c>
      <c r="G1935" s="6">
        <f>VLOOKUP(F1935,S$11:$T$15, 2, FALSE)</f>
        <v>2509.1716796874998</v>
      </c>
      <c r="H1935" t="s">
        <v>28</v>
      </c>
      <c r="I1935" s="2">
        <v>1860.32</v>
      </c>
      <c r="J1935" t="str">
        <f t="shared" si="274"/>
        <v>0-17</v>
      </c>
      <c r="K1935" s="2">
        <f t="shared" si="270"/>
        <v>2046.3520000000001</v>
      </c>
      <c r="L1935" s="2">
        <f t="shared" si="275"/>
        <v>2046</v>
      </c>
      <c r="M1935" s="2">
        <f t="shared" si="276"/>
        <v>2047</v>
      </c>
      <c r="N1935" s="2">
        <f t="shared" si="277"/>
        <v>2046</v>
      </c>
      <c r="O1935">
        <f t="shared" si="271"/>
        <v>2023</v>
      </c>
      <c r="P1935" t="str">
        <f t="shared" si="272"/>
        <v>Sep</v>
      </c>
      <c r="Q1935" t="str">
        <f t="shared" si="273"/>
        <v>Sep-2023</v>
      </c>
      <c r="R1935" s="2" t="str">
        <f t="shared" si="278"/>
        <v>CHILDREN</v>
      </c>
    </row>
    <row r="1936" spans="1:18" x14ac:dyDescent="0.35">
      <c r="A1936" s="1">
        <v>44619</v>
      </c>
      <c r="B1936" t="s">
        <v>1966</v>
      </c>
      <c r="C1936">
        <v>91</v>
      </c>
      <c r="D1936" t="s">
        <v>14</v>
      </c>
      <c r="E1936" t="s">
        <v>25</v>
      </c>
      <c r="F1936" t="s">
        <v>30</v>
      </c>
      <c r="G1936" s="6">
        <f>VLOOKUP(F1936,S$11:$T$15, 2, FALSE)</f>
        <v>2496.7676064257025</v>
      </c>
      <c r="H1936" t="s">
        <v>28</v>
      </c>
      <c r="I1936" s="2">
        <v>2643.06</v>
      </c>
      <c r="J1936" t="str">
        <f t="shared" si="274"/>
        <v>&gt;59</v>
      </c>
      <c r="K1936" s="2">
        <f t="shared" si="270"/>
        <v>2907.366</v>
      </c>
      <c r="L1936" s="2">
        <f t="shared" si="275"/>
        <v>2907</v>
      </c>
      <c r="M1936" s="2">
        <f t="shared" si="276"/>
        <v>2908</v>
      </c>
      <c r="N1936" s="2">
        <f t="shared" si="277"/>
        <v>2907</v>
      </c>
      <c r="O1936">
        <f t="shared" si="271"/>
        <v>2022</v>
      </c>
      <c r="P1936" t="str">
        <f t="shared" si="272"/>
        <v>Feb</v>
      </c>
      <c r="Q1936" t="str">
        <f t="shared" si="273"/>
        <v>Feb-2022</v>
      </c>
      <c r="R1936" s="2" t="str">
        <f t="shared" si="278"/>
        <v>ADULTS</v>
      </c>
    </row>
    <row r="1937" spans="1:18" x14ac:dyDescent="0.35">
      <c r="A1937" s="1">
        <v>44640</v>
      </c>
      <c r="B1937" t="s">
        <v>1967</v>
      </c>
      <c r="C1937">
        <v>35</v>
      </c>
      <c r="D1937" t="s">
        <v>14</v>
      </c>
      <c r="E1937" t="s">
        <v>19</v>
      </c>
      <c r="F1937" t="s">
        <v>11</v>
      </c>
      <c r="G1937" s="6">
        <f>VLOOKUP(F1937,S$11:$T$15, 2, FALSE)</f>
        <v>2503.6022787783868</v>
      </c>
      <c r="H1937" t="s">
        <v>17</v>
      </c>
      <c r="I1937" s="2">
        <v>4150.12</v>
      </c>
      <c r="J1937" t="str">
        <f t="shared" si="274"/>
        <v>18-39</v>
      </c>
      <c r="K1937" s="2">
        <f t="shared" si="270"/>
        <v>4565.1320000000005</v>
      </c>
      <c r="L1937" s="2">
        <f t="shared" si="275"/>
        <v>4565</v>
      </c>
      <c r="M1937" s="2">
        <f t="shared" si="276"/>
        <v>4566</v>
      </c>
      <c r="N1937" s="2">
        <f t="shared" si="277"/>
        <v>4565</v>
      </c>
      <c r="O1937">
        <f t="shared" si="271"/>
        <v>2022</v>
      </c>
      <c r="P1937" t="str">
        <f t="shared" si="272"/>
        <v>Mar</v>
      </c>
      <c r="Q1937" t="str">
        <f t="shared" si="273"/>
        <v>Mar-2022</v>
      </c>
      <c r="R1937" s="2" t="str">
        <f t="shared" si="278"/>
        <v>ADULTS</v>
      </c>
    </row>
    <row r="1938" spans="1:18" x14ac:dyDescent="0.35">
      <c r="A1938" s="1">
        <v>45281</v>
      </c>
      <c r="B1938" t="s">
        <v>1968</v>
      </c>
      <c r="C1938">
        <v>42</v>
      </c>
      <c r="D1938" t="s">
        <v>14</v>
      </c>
      <c r="E1938" t="s">
        <v>15</v>
      </c>
      <c r="F1938" t="s">
        <v>16</v>
      </c>
      <c r="G1938" s="6">
        <f>VLOOKUP(F1938,S$11:$T$15, 2, FALSE)</f>
        <v>2509.1716796874998</v>
      </c>
      <c r="H1938" t="s">
        <v>28</v>
      </c>
      <c r="I1938" s="2">
        <v>794.69</v>
      </c>
      <c r="J1938" t="str">
        <f t="shared" si="274"/>
        <v>40-59</v>
      </c>
      <c r="K1938" s="2">
        <f t="shared" si="270"/>
        <v>874.15900000000011</v>
      </c>
      <c r="L1938" s="2">
        <f t="shared" si="275"/>
        <v>874</v>
      </c>
      <c r="M1938" s="2">
        <f t="shared" si="276"/>
        <v>875</v>
      </c>
      <c r="N1938" s="2">
        <f t="shared" si="277"/>
        <v>874</v>
      </c>
      <c r="O1938">
        <f t="shared" si="271"/>
        <v>2023</v>
      </c>
      <c r="P1938" t="str">
        <f t="shared" si="272"/>
        <v>Dec</v>
      </c>
      <c r="Q1938" t="str">
        <f t="shared" si="273"/>
        <v>Dec-2023</v>
      </c>
      <c r="R1938" s="2" t="str">
        <f t="shared" si="278"/>
        <v>ADULTS</v>
      </c>
    </row>
    <row r="1939" spans="1:18" x14ac:dyDescent="0.35">
      <c r="A1939" s="1">
        <v>45275</v>
      </c>
      <c r="B1939" t="s">
        <v>1969</v>
      </c>
      <c r="C1939">
        <v>99</v>
      </c>
      <c r="D1939" t="s">
        <v>14</v>
      </c>
      <c r="E1939" t="s">
        <v>35</v>
      </c>
      <c r="F1939" t="s">
        <v>11</v>
      </c>
      <c r="G1939" s="6">
        <f>VLOOKUP(F1939,S$11:$T$15, 2, FALSE)</f>
        <v>2503.6022787783868</v>
      </c>
      <c r="H1939" t="s">
        <v>17</v>
      </c>
      <c r="I1939" s="2">
        <v>779.37</v>
      </c>
      <c r="J1939" t="str">
        <f t="shared" si="274"/>
        <v>&gt;59</v>
      </c>
      <c r="K1939" s="2">
        <f t="shared" si="270"/>
        <v>857.30700000000013</v>
      </c>
      <c r="L1939" s="2">
        <f t="shared" si="275"/>
        <v>857</v>
      </c>
      <c r="M1939" s="2">
        <f t="shared" si="276"/>
        <v>858</v>
      </c>
      <c r="N1939" s="2">
        <f t="shared" si="277"/>
        <v>857</v>
      </c>
      <c r="O1939">
        <f t="shared" si="271"/>
        <v>2023</v>
      </c>
      <c r="P1939" t="str">
        <f t="shared" si="272"/>
        <v>Dec</v>
      </c>
      <c r="Q1939" t="str">
        <f t="shared" si="273"/>
        <v>Dec-2023</v>
      </c>
      <c r="R1939" s="2" t="str">
        <f t="shared" si="278"/>
        <v>ADULTS</v>
      </c>
    </row>
    <row r="1940" spans="1:18" x14ac:dyDescent="0.35">
      <c r="A1940" s="1">
        <v>45145</v>
      </c>
      <c r="B1940" t="s">
        <v>1970</v>
      </c>
      <c r="C1940">
        <v>43</v>
      </c>
      <c r="D1940" t="s">
        <v>9</v>
      </c>
      <c r="E1940" t="s">
        <v>19</v>
      </c>
      <c r="F1940" t="s">
        <v>11</v>
      </c>
      <c r="G1940" s="6">
        <f>VLOOKUP(F1940,S$11:$T$15, 2, FALSE)</f>
        <v>2503.6022787783868</v>
      </c>
      <c r="H1940" t="s">
        <v>37</v>
      </c>
      <c r="I1940" s="2">
        <v>4588.24</v>
      </c>
      <c r="J1940" t="str">
        <f t="shared" si="274"/>
        <v>40-59</v>
      </c>
      <c r="K1940" s="2">
        <f t="shared" si="270"/>
        <v>5047.0640000000003</v>
      </c>
      <c r="L1940" s="2">
        <f t="shared" si="275"/>
        <v>5047</v>
      </c>
      <c r="M1940" s="2">
        <f t="shared" si="276"/>
        <v>5048</v>
      </c>
      <c r="N1940" s="2">
        <f t="shared" si="277"/>
        <v>5047</v>
      </c>
      <c r="O1940">
        <f t="shared" si="271"/>
        <v>2023</v>
      </c>
      <c r="P1940" t="str">
        <f t="shared" si="272"/>
        <v>Aug</v>
      </c>
      <c r="Q1940" t="str">
        <f t="shared" si="273"/>
        <v>Aug-2023</v>
      </c>
      <c r="R1940" s="2" t="str">
        <f t="shared" si="278"/>
        <v>ADULTS</v>
      </c>
    </row>
    <row r="1941" spans="1:18" x14ac:dyDescent="0.35">
      <c r="A1941" s="1">
        <v>44819</v>
      </c>
      <c r="B1941" t="s">
        <v>1971</v>
      </c>
      <c r="C1941">
        <v>39</v>
      </c>
      <c r="D1941" t="s">
        <v>14</v>
      </c>
      <c r="E1941" t="s">
        <v>15</v>
      </c>
      <c r="F1941" t="s">
        <v>16</v>
      </c>
      <c r="G1941" s="6">
        <f>VLOOKUP(F1941,S$11:$T$15, 2, FALSE)</f>
        <v>2509.1716796874998</v>
      </c>
      <c r="H1941" t="s">
        <v>28</v>
      </c>
      <c r="I1941" s="2">
        <v>4152.51</v>
      </c>
      <c r="J1941" t="str">
        <f t="shared" si="274"/>
        <v>18-39</v>
      </c>
      <c r="K1941" s="2">
        <f t="shared" si="270"/>
        <v>4567.7610000000004</v>
      </c>
      <c r="L1941" s="2">
        <f t="shared" si="275"/>
        <v>4568</v>
      </c>
      <c r="M1941" s="2">
        <f t="shared" si="276"/>
        <v>4568</v>
      </c>
      <c r="N1941" s="2">
        <f t="shared" si="277"/>
        <v>4567</v>
      </c>
      <c r="O1941">
        <f t="shared" si="271"/>
        <v>2022</v>
      </c>
      <c r="P1941" t="str">
        <f t="shared" si="272"/>
        <v>Sep</v>
      </c>
      <c r="Q1941" t="str">
        <f t="shared" si="273"/>
        <v>Sep-2022</v>
      </c>
      <c r="R1941" s="2" t="str">
        <f t="shared" si="278"/>
        <v>ADULTS</v>
      </c>
    </row>
    <row r="1942" spans="1:18" x14ac:dyDescent="0.35">
      <c r="A1942" s="1">
        <v>44927</v>
      </c>
      <c r="B1942" t="s">
        <v>1972</v>
      </c>
      <c r="C1942">
        <v>81</v>
      </c>
      <c r="D1942" t="s">
        <v>14</v>
      </c>
      <c r="E1942" t="s">
        <v>22</v>
      </c>
      <c r="F1942" t="s">
        <v>11</v>
      </c>
      <c r="G1942" s="6">
        <f>VLOOKUP(F1942,S$11:$T$15, 2, FALSE)</f>
        <v>2503.6022787783868</v>
      </c>
      <c r="H1942" t="s">
        <v>12</v>
      </c>
      <c r="I1942" s="2">
        <v>4629.24</v>
      </c>
      <c r="J1942" t="str">
        <f t="shared" si="274"/>
        <v>&gt;59</v>
      </c>
      <c r="K1942" s="2">
        <f t="shared" si="270"/>
        <v>5092.1639999999998</v>
      </c>
      <c r="L1942" s="2">
        <f t="shared" si="275"/>
        <v>5092</v>
      </c>
      <c r="M1942" s="2">
        <f t="shared" si="276"/>
        <v>5093</v>
      </c>
      <c r="N1942" s="2">
        <f t="shared" si="277"/>
        <v>5092</v>
      </c>
      <c r="O1942">
        <f t="shared" si="271"/>
        <v>2023</v>
      </c>
      <c r="P1942" t="str">
        <f t="shared" si="272"/>
        <v>Jan</v>
      </c>
      <c r="Q1942" t="str">
        <f t="shared" si="273"/>
        <v>Jan-2023</v>
      </c>
      <c r="R1942" s="2" t="str">
        <f t="shared" si="278"/>
        <v>ADULTS</v>
      </c>
    </row>
    <row r="1943" spans="1:18" x14ac:dyDescent="0.35">
      <c r="A1943" s="1">
        <v>44898</v>
      </c>
      <c r="B1943" t="s">
        <v>1973</v>
      </c>
      <c r="C1943">
        <v>43</v>
      </c>
      <c r="D1943" t="s">
        <v>21</v>
      </c>
      <c r="E1943" t="s">
        <v>35</v>
      </c>
      <c r="F1943" t="s">
        <v>23</v>
      </c>
      <c r="G1943" s="6">
        <f>VLOOKUP(F1943,S$11:$T$15, 2, FALSE)</f>
        <v>2440.2966694490819</v>
      </c>
      <c r="H1943" t="s">
        <v>67</v>
      </c>
      <c r="I1943" s="2">
        <v>4396.46</v>
      </c>
      <c r="J1943" t="str">
        <f t="shared" si="274"/>
        <v>40-59</v>
      </c>
      <c r="K1943" s="2">
        <f t="shared" si="270"/>
        <v>4836.1060000000007</v>
      </c>
      <c r="L1943" s="2">
        <f t="shared" si="275"/>
        <v>4836</v>
      </c>
      <c r="M1943" s="2">
        <f t="shared" si="276"/>
        <v>4837</v>
      </c>
      <c r="N1943" s="2">
        <f t="shared" si="277"/>
        <v>4836</v>
      </c>
      <c r="O1943">
        <f t="shared" si="271"/>
        <v>2022</v>
      </c>
      <c r="P1943" t="str">
        <f t="shared" si="272"/>
        <v>Dec</v>
      </c>
      <c r="Q1943" t="str">
        <f t="shared" si="273"/>
        <v>Dec-2022</v>
      </c>
      <c r="R1943" s="2" t="str">
        <f t="shared" si="278"/>
        <v>ADULTS</v>
      </c>
    </row>
    <row r="1944" spans="1:18" x14ac:dyDescent="0.35">
      <c r="A1944" s="1">
        <v>45149</v>
      </c>
      <c r="B1944" t="s">
        <v>1974</v>
      </c>
      <c r="C1944">
        <v>0</v>
      </c>
      <c r="D1944" t="s">
        <v>14</v>
      </c>
      <c r="E1944" t="s">
        <v>19</v>
      </c>
      <c r="F1944" t="s">
        <v>11</v>
      </c>
      <c r="G1944" s="6">
        <f>VLOOKUP(F1944,S$11:$T$15, 2, FALSE)</f>
        <v>2503.6022787783868</v>
      </c>
      <c r="H1944" t="s">
        <v>28</v>
      </c>
      <c r="I1944" s="2">
        <v>1699.18</v>
      </c>
      <c r="J1944" t="str">
        <f t="shared" si="274"/>
        <v>0-17</v>
      </c>
      <c r="K1944" s="2">
        <f t="shared" si="270"/>
        <v>1869.0980000000002</v>
      </c>
      <c r="L1944" s="2">
        <f t="shared" si="275"/>
        <v>1869</v>
      </c>
      <c r="M1944" s="2">
        <f t="shared" si="276"/>
        <v>1870</v>
      </c>
      <c r="N1944" s="2">
        <f t="shared" si="277"/>
        <v>1869</v>
      </c>
      <c r="O1944">
        <f t="shared" si="271"/>
        <v>2023</v>
      </c>
      <c r="P1944" t="str">
        <f t="shared" si="272"/>
        <v>Aug</v>
      </c>
      <c r="Q1944" t="str">
        <f t="shared" si="273"/>
        <v>Aug-2023</v>
      </c>
      <c r="R1944" s="2" t="str">
        <f t="shared" si="278"/>
        <v>CHILDREN</v>
      </c>
    </row>
    <row r="1945" spans="1:18" x14ac:dyDescent="0.35">
      <c r="A1945" s="1">
        <v>45153</v>
      </c>
      <c r="B1945" t="s">
        <v>1975</v>
      </c>
      <c r="C1945">
        <v>74</v>
      </c>
      <c r="D1945" t="s">
        <v>21</v>
      </c>
      <c r="E1945" t="s">
        <v>35</v>
      </c>
      <c r="F1945" t="s">
        <v>11</v>
      </c>
      <c r="G1945" s="6">
        <f>VLOOKUP(F1945,S$11:$T$15, 2, FALSE)</f>
        <v>2503.6022787783868</v>
      </c>
      <c r="H1945" t="s">
        <v>12</v>
      </c>
      <c r="I1945" s="2">
        <v>1442.46</v>
      </c>
      <c r="J1945" t="str">
        <f t="shared" si="274"/>
        <v>&gt;59</v>
      </c>
      <c r="K1945" s="2">
        <f t="shared" si="270"/>
        <v>1586.7060000000001</v>
      </c>
      <c r="L1945" s="2">
        <f t="shared" si="275"/>
        <v>1587</v>
      </c>
      <c r="M1945" s="2">
        <f t="shared" si="276"/>
        <v>1587</v>
      </c>
      <c r="N1945" s="2">
        <f t="shared" si="277"/>
        <v>1586</v>
      </c>
      <c r="O1945">
        <f t="shared" si="271"/>
        <v>2023</v>
      </c>
      <c r="P1945" t="str">
        <f t="shared" si="272"/>
        <v>Aug</v>
      </c>
      <c r="Q1945" t="str">
        <f t="shared" si="273"/>
        <v>Aug-2023</v>
      </c>
      <c r="R1945" s="2" t="str">
        <f t="shared" si="278"/>
        <v>ADULTS</v>
      </c>
    </row>
    <row r="1946" spans="1:18" x14ac:dyDescent="0.35">
      <c r="A1946" s="1">
        <v>45033</v>
      </c>
      <c r="B1946" t="s">
        <v>1976</v>
      </c>
      <c r="C1946">
        <v>78</v>
      </c>
      <c r="D1946" t="s">
        <v>9</v>
      </c>
      <c r="E1946" t="s">
        <v>35</v>
      </c>
      <c r="F1946" t="s">
        <v>30</v>
      </c>
      <c r="G1946" s="6">
        <f>VLOOKUP(F1946,S$11:$T$15, 2, FALSE)</f>
        <v>2496.7676064257025</v>
      </c>
      <c r="H1946" t="s">
        <v>12</v>
      </c>
      <c r="I1946" s="2">
        <v>197.78</v>
      </c>
      <c r="J1946" t="str">
        <f t="shared" si="274"/>
        <v>&gt;59</v>
      </c>
      <c r="K1946" s="2">
        <f t="shared" si="270"/>
        <v>217.55800000000002</v>
      </c>
      <c r="L1946" s="2">
        <f t="shared" si="275"/>
        <v>218</v>
      </c>
      <c r="M1946" s="2">
        <f t="shared" si="276"/>
        <v>218</v>
      </c>
      <c r="N1946" s="2">
        <f t="shared" si="277"/>
        <v>217</v>
      </c>
      <c r="O1946">
        <f t="shared" si="271"/>
        <v>2023</v>
      </c>
      <c r="P1946" t="str">
        <f t="shared" si="272"/>
        <v>Apr</v>
      </c>
      <c r="Q1946" t="str">
        <f t="shared" si="273"/>
        <v>Apr-2023</v>
      </c>
      <c r="R1946" s="2" t="str">
        <f t="shared" si="278"/>
        <v>ADULTS</v>
      </c>
    </row>
    <row r="1947" spans="1:18" x14ac:dyDescent="0.35">
      <c r="A1947" s="1">
        <v>44884</v>
      </c>
      <c r="B1947" t="s">
        <v>1977</v>
      </c>
      <c r="C1947">
        <v>10</v>
      </c>
      <c r="D1947" t="s">
        <v>14</v>
      </c>
      <c r="E1947" t="s">
        <v>15</v>
      </c>
      <c r="F1947" t="s">
        <v>23</v>
      </c>
      <c r="G1947" s="6">
        <f>VLOOKUP(F1947,S$11:$T$15, 2, FALSE)</f>
        <v>2440.2966694490819</v>
      </c>
      <c r="H1947" t="s">
        <v>67</v>
      </c>
      <c r="I1947" s="2">
        <v>2372.88</v>
      </c>
      <c r="J1947" t="str">
        <f t="shared" si="274"/>
        <v>0-17</v>
      </c>
      <c r="K1947" s="2">
        <f t="shared" si="270"/>
        <v>2610.1680000000001</v>
      </c>
      <c r="L1947" s="2">
        <f t="shared" si="275"/>
        <v>2610</v>
      </c>
      <c r="M1947" s="2">
        <f t="shared" si="276"/>
        <v>2611</v>
      </c>
      <c r="N1947" s="2">
        <f t="shared" si="277"/>
        <v>2610</v>
      </c>
      <c r="O1947">
        <f t="shared" si="271"/>
        <v>2022</v>
      </c>
      <c r="P1947" t="str">
        <f t="shared" si="272"/>
        <v>Nov</v>
      </c>
      <c r="Q1947" t="str">
        <f t="shared" si="273"/>
        <v>Nov-2022</v>
      </c>
      <c r="R1947" s="2" t="str">
        <f t="shared" si="278"/>
        <v>CHILDREN</v>
      </c>
    </row>
    <row r="1948" spans="1:18" x14ac:dyDescent="0.35">
      <c r="A1948" s="1">
        <v>45129</v>
      </c>
      <c r="B1948" t="s">
        <v>1978</v>
      </c>
      <c r="C1948">
        <v>57</v>
      </c>
      <c r="D1948" t="s">
        <v>14</v>
      </c>
      <c r="E1948" t="s">
        <v>25</v>
      </c>
      <c r="F1948" t="s">
        <v>23</v>
      </c>
      <c r="G1948" s="6">
        <f>VLOOKUP(F1948,S$11:$T$15, 2, FALSE)</f>
        <v>2440.2966694490819</v>
      </c>
      <c r="H1948" t="s">
        <v>28</v>
      </c>
      <c r="I1948" s="2">
        <v>3054.42</v>
      </c>
      <c r="J1948" t="str">
        <f t="shared" si="274"/>
        <v>40-59</v>
      </c>
      <c r="K1948" s="2">
        <f t="shared" si="270"/>
        <v>3359.8620000000005</v>
      </c>
      <c r="L1948" s="2">
        <f t="shared" si="275"/>
        <v>3360</v>
      </c>
      <c r="M1948" s="2">
        <f t="shared" si="276"/>
        <v>3360</v>
      </c>
      <c r="N1948" s="2">
        <f t="shared" si="277"/>
        <v>3359</v>
      </c>
      <c r="O1948">
        <f t="shared" si="271"/>
        <v>2023</v>
      </c>
      <c r="P1948" t="str">
        <f t="shared" si="272"/>
        <v>Jul</v>
      </c>
      <c r="Q1948" t="str">
        <f t="shared" si="273"/>
        <v>Jul-2023</v>
      </c>
      <c r="R1948" s="2" t="str">
        <f t="shared" si="278"/>
        <v>ADULTS</v>
      </c>
    </row>
    <row r="1949" spans="1:18" x14ac:dyDescent="0.35">
      <c r="A1949" s="1">
        <v>45040</v>
      </c>
      <c r="B1949" t="s">
        <v>1979</v>
      </c>
      <c r="C1949">
        <v>42</v>
      </c>
      <c r="D1949" t="s">
        <v>9</v>
      </c>
      <c r="E1949" t="s">
        <v>10</v>
      </c>
      <c r="F1949" t="s">
        <v>11</v>
      </c>
      <c r="G1949" s="6">
        <f>VLOOKUP(F1949,S$11:$T$15, 2, FALSE)</f>
        <v>2503.6022787783868</v>
      </c>
      <c r="H1949" t="s">
        <v>40</v>
      </c>
      <c r="I1949" s="2">
        <v>4257.28</v>
      </c>
      <c r="J1949" t="str">
        <f t="shared" si="274"/>
        <v>40-59</v>
      </c>
      <c r="K1949" s="2">
        <f t="shared" si="270"/>
        <v>4683.0079999999998</v>
      </c>
      <c r="L1949" s="2">
        <f t="shared" si="275"/>
        <v>4683</v>
      </c>
      <c r="M1949" s="2">
        <f t="shared" si="276"/>
        <v>4684</v>
      </c>
      <c r="N1949" s="2">
        <f t="shared" si="277"/>
        <v>4683</v>
      </c>
      <c r="O1949">
        <f t="shared" si="271"/>
        <v>2023</v>
      </c>
      <c r="P1949" t="str">
        <f t="shared" si="272"/>
        <v>Apr</v>
      </c>
      <c r="Q1949" t="str">
        <f t="shared" si="273"/>
        <v>Apr-2023</v>
      </c>
      <c r="R1949" s="2" t="str">
        <f t="shared" si="278"/>
        <v>ADULTS</v>
      </c>
    </row>
    <row r="1950" spans="1:18" x14ac:dyDescent="0.35">
      <c r="A1950" s="1">
        <v>45159</v>
      </c>
      <c r="B1950" t="s">
        <v>1980</v>
      </c>
      <c r="C1950">
        <v>35</v>
      </c>
      <c r="D1950" t="s">
        <v>14</v>
      </c>
      <c r="E1950" t="s">
        <v>27</v>
      </c>
      <c r="F1950" t="s">
        <v>16</v>
      </c>
      <c r="G1950" s="6">
        <f>VLOOKUP(F1950,S$11:$T$15, 2, FALSE)</f>
        <v>2509.1716796874998</v>
      </c>
      <c r="H1950" t="s">
        <v>12</v>
      </c>
      <c r="I1950" s="2">
        <v>960.31</v>
      </c>
      <c r="J1950" t="str">
        <f t="shared" si="274"/>
        <v>18-39</v>
      </c>
      <c r="K1950" s="2">
        <f t="shared" si="270"/>
        <v>1056.3410000000001</v>
      </c>
      <c r="L1950" s="2">
        <f t="shared" si="275"/>
        <v>1056</v>
      </c>
      <c r="M1950" s="2">
        <f t="shared" si="276"/>
        <v>1057</v>
      </c>
      <c r="N1950" s="2">
        <f t="shared" si="277"/>
        <v>1056</v>
      </c>
      <c r="O1950">
        <f t="shared" si="271"/>
        <v>2023</v>
      </c>
      <c r="P1950" t="str">
        <f t="shared" si="272"/>
        <v>Aug</v>
      </c>
      <c r="Q1950" t="str">
        <f t="shared" si="273"/>
        <v>Aug-2023</v>
      </c>
      <c r="R1950" s="2" t="str">
        <f t="shared" si="278"/>
        <v>ADULTS</v>
      </c>
    </row>
    <row r="1951" spans="1:18" x14ac:dyDescent="0.35">
      <c r="A1951" s="1">
        <v>45064</v>
      </c>
      <c r="B1951" t="s">
        <v>1981</v>
      </c>
      <c r="C1951">
        <v>29</v>
      </c>
      <c r="D1951" t="s">
        <v>14</v>
      </c>
      <c r="E1951" t="s">
        <v>10</v>
      </c>
      <c r="F1951" t="s">
        <v>16</v>
      </c>
      <c r="G1951" s="6">
        <f>VLOOKUP(F1951,S$11:$T$15, 2, FALSE)</f>
        <v>2509.1716796874998</v>
      </c>
      <c r="H1951" t="s">
        <v>17</v>
      </c>
      <c r="I1951" s="2">
        <v>4771.28</v>
      </c>
      <c r="J1951" t="str">
        <f t="shared" si="274"/>
        <v>18-39</v>
      </c>
      <c r="K1951" s="2">
        <f t="shared" si="270"/>
        <v>5248.4080000000004</v>
      </c>
      <c r="L1951" s="2">
        <f t="shared" si="275"/>
        <v>5248</v>
      </c>
      <c r="M1951" s="2">
        <f t="shared" si="276"/>
        <v>5249</v>
      </c>
      <c r="N1951" s="2">
        <f t="shared" si="277"/>
        <v>5248</v>
      </c>
      <c r="O1951">
        <f t="shared" si="271"/>
        <v>2023</v>
      </c>
      <c r="P1951" t="str">
        <f t="shared" si="272"/>
        <v>May</v>
      </c>
      <c r="Q1951" t="str">
        <f t="shared" si="273"/>
        <v>May-2023</v>
      </c>
      <c r="R1951" s="2" t="str">
        <f t="shared" si="278"/>
        <v>ADULTS</v>
      </c>
    </row>
    <row r="1952" spans="1:18" x14ac:dyDescent="0.35">
      <c r="A1952" s="1">
        <v>44597</v>
      </c>
      <c r="B1952" t="s">
        <v>1982</v>
      </c>
      <c r="C1952">
        <v>20</v>
      </c>
      <c r="D1952" t="s">
        <v>21</v>
      </c>
      <c r="E1952" t="s">
        <v>19</v>
      </c>
      <c r="F1952" t="s">
        <v>11</v>
      </c>
      <c r="G1952" s="6">
        <f>VLOOKUP(F1952,S$11:$T$15, 2, FALSE)</f>
        <v>2503.6022787783868</v>
      </c>
      <c r="H1952" t="s">
        <v>17</v>
      </c>
      <c r="I1952" s="2">
        <v>2011.33</v>
      </c>
      <c r="J1952" t="str">
        <f t="shared" si="274"/>
        <v>18-39</v>
      </c>
      <c r="K1952" s="2">
        <f t="shared" si="270"/>
        <v>2212.4630000000002</v>
      </c>
      <c r="L1952" s="2">
        <f t="shared" si="275"/>
        <v>2212</v>
      </c>
      <c r="M1952" s="2">
        <f t="shared" si="276"/>
        <v>2213</v>
      </c>
      <c r="N1952" s="2">
        <f t="shared" si="277"/>
        <v>2212</v>
      </c>
      <c r="O1952">
        <f t="shared" si="271"/>
        <v>2022</v>
      </c>
      <c r="P1952" t="str">
        <f t="shared" si="272"/>
        <v>Feb</v>
      </c>
      <c r="Q1952" t="str">
        <f t="shared" si="273"/>
        <v>Feb-2022</v>
      </c>
      <c r="R1952" s="2" t="str">
        <f t="shared" si="278"/>
        <v>ADULTS</v>
      </c>
    </row>
    <row r="1953" spans="1:18" x14ac:dyDescent="0.35">
      <c r="A1953" s="1">
        <v>45006</v>
      </c>
      <c r="B1953" t="s">
        <v>1983</v>
      </c>
      <c r="C1953">
        <v>88</v>
      </c>
      <c r="D1953" t="s">
        <v>14</v>
      </c>
      <c r="E1953" t="s">
        <v>15</v>
      </c>
      <c r="F1953" t="s">
        <v>30</v>
      </c>
      <c r="G1953" s="6">
        <f>VLOOKUP(F1953,S$11:$T$15, 2, FALSE)</f>
        <v>2496.7676064257025</v>
      </c>
      <c r="H1953" t="s">
        <v>28</v>
      </c>
      <c r="I1953" s="2">
        <v>2193.4499999999998</v>
      </c>
      <c r="J1953" t="str">
        <f t="shared" si="274"/>
        <v>&gt;59</v>
      </c>
      <c r="K1953" s="2">
        <f t="shared" si="270"/>
        <v>2412.7950000000001</v>
      </c>
      <c r="L1953" s="2">
        <f t="shared" si="275"/>
        <v>2413</v>
      </c>
      <c r="M1953" s="2">
        <f t="shared" si="276"/>
        <v>2413</v>
      </c>
      <c r="N1953" s="2">
        <f t="shared" si="277"/>
        <v>2412</v>
      </c>
      <c r="O1953">
        <f t="shared" si="271"/>
        <v>2023</v>
      </c>
      <c r="P1953" t="str">
        <f t="shared" si="272"/>
        <v>Mar</v>
      </c>
      <c r="Q1953" t="str">
        <f t="shared" si="273"/>
        <v>Mar-2023</v>
      </c>
      <c r="R1953" s="2" t="str">
        <f t="shared" si="278"/>
        <v>ADULTS</v>
      </c>
    </row>
    <row r="1954" spans="1:18" x14ac:dyDescent="0.35">
      <c r="A1954" s="1">
        <v>45182</v>
      </c>
      <c r="B1954" t="s">
        <v>1984</v>
      </c>
      <c r="C1954">
        <v>72</v>
      </c>
      <c r="D1954" t="s">
        <v>9</v>
      </c>
      <c r="E1954" t="s">
        <v>22</v>
      </c>
      <c r="F1954" t="s">
        <v>16</v>
      </c>
      <c r="G1954" s="6">
        <f>VLOOKUP(F1954,S$11:$T$15, 2, FALSE)</f>
        <v>2509.1716796874998</v>
      </c>
      <c r="H1954" t="s">
        <v>28</v>
      </c>
      <c r="I1954" s="2">
        <v>3184.32</v>
      </c>
      <c r="J1954" t="str">
        <f t="shared" si="274"/>
        <v>&gt;59</v>
      </c>
      <c r="K1954" s="2">
        <f t="shared" si="270"/>
        <v>3502.7520000000004</v>
      </c>
      <c r="L1954" s="2">
        <f t="shared" si="275"/>
        <v>3503</v>
      </c>
      <c r="M1954" s="2">
        <f t="shared" si="276"/>
        <v>3503</v>
      </c>
      <c r="N1954" s="2">
        <f t="shared" si="277"/>
        <v>3502</v>
      </c>
      <c r="O1954">
        <f t="shared" si="271"/>
        <v>2023</v>
      </c>
      <c r="P1954" t="str">
        <f t="shared" si="272"/>
        <v>Sep</v>
      </c>
      <c r="Q1954" t="str">
        <f t="shared" si="273"/>
        <v>Sep-2023</v>
      </c>
      <c r="R1954" s="2" t="str">
        <f t="shared" si="278"/>
        <v>ADULTS</v>
      </c>
    </row>
    <row r="1955" spans="1:18" x14ac:dyDescent="0.35">
      <c r="A1955" s="1">
        <v>44688</v>
      </c>
      <c r="B1955" t="s">
        <v>1985</v>
      </c>
      <c r="C1955">
        <v>89</v>
      </c>
      <c r="D1955" t="s">
        <v>21</v>
      </c>
      <c r="E1955" t="s">
        <v>35</v>
      </c>
      <c r="F1955" t="s">
        <v>23</v>
      </c>
      <c r="G1955" s="6">
        <f>VLOOKUP(F1955,S$11:$T$15, 2, FALSE)</f>
        <v>2440.2966694490819</v>
      </c>
      <c r="H1955" t="s">
        <v>12</v>
      </c>
      <c r="I1955" s="2">
        <v>2672.79</v>
      </c>
      <c r="J1955" t="str">
        <f t="shared" si="274"/>
        <v>&gt;59</v>
      </c>
      <c r="K1955" s="2">
        <f t="shared" si="270"/>
        <v>2940.0690000000004</v>
      </c>
      <c r="L1955" s="2">
        <f t="shared" si="275"/>
        <v>2940</v>
      </c>
      <c r="M1955" s="2">
        <f t="shared" si="276"/>
        <v>2941</v>
      </c>
      <c r="N1955" s="2">
        <f t="shared" si="277"/>
        <v>2940</v>
      </c>
      <c r="O1955">
        <f t="shared" si="271"/>
        <v>2022</v>
      </c>
      <c r="P1955" t="str">
        <f t="shared" si="272"/>
        <v>May</v>
      </c>
      <c r="Q1955" t="str">
        <f t="shared" si="273"/>
        <v>May-2022</v>
      </c>
      <c r="R1955" s="2" t="str">
        <f t="shared" si="278"/>
        <v>ADULTS</v>
      </c>
    </row>
    <row r="1956" spans="1:18" x14ac:dyDescent="0.35">
      <c r="A1956" s="1">
        <v>44893</v>
      </c>
      <c r="B1956" t="s">
        <v>1986</v>
      </c>
      <c r="C1956">
        <v>34</v>
      </c>
      <c r="D1956" t="s">
        <v>14</v>
      </c>
      <c r="E1956" t="s">
        <v>15</v>
      </c>
      <c r="F1956" t="s">
        <v>16</v>
      </c>
      <c r="G1956" s="6">
        <f>VLOOKUP(F1956,S$11:$T$15, 2, FALSE)</f>
        <v>2509.1716796874998</v>
      </c>
      <c r="H1956" t="s">
        <v>28</v>
      </c>
      <c r="I1956" s="2">
        <v>1869.7</v>
      </c>
      <c r="J1956" t="str">
        <f t="shared" si="274"/>
        <v>18-39</v>
      </c>
      <c r="K1956" s="2">
        <f t="shared" si="270"/>
        <v>2056.67</v>
      </c>
      <c r="L1956" s="2">
        <f t="shared" si="275"/>
        <v>2057</v>
      </c>
      <c r="M1956" s="2">
        <f t="shared" si="276"/>
        <v>2057</v>
      </c>
      <c r="N1956" s="2">
        <f t="shared" si="277"/>
        <v>2056</v>
      </c>
      <c r="O1956">
        <f t="shared" si="271"/>
        <v>2022</v>
      </c>
      <c r="P1956" t="str">
        <f t="shared" si="272"/>
        <v>Nov</v>
      </c>
      <c r="Q1956" t="str">
        <f t="shared" si="273"/>
        <v>Nov-2022</v>
      </c>
      <c r="R1956" s="2" t="str">
        <f t="shared" si="278"/>
        <v>ADULTS</v>
      </c>
    </row>
    <row r="1957" spans="1:18" x14ac:dyDescent="0.35">
      <c r="A1957" s="1">
        <v>44619</v>
      </c>
      <c r="B1957" t="s">
        <v>1987</v>
      </c>
      <c r="C1957">
        <v>63</v>
      </c>
      <c r="D1957" t="s">
        <v>21</v>
      </c>
      <c r="E1957" t="s">
        <v>19</v>
      </c>
      <c r="F1957" t="s">
        <v>30</v>
      </c>
      <c r="G1957" s="6">
        <f>VLOOKUP(F1957,S$11:$T$15, 2, FALSE)</f>
        <v>2496.7676064257025</v>
      </c>
      <c r="H1957" t="s">
        <v>17</v>
      </c>
      <c r="I1957" s="2">
        <v>1362.34</v>
      </c>
      <c r="J1957" t="str">
        <f t="shared" si="274"/>
        <v>&gt;59</v>
      </c>
      <c r="K1957" s="2">
        <f t="shared" si="270"/>
        <v>1498.5740000000001</v>
      </c>
      <c r="L1957" s="2">
        <f t="shared" si="275"/>
        <v>1499</v>
      </c>
      <c r="M1957" s="2">
        <f t="shared" si="276"/>
        <v>1499</v>
      </c>
      <c r="N1957" s="2">
        <f t="shared" si="277"/>
        <v>1498</v>
      </c>
      <c r="O1957">
        <f t="shared" si="271"/>
        <v>2022</v>
      </c>
      <c r="P1957" t="str">
        <f t="shared" si="272"/>
        <v>Feb</v>
      </c>
      <c r="Q1957" t="str">
        <f t="shared" si="273"/>
        <v>Feb-2022</v>
      </c>
      <c r="R1957" s="2" t="str">
        <f t="shared" si="278"/>
        <v>ADULTS</v>
      </c>
    </row>
    <row r="1958" spans="1:18" x14ac:dyDescent="0.35">
      <c r="A1958" s="1">
        <v>45073</v>
      </c>
      <c r="B1958" t="s">
        <v>1988</v>
      </c>
      <c r="C1958">
        <v>21</v>
      </c>
      <c r="D1958" t="s">
        <v>21</v>
      </c>
      <c r="E1958" t="s">
        <v>19</v>
      </c>
      <c r="F1958" t="s">
        <v>30</v>
      </c>
      <c r="G1958" s="6">
        <f>VLOOKUP(F1958,S$11:$T$15, 2, FALSE)</f>
        <v>2496.7676064257025</v>
      </c>
      <c r="H1958" t="s">
        <v>40</v>
      </c>
      <c r="I1958" s="2">
        <v>1309.46</v>
      </c>
      <c r="J1958" t="str">
        <f t="shared" si="274"/>
        <v>18-39</v>
      </c>
      <c r="K1958" s="2">
        <f t="shared" si="270"/>
        <v>1440.4060000000002</v>
      </c>
      <c r="L1958" s="2">
        <f t="shared" si="275"/>
        <v>1440</v>
      </c>
      <c r="M1958" s="2">
        <f t="shared" si="276"/>
        <v>1441</v>
      </c>
      <c r="N1958" s="2">
        <f t="shared" si="277"/>
        <v>1440</v>
      </c>
      <c r="O1958">
        <f t="shared" si="271"/>
        <v>2023</v>
      </c>
      <c r="P1958" t="str">
        <f t="shared" si="272"/>
        <v>May</v>
      </c>
      <c r="Q1958" t="str">
        <f t="shared" si="273"/>
        <v>May-2023</v>
      </c>
      <c r="R1958" s="2" t="str">
        <f t="shared" si="278"/>
        <v>ADULTS</v>
      </c>
    </row>
    <row r="1959" spans="1:18" x14ac:dyDescent="0.35">
      <c r="A1959" s="1">
        <v>44719</v>
      </c>
      <c r="B1959" t="s">
        <v>1989</v>
      </c>
      <c r="C1959">
        <v>85</v>
      </c>
      <c r="D1959" t="s">
        <v>21</v>
      </c>
      <c r="E1959" t="s">
        <v>22</v>
      </c>
      <c r="F1959" t="s">
        <v>11</v>
      </c>
      <c r="G1959" s="6">
        <f>VLOOKUP(F1959,S$11:$T$15, 2, FALSE)</f>
        <v>2503.6022787783868</v>
      </c>
      <c r="H1959" t="s">
        <v>40</v>
      </c>
      <c r="I1959" s="2">
        <v>991.9</v>
      </c>
      <c r="J1959" t="str">
        <f t="shared" si="274"/>
        <v>&gt;59</v>
      </c>
      <c r="K1959" s="2">
        <f t="shared" si="270"/>
        <v>1091.0900000000001</v>
      </c>
      <c r="L1959" s="2">
        <f t="shared" si="275"/>
        <v>1091</v>
      </c>
      <c r="M1959" s="2">
        <f t="shared" si="276"/>
        <v>1092</v>
      </c>
      <c r="N1959" s="2">
        <f t="shared" si="277"/>
        <v>1091</v>
      </c>
      <c r="O1959">
        <f t="shared" si="271"/>
        <v>2022</v>
      </c>
      <c r="P1959" t="str">
        <f t="shared" si="272"/>
        <v>Jun</v>
      </c>
      <c r="Q1959" t="str">
        <f t="shared" si="273"/>
        <v>Jun-2022</v>
      </c>
      <c r="R1959" s="2" t="str">
        <f t="shared" si="278"/>
        <v>ADULTS</v>
      </c>
    </row>
    <row r="1960" spans="1:18" x14ac:dyDescent="0.35">
      <c r="A1960" s="1">
        <v>45087</v>
      </c>
      <c r="B1960" t="s">
        <v>1990</v>
      </c>
      <c r="C1960">
        <v>84</v>
      </c>
      <c r="D1960" t="s">
        <v>21</v>
      </c>
      <c r="E1960" t="s">
        <v>35</v>
      </c>
      <c r="F1960" t="s">
        <v>30</v>
      </c>
      <c r="G1960" s="6">
        <f>VLOOKUP(F1960,S$11:$T$15, 2, FALSE)</f>
        <v>2496.7676064257025</v>
      </c>
      <c r="H1960" t="s">
        <v>40</v>
      </c>
      <c r="I1960" s="2">
        <v>4530.8900000000003</v>
      </c>
      <c r="J1960" t="str">
        <f t="shared" si="274"/>
        <v>&gt;59</v>
      </c>
      <c r="K1960" s="2">
        <f t="shared" si="270"/>
        <v>4983.9790000000012</v>
      </c>
      <c r="L1960" s="2">
        <f t="shared" si="275"/>
        <v>4984</v>
      </c>
      <c r="M1960" s="2">
        <f t="shared" si="276"/>
        <v>4984</v>
      </c>
      <c r="N1960" s="2">
        <f t="shared" si="277"/>
        <v>4983</v>
      </c>
      <c r="O1960">
        <f t="shared" si="271"/>
        <v>2023</v>
      </c>
      <c r="P1960" t="str">
        <f t="shared" si="272"/>
        <v>Jun</v>
      </c>
      <c r="Q1960" t="str">
        <f t="shared" si="273"/>
        <v>Jun-2023</v>
      </c>
      <c r="R1960" s="2" t="str">
        <f t="shared" si="278"/>
        <v>ADULTS</v>
      </c>
    </row>
    <row r="1961" spans="1:18" x14ac:dyDescent="0.35">
      <c r="A1961" s="1">
        <v>44740</v>
      </c>
      <c r="B1961" t="s">
        <v>1991</v>
      </c>
      <c r="C1961">
        <v>48</v>
      </c>
      <c r="D1961" t="s">
        <v>14</v>
      </c>
      <c r="E1961" t="s">
        <v>35</v>
      </c>
      <c r="F1961" t="s">
        <v>11</v>
      </c>
      <c r="G1961" s="6">
        <f>VLOOKUP(F1961,S$11:$T$15, 2, FALSE)</f>
        <v>2503.6022787783868</v>
      </c>
      <c r="H1961" t="s">
        <v>28</v>
      </c>
      <c r="I1961" s="2">
        <v>866.61</v>
      </c>
      <c r="J1961" t="str">
        <f t="shared" si="274"/>
        <v>40-59</v>
      </c>
      <c r="K1961" s="2">
        <f t="shared" si="270"/>
        <v>953.27100000000007</v>
      </c>
      <c r="L1961" s="2">
        <f t="shared" si="275"/>
        <v>953</v>
      </c>
      <c r="M1961" s="2">
        <f t="shared" si="276"/>
        <v>954</v>
      </c>
      <c r="N1961" s="2">
        <f t="shared" si="277"/>
        <v>953</v>
      </c>
      <c r="O1961">
        <f t="shared" si="271"/>
        <v>2022</v>
      </c>
      <c r="P1961" t="str">
        <f t="shared" si="272"/>
        <v>Jun</v>
      </c>
      <c r="Q1961" t="str">
        <f t="shared" si="273"/>
        <v>Jun-2022</v>
      </c>
      <c r="R1961" s="2" t="str">
        <f t="shared" si="278"/>
        <v>ADULTS</v>
      </c>
    </row>
    <row r="1962" spans="1:18" x14ac:dyDescent="0.35">
      <c r="A1962" s="1">
        <v>45143</v>
      </c>
      <c r="B1962" t="s">
        <v>1992</v>
      </c>
      <c r="C1962">
        <v>17</v>
      </c>
      <c r="D1962" t="s">
        <v>14</v>
      </c>
      <c r="E1962" t="s">
        <v>10</v>
      </c>
      <c r="F1962" t="s">
        <v>16</v>
      </c>
      <c r="G1962" s="6">
        <f>VLOOKUP(F1962,S$11:$T$15, 2, FALSE)</f>
        <v>2509.1716796874998</v>
      </c>
      <c r="H1962" t="s">
        <v>17</v>
      </c>
      <c r="I1962" s="2">
        <v>2317.79</v>
      </c>
      <c r="J1962" t="str">
        <f t="shared" si="274"/>
        <v>0-17</v>
      </c>
      <c r="K1962" s="2">
        <f t="shared" si="270"/>
        <v>2549.569</v>
      </c>
      <c r="L1962" s="2">
        <f t="shared" si="275"/>
        <v>2550</v>
      </c>
      <c r="M1962" s="2">
        <f t="shared" si="276"/>
        <v>2550</v>
      </c>
      <c r="N1962" s="2">
        <f t="shared" si="277"/>
        <v>2549</v>
      </c>
      <c r="O1962">
        <f t="shared" si="271"/>
        <v>2023</v>
      </c>
      <c r="P1962" t="str">
        <f t="shared" si="272"/>
        <v>Aug</v>
      </c>
      <c r="Q1962" t="str">
        <f t="shared" si="273"/>
        <v>Aug-2023</v>
      </c>
      <c r="R1962" s="2" t="str">
        <f t="shared" si="278"/>
        <v>CHILDREN</v>
      </c>
    </row>
    <row r="1963" spans="1:18" x14ac:dyDescent="0.35">
      <c r="A1963" s="1">
        <v>44756</v>
      </c>
      <c r="B1963" t="s">
        <v>1993</v>
      </c>
      <c r="C1963">
        <v>47</v>
      </c>
      <c r="D1963" t="s">
        <v>21</v>
      </c>
      <c r="E1963" t="s">
        <v>15</v>
      </c>
      <c r="F1963" t="s">
        <v>16</v>
      </c>
      <c r="G1963" s="6">
        <f>VLOOKUP(F1963,S$11:$T$15, 2, FALSE)</f>
        <v>2509.1716796874998</v>
      </c>
      <c r="H1963" t="s">
        <v>17</v>
      </c>
      <c r="I1963" s="2">
        <v>3037.14</v>
      </c>
      <c r="J1963" t="str">
        <f t="shared" si="274"/>
        <v>40-59</v>
      </c>
      <c r="K1963" s="2">
        <f t="shared" si="270"/>
        <v>3340.8540000000003</v>
      </c>
      <c r="L1963" s="2">
        <f t="shared" si="275"/>
        <v>3341</v>
      </c>
      <c r="M1963" s="2">
        <f t="shared" si="276"/>
        <v>3341</v>
      </c>
      <c r="N1963" s="2">
        <f t="shared" si="277"/>
        <v>3340</v>
      </c>
      <c r="O1963">
        <f t="shared" si="271"/>
        <v>2022</v>
      </c>
      <c r="P1963" t="str">
        <f t="shared" si="272"/>
        <v>Jul</v>
      </c>
      <c r="Q1963" t="str">
        <f t="shared" si="273"/>
        <v>Jul-2022</v>
      </c>
      <c r="R1963" s="2" t="str">
        <f t="shared" si="278"/>
        <v>ADULTS</v>
      </c>
    </row>
    <row r="1964" spans="1:18" x14ac:dyDescent="0.35">
      <c r="A1964" s="1">
        <v>45283</v>
      </c>
      <c r="B1964" t="s">
        <v>1994</v>
      </c>
      <c r="C1964">
        <v>39</v>
      </c>
      <c r="D1964" t="s">
        <v>9</v>
      </c>
      <c r="E1964" t="s">
        <v>35</v>
      </c>
      <c r="F1964" t="s">
        <v>30</v>
      </c>
      <c r="G1964" s="6">
        <f>VLOOKUP(F1964,S$11:$T$15, 2, FALSE)</f>
        <v>2496.7676064257025</v>
      </c>
      <c r="H1964" t="s">
        <v>12</v>
      </c>
      <c r="I1964" s="2">
        <v>3115.58</v>
      </c>
      <c r="J1964" t="str">
        <f t="shared" si="274"/>
        <v>18-39</v>
      </c>
      <c r="K1964" s="2">
        <f t="shared" si="270"/>
        <v>3427.1380000000004</v>
      </c>
      <c r="L1964" s="2">
        <f t="shared" si="275"/>
        <v>3427</v>
      </c>
      <c r="M1964" s="2">
        <f t="shared" si="276"/>
        <v>3428</v>
      </c>
      <c r="N1964" s="2">
        <f t="shared" si="277"/>
        <v>3427</v>
      </c>
      <c r="O1964">
        <f t="shared" si="271"/>
        <v>2023</v>
      </c>
      <c r="P1964" t="str">
        <f t="shared" si="272"/>
        <v>Dec</v>
      </c>
      <c r="Q1964" t="str">
        <f t="shared" si="273"/>
        <v>Dec-2023</v>
      </c>
      <c r="R1964" s="2" t="str">
        <f t="shared" si="278"/>
        <v>ADULTS</v>
      </c>
    </row>
    <row r="1965" spans="1:18" x14ac:dyDescent="0.35">
      <c r="A1965" s="1">
        <v>44834</v>
      </c>
      <c r="B1965" t="s">
        <v>1995</v>
      </c>
      <c r="C1965">
        <v>85</v>
      </c>
      <c r="D1965" t="s">
        <v>21</v>
      </c>
      <c r="E1965" t="s">
        <v>19</v>
      </c>
      <c r="F1965" t="s">
        <v>30</v>
      </c>
      <c r="G1965" s="6">
        <f>VLOOKUP(F1965,S$11:$T$15, 2, FALSE)</f>
        <v>2496.7676064257025</v>
      </c>
      <c r="H1965" t="s">
        <v>12</v>
      </c>
      <c r="I1965" s="2">
        <v>3517.33</v>
      </c>
      <c r="J1965" t="str">
        <f t="shared" si="274"/>
        <v>&gt;59</v>
      </c>
      <c r="K1965" s="2">
        <f t="shared" si="270"/>
        <v>3869.0630000000001</v>
      </c>
      <c r="L1965" s="2">
        <f t="shared" si="275"/>
        <v>3869</v>
      </c>
      <c r="M1965" s="2">
        <f t="shared" si="276"/>
        <v>3870</v>
      </c>
      <c r="N1965" s="2">
        <f t="shared" si="277"/>
        <v>3869</v>
      </c>
      <c r="O1965">
        <f t="shared" si="271"/>
        <v>2022</v>
      </c>
      <c r="P1965" t="str">
        <f t="shared" si="272"/>
        <v>Sep</v>
      </c>
      <c r="Q1965" t="str">
        <f t="shared" si="273"/>
        <v>Sep-2022</v>
      </c>
      <c r="R1965" s="2" t="str">
        <f t="shared" si="278"/>
        <v>ADULTS</v>
      </c>
    </row>
    <row r="1966" spans="1:18" x14ac:dyDescent="0.35">
      <c r="A1966" s="1">
        <v>45174</v>
      </c>
      <c r="B1966" t="s">
        <v>1996</v>
      </c>
      <c r="C1966">
        <v>7</v>
      </c>
      <c r="D1966" t="s">
        <v>14</v>
      </c>
      <c r="E1966" t="s">
        <v>10</v>
      </c>
      <c r="F1966" t="s">
        <v>30</v>
      </c>
      <c r="G1966" s="6">
        <f>VLOOKUP(F1966,S$11:$T$15, 2, FALSE)</f>
        <v>2496.7676064257025</v>
      </c>
      <c r="H1966" t="s">
        <v>37</v>
      </c>
      <c r="I1966" s="2">
        <v>2861.66</v>
      </c>
      <c r="J1966" t="str">
        <f t="shared" si="274"/>
        <v>0-17</v>
      </c>
      <c r="K1966" s="2">
        <f t="shared" si="270"/>
        <v>3147.826</v>
      </c>
      <c r="L1966" s="2">
        <f t="shared" si="275"/>
        <v>3148</v>
      </c>
      <c r="M1966" s="2">
        <f t="shared" si="276"/>
        <v>3148</v>
      </c>
      <c r="N1966" s="2">
        <f t="shared" si="277"/>
        <v>3147</v>
      </c>
      <c r="O1966">
        <f t="shared" si="271"/>
        <v>2023</v>
      </c>
      <c r="P1966" t="str">
        <f t="shared" si="272"/>
        <v>Sep</v>
      </c>
      <c r="Q1966" t="str">
        <f t="shared" si="273"/>
        <v>Sep-2023</v>
      </c>
      <c r="R1966" s="2" t="str">
        <f t="shared" si="278"/>
        <v>CHILDREN</v>
      </c>
    </row>
    <row r="1967" spans="1:18" x14ac:dyDescent="0.35">
      <c r="A1967" s="1">
        <v>44638</v>
      </c>
      <c r="B1967" t="s">
        <v>1997</v>
      </c>
      <c r="C1967">
        <v>77</v>
      </c>
      <c r="D1967" t="s">
        <v>9</v>
      </c>
      <c r="E1967" t="s">
        <v>15</v>
      </c>
      <c r="F1967" t="s">
        <v>11</v>
      </c>
      <c r="G1967" s="6">
        <f>VLOOKUP(F1967,S$11:$T$15, 2, FALSE)</f>
        <v>2503.6022787783868</v>
      </c>
      <c r="H1967" t="s">
        <v>12</v>
      </c>
      <c r="I1967" s="2">
        <v>2873.39</v>
      </c>
      <c r="J1967" t="str">
        <f t="shared" si="274"/>
        <v>&gt;59</v>
      </c>
      <c r="K1967" s="2">
        <f t="shared" si="270"/>
        <v>3160.7290000000003</v>
      </c>
      <c r="L1967" s="2">
        <f t="shared" si="275"/>
        <v>3161</v>
      </c>
      <c r="M1967" s="2">
        <f t="shared" si="276"/>
        <v>3161</v>
      </c>
      <c r="N1967" s="2">
        <f t="shared" si="277"/>
        <v>3160</v>
      </c>
      <c r="O1967">
        <f t="shared" si="271"/>
        <v>2022</v>
      </c>
      <c r="P1967" t="str">
        <f t="shared" si="272"/>
        <v>Mar</v>
      </c>
      <c r="Q1967" t="str">
        <f t="shared" si="273"/>
        <v>Mar-2022</v>
      </c>
      <c r="R1967" s="2" t="str">
        <f t="shared" si="278"/>
        <v>ADULTS</v>
      </c>
    </row>
    <row r="1968" spans="1:18" x14ac:dyDescent="0.35">
      <c r="A1968" s="1">
        <v>44599</v>
      </c>
      <c r="B1968" t="s">
        <v>1998</v>
      </c>
      <c r="C1968">
        <v>9</v>
      </c>
      <c r="D1968" t="s">
        <v>14</v>
      </c>
      <c r="E1968" t="s">
        <v>25</v>
      </c>
      <c r="F1968" t="s">
        <v>11</v>
      </c>
      <c r="G1968" s="6">
        <f>VLOOKUP(F1968,S$11:$T$15, 2, FALSE)</f>
        <v>2503.6022787783868</v>
      </c>
      <c r="H1968" t="s">
        <v>28</v>
      </c>
      <c r="I1968" s="2">
        <v>860.49</v>
      </c>
      <c r="J1968" t="str">
        <f t="shared" si="274"/>
        <v>0-17</v>
      </c>
      <c r="K1968" s="2">
        <f t="shared" si="270"/>
        <v>946.5390000000001</v>
      </c>
      <c r="L1968" s="2">
        <f t="shared" si="275"/>
        <v>947</v>
      </c>
      <c r="M1968" s="2">
        <f t="shared" si="276"/>
        <v>947</v>
      </c>
      <c r="N1968" s="2">
        <f t="shared" si="277"/>
        <v>946</v>
      </c>
      <c r="O1968">
        <f t="shared" si="271"/>
        <v>2022</v>
      </c>
      <c r="P1968" t="str">
        <f t="shared" si="272"/>
        <v>Feb</v>
      </c>
      <c r="Q1968" t="str">
        <f t="shared" si="273"/>
        <v>Feb-2022</v>
      </c>
      <c r="R1968" s="2" t="str">
        <f t="shared" si="278"/>
        <v>CHILDREN</v>
      </c>
    </row>
    <row r="1969" spans="1:18" x14ac:dyDescent="0.35">
      <c r="A1969" s="1">
        <v>45238</v>
      </c>
      <c r="B1969" t="s">
        <v>1999</v>
      </c>
      <c r="C1969">
        <v>88</v>
      </c>
      <c r="D1969" t="s">
        <v>21</v>
      </c>
      <c r="E1969" t="s">
        <v>25</v>
      </c>
      <c r="F1969" t="s">
        <v>30</v>
      </c>
      <c r="G1969" s="6">
        <f>VLOOKUP(F1969,S$11:$T$15, 2, FALSE)</f>
        <v>2496.7676064257025</v>
      </c>
      <c r="H1969" t="s">
        <v>37</v>
      </c>
      <c r="I1969" s="2">
        <v>2595.56</v>
      </c>
      <c r="J1969" t="str">
        <f t="shared" si="274"/>
        <v>&gt;59</v>
      </c>
      <c r="K1969" s="2">
        <f t="shared" si="270"/>
        <v>2855.116</v>
      </c>
      <c r="L1969" s="2">
        <f t="shared" si="275"/>
        <v>2855</v>
      </c>
      <c r="M1969" s="2">
        <f t="shared" si="276"/>
        <v>2856</v>
      </c>
      <c r="N1969" s="2">
        <f t="shared" si="277"/>
        <v>2855</v>
      </c>
      <c r="O1969">
        <f t="shared" si="271"/>
        <v>2023</v>
      </c>
      <c r="P1969" t="str">
        <f t="shared" si="272"/>
        <v>Nov</v>
      </c>
      <c r="Q1969" t="str">
        <f t="shared" si="273"/>
        <v>Nov-2023</v>
      </c>
      <c r="R1969" s="2" t="str">
        <f t="shared" si="278"/>
        <v>ADULTS</v>
      </c>
    </row>
    <row r="1970" spans="1:18" x14ac:dyDescent="0.35">
      <c r="A1970" s="1">
        <v>45146</v>
      </c>
      <c r="B1970" t="s">
        <v>2000</v>
      </c>
      <c r="C1970">
        <v>32</v>
      </c>
      <c r="D1970" t="s">
        <v>9</v>
      </c>
      <c r="E1970" t="s">
        <v>33</v>
      </c>
      <c r="F1970" t="s">
        <v>16</v>
      </c>
      <c r="G1970" s="6">
        <f>VLOOKUP(F1970,S$11:$T$15, 2, FALSE)</f>
        <v>2509.1716796874998</v>
      </c>
      <c r="H1970" t="s">
        <v>40</v>
      </c>
      <c r="I1970" s="2">
        <v>799.02</v>
      </c>
      <c r="J1970" t="str">
        <f t="shared" si="274"/>
        <v>18-39</v>
      </c>
      <c r="K1970" s="2">
        <f t="shared" si="270"/>
        <v>878.92200000000003</v>
      </c>
      <c r="L1970" s="2">
        <f t="shared" si="275"/>
        <v>879</v>
      </c>
      <c r="M1970" s="2">
        <f t="shared" si="276"/>
        <v>879</v>
      </c>
      <c r="N1970" s="2">
        <f t="shared" si="277"/>
        <v>878</v>
      </c>
      <c r="O1970">
        <f t="shared" si="271"/>
        <v>2023</v>
      </c>
      <c r="P1970" t="str">
        <f t="shared" si="272"/>
        <v>Aug</v>
      </c>
      <c r="Q1970" t="str">
        <f t="shared" si="273"/>
        <v>Aug-2023</v>
      </c>
      <c r="R1970" s="2" t="str">
        <f t="shared" si="278"/>
        <v>ADULTS</v>
      </c>
    </row>
    <row r="1971" spans="1:18" x14ac:dyDescent="0.35">
      <c r="A1971" s="1">
        <v>44743</v>
      </c>
      <c r="B1971" t="s">
        <v>2001</v>
      </c>
      <c r="C1971">
        <v>57</v>
      </c>
      <c r="D1971" t="s">
        <v>9</v>
      </c>
      <c r="E1971" t="s">
        <v>10</v>
      </c>
      <c r="F1971" t="s">
        <v>30</v>
      </c>
      <c r="G1971" s="6">
        <f>VLOOKUP(F1971,S$11:$T$15, 2, FALSE)</f>
        <v>2496.7676064257025</v>
      </c>
      <c r="H1971" t="s">
        <v>12</v>
      </c>
      <c r="I1971" s="2">
        <v>4505.67</v>
      </c>
      <c r="J1971" t="str">
        <f t="shared" si="274"/>
        <v>40-59</v>
      </c>
      <c r="K1971" s="2">
        <f t="shared" si="270"/>
        <v>4956.2370000000001</v>
      </c>
      <c r="L1971" s="2">
        <f t="shared" si="275"/>
        <v>4956</v>
      </c>
      <c r="M1971" s="2">
        <f t="shared" si="276"/>
        <v>4957</v>
      </c>
      <c r="N1971" s="2">
        <f t="shared" si="277"/>
        <v>4956</v>
      </c>
      <c r="O1971">
        <f t="shared" si="271"/>
        <v>2022</v>
      </c>
      <c r="P1971" t="str">
        <f t="shared" si="272"/>
        <v>Jul</v>
      </c>
      <c r="Q1971" t="str">
        <f t="shared" si="273"/>
        <v>Jul-2022</v>
      </c>
      <c r="R1971" s="2" t="str">
        <f t="shared" si="278"/>
        <v>ADULTS</v>
      </c>
    </row>
    <row r="1972" spans="1:18" x14ac:dyDescent="0.35">
      <c r="A1972" s="1">
        <v>44658</v>
      </c>
      <c r="B1972" t="s">
        <v>2002</v>
      </c>
      <c r="C1972">
        <v>79</v>
      </c>
      <c r="D1972" t="s">
        <v>21</v>
      </c>
      <c r="E1972" t="s">
        <v>35</v>
      </c>
      <c r="F1972" t="s">
        <v>23</v>
      </c>
      <c r="G1972" s="6">
        <f>VLOOKUP(F1972,S$11:$T$15, 2, FALSE)</f>
        <v>2440.2966694490819</v>
      </c>
      <c r="H1972" t="s">
        <v>40</v>
      </c>
      <c r="I1972" s="2">
        <v>2496.19</v>
      </c>
      <c r="J1972" t="str">
        <f t="shared" si="274"/>
        <v>&gt;59</v>
      </c>
      <c r="K1972" s="2">
        <f t="shared" si="270"/>
        <v>2745.8090000000002</v>
      </c>
      <c r="L1972" s="2">
        <f t="shared" si="275"/>
        <v>2746</v>
      </c>
      <c r="M1972" s="2">
        <f t="shared" si="276"/>
        <v>2746</v>
      </c>
      <c r="N1972" s="2">
        <f t="shared" si="277"/>
        <v>2745</v>
      </c>
      <c r="O1972">
        <f t="shared" si="271"/>
        <v>2022</v>
      </c>
      <c r="P1972" t="str">
        <f t="shared" si="272"/>
        <v>Apr</v>
      </c>
      <c r="Q1972" t="str">
        <f t="shared" si="273"/>
        <v>Apr-2022</v>
      </c>
      <c r="R1972" s="2" t="str">
        <f t="shared" si="278"/>
        <v>ADULTS</v>
      </c>
    </row>
    <row r="1973" spans="1:18" x14ac:dyDescent="0.35">
      <c r="A1973" s="1">
        <v>44980</v>
      </c>
      <c r="B1973" t="s">
        <v>2003</v>
      </c>
      <c r="C1973">
        <v>44</v>
      </c>
      <c r="D1973" t="s">
        <v>9</v>
      </c>
      <c r="E1973" t="s">
        <v>10</v>
      </c>
      <c r="F1973" t="s">
        <v>23</v>
      </c>
      <c r="G1973" s="6">
        <f>VLOOKUP(F1973,S$11:$T$15, 2, FALSE)</f>
        <v>2440.2966694490819</v>
      </c>
      <c r="H1973" t="s">
        <v>12</v>
      </c>
      <c r="I1973" s="2">
        <v>2928.62</v>
      </c>
      <c r="J1973" t="str">
        <f t="shared" si="274"/>
        <v>40-59</v>
      </c>
      <c r="K1973" s="2">
        <f t="shared" si="270"/>
        <v>3221.482</v>
      </c>
      <c r="L1973" s="2">
        <f t="shared" si="275"/>
        <v>3221</v>
      </c>
      <c r="M1973" s="2">
        <f t="shared" si="276"/>
        <v>3222</v>
      </c>
      <c r="N1973" s="2">
        <f t="shared" si="277"/>
        <v>3221</v>
      </c>
      <c r="O1973">
        <f t="shared" si="271"/>
        <v>2023</v>
      </c>
      <c r="P1973" t="str">
        <f t="shared" si="272"/>
        <v>Feb</v>
      </c>
      <c r="Q1973" t="str">
        <f t="shared" si="273"/>
        <v>Feb-2023</v>
      </c>
      <c r="R1973" s="2" t="str">
        <f t="shared" si="278"/>
        <v>ADULTS</v>
      </c>
    </row>
    <row r="1974" spans="1:18" x14ac:dyDescent="0.35">
      <c r="A1974" s="1">
        <v>45156</v>
      </c>
      <c r="B1974" t="s">
        <v>2004</v>
      </c>
      <c r="C1974">
        <v>38</v>
      </c>
      <c r="D1974" t="s">
        <v>9</v>
      </c>
      <c r="E1974" t="s">
        <v>35</v>
      </c>
      <c r="F1974" t="s">
        <v>30</v>
      </c>
      <c r="G1974" s="6">
        <f>VLOOKUP(F1974,S$11:$T$15, 2, FALSE)</f>
        <v>2496.7676064257025</v>
      </c>
      <c r="H1974" t="s">
        <v>40</v>
      </c>
      <c r="I1974" s="2">
        <v>1068.5899999999999</v>
      </c>
      <c r="J1974" t="str">
        <f t="shared" si="274"/>
        <v>18-39</v>
      </c>
      <c r="K1974" s="2">
        <f t="shared" si="270"/>
        <v>1175.4490000000001</v>
      </c>
      <c r="L1974" s="2">
        <f t="shared" si="275"/>
        <v>1175</v>
      </c>
      <c r="M1974" s="2">
        <f t="shared" si="276"/>
        <v>1176</v>
      </c>
      <c r="N1974" s="2">
        <f t="shared" si="277"/>
        <v>1175</v>
      </c>
      <c r="O1974">
        <f t="shared" si="271"/>
        <v>2023</v>
      </c>
      <c r="P1974" t="str">
        <f t="shared" si="272"/>
        <v>Aug</v>
      </c>
      <c r="Q1974" t="str">
        <f t="shared" si="273"/>
        <v>Aug-2023</v>
      </c>
      <c r="R1974" s="2" t="str">
        <f t="shared" si="278"/>
        <v>ADULTS</v>
      </c>
    </row>
    <row r="1975" spans="1:18" x14ac:dyDescent="0.35">
      <c r="A1975" s="1">
        <v>45052</v>
      </c>
      <c r="B1975" t="s">
        <v>2005</v>
      </c>
      <c r="C1975">
        <v>29</v>
      </c>
      <c r="D1975" t="s">
        <v>14</v>
      </c>
      <c r="E1975" t="s">
        <v>35</v>
      </c>
      <c r="F1975" t="s">
        <v>11</v>
      </c>
      <c r="G1975" s="6">
        <f>VLOOKUP(F1975,S$11:$T$15, 2, FALSE)</f>
        <v>2503.6022787783868</v>
      </c>
      <c r="H1975" t="s">
        <v>40</v>
      </c>
      <c r="I1975" s="2">
        <v>1344.03</v>
      </c>
      <c r="J1975" t="str">
        <f t="shared" si="274"/>
        <v>18-39</v>
      </c>
      <c r="K1975" s="2">
        <f t="shared" si="270"/>
        <v>1478.433</v>
      </c>
      <c r="L1975" s="2">
        <f t="shared" si="275"/>
        <v>1478</v>
      </c>
      <c r="M1975" s="2">
        <f t="shared" si="276"/>
        <v>1479</v>
      </c>
      <c r="N1975" s="2">
        <f t="shared" si="277"/>
        <v>1478</v>
      </c>
      <c r="O1975">
        <f t="shared" si="271"/>
        <v>2023</v>
      </c>
      <c r="P1975" t="str">
        <f t="shared" si="272"/>
        <v>May</v>
      </c>
      <c r="Q1975" t="str">
        <f t="shared" si="273"/>
        <v>May-2023</v>
      </c>
      <c r="R1975" s="2" t="str">
        <f t="shared" si="278"/>
        <v>ADULTS</v>
      </c>
    </row>
    <row r="1976" spans="1:18" x14ac:dyDescent="0.35">
      <c r="A1976" s="1">
        <v>45119</v>
      </c>
      <c r="B1976" t="s">
        <v>2006</v>
      </c>
      <c r="C1976">
        <v>39</v>
      </c>
      <c r="D1976" t="s">
        <v>14</v>
      </c>
      <c r="E1976" t="s">
        <v>27</v>
      </c>
      <c r="F1976" t="s">
        <v>16</v>
      </c>
      <c r="G1976" s="6">
        <f>VLOOKUP(F1976,S$11:$T$15, 2, FALSE)</f>
        <v>2509.1716796874998</v>
      </c>
      <c r="H1976" t="s">
        <v>40</v>
      </c>
      <c r="I1976" s="2">
        <v>883.42</v>
      </c>
      <c r="J1976" t="str">
        <f t="shared" si="274"/>
        <v>18-39</v>
      </c>
      <c r="K1976" s="2">
        <f t="shared" si="270"/>
        <v>971.76200000000006</v>
      </c>
      <c r="L1976" s="2">
        <f t="shared" si="275"/>
        <v>972</v>
      </c>
      <c r="M1976" s="2">
        <f t="shared" si="276"/>
        <v>972</v>
      </c>
      <c r="N1976" s="2">
        <f t="shared" si="277"/>
        <v>971</v>
      </c>
      <c r="O1976">
        <f t="shared" si="271"/>
        <v>2023</v>
      </c>
      <c r="P1976" t="str">
        <f t="shared" si="272"/>
        <v>Jul</v>
      </c>
      <c r="Q1976" t="str">
        <f t="shared" si="273"/>
        <v>Jul-2023</v>
      </c>
      <c r="R1976" s="2" t="str">
        <f t="shared" si="278"/>
        <v>ADULTS</v>
      </c>
    </row>
    <row r="1977" spans="1:18" x14ac:dyDescent="0.35">
      <c r="A1977" s="1">
        <v>44652</v>
      </c>
      <c r="B1977" t="s">
        <v>2007</v>
      </c>
      <c r="C1977">
        <v>95</v>
      </c>
      <c r="D1977" t="s">
        <v>21</v>
      </c>
      <c r="E1977" t="s">
        <v>25</v>
      </c>
      <c r="F1977" t="s">
        <v>16</v>
      </c>
      <c r="G1977" s="6">
        <f>VLOOKUP(F1977,S$11:$T$15, 2, FALSE)</f>
        <v>2509.1716796874998</v>
      </c>
      <c r="H1977" t="s">
        <v>40</v>
      </c>
      <c r="I1977" s="2">
        <v>3769.91</v>
      </c>
      <c r="J1977" t="str">
        <f t="shared" si="274"/>
        <v>&gt;59</v>
      </c>
      <c r="K1977" s="2">
        <f t="shared" si="270"/>
        <v>4146.9009999999998</v>
      </c>
      <c r="L1977" s="2">
        <f t="shared" si="275"/>
        <v>4147</v>
      </c>
      <c r="M1977" s="2">
        <f t="shared" si="276"/>
        <v>4147</v>
      </c>
      <c r="N1977" s="2">
        <f t="shared" si="277"/>
        <v>4146</v>
      </c>
      <c r="O1977">
        <f t="shared" si="271"/>
        <v>2022</v>
      </c>
      <c r="P1977" t="str">
        <f t="shared" si="272"/>
        <v>Apr</v>
      </c>
      <c r="Q1977" t="str">
        <f t="shared" si="273"/>
        <v>Apr-2022</v>
      </c>
      <c r="R1977" s="2" t="str">
        <f t="shared" si="278"/>
        <v>ADULTS</v>
      </c>
    </row>
    <row r="1978" spans="1:18" x14ac:dyDescent="0.35">
      <c r="A1978" s="1">
        <v>44951</v>
      </c>
      <c r="B1978" t="s">
        <v>2008</v>
      </c>
      <c r="C1978">
        <v>92</v>
      </c>
      <c r="D1978" t="s">
        <v>21</v>
      </c>
      <c r="E1978" t="s">
        <v>10</v>
      </c>
      <c r="F1978" t="s">
        <v>16</v>
      </c>
      <c r="G1978" s="6">
        <f>VLOOKUP(F1978,S$11:$T$15, 2, FALSE)</f>
        <v>2509.1716796874998</v>
      </c>
      <c r="H1978" t="s">
        <v>40</v>
      </c>
      <c r="I1978" s="2">
        <v>2557.17</v>
      </c>
      <c r="J1978" t="str">
        <f t="shared" si="274"/>
        <v>&gt;59</v>
      </c>
      <c r="K1978" s="2">
        <f t="shared" si="270"/>
        <v>2812.8870000000002</v>
      </c>
      <c r="L1978" s="2">
        <f t="shared" si="275"/>
        <v>2813</v>
      </c>
      <c r="M1978" s="2">
        <f t="shared" si="276"/>
        <v>2813</v>
      </c>
      <c r="N1978" s="2">
        <f t="shared" si="277"/>
        <v>2812</v>
      </c>
      <c r="O1978">
        <f t="shared" si="271"/>
        <v>2023</v>
      </c>
      <c r="P1978" t="str">
        <f t="shared" si="272"/>
        <v>Jan</v>
      </c>
      <c r="Q1978" t="str">
        <f t="shared" si="273"/>
        <v>Jan-2023</v>
      </c>
      <c r="R1978" s="2" t="str">
        <f t="shared" si="278"/>
        <v>ADULTS</v>
      </c>
    </row>
    <row r="1979" spans="1:18" x14ac:dyDescent="0.35">
      <c r="A1979" s="1">
        <v>44600</v>
      </c>
      <c r="B1979" t="s">
        <v>2009</v>
      </c>
      <c r="C1979">
        <v>90</v>
      </c>
      <c r="D1979" t="s">
        <v>14</v>
      </c>
      <c r="E1979" t="s">
        <v>33</v>
      </c>
      <c r="F1979" t="s">
        <v>30</v>
      </c>
      <c r="G1979" s="6">
        <f>VLOOKUP(F1979,S$11:$T$15, 2, FALSE)</f>
        <v>2496.7676064257025</v>
      </c>
      <c r="H1979" t="s">
        <v>12</v>
      </c>
      <c r="I1979" s="2">
        <v>812.56</v>
      </c>
      <c r="J1979" t="str">
        <f t="shared" si="274"/>
        <v>&gt;59</v>
      </c>
      <c r="K1979" s="2">
        <f t="shared" si="270"/>
        <v>893.81600000000003</v>
      </c>
      <c r="L1979" s="2">
        <f t="shared" si="275"/>
        <v>894</v>
      </c>
      <c r="M1979" s="2">
        <f t="shared" si="276"/>
        <v>894</v>
      </c>
      <c r="N1979" s="2">
        <f t="shared" si="277"/>
        <v>893</v>
      </c>
      <c r="O1979">
        <f t="shared" si="271"/>
        <v>2022</v>
      </c>
      <c r="P1979" t="str">
        <f t="shared" si="272"/>
        <v>Feb</v>
      </c>
      <c r="Q1979" t="str">
        <f t="shared" si="273"/>
        <v>Feb-2022</v>
      </c>
      <c r="R1979" s="2" t="str">
        <f t="shared" si="278"/>
        <v>ADULTS</v>
      </c>
    </row>
    <row r="1980" spans="1:18" x14ac:dyDescent="0.35">
      <c r="A1980" s="1">
        <v>44790</v>
      </c>
      <c r="B1980" t="s">
        <v>2010</v>
      </c>
      <c r="C1980">
        <v>58</v>
      </c>
      <c r="D1980" t="s">
        <v>21</v>
      </c>
      <c r="E1980" t="s">
        <v>10</v>
      </c>
      <c r="F1980" t="s">
        <v>16</v>
      </c>
      <c r="G1980" s="6">
        <f>VLOOKUP(F1980,S$11:$T$15, 2, FALSE)</f>
        <v>2509.1716796874998</v>
      </c>
      <c r="H1980" t="s">
        <v>12</v>
      </c>
      <c r="I1980" s="2">
        <v>2463.5100000000002</v>
      </c>
      <c r="J1980" t="str">
        <f t="shared" si="274"/>
        <v>40-59</v>
      </c>
      <c r="K1980" s="2">
        <f t="shared" si="270"/>
        <v>2709.8610000000003</v>
      </c>
      <c r="L1980" s="2">
        <f t="shared" si="275"/>
        <v>2710</v>
      </c>
      <c r="M1980" s="2">
        <f t="shared" si="276"/>
        <v>2710</v>
      </c>
      <c r="N1980" s="2">
        <f t="shared" si="277"/>
        <v>2709</v>
      </c>
      <c r="O1980">
        <f t="shared" si="271"/>
        <v>2022</v>
      </c>
      <c r="P1980" t="str">
        <f t="shared" si="272"/>
        <v>Aug</v>
      </c>
      <c r="Q1980" t="str">
        <f t="shared" si="273"/>
        <v>Aug-2022</v>
      </c>
      <c r="R1980" s="2" t="str">
        <f t="shared" si="278"/>
        <v>ADULTS</v>
      </c>
    </row>
    <row r="1981" spans="1:18" x14ac:dyDescent="0.35">
      <c r="A1981" s="1">
        <v>45143</v>
      </c>
      <c r="B1981" t="s">
        <v>2011</v>
      </c>
      <c r="C1981">
        <v>6</v>
      </c>
      <c r="D1981" t="s">
        <v>14</v>
      </c>
      <c r="E1981" t="s">
        <v>10</v>
      </c>
      <c r="F1981" t="s">
        <v>16</v>
      </c>
      <c r="G1981" s="6">
        <f>VLOOKUP(F1981,S$11:$T$15, 2, FALSE)</f>
        <v>2509.1716796874998</v>
      </c>
      <c r="H1981" t="s">
        <v>37</v>
      </c>
      <c r="I1981" s="2">
        <v>3398.46</v>
      </c>
      <c r="J1981" t="str">
        <f t="shared" si="274"/>
        <v>0-17</v>
      </c>
      <c r="K1981" s="2">
        <f t="shared" si="270"/>
        <v>3738.3060000000005</v>
      </c>
      <c r="L1981" s="2">
        <f t="shared" si="275"/>
        <v>3738</v>
      </c>
      <c r="M1981" s="2">
        <f t="shared" si="276"/>
        <v>3739</v>
      </c>
      <c r="N1981" s="2">
        <f t="shared" si="277"/>
        <v>3738</v>
      </c>
      <c r="O1981">
        <f t="shared" si="271"/>
        <v>2023</v>
      </c>
      <c r="P1981" t="str">
        <f t="shared" si="272"/>
        <v>Aug</v>
      </c>
      <c r="Q1981" t="str">
        <f t="shared" si="273"/>
        <v>Aug-2023</v>
      </c>
      <c r="R1981" s="2" t="str">
        <f t="shared" si="278"/>
        <v>CHILDREN</v>
      </c>
    </row>
    <row r="1982" spans="1:18" x14ac:dyDescent="0.35">
      <c r="A1982" s="1">
        <v>45183</v>
      </c>
      <c r="B1982" t="s">
        <v>2012</v>
      </c>
      <c r="C1982">
        <v>86</v>
      </c>
      <c r="D1982" t="s">
        <v>9</v>
      </c>
      <c r="E1982" t="s">
        <v>10</v>
      </c>
      <c r="F1982" t="s">
        <v>11</v>
      </c>
      <c r="G1982" s="6">
        <f>VLOOKUP(F1982,S$11:$T$15, 2, FALSE)</f>
        <v>2503.6022787783868</v>
      </c>
      <c r="H1982" t="s">
        <v>37</v>
      </c>
      <c r="I1982" s="2">
        <v>705.32</v>
      </c>
      <c r="J1982" t="str">
        <f t="shared" si="274"/>
        <v>&gt;59</v>
      </c>
      <c r="K1982" s="2">
        <f t="shared" si="270"/>
        <v>775.85200000000009</v>
      </c>
      <c r="L1982" s="2">
        <f t="shared" si="275"/>
        <v>776</v>
      </c>
      <c r="M1982" s="2">
        <f t="shared" si="276"/>
        <v>776</v>
      </c>
      <c r="N1982" s="2">
        <f t="shared" si="277"/>
        <v>775</v>
      </c>
      <c r="O1982">
        <f t="shared" si="271"/>
        <v>2023</v>
      </c>
      <c r="P1982" t="str">
        <f t="shared" si="272"/>
        <v>Sep</v>
      </c>
      <c r="Q1982" t="str">
        <f t="shared" si="273"/>
        <v>Sep-2023</v>
      </c>
      <c r="R1982" s="2" t="str">
        <f t="shared" si="278"/>
        <v>ADULTS</v>
      </c>
    </row>
    <row r="1983" spans="1:18" x14ac:dyDescent="0.35">
      <c r="A1983" s="1">
        <v>44578</v>
      </c>
      <c r="B1983" t="s">
        <v>2013</v>
      </c>
      <c r="C1983">
        <v>88</v>
      </c>
      <c r="D1983" t="s">
        <v>9</v>
      </c>
      <c r="E1983" t="s">
        <v>35</v>
      </c>
      <c r="F1983" t="s">
        <v>23</v>
      </c>
      <c r="G1983" s="6">
        <f>VLOOKUP(F1983,S$11:$T$15, 2, FALSE)</f>
        <v>2440.2966694490819</v>
      </c>
      <c r="H1983" t="s">
        <v>17</v>
      </c>
      <c r="I1983" s="2">
        <v>1375.73</v>
      </c>
      <c r="J1983" t="str">
        <f t="shared" si="274"/>
        <v>&gt;59</v>
      </c>
      <c r="K1983" s="2">
        <f t="shared" si="270"/>
        <v>1513.3030000000001</v>
      </c>
      <c r="L1983" s="2">
        <f t="shared" si="275"/>
        <v>1513</v>
      </c>
      <c r="M1983" s="2">
        <f t="shared" si="276"/>
        <v>1514</v>
      </c>
      <c r="N1983" s="2">
        <f t="shared" si="277"/>
        <v>1513</v>
      </c>
      <c r="O1983">
        <f t="shared" si="271"/>
        <v>2022</v>
      </c>
      <c r="P1983" t="str">
        <f t="shared" si="272"/>
        <v>Jan</v>
      </c>
      <c r="Q1983" t="str">
        <f t="shared" si="273"/>
        <v>Jan-2022</v>
      </c>
      <c r="R1983" s="2" t="str">
        <f t="shared" si="278"/>
        <v>ADULTS</v>
      </c>
    </row>
    <row r="1984" spans="1:18" x14ac:dyDescent="0.35">
      <c r="A1984" s="1">
        <v>44662</v>
      </c>
      <c r="B1984" t="s">
        <v>2014</v>
      </c>
      <c r="C1984">
        <v>80</v>
      </c>
      <c r="D1984" t="s">
        <v>14</v>
      </c>
      <c r="E1984" t="s">
        <v>33</v>
      </c>
      <c r="F1984" t="s">
        <v>30</v>
      </c>
      <c r="G1984" s="6">
        <f>VLOOKUP(F1984,S$11:$T$15, 2, FALSE)</f>
        <v>2496.7676064257025</v>
      </c>
      <c r="H1984" t="s">
        <v>12</v>
      </c>
      <c r="I1984" s="2">
        <v>4648.28</v>
      </c>
      <c r="J1984" t="str">
        <f t="shared" si="274"/>
        <v>&gt;59</v>
      </c>
      <c r="K1984" s="2">
        <f t="shared" si="270"/>
        <v>5113.1080000000002</v>
      </c>
      <c r="L1984" s="2">
        <f t="shared" si="275"/>
        <v>5113</v>
      </c>
      <c r="M1984" s="2">
        <f t="shared" si="276"/>
        <v>5114</v>
      </c>
      <c r="N1984" s="2">
        <f t="shared" si="277"/>
        <v>5113</v>
      </c>
      <c r="O1984">
        <f t="shared" si="271"/>
        <v>2022</v>
      </c>
      <c r="P1984" t="str">
        <f t="shared" si="272"/>
        <v>Apr</v>
      </c>
      <c r="Q1984" t="str">
        <f t="shared" si="273"/>
        <v>Apr-2022</v>
      </c>
      <c r="R1984" s="2" t="str">
        <f t="shared" si="278"/>
        <v>ADULTS</v>
      </c>
    </row>
    <row r="1985" spans="1:18" x14ac:dyDescent="0.35">
      <c r="A1985" s="1">
        <v>44951</v>
      </c>
      <c r="B1985" t="s">
        <v>2015</v>
      </c>
      <c r="C1985">
        <v>83</v>
      </c>
      <c r="D1985" t="s">
        <v>14</v>
      </c>
      <c r="E1985" t="s">
        <v>35</v>
      </c>
      <c r="F1985" t="s">
        <v>11</v>
      </c>
      <c r="G1985" s="6">
        <f>VLOOKUP(F1985,S$11:$T$15, 2, FALSE)</f>
        <v>2503.6022787783868</v>
      </c>
      <c r="H1985" t="s">
        <v>40</v>
      </c>
      <c r="I1985" s="2">
        <v>4911.99</v>
      </c>
      <c r="J1985" t="str">
        <f t="shared" si="274"/>
        <v>&gt;59</v>
      </c>
      <c r="K1985" s="2">
        <f t="shared" si="270"/>
        <v>5403.1890000000003</v>
      </c>
      <c r="L1985" s="2">
        <f t="shared" si="275"/>
        <v>5403</v>
      </c>
      <c r="M1985" s="2">
        <f t="shared" si="276"/>
        <v>5404</v>
      </c>
      <c r="N1985" s="2">
        <f t="shared" si="277"/>
        <v>5403</v>
      </c>
      <c r="O1985">
        <f t="shared" si="271"/>
        <v>2023</v>
      </c>
      <c r="P1985" t="str">
        <f t="shared" si="272"/>
        <v>Jan</v>
      </c>
      <c r="Q1985" t="str">
        <f t="shared" si="273"/>
        <v>Jan-2023</v>
      </c>
      <c r="R1985" s="2" t="str">
        <f t="shared" si="278"/>
        <v>ADULTS</v>
      </c>
    </row>
    <row r="1986" spans="1:18" x14ac:dyDescent="0.35">
      <c r="A1986" s="1">
        <v>44989</v>
      </c>
      <c r="B1986" t="s">
        <v>2016</v>
      </c>
      <c r="C1986">
        <v>43</v>
      </c>
      <c r="D1986" t="s">
        <v>14</v>
      </c>
      <c r="E1986" t="s">
        <v>19</v>
      </c>
      <c r="F1986" t="s">
        <v>30</v>
      </c>
      <c r="G1986" s="6">
        <f>VLOOKUP(F1986,S$11:$T$15, 2, FALSE)</f>
        <v>2496.7676064257025</v>
      </c>
      <c r="H1986" t="s">
        <v>12</v>
      </c>
      <c r="I1986" s="2">
        <v>4362.6899999999996</v>
      </c>
      <c r="J1986" t="str">
        <f t="shared" si="274"/>
        <v>40-59</v>
      </c>
      <c r="K1986" s="2">
        <f t="shared" ref="K1986:K2049" si="279">I1986*1.1</f>
        <v>4798.9589999999998</v>
      </c>
      <c r="L1986" s="2">
        <f t="shared" si="275"/>
        <v>4799</v>
      </c>
      <c r="M1986" s="2">
        <f t="shared" si="276"/>
        <v>4799</v>
      </c>
      <c r="N1986" s="2">
        <f t="shared" si="277"/>
        <v>4798</v>
      </c>
      <c r="O1986">
        <f t="shared" ref="O1986:O2049" si="280">YEAR(A1986)</f>
        <v>2023</v>
      </c>
      <c r="P1986" t="str">
        <f t="shared" ref="P1986:P2049" si="281">TEXT(A1986, "MMM")</f>
        <v>Mar</v>
      </c>
      <c r="Q1986" t="str">
        <f t="shared" ref="Q1986:Q2049" si="282">TEXT(A1986, "MMM-YYYY")</f>
        <v>Mar-2023</v>
      </c>
      <c r="R1986" s="2" t="str">
        <f t="shared" si="278"/>
        <v>ADULTS</v>
      </c>
    </row>
    <row r="1987" spans="1:18" x14ac:dyDescent="0.35">
      <c r="A1987" s="1">
        <v>44690</v>
      </c>
      <c r="B1987" t="s">
        <v>2017</v>
      </c>
      <c r="C1987">
        <v>94</v>
      </c>
      <c r="D1987" t="s">
        <v>21</v>
      </c>
      <c r="E1987" t="s">
        <v>10</v>
      </c>
      <c r="F1987" t="s">
        <v>30</v>
      </c>
      <c r="G1987" s="6">
        <f>VLOOKUP(F1987,S$11:$T$15, 2, FALSE)</f>
        <v>2496.7676064257025</v>
      </c>
      <c r="H1987" t="s">
        <v>17</v>
      </c>
      <c r="I1987" s="2">
        <v>2078.9299999999998</v>
      </c>
      <c r="J1987" t="str">
        <f t="shared" ref="J1987:J2050" si="283">IF(C1987&lt;=17,"0-17",IF(C1987&lt;=39, "18-39", IF(C1987&lt;=59, "40-59", "&gt;59")))</f>
        <v>&gt;59</v>
      </c>
      <c r="K1987" s="2">
        <f t="shared" si="279"/>
        <v>2286.8229999999999</v>
      </c>
      <c r="L1987" s="2">
        <f t="shared" ref="L1987:L2050" si="284">ROUND(K1987, 0)</f>
        <v>2287</v>
      </c>
      <c r="M1987" s="2">
        <f t="shared" ref="M1987:M2050" si="285">ROUNDUP(K1987, 0)</f>
        <v>2287</v>
      </c>
      <c r="N1987" s="2">
        <f t="shared" ref="N1987:N2050" si="286">ROUNDDOWN(K1987,0)</f>
        <v>2286</v>
      </c>
      <c r="O1987">
        <f t="shared" si="280"/>
        <v>2022</v>
      </c>
      <c r="P1987" t="str">
        <f t="shared" si="281"/>
        <v>May</v>
      </c>
      <c r="Q1987" t="str">
        <f t="shared" si="282"/>
        <v>May-2022</v>
      </c>
      <c r="R1987" s="2" t="str">
        <f t="shared" ref="R1987:R2050" si="287">IF(C1987&gt;=18, "ADULTS", "CHILDREN")</f>
        <v>ADULTS</v>
      </c>
    </row>
    <row r="1988" spans="1:18" x14ac:dyDescent="0.35">
      <c r="A1988" s="1">
        <v>44776</v>
      </c>
      <c r="B1988" t="s">
        <v>2018</v>
      </c>
      <c r="C1988">
        <v>38</v>
      </c>
      <c r="D1988" t="s">
        <v>14</v>
      </c>
      <c r="E1988" t="s">
        <v>33</v>
      </c>
      <c r="F1988" t="s">
        <v>23</v>
      </c>
      <c r="G1988" s="6">
        <f>VLOOKUP(F1988,S$11:$T$15, 2, FALSE)</f>
        <v>2440.2966694490819</v>
      </c>
      <c r="H1988" t="s">
        <v>17</v>
      </c>
      <c r="I1988" s="2">
        <v>4974.0600000000004</v>
      </c>
      <c r="J1988" t="str">
        <f t="shared" si="283"/>
        <v>18-39</v>
      </c>
      <c r="K1988" s="2">
        <f t="shared" si="279"/>
        <v>5471.4660000000013</v>
      </c>
      <c r="L1988" s="2">
        <f t="shared" si="284"/>
        <v>5471</v>
      </c>
      <c r="M1988" s="2">
        <f t="shared" si="285"/>
        <v>5472</v>
      </c>
      <c r="N1988" s="2">
        <f t="shared" si="286"/>
        <v>5471</v>
      </c>
      <c r="O1988">
        <f t="shared" si="280"/>
        <v>2022</v>
      </c>
      <c r="P1988" t="str">
        <f t="shared" si="281"/>
        <v>Aug</v>
      </c>
      <c r="Q1988" t="str">
        <f t="shared" si="282"/>
        <v>Aug-2022</v>
      </c>
      <c r="R1988" s="2" t="str">
        <f t="shared" si="287"/>
        <v>ADULTS</v>
      </c>
    </row>
    <row r="1989" spans="1:18" x14ac:dyDescent="0.35">
      <c r="A1989" s="1">
        <v>45083</v>
      </c>
      <c r="B1989" t="s">
        <v>2019</v>
      </c>
      <c r="C1989">
        <v>20</v>
      </c>
      <c r="D1989" t="s">
        <v>9</v>
      </c>
      <c r="E1989" t="s">
        <v>15</v>
      </c>
      <c r="F1989" t="s">
        <v>30</v>
      </c>
      <c r="G1989" s="6">
        <f>VLOOKUP(F1989,S$11:$T$15, 2, FALSE)</f>
        <v>2496.7676064257025</v>
      </c>
      <c r="H1989" t="s">
        <v>28</v>
      </c>
      <c r="I1989" s="2">
        <v>679.49</v>
      </c>
      <c r="J1989" t="str">
        <f t="shared" si="283"/>
        <v>18-39</v>
      </c>
      <c r="K1989" s="2">
        <f t="shared" si="279"/>
        <v>747.43900000000008</v>
      </c>
      <c r="L1989" s="2">
        <f t="shared" si="284"/>
        <v>747</v>
      </c>
      <c r="M1989" s="2">
        <f t="shared" si="285"/>
        <v>748</v>
      </c>
      <c r="N1989" s="2">
        <f t="shared" si="286"/>
        <v>747</v>
      </c>
      <c r="O1989">
        <f t="shared" si="280"/>
        <v>2023</v>
      </c>
      <c r="P1989" t="str">
        <f t="shared" si="281"/>
        <v>Jun</v>
      </c>
      <c r="Q1989" t="str">
        <f t="shared" si="282"/>
        <v>Jun-2023</v>
      </c>
      <c r="R1989" s="2" t="str">
        <f t="shared" si="287"/>
        <v>ADULTS</v>
      </c>
    </row>
    <row r="1990" spans="1:18" x14ac:dyDescent="0.35">
      <c r="A1990" s="1">
        <v>44675</v>
      </c>
      <c r="B1990" t="s">
        <v>2020</v>
      </c>
      <c r="C1990">
        <v>13</v>
      </c>
      <c r="D1990" t="s">
        <v>21</v>
      </c>
      <c r="E1990" t="s">
        <v>33</v>
      </c>
      <c r="F1990" t="s">
        <v>11</v>
      </c>
      <c r="G1990" s="6">
        <f>VLOOKUP(F1990,S$11:$T$15, 2, FALSE)</f>
        <v>2503.6022787783868</v>
      </c>
      <c r="H1990" t="s">
        <v>37</v>
      </c>
      <c r="I1990" s="2">
        <v>1954.35</v>
      </c>
      <c r="J1990" t="str">
        <f t="shared" si="283"/>
        <v>0-17</v>
      </c>
      <c r="K1990" s="2">
        <f t="shared" si="279"/>
        <v>2149.7849999999999</v>
      </c>
      <c r="L1990" s="2">
        <f t="shared" si="284"/>
        <v>2150</v>
      </c>
      <c r="M1990" s="2">
        <f t="shared" si="285"/>
        <v>2150</v>
      </c>
      <c r="N1990" s="2">
        <f t="shared" si="286"/>
        <v>2149</v>
      </c>
      <c r="O1990">
        <f t="shared" si="280"/>
        <v>2022</v>
      </c>
      <c r="P1990" t="str">
        <f t="shared" si="281"/>
        <v>Apr</v>
      </c>
      <c r="Q1990" t="str">
        <f t="shared" si="282"/>
        <v>Apr-2022</v>
      </c>
      <c r="R1990" s="2" t="str">
        <f t="shared" si="287"/>
        <v>CHILDREN</v>
      </c>
    </row>
    <row r="1991" spans="1:18" x14ac:dyDescent="0.35">
      <c r="A1991" s="1">
        <v>45145</v>
      </c>
      <c r="B1991" t="s">
        <v>2021</v>
      </c>
      <c r="C1991">
        <v>70</v>
      </c>
      <c r="D1991" t="s">
        <v>14</v>
      </c>
      <c r="E1991" t="s">
        <v>35</v>
      </c>
      <c r="F1991" t="s">
        <v>16</v>
      </c>
      <c r="G1991" s="6">
        <f>VLOOKUP(F1991,S$11:$T$15, 2, FALSE)</f>
        <v>2509.1716796874998</v>
      </c>
      <c r="H1991" t="s">
        <v>37</v>
      </c>
      <c r="I1991" s="2">
        <v>188.23</v>
      </c>
      <c r="J1991" t="str">
        <f t="shared" si="283"/>
        <v>&gt;59</v>
      </c>
      <c r="K1991" s="2">
        <f t="shared" si="279"/>
        <v>207.053</v>
      </c>
      <c r="L1991" s="2">
        <f t="shared" si="284"/>
        <v>207</v>
      </c>
      <c r="M1991" s="2">
        <f t="shared" si="285"/>
        <v>208</v>
      </c>
      <c r="N1991" s="2">
        <f t="shared" si="286"/>
        <v>207</v>
      </c>
      <c r="O1991">
        <f t="shared" si="280"/>
        <v>2023</v>
      </c>
      <c r="P1991" t="str">
        <f t="shared" si="281"/>
        <v>Aug</v>
      </c>
      <c r="Q1991" t="str">
        <f t="shared" si="282"/>
        <v>Aug-2023</v>
      </c>
      <c r="R1991" s="2" t="str">
        <f t="shared" si="287"/>
        <v>ADULTS</v>
      </c>
    </row>
    <row r="1992" spans="1:18" x14ac:dyDescent="0.35">
      <c r="A1992" s="1">
        <v>44591</v>
      </c>
      <c r="B1992" t="s">
        <v>2022</v>
      </c>
      <c r="C1992">
        <v>78</v>
      </c>
      <c r="D1992" t="s">
        <v>14</v>
      </c>
      <c r="E1992" t="s">
        <v>35</v>
      </c>
      <c r="F1992" t="s">
        <v>11</v>
      </c>
      <c r="G1992" s="6">
        <f>VLOOKUP(F1992,S$11:$T$15, 2, FALSE)</f>
        <v>2503.6022787783868</v>
      </c>
      <c r="H1992" t="s">
        <v>37</v>
      </c>
      <c r="I1992" s="2">
        <v>3662.77</v>
      </c>
      <c r="J1992" t="str">
        <f t="shared" si="283"/>
        <v>&gt;59</v>
      </c>
      <c r="K1992" s="2">
        <f t="shared" si="279"/>
        <v>4029.0470000000005</v>
      </c>
      <c r="L1992" s="2">
        <f t="shared" si="284"/>
        <v>4029</v>
      </c>
      <c r="M1992" s="2">
        <f t="shared" si="285"/>
        <v>4030</v>
      </c>
      <c r="N1992" s="2">
        <f t="shared" si="286"/>
        <v>4029</v>
      </c>
      <c r="O1992">
        <f t="shared" si="280"/>
        <v>2022</v>
      </c>
      <c r="P1992" t="str">
        <f t="shared" si="281"/>
        <v>Jan</v>
      </c>
      <c r="Q1992" t="str">
        <f t="shared" si="282"/>
        <v>Jan-2022</v>
      </c>
      <c r="R1992" s="2" t="str">
        <f t="shared" si="287"/>
        <v>ADULTS</v>
      </c>
    </row>
    <row r="1993" spans="1:18" x14ac:dyDescent="0.35">
      <c r="A1993" s="1">
        <v>44823</v>
      </c>
      <c r="B1993" t="s">
        <v>2023</v>
      </c>
      <c r="C1993">
        <v>46</v>
      </c>
      <c r="D1993" t="s">
        <v>21</v>
      </c>
      <c r="E1993" t="s">
        <v>19</v>
      </c>
      <c r="F1993" t="s">
        <v>23</v>
      </c>
      <c r="G1993" s="6">
        <f>VLOOKUP(F1993,S$11:$T$15, 2, FALSE)</f>
        <v>2440.2966694490819</v>
      </c>
      <c r="H1993" t="s">
        <v>40</v>
      </c>
      <c r="I1993" s="2">
        <v>4428.6000000000004</v>
      </c>
      <c r="J1993" t="str">
        <f t="shared" si="283"/>
        <v>40-59</v>
      </c>
      <c r="K1993" s="2">
        <f t="shared" si="279"/>
        <v>4871.4600000000009</v>
      </c>
      <c r="L1993" s="2">
        <f t="shared" si="284"/>
        <v>4871</v>
      </c>
      <c r="M1993" s="2">
        <f t="shared" si="285"/>
        <v>4872</v>
      </c>
      <c r="N1993" s="2">
        <f t="shared" si="286"/>
        <v>4871</v>
      </c>
      <c r="O1993">
        <f t="shared" si="280"/>
        <v>2022</v>
      </c>
      <c r="P1993" t="str">
        <f t="shared" si="281"/>
        <v>Sep</v>
      </c>
      <c r="Q1993" t="str">
        <f t="shared" si="282"/>
        <v>Sep-2022</v>
      </c>
      <c r="R1993" s="2" t="str">
        <f t="shared" si="287"/>
        <v>ADULTS</v>
      </c>
    </row>
    <row r="1994" spans="1:18" x14ac:dyDescent="0.35">
      <c r="A1994" s="1">
        <v>44641</v>
      </c>
      <c r="B1994" t="s">
        <v>2024</v>
      </c>
      <c r="C1994">
        <v>1</v>
      </c>
      <c r="D1994" t="s">
        <v>9</v>
      </c>
      <c r="E1994" t="s">
        <v>25</v>
      </c>
      <c r="F1994" t="s">
        <v>11</v>
      </c>
      <c r="G1994" s="6">
        <f>VLOOKUP(F1994,S$11:$T$15, 2, FALSE)</f>
        <v>2503.6022787783868</v>
      </c>
      <c r="H1994" t="s">
        <v>12</v>
      </c>
      <c r="I1994" s="2">
        <v>1519.46</v>
      </c>
      <c r="J1994" t="str">
        <f t="shared" si="283"/>
        <v>0-17</v>
      </c>
      <c r="K1994" s="2">
        <f t="shared" si="279"/>
        <v>1671.4060000000002</v>
      </c>
      <c r="L1994" s="2">
        <f t="shared" si="284"/>
        <v>1671</v>
      </c>
      <c r="M1994" s="2">
        <f t="shared" si="285"/>
        <v>1672</v>
      </c>
      <c r="N1994" s="2">
        <f t="shared" si="286"/>
        <v>1671</v>
      </c>
      <c r="O1994">
        <f t="shared" si="280"/>
        <v>2022</v>
      </c>
      <c r="P1994" t="str">
        <f t="shared" si="281"/>
        <v>Mar</v>
      </c>
      <c r="Q1994" t="str">
        <f t="shared" si="282"/>
        <v>Mar-2022</v>
      </c>
      <c r="R1994" s="2" t="str">
        <f t="shared" si="287"/>
        <v>CHILDREN</v>
      </c>
    </row>
    <row r="1995" spans="1:18" x14ac:dyDescent="0.35">
      <c r="A1995" s="1">
        <v>44964</v>
      </c>
      <c r="B1995" t="s">
        <v>2025</v>
      </c>
      <c r="C1995">
        <v>81</v>
      </c>
      <c r="D1995" t="s">
        <v>14</v>
      </c>
      <c r="E1995" t="s">
        <v>27</v>
      </c>
      <c r="F1995" t="s">
        <v>30</v>
      </c>
      <c r="G1995" s="6">
        <f>VLOOKUP(F1995,S$11:$T$15, 2, FALSE)</f>
        <v>2496.7676064257025</v>
      </c>
      <c r="H1995" t="s">
        <v>17</v>
      </c>
      <c r="I1995" s="2">
        <v>4554.13</v>
      </c>
      <c r="J1995" t="str">
        <f t="shared" si="283"/>
        <v>&gt;59</v>
      </c>
      <c r="K1995" s="2">
        <f t="shared" si="279"/>
        <v>5009.5430000000006</v>
      </c>
      <c r="L1995" s="2">
        <f t="shared" si="284"/>
        <v>5010</v>
      </c>
      <c r="M1995" s="2">
        <f t="shared" si="285"/>
        <v>5010</v>
      </c>
      <c r="N1995" s="2">
        <f t="shared" si="286"/>
        <v>5009</v>
      </c>
      <c r="O1995">
        <f t="shared" si="280"/>
        <v>2023</v>
      </c>
      <c r="P1995" t="str">
        <f t="shared" si="281"/>
        <v>Feb</v>
      </c>
      <c r="Q1995" t="str">
        <f t="shared" si="282"/>
        <v>Feb-2023</v>
      </c>
      <c r="R1995" s="2" t="str">
        <f t="shared" si="287"/>
        <v>ADULTS</v>
      </c>
    </row>
    <row r="1996" spans="1:18" x14ac:dyDescent="0.35">
      <c r="A1996" s="1">
        <v>45201</v>
      </c>
      <c r="B1996" t="s">
        <v>2026</v>
      </c>
      <c r="C1996">
        <v>33</v>
      </c>
      <c r="D1996" t="s">
        <v>9</v>
      </c>
      <c r="E1996" t="s">
        <v>35</v>
      </c>
      <c r="F1996" t="s">
        <v>30</v>
      </c>
      <c r="G1996" s="6">
        <f>VLOOKUP(F1996,S$11:$T$15, 2, FALSE)</f>
        <v>2496.7676064257025</v>
      </c>
      <c r="H1996" t="s">
        <v>12</v>
      </c>
      <c r="I1996" s="2">
        <v>780.57</v>
      </c>
      <c r="J1996" t="str">
        <f t="shared" si="283"/>
        <v>18-39</v>
      </c>
      <c r="K1996" s="2">
        <f t="shared" si="279"/>
        <v>858.62700000000018</v>
      </c>
      <c r="L1996" s="2">
        <f t="shared" si="284"/>
        <v>859</v>
      </c>
      <c r="M1996" s="2">
        <f t="shared" si="285"/>
        <v>859</v>
      </c>
      <c r="N1996" s="2">
        <f t="shared" si="286"/>
        <v>858</v>
      </c>
      <c r="O1996">
        <f t="shared" si="280"/>
        <v>2023</v>
      </c>
      <c r="P1996" t="str">
        <f t="shared" si="281"/>
        <v>Oct</v>
      </c>
      <c r="Q1996" t="str">
        <f t="shared" si="282"/>
        <v>Oct-2023</v>
      </c>
      <c r="R1996" s="2" t="str">
        <f t="shared" si="287"/>
        <v>ADULTS</v>
      </c>
    </row>
    <row r="1997" spans="1:18" x14ac:dyDescent="0.35">
      <c r="A1997" s="1">
        <v>45229</v>
      </c>
      <c r="B1997" t="s">
        <v>2027</v>
      </c>
      <c r="C1997">
        <v>89</v>
      </c>
      <c r="D1997" t="s">
        <v>14</v>
      </c>
      <c r="E1997" t="s">
        <v>19</v>
      </c>
      <c r="F1997" t="s">
        <v>11</v>
      </c>
      <c r="G1997" s="6">
        <f>VLOOKUP(F1997,S$11:$T$15, 2, FALSE)</f>
        <v>2503.6022787783868</v>
      </c>
      <c r="H1997" t="s">
        <v>28</v>
      </c>
      <c r="I1997" s="2">
        <v>2024.36</v>
      </c>
      <c r="J1997" t="str">
        <f t="shared" si="283"/>
        <v>&gt;59</v>
      </c>
      <c r="K1997" s="2">
        <f t="shared" si="279"/>
        <v>2226.7960000000003</v>
      </c>
      <c r="L1997" s="2">
        <f t="shared" si="284"/>
        <v>2227</v>
      </c>
      <c r="M1997" s="2">
        <f t="shared" si="285"/>
        <v>2227</v>
      </c>
      <c r="N1997" s="2">
        <f t="shared" si="286"/>
        <v>2226</v>
      </c>
      <c r="O1997">
        <f t="shared" si="280"/>
        <v>2023</v>
      </c>
      <c r="P1997" t="str">
        <f t="shared" si="281"/>
        <v>Oct</v>
      </c>
      <c r="Q1997" t="str">
        <f t="shared" si="282"/>
        <v>Oct-2023</v>
      </c>
      <c r="R1997" s="2" t="str">
        <f t="shared" si="287"/>
        <v>ADULTS</v>
      </c>
    </row>
    <row r="1998" spans="1:18" x14ac:dyDescent="0.35">
      <c r="A1998" s="1">
        <v>45202</v>
      </c>
      <c r="B1998" t="s">
        <v>2028</v>
      </c>
      <c r="C1998">
        <v>31</v>
      </c>
      <c r="D1998" t="s">
        <v>9</v>
      </c>
      <c r="E1998" t="s">
        <v>27</v>
      </c>
      <c r="F1998" t="s">
        <v>30</v>
      </c>
      <c r="G1998" s="6">
        <f>VLOOKUP(F1998,S$11:$T$15, 2, FALSE)</f>
        <v>2496.7676064257025</v>
      </c>
      <c r="H1998" t="s">
        <v>12</v>
      </c>
      <c r="I1998" s="2">
        <v>4644.7299999999996</v>
      </c>
      <c r="J1998" t="str">
        <f t="shared" si="283"/>
        <v>18-39</v>
      </c>
      <c r="K1998" s="2">
        <f t="shared" si="279"/>
        <v>5109.2029999999995</v>
      </c>
      <c r="L1998" s="2">
        <f t="shared" si="284"/>
        <v>5109</v>
      </c>
      <c r="M1998" s="2">
        <f t="shared" si="285"/>
        <v>5110</v>
      </c>
      <c r="N1998" s="2">
        <f t="shared" si="286"/>
        <v>5109</v>
      </c>
      <c r="O1998">
        <f t="shared" si="280"/>
        <v>2023</v>
      </c>
      <c r="P1998" t="str">
        <f t="shared" si="281"/>
        <v>Oct</v>
      </c>
      <c r="Q1998" t="str">
        <f t="shared" si="282"/>
        <v>Oct-2023</v>
      </c>
      <c r="R1998" s="2" t="str">
        <f t="shared" si="287"/>
        <v>ADULTS</v>
      </c>
    </row>
    <row r="1999" spans="1:18" x14ac:dyDescent="0.35">
      <c r="A1999" s="1">
        <v>45266</v>
      </c>
      <c r="B1999" t="s">
        <v>2029</v>
      </c>
      <c r="C1999">
        <v>19</v>
      </c>
      <c r="D1999" t="s">
        <v>14</v>
      </c>
      <c r="E1999" t="s">
        <v>35</v>
      </c>
      <c r="F1999" t="s">
        <v>11</v>
      </c>
      <c r="G1999" s="6">
        <f>VLOOKUP(F1999,S$11:$T$15, 2, FALSE)</f>
        <v>2503.6022787783868</v>
      </c>
      <c r="H1999" t="s">
        <v>17</v>
      </c>
      <c r="I1999" s="2">
        <v>4356.95</v>
      </c>
      <c r="J1999" t="str">
        <f t="shared" si="283"/>
        <v>18-39</v>
      </c>
      <c r="K1999" s="2">
        <f t="shared" si="279"/>
        <v>4792.6450000000004</v>
      </c>
      <c r="L1999" s="2">
        <f t="shared" si="284"/>
        <v>4793</v>
      </c>
      <c r="M1999" s="2">
        <f t="shared" si="285"/>
        <v>4793</v>
      </c>
      <c r="N1999" s="2">
        <f t="shared" si="286"/>
        <v>4792</v>
      </c>
      <c r="O1999">
        <f t="shared" si="280"/>
        <v>2023</v>
      </c>
      <c r="P1999" t="str">
        <f t="shared" si="281"/>
        <v>Dec</v>
      </c>
      <c r="Q1999" t="str">
        <f t="shared" si="282"/>
        <v>Dec-2023</v>
      </c>
      <c r="R1999" s="2" t="str">
        <f t="shared" si="287"/>
        <v>ADULTS</v>
      </c>
    </row>
    <row r="2000" spans="1:18" x14ac:dyDescent="0.35">
      <c r="A2000" s="1">
        <v>44870</v>
      </c>
      <c r="B2000" t="s">
        <v>2030</v>
      </c>
      <c r="C2000">
        <v>10</v>
      </c>
      <c r="D2000" t="s">
        <v>21</v>
      </c>
      <c r="E2000" t="s">
        <v>10</v>
      </c>
      <c r="F2000" t="s">
        <v>16</v>
      </c>
      <c r="G2000" s="6">
        <f>VLOOKUP(F2000,S$11:$T$15, 2, FALSE)</f>
        <v>2509.1716796874998</v>
      </c>
      <c r="H2000" t="s">
        <v>28</v>
      </c>
      <c r="I2000" s="2">
        <v>1871.9</v>
      </c>
      <c r="J2000" t="str">
        <f t="shared" si="283"/>
        <v>0-17</v>
      </c>
      <c r="K2000" s="2">
        <f t="shared" si="279"/>
        <v>2059.09</v>
      </c>
      <c r="L2000" s="2">
        <f t="shared" si="284"/>
        <v>2059</v>
      </c>
      <c r="M2000" s="2">
        <f t="shared" si="285"/>
        <v>2060</v>
      </c>
      <c r="N2000" s="2">
        <f t="shared" si="286"/>
        <v>2059</v>
      </c>
      <c r="O2000">
        <f t="shared" si="280"/>
        <v>2022</v>
      </c>
      <c r="P2000" t="str">
        <f t="shared" si="281"/>
        <v>Nov</v>
      </c>
      <c r="Q2000" t="str">
        <f t="shared" si="282"/>
        <v>Nov-2022</v>
      </c>
      <c r="R2000" s="2" t="str">
        <f t="shared" si="287"/>
        <v>CHILDREN</v>
      </c>
    </row>
    <row r="2001" spans="1:18" x14ac:dyDescent="0.35">
      <c r="A2001" s="1">
        <v>44670</v>
      </c>
      <c r="B2001" t="s">
        <v>2031</v>
      </c>
      <c r="C2001">
        <v>33</v>
      </c>
      <c r="D2001" t="s">
        <v>21</v>
      </c>
      <c r="E2001" t="s">
        <v>22</v>
      </c>
      <c r="F2001" t="s">
        <v>16</v>
      </c>
      <c r="G2001" s="6">
        <f>VLOOKUP(F2001,S$11:$T$15, 2, FALSE)</f>
        <v>2509.1716796874998</v>
      </c>
      <c r="H2001" t="s">
        <v>37</v>
      </c>
      <c r="I2001" s="2">
        <v>1815.12</v>
      </c>
      <c r="J2001" t="str">
        <f t="shared" si="283"/>
        <v>18-39</v>
      </c>
      <c r="K2001" s="2">
        <f t="shared" si="279"/>
        <v>1996.6320000000001</v>
      </c>
      <c r="L2001" s="2">
        <f t="shared" si="284"/>
        <v>1997</v>
      </c>
      <c r="M2001" s="2">
        <f t="shared" si="285"/>
        <v>1997</v>
      </c>
      <c r="N2001" s="2">
        <f t="shared" si="286"/>
        <v>1996</v>
      </c>
      <c r="O2001">
        <f t="shared" si="280"/>
        <v>2022</v>
      </c>
      <c r="P2001" t="str">
        <f t="shared" si="281"/>
        <v>Apr</v>
      </c>
      <c r="Q2001" t="str">
        <f t="shared" si="282"/>
        <v>Apr-2022</v>
      </c>
      <c r="R2001" s="2" t="str">
        <f t="shared" si="287"/>
        <v>ADULTS</v>
      </c>
    </row>
    <row r="2002" spans="1:18" x14ac:dyDescent="0.35">
      <c r="A2002" s="1">
        <v>45237</v>
      </c>
      <c r="B2002" t="s">
        <v>2032</v>
      </c>
      <c r="C2002">
        <v>80</v>
      </c>
      <c r="D2002" t="s">
        <v>21</v>
      </c>
      <c r="E2002" t="s">
        <v>19</v>
      </c>
      <c r="F2002" t="s">
        <v>23</v>
      </c>
      <c r="G2002" s="6">
        <f>VLOOKUP(F2002,S$11:$T$15, 2, FALSE)</f>
        <v>2440.2966694490819</v>
      </c>
      <c r="H2002" t="s">
        <v>17</v>
      </c>
      <c r="I2002" s="2">
        <v>807.51</v>
      </c>
      <c r="J2002" t="str">
        <f t="shared" si="283"/>
        <v>&gt;59</v>
      </c>
      <c r="K2002" s="2">
        <f t="shared" si="279"/>
        <v>888.26100000000008</v>
      </c>
      <c r="L2002" s="2">
        <f t="shared" si="284"/>
        <v>888</v>
      </c>
      <c r="M2002" s="2">
        <f t="shared" si="285"/>
        <v>889</v>
      </c>
      <c r="N2002" s="2">
        <f t="shared" si="286"/>
        <v>888</v>
      </c>
      <c r="O2002">
        <f t="shared" si="280"/>
        <v>2023</v>
      </c>
      <c r="P2002" t="str">
        <f t="shared" si="281"/>
        <v>Nov</v>
      </c>
      <c r="Q2002" t="str">
        <f t="shared" si="282"/>
        <v>Nov-2023</v>
      </c>
      <c r="R2002" s="2" t="str">
        <f t="shared" si="287"/>
        <v>ADULTS</v>
      </c>
    </row>
    <row r="2003" spans="1:18" x14ac:dyDescent="0.35">
      <c r="A2003" s="1">
        <v>44816</v>
      </c>
      <c r="B2003" t="s">
        <v>2033</v>
      </c>
      <c r="C2003">
        <v>80</v>
      </c>
      <c r="D2003" t="s">
        <v>9</v>
      </c>
      <c r="E2003" t="s">
        <v>10</v>
      </c>
      <c r="F2003" t="s">
        <v>11</v>
      </c>
      <c r="G2003" s="6">
        <f>VLOOKUP(F2003,S$11:$T$15, 2, FALSE)</f>
        <v>2503.6022787783868</v>
      </c>
      <c r="H2003" t="s">
        <v>28</v>
      </c>
      <c r="I2003" s="2">
        <v>826.46</v>
      </c>
      <c r="J2003" t="str">
        <f t="shared" si="283"/>
        <v>&gt;59</v>
      </c>
      <c r="K2003" s="2">
        <f t="shared" si="279"/>
        <v>909.10600000000011</v>
      </c>
      <c r="L2003" s="2">
        <f t="shared" si="284"/>
        <v>909</v>
      </c>
      <c r="M2003" s="2">
        <f t="shared" si="285"/>
        <v>910</v>
      </c>
      <c r="N2003" s="2">
        <f t="shared" si="286"/>
        <v>909</v>
      </c>
      <c r="O2003">
        <f t="shared" si="280"/>
        <v>2022</v>
      </c>
      <c r="P2003" t="str">
        <f t="shared" si="281"/>
        <v>Sep</v>
      </c>
      <c r="Q2003" t="str">
        <f t="shared" si="282"/>
        <v>Sep-2022</v>
      </c>
      <c r="R2003" s="2" t="str">
        <f t="shared" si="287"/>
        <v>ADULTS</v>
      </c>
    </row>
    <row r="2004" spans="1:18" x14ac:dyDescent="0.35">
      <c r="A2004" s="1">
        <v>44920</v>
      </c>
      <c r="B2004" t="s">
        <v>2034</v>
      </c>
      <c r="C2004">
        <v>59</v>
      </c>
      <c r="D2004" t="s">
        <v>21</v>
      </c>
      <c r="E2004" t="s">
        <v>27</v>
      </c>
      <c r="F2004" t="s">
        <v>16</v>
      </c>
      <c r="G2004" s="6">
        <f>VLOOKUP(F2004,S$11:$T$15, 2, FALSE)</f>
        <v>2509.1716796874998</v>
      </c>
      <c r="H2004" t="s">
        <v>40</v>
      </c>
      <c r="I2004" s="2">
        <v>2020.34</v>
      </c>
      <c r="J2004" t="str">
        <f t="shared" si="283"/>
        <v>40-59</v>
      </c>
      <c r="K2004" s="2">
        <f t="shared" si="279"/>
        <v>2222.3740000000003</v>
      </c>
      <c r="L2004" s="2">
        <f t="shared" si="284"/>
        <v>2222</v>
      </c>
      <c r="M2004" s="2">
        <f t="shared" si="285"/>
        <v>2223</v>
      </c>
      <c r="N2004" s="2">
        <f t="shared" si="286"/>
        <v>2222</v>
      </c>
      <c r="O2004">
        <f t="shared" si="280"/>
        <v>2022</v>
      </c>
      <c r="P2004" t="str">
        <f t="shared" si="281"/>
        <v>Dec</v>
      </c>
      <c r="Q2004" t="str">
        <f t="shared" si="282"/>
        <v>Dec-2022</v>
      </c>
      <c r="R2004" s="2" t="str">
        <f t="shared" si="287"/>
        <v>ADULTS</v>
      </c>
    </row>
    <row r="2005" spans="1:18" x14ac:dyDescent="0.35">
      <c r="A2005" s="1">
        <v>44664</v>
      </c>
      <c r="B2005" t="s">
        <v>2035</v>
      </c>
      <c r="C2005">
        <v>51</v>
      </c>
      <c r="D2005" t="s">
        <v>14</v>
      </c>
      <c r="E2005" t="s">
        <v>10</v>
      </c>
      <c r="F2005" t="s">
        <v>11</v>
      </c>
      <c r="G2005" s="6">
        <f>VLOOKUP(F2005,S$11:$T$15, 2, FALSE)</f>
        <v>2503.6022787783868</v>
      </c>
      <c r="H2005" t="s">
        <v>28</v>
      </c>
      <c r="I2005" s="2">
        <v>486.94</v>
      </c>
      <c r="J2005" t="str">
        <f t="shared" si="283"/>
        <v>40-59</v>
      </c>
      <c r="K2005" s="2">
        <f t="shared" si="279"/>
        <v>535.63400000000001</v>
      </c>
      <c r="L2005" s="2">
        <f t="shared" si="284"/>
        <v>536</v>
      </c>
      <c r="M2005" s="2">
        <f t="shared" si="285"/>
        <v>536</v>
      </c>
      <c r="N2005" s="2">
        <f t="shared" si="286"/>
        <v>535</v>
      </c>
      <c r="O2005">
        <f t="shared" si="280"/>
        <v>2022</v>
      </c>
      <c r="P2005" t="str">
        <f t="shared" si="281"/>
        <v>Apr</v>
      </c>
      <c r="Q2005" t="str">
        <f t="shared" si="282"/>
        <v>Apr-2022</v>
      </c>
      <c r="R2005" s="2" t="str">
        <f t="shared" si="287"/>
        <v>ADULTS</v>
      </c>
    </row>
    <row r="2006" spans="1:18" x14ac:dyDescent="0.35">
      <c r="A2006" s="1">
        <v>44863</v>
      </c>
      <c r="B2006" t="s">
        <v>2036</v>
      </c>
      <c r="C2006">
        <v>80</v>
      </c>
      <c r="D2006" t="s">
        <v>9</v>
      </c>
      <c r="E2006" t="s">
        <v>27</v>
      </c>
      <c r="F2006" t="s">
        <v>30</v>
      </c>
      <c r="G2006" s="6">
        <f>VLOOKUP(F2006,S$11:$T$15, 2, FALSE)</f>
        <v>2496.7676064257025</v>
      </c>
      <c r="H2006" t="s">
        <v>12</v>
      </c>
      <c r="I2006" s="2">
        <v>1271.6500000000001</v>
      </c>
      <c r="J2006" t="str">
        <f t="shared" si="283"/>
        <v>&gt;59</v>
      </c>
      <c r="K2006" s="2">
        <f t="shared" si="279"/>
        <v>1398.8150000000003</v>
      </c>
      <c r="L2006" s="2">
        <f t="shared" si="284"/>
        <v>1399</v>
      </c>
      <c r="M2006" s="2">
        <f t="shared" si="285"/>
        <v>1399</v>
      </c>
      <c r="N2006" s="2">
        <f t="shared" si="286"/>
        <v>1398</v>
      </c>
      <c r="O2006">
        <f t="shared" si="280"/>
        <v>2022</v>
      </c>
      <c r="P2006" t="str">
        <f t="shared" si="281"/>
        <v>Oct</v>
      </c>
      <c r="Q2006" t="str">
        <f t="shared" si="282"/>
        <v>Oct-2022</v>
      </c>
      <c r="R2006" s="2" t="str">
        <f t="shared" si="287"/>
        <v>ADULTS</v>
      </c>
    </row>
    <row r="2007" spans="1:18" x14ac:dyDescent="0.35">
      <c r="A2007" s="1">
        <v>44628</v>
      </c>
      <c r="B2007" t="s">
        <v>2037</v>
      </c>
      <c r="C2007">
        <v>26</v>
      </c>
      <c r="D2007" t="s">
        <v>21</v>
      </c>
      <c r="E2007" t="s">
        <v>35</v>
      </c>
      <c r="F2007" t="s">
        <v>30</v>
      </c>
      <c r="G2007" s="6">
        <f>VLOOKUP(F2007,S$11:$T$15, 2, FALSE)</f>
        <v>2496.7676064257025</v>
      </c>
      <c r="H2007" t="s">
        <v>37</v>
      </c>
      <c r="I2007" s="2">
        <v>3729.92</v>
      </c>
      <c r="J2007" t="str">
        <f t="shared" si="283"/>
        <v>18-39</v>
      </c>
      <c r="K2007" s="2">
        <f t="shared" si="279"/>
        <v>4102.9120000000003</v>
      </c>
      <c r="L2007" s="2">
        <f t="shared" si="284"/>
        <v>4103</v>
      </c>
      <c r="M2007" s="2">
        <f t="shared" si="285"/>
        <v>4103</v>
      </c>
      <c r="N2007" s="2">
        <f t="shared" si="286"/>
        <v>4102</v>
      </c>
      <c r="O2007">
        <f t="shared" si="280"/>
        <v>2022</v>
      </c>
      <c r="P2007" t="str">
        <f t="shared" si="281"/>
        <v>Mar</v>
      </c>
      <c r="Q2007" t="str">
        <f t="shared" si="282"/>
        <v>Mar-2022</v>
      </c>
      <c r="R2007" s="2" t="str">
        <f t="shared" si="287"/>
        <v>ADULTS</v>
      </c>
    </row>
    <row r="2008" spans="1:18" x14ac:dyDescent="0.35">
      <c r="A2008" s="1">
        <v>44737</v>
      </c>
      <c r="B2008" t="s">
        <v>2038</v>
      </c>
      <c r="C2008">
        <v>68</v>
      </c>
      <c r="D2008" t="s">
        <v>9</v>
      </c>
      <c r="E2008" t="s">
        <v>19</v>
      </c>
      <c r="F2008" t="s">
        <v>30</v>
      </c>
      <c r="G2008" s="6">
        <f>VLOOKUP(F2008,S$11:$T$15, 2, FALSE)</f>
        <v>2496.7676064257025</v>
      </c>
      <c r="H2008" t="s">
        <v>37</v>
      </c>
      <c r="I2008" s="2">
        <v>3019.99</v>
      </c>
      <c r="J2008" t="str">
        <f t="shared" si="283"/>
        <v>&gt;59</v>
      </c>
      <c r="K2008" s="2">
        <f t="shared" si="279"/>
        <v>3321.989</v>
      </c>
      <c r="L2008" s="2">
        <f t="shared" si="284"/>
        <v>3322</v>
      </c>
      <c r="M2008" s="2">
        <f t="shared" si="285"/>
        <v>3322</v>
      </c>
      <c r="N2008" s="2">
        <f t="shared" si="286"/>
        <v>3321</v>
      </c>
      <c r="O2008">
        <f t="shared" si="280"/>
        <v>2022</v>
      </c>
      <c r="P2008" t="str">
        <f t="shared" si="281"/>
        <v>Jun</v>
      </c>
      <c r="Q2008" t="str">
        <f t="shared" si="282"/>
        <v>Jun-2022</v>
      </c>
      <c r="R2008" s="2" t="str">
        <f t="shared" si="287"/>
        <v>ADULTS</v>
      </c>
    </row>
    <row r="2009" spans="1:18" x14ac:dyDescent="0.35">
      <c r="A2009" s="1">
        <v>44805</v>
      </c>
      <c r="B2009" t="s">
        <v>2039</v>
      </c>
      <c r="C2009">
        <v>20</v>
      </c>
      <c r="D2009" t="s">
        <v>14</v>
      </c>
      <c r="E2009" t="s">
        <v>15</v>
      </c>
      <c r="F2009" t="s">
        <v>11</v>
      </c>
      <c r="G2009" s="6">
        <f>VLOOKUP(F2009,S$11:$T$15, 2, FALSE)</f>
        <v>2503.6022787783868</v>
      </c>
      <c r="H2009" t="s">
        <v>28</v>
      </c>
      <c r="I2009" s="2">
        <v>2541.77</v>
      </c>
      <c r="J2009" t="str">
        <f t="shared" si="283"/>
        <v>18-39</v>
      </c>
      <c r="K2009" s="2">
        <f t="shared" si="279"/>
        <v>2795.9470000000001</v>
      </c>
      <c r="L2009" s="2">
        <f t="shared" si="284"/>
        <v>2796</v>
      </c>
      <c r="M2009" s="2">
        <f t="shared" si="285"/>
        <v>2796</v>
      </c>
      <c r="N2009" s="2">
        <f t="shared" si="286"/>
        <v>2795</v>
      </c>
      <c r="O2009">
        <f t="shared" si="280"/>
        <v>2022</v>
      </c>
      <c r="P2009" t="str">
        <f t="shared" si="281"/>
        <v>Sep</v>
      </c>
      <c r="Q2009" t="str">
        <f t="shared" si="282"/>
        <v>Sep-2022</v>
      </c>
      <c r="R2009" s="2" t="str">
        <f t="shared" si="287"/>
        <v>ADULTS</v>
      </c>
    </row>
    <row r="2010" spans="1:18" x14ac:dyDescent="0.35">
      <c r="A2010" s="1">
        <v>44788</v>
      </c>
      <c r="B2010" t="s">
        <v>2040</v>
      </c>
      <c r="C2010">
        <v>41</v>
      </c>
      <c r="D2010" t="s">
        <v>21</v>
      </c>
      <c r="E2010" t="s">
        <v>10</v>
      </c>
      <c r="F2010" t="s">
        <v>11</v>
      </c>
      <c r="G2010" s="6">
        <f>VLOOKUP(F2010,S$11:$T$15, 2, FALSE)</f>
        <v>2503.6022787783868</v>
      </c>
      <c r="H2010" t="s">
        <v>40</v>
      </c>
      <c r="I2010" s="2">
        <v>2878.32</v>
      </c>
      <c r="J2010" t="str">
        <f t="shared" si="283"/>
        <v>40-59</v>
      </c>
      <c r="K2010" s="2">
        <f t="shared" si="279"/>
        <v>3166.1520000000005</v>
      </c>
      <c r="L2010" s="2">
        <f t="shared" si="284"/>
        <v>3166</v>
      </c>
      <c r="M2010" s="2">
        <f t="shared" si="285"/>
        <v>3167</v>
      </c>
      <c r="N2010" s="2">
        <f t="shared" si="286"/>
        <v>3166</v>
      </c>
      <c r="O2010">
        <f t="shared" si="280"/>
        <v>2022</v>
      </c>
      <c r="P2010" t="str">
        <f t="shared" si="281"/>
        <v>Aug</v>
      </c>
      <c r="Q2010" t="str">
        <f t="shared" si="282"/>
        <v>Aug-2022</v>
      </c>
      <c r="R2010" s="2" t="str">
        <f t="shared" si="287"/>
        <v>ADULTS</v>
      </c>
    </row>
    <row r="2011" spans="1:18" x14ac:dyDescent="0.35">
      <c r="A2011" s="1">
        <v>45239</v>
      </c>
      <c r="B2011" t="s">
        <v>2041</v>
      </c>
      <c r="C2011">
        <v>62</v>
      </c>
      <c r="D2011" t="s">
        <v>21</v>
      </c>
      <c r="E2011" t="s">
        <v>10</v>
      </c>
      <c r="F2011" t="s">
        <v>16</v>
      </c>
      <c r="G2011" s="6">
        <f>VLOOKUP(F2011,S$11:$T$15, 2, FALSE)</f>
        <v>2509.1716796874998</v>
      </c>
      <c r="H2011" t="s">
        <v>28</v>
      </c>
      <c r="I2011" s="2">
        <v>3781.38</v>
      </c>
      <c r="J2011" t="str">
        <f t="shared" si="283"/>
        <v>&gt;59</v>
      </c>
      <c r="K2011" s="2">
        <f t="shared" si="279"/>
        <v>4159.518</v>
      </c>
      <c r="L2011" s="2">
        <f t="shared" si="284"/>
        <v>4160</v>
      </c>
      <c r="M2011" s="2">
        <f t="shared" si="285"/>
        <v>4160</v>
      </c>
      <c r="N2011" s="2">
        <f t="shared" si="286"/>
        <v>4159</v>
      </c>
      <c r="O2011">
        <f t="shared" si="280"/>
        <v>2023</v>
      </c>
      <c r="P2011" t="str">
        <f t="shared" si="281"/>
        <v>Nov</v>
      </c>
      <c r="Q2011" t="str">
        <f t="shared" si="282"/>
        <v>Nov-2023</v>
      </c>
      <c r="R2011" s="2" t="str">
        <f t="shared" si="287"/>
        <v>ADULTS</v>
      </c>
    </row>
    <row r="2012" spans="1:18" x14ac:dyDescent="0.35">
      <c r="A2012" s="1">
        <v>45244</v>
      </c>
      <c r="B2012" t="s">
        <v>2042</v>
      </c>
      <c r="C2012">
        <v>1</v>
      </c>
      <c r="D2012" t="s">
        <v>21</v>
      </c>
      <c r="E2012" t="s">
        <v>25</v>
      </c>
      <c r="F2012" t="s">
        <v>16</v>
      </c>
      <c r="G2012" s="6">
        <f>VLOOKUP(F2012,S$11:$T$15, 2, FALSE)</f>
        <v>2509.1716796874998</v>
      </c>
      <c r="H2012" t="s">
        <v>28</v>
      </c>
      <c r="I2012" s="2">
        <v>4173.68</v>
      </c>
      <c r="J2012" t="str">
        <f t="shared" si="283"/>
        <v>0-17</v>
      </c>
      <c r="K2012" s="2">
        <f t="shared" si="279"/>
        <v>4591.0480000000007</v>
      </c>
      <c r="L2012" s="2">
        <f t="shared" si="284"/>
        <v>4591</v>
      </c>
      <c r="M2012" s="2">
        <f t="shared" si="285"/>
        <v>4592</v>
      </c>
      <c r="N2012" s="2">
        <f t="shared" si="286"/>
        <v>4591</v>
      </c>
      <c r="O2012">
        <f t="shared" si="280"/>
        <v>2023</v>
      </c>
      <c r="P2012" t="str">
        <f t="shared" si="281"/>
        <v>Nov</v>
      </c>
      <c r="Q2012" t="str">
        <f t="shared" si="282"/>
        <v>Nov-2023</v>
      </c>
      <c r="R2012" s="2" t="str">
        <f t="shared" si="287"/>
        <v>CHILDREN</v>
      </c>
    </row>
    <row r="2013" spans="1:18" x14ac:dyDescent="0.35">
      <c r="A2013" s="1">
        <v>45135</v>
      </c>
      <c r="B2013" t="s">
        <v>2043</v>
      </c>
      <c r="C2013">
        <v>73</v>
      </c>
      <c r="D2013" t="s">
        <v>14</v>
      </c>
      <c r="E2013" t="s">
        <v>25</v>
      </c>
      <c r="F2013" t="s">
        <v>30</v>
      </c>
      <c r="G2013" s="6">
        <f>VLOOKUP(F2013,S$11:$T$15, 2, FALSE)</f>
        <v>2496.7676064257025</v>
      </c>
      <c r="H2013" t="s">
        <v>40</v>
      </c>
      <c r="I2013" s="2">
        <v>622.21</v>
      </c>
      <c r="J2013" t="str">
        <f t="shared" si="283"/>
        <v>&gt;59</v>
      </c>
      <c r="K2013" s="2">
        <f t="shared" si="279"/>
        <v>684.43100000000004</v>
      </c>
      <c r="L2013" s="2">
        <f t="shared" si="284"/>
        <v>684</v>
      </c>
      <c r="M2013" s="2">
        <f t="shared" si="285"/>
        <v>685</v>
      </c>
      <c r="N2013" s="2">
        <f t="shared" si="286"/>
        <v>684</v>
      </c>
      <c r="O2013">
        <f t="shared" si="280"/>
        <v>2023</v>
      </c>
      <c r="P2013" t="str">
        <f t="shared" si="281"/>
        <v>Jul</v>
      </c>
      <c r="Q2013" t="str">
        <f t="shared" si="282"/>
        <v>Jul-2023</v>
      </c>
      <c r="R2013" s="2" t="str">
        <f t="shared" si="287"/>
        <v>ADULTS</v>
      </c>
    </row>
    <row r="2014" spans="1:18" x14ac:dyDescent="0.35">
      <c r="A2014" s="1">
        <v>44782</v>
      </c>
      <c r="B2014" t="s">
        <v>2044</v>
      </c>
      <c r="C2014">
        <v>24</v>
      </c>
      <c r="D2014" t="s">
        <v>21</v>
      </c>
      <c r="E2014" t="s">
        <v>15</v>
      </c>
      <c r="F2014" t="s">
        <v>30</v>
      </c>
      <c r="G2014" s="6">
        <f>VLOOKUP(F2014,S$11:$T$15, 2, FALSE)</f>
        <v>2496.7676064257025</v>
      </c>
      <c r="H2014" t="s">
        <v>28</v>
      </c>
      <c r="I2014" s="2">
        <v>4984.55</v>
      </c>
      <c r="J2014" t="str">
        <f t="shared" si="283"/>
        <v>18-39</v>
      </c>
      <c r="K2014" s="2">
        <f t="shared" si="279"/>
        <v>5483.005000000001</v>
      </c>
      <c r="L2014" s="2">
        <f t="shared" si="284"/>
        <v>5483</v>
      </c>
      <c r="M2014" s="2">
        <f t="shared" si="285"/>
        <v>5484</v>
      </c>
      <c r="N2014" s="2">
        <f t="shared" si="286"/>
        <v>5483</v>
      </c>
      <c r="O2014">
        <f t="shared" si="280"/>
        <v>2022</v>
      </c>
      <c r="P2014" t="str">
        <f t="shared" si="281"/>
        <v>Aug</v>
      </c>
      <c r="Q2014" t="str">
        <f t="shared" si="282"/>
        <v>Aug-2022</v>
      </c>
      <c r="R2014" s="2" t="str">
        <f t="shared" si="287"/>
        <v>ADULTS</v>
      </c>
    </row>
    <row r="2015" spans="1:18" x14ac:dyDescent="0.35">
      <c r="A2015" s="1">
        <v>44898</v>
      </c>
      <c r="B2015" t="s">
        <v>2045</v>
      </c>
      <c r="C2015">
        <v>8</v>
      </c>
      <c r="D2015" t="s">
        <v>21</v>
      </c>
      <c r="E2015" t="s">
        <v>33</v>
      </c>
      <c r="F2015" t="s">
        <v>16</v>
      </c>
      <c r="G2015" s="6">
        <f>VLOOKUP(F2015,S$11:$T$15, 2, FALSE)</f>
        <v>2509.1716796874998</v>
      </c>
      <c r="H2015" t="s">
        <v>28</v>
      </c>
      <c r="I2015" s="2">
        <v>2625.82</v>
      </c>
      <c r="J2015" t="str">
        <f t="shared" si="283"/>
        <v>0-17</v>
      </c>
      <c r="K2015" s="2">
        <f t="shared" si="279"/>
        <v>2888.4020000000005</v>
      </c>
      <c r="L2015" s="2">
        <f t="shared" si="284"/>
        <v>2888</v>
      </c>
      <c r="M2015" s="2">
        <f t="shared" si="285"/>
        <v>2889</v>
      </c>
      <c r="N2015" s="2">
        <f t="shared" si="286"/>
        <v>2888</v>
      </c>
      <c r="O2015">
        <f t="shared" si="280"/>
        <v>2022</v>
      </c>
      <c r="P2015" t="str">
        <f t="shared" si="281"/>
        <v>Dec</v>
      </c>
      <c r="Q2015" t="str">
        <f t="shared" si="282"/>
        <v>Dec-2022</v>
      </c>
      <c r="R2015" s="2" t="str">
        <f t="shared" si="287"/>
        <v>CHILDREN</v>
      </c>
    </row>
    <row r="2016" spans="1:18" x14ac:dyDescent="0.35">
      <c r="A2016" s="1">
        <v>45183</v>
      </c>
      <c r="B2016" t="s">
        <v>2046</v>
      </c>
      <c r="C2016">
        <v>17</v>
      </c>
      <c r="D2016" t="s">
        <v>9</v>
      </c>
      <c r="E2016" t="s">
        <v>33</v>
      </c>
      <c r="F2016" t="s">
        <v>30</v>
      </c>
      <c r="G2016" s="6">
        <f>VLOOKUP(F2016,S$11:$T$15, 2, FALSE)</f>
        <v>2496.7676064257025</v>
      </c>
      <c r="H2016" t="s">
        <v>28</v>
      </c>
      <c r="I2016" s="2">
        <v>4818.54</v>
      </c>
      <c r="J2016" t="str">
        <f t="shared" si="283"/>
        <v>0-17</v>
      </c>
      <c r="K2016" s="2">
        <f t="shared" si="279"/>
        <v>5300.3940000000002</v>
      </c>
      <c r="L2016" s="2">
        <f t="shared" si="284"/>
        <v>5300</v>
      </c>
      <c r="M2016" s="2">
        <f t="shared" si="285"/>
        <v>5301</v>
      </c>
      <c r="N2016" s="2">
        <f t="shared" si="286"/>
        <v>5300</v>
      </c>
      <c r="O2016">
        <f t="shared" si="280"/>
        <v>2023</v>
      </c>
      <c r="P2016" t="str">
        <f t="shared" si="281"/>
        <v>Sep</v>
      </c>
      <c r="Q2016" t="str">
        <f t="shared" si="282"/>
        <v>Sep-2023</v>
      </c>
      <c r="R2016" s="2" t="str">
        <f t="shared" si="287"/>
        <v>CHILDREN</v>
      </c>
    </row>
    <row r="2017" spans="1:18" x14ac:dyDescent="0.35">
      <c r="A2017" s="1">
        <v>45063</v>
      </c>
      <c r="B2017" t="s">
        <v>2047</v>
      </c>
      <c r="C2017">
        <v>11</v>
      </c>
      <c r="D2017" t="s">
        <v>14</v>
      </c>
      <c r="E2017" t="s">
        <v>19</v>
      </c>
      <c r="F2017" t="s">
        <v>30</v>
      </c>
      <c r="G2017" s="6">
        <f>VLOOKUP(F2017,S$11:$T$15, 2, FALSE)</f>
        <v>2496.7676064257025</v>
      </c>
      <c r="H2017" t="s">
        <v>37</v>
      </c>
      <c r="I2017" s="2">
        <v>1057.1400000000001</v>
      </c>
      <c r="J2017" t="str">
        <f t="shared" si="283"/>
        <v>0-17</v>
      </c>
      <c r="K2017" s="2">
        <f t="shared" si="279"/>
        <v>1162.8540000000003</v>
      </c>
      <c r="L2017" s="2">
        <f t="shared" si="284"/>
        <v>1163</v>
      </c>
      <c r="M2017" s="2">
        <f t="shared" si="285"/>
        <v>1163</v>
      </c>
      <c r="N2017" s="2">
        <f t="shared" si="286"/>
        <v>1162</v>
      </c>
      <c r="O2017">
        <f t="shared" si="280"/>
        <v>2023</v>
      </c>
      <c r="P2017" t="str">
        <f t="shared" si="281"/>
        <v>May</v>
      </c>
      <c r="Q2017" t="str">
        <f t="shared" si="282"/>
        <v>May-2023</v>
      </c>
      <c r="R2017" s="2" t="str">
        <f t="shared" si="287"/>
        <v>CHILDREN</v>
      </c>
    </row>
    <row r="2018" spans="1:18" x14ac:dyDescent="0.35">
      <c r="A2018" s="1">
        <v>45019</v>
      </c>
      <c r="B2018" t="s">
        <v>2048</v>
      </c>
      <c r="C2018">
        <v>68</v>
      </c>
      <c r="D2018" t="s">
        <v>14</v>
      </c>
      <c r="E2018" t="s">
        <v>15</v>
      </c>
      <c r="F2018" t="s">
        <v>30</v>
      </c>
      <c r="G2018" s="6">
        <f>VLOOKUP(F2018,S$11:$T$15, 2, FALSE)</f>
        <v>2496.7676064257025</v>
      </c>
      <c r="H2018" t="s">
        <v>17</v>
      </c>
      <c r="I2018" s="2">
        <v>578.22</v>
      </c>
      <c r="J2018" t="str">
        <f t="shared" si="283"/>
        <v>&gt;59</v>
      </c>
      <c r="K2018" s="2">
        <f t="shared" si="279"/>
        <v>636.04200000000003</v>
      </c>
      <c r="L2018" s="2">
        <f t="shared" si="284"/>
        <v>636</v>
      </c>
      <c r="M2018" s="2">
        <f t="shared" si="285"/>
        <v>637</v>
      </c>
      <c r="N2018" s="2">
        <f t="shared" si="286"/>
        <v>636</v>
      </c>
      <c r="O2018">
        <f t="shared" si="280"/>
        <v>2023</v>
      </c>
      <c r="P2018" t="str">
        <f t="shared" si="281"/>
        <v>Apr</v>
      </c>
      <c r="Q2018" t="str">
        <f t="shared" si="282"/>
        <v>Apr-2023</v>
      </c>
      <c r="R2018" s="2" t="str">
        <f t="shared" si="287"/>
        <v>ADULTS</v>
      </c>
    </row>
    <row r="2019" spans="1:18" x14ac:dyDescent="0.35">
      <c r="A2019" s="1">
        <v>45189</v>
      </c>
      <c r="B2019" t="s">
        <v>2049</v>
      </c>
      <c r="C2019">
        <v>86</v>
      </c>
      <c r="D2019" t="s">
        <v>21</v>
      </c>
      <c r="E2019" t="s">
        <v>10</v>
      </c>
      <c r="F2019" t="s">
        <v>30</v>
      </c>
      <c r="G2019" s="6">
        <f>VLOOKUP(F2019,S$11:$T$15, 2, FALSE)</f>
        <v>2496.7676064257025</v>
      </c>
      <c r="H2019" t="s">
        <v>28</v>
      </c>
      <c r="I2019" s="2">
        <v>4773.34</v>
      </c>
      <c r="J2019" t="str">
        <f t="shared" si="283"/>
        <v>&gt;59</v>
      </c>
      <c r="K2019" s="2">
        <f t="shared" si="279"/>
        <v>5250.6740000000009</v>
      </c>
      <c r="L2019" s="2">
        <f t="shared" si="284"/>
        <v>5251</v>
      </c>
      <c r="M2019" s="2">
        <f t="shared" si="285"/>
        <v>5251</v>
      </c>
      <c r="N2019" s="2">
        <f t="shared" si="286"/>
        <v>5250</v>
      </c>
      <c r="O2019">
        <f t="shared" si="280"/>
        <v>2023</v>
      </c>
      <c r="P2019" t="str">
        <f t="shared" si="281"/>
        <v>Sep</v>
      </c>
      <c r="Q2019" t="str">
        <f t="shared" si="282"/>
        <v>Sep-2023</v>
      </c>
      <c r="R2019" s="2" t="str">
        <f t="shared" si="287"/>
        <v>ADULTS</v>
      </c>
    </row>
    <row r="2020" spans="1:18" x14ac:dyDescent="0.35">
      <c r="A2020" s="1">
        <v>45194</v>
      </c>
      <c r="B2020" t="s">
        <v>2050</v>
      </c>
      <c r="C2020">
        <v>25</v>
      </c>
      <c r="D2020" t="s">
        <v>9</v>
      </c>
      <c r="E2020" t="s">
        <v>35</v>
      </c>
      <c r="F2020" t="s">
        <v>16</v>
      </c>
      <c r="G2020" s="6">
        <f>VLOOKUP(F2020,S$11:$T$15, 2, FALSE)</f>
        <v>2509.1716796874998</v>
      </c>
      <c r="H2020" t="s">
        <v>67</v>
      </c>
      <c r="I2020" s="2">
        <v>1899.19</v>
      </c>
      <c r="J2020" t="str">
        <f t="shared" si="283"/>
        <v>18-39</v>
      </c>
      <c r="K2020" s="2">
        <f t="shared" si="279"/>
        <v>2089.1090000000004</v>
      </c>
      <c r="L2020" s="2">
        <f t="shared" si="284"/>
        <v>2089</v>
      </c>
      <c r="M2020" s="2">
        <f t="shared" si="285"/>
        <v>2090</v>
      </c>
      <c r="N2020" s="2">
        <f t="shared" si="286"/>
        <v>2089</v>
      </c>
      <c r="O2020">
        <f t="shared" si="280"/>
        <v>2023</v>
      </c>
      <c r="P2020" t="str">
        <f t="shared" si="281"/>
        <v>Sep</v>
      </c>
      <c r="Q2020" t="str">
        <f t="shared" si="282"/>
        <v>Sep-2023</v>
      </c>
      <c r="R2020" s="2" t="str">
        <f t="shared" si="287"/>
        <v>ADULTS</v>
      </c>
    </row>
    <row r="2021" spans="1:18" x14ac:dyDescent="0.35">
      <c r="A2021" s="1">
        <v>45182</v>
      </c>
      <c r="B2021" t="s">
        <v>2051</v>
      </c>
      <c r="C2021">
        <v>15</v>
      </c>
      <c r="D2021" t="s">
        <v>21</v>
      </c>
      <c r="E2021" t="s">
        <v>22</v>
      </c>
      <c r="F2021" t="s">
        <v>11</v>
      </c>
      <c r="G2021" s="6">
        <f>VLOOKUP(F2021,S$11:$T$15, 2, FALSE)</f>
        <v>2503.6022787783868</v>
      </c>
      <c r="H2021" t="s">
        <v>40</v>
      </c>
      <c r="I2021" s="2">
        <v>2997.33</v>
      </c>
      <c r="J2021" t="str">
        <f t="shared" si="283"/>
        <v>0-17</v>
      </c>
      <c r="K2021" s="2">
        <f t="shared" si="279"/>
        <v>3297.0630000000001</v>
      </c>
      <c r="L2021" s="2">
        <f t="shared" si="284"/>
        <v>3297</v>
      </c>
      <c r="M2021" s="2">
        <f t="shared" si="285"/>
        <v>3298</v>
      </c>
      <c r="N2021" s="2">
        <f t="shared" si="286"/>
        <v>3297</v>
      </c>
      <c r="O2021">
        <f t="shared" si="280"/>
        <v>2023</v>
      </c>
      <c r="P2021" t="str">
        <f t="shared" si="281"/>
        <v>Sep</v>
      </c>
      <c r="Q2021" t="str">
        <f t="shared" si="282"/>
        <v>Sep-2023</v>
      </c>
      <c r="R2021" s="2" t="str">
        <f t="shared" si="287"/>
        <v>CHILDREN</v>
      </c>
    </row>
    <row r="2022" spans="1:18" x14ac:dyDescent="0.35">
      <c r="A2022" s="1">
        <v>45233</v>
      </c>
      <c r="B2022" t="s">
        <v>2052</v>
      </c>
      <c r="C2022">
        <v>47</v>
      </c>
      <c r="D2022" t="s">
        <v>21</v>
      </c>
      <c r="E2022" t="s">
        <v>35</v>
      </c>
      <c r="F2022" t="s">
        <v>23</v>
      </c>
      <c r="G2022" s="6">
        <f>VLOOKUP(F2022,S$11:$T$15, 2, FALSE)</f>
        <v>2440.2966694490819</v>
      </c>
      <c r="H2022" t="s">
        <v>28</v>
      </c>
      <c r="I2022" s="2">
        <v>2622.2</v>
      </c>
      <c r="J2022" t="str">
        <f t="shared" si="283"/>
        <v>40-59</v>
      </c>
      <c r="K2022" s="2">
        <f t="shared" si="279"/>
        <v>2884.42</v>
      </c>
      <c r="L2022" s="2">
        <f t="shared" si="284"/>
        <v>2884</v>
      </c>
      <c r="M2022" s="2">
        <f t="shared" si="285"/>
        <v>2885</v>
      </c>
      <c r="N2022" s="2">
        <f t="shared" si="286"/>
        <v>2884</v>
      </c>
      <c r="O2022">
        <f t="shared" si="280"/>
        <v>2023</v>
      </c>
      <c r="P2022" t="str">
        <f t="shared" si="281"/>
        <v>Nov</v>
      </c>
      <c r="Q2022" t="str">
        <f t="shared" si="282"/>
        <v>Nov-2023</v>
      </c>
      <c r="R2022" s="2" t="str">
        <f t="shared" si="287"/>
        <v>ADULTS</v>
      </c>
    </row>
    <row r="2023" spans="1:18" x14ac:dyDescent="0.35">
      <c r="A2023" s="1">
        <v>44846</v>
      </c>
      <c r="B2023" t="s">
        <v>2053</v>
      </c>
      <c r="C2023">
        <v>19</v>
      </c>
      <c r="D2023" t="s">
        <v>14</v>
      </c>
      <c r="E2023" t="s">
        <v>22</v>
      </c>
      <c r="F2023" t="s">
        <v>11</v>
      </c>
      <c r="G2023" s="6">
        <f>VLOOKUP(F2023,S$11:$T$15, 2, FALSE)</f>
        <v>2503.6022787783868</v>
      </c>
      <c r="H2023" t="s">
        <v>28</v>
      </c>
      <c r="I2023" s="2">
        <v>1585.44</v>
      </c>
      <c r="J2023" t="str">
        <f t="shared" si="283"/>
        <v>18-39</v>
      </c>
      <c r="K2023" s="2">
        <f t="shared" si="279"/>
        <v>1743.9840000000002</v>
      </c>
      <c r="L2023" s="2">
        <f t="shared" si="284"/>
        <v>1744</v>
      </c>
      <c r="M2023" s="2">
        <f t="shared" si="285"/>
        <v>1744</v>
      </c>
      <c r="N2023" s="2">
        <f t="shared" si="286"/>
        <v>1743</v>
      </c>
      <c r="O2023">
        <f t="shared" si="280"/>
        <v>2022</v>
      </c>
      <c r="P2023" t="str">
        <f t="shared" si="281"/>
        <v>Oct</v>
      </c>
      <c r="Q2023" t="str">
        <f t="shared" si="282"/>
        <v>Oct-2022</v>
      </c>
      <c r="R2023" s="2" t="str">
        <f t="shared" si="287"/>
        <v>ADULTS</v>
      </c>
    </row>
    <row r="2024" spans="1:18" x14ac:dyDescent="0.35">
      <c r="A2024" s="1">
        <v>44842</v>
      </c>
      <c r="B2024" t="s">
        <v>2054</v>
      </c>
      <c r="C2024">
        <v>53</v>
      </c>
      <c r="D2024" t="s">
        <v>9</v>
      </c>
      <c r="E2024" t="s">
        <v>10</v>
      </c>
      <c r="F2024" t="s">
        <v>16</v>
      </c>
      <c r="G2024" s="6">
        <f>VLOOKUP(F2024,S$11:$T$15, 2, FALSE)</f>
        <v>2509.1716796874998</v>
      </c>
      <c r="H2024" t="s">
        <v>40</v>
      </c>
      <c r="I2024" s="2">
        <v>681.55</v>
      </c>
      <c r="J2024" t="str">
        <f t="shared" si="283"/>
        <v>40-59</v>
      </c>
      <c r="K2024" s="2">
        <f t="shared" si="279"/>
        <v>749.70500000000004</v>
      </c>
      <c r="L2024" s="2">
        <f t="shared" si="284"/>
        <v>750</v>
      </c>
      <c r="M2024" s="2">
        <f t="shared" si="285"/>
        <v>750</v>
      </c>
      <c r="N2024" s="2">
        <f t="shared" si="286"/>
        <v>749</v>
      </c>
      <c r="O2024">
        <f t="shared" si="280"/>
        <v>2022</v>
      </c>
      <c r="P2024" t="str">
        <f t="shared" si="281"/>
        <v>Oct</v>
      </c>
      <c r="Q2024" t="str">
        <f t="shared" si="282"/>
        <v>Oct-2022</v>
      </c>
      <c r="R2024" s="2" t="str">
        <f t="shared" si="287"/>
        <v>ADULTS</v>
      </c>
    </row>
    <row r="2025" spans="1:18" x14ac:dyDescent="0.35">
      <c r="A2025" s="1">
        <v>44851</v>
      </c>
      <c r="B2025" t="s">
        <v>2055</v>
      </c>
      <c r="C2025">
        <v>12</v>
      </c>
      <c r="D2025" t="s">
        <v>9</v>
      </c>
      <c r="E2025" t="s">
        <v>15</v>
      </c>
      <c r="F2025" t="s">
        <v>23</v>
      </c>
      <c r="G2025" s="6">
        <f>VLOOKUP(F2025,S$11:$T$15, 2, FALSE)</f>
        <v>2440.2966694490819</v>
      </c>
      <c r="H2025" t="s">
        <v>12</v>
      </c>
      <c r="I2025" s="2">
        <v>2345.37</v>
      </c>
      <c r="J2025" t="str">
        <f t="shared" si="283"/>
        <v>0-17</v>
      </c>
      <c r="K2025" s="2">
        <f t="shared" si="279"/>
        <v>2579.9070000000002</v>
      </c>
      <c r="L2025" s="2">
        <f t="shared" si="284"/>
        <v>2580</v>
      </c>
      <c r="M2025" s="2">
        <f t="shared" si="285"/>
        <v>2580</v>
      </c>
      <c r="N2025" s="2">
        <f t="shared" si="286"/>
        <v>2579</v>
      </c>
      <c r="O2025">
        <f t="shared" si="280"/>
        <v>2022</v>
      </c>
      <c r="P2025" t="str">
        <f t="shared" si="281"/>
        <v>Oct</v>
      </c>
      <c r="Q2025" t="str">
        <f t="shared" si="282"/>
        <v>Oct-2022</v>
      </c>
      <c r="R2025" s="2" t="str">
        <f t="shared" si="287"/>
        <v>CHILDREN</v>
      </c>
    </row>
    <row r="2026" spans="1:18" x14ac:dyDescent="0.35">
      <c r="A2026" s="1">
        <v>45106</v>
      </c>
      <c r="B2026" t="s">
        <v>2056</v>
      </c>
      <c r="C2026">
        <v>23</v>
      </c>
      <c r="D2026" t="s">
        <v>14</v>
      </c>
      <c r="E2026" t="s">
        <v>35</v>
      </c>
      <c r="F2026" t="s">
        <v>30</v>
      </c>
      <c r="G2026" s="6">
        <f>VLOOKUP(F2026,S$11:$T$15, 2, FALSE)</f>
        <v>2496.7676064257025</v>
      </c>
      <c r="H2026" t="s">
        <v>28</v>
      </c>
      <c r="I2026" s="2">
        <v>3483.07</v>
      </c>
      <c r="J2026" t="str">
        <f t="shared" si="283"/>
        <v>18-39</v>
      </c>
      <c r="K2026" s="2">
        <f t="shared" si="279"/>
        <v>3831.3770000000004</v>
      </c>
      <c r="L2026" s="2">
        <f t="shared" si="284"/>
        <v>3831</v>
      </c>
      <c r="M2026" s="2">
        <f t="shared" si="285"/>
        <v>3832</v>
      </c>
      <c r="N2026" s="2">
        <f t="shared" si="286"/>
        <v>3831</v>
      </c>
      <c r="O2026">
        <f t="shared" si="280"/>
        <v>2023</v>
      </c>
      <c r="P2026" t="str">
        <f t="shared" si="281"/>
        <v>Jun</v>
      </c>
      <c r="Q2026" t="str">
        <f t="shared" si="282"/>
        <v>Jun-2023</v>
      </c>
      <c r="R2026" s="2" t="str">
        <f t="shared" si="287"/>
        <v>ADULTS</v>
      </c>
    </row>
    <row r="2027" spans="1:18" x14ac:dyDescent="0.35">
      <c r="A2027" s="1">
        <v>44737</v>
      </c>
      <c r="B2027" t="s">
        <v>2057</v>
      </c>
      <c r="C2027">
        <v>39</v>
      </c>
      <c r="D2027" t="s">
        <v>9</v>
      </c>
      <c r="E2027" t="s">
        <v>15</v>
      </c>
      <c r="F2027" t="s">
        <v>30</v>
      </c>
      <c r="G2027" s="6">
        <f>VLOOKUP(F2027,S$11:$T$15, 2, FALSE)</f>
        <v>2496.7676064257025</v>
      </c>
      <c r="H2027" t="s">
        <v>37</v>
      </c>
      <c r="I2027" s="2">
        <v>4455.6899999999996</v>
      </c>
      <c r="J2027" t="str">
        <f t="shared" si="283"/>
        <v>18-39</v>
      </c>
      <c r="K2027" s="2">
        <f t="shared" si="279"/>
        <v>4901.259</v>
      </c>
      <c r="L2027" s="2">
        <f t="shared" si="284"/>
        <v>4901</v>
      </c>
      <c r="M2027" s="2">
        <f t="shared" si="285"/>
        <v>4902</v>
      </c>
      <c r="N2027" s="2">
        <f t="shared" si="286"/>
        <v>4901</v>
      </c>
      <c r="O2027">
        <f t="shared" si="280"/>
        <v>2022</v>
      </c>
      <c r="P2027" t="str">
        <f t="shared" si="281"/>
        <v>Jun</v>
      </c>
      <c r="Q2027" t="str">
        <f t="shared" si="282"/>
        <v>Jun-2022</v>
      </c>
      <c r="R2027" s="2" t="str">
        <f t="shared" si="287"/>
        <v>ADULTS</v>
      </c>
    </row>
    <row r="2028" spans="1:18" x14ac:dyDescent="0.35">
      <c r="A2028" s="1">
        <v>45006</v>
      </c>
      <c r="B2028" t="s">
        <v>2058</v>
      </c>
      <c r="C2028">
        <v>34</v>
      </c>
      <c r="D2028" t="s">
        <v>21</v>
      </c>
      <c r="E2028" t="s">
        <v>19</v>
      </c>
      <c r="F2028" t="s">
        <v>30</v>
      </c>
      <c r="G2028" s="6">
        <f>VLOOKUP(F2028,S$11:$T$15, 2, FALSE)</f>
        <v>2496.7676064257025</v>
      </c>
      <c r="H2028" t="s">
        <v>17</v>
      </c>
      <c r="I2028" s="2">
        <v>4807.87</v>
      </c>
      <c r="J2028" t="str">
        <f t="shared" si="283"/>
        <v>18-39</v>
      </c>
      <c r="K2028" s="2">
        <f t="shared" si="279"/>
        <v>5288.6570000000002</v>
      </c>
      <c r="L2028" s="2">
        <f t="shared" si="284"/>
        <v>5289</v>
      </c>
      <c r="M2028" s="2">
        <f t="shared" si="285"/>
        <v>5289</v>
      </c>
      <c r="N2028" s="2">
        <f t="shared" si="286"/>
        <v>5288</v>
      </c>
      <c r="O2028">
        <f t="shared" si="280"/>
        <v>2023</v>
      </c>
      <c r="P2028" t="str">
        <f t="shared" si="281"/>
        <v>Mar</v>
      </c>
      <c r="Q2028" t="str">
        <f t="shared" si="282"/>
        <v>Mar-2023</v>
      </c>
      <c r="R2028" s="2" t="str">
        <f t="shared" si="287"/>
        <v>ADULTS</v>
      </c>
    </row>
    <row r="2029" spans="1:18" x14ac:dyDescent="0.35">
      <c r="A2029" s="1">
        <v>44676</v>
      </c>
      <c r="B2029" t="s">
        <v>2059</v>
      </c>
      <c r="C2029">
        <v>75</v>
      </c>
      <c r="D2029" t="s">
        <v>9</v>
      </c>
      <c r="E2029" t="s">
        <v>22</v>
      </c>
      <c r="F2029" t="s">
        <v>11</v>
      </c>
      <c r="G2029" s="6">
        <f>VLOOKUP(F2029,S$11:$T$15, 2, FALSE)</f>
        <v>2503.6022787783868</v>
      </c>
      <c r="H2029" t="s">
        <v>28</v>
      </c>
      <c r="I2029" s="2">
        <v>2614.7399999999998</v>
      </c>
      <c r="J2029" t="str">
        <f t="shared" si="283"/>
        <v>&gt;59</v>
      </c>
      <c r="K2029" s="2">
        <f t="shared" si="279"/>
        <v>2876.2139999999999</v>
      </c>
      <c r="L2029" s="2">
        <f t="shared" si="284"/>
        <v>2876</v>
      </c>
      <c r="M2029" s="2">
        <f t="shared" si="285"/>
        <v>2877</v>
      </c>
      <c r="N2029" s="2">
        <f t="shared" si="286"/>
        <v>2876</v>
      </c>
      <c r="O2029">
        <f t="shared" si="280"/>
        <v>2022</v>
      </c>
      <c r="P2029" t="str">
        <f t="shared" si="281"/>
        <v>Apr</v>
      </c>
      <c r="Q2029" t="str">
        <f t="shared" si="282"/>
        <v>Apr-2022</v>
      </c>
      <c r="R2029" s="2" t="str">
        <f t="shared" si="287"/>
        <v>ADULTS</v>
      </c>
    </row>
    <row r="2030" spans="1:18" x14ac:dyDescent="0.35">
      <c r="A2030" s="1">
        <v>44802</v>
      </c>
      <c r="B2030" t="s">
        <v>2060</v>
      </c>
      <c r="C2030">
        <v>72</v>
      </c>
      <c r="D2030" t="s">
        <v>21</v>
      </c>
      <c r="E2030" t="s">
        <v>19</v>
      </c>
      <c r="F2030" t="s">
        <v>30</v>
      </c>
      <c r="G2030" s="6">
        <f>VLOOKUP(F2030,S$11:$T$15, 2, FALSE)</f>
        <v>2496.7676064257025</v>
      </c>
      <c r="H2030" t="s">
        <v>17</v>
      </c>
      <c r="I2030" s="2">
        <v>4289.57</v>
      </c>
      <c r="J2030" t="str">
        <f t="shared" si="283"/>
        <v>&gt;59</v>
      </c>
      <c r="K2030" s="2">
        <f t="shared" si="279"/>
        <v>4718.527</v>
      </c>
      <c r="L2030" s="2">
        <f t="shared" si="284"/>
        <v>4719</v>
      </c>
      <c r="M2030" s="2">
        <f t="shared" si="285"/>
        <v>4719</v>
      </c>
      <c r="N2030" s="2">
        <f t="shared" si="286"/>
        <v>4718</v>
      </c>
      <c r="O2030">
        <f t="shared" si="280"/>
        <v>2022</v>
      </c>
      <c r="P2030" t="str">
        <f t="shared" si="281"/>
        <v>Aug</v>
      </c>
      <c r="Q2030" t="str">
        <f t="shared" si="282"/>
        <v>Aug-2022</v>
      </c>
      <c r="R2030" s="2" t="str">
        <f t="shared" si="287"/>
        <v>ADULTS</v>
      </c>
    </row>
    <row r="2031" spans="1:18" x14ac:dyDescent="0.35">
      <c r="A2031" s="1">
        <v>44739</v>
      </c>
      <c r="B2031" t="s">
        <v>2061</v>
      </c>
      <c r="C2031">
        <v>26</v>
      </c>
      <c r="D2031" t="s">
        <v>9</v>
      </c>
      <c r="E2031" t="s">
        <v>33</v>
      </c>
      <c r="F2031" t="s">
        <v>30</v>
      </c>
      <c r="G2031" s="6">
        <f>VLOOKUP(F2031,S$11:$T$15, 2, FALSE)</f>
        <v>2496.7676064257025</v>
      </c>
      <c r="H2031" t="s">
        <v>28</v>
      </c>
      <c r="I2031" s="2">
        <v>2258.9899999999998</v>
      </c>
      <c r="J2031" t="str">
        <f t="shared" si="283"/>
        <v>18-39</v>
      </c>
      <c r="K2031" s="2">
        <f t="shared" si="279"/>
        <v>2484.8890000000001</v>
      </c>
      <c r="L2031" s="2">
        <f t="shared" si="284"/>
        <v>2485</v>
      </c>
      <c r="M2031" s="2">
        <f t="shared" si="285"/>
        <v>2485</v>
      </c>
      <c r="N2031" s="2">
        <f t="shared" si="286"/>
        <v>2484</v>
      </c>
      <c r="O2031">
        <f t="shared" si="280"/>
        <v>2022</v>
      </c>
      <c r="P2031" t="str">
        <f t="shared" si="281"/>
        <v>Jun</v>
      </c>
      <c r="Q2031" t="str">
        <f t="shared" si="282"/>
        <v>Jun-2022</v>
      </c>
      <c r="R2031" s="2" t="str">
        <f t="shared" si="287"/>
        <v>ADULTS</v>
      </c>
    </row>
    <row r="2032" spans="1:18" x14ac:dyDescent="0.35">
      <c r="A2032" s="1">
        <v>44806</v>
      </c>
      <c r="B2032" t="s">
        <v>2062</v>
      </c>
      <c r="C2032">
        <v>54</v>
      </c>
      <c r="D2032" t="s">
        <v>9</v>
      </c>
      <c r="E2032" t="s">
        <v>10</v>
      </c>
      <c r="F2032" t="s">
        <v>16</v>
      </c>
      <c r="G2032" s="6">
        <f>VLOOKUP(F2032,S$11:$T$15, 2, FALSE)</f>
        <v>2509.1716796874998</v>
      </c>
      <c r="H2032" t="s">
        <v>40</v>
      </c>
      <c r="I2032" s="2">
        <v>4046.2</v>
      </c>
      <c r="J2032" t="str">
        <f t="shared" si="283"/>
        <v>40-59</v>
      </c>
      <c r="K2032" s="2">
        <f t="shared" si="279"/>
        <v>4450.82</v>
      </c>
      <c r="L2032" s="2">
        <f t="shared" si="284"/>
        <v>4451</v>
      </c>
      <c r="M2032" s="2">
        <f t="shared" si="285"/>
        <v>4451</v>
      </c>
      <c r="N2032" s="2">
        <f t="shared" si="286"/>
        <v>4450</v>
      </c>
      <c r="O2032">
        <f t="shared" si="280"/>
        <v>2022</v>
      </c>
      <c r="P2032" t="str">
        <f t="shared" si="281"/>
        <v>Sep</v>
      </c>
      <c r="Q2032" t="str">
        <f t="shared" si="282"/>
        <v>Sep-2022</v>
      </c>
      <c r="R2032" s="2" t="str">
        <f t="shared" si="287"/>
        <v>ADULTS</v>
      </c>
    </row>
    <row r="2033" spans="1:18" x14ac:dyDescent="0.35">
      <c r="A2033" s="1">
        <v>44962</v>
      </c>
      <c r="B2033" t="s">
        <v>2063</v>
      </c>
      <c r="C2033">
        <v>53</v>
      </c>
      <c r="D2033" t="s">
        <v>9</v>
      </c>
      <c r="E2033" t="s">
        <v>10</v>
      </c>
      <c r="F2033" t="s">
        <v>16</v>
      </c>
      <c r="G2033" s="6">
        <f>VLOOKUP(F2033,S$11:$T$15, 2, FALSE)</f>
        <v>2509.1716796874998</v>
      </c>
      <c r="H2033" t="s">
        <v>17</v>
      </c>
      <c r="I2033" s="2">
        <v>1843.73</v>
      </c>
      <c r="J2033" t="str">
        <f t="shared" si="283"/>
        <v>40-59</v>
      </c>
      <c r="K2033" s="2">
        <f t="shared" si="279"/>
        <v>2028.1030000000003</v>
      </c>
      <c r="L2033" s="2">
        <f t="shared" si="284"/>
        <v>2028</v>
      </c>
      <c r="M2033" s="2">
        <f t="shared" si="285"/>
        <v>2029</v>
      </c>
      <c r="N2033" s="2">
        <f t="shared" si="286"/>
        <v>2028</v>
      </c>
      <c r="O2033">
        <f t="shared" si="280"/>
        <v>2023</v>
      </c>
      <c r="P2033" t="str">
        <f t="shared" si="281"/>
        <v>Feb</v>
      </c>
      <c r="Q2033" t="str">
        <f t="shared" si="282"/>
        <v>Feb-2023</v>
      </c>
      <c r="R2033" s="2" t="str">
        <f t="shared" si="287"/>
        <v>ADULTS</v>
      </c>
    </row>
    <row r="2034" spans="1:18" x14ac:dyDescent="0.35">
      <c r="A2034" s="1">
        <v>45024</v>
      </c>
      <c r="B2034" t="s">
        <v>2064</v>
      </c>
      <c r="C2034">
        <v>71</v>
      </c>
      <c r="D2034" t="s">
        <v>14</v>
      </c>
      <c r="E2034" t="s">
        <v>19</v>
      </c>
      <c r="F2034" t="s">
        <v>16</v>
      </c>
      <c r="G2034" s="6">
        <f>VLOOKUP(F2034,S$11:$T$15, 2, FALSE)</f>
        <v>2509.1716796874998</v>
      </c>
      <c r="H2034" t="s">
        <v>17</v>
      </c>
      <c r="I2034" s="2">
        <v>4933.1400000000003</v>
      </c>
      <c r="J2034" t="str">
        <f t="shared" si="283"/>
        <v>&gt;59</v>
      </c>
      <c r="K2034" s="2">
        <f t="shared" si="279"/>
        <v>5426.4540000000006</v>
      </c>
      <c r="L2034" s="2">
        <f t="shared" si="284"/>
        <v>5426</v>
      </c>
      <c r="M2034" s="2">
        <f t="shared" si="285"/>
        <v>5427</v>
      </c>
      <c r="N2034" s="2">
        <f t="shared" si="286"/>
        <v>5426</v>
      </c>
      <c r="O2034">
        <f t="shared" si="280"/>
        <v>2023</v>
      </c>
      <c r="P2034" t="str">
        <f t="shared" si="281"/>
        <v>Apr</v>
      </c>
      <c r="Q2034" t="str">
        <f t="shared" si="282"/>
        <v>Apr-2023</v>
      </c>
      <c r="R2034" s="2" t="str">
        <f t="shared" si="287"/>
        <v>ADULTS</v>
      </c>
    </row>
    <row r="2035" spans="1:18" x14ac:dyDescent="0.35">
      <c r="A2035" s="1">
        <v>45223</v>
      </c>
      <c r="B2035" t="s">
        <v>2065</v>
      </c>
      <c r="C2035">
        <v>18</v>
      </c>
      <c r="D2035" t="s">
        <v>21</v>
      </c>
      <c r="E2035" t="s">
        <v>22</v>
      </c>
      <c r="F2035" t="s">
        <v>23</v>
      </c>
      <c r="G2035" s="6">
        <f>VLOOKUP(F2035,S$11:$T$15, 2, FALSE)</f>
        <v>2440.2966694490819</v>
      </c>
      <c r="H2035" t="s">
        <v>37</v>
      </c>
      <c r="I2035" s="2">
        <v>358.71</v>
      </c>
      <c r="J2035" t="str">
        <f t="shared" si="283"/>
        <v>18-39</v>
      </c>
      <c r="K2035" s="2">
        <f t="shared" si="279"/>
        <v>394.58100000000002</v>
      </c>
      <c r="L2035" s="2">
        <f t="shared" si="284"/>
        <v>395</v>
      </c>
      <c r="M2035" s="2">
        <f t="shared" si="285"/>
        <v>395</v>
      </c>
      <c r="N2035" s="2">
        <f t="shared" si="286"/>
        <v>394</v>
      </c>
      <c r="O2035">
        <f t="shared" si="280"/>
        <v>2023</v>
      </c>
      <c r="P2035" t="str">
        <f t="shared" si="281"/>
        <v>Oct</v>
      </c>
      <c r="Q2035" t="str">
        <f t="shared" si="282"/>
        <v>Oct-2023</v>
      </c>
      <c r="R2035" s="2" t="str">
        <f t="shared" si="287"/>
        <v>ADULTS</v>
      </c>
    </row>
    <row r="2036" spans="1:18" x14ac:dyDescent="0.35">
      <c r="A2036" s="1">
        <v>45100</v>
      </c>
      <c r="B2036" t="s">
        <v>2066</v>
      </c>
      <c r="C2036">
        <v>99</v>
      </c>
      <c r="D2036" t="s">
        <v>14</v>
      </c>
      <c r="E2036" t="s">
        <v>33</v>
      </c>
      <c r="F2036" t="s">
        <v>11</v>
      </c>
      <c r="G2036" s="6">
        <f>VLOOKUP(F2036,S$11:$T$15, 2, FALSE)</f>
        <v>2503.6022787783868</v>
      </c>
      <c r="H2036" t="s">
        <v>67</v>
      </c>
      <c r="I2036" s="2">
        <v>3030.52</v>
      </c>
      <c r="J2036" t="str">
        <f t="shared" si="283"/>
        <v>&gt;59</v>
      </c>
      <c r="K2036" s="2">
        <f t="shared" si="279"/>
        <v>3333.5720000000001</v>
      </c>
      <c r="L2036" s="2">
        <f t="shared" si="284"/>
        <v>3334</v>
      </c>
      <c r="M2036" s="2">
        <f t="shared" si="285"/>
        <v>3334</v>
      </c>
      <c r="N2036" s="2">
        <f t="shared" si="286"/>
        <v>3333</v>
      </c>
      <c r="O2036">
        <f t="shared" si="280"/>
        <v>2023</v>
      </c>
      <c r="P2036" t="str">
        <f t="shared" si="281"/>
        <v>Jun</v>
      </c>
      <c r="Q2036" t="str">
        <f t="shared" si="282"/>
        <v>Jun-2023</v>
      </c>
      <c r="R2036" s="2" t="str">
        <f t="shared" si="287"/>
        <v>ADULTS</v>
      </c>
    </row>
    <row r="2037" spans="1:18" x14ac:dyDescent="0.35">
      <c r="A2037" s="1">
        <v>44966</v>
      </c>
      <c r="B2037" t="s">
        <v>2067</v>
      </c>
      <c r="C2037">
        <v>73</v>
      </c>
      <c r="D2037" t="s">
        <v>9</v>
      </c>
      <c r="E2037" t="s">
        <v>15</v>
      </c>
      <c r="F2037" t="s">
        <v>16</v>
      </c>
      <c r="G2037" s="6">
        <f>VLOOKUP(F2037,S$11:$T$15, 2, FALSE)</f>
        <v>2509.1716796874998</v>
      </c>
      <c r="H2037" t="s">
        <v>37</v>
      </c>
      <c r="I2037" s="2">
        <v>1868.43</v>
      </c>
      <c r="J2037" t="str">
        <f t="shared" si="283"/>
        <v>&gt;59</v>
      </c>
      <c r="K2037" s="2">
        <f t="shared" si="279"/>
        <v>2055.2730000000001</v>
      </c>
      <c r="L2037" s="2">
        <f t="shared" si="284"/>
        <v>2055</v>
      </c>
      <c r="M2037" s="2">
        <f t="shared" si="285"/>
        <v>2056</v>
      </c>
      <c r="N2037" s="2">
        <f t="shared" si="286"/>
        <v>2055</v>
      </c>
      <c r="O2037">
        <f t="shared" si="280"/>
        <v>2023</v>
      </c>
      <c r="P2037" t="str">
        <f t="shared" si="281"/>
        <v>Feb</v>
      </c>
      <c r="Q2037" t="str">
        <f t="shared" si="282"/>
        <v>Feb-2023</v>
      </c>
      <c r="R2037" s="2" t="str">
        <f t="shared" si="287"/>
        <v>ADULTS</v>
      </c>
    </row>
    <row r="2038" spans="1:18" x14ac:dyDescent="0.35">
      <c r="A2038" s="1">
        <v>45087</v>
      </c>
      <c r="B2038" t="s">
        <v>2068</v>
      </c>
      <c r="C2038">
        <v>18</v>
      </c>
      <c r="D2038" t="s">
        <v>9</v>
      </c>
      <c r="E2038" t="s">
        <v>19</v>
      </c>
      <c r="F2038" t="s">
        <v>23</v>
      </c>
      <c r="G2038" s="6">
        <f>VLOOKUP(F2038,S$11:$T$15, 2, FALSE)</f>
        <v>2440.2966694490819</v>
      </c>
      <c r="H2038" t="s">
        <v>40</v>
      </c>
      <c r="I2038" s="2">
        <v>290.02</v>
      </c>
      <c r="J2038" t="str">
        <f t="shared" si="283"/>
        <v>18-39</v>
      </c>
      <c r="K2038" s="2">
        <f t="shared" si="279"/>
        <v>319.02199999999999</v>
      </c>
      <c r="L2038" s="2">
        <f t="shared" si="284"/>
        <v>319</v>
      </c>
      <c r="M2038" s="2">
        <f t="shared" si="285"/>
        <v>320</v>
      </c>
      <c r="N2038" s="2">
        <f t="shared" si="286"/>
        <v>319</v>
      </c>
      <c r="O2038">
        <f t="shared" si="280"/>
        <v>2023</v>
      </c>
      <c r="P2038" t="str">
        <f t="shared" si="281"/>
        <v>Jun</v>
      </c>
      <c r="Q2038" t="str">
        <f t="shared" si="282"/>
        <v>Jun-2023</v>
      </c>
      <c r="R2038" s="2" t="str">
        <f t="shared" si="287"/>
        <v>ADULTS</v>
      </c>
    </row>
    <row r="2039" spans="1:18" x14ac:dyDescent="0.35">
      <c r="A2039" s="1">
        <v>45103</v>
      </c>
      <c r="B2039" t="s">
        <v>2069</v>
      </c>
      <c r="C2039">
        <v>96</v>
      </c>
      <c r="D2039" t="s">
        <v>14</v>
      </c>
      <c r="E2039" t="s">
        <v>15</v>
      </c>
      <c r="F2039" t="s">
        <v>11</v>
      </c>
      <c r="G2039" s="6">
        <f>VLOOKUP(F2039,S$11:$T$15, 2, FALSE)</f>
        <v>2503.6022787783868</v>
      </c>
      <c r="H2039" t="s">
        <v>37</v>
      </c>
      <c r="I2039" s="2">
        <v>40.479999999999997</v>
      </c>
      <c r="J2039" t="str">
        <f t="shared" si="283"/>
        <v>&gt;59</v>
      </c>
      <c r="K2039" s="2">
        <f t="shared" si="279"/>
        <v>44.527999999999999</v>
      </c>
      <c r="L2039" s="2">
        <f t="shared" si="284"/>
        <v>45</v>
      </c>
      <c r="M2039" s="2">
        <f t="shared" si="285"/>
        <v>45</v>
      </c>
      <c r="N2039" s="2">
        <f t="shared" si="286"/>
        <v>44</v>
      </c>
      <c r="O2039">
        <f t="shared" si="280"/>
        <v>2023</v>
      </c>
      <c r="P2039" t="str">
        <f t="shared" si="281"/>
        <v>Jun</v>
      </c>
      <c r="Q2039" t="str">
        <f t="shared" si="282"/>
        <v>Jun-2023</v>
      </c>
      <c r="R2039" s="2" t="str">
        <f t="shared" si="287"/>
        <v>ADULTS</v>
      </c>
    </row>
    <row r="2040" spans="1:18" x14ac:dyDescent="0.35">
      <c r="A2040" s="1">
        <v>45120</v>
      </c>
      <c r="B2040" t="s">
        <v>2070</v>
      </c>
      <c r="C2040">
        <v>37</v>
      </c>
      <c r="D2040" t="s">
        <v>14</v>
      </c>
      <c r="E2040" t="s">
        <v>35</v>
      </c>
      <c r="F2040" t="s">
        <v>16</v>
      </c>
      <c r="G2040" s="6">
        <f>VLOOKUP(F2040,S$11:$T$15, 2, FALSE)</f>
        <v>2509.1716796874998</v>
      </c>
      <c r="H2040" t="s">
        <v>40</v>
      </c>
      <c r="I2040" s="2">
        <v>992.57</v>
      </c>
      <c r="J2040" t="str">
        <f t="shared" si="283"/>
        <v>18-39</v>
      </c>
      <c r="K2040" s="2">
        <f t="shared" si="279"/>
        <v>1091.8270000000002</v>
      </c>
      <c r="L2040" s="2">
        <f t="shared" si="284"/>
        <v>1092</v>
      </c>
      <c r="M2040" s="2">
        <f t="shared" si="285"/>
        <v>1092</v>
      </c>
      <c r="N2040" s="2">
        <f t="shared" si="286"/>
        <v>1091</v>
      </c>
      <c r="O2040">
        <f t="shared" si="280"/>
        <v>2023</v>
      </c>
      <c r="P2040" t="str">
        <f t="shared" si="281"/>
        <v>Jul</v>
      </c>
      <c r="Q2040" t="str">
        <f t="shared" si="282"/>
        <v>Jul-2023</v>
      </c>
      <c r="R2040" s="2" t="str">
        <f t="shared" si="287"/>
        <v>ADULTS</v>
      </c>
    </row>
    <row r="2041" spans="1:18" x14ac:dyDescent="0.35">
      <c r="A2041" s="1">
        <v>45126</v>
      </c>
      <c r="B2041" t="s">
        <v>2071</v>
      </c>
      <c r="C2041">
        <v>25</v>
      </c>
      <c r="D2041" t="s">
        <v>14</v>
      </c>
      <c r="E2041" t="s">
        <v>10</v>
      </c>
      <c r="F2041" t="s">
        <v>23</v>
      </c>
      <c r="G2041" s="6">
        <f>VLOOKUP(F2041,S$11:$T$15, 2, FALSE)</f>
        <v>2440.2966694490819</v>
      </c>
      <c r="H2041" t="s">
        <v>12</v>
      </c>
      <c r="I2041" s="2">
        <v>2059.16</v>
      </c>
      <c r="J2041" t="str">
        <f t="shared" si="283"/>
        <v>18-39</v>
      </c>
      <c r="K2041" s="2">
        <f t="shared" si="279"/>
        <v>2265.076</v>
      </c>
      <c r="L2041" s="2">
        <f t="shared" si="284"/>
        <v>2265</v>
      </c>
      <c r="M2041" s="2">
        <f t="shared" si="285"/>
        <v>2266</v>
      </c>
      <c r="N2041" s="2">
        <f t="shared" si="286"/>
        <v>2265</v>
      </c>
      <c r="O2041">
        <f t="shared" si="280"/>
        <v>2023</v>
      </c>
      <c r="P2041" t="str">
        <f t="shared" si="281"/>
        <v>Jul</v>
      </c>
      <c r="Q2041" t="str">
        <f t="shared" si="282"/>
        <v>Jul-2023</v>
      </c>
      <c r="R2041" s="2" t="str">
        <f t="shared" si="287"/>
        <v>ADULTS</v>
      </c>
    </row>
    <row r="2042" spans="1:18" x14ac:dyDescent="0.35">
      <c r="A2042" s="1">
        <v>45051</v>
      </c>
      <c r="B2042" t="s">
        <v>2072</v>
      </c>
      <c r="C2042">
        <v>47</v>
      </c>
      <c r="D2042" t="s">
        <v>21</v>
      </c>
      <c r="E2042" t="s">
        <v>25</v>
      </c>
      <c r="F2042" t="s">
        <v>30</v>
      </c>
      <c r="G2042" s="6">
        <f>VLOOKUP(F2042,S$11:$T$15, 2, FALSE)</f>
        <v>2496.7676064257025</v>
      </c>
      <c r="H2042" t="s">
        <v>28</v>
      </c>
      <c r="I2042" s="2">
        <v>692.96</v>
      </c>
      <c r="J2042" t="str">
        <f t="shared" si="283"/>
        <v>40-59</v>
      </c>
      <c r="K2042" s="2">
        <f t="shared" si="279"/>
        <v>762.25600000000009</v>
      </c>
      <c r="L2042" s="2">
        <f t="shared" si="284"/>
        <v>762</v>
      </c>
      <c r="M2042" s="2">
        <f t="shared" si="285"/>
        <v>763</v>
      </c>
      <c r="N2042" s="2">
        <f t="shared" si="286"/>
        <v>762</v>
      </c>
      <c r="O2042">
        <f t="shared" si="280"/>
        <v>2023</v>
      </c>
      <c r="P2042" t="str">
        <f t="shared" si="281"/>
        <v>May</v>
      </c>
      <c r="Q2042" t="str">
        <f t="shared" si="282"/>
        <v>May-2023</v>
      </c>
      <c r="R2042" s="2" t="str">
        <f t="shared" si="287"/>
        <v>ADULTS</v>
      </c>
    </row>
    <row r="2043" spans="1:18" x14ac:dyDescent="0.35">
      <c r="A2043" s="1">
        <v>45199</v>
      </c>
      <c r="B2043" t="s">
        <v>2073</v>
      </c>
      <c r="C2043">
        <v>37</v>
      </c>
      <c r="D2043" t="s">
        <v>9</v>
      </c>
      <c r="E2043" t="s">
        <v>25</v>
      </c>
      <c r="F2043" t="s">
        <v>30</v>
      </c>
      <c r="G2043" s="6">
        <f>VLOOKUP(F2043,S$11:$T$15, 2, FALSE)</f>
        <v>2496.7676064257025</v>
      </c>
      <c r="H2043" t="s">
        <v>28</v>
      </c>
      <c r="I2043" s="2">
        <v>4303.57</v>
      </c>
      <c r="J2043" t="str">
        <f t="shared" si="283"/>
        <v>18-39</v>
      </c>
      <c r="K2043" s="2">
        <f t="shared" si="279"/>
        <v>4733.9269999999997</v>
      </c>
      <c r="L2043" s="2">
        <f t="shared" si="284"/>
        <v>4734</v>
      </c>
      <c r="M2043" s="2">
        <f t="shared" si="285"/>
        <v>4734</v>
      </c>
      <c r="N2043" s="2">
        <f t="shared" si="286"/>
        <v>4733</v>
      </c>
      <c r="O2043">
        <f t="shared" si="280"/>
        <v>2023</v>
      </c>
      <c r="P2043" t="str">
        <f t="shared" si="281"/>
        <v>Sep</v>
      </c>
      <c r="Q2043" t="str">
        <f t="shared" si="282"/>
        <v>Sep-2023</v>
      </c>
      <c r="R2043" s="2" t="str">
        <f t="shared" si="287"/>
        <v>ADULTS</v>
      </c>
    </row>
    <row r="2044" spans="1:18" x14ac:dyDescent="0.35">
      <c r="A2044" s="1">
        <v>44808</v>
      </c>
      <c r="B2044" t="s">
        <v>2074</v>
      </c>
      <c r="C2044">
        <v>67</v>
      </c>
      <c r="D2044" t="s">
        <v>21</v>
      </c>
      <c r="E2044" t="s">
        <v>35</v>
      </c>
      <c r="F2044" t="s">
        <v>16</v>
      </c>
      <c r="G2044" s="6">
        <f>VLOOKUP(F2044,S$11:$T$15, 2, FALSE)</f>
        <v>2509.1716796874998</v>
      </c>
      <c r="H2044" t="s">
        <v>37</v>
      </c>
      <c r="I2044" s="2">
        <v>4319.0200000000004</v>
      </c>
      <c r="J2044" t="str">
        <f t="shared" si="283"/>
        <v>&gt;59</v>
      </c>
      <c r="K2044" s="2">
        <f t="shared" si="279"/>
        <v>4750.9220000000005</v>
      </c>
      <c r="L2044" s="2">
        <f t="shared" si="284"/>
        <v>4751</v>
      </c>
      <c r="M2044" s="2">
        <f t="shared" si="285"/>
        <v>4751</v>
      </c>
      <c r="N2044" s="2">
        <f t="shared" si="286"/>
        <v>4750</v>
      </c>
      <c r="O2044">
        <f t="shared" si="280"/>
        <v>2022</v>
      </c>
      <c r="P2044" t="str">
        <f t="shared" si="281"/>
        <v>Sep</v>
      </c>
      <c r="Q2044" t="str">
        <f t="shared" si="282"/>
        <v>Sep-2022</v>
      </c>
      <c r="R2044" s="2" t="str">
        <f t="shared" si="287"/>
        <v>ADULTS</v>
      </c>
    </row>
    <row r="2045" spans="1:18" x14ac:dyDescent="0.35">
      <c r="A2045" s="1">
        <v>44932</v>
      </c>
      <c r="B2045" t="s">
        <v>2075</v>
      </c>
      <c r="C2045">
        <v>48</v>
      </c>
      <c r="D2045" t="s">
        <v>21</v>
      </c>
      <c r="E2045" t="s">
        <v>15</v>
      </c>
      <c r="F2045" t="s">
        <v>11</v>
      </c>
      <c r="G2045" s="6">
        <f>VLOOKUP(F2045,S$11:$T$15, 2, FALSE)</f>
        <v>2503.6022787783868</v>
      </c>
      <c r="H2045" t="s">
        <v>28</v>
      </c>
      <c r="I2045" s="2">
        <v>3738.09</v>
      </c>
      <c r="J2045" t="str">
        <f t="shared" si="283"/>
        <v>40-59</v>
      </c>
      <c r="K2045" s="2">
        <f t="shared" si="279"/>
        <v>4111.8990000000003</v>
      </c>
      <c r="L2045" s="2">
        <f t="shared" si="284"/>
        <v>4112</v>
      </c>
      <c r="M2045" s="2">
        <f t="shared" si="285"/>
        <v>4112</v>
      </c>
      <c r="N2045" s="2">
        <f t="shared" si="286"/>
        <v>4111</v>
      </c>
      <c r="O2045">
        <f t="shared" si="280"/>
        <v>2023</v>
      </c>
      <c r="P2045" t="str">
        <f t="shared" si="281"/>
        <v>Jan</v>
      </c>
      <c r="Q2045" t="str">
        <f t="shared" si="282"/>
        <v>Jan-2023</v>
      </c>
      <c r="R2045" s="2" t="str">
        <f t="shared" si="287"/>
        <v>ADULTS</v>
      </c>
    </row>
    <row r="2046" spans="1:18" x14ac:dyDescent="0.35">
      <c r="A2046" s="1">
        <v>44917</v>
      </c>
      <c r="B2046" t="s">
        <v>2076</v>
      </c>
      <c r="C2046">
        <v>94</v>
      </c>
      <c r="D2046" t="s">
        <v>9</v>
      </c>
      <c r="E2046" t="s">
        <v>15</v>
      </c>
      <c r="F2046" t="s">
        <v>30</v>
      </c>
      <c r="G2046" s="6">
        <f>VLOOKUP(F2046,S$11:$T$15, 2, FALSE)</f>
        <v>2496.7676064257025</v>
      </c>
      <c r="H2046" t="s">
        <v>37</v>
      </c>
      <c r="I2046" s="2">
        <v>1885.83</v>
      </c>
      <c r="J2046" t="str">
        <f t="shared" si="283"/>
        <v>&gt;59</v>
      </c>
      <c r="K2046" s="2">
        <f t="shared" si="279"/>
        <v>2074.413</v>
      </c>
      <c r="L2046" s="2">
        <f t="shared" si="284"/>
        <v>2074</v>
      </c>
      <c r="M2046" s="2">
        <f t="shared" si="285"/>
        <v>2075</v>
      </c>
      <c r="N2046" s="2">
        <f t="shared" si="286"/>
        <v>2074</v>
      </c>
      <c r="O2046">
        <f t="shared" si="280"/>
        <v>2022</v>
      </c>
      <c r="P2046" t="str">
        <f t="shared" si="281"/>
        <v>Dec</v>
      </c>
      <c r="Q2046" t="str">
        <f t="shared" si="282"/>
        <v>Dec-2022</v>
      </c>
      <c r="R2046" s="2" t="str">
        <f t="shared" si="287"/>
        <v>ADULTS</v>
      </c>
    </row>
    <row r="2047" spans="1:18" x14ac:dyDescent="0.35">
      <c r="A2047" s="1">
        <v>45186</v>
      </c>
      <c r="B2047" t="s">
        <v>2077</v>
      </c>
      <c r="C2047">
        <v>95</v>
      </c>
      <c r="D2047" t="s">
        <v>14</v>
      </c>
      <c r="E2047" t="s">
        <v>27</v>
      </c>
      <c r="F2047" t="s">
        <v>11</v>
      </c>
      <c r="G2047" s="6">
        <f>VLOOKUP(F2047,S$11:$T$15, 2, FALSE)</f>
        <v>2503.6022787783868</v>
      </c>
      <c r="H2047" t="s">
        <v>37</v>
      </c>
      <c r="I2047" s="2">
        <v>1262.8800000000001</v>
      </c>
      <c r="J2047" t="str">
        <f t="shared" si="283"/>
        <v>&gt;59</v>
      </c>
      <c r="K2047" s="2">
        <f t="shared" si="279"/>
        <v>1389.1680000000001</v>
      </c>
      <c r="L2047" s="2">
        <f t="shared" si="284"/>
        <v>1389</v>
      </c>
      <c r="M2047" s="2">
        <f t="shared" si="285"/>
        <v>1390</v>
      </c>
      <c r="N2047" s="2">
        <f t="shared" si="286"/>
        <v>1389</v>
      </c>
      <c r="O2047">
        <f t="shared" si="280"/>
        <v>2023</v>
      </c>
      <c r="P2047" t="str">
        <f t="shared" si="281"/>
        <v>Sep</v>
      </c>
      <c r="Q2047" t="str">
        <f t="shared" si="282"/>
        <v>Sep-2023</v>
      </c>
      <c r="R2047" s="2" t="str">
        <f t="shared" si="287"/>
        <v>ADULTS</v>
      </c>
    </row>
    <row r="2048" spans="1:18" x14ac:dyDescent="0.35">
      <c r="A2048" s="1">
        <v>45123</v>
      </c>
      <c r="B2048" t="s">
        <v>2078</v>
      </c>
      <c r="C2048">
        <v>10</v>
      </c>
      <c r="D2048" t="s">
        <v>21</v>
      </c>
      <c r="E2048" t="s">
        <v>10</v>
      </c>
      <c r="F2048" t="s">
        <v>30</v>
      </c>
      <c r="G2048" s="6">
        <f>VLOOKUP(F2048,S$11:$T$15, 2, FALSE)</f>
        <v>2496.7676064257025</v>
      </c>
      <c r="H2048" t="s">
        <v>67</v>
      </c>
      <c r="I2048" s="2">
        <v>4000.32</v>
      </c>
      <c r="J2048" t="str">
        <f t="shared" si="283"/>
        <v>0-17</v>
      </c>
      <c r="K2048" s="2">
        <f t="shared" si="279"/>
        <v>4400.3520000000008</v>
      </c>
      <c r="L2048" s="2">
        <f t="shared" si="284"/>
        <v>4400</v>
      </c>
      <c r="M2048" s="2">
        <f t="shared" si="285"/>
        <v>4401</v>
      </c>
      <c r="N2048" s="2">
        <f t="shared" si="286"/>
        <v>4400</v>
      </c>
      <c r="O2048">
        <f t="shared" si="280"/>
        <v>2023</v>
      </c>
      <c r="P2048" t="str">
        <f t="shared" si="281"/>
        <v>Jul</v>
      </c>
      <c r="Q2048" t="str">
        <f t="shared" si="282"/>
        <v>Jul-2023</v>
      </c>
      <c r="R2048" s="2" t="str">
        <f t="shared" si="287"/>
        <v>CHILDREN</v>
      </c>
    </row>
    <row r="2049" spans="1:18" x14ac:dyDescent="0.35">
      <c r="A2049" s="1">
        <v>45001</v>
      </c>
      <c r="B2049" t="s">
        <v>2079</v>
      </c>
      <c r="C2049">
        <v>27</v>
      </c>
      <c r="D2049" t="s">
        <v>9</v>
      </c>
      <c r="E2049" t="s">
        <v>33</v>
      </c>
      <c r="F2049" t="s">
        <v>11</v>
      </c>
      <c r="G2049" s="6">
        <f>VLOOKUP(F2049,S$11:$T$15, 2, FALSE)</f>
        <v>2503.6022787783868</v>
      </c>
      <c r="H2049" t="s">
        <v>37</v>
      </c>
      <c r="I2049" s="2">
        <v>2784.14</v>
      </c>
      <c r="J2049" t="str">
        <f t="shared" si="283"/>
        <v>18-39</v>
      </c>
      <c r="K2049" s="2">
        <f t="shared" si="279"/>
        <v>3062.5540000000001</v>
      </c>
      <c r="L2049" s="2">
        <f t="shared" si="284"/>
        <v>3063</v>
      </c>
      <c r="M2049" s="2">
        <f t="shared" si="285"/>
        <v>3063</v>
      </c>
      <c r="N2049" s="2">
        <f t="shared" si="286"/>
        <v>3062</v>
      </c>
      <c r="O2049">
        <f t="shared" si="280"/>
        <v>2023</v>
      </c>
      <c r="P2049" t="str">
        <f t="shared" si="281"/>
        <v>Mar</v>
      </c>
      <c r="Q2049" t="str">
        <f t="shared" si="282"/>
        <v>Mar-2023</v>
      </c>
      <c r="R2049" s="2" t="str">
        <f t="shared" si="287"/>
        <v>ADULTS</v>
      </c>
    </row>
    <row r="2050" spans="1:18" x14ac:dyDescent="0.35">
      <c r="A2050" s="1">
        <v>44679</v>
      </c>
      <c r="B2050" t="s">
        <v>2080</v>
      </c>
      <c r="C2050">
        <v>97</v>
      </c>
      <c r="D2050" t="s">
        <v>21</v>
      </c>
      <c r="E2050" t="s">
        <v>35</v>
      </c>
      <c r="F2050" t="s">
        <v>30</v>
      </c>
      <c r="G2050" s="6">
        <f>VLOOKUP(F2050,S$11:$T$15, 2, FALSE)</f>
        <v>2496.7676064257025</v>
      </c>
      <c r="H2050" t="s">
        <v>17</v>
      </c>
      <c r="I2050" s="2">
        <v>2273.96</v>
      </c>
      <c r="J2050" t="str">
        <f t="shared" si="283"/>
        <v>&gt;59</v>
      </c>
      <c r="K2050" s="2">
        <f t="shared" ref="K2050:K2113" si="288">I2050*1.1</f>
        <v>2501.3560000000002</v>
      </c>
      <c r="L2050" s="2">
        <f t="shared" si="284"/>
        <v>2501</v>
      </c>
      <c r="M2050" s="2">
        <f t="shared" si="285"/>
        <v>2502</v>
      </c>
      <c r="N2050" s="2">
        <f t="shared" si="286"/>
        <v>2501</v>
      </c>
      <c r="O2050">
        <f t="shared" ref="O2050:O2113" si="289">YEAR(A2050)</f>
        <v>2022</v>
      </c>
      <c r="P2050" t="str">
        <f t="shared" ref="P2050:P2113" si="290">TEXT(A2050, "MMM")</f>
        <v>Apr</v>
      </c>
      <c r="Q2050" t="str">
        <f t="shared" ref="Q2050:Q2113" si="291">TEXT(A2050, "MMM-YYYY")</f>
        <v>Apr-2022</v>
      </c>
      <c r="R2050" s="2" t="str">
        <f t="shared" si="287"/>
        <v>ADULTS</v>
      </c>
    </row>
    <row r="2051" spans="1:18" x14ac:dyDescent="0.35">
      <c r="A2051" s="1">
        <v>44774</v>
      </c>
      <c r="B2051" t="s">
        <v>2081</v>
      </c>
      <c r="C2051">
        <v>72</v>
      </c>
      <c r="D2051" t="s">
        <v>21</v>
      </c>
      <c r="E2051" t="s">
        <v>33</v>
      </c>
      <c r="F2051" t="s">
        <v>23</v>
      </c>
      <c r="G2051" s="6">
        <f>VLOOKUP(F2051,S$11:$T$15, 2, FALSE)</f>
        <v>2440.2966694490819</v>
      </c>
      <c r="H2051" t="s">
        <v>40</v>
      </c>
      <c r="I2051" s="2">
        <v>2011</v>
      </c>
      <c r="J2051" t="str">
        <f t="shared" ref="J2051:J2114" si="292">IF(C2051&lt;=17,"0-17",IF(C2051&lt;=39, "18-39", IF(C2051&lt;=59, "40-59", "&gt;59")))</f>
        <v>&gt;59</v>
      </c>
      <c r="K2051" s="2">
        <f t="shared" si="288"/>
        <v>2212.1000000000004</v>
      </c>
      <c r="L2051" s="2">
        <f t="shared" ref="L2051:L2114" si="293">ROUND(K2051, 0)</f>
        <v>2212</v>
      </c>
      <c r="M2051" s="2">
        <f t="shared" ref="M2051:M2114" si="294">ROUNDUP(K2051, 0)</f>
        <v>2213</v>
      </c>
      <c r="N2051" s="2">
        <f t="shared" ref="N2051:N2114" si="295">ROUNDDOWN(K2051,0)</f>
        <v>2212</v>
      </c>
      <c r="O2051">
        <f t="shared" si="289"/>
        <v>2022</v>
      </c>
      <c r="P2051" t="str">
        <f t="shared" si="290"/>
        <v>Aug</v>
      </c>
      <c r="Q2051" t="str">
        <f t="shared" si="291"/>
        <v>Aug-2022</v>
      </c>
      <c r="R2051" s="2" t="str">
        <f t="shared" ref="R2051:R2114" si="296">IF(C2051&gt;=18, "ADULTS", "CHILDREN")</f>
        <v>ADULTS</v>
      </c>
    </row>
    <row r="2052" spans="1:18" x14ac:dyDescent="0.35">
      <c r="A2052" s="1">
        <v>44949</v>
      </c>
      <c r="B2052" t="s">
        <v>2082</v>
      </c>
      <c r="C2052">
        <v>97</v>
      </c>
      <c r="D2052" t="s">
        <v>14</v>
      </c>
      <c r="E2052" t="s">
        <v>25</v>
      </c>
      <c r="F2052" t="s">
        <v>23</v>
      </c>
      <c r="G2052" s="6">
        <f>VLOOKUP(F2052,S$11:$T$15, 2, FALSE)</f>
        <v>2440.2966694490819</v>
      </c>
      <c r="H2052" t="s">
        <v>40</v>
      </c>
      <c r="I2052" s="2">
        <v>1389.4</v>
      </c>
      <c r="J2052" t="str">
        <f t="shared" si="292"/>
        <v>&gt;59</v>
      </c>
      <c r="K2052" s="2">
        <f t="shared" si="288"/>
        <v>1528.3400000000001</v>
      </c>
      <c r="L2052" s="2">
        <f t="shared" si="293"/>
        <v>1528</v>
      </c>
      <c r="M2052" s="2">
        <f t="shared" si="294"/>
        <v>1529</v>
      </c>
      <c r="N2052" s="2">
        <f t="shared" si="295"/>
        <v>1528</v>
      </c>
      <c r="O2052">
        <f t="shared" si="289"/>
        <v>2023</v>
      </c>
      <c r="P2052" t="str">
        <f t="shared" si="290"/>
        <v>Jan</v>
      </c>
      <c r="Q2052" t="str">
        <f t="shared" si="291"/>
        <v>Jan-2023</v>
      </c>
      <c r="R2052" s="2" t="str">
        <f t="shared" si="296"/>
        <v>ADULTS</v>
      </c>
    </row>
    <row r="2053" spans="1:18" x14ac:dyDescent="0.35">
      <c r="A2053" s="1">
        <v>44873</v>
      </c>
      <c r="B2053" t="s">
        <v>2083</v>
      </c>
      <c r="C2053">
        <v>6</v>
      </c>
      <c r="D2053" t="s">
        <v>9</v>
      </c>
      <c r="E2053" t="s">
        <v>10</v>
      </c>
      <c r="F2053" t="s">
        <v>30</v>
      </c>
      <c r="G2053" s="6">
        <f>VLOOKUP(F2053,S$11:$T$15, 2, FALSE)</f>
        <v>2496.7676064257025</v>
      </c>
      <c r="H2053" t="s">
        <v>17</v>
      </c>
      <c r="I2053" s="2">
        <v>860.42</v>
      </c>
      <c r="J2053" t="str">
        <f t="shared" si="292"/>
        <v>0-17</v>
      </c>
      <c r="K2053" s="2">
        <f t="shared" si="288"/>
        <v>946.46199999999999</v>
      </c>
      <c r="L2053" s="2">
        <f t="shared" si="293"/>
        <v>946</v>
      </c>
      <c r="M2053" s="2">
        <f t="shared" si="294"/>
        <v>947</v>
      </c>
      <c r="N2053" s="2">
        <f t="shared" si="295"/>
        <v>946</v>
      </c>
      <c r="O2053">
        <f t="shared" si="289"/>
        <v>2022</v>
      </c>
      <c r="P2053" t="str">
        <f t="shared" si="290"/>
        <v>Nov</v>
      </c>
      <c r="Q2053" t="str">
        <f t="shared" si="291"/>
        <v>Nov-2022</v>
      </c>
      <c r="R2053" s="2" t="str">
        <f t="shared" si="296"/>
        <v>CHILDREN</v>
      </c>
    </row>
    <row r="2054" spans="1:18" x14ac:dyDescent="0.35">
      <c r="A2054" s="1">
        <v>44726</v>
      </c>
      <c r="B2054" t="s">
        <v>2084</v>
      </c>
      <c r="C2054">
        <v>23</v>
      </c>
      <c r="D2054" t="s">
        <v>14</v>
      </c>
      <c r="E2054" t="s">
        <v>22</v>
      </c>
      <c r="F2054" t="s">
        <v>11</v>
      </c>
      <c r="G2054" s="6">
        <f>VLOOKUP(F2054,S$11:$T$15, 2, FALSE)</f>
        <v>2503.6022787783868</v>
      </c>
      <c r="H2054" t="s">
        <v>12</v>
      </c>
      <c r="I2054" s="2">
        <v>3701.08</v>
      </c>
      <c r="J2054" t="str">
        <f t="shared" si="292"/>
        <v>18-39</v>
      </c>
      <c r="K2054" s="2">
        <f t="shared" si="288"/>
        <v>4071.1880000000001</v>
      </c>
      <c r="L2054" s="2">
        <f t="shared" si="293"/>
        <v>4071</v>
      </c>
      <c r="M2054" s="2">
        <f t="shared" si="294"/>
        <v>4072</v>
      </c>
      <c r="N2054" s="2">
        <f t="shared" si="295"/>
        <v>4071</v>
      </c>
      <c r="O2054">
        <f t="shared" si="289"/>
        <v>2022</v>
      </c>
      <c r="P2054" t="str">
        <f t="shared" si="290"/>
        <v>Jun</v>
      </c>
      <c r="Q2054" t="str">
        <f t="shared" si="291"/>
        <v>Jun-2022</v>
      </c>
      <c r="R2054" s="2" t="str">
        <f t="shared" si="296"/>
        <v>ADULTS</v>
      </c>
    </row>
    <row r="2055" spans="1:18" x14ac:dyDescent="0.35">
      <c r="A2055" s="1">
        <v>45061</v>
      </c>
      <c r="B2055" t="s">
        <v>2085</v>
      </c>
      <c r="C2055">
        <v>26</v>
      </c>
      <c r="D2055" t="s">
        <v>9</v>
      </c>
      <c r="E2055" t="s">
        <v>22</v>
      </c>
      <c r="F2055" t="s">
        <v>30</v>
      </c>
      <c r="G2055" s="6">
        <f>VLOOKUP(F2055,S$11:$T$15, 2, FALSE)</f>
        <v>2496.7676064257025</v>
      </c>
      <c r="H2055" t="s">
        <v>12</v>
      </c>
      <c r="I2055" s="2">
        <v>853.38</v>
      </c>
      <c r="J2055" t="str">
        <f t="shared" si="292"/>
        <v>18-39</v>
      </c>
      <c r="K2055" s="2">
        <f t="shared" si="288"/>
        <v>938.71800000000007</v>
      </c>
      <c r="L2055" s="2">
        <f t="shared" si="293"/>
        <v>939</v>
      </c>
      <c r="M2055" s="2">
        <f t="shared" si="294"/>
        <v>939</v>
      </c>
      <c r="N2055" s="2">
        <f t="shared" si="295"/>
        <v>938</v>
      </c>
      <c r="O2055">
        <f t="shared" si="289"/>
        <v>2023</v>
      </c>
      <c r="P2055" t="str">
        <f t="shared" si="290"/>
        <v>May</v>
      </c>
      <c r="Q2055" t="str">
        <f t="shared" si="291"/>
        <v>May-2023</v>
      </c>
      <c r="R2055" s="2" t="str">
        <f t="shared" si="296"/>
        <v>ADULTS</v>
      </c>
    </row>
    <row r="2056" spans="1:18" x14ac:dyDescent="0.35">
      <c r="A2056" s="1">
        <v>44809</v>
      </c>
      <c r="B2056" t="s">
        <v>2086</v>
      </c>
      <c r="C2056">
        <v>55</v>
      </c>
      <c r="D2056" t="s">
        <v>14</v>
      </c>
      <c r="E2056" t="s">
        <v>33</v>
      </c>
      <c r="F2056" t="s">
        <v>16</v>
      </c>
      <c r="G2056" s="6">
        <f>VLOOKUP(F2056,S$11:$T$15, 2, FALSE)</f>
        <v>2509.1716796874998</v>
      </c>
      <c r="H2056" t="s">
        <v>12</v>
      </c>
      <c r="I2056" s="2">
        <v>2041.73</v>
      </c>
      <c r="J2056" t="str">
        <f t="shared" si="292"/>
        <v>40-59</v>
      </c>
      <c r="K2056" s="2">
        <f t="shared" si="288"/>
        <v>2245.9030000000002</v>
      </c>
      <c r="L2056" s="2">
        <f t="shared" si="293"/>
        <v>2246</v>
      </c>
      <c r="M2056" s="2">
        <f t="shared" si="294"/>
        <v>2246</v>
      </c>
      <c r="N2056" s="2">
        <f t="shared" si="295"/>
        <v>2245</v>
      </c>
      <c r="O2056">
        <f t="shared" si="289"/>
        <v>2022</v>
      </c>
      <c r="P2056" t="str">
        <f t="shared" si="290"/>
        <v>Sep</v>
      </c>
      <c r="Q2056" t="str">
        <f t="shared" si="291"/>
        <v>Sep-2022</v>
      </c>
      <c r="R2056" s="2" t="str">
        <f t="shared" si="296"/>
        <v>ADULTS</v>
      </c>
    </row>
    <row r="2057" spans="1:18" x14ac:dyDescent="0.35">
      <c r="A2057" s="1">
        <v>45173</v>
      </c>
      <c r="B2057" t="s">
        <v>2087</v>
      </c>
      <c r="C2057">
        <v>34</v>
      </c>
      <c r="D2057" t="s">
        <v>9</v>
      </c>
      <c r="E2057" t="s">
        <v>27</v>
      </c>
      <c r="F2057" t="s">
        <v>30</v>
      </c>
      <c r="G2057" s="6">
        <f>VLOOKUP(F2057,S$11:$T$15, 2, FALSE)</f>
        <v>2496.7676064257025</v>
      </c>
      <c r="H2057" t="s">
        <v>37</v>
      </c>
      <c r="I2057" s="2">
        <v>4277.5</v>
      </c>
      <c r="J2057" t="str">
        <f t="shared" si="292"/>
        <v>18-39</v>
      </c>
      <c r="K2057" s="2">
        <f t="shared" si="288"/>
        <v>4705.25</v>
      </c>
      <c r="L2057" s="2">
        <f t="shared" si="293"/>
        <v>4705</v>
      </c>
      <c r="M2057" s="2">
        <f t="shared" si="294"/>
        <v>4706</v>
      </c>
      <c r="N2057" s="2">
        <f t="shared" si="295"/>
        <v>4705</v>
      </c>
      <c r="O2057">
        <f t="shared" si="289"/>
        <v>2023</v>
      </c>
      <c r="P2057" t="str">
        <f t="shared" si="290"/>
        <v>Sep</v>
      </c>
      <c r="Q2057" t="str">
        <f t="shared" si="291"/>
        <v>Sep-2023</v>
      </c>
      <c r="R2057" s="2" t="str">
        <f t="shared" si="296"/>
        <v>ADULTS</v>
      </c>
    </row>
    <row r="2058" spans="1:18" x14ac:dyDescent="0.35">
      <c r="A2058" s="1">
        <v>45000</v>
      </c>
      <c r="B2058" t="s">
        <v>2088</v>
      </c>
      <c r="C2058">
        <v>75</v>
      </c>
      <c r="D2058" t="s">
        <v>14</v>
      </c>
      <c r="E2058" t="s">
        <v>15</v>
      </c>
      <c r="F2058" t="s">
        <v>30</v>
      </c>
      <c r="G2058" s="6">
        <f>VLOOKUP(F2058,S$11:$T$15, 2, FALSE)</f>
        <v>2496.7676064257025</v>
      </c>
      <c r="H2058" t="s">
        <v>37</v>
      </c>
      <c r="I2058" s="2">
        <v>2144.85</v>
      </c>
      <c r="J2058" t="str">
        <f t="shared" si="292"/>
        <v>&gt;59</v>
      </c>
      <c r="K2058" s="2">
        <f t="shared" si="288"/>
        <v>2359.335</v>
      </c>
      <c r="L2058" s="2">
        <f t="shared" si="293"/>
        <v>2359</v>
      </c>
      <c r="M2058" s="2">
        <f t="shared" si="294"/>
        <v>2360</v>
      </c>
      <c r="N2058" s="2">
        <f t="shared" si="295"/>
        <v>2359</v>
      </c>
      <c r="O2058">
        <f t="shared" si="289"/>
        <v>2023</v>
      </c>
      <c r="P2058" t="str">
        <f t="shared" si="290"/>
        <v>Mar</v>
      </c>
      <c r="Q2058" t="str">
        <f t="shared" si="291"/>
        <v>Mar-2023</v>
      </c>
      <c r="R2058" s="2" t="str">
        <f t="shared" si="296"/>
        <v>ADULTS</v>
      </c>
    </row>
    <row r="2059" spans="1:18" x14ac:dyDescent="0.35">
      <c r="A2059" s="1">
        <v>45173</v>
      </c>
      <c r="B2059" t="s">
        <v>2089</v>
      </c>
      <c r="C2059">
        <v>71</v>
      </c>
      <c r="D2059" t="s">
        <v>9</v>
      </c>
      <c r="E2059" t="s">
        <v>19</v>
      </c>
      <c r="F2059" t="s">
        <v>23</v>
      </c>
      <c r="G2059" s="6">
        <f>VLOOKUP(F2059,S$11:$T$15, 2, FALSE)</f>
        <v>2440.2966694490819</v>
      </c>
      <c r="H2059" t="s">
        <v>12</v>
      </c>
      <c r="I2059" s="2">
        <v>952.63</v>
      </c>
      <c r="J2059" t="str">
        <f t="shared" si="292"/>
        <v>&gt;59</v>
      </c>
      <c r="K2059" s="2">
        <f t="shared" si="288"/>
        <v>1047.893</v>
      </c>
      <c r="L2059" s="2">
        <f t="shared" si="293"/>
        <v>1048</v>
      </c>
      <c r="M2059" s="2">
        <f t="shared" si="294"/>
        <v>1048</v>
      </c>
      <c r="N2059" s="2">
        <f t="shared" si="295"/>
        <v>1047</v>
      </c>
      <c r="O2059">
        <f t="shared" si="289"/>
        <v>2023</v>
      </c>
      <c r="P2059" t="str">
        <f t="shared" si="290"/>
        <v>Sep</v>
      </c>
      <c r="Q2059" t="str">
        <f t="shared" si="291"/>
        <v>Sep-2023</v>
      </c>
      <c r="R2059" s="2" t="str">
        <f t="shared" si="296"/>
        <v>ADULTS</v>
      </c>
    </row>
    <row r="2060" spans="1:18" x14ac:dyDescent="0.35">
      <c r="A2060" s="1">
        <v>44739</v>
      </c>
      <c r="B2060" t="s">
        <v>2090</v>
      </c>
      <c r="C2060">
        <v>74</v>
      </c>
      <c r="D2060" t="s">
        <v>21</v>
      </c>
      <c r="E2060" t="s">
        <v>22</v>
      </c>
      <c r="F2060" t="s">
        <v>16</v>
      </c>
      <c r="G2060" s="6">
        <f>VLOOKUP(F2060,S$11:$T$15, 2, FALSE)</f>
        <v>2509.1716796874998</v>
      </c>
      <c r="H2060" t="s">
        <v>37</v>
      </c>
      <c r="I2060" s="2">
        <v>4372.1000000000004</v>
      </c>
      <c r="J2060" t="str">
        <f t="shared" si="292"/>
        <v>&gt;59</v>
      </c>
      <c r="K2060" s="2">
        <f t="shared" si="288"/>
        <v>4809.3100000000004</v>
      </c>
      <c r="L2060" s="2">
        <f t="shared" si="293"/>
        <v>4809</v>
      </c>
      <c r="M2060" s="2">
        <f t="shared" si="294"/>
        <v>4810</v>
      </c>
      <c r="N2060" s="2">
        <f t="shared" si="295"/>
        <v>4809</v>
      </c>
      <c r="O2060">
        <f t="shared" si="289"/>
        <v>2022</v>
      </c>
      <c r="P2060" t="str">
        <f t="shared" si="290"/>
        <v>Jun</v>
      </c>
      <c r="Q2060" t="str">
        <f t="shared" si="291"/>
        <v>Jun-2022</v>
      </c>
      <c r="R2060" s="2" t="str">
        <f t="shared" si="296"/>
        <v>ADULTS</v>
      </c>
    </row>
    <row r="2061" spans="1:18" x14ac:dyDescent="0.35">
      <c r="A2061" s="1">
        <v>44742</v>
      </c>
      <c r="B2061" t="s">
        <v>2091</v>
      </c>
      <c r="C2061">
        <v>75</v>
      </c>
      <c r="D2061" t="s">
        <v>9</v>
      </c>
      <c r="E2061" t="s">
        <v>15</v>
      </c>
      <c r="F2061" t="s">
        <v>16</v>
      </c>
      <c r="G2061" s="6">
        <f>VLOOKUP(F2061,S$11:$T$15, 2, FALSE)</f>
        <v>2509.1716796874998</v>
      </c>
      <c r="H2061" t="s">
        <v>17</v>
      </c>
      <c r="I2061" s="2">
        <v>619.95000000000005</v>
      </c>
      <c r="J2061" t="str">
        <f t="shared" si="292"/>
        <v>&gt;59</v>
      </c>
      <c r="K2061" s="2">
        <f t="shared" si="288"/>
        <v>681.94500000000005</v>
      </c>
      <c r="L2061" s="2">
        <f t="shared" si="293"/>
        <v>682</v>
      </c>
      <c r="M2061" s="2">
        <f t="shared" si="294"/>
        <v>682</v>
      </c>
      <c r="N2061" s="2">
        <f t="shared" si="295"/>
        <v>681</v>
      </c>
      <c r="O2061">
        <f t="shared" si="289"/>
        <v>2022</v>
      </c>
      <c r="P2061" t="str">
        <f t="shared" si="290"/>
        <v>Jun</v>
      </c>
      <c r="Q2061" t="str">
        <f t="shared" si="291"/>
        <v>Jun-2022</v>
      </c>
      <c r="R2061" s="2" t="str">
        <f t="shared" si="296"/>
        <v>ADULTS</v>
      </c>
    </row>
    <row r="2062" spans="1:18" x14ac:dyDescent="0.35">
      <c r="A2062" s="1">
        <v>44579</v>
      </c>
      <c r="B2062" t="s">
        <v>2092</v>
      </c>
      <c r="C2062">
        <v>53</v>
      </c>
      <c r="D2062" t="s">
        <v>9</v>
      </c>
      <c r="E2062" t="s">
        <v>27</v>
      </c>
      <c r="F2062" t="s">
        <v>30</v>
      </c>
      <c r="G2062" s="6">
        <f>VLOOKUP(F2062,S$11:$T$15, 2, FALSE)</f>
        <v>2496.7676064257025</v>
      </c>
      <c r="H2062" t="s">
        <v>37</v>
      </c>
      <c r="I2062" s="2">
        <v>525.55999999999995</v>
      </c>
      <c r="J2062" t="str">
        <f t="shared" si="292"/>
        <v>40-59</v>
      </c>
      <c r="K2062" s="2">
        <f t="shared" si="288"/>
        <v>578.11599999999999</v>
      </c>
      <c r="L2062" s="2">
        <f t="shared" si="293"/>
        <v>578</v>
      </c>
      <c r="M2062" s="2">
        <f t="shared" si="294"/>
        <v>579</v>
      </c>
      <c r="N2062" s="2">
        <f t="shared" si="295"/>
        <v>578</v>
      </c>
      <c r="O2062">
        <f t="shared" si="289"/>
        <v>2022</v>
      </c>
      <c r="P2062" t="str">
        <f t="shared" si="290"/>
        <v>Jan</v>
      </c>
      <c r="Q2062" t="str">
        <f t="shared" si="291"/>
        <v>Jan-2022</v>
      </c>
      <c r="R2062" s="2" t="str">
        <f t="shared" si="296"/>
        <v>ADULTS</v>
      </c>
    </row>
    <row r="2063" spans="1:18" x14ac:dyDescent="0.35">
      <c r="A2063" s="1">
        <v>45027</v>
      </c>
      <c r="B2063" t="s">
        <v>2093</v>
      </c>
      <c r="C2063">
        <v>62</v>
      </c>
      <c r="D2063" t="s">
        <v>9</v>
      </c>
      <c r="E2063" t="s">
        <v>33</v>
      </c>
      <c r="F2063" t="s">
        <v>23</v>
      </c>
      <c r="G2063" s="6">
        <f>VLOOKUP(F2063,S$11:$T$15, 2, FALSE)</f>
        <v>2440.2966694490819</v>
      </c>
      <c r="H2063" t="s">
        <v>17</v>
      </c>
      <c r="I2063" s="2">
        <v>3738.94</v>
      </c>
      <c r="J2063" t="str">
        <f t="shared" si="292"/>
        <v>&gt;59</v>
      </c>
      <c r="K2063" s="2">
        <f t="shared" si="288"/>
        <v>4112.8340000000007</v>
      </c>
      <c r="L2063" s="2">
        <f t="shared" si="293"/>
        <v>4113</v>
      </c>
      <c r="M2063" s="2">
        <f t="shared" si="294"/>
        <v>4113</v>
      </c>
      <c r="N2063" s="2">
        <f t="shared" si="295"/>
        <v>4112</v>
      </c>
      <c r="O2063">
        <f t="shared" si="289"/>
        <v>2023</v>
      </c>
      <c r="P2063" t="str">
        <f t="shared" si="290"/>
        <v>Apr</v>
      </c>
      <c r="Q2063" t="str">
        <f t="shared" si="291"/>
        <v>Apr-2023</v>
      </c>
      <c r="R2063" s="2" t="str">
        <f t="shared" si="296"/>
        <v>ADULTS</v>
      </c>
    </row>
    <row r="2064" spans="1:18" x14ac:dyDescent="0.35">
      <c r="A2064" s="1">
        <v>45258</v>
      </c>
      <c r="B2064" t="s">
        <v>2094</v>
      </c>
      <c r="C2064">
        <v>72</v>
      </c>
      <c r="D2064" t="s">
        <v>14</v>
      </c>
      <c r="E2064" t="s">
        <v>19</v>
      </c>
      <c r="F2064" t="s">
        <v>11</v>
      </c>
      <c r="G2064" s="6">
        <f>VLOOKUP(F2064,S$11:$T$15, 2, FALSE)</f>
        <v>2503.6022787783868</v>
      </c>
      <c r="H2064" t="s">
        <v>40</v>
      </c>
      <c r="I2064" s="2">
        <v>4216.22</v>
      </c>
      <c r="J2064" t="str">
        <f t="shared" si="292"/>
        <v>&gt;59</v>
      </c>
      <c r="K2064" s="2">
        <f t="shared" si="288"/>
        <v>4637.8420000000006</v>
      </c>
      <c r="L2064" s="2">
        <f t="shared" si="293"/>
        <v>4638</v>
      </c>
      <c r="M2064" s="2">
        <f t="shared" si="294"/>
        <v>4638</v>
      </c>
      <c r="N2064" s="2">
        <f t="shared" si="295"/>
        <v>4637</v>
      </c>
      <c r="O2064">
        <f t="shared" si="289"/>
        <v>2023</v>
      </c>
      <c r="P2064" t="str">
        <f t="shared" si="290"/>
        <v>Nov</v>
      </c>
      <c r="Q2064" t="str">
        <f t="shared" si="291"/>
        <v>Nov-2023</v>
      </c>
      <c r="R2064" s="2" t="str">
        <f t="shared" si="296"/>
        <v>ADULTS</v>
      </c>
    </row>
    <row r="2065" spans="1:18" x14ac:dyDescent="0.35">
      <c r="A2065" s="1">
        <v>44913</v>
      </c>
      <c r="B2065" t="s">
        <v>2095</v>
      </c>
      <c r="C2065">
        <v>72</v>
      </c>
      <c r="D2065" t="s">
        <v>14</v>
      </c>
      <c r="E2065" t="s">
        <v>33</v>
      </c>
      <c r="F2065" t="s">
        <v>30</v>
      </c>
      <c r="G2065" s="6">
        <f>VLOOKUP(F2065,S$11:$T$15, 2, FALSE)</f>
        <v>2496.7676064257025</v>
      </c>
      <c r="H2065" t="s">
        <v>12</v>
      </c>
      <c r="I2065" s="2">
        <v>3105.9</v>
      </c>
      <c r="J2065" t="str">
        <f t="shared" si="292"/>
        <v>&gt;59</v>
      </c>
      <c r="K2065" s="2">
        <f t="shared" si="288"/>
        <v>3416.4900000000002</v>
      </c>
      <c r="L2065" s="2">
        <f t="shared" si="293"/>
        <v>3416</v>
      </c>
      <c r="M2065" s="2">
        <f t="shared" si="294"/>
        <v>3417</v>
      </c>
      <c r="N2065" s="2">
        <f t="shared" si="295"/>
        <v>3416</v>
      </c>
      <c r="O2065">
        <f t="shared" si="289"/>
        <v>2022</v>
      </c>
      <c r="P2065" t="str">
        <f t="shared" si="290"/>
        <v>Dec</v>
      </c>
      <c r="Q2065" t="str">
        <f t="shared" si="291"/>
        <v>Dec-2022</v>
      </c>
      <c r="R2065" s="2" t="str">
        <f t="shared" si="296"/>
        <v>ADULTS</v>
      </c>
    </row>
    <row r="2066" spans="1:18" x14ac:dyDescent="0.35">
      <c r="A2066" s="1">
        <v>45010</v>
      </c>
      <c r="B2066" t="s">
        <v>2096</v>
      </c>
      <c r="C2066">
        <v>69</v>
      </c>
      <c r="D2066" t="s">
        <v>9</v>
      </c>
      <c r="E2066" t="s">
        <v>10</v>
      </c>
      <c r="F2066" t="s">
        <v>23</v>
      </c>
      <c r="G2066" s="6">
        <f>VLOOKUP(F2066,S$11:$T$15, 2, FALSE)</f>
        <v>2440.2966694490819</v>
      </c>
      <c r="H2066" t="s">
        <v>40</v>
      </c>
      <c r="I2066" s="2">
        <v>3516.48</v>
      </c>
      <c r="J2066" t="str">
        <f t="shared" si="292"/>
        <v>&gt;59</v>
      </c>
      <c r="K2066" s="2">
        <f t="shared" si="288"/>
        <v>3868.1280000000002</v>
      </c>
      <c r="L2066" s="2">
        <f t="shared" si="293"/>
        <v>3868</v>
      </c>
      <c r="M2066" s="2">
        <f t="shared" si="294"/>
        <v>3869</v>
      </c>
      <c r="N2066" s="2">
        <f t="shared" si="295"/>
        <v>3868</v>
      </c>
      <c r="O2066">
        <f t="shared" si="289"/>
        <v>2023</v>
      </c>
      <c r="P2066" t="str">
        <f t="shared" si="290"/>
        <v>Mar</v>
      </c>
      <c r="Q2066" t="str">
        <f t="shared" si="291"/>
        <v>Mar-2023</v>
      </c>
      <c r="R2066" s="2" t="str">
        <f t="shared" si="296"/>
        <v>ADULTS</v>
      </c>
    </row>
    <row r="2067" spans="1:18" x14ac:dyDescent="0.35">
      <c r="A2067" s="1">
        <v>44955</v>
      </c>
      <c r="B2067" t="s">
        <v>2097</v>
      </c>
      <c r="C2067">
        <v>3</v>
      </c>
      <c r="D2067" t="s">
        <v>14</v>
      </c>
      <c r="E2067" t="s">
        <v>33</v>
      </c>
      <c r="F2067" t="s">
        <v>23</v>
      </c>
      <c r="G2067" s="6">
        <f>VLOOKUP(F2067,S$11:$T$15, 2, FALSE)</f>
        <v>2440.2966694490819</v>
      </c>
      <c r="H2067" t="s">
        <v>17</v>
      </c>
      <c r="I2067" s="2">
        <v>204.53</v>
      </c>
      <c r="J2067" t="str">
        <f t="shared" si="292"/>
        <v>0-17</v>
      </c>
      <c r="K2067" s="2">
        <f t="shared" si="288"/>
        <v>224.98300000000003</v>
      </c>
      <c r="L2067" s="2">
        <f t="shared" si="293"/>
        <v>225</v>
      </c>
      <c r="M2067" s="2">
        <f t="shared" si="294"/>
        <v>225</v>
      </c>
      <c r="N2067" s="2">
        <f t="shared" si="295"/>
        <v>224</v>
      </c>
      <c r="O2067">
        <f t="shared" si="289"/>
        <v>2023</v>
      </c>
      <c r="P2067" t="str">
        <f t="shared" si="290"/>
        <v>Jan</v>
      </c>
      <c r="Q2067" t="str">
        <f t="shared" si="291"/>
        <v>Jan-2023</v>
      </c>
      <c r="R2067" s="2" t="str">
        <f t="shared" si="296"/>
        <v>CHILDREN</v>
      </c>
    </row>
    <row r="2068" spans="1:18" x14ac:dyDescent="0.35">
      <c r="A2068" s="1">
        <v>44723</v>
      </c>
      <c r="B2068" t="s">
        <v>2098</v>
      </c>
      <c r="C2068">
        <v>23</v>
      </c>
      <c r="D2068" t="s">
        <v>21</v>
      </c>
      <c r="E2068" t="s">
        <v>35</v>
      </c>
      <c r="F2068" t="s">
        <v>11</v>
      </c>
      <c r="G2068" s="6">
        <f>VLOOKUP(F2068,S$11:$T$15, 2, FALSE)</f>
        <v>2503.6022787783868</v>
      </c>
      <c r="H2068" t="s">
        <v>40</v>
      </c>
      <c r="I2068" s="2">
        <v>461.69</v>
      </c>
      <c r="J2068" t="str">
        <f t="shared" si="292"/>
        <v>18-39</v>
      </c>
      <c r="K2068" s="2">
        <f t="shared" si="288"/>
        <v>507.85900000000004</v>
      </c>
      <c r="L2068" s="2">
        <f t="shared" si="293"/>
        <v>508</v>
      </c>
      <c r="M2068" s="2">
        <f t="shared" si="294"/>
        <v>508</v>
      </c>
      <c r="N2068" s="2">
        <f t="shared" si="295"/>
        <v>507</v>
      </c>
      <c r="O2068">
        <f t="shared" si="289"/>
        <v>2022</v>
      </c>
      <c r="P2068" t="str">
        <f t="shared" si="290"/>
        <v>Jun</v>
      </c>
      <c r="Q2068" t="str">
        <f t="shared" si="291"/>
        <v>Jun-2022</v>
      </c>
      <c r="R2068" s="2" t="str">
        <f t="shared" si="296"/>
        <v>ADULTS</v>
      </c>
    </row>
    <row r="2069" spans="1:18" x14ac:dyDescent="0.35">
      <c r="A2069" s="1">
        <v>44948</v>
      </c>
      <c r="B2069" t="s">
        <v>2099</v>
      </c>
      <c r="C2069">
        <v>70</v>
      </c>
      <c r="D2069" t="s">
        <v>21</v>
      </c>
      <c r="E2069" t="s">
        <v>22</v>
      </c>
      <c r="F2069" t="s">
        <v>16</v>
      </c>
      <c r="G2069" s="6">
        <f>VLOOKUP(F2069,S$11:$T$15, 2, FALSE)</f>
        <v>2509.1716796874998</v>
      </c>
      <c r="H2069" t="s">
        <v>17</v>
      </c>
      <c r="I2069" s="2">
        <v>3294.75</v>
      </c>
      <c r="J2069" t="str">
        <f t="shared" si="292"/>
        <v>&gt;59</v>
      </c>
      <c r="K2069" s="2">
        <f t="shared" si="288"/>
        <v>3624.2250000000004</v>
      </c>
      <c r="L2069" s="2">
        <f t="shared" si="293"/>
        <v>3624</v>
      </c>
      <c r="M2069" s="2">
        <f t="shared" si="294"/>
        <v>3625</v>
      </c>
      <c r="N2069" s="2">
        <f t="shared" si="295"/>
        <v>3624</v>
      </c>
      <c r="O2069">
        <f t="shared" si="289"/>
        <v>2023</v>
      </c>
      <c r="P2069" t="str">
        <f t="shared" si="290"/>
        <v>Jan</v>
      </c>
      <c r="Q2069" t="str">
        <f t="shared" si="291"/>
        <v>Jan-2023</v>
      </c>
      <c r="R2069" s="2" t="str">
        <f t="shared" si="296"/>
        <v>ADULTS</v>
      </c>
    </row>
    <row r="2070" spans="1:18" x14ac:dyDescent="0.35">
      <c r="A2070" s="1">
        <v>44797</v>
      </c>
      <c r="B2070" t="s">
        <v>2100</v>
      </c>
      <c r="C2070">
        <v>51</v>
      </c>
      <c r="D2070" t="s">
        <v>14</v>
      </c>
      <c r="E2070" t="s">
        <v>25</v>
      </c>
      <c r="F2070" t="s">
        <v>23</v>
      </c>
      <c r="G2070" s="6">
        <f>VLOOKUP(F2070,S$11:$T$15, 2, FALSE)</f>
        <v>2440.2966694490819</v>
      </c>
      <c r="H2070" t="s">
        <v>28</v>
      </c>
      <c r="I2070" s="2">
        <v>884.19</v>
      </c>
      <c r="J2070" t="str">
        <f t="shared" si="292"/>
        <v>40-59</v>
      </c>
      <c r="K2070" s="2">
        <f t="shared" si="288"/>
        <v>972.60900000000015</v>
      </c>
      <c r="L2070" s="2">
        <f t="shared" si="293"/>
        <v>973</v>
      </c>
      <c r="M2070" s="2">
        <f t="shared" si="294"/>
        <v>973</v>
      </c>
      <c r="N2070" s="2">
        <f t="shared" si="295"/>
        <v>972</v>
      </c>
      <c r="O2070">
        <f t="shared" si="289"/>
        <v>2022</v>
      </c>
      <c r="P2070" t="str">
        <f t="shared" si="290"/>
        <v>Aug</v>
      </c>
      <c r="Q2070" t="str">
        <f t="shared" si="291"/>
        <v>Aug-2022</v>
      </c>
      <c r="R2070" s="2" t="str">
        <f t="shared" si="296"/>
        <v>ADULTS</v>
      </c>
    </row>
    <row r="2071" spans="1:18" x14ac:dyDescent="0.35">
      <c r="A2071" s="1">
        <v>45204</v>
      </c>
      <c r="B2071" t="s">
        <v>2101</v>
      </c>
      <c r="C2071">
        <v>8</v>
      </c>
      <c r="D2071" t="s">
        <v>9</v>
      </c>
      <c r="E2071" t="s">
        <v>35</v>
      </c>
      <c r="F2071" t="s">
        <v>30</v>
      </c>
      <c r="G2071" s="6">
        <f>VLOOKUP(F2071,S$11:$T$15, 2, FALSE)</f>
        <v>2496.7676064257025</v>
      </c>
      <c r="H2071" t="s">
        <v>37</v>
      </c>
      <c r="I2071" s="2">
        <v>4545.54</v>
      </c>
      <c r="J2071" t="str">
        <f t="shared" si="292"/>
        <v>0-17</v>
      </c>
      <c r="K2071" s="2">
        <f t="shared" si="288"/>
        <v>5000.0940000000001</v>
      </c>
      <c r="L2071" s="2">
        <f t="shared" si="293"/>
        <v>5000</v>
      </c>
      <c r="M2071" s="2">
        <f t="shared" si="294"/>
        <v>5001</v>
      </c>
      <c r="N2071" s="2">
        <f t="shared" si="295"/>
        <v>5000</v>
      </c>
      <c r="O2071">
        <f t="shared" si="289"/>
        <v>2023</v>
      </c>
      <c r="P2071" t="str">
        <f t="shared" si="290"/>
        <v>Oct</v>
      </c>
      <c r="Q2071" t="str">
        <f t="shared" si="291"/>
        <v>Oct-2023</v>
      </c>
      <c r="R2071" s="2" t="str">
        <f t="shared" si="296"/>
        <v>CHILDREN</v>
      </c>
    </row>
    <row r="2072" spans="1:18" x14ac:dyDescent="0.35">
      <c r="A2072" s="1">
        <v>45063</v>
      </c>
      <c r="B2072" t="s">
        <v>2102</v>
      </c>
      <c r="C2072">
        <v>45</v>
      </c>
      <c r="D2072" t="s">
        <v>21</v>
      </c>
      <c r="E2072" t="s">
        <v>10</v>
      </c>
      <c r="F2072" t="s">
        <v>11</v>
      </c>
      <c r="G2072" s="6">
        <f>VLOOKUP(F2072,S$11:$T$15, 2, FALSE)</f>
        <v>2503.6022787783868</v>
      </c>
      <c r="H2072" t="s">
        <v>40</v>
      </c>
      <c r="I2072" s="2">
        <v>2440.94</v>
      </c>
      <c r="J2072" t="str">
        <f t="shared" si="292"/>
        <v>40-59</v>
      </c>
      <c r="K2072" s="2">
        <f t="shared" si="288"/>
        <v>2685.0340000000001</v>
      </c>
      <c r="L2072" s="2">
        <f t="shared" si="293"/>
        <v>2685</v>
      </c>
      <c r="M2072" s="2">
        <f t="shared" si="294"/>
        <v>2686</v>
      </c>
      <c r="N2072" s="2">
        <f t="shared" si="295"/>
        <v>2685</v>
      </c>
      <c r="O2072">
        <f t="shared" si="289"/>
        <v>2023</v>
      </c>
      <c r="P2072" t="str">
        <f t="shared" si="290"/>
        <v>May</v>
      </c>
      <c r="Q2072" t="str">
        <f t="shared" si="291"/>
        <v>May-2023</v>
      </c>
      <c r="R2072" s="2" t="str">
        <f t="shared" si="296"/>
        <v>ADULTS</v>
      </c>
    </row>
    <row r="2073" spans="1:18" x14ac:dyDescent="0.35">
      <c r="A2073" s="1">
        <v>44629</v>
      </c>
      <c r="B2073" t="s">
        <v>2103</v>
      </c>
      <c r="C2073">
        <v>96</v>
      </c>
      <c r="D2073" t="s">
        <v>14</v>
      </c>
      <c r="E2073" t="s">
        <v>22</v>
      </c>
      <c r="F2073" t="s">
        <v>11</v>
      </c>
      <c r="G2073" s="6">
        <f>VLOOKUP(F2073,S$11:$T$15, 2, FALSE)</f>
        <v>2503.6022787783868</v>
      </c>
      <c r="H2073" t="s">
        <v>37</v>
      </c>
      <c r="I2073" s="2">
        <v>835.47</v>
      </c>
      <c r="J2073" t="str">
        <f t="shared" si="292"/>
        <v>&gt;59</v>
      </c>
      <c r="K2073" s="2">
        <f t="shared" si="288"/>
        <v>919.01700000000005</v>
      </c>
      <c r="L2073" s="2">
        <f t="shared" si="293"/>
        <v>919</v>
      </c>
      <c r="M2073" s="2">
        <f t="shared" si="294"/>
        <v>920</v>
      </c>
      <c r="N2073" s="2">
        <f t="shared" si="295"/>
        <v>919</v>
      </c>
      <c r="O2073">
        <f t="shared" si="289"/>
        <v>2022</v>
      </c>
      <c r="P2073" t="str">
        <f t="shared" si="290"/>
        <v>Mar</v>
      </c>
      <c r="Q2073" t="str">
        <f t="shared" si="291"/>
        <v>Mar-2022</v>
      </c>
      <c r="R2073" s="2" t="str">
        <f t="shared" si="296"/>
        <v>ADULTS</v>
      </c>
    </row>
    <row r="2074" spans="1:18" x14ac:dyDescent="0.35">
      <c r="A2074" s="1">
        <v>44679</v>
      </c>
      <c r="B2074" t="s">
        <v>2104</v>
      </c>
      <c r="C2074">
        <v>54</v>
      </c>
      <c r="D2074" t="s">
        <v>21</v>
      </c>
      <c r="E2074" t="s">
        <v>22</v>
      </c>
      <c r="F2074" t="s">
        <v>16</v>
      </c>
      <c r="G2074" s="6">
        <f>VLOOKUP(F2074,S$11:$T$15, 2, FALSE)</f>
        <v>2509.1716796874998</v>
      </c>
      <c r="H2074" t="s">
        <v>40</v>
      </c>
      <c r="I2074" s="2">
        <v>3437</v>
      </c>
      <c r="J2074" t="str">
        <f t="shared" si="292"/>
        <v>40-59</v>
      </c>
      <c r="K2074" s="2">
        <f t="shared" si="288"/>
        <v>3780.7000000000003</v>
      </c>
      <c r="L2074" s="2">
        <f t="shared" si="293"/>
        <v>3781</v>
      </c>
      <c r="M2074" s="2">
        <f t="shared" si="294"/>
        <v>3781</v>
      </c>
      <c r="N2074" s="2">
        <f t="shared" si="295"/>
        <v>3780</v>
      </c>
      <c r="O2074">
        <f t="shared" si="289"/>
        <v>2022</v>
      </c>
      <c r="P2074" t="str">
        <f t="shared" si="290"/>
        <v>Apr</v>
      </c>
      <c r="Q2074" t="str">
        <f t="shared" si="291"/>
        <v>Apr-2022</v>
      </c>
      <c r="R2074" s="2" t="str">
        <f t="shared" si="296"/>
        <v>ADULTS</v>
      </c>
    </row>
    <row r="2075" spans="1:18" x14ac:dyDescent="0.35">
      <c r="A2075" s="1">
        <v>44763</v>
      </c>
      <c r="B2075" t="s">
        <v>2105</v>
      </c>
      <c r="C2075">
        <v>98</v>
      </c>
      <c r="D2075" t="s">
        <v>14</v>
      </c>
      <c r="E2075" t="s">
        <v>22</v>
      </c>
      <c r="F2075" t="s">
        <v>11</v>
      </c>
      <c r="G2075" s="6">
        <f>VLOOKUP(F2075,S$11:$T$15, 2, FALSE)</f>
        <v>2503.6022787783868</v>
      </c>
      <c r="H2075" t="s">
        <v>67</v>
      </c>
      <c r="I2075" s="2">
        <v>4433.8900000000003</v>
      </c>
      <c r="J2075" t="str">
        <f t="shared" si="292"/>
        <v>&gt;59</v>
      </c>
      <c r="K2075" s="2">
        <f t="shared" si="288"/>
        <v>4877.2790000000005</v>
      </c>
      <c r="L2075" s="2">
        <f t="shared" si="293"/>
        <v>4877</v>
      </c>
      <c r="M2075" s="2">
        <f t="shared" si="294"/>
        <v>4878</v>
      </c>
      <c r="N2075" s="2">
        <f t="shared" si="295"/>
        <v>4877</v>
      </c>
      <c r="O2075">
        <f t="shared" si="289"/>
        <v>2022</v>
      </c>
      <c r="P2075" t="str">
        <f t="shared" si="290"/>
        <v>Jul</v>
      </c>
      <c r="Q2075" t="str">
        <f t="shared" si="291"/>
        <v>Jul-2022</v>
      </c>
      <c r="R2075" s="2" t="str">
        <f t="shared" si="296"/>
        <v>ADULTS</v>
      </c>
    </row>
    <row r="2076" spans="1:18" x14ac:dyDescent="0.35">
      <c r="A2076" s="1">
        <v>44869</v>
      </c>
      <c r="B2076" t="s">
        <v>2106</v>
      </c>
      <c r="C2076">
        <v>75</v>
      </c>
      <c r="D2076" t="s">
        <v>21</v>
      </c>
      <c r="E2076" t="s">
        <v>35</v>
      </c>
      <c r="F2076" t="s">
        <v>23</v>
      </c>
      <c r="G2076" s="6">
        <f>VLOOKUP(F2076,S$11:$T$15, 2, FALSE)</f>
        <v>2440.2966694490819</v>
      </c>
      <c r="H2076" t="s">
        <v>28</v>
      </c>
      <c r="I2076" s="2">
        <v>2795.22</v>
      </c>
      <c r="J2076" t="str">
        <f t="shared" si="292"/>
        <v>&gt;59</v>
      </c>
      <c r="K2076" s="2">
        <f t="shared" si="288"/>
        <v>3074.7420000000002</v>
      </c>
      <c r="L2076" s="2">
        <f t="shared" si="293"/>
        <v>3075</v>
      </c>
      <c r="M2076" s="2">
        <f t="shared" si="294"/>
        <v>3075</v>
      </c>
      <c r="N2076" s="2">
        <f t="shared" si="295"/>
        <v>3074</v>
      </c>
      <c r="O2076">
        <f t="shared" si="289"/>
        <v>2022</v>
      </c>
      <c r="P2076" t="str">
        <f t="shared" si="290"/>
        <v>Nov</v>
      </c>
      <c r="Q2076" t="str">
        <f t="shared" si="291"/>
        <v>Nov-2022</v>
      </c>
      <c r="R2076" s="2" t="str">
        <f t="shared" si="296"/>
        <v>ADULTS</v>
      </c>
    </row>
    <row r="2077" spans="1:18" x14ac:dyDescent="0.35">
      <c r="A2077" s="1">
        <v>44756</v>
      </c>
      <c r="B2077" t="s">
        <v>2107</v>
      </c>
      <c r="C2077">
        <v>31</v>
      </c>
      <c r="D2077" t="s">
        <v>14</v>
      </c>
      <c r="E2077" t="s">
        <v>15</v>
      </c>
      <c r="F2077" t="s">
        <v>16</v>
      </c>
      <c r="G2077" s="6">
        <f>VLOOKUP(F2077,S$11:$T$15, 2, FALSE)</f>
        <v>2509.1716796874998</v>
      </c>
      <c r="H2077" t="s">
        <v>40</v>
      </c>
      <c r="I2077" s="2">
        <v>2282.61</v>
      </c>
      <c r="J2077" t="str">
        <f t="shared" si="292"/>
        <v>18-39</v>
      </c>
      <c r="K2077" s="2">
        <f t="shared" si="288"/>
        <v>2510.8710000000005</v>
      </c>
      <c r="L2077" s="2">
        <f t="shared" si="293"/>
        <v>2511</v>
      </c>
      <c r="M2077" s="2">
        <f t="shared" si="294"/>
        <v>2511</v>
      </c>
      <c r="N2077" s="2">
        <f t="shared" si="295"/>
        <v>2510</v>
      </c>
      <c r="O2077">
        <f t="shared" si="289"/>
        <v>2022</v>
      </c>
      <c r="P2077" t="str">
        <f t="shared" si="290"/>
        <v>Jul</v>
      </c>
      <c r="Q2077" t="str">
        <f t="shared" si="291"/>
        <v>Jul-2022</v>
      </c>
      <c r="R2077" s="2" t="str">
        <f t="shared" si="296"/>
        <v>ADULTS</v>
      </c>
    </row>
    <row r="2078" spans="1:18" x14ac:dyDescent="0.35">
      <c r="A2078" s="1">
        <v>44967</v>
      </c>
      <c r="B2078" t="s">
        <v>2108</v>
      </c>
      <c r="C2078">
        <v>98</v>
      </c>
      <c r="D2078" t="s">
        <v>14</v>
      </c>
      <c r="E2078" t="s">
        <v>15</v>
      </c>
      <c r="F2078" t="s">
        <v>30</v>
      </c>
      <c r="G2078" s="6">
        <f>VLOOKUP(F2078,S$11:$T$15, 2, FALSE)</f>
        <v>2496.7676064257025</v>
      </c>
      <c r="H2078" t="s">
        <v>40</v>
      </c>
      <c r="I2078" s="2">
        <v>742.85</v>
      </c>
      <c r="J2078" t="str">
        <f t="shared" si="292"/>
        <v>&gt;59</v>
      </c>
      <c r="K2078" s="2">
        <f t="shared" si="288"/>
        <v>817.1350000000001</v>
      </c>
      <c r="L2078" s="2">
        <f t="shared" si="293"/>
        <v>817</v>
      </c>
      <c r="M2078" s="2">
        <f t="shared" si="294"/>
        <v>818</v>
      </c>
      <c r="N2078" s="2">
        <f t="shared" si="295"/>
        <v>817</v>
      </c>
      <c r="O2078">
        <f t="shared" si="289"/>
        <v>2023</v>
      </c>
      <c r="P2078" t="str">
        <f t="shared" si="290"/>
        <v>Feb</v>
      </c>
      <c r="Q2078" t="str">
        <f t="shared" si="291"/>
        <v>Feb-2023</v>
      </c>
      <c r="R2078" s="2" t="str">
        <f t="shared" si="296"/>
        <v>ADULTS</v>
      </c>
    </row>
    <row r="2079" spans="1:18" x14ac:dyDescent="0.35">
      <c r="A2079" s="1">
        <v>44633</v>
      </c>
      <c r="B2079" t="s">
        <v>2109</v>
      </c>
      <c r="C2079">
        <v>51</v>
      </c>
      <c r="D2079" t="s">
        <v>21</v>
      </c>
      <c r="E2079" t="s">
        <v>15</v>
      </c>
      <c r="F2079" t="s">
        <v>16</v>
      </c>
      <c r="G2079" s="6">
        <f>VLOOKUP(F2079,S$11:$T$15, 2, FALSE)</f>
        <v>2509.1716796874998</v>
      </c>
      <c r="H2079" t="s">
        <v>37</v>
      </c>
      <c r="I2079" s="2">
        <v>38.04</v>
      </c>
      <c r="J2079" t="str">
        <f t="shared" si="292"/>
        <v>40-59</v>
      </c>
      <c r="K2079" s="2">
        <f t="shared" si="288"/>
        <v>41.844000000000001</v>
      </c>
      <c r="L2079" s="2">
        <f t="shared" si="293"/>
        <v>42</v>
      </c>
      <c r="M2079" s="2">
        <f t="shared" si="294"/>
        <v>42</v>
      </c>
      <c r="N2079" s="2">
        <f t="shared" si="295"/>
        <v>41</v>
      </c>
      <c r="O2079">
        <f t="shared" si="289"/>
        <v>2022</v>
      </c>
      <c r="P2079" t="str">
        <f t="shared" si="290"/>
        <v>Mar</v>
      </c>
      <c r="Q2079" t="str">
        <f t="shared" si="291"/>
        <v>Mar-2022</v>
      </c>
      <c r="R2079" s="2" t="str">
        <f t="shared" si="296"/>
        <v>ADULTS</v>
      </c>
    </row>
    <row r="2080" spans="1:18" x14ac:dyDescent="0.35">
      <c r="A2080" s="1">
        <v>44740</v>
      </c>
      <c r="B2080" t="s">
        <v>2110</v>
      </c>
      <c r="C2080">
        <v>40</v>
      </c>
      <c r="D2080" t="s">
        <v>21</v>
      </c>
      <c r="E2080" t="s">
        <v>33</v>
      </c>
      <c r="F2080" t="s">
        <v>16</v>
      </c>
      <c r="G2080" s="6">
        <f>VLOOKUP(F2080,S$11:$T$15, 2, FALSE)</f>
        <v>2509.1716796874998</v>
      </c>
      <c r="H2080" t="s">
        <v>12</v>
      </c>
      <c r="I2080" s="2">
        <v>1763.43</v>
      </c>
      <c r="J2080" t="str">
        <f t="shared" si="292"/>
        <v>40-59</v>
      </c>
      <c r="K2080" s="2">
        <f t="shared" si="288"/>
        <v>1939.7730000000001</v>
      </c>
      <c r="L2080" s="2">
        <f t="shared" si="293"/>
        <v>1940</v>
      </c>
      <c r="M2080" s="2">
        <f t="shared" si="294"/>
        <v>1940</v>
      </c>
      <c r="N2080" s="2">
        <f t="shared" si="295"/>
        <v>1939</v>
      </c>
      <c r="O2080">
        <f t="shared" si="289"/>
        <v>2022</v>
      </c>
      <c r="P2080" t="str">
        <f t="shared" si="290"/>
        <v>Jun</v>
      </c>
      <c r="Q2080" t="str">
        <f t="shared" si="291"/>
        <v>Jun-2022</v>
      </c>
      <c r="R2080" s="2" t="str">
        <f t="shared" si="296"/>
        <v>ADULTS</v>
      </c>
    </row>
    <row r="2081" spans="1:18" x14ac:dyDescent="0.35">
      <c r="A2081" s="1">
        <v>44919</v>
      </c>
      <c r="B2081" t="s">
        <v>2111</v>
      </c>
      <c r="C2081">
        <v>3</v>
      </c>
      <c r="D2081" t="s">
        <v>21</v>
      </c>
      <c r="E2081" t="s">
        <v>15</v>
      </c>
      <c r="F2081" t="s">
        <v>30</v>
      </c>
      <c r="G2081" s="6">
        <f>VLOOKUP(F2081,S$11:$T$15, 2, FALSE)</f>
        <v>2496.7676064257025</v>
      </c>
      <c r="H2081" t="s">
        <v>40</v>
      </c>
      <c r="I2081" s="2">
        <v>4154.1400000000003</v>
      </c>
      <c r="J2081" t="str">
        <f t="shared" si="292"/>
        <v>0-17</v>
      </c>
      <c r="K2081" s="2">
        <f t="shared" si="288"/>
        <v>4569.554000000001</v>
      </c>
      <c r="L2081" s="2">
        <f t="shared" si="293"/>
        <v>4570</v>
      </c>
      <c r="M2081" s="2">
        <f t="shared" si="294"/>
        <v>4570</v>
      </c>
      <c r="N2081" s="2">
        <f t="shared" si="295"/>
        <v>4569</v>
      </c>
      <c r="O2081">
        <f t="shared" si="289"/>
        <v>2022</v>
      </c>
      <c r="P2081" t="str">
        <f t="shared" si="290"/>
        <v>Dec</v>
      </c>
      <c r="Q2081" t="str">
        <f t="shared" si="291"/>
        <v>Dec-2022</v>
      </c>
      <c r="R2081" s="2" t="str">
        <f t="shared" si="296"/>
        <v>CHILDREN</v>
      </c>
    </row>
    <row r="2082" spans="1:18" x14ac:dyDescent="0.35">
      <c r="A2082" s="1">
        <v>45096</v>
      </c>
      <c r="B2082" t="s">
        <v>2112</v>
      </c>
      <c r="C2082">
        <v>63</v>
      </c>
      <c r="D2082" t="s">
        <v>14</v>
      </c>
      <c r="E2082" t="s">
        <v>25</v>
      </c>
      <c r="F2082" t="s">
        <v>23</v>
      </c>
      <c r="G2082" s="6">
        <f>VLOOKUP(F2082,S$11:$T$15, 2, FALSE)</f>
        <v>2440.2966694490819</v>
      </c>
      <c r="H2082" t="s">
        <v>40</v>
      </c>
      <c r="I2082" s="2">
        <v>2029.94</v>
      </c>
      <c r="J2082" t="str">
        <f t="shared" si="292"/>
        <v>&gt;59</v>
      </c>
      <c r="K2082" s="2">
        <f t="shared" si="288"/>
        <v>2232.9340000000002</v>
      </c>
      <c r="L2082" s="2">
        <f t="shared" si="293"/>
        <v>2233</v>
      </c>
      <c r="M2082" s="2">
        <f t="shared" si="294"/>
        <v>2233</v>
      </c>
      <c r="N2082" s="2">
        <f t="shared" si="295"/>
        <v>2232</v>
      </c>
      <c r="O2082">
        <f t="shared" si="289"/>
        <v>2023</v>
      </c>
      <c r="P2082" t="str">
        <f t="shared" si="290"/>
        <v>Jun</v>
      </c>
      <c r="Q2082" t="str">
        <f t="shared" si="291"/>
        <v>Jun-2023</v>
      </c>
      <c r="R2082" s="2" t="str">
        <f t="shared" si="296"/>
        <v>ADULTS</v>
      </c>
    </row>
    <row r="2083" spans="1:18" x14ac:dyDescent="0.35">
      <c r="A2083" s="1">
        <v>45100</v>
      </c>
      <c r="B2083" t="s">
        <v>2113</v>
      </c>
      <c r="C2083">
        <v>73</v>
      </c>
      <c r="D2083" t="s">
        <v>9</v>
      </c>
      <c r="E2083" t="s">
        <v>33</v>
      </c>
      <c r="F2083" t="s">
        <v>16</v>
      </c>
      <c r="G2083" s="6">
        <f>VLOOKUP(F2083,S$11:$T$15, 2, FALSE)</f>
        <v>2509.1716796874998</v>
      </c>
      <c r="H2083" t="s">
        <v>40</v>
      </c>
      <c r="I2083" s="2">
        <v>1350.29</v>
      </c>
      <c r="J2083" t="str">
        <f t="shared" si="292"/>
        <v>&gt;59</v>
      </c>
      <c r="K2083" s="2">
        <f t="shared" si="288"/>
        <v>1485.3190000000002</v>
      </c>
      <c r="L2083" s="2">
        <f t="shared" si="293"/>
        <v>1485</v>
      </c>
      <c r="M2083" s="2">
        <f t="shared" si="294"/>
        <v>1486</v>
      </c>
      <c r="N2083" s="2">
        <f t="shared" si="295"/>
        <v>1485</v>
      </c>
      <c r="O2083">
        <f t="shared" si="289"/>
        <v>2023</v>
      </c>
      <c r="P2083" t="str">
        <f t="shared" si="290"/>
        <v>Jun</v>
      </c>
      <c r="Q2083" t="str">
        <f t="shared" si="291"/>
        <v>Jun-2023</v>
      </c>
      <c r="R2083" s="2" t="str">
        <f t="shared" si="296"/>
        <v>ADULTS</v>
      </c>
    </row>
    <row r="2084" spans="1:18" x14ac:dyDescent="0.35">
      <c r="A2084" s="1">
        <v>44716</v>
      </c>
      <c r="B2084" t="s">
        <v>2114</v>
      </c>
      <c r="C2084">
        <v>0</v>
      </c>
      <c r="D2084" t="s">
        <v>14</v>
      </c>
      <c r="E2084" t="s">
        <v>22</v>
      </c>
      <c r="F2084" t="s">
        <v>16</v>
      </c>
      <c r="G2084" s="6">
        <f>VLOOKUP(F2084,S$11:$T$15, 2, FALSE)</f>
        <v>2509.1716796874998</v>
      </c>
      <c r="H2084" t="s">
        <v>12</v>
      </c>
      <c r="I2084" s="2">
        <v>2905.25</v>
      </c>
      <c r="J2084" t="str">
        <f t="shared" si="292"/>
        <v>0-17</v>
      </c>
      <c r="K2084" s="2">
        <f t="shared" si="288"/>
        <v>3195.7750000000001</v>
      </c>
      <c r="L2084" s="2">
        <f t="shared" si="293"/>
        <v>3196</v>
      </c>
      <c r="M2084" s="2">
        <f t="shared" si="294"/>
        <v>3196</v>
      </c>
      <c r="N2084" s="2">
        <f t="shared" si="295"/>
        <v>3195</v>
      </c>
      <c r="O2084">
        <f t="shared" si="289"/>
        <v>2022</v>
      </c>
      <c r="P2084" t="str">
        <f t="shared" si="290"/>
        <v>Jun</v>
      </c>
      <c r="Q2084" t="str">
        <f t="shared" si="291"/>
        <v>Jun-2022</v>
      </c>
      <c r="R2084" s="2" t="str">
        <f t="shared" si="296"/>
        <v>CHILDREN</v>
      </c>
    </row>
    <row r="2085" spans="1:18" x14ac:dyDescent="0.35">
      <c r="A2085" s="1">
        <v>45265</v>
      </c>
      <c r="B2085" t="s">
        <v>2115</v>
      </c>
      <c r="C2085">
        <v>98</v>
      </c>
      <c r="D2085" t="s">
        <v>21</v>
      </c>
      <c r="E2085" t="s">
        <v>19</v>
      </c>
      <c r="F2085" t="s">
        <v>11</v>
      </c>
      <c r="G2085" s="6">
        <f>VLOOKUP(F2085,S$11:$T$15, 2, FALSE)</f>
        <v>2503.6022787783868</v>
      </c>
      <c r="H2085" t="s">
        <v>37</v>
      </c>
      <c r="I2085" s="2">
        <v>2462.7800000000002</v>
      </c>
      <c r="J2085" t="str">
        <f t="shared" si="292"/>
        <v>&gt;59</v>
      </c>
      <c r="K2085" s="2">
        <f t="shared" si="288"/>
        <v>2709.0580000000004</v>
      </c>
      <c r="L2085" s="2">
        <f t="shared" si="293"/>
        <v>2709</v>
      </c>
      <c r="M2085" s="2">
        <f t="shared" si="294"/>
        <v>2710</v>
      </c>
      <c r="N2085" s="2">
        <f t="shared" si="295"/>
        <v>2709</v>
      </c>
      <c r="O2085">
        <f t="shared" si="289"/>
        <v>2023</v>
      </c>
      <c r="P2085" t="str">
        <f t="shared" si="290"/>
        <v>Dec</v>
      </c>
      <c r="Q2085" t="str">
        <f t="shared" si="291"/>
        <v>Dec-2023</v>
      </c>
      <c r="R2085" s="2" t="str">
        <f t="shared" si="296"/>
        <v>ADULTS</v>
      </c>
    </row>
    <row r="2086" spans="1:18" x14ac:dyDescent="0.35">
      <c r="A2086" s="1">
        <v>44643</v>
      </c>
      <c r="B2086" t="s">
        <v>2116</v>
      </c>
      <c r="C2086">
        <v>71</v>
      </c>
      <c r="D2086" t="s">
        <v>9</v>
      </c>
      <c r="E2086" t="s">
        <v>22</v>
      </c>
      <c r="F2086" t="s">
        <v>30</v>
      </c>
      <c r="G2086" s="6">
        <f>VLOOKUP(F2086,S$11:$T$15, 2, FALSE)</f>
        <v>2496.7676064257025</v>
      </c>
      <c r="H2086" t="s">
        <v>17</v>
      </c>
      <c r="I2086" s="2">
        <v>1205.02</v>
      </c>
      <c r="J2086" t="str">
        <f t="shared" si="292"/>
        <v>&gt;59</v>
      </c>
      <c r="K2086" s="2">
        <f t="shared" si="288"/>
        <v>1325.5220000000002</v>
      </c>
      <c r="L2086" s="2">
        <f t="shared" si="293"/>
        <v>1326</v>
      </c>
      <c r="M2086" s="2">
        <f t="shared" si="294"/>
        <v>1326</v>
      </c>
      <c r="N2086" s="2">
        <f t="shared" si="295"/>
        <v>1325</v>
      </c>
      <c r="O2086">
        <f t="shared" si="289"/>
        <v>2022</v>
      </c>
      <c r="P2086" t="str">
        <f t="shared" si="290"/>
        <v>Mar</v>
      </c>
      <c r="Q2086" t="str">
        <f t="shared" si="291"/>
        <v>Mar-2022</v>
      </c>
      <c r="R2086" s="2" t="str">
        <f t="shared" si="296"/>
        <v>ADULTS</v>
      </c>
    </row>
    <row r="2087" spans="1:18" x14ac:dyDescent="0.35">
      <c r="A2087" s="1">
        <v>45164</v>
      </c>
      <c r="B2087" t="s">
        <v>2117</v>
      </c>
      <c r="C2087">
        <v>50</v>
      </c>
      <c r="D2087" t="s">
        <v>21</v>
      </c>
      <c r="E2087" t="s">
        <v>10</v>
      </c>
      <c r="F2087" t="s">
        <v>30</v>
      </c>
      <c r="G2087" s="6">
        <f>VLOOKUP(F2087,S$11:$T$15, 2, FALSE)</f>
        <v>2496.7676064257025</v>
      </c>
      <c r="H2087" t="s">
        <v>17</v>
      </c>
      <c r="I2087" s="2">
        <v>4811.46</v>
      </c>
      <c r="J2087" t="str">
        <f t="shared" si="292"/>
        <v>40-59</v>
      </c>
      <c r="K2087" s="2">
        <f t="shared" si="288"/>
        <v>5292.6060000000007</v>
      </c>
      <c r="L2087" s="2">
        <f t="shared" si="293"/>
        <v>5293</v>
      </c>
      <c r="M2087" s="2">
        <f t="shared" si="294"/>
        <v>5293</v>
      </c>
      <c r="N2087" s="2">
        <f t="shared" si="295"/>
        <v>5292</v>
      </c>
      <c r="O2087">
        <f t="shared" si="289"/>
        <v>2023</v>
      </c>
      <c r="P2087" t="str">
        <f t="shared" si="290"/>
        <v>Aug</v>
      </c>
      <c r="Q2087" t="str">
        <f t="shared" si="291"/>
        <v>Aug-2023</v>
      </c>
      <c r="R2087" s="2" t="str">
        <f t="shared" si="296"/>
        <v>ADULTS</v>
      </c>
    </row>
    <row r="2088" spans="1:18" x14ac:dyDescent="0.35">
      <c r="A2088" s="1">
        <v>44855</v>
      </c>
      <c r="B2088" t="s">
        <v>2118</v>
      </c>
      <c r="C2088">
        <v>41</v>
      </c>
      <c r="D2088" t="s">
        <v>21</v>
      </c>
      <c r="E2088" t="s">
        <v>25</v>
      </c>
      <c r="F2088" t="s">
        <v>16</v>
      </c>
      <c r="G2088" s="6">
        <f>VLOOKUP(F2088,S$11:$T$15, 2, FALSE)</f>
        <v>2509.1716796874998</v>
      </c>
      <c r="H2088" t="s">
        <v>37</v>
      </c>
      <c r="I2088" s="2">
        <v>1912.9</v>
      </c>
      <c r="J2088" t="str">
        <f t="shared" si="292"/>
        <v>40-59</v>
      </c>
      <c r="K2088" s="2">
        <f t="shared" si="288"/>
        <v>2104.19</v>
      </c>
      <c r="L2088" s="2">
        <f t="shared" si="293"/>
        <v>2104</v>
      </c>
      <c r="M2088" s="2">
        <f t="shared" si="294"/>
        <v>2105</v>
      </c>
      <c r="N2088" s="2">
        <f t="shared" si="295"/>
        <v>2104</v>
      </c>
      <c r="O2088">
        <f t="shared" si="289"/>
        <v>2022</v>
      </c>
      <c r="P2088" t="str">
        <f t="shared" si="290"/>
        <v>Oct</v>
      </c>
      <c r="Q2088" t="str">
        <f t="shared" si="291"/>
        <v>Oct-2022</v>
      </c>
      <c r="R2088" s="2" t="str">
        <f t="shared" si="296"/>
        <v>ADULTS</v>
      </c>
    </row>
    <row r="2089" spans="1:18" x14ac:dyDescent="0.35">
      <c r="A2089" s="1">
        <v>45108</v>
      </c>
      <c r="B2089" t="s">
        <v>2119</v>
      </c>
      <c r="C2089">
        <v>49</v>
      </c>
      <c r="D2089" t="s">
        <v>21</v>
      </c>
      <c r="E2089" t="s">
        <v>33</v>
      </c>
      <c r="F2089" t="s">
        <v>11</v>
      </c>
      <c r="G2089" s="6">
        <f>VLOOKUP(F2089,S$11:$T$15, 2, FALSE)</f>
        <v>2503.6022787783868</v>
      </c>
      <c r="H2089" t="s">
        <v>12</v>
      </c>
      <c r="I2089" s="2">
        <v>577.20000000000005</v>
      </c>
      <c r="J2089" t="str">
        <f t="shared" si="292"/>
        <v>40-59</v>
      </c>
      <c r="K2089" s="2">
        <f t="shared" si="288"/>
        <v>634.92000000000007</v>
      </c>
      <c r="L2089" s="2">
        <f t="shared" si="293"/>
        <v>635</v>
      </c>
      <c r="M2089" s="2">
        <f t="shared" si="294"/>
        <v>635</v>
      </c>
      <c r="N2089" s="2">
        <f t="shared" si="295"/>
        <v>634</v>
      </c>
      <c r="O2089">
        <f t="shared" si="289"/>
        <v>2023</v>
      </c>
      <c r="P2089" t="str">
        <f t="shared" si="290"/>
        <v>Jul</v>
      </c>
      <c r="Q2089" t="str">
        <f t="shared" si="291"/>
        <v>Jul-2023</v>
      </c>
      <c r="R2089" s="2" t="str">
        <f t="shared" si="296"/>
        <v>ADULTS</v>
      </c>
    </row>
    <row r="2090" spans="1:18" x14ac:dyDescent="0.35">
      <c r="A2090" s="1">
        <v>45101</v>
      </c>
      <c r="B2090" t="s">
        <v>2120</v>
      </c>
      <c r="C2090">
        <v>41</v>
      </c>
      <c r="D2090" t="s">
        <v>9</v>
      </c>
      <c r="E2090" t="s">
        <v>25</v>
      </c>
      <c r="F2090" t="s">
        <v>30</v>
      </c>
      <c r="G2090" s="6">
        <f>VLOOKUP(F2090,S$11:$T$15, 2, FALSE)</f>
        <v>2496.7676064257025</v>
      </c>
      <c r="H2090" t="s">
        <v>37</v>
      </c>
      <c r="I2090" s="2">
        <v>3329.55</v>
      </c>
      <c r="J2090" t="str">
        <f t="shared" si="292"/>
        <v>40-59</v>
      </c>
      <c r="K2090" s="2">
        <f t="shared" si="288"/>
        <v>3662.5050000000006</v>
      </c>
      <c r="L2090" s="2">
        <f t="shared" si="293"/>
        <v>3663</v>
      </c>
      <c r="M2090" s="2">
        <f t="shared" si="294"/>
        <v>3663</v>
      </c>
      <c r="N2090" s="2">
        <f t="shared" si="295"/>
        <v>3662</v>
      </c>
      <c r="O2090">
        <f t="shared" si="289"/>
        <v>2023</v>
      </c>
      <c r="P2090" t="str">
        <f t="shared" si="290"/>
        <v>Jun</v>
      </c>
      <c r="Q2090" t="str">
        <f t="shared" si="291"/>
        <v>Jun-2023</v>
      </c>
      <c r="R2090" s="2" t="str">
        <f t="shared" si="296"/>
        <v>ADULTS</v>
      </c>
    </row>
    <row r="2091" spans="1:18" x14ac:dyDescent="0.35">
      <c r="A2091" s="1">
        <v>44618</v>
      </c>
      <c r="B2091" t="s">
        <v>2121</v>
      </c>
      <c r="C2091">
        <v>91</v>
      </c>
      <c r="D2091" t="s">
        <v>9</v>
      </c>
      <c r="E2091" t="s">
        <v>25</v>
      </c>
      <c r="F2091" t="s">
        <v>11</v>
      </c>
      <c r="G2091" s="6">
        <f>VLOOKUP(F2091,S$11:$T$15, 2, FALSE)</f>
        <v>2503.6022787783868</v>
      </c>
      <c r="H2091" t="s">
        <v>40</v>
      </c>
      <c r="I2091" s="2">
        <v>499.77</v>
      </c>
      <c r="J2091" t="str">
        <f t="shared" si="292"/>
        <v>&gt;59</v>
      </c>
      <c r="K2091" s="2">
        <f t="shared" si="288"/>
        <v>549.74700000000007</v>
      </c>
      <c r="L2091" s="2">
        <f t="shared" si="293"/>
        <v>550</v>
      </c>
      <c r="M2091" s="2">
        <f t="shared" si="294"/>
        <v>550</v>
      </c>
      <c r="N2091" s="2">
        <f t="shared" si="295"/>
        <v>549</v>
      </c>
      <c r="O2091">
        <f t="shared" si="289"/>
        <v>2022</v>
      </c>
      <c r="P2091" t="str">
        <f t="shared" si="290"/>
        <v>Feb</v>
      </c>
      <c r="Q2091" t="str">
        <f t="shared" si="291"/>
        <v>Feb-2022</v>
      </c>
      <c r="R2091" s="2" t="str">
        <f t="shared" si="296"/>
        <v>ADULTS</v>
      </c>
    </row>
    <row r="2092" spans="1:18" x14ac:dyDescent="0.35">
      <c r="A2092" s="1">
        <v>45225</v>
      </c>
      <c r="B2092" t="s">
        <v>2122</v>
      </c>
      <c r="C2092">
        <v>57</v>
      </c>
      <c r="D2092" t="s">
        <v>9</v>
      </c>
      <c r="E2092" t="s">
        <v>33</v>
      </c>
      <c r="F2092" t="s">
        <v>11</v>
      </c>
      <c r="G2092" s="6">
        <f>VLOOKUP(F2092,S$11:$T$15, 2, FALSE)</f>
        <v>2503.6022787783868</v>
      </c>
      <c r="H2092" t="s">
        <v>12</v>
      </c>
      <c r="I2092" s="2">
        <v>4962.59</v>
      </c>
      <c r="J2092" t="str">
        <f t="shared" si="292"/>
        <v>40-59</v>
      </c>
      <c r="K2092" s="2">
        <f t="shared" si="288"/>
        <v>5458.8490000000002</v>
      </c>
      <c r="L2092" s="2">
        <f t="shared" si="293"/>
        <v>5459</v>
      </c>
      <c r="M2092" s="2">
        <f t="shared" si="294"/>
        <v>5459</v>
      </c>
      <c r="N2092" s="2">
        <f t="shared" si="295"/>
        <v>5458</v>
      </c>
      <c r="O2092">
        <f t="shared" si="289"/>
        <v>2023</v>
      </c>
      <c r="P2092" t="str">
        <f t="shared" si="290"/>
        <v>Oct</v>
      </c>
      <c r="Q2092" t="str">
        <f t="shared" si="291"/>
        <v>Oct-2023</v>
      </c>
      <c r="R2092" s="2" t="str">
        <f t="shared" si="296"/>
        <v>ADULTS</v>
      </c>
    </row>
    <row r="2093" spans="1:18" x14ac:dyDescent="0.35">
      <c r="A2093" s="1">
        <v>44656</v>
      </c>
      <c r="B2093" t="s">
        <v>2123</v>
      </c>
      <c r="C2093">
        <v>68</v>
      </c>
      <c r="D2093" t="s">
        <v>21</v>
      </c>
      <c r="E2093" t="s">
        <v>15</v>
      </c>
      <c r="F2093" t="s">
        <v>30</v>
      </c>
      <c r="G2093" s="6">
        <f>VLOOKUP(F2093,S$11:$T$15, 2, FALSE)</f>
        <v>2496.7676064257025</v>
      </c>
      <c r="H2093" t="s">
        <v>37</v>
      </c>
      <c r="I2093" s="2">
        <v>791.68</v>
      </c>
      <c r="J2093" t="str">
        <f t="shared" si="292"/>
        <v>&gt;59</v>
      </c>
      <c r="K2093" s="2">
        <f t="shared" si="288"/>
        <v>870.84800000000007</v>
      </c>
      <c r="L2093" s="2">
        <f t="shared" si="293"/>
        <v>871</v>
      </c>
      <c r="M2093" s="2">
        <f t="shared" si="294"/>
        <v>871</v>
      </c>
      <c r="N2093" s="2">
        <f t="shared" si="295"/>
        <v>870</v>
      </c>
      <c r="O2093">
        <f t="shared" si="289"/>
        <v>2022</v>
      </c>
      <c r="P2093" t="str">
        <f t="shared" si="290"/>
        <v>Apr</v>
      </c>
      <c r="Q2093" t="str">
        <f t="shared" si="291"/>
        <v>Apr-2022</v>
      </c>
      <c r="R2093" s="2" t="str">
        <f t="shared" si="296"/>
        <v>ADULTS</v>
      </c>
    </row>
    <row r="2094" spans="1:18" x14ac:dyDescent="0.35">
      <c r="A2094" s="1">
        <v>44781</v>
      </c>
      <c r="B2094" t="s">
        <v>2124</v>
      </c>
      <c r="C2094">
        <v>0</v>
      </c>
      <c r="D2094" t="s">
        <v>21</v>
      </c>
      <c r="E2094" t="s">
        <v>15</v>
      </c>
      <c r="F2094" t="s">
        <v>23</v>
      </c>
      <c r="G2094" s="6">
        <f>VLOOKUP(F2094,S$11:$T$15, 2, FALSE)</f>
        <v>2440.2966694490819</v>
      </c>
      <c r="H2094" t="s">
        <v>28</v>
      </c>
      <c r="I2094" s="2">
        <v>2163.58</v>
      </c>
      <c r="J2094" t="str">
        <f t="shared" si="292"/>
        <v>0-17</v>
      </c>
      <c r="K2094" s="2">
        <f t="shared" si="288"/>
        <v>2379.9380000000001</v>
      </c>
      <c r="L2094" s="2">
        <f t="shared" si="293"/>
        <v>2380</v>
      </c>
      <c r="M2094" s="2">
        <f t="shared" si="294"/>
        <v>2380</v>
      </c>
      <c r="N2094" s="2">
        <f t="shared" si="295"/>
        <v>2379</v>
      </c>
      <c r="O2094">
        <f t="shared" si="289"/>
        <v>2022</v>
      </c>
      <c r="P2094" t="str">
        <f t="shared" si="290"/>
        <v>Aug</v>
      </c>
      <c r="Q2094" t="str">
        <f t="shared" si="291"/>
        <v>Aug-2022</v>
      </c>
      <c r="R2094" s="2" t="str">
        <f t="shared" si="296"/>
        <v>CHILDREN</v>
      </c>
    </row>
    <row r="2095" spans="1:18" x14ac:dyDescent="0.35">
      <c r="A2095" s="1">
        <v>44820</v>
      </c>
      <c r="B2095" t="s">
        <v>2125</v>
      </c>
      <c r="C2095">
        <v>26</v>
      </c>
      <c r="D2095" t="s">
        <v>21</v>
      </c>
      <c r="E2095" t="s">
        <v>25</v>
      </c>
      <c r="F2095" t="s">
        <v>30</v>
      </c>
      <c r="G2095" s="6">
        <f>VLOOKUP(F2095,S$11:$T$15, 2, FALSE)</f>
        <v>2496.7676064257025</v>
      </c>
      <c r="H2095" t="s">
        <v>28</v>
      </c>
      <c r="I2095" s="2">
        <v>918.04</v>
      </c>
      <c r="J2095" t="str">
        <f t="shared" si="292"/>
        <v>18-39</v>
      </c>
      <c r="K2095" s="2">
        <f t="shared" si="288"/>
        <v>1009.8440000000001</v>
      </c>
      <c r="L2095" s="2">
        <f t="shared" si="293"/>
        <v>1010</v>
      </c>
      <c r="M2095" s="2">
        <f t="shared" si="294"/>
        <v>1010</v>
      </c>
      <c r="N2095" s="2">
        <f t="shared" si="295"/>
        <v>1009</v>
      </c>
      <c r="O2095">
        <f t="shared" si="289"/>
        <v>2022</v>
      </c>
      <c r="P2095" t="str">
        <f t="shared" si="290"/>
        <v>Sep</v>
      </c>
      <c r="Q2095" t="str">
        <f t="shared" si="291"/>
        <v>Sep-2022</v>
      </c>
      <c r="R2095" s="2" t="str">
        <f t="shared" si="296"/>
        <v>ADULTS</v>
      </c>
    </row>
    <row r="2096" spans="1:18" x14ac:dyDescent="0.35">
      <c r="A2096" s="1">
        <v>44763</v>
      </c>
      <c r="B2096" t="s">
        <v>2126</v>
      </c>
      <c r="C2096">
        <v>82</v>
      </c>
      <c r="D2096" t="s">
        <v>14</v>
      </c>
      <c r="E2096" t="s">
        <v>33</v>
      </c>
      <c r="F2096" t="s">
        <v>23</v>
      </c>
      <c r="G2096" s="6">
        <f>VLOOKUP(F2096,S$11:$T$15, 2, FALSE)</f>
        <v>2440.2966694490819</v>
      </c>
      <c r="H2096" t="s">
        <v>12</v>
      </c>
      <c r="I2096" s="2">
        <v>2462.0700000000002</v>
      </c>
      <c r="J2096" t="str">
        <f t="shared" si="292"/>
        <v>&gt;59</v>
      </c>
      <c r="K2096" s="2">
        <f t="shared" si="288"/>
        <v>2708.2770000000005</v>
      </c>
      <c r="L2096" s="2">
        <f t="shared" si="293"/>
        <v>2708</v>
      </c>
      <c r="M2096" s="2">
        <f t="shared" si="294"/>
        <v>2709</v>
      </c>
      <c r="N2096" s="2">
        <f t="shared" si="295"/>
        <v>2708</v>
      </c>
      <c r="O2096">
        <f t="shared" si="289"/>
        <v>2022</v>
      </c>
      <c r="P2096" t="str">
        <f t="shared" si="290"/>
        <v>Jul</v>
      </c>
      <c r="Q2096" t="str">
        <f t="shared" si="291"/>
        <v>Jul-2022</v>
      </c>
      <c r="R2096" s="2" t="str">
        <f t="shared" si="296"/>
        <v>ADULTS</v>
      </c>
    </row>
    <row r="2097" spans="1:18" x14ac:dyDescent="0.35">
      <c r="A2097" s="1">
        <v>44961</v>
      </c>
      <c r="B2097" t="s">
        <v>2127</v>
      </c>
      <c r="C2097">
        <v>72</v>
      </c>
      <c r="D2097" t="s">
        <v>9</v>
      </c>
      <c r="E2097" t="s">
        <v>33</v>
      </c>
      <c r="F2097" t="s">
        <v>11</v>
      </c>
      <c r="G2097" s="6">
        <f>VLOOKUP(F2097,S$11:$T$15, 2, FALSE)</f>
        <v>2503.6022787783868</v>
      </c>
      <c r="H2097" t="s">
        <v>17</v>
      </c>
      <c r="I2097" s="2">
        <v>331.96</v>
      </c>
      <c r="J2097" t="str">
        <f t="shared" si="292"/>
        <v>&gt;59</v>
      </c>
      <c r="K2097" s="2">
        <f t="shared" si="288"/>
        <v>365.15600000000001</v>
      </c>
      <c r="L2097" s="2">
        <f t="shared" si="293"/>
        <v>365</v>
      </c>
      <c r="M2097" s="2">
        <f t="shared" si="294"/>
        <v>366</v>
      </c>
      <c r="N2097" s="2">
        <f t="shared" si="295"/>
        <v>365</v>
      </c>
      <c r="O2097">
        <f t="shared" si="289"/>
        <v>2023</v>
      </c>
      <c r="P2097" t="str">
        <f t="shared" si="290"/>
        <v>Feb</v>
      </c>
      <c r="Q2097" t="str">
        <f t="shared" si="291"/>
        <v>Feb-2023</v>
      </c>
      <c r="R2097" s="2" t="str">
        <f t="shared" si="296"/>
        <v>ADULTS</v>
      </c>
    </row>
    <row r="2098" spans="1:18" x14ac:dyDescent="0.35">
      <c r="A2098" s="1">
        <v>44689</v>
      </c>
      <c r="B2098" t="s">
        <v>2128</v>
      </c>
      <c r="C2098">
        <v>92</v>
      </c>
      <c r="D2098" t="s">
        <v>9</v>
      </c>
      <c r="E2098" t="s">
        <v>22</v>
      </c>
      <c r="F2098" t="s">
        <v>23</v>
      </c>
      <c r="G2098" s="6">
        <f>VLOOKUP(F2098,S$11:$T$15, 2, FALSE)</f>
        <v>2440.2966694490819</v>
      </c>
      <c r="H2098" t="s">
        <v>28</v>
      </c>
      <c r="I2098" s="2">
        <v>1674.57</v>
      </c>
      <c r="J2098" t="str">
        <f t="shared" si="292"/>
        <v>&gt;59</v>
      </c>
      <c r="K2098" s="2">
        <f t="shared" si="288"/>
        <v>1842.027</v>
      </c>
      <c r="L2098" s="2">
        <f t="shared" si="293"/>
        <v>1842</v>
      </c>
      <c r="M2098" s="2">
        <f t="shared" si="294"/>
        <v>1843</v>
      </c>
      <c r="N2098" s="2">
        <f t="shared" si="295"/>
        <v>1842</v>
      </c>
      <c r="O2098">
        <f t="shared" si="289"/>
        <v>2022</v>
      </c>
      <c r="P2098" t="str">
        <f t="shared" si="290"/>
        <v>May</v>
      </c>
      <c r="Q2098" t="str">
        <f t="shared" si="291"/>
        <v>May-2022</v>
      </c>
      <c r="R2098" s="2" t="str">
        <f t="shared" si="296"/>
        <v>ADULTS</v>
      </c>
    </row>
    <row r="2099" spans="1:18" x14ac:dyDescent="0.35">
      <c r="A2099" s="1">
        <v>45055</v>
      </c>
      <c r="B2099" t="s">
        <v>2129</v>
      </c>
      <c r="C2099">
        <v>37</v>
      </c>
      <c r="D2099" t="s">
        <v>9</v>
      </c>
      <c r="E2099" t="s">
        <v>22</v>
      </c>
      <c r="F2099" t="s">
        <v>11</v>
      </c>
      <c r="G2099" s="6">
        <f>VLOOKUP(F2099,S$11:$T$15, 2, FALSE)</f>
        <v>2503.6022787783868</v>
      </c>
      <c r="H2099" t="s">
        <v>28</v>
      </c>
      <c r="I2099" s="2">
        <v>966.01</v>
      </c>
      <c r="J2099" t="str">
        <f t="shared" si="292"/>
        <v>18-39</v>
      </c>
      <c r="K2099" s="2">
        <f t="shared" si="288"/>
        <v>1062.6110000000001</v>
      </c>
      <c r="L2099" s="2">
        <f t="shared" si="293"/>
        <v>1063</v>
      </c>
      <c r="M2099" s="2">
        <f t="shared" si="294"/>
        <v>1063</v>
      </c>
      <c r="N2099" s="2">
        <f t="shared" si="295"/>
        <v>1062</v>
      </c>
      <c r="O2099">
        <f t="shared" si="289"/>
        <v>2023</v>
      </c>
      <c r="P2099" t="str">
        <f t="shared" si="290"/>
        <v>May</v>
      </c>
      <c r="Q2099" t="str">
        <f t="shared" si="291"/>
        <v>May-2023</v>
      </c>
      <c r="R2099" s="2" t="str">
        <f t="shared" si="296"/>
        <v>ADULTS</v>
      </c>
    </row>
    <row r="2100" spans="1:18" x14ac:dyDescent="0.35">
      <c r="A2100" s="1">
        <v>45144</v>
      </c>
      <c r="B2100" t="s">
        <v>2130</v>
      </c>
      <c r="C2100">
        <v>65</v>
      </c>
      <c r="D2100" t="s">
        <v>9</v>
      </c>
      <c r="E2100" t="s">
        <v>35</v>
      </c>
      <c r="F2100" t="s">
        <v>30</v>
      </c>
      <c r="G2100" s="6">
        <f>VLOOKUP(F2100,S$11:$T$15, 2, FALSE)</f>
        <v>2496.7676064257025</v>
      </c>
      <c r="H2100" t="s">
        <v>40</v>
      </c>
      <c r="I2100" s="2">
        <v>3243.25</v>
      </c>
      <c r="J2100" t="str">
        <f t="shared" si="292"/>
        <v>&gt;59</v>
      </c>
      <c r="K2100" s="2">
        <f t="shared" si="288"/>
        <v>3567.5750000000003</v>
      </c>
      <c r="L2100" s="2">
        <f t="shared" si="293"/>
        <v>3568</v>
      </c>
      <c r="M2100" s="2">
        <f t="shared" si="294"/>
        <v>3568</v>
      </c>
      <c r="N2100" s="2">
        <f t="shared" si="295"/>
        <v>3567</v>
      </c>
      <c r="O2100">
        <f t="shared" si="289"/>
        <v>2023</v>
      </c>
      <c r="P2100" t="str">
        <f t="shared" si="290"/>
        <v>Aug</v>
      </c>
      <c r="Q2100" t="str">
        <f t="shared" si="291"/>
        <v>Aug-2023</v>
      </c>
      <c r="R2100" s="2" t="str">
        <f t="shared" si="296"/>
        <v>ADULTS</v>
      </c>
    </row>
    <row r="2101" spans="1:18" x14ac:dyDescent="0.35">
      <c r="A2101" s="1">
        <v>44985</v>
      </c>
      <c r="B2101" t="s">
        <v>2131</v>
      </c>
      <c r="C2101">
        <v>12</v>
      </c>
      <c r="D2101" t="s">
        <v>14</v>
      </c>
      <c r="E2101" t="s">
        <v>22</v>
      </c>
      <c r="F2101" t="s">
        <v>16</v>
      </c>
      <c r="G2101" s="6">
        <f>VLOOKUP(F2101,S$11:$T$15, 2, FALSE)</f>
        <v>2509.1716796874998</v>
      </c>
      <c r="H2101" t="s">
        <v>37</v>
      </c>
      <c r="I2101" s="2">
        <v>2096.5300000000002</v>
      </c>
      <c r="J2101" t="str">
        <f t="shared" si="292"/>
        <v>0-17</v>
      </c>
      <c r="K2101" s="2">
        <f t="shared" si="288"/>
        <v>2306.1830000000004</v>
      </c>
      <c r="L2101" s="2">
        <f t="shared" si="293"/>
        <v>2306</v>
      </c>
      <c r="M2101" s="2">
        <f t="shared" si="294"/>
        <v>2307</v>
      </c>
      <c r="N2101" s="2">
        <f t="shared" si="295"/>
        <v>2306</v>
      </c>
      <c r="O2101">
        <f t="shared" si="289"/>
        <v>2023</v>
      </c>
      <c r="P2101" t="str">
        <f t="shared" si="290"/>
        <v>Feb</v>
      </c>
      <c r="Q2101" t="str">
        <f t="shared" si="291"/>
        <v>Feb-2023</v>
      </c>
      <c r="R2101" s="2" t="str">
        <f t="shared" si="296"/>
        <v>CHILDREN</v>
      </c>
    </row>
    <row r="2102" spans="1:18" x14ac:dyDescent="0.35">
      <c r="A2102" s="1">
        <v>44829</v>
      </c>
      <c r="B2102" t="s">
        <v>2132</v>
      </c>
      <c r="C2102">
        <v>9</v>
      </c>
      <c r="D2102" t="s">
        <v>14</v>
      </c>
      <c r="E2102" t="s">
        <v>25</v>
      </c>
      <c r="F2102" t="s">
        <v>11</v>
      </c>
      <c r="G2102" s="6">
        <f>VLOOKUP(F2102,S$11:$T$15, 2, FALSE)</f>
        <v>2503.6022787783868</v>
      </c>
      <c r="H2102" t="s">
        <v>40</v>
      </c>
      <c r="I2102" s="2">
        <v>27.29</v>
      </c>
      <c r="J2102" t="str">
        <f t="shared" si="292"/>
        <v>0-17</v>
      </c>
      <c r="K2102" s="2">
        <f t="shared" si="288"/>
        <v>30.019000000000002</v>
      </c>
      <c r="L2102" s="2">
        <f t="shared" si="293"/>
        <v>30</v>
      </c>
      <c r="M2102" s="2">
        <f t="shared" si="294"/>
        <v>31</v>
      </c>
      <c r="N2102" s="2">
        <f t="shared" si="295"/>
        <v>30</v>
      </c>
      <c r="O2102">
        <f t="shared" si="289"/>
        <v>2022</v>
      </c>
      <c r="P2102" t="str">
        <f t="shared" si="290"/>
        <v>Sep</v>
      </c>
      <c r="Q2102" t="str">
        <f t="shared" si="291"/>
        <v>Sep-2022</v>
      </c>
      <c r="R2102" s="2" t="str">
        <f t="shared" si="296"/>
        <v>CHILDREN</v>
      </c>
    </row>
    <row r="2103" spans="1:18" x14ac:dyDescent="0.35">
      <c r="A2103" s="1">
        <v>44957</v>
      </c>
      <c r="B2103" t="s">
        <v>2133</v>
      </c>
      <c r="C2103">
        <v>47</v>
      </c>
      <c r="D2103" t="s">
        <v>14</v>
      </c>
      <c r="E2103" t="s">
        <v>27</v>
      </c>
      <c r="F2103" t="s">
        <v>23</v>
      </c>
      <c r="G2103" s="6">
        <f>VLOOKUP(F2103,S$11:$T$15, 2, FALSE)</f>
        <v>2440.2966694490819</v>
      </c>
      <c r="H2103" t="s">
        <v>12</v>
      </c>
      <c r="I2103" s="2">
        <v>2006.12</v>
      </c>
      <c r="J2103" t="str">
        <f t="shared" si="292"/>
        <v>40-59</v>
      </c>
      <c r="K2103" s="2">
        <f t="shared" si="288"/>
        <v>2206.732</v>
      </c>
      <c r="L2103" s="2">
        <f t="shared" si="293"/>
        <v>2207</v>
      </c>
      <c r="M2103" s="2">
        <f t="shared" si="294"/>
        <v>2207</v>
      </c>
      <c r="N2103" s="2">
        <f t="shared" si="295"/>
        <v>2206</v>
      </c>
      <c r="O2103">
        <f t="shared" si="289"/>
        <v>2023</v>
      </c>
      <c r="P2103" t="str">
        <f t="shared" si="290"/>
        <v>Jan</v>
      </c>
      <c r="Q2103" t="str">
        <f t="shared" si="291"/>
        <v>Jan-2023</v>
      </c>
      <c r="R2103" s="2" t="str">
        <f t="shared" si="296"/>
        <v>ADULTS</v>
      </c>
    </row>
    <row r="2104" spans="1:18" x14ac:dyDescent="0.35">
      <c r="A2104" s="1">
        <v>45039</v>
      </c>
      <c r="B2104" t="s">
        <v>2134</v>
      </c>
      <c r="C2104">
        <v>71</v>
      </c>
      <c r="D2104" t="s">
        <v>21</v>
      </c>
      <c r="E2104" t="s">
        <v>22</v>
      </c>
      <c r="F2104" t="s">
        <v>30</v>
      </c>
      <c r="G2104" s="6">
        <f>VLOOKUP(F2104,S$11:$T$15, 2, FALSE)</f>
        <v>2496.7676064257025</v>
      </c>
      <c r="H2104" t="s">
        <v>37</v>
      </c>
      <c r="I2104" s="2">
        <v>4268.51</v>
      </c>
      <c r="J2104" t="str">
        <f t="shared" si="292"/>
        <v>&gt;59</v>
      </c>
      <c r="K2104" s="2">
        <f t="shared" si="288"/>
        <v>4695.3610000000008</v>
      </c>
      <c r="L2104" s="2">
        <f t="shared" si="293"/>
        <v>4695</v>
      </c>
      <c r="M2104" s="2">
        <f t="shared" si="294"/>
        <v>4696</v>
      </c>
      <c r="N2104" s="2">
        <f t="shared" si="295"/>
        <v>4695</v>
      </c>
      <c r="O2104">
        <f t="shared" si="289"/>
        <v>2023</v>
      </c>
      <c r="P2104" t="str">
        <f t="shared" si="290"/>
        <v>Apr</v>
      </c>
      <c r="Q2104" t="str">
        <f t="shared" si="291"/>
        <v>Apr-2023</v>
      </c>
      <c r="R2104" s="2" t="str">
        <f t="shared" si="296"/>
        <v>ADULTS</v>
      </c>
    </row>
    <row r="2105" spans="1:18" x14ac:dyDescent="0.35">
      <c r="A2105" s="1">
        <v>44839</v>
      </c>
      <c r="B2105" t="s">
        <v>2135</v>
      </c>
      <c r="C2105">
        <v>67</v>
      </c>
      <c r="D2105" t="s">
        <v>9</v>
      </c>
      <c r="E2105" t="s">
        <v>15</v>
      </c>
      <c r="F2105" t="s">
        <v>30</v>
      </c>
      <c r="G2105" s="6">
        <f>VLOOKUP(F2105,S$11:$T$15, 2, FALSE)</f>
        <v>2496.7676064257025</v>
      </c>
      <c r="H2105" t="s">
        <v>28</v>
      </c>
      <c r="I2105" s="2">
        <v>2307.5100000000002</v>
      </c>
      <c r="J2105" t="str">
        <f t="shared" si="292"/>
        <v>&gt;59</v>
      </c>
      <c r="K2105" s="2">
        <f t="shared" si="288"/>
        <v>2538.2610000000004</v>
      </c>
      <c r="L2105" s="2">
        <f t="shared" si="293"/>
        <v>2538</v>
      </c>
      <c r="M2105" s="2">
        <f t="shared" si="294"/>
        <v>2539</v>
      </c>
      <c r="N2105" s="2">
        <f t="shared" si="295"/>
        <v>2538</v>
      </c>
      <c r="O2105">
        <f t="shared" si="289"/>
        <v>2022</v>
      </c>
      <c r="P2105" t="str">
        <f t="shared" si="290"/>
        <v>Oct</v>
      </c>
      <c r="Q2105" t="str">
        <f t="shared" si="291"/>
        <v>Oct-2022</v>
      </c>
      <c r="R2105" s="2" t="str">
        <f t="shared" si="296"/>
        <v>ADULTS</v>
      </c>
    </row>
    <row r="2106" spans="1:18" x14ac:dyDescent="0.35">
      <c r="A2106" s="1">
        <v>44585</v>
      </c>
      <c r="B2106" t="s">
        <v>2136</v>
      </c>
      <c r="C2106">
        <v>41</v>
      </c>
      <c r="D2106" t="s">
        <v>21</v>
      </c>
      <c r="E2106" t="s">
        <v>25</v>
      </c>
      <c r="F2106" t="s">
        <v>16</v>
      </c>
      <c r="G2106" s="6">
        <f>VLOOKUP(F2106,S$11:$T$15, 2, FALSE)</f>
        <v>2509.1716796874998</v>
      </c>
      <c r="H2106" t="s">
        <v>28</v>
      </c>
      <c r="I2106" s="2">
        <v>4126.9399999999996</v>
      </c>
      <c r="J2106" t="str">
        <f t="shared" si="292"/>
        <v>40-59</v>
      </c>
      <c r="K2106" s="2">
        <f t="shared" si="288"/>
        <v>4539.634</v>
      </c>
      <c r="L2106" s="2">
        <f t="shared" si="293"/>
        <v>4540</v>
      </c>
      <c r="M2106" s="2">
        <f t="shared" si="294"/>
        <v>4540</v>
      </c>
      <c r="N2106" s="2">
        <f t="shared" si="295"/>
        <v>4539</v>
      </c>
      <c r="O2106">
        <f t="shared" si="289"/>
        <v>2022</v>
      </c>
      <c r="P2106" t="str">
        <f t="shared" si="290"/>
        <v>Jan</v>
      </c>
      <c r="Q2106" t="str">
        <f t="shared" si="291"/>
        <v>Jan-2022</v>
      </c>
      <c r="R2106" s="2" t="str">
        <f t="shared" si="296"/>
        <v>ADULTS</v>
      </c>
    </row>
    <row r="2107" spans="1:18" x14ac:dyDescent="0.35">
      <c r="A2107" s="1">
        <v>44925</v>
      </c>
      <c r="B2107" t="s">
        <v>2137</v>
      </c>
      <c r="C2107">
        <v>98</v>
      </c>
      <c r="D2107" t="s">
        <v>21</v>
      </c>
      <c r="E2107" t="s">
        <v>10</v>
      </c>
      <c r="F2107" t="s">
        <v>30</v>
      </c>
      <c r="G2107" s="6">
        <f>VLOOKUP(F2107,S$11:$T$15, 2, FALSE)</f>
        <v>2496.7676064257025</v>
      </c>
      <c r="H2107" t="s">
        <v>40</v>
      </c>
      <c r="I2107" s="2">
        <v>1703.4</v>
      </c>
      <c r="J2107" t="str">
        <f t="shared" si="292"/>
        <v>&gt;59</v>
      </c>
      <c r="K2107" s="2">
        <f t="shared" si="288"/>
        <v>1873.7400000000002</v>
      </c>
      <c r="L2107" s="2">
        <f t="shared" si="293"/>
        <v>1874</v>
      </c>
      <c r="M2107" s="2">
        <f t="shared" si="294"/>
        <v>1874</v>
      </c>
      <c r="N2107" s="2">
        <f t="shared" si="295"/>
        <v>1873</v>
      </c>
      <c r="O2107">
        <f t="shared" si="289"/>
        <v>2022</v>
      </c>
      <c r="P2107" t="str">
        <f t="shared" si="290"/>
        <v>Dec</v>
      </c>
      <c r="Q2107" t="str">
        <f t="shared" si="291"/>
        <v>Dec-2022</v>
      </c>
      <c r="R2107" s="2" t="str">
        <f t="shared" si="296"/>
        <v>ADULTS</v>
      </c>
    </row>
    <row r="2108" spans="1:18" x14ac:dyDescent="0.35">
      <c r="A2108" s="1">
        <v>44597</v>
      </c>
      <c r="B2108" t="s">
        <v>2138</v>
      </c>
      <c r="C2108">
        <v>64</v>
      </c>
      <c r="D2108" t="s">
        <v>21</v>
      </c>
      <c r="E2108" t="s">
        <v>10</v>
      </c>
      <c r="F2108" t="s">
        <v>11</v>
      </c>
      <c r="G2108" s="6">
        <f>VLOOKUP(F2108,S$11:$T$15, 2, FALSE)</f>
        <v>2503.6022787783868</v>
      </c>
      <c r="H2108" t="s">
        <v>37</v>
      </c>
      <c r="I2108" s="2">
        <v>429.32</v>
      </c>
      <c r="J2108" t="str">
        <f t="shared" si="292"/>
        <v>&gt;59</v>
      </c>
      <c r="K2108" s="2">
        <f t="shared" si="288"/>
        <v>472.25200000000001</v>
      </c>
      <c r="L2108" s="2">
        <f t="shared" si="293"/>
        <v>472</v>
      </c>
      <c r="M2108" s="2">
        <f t="shared" si="294"/>
        <v>473</v>
      </c>
      <c r="N2108" s="2">
        <f t="shared" si="295"/>
        <v>472</v>
      </c>
      <c r="O2108">
        <f t="shared" si="289"/>
        <v>2022</v>
      </c>
      <c r="P2108" t="str">
        <f t="shared" si="290"/>
        <v>Feb</v>
      </c>
      <c r="Q2108" t="str">
        <f t="shared" si="291"/>
        <v>Feb-2022</v>
      </c>
      <c r="R2108" s="2" t="str">
        <f t="shared" si="296"/>
        <v>ADULTS</v>
      </c>
    </row>
    <row r="2109" spans="1:18" x14ac:dyDescent="0.35">
      <c r="A2109" s="1">
        <v>45129</v>
      </c>
      <c r="B2109" t="s">
        <v>2139</v>
      </c>
      <c r="C2109">
        <v>56</v>
      </c>
      <c r="D2109" t="s">
        <v>14</v>
      </c>
      <c r="E2109" t="s">
        <v>22</v>
      </c>
      <c r="F2109" t="s">
        <v>23</v>
      </c>
      <c r="G2109" s="6">
        <f>VLOOKUP(F2109,S$11:$T$15, 2, FALSE)</f>
        <v>2440.2966694490819</v>
      </c>
      <c r="H2109" t="s">
        <v>12</v>
      </c>
      <c r="I2109" s="2">
        <v>3546.38</v>
      </c>
      <c r="J2109" t="str">
        <f t="shared" si="292"/>
        <v>40-59</v>
      </c>
      <c r="K2109" s="2">
        <f t="shared" si="288"/>
        <v>3901.0180000000005</v>
      </c>
      <c r="L2109" s="2">
        <f t="shared" si="293"/>
        <v>3901</v>
      </c>
      <c r="M2109" s="2">
        <f t="shared" si="294"/>
        <v>3902</v>
      </c>
      <c r="N2109" s="2">
        <f t="shared" si="295"/>
        <v>3901</v>
      </c>
      <c r="O2109">
        <f t="shared" si="289"/>
        <v>2023</v>
      </c>
      <c r="P2109" t="str">
        <f t="shared" si="290"/>
        <v>Jul</v>
      </c>
      <c r="Q2109" t="str">
        <f t="shared" si="291"/>
        <v>Jul-2023</v>
      </c>
      <c r="R2109" s="2" t="str">
        <f t="shared" si="296"/>
        <v>ADULTS</v>
      </c>
    </row>
    <row r="2110" spans="1:18" x14ac:dyDescent="0.35">
      <c r="A2110" s="1">
        <v>45151</v>
      </c>
      <c r="B2110" t="s">
        <v>2140</v>
      </c>
      <c r="C2110">
        <v>2</v>
      </c>
      <c r="D2110" t="s">
        <v>9</v>
      </c>
      <c r="E2110" t="s">
        <v>10</v>
      </c>
      <c r="F2110" t="s">
        <v>23</v>
      </c>
      <c r="G2110" s="6">
        <f>VLOOKUP(F2110,S$11:$T$15, 2, FALSE)</f>
        <v>2440.2966694490819</v>
      </c>
      <c r="H2110" t="s">
        <v>37</v>
      </c>
      <c r="I2110" s="2">
        <v>2484.44</v>
      </c>
      <c r="J2110" t="str">
        <f t="shared" si="292"/>
        <v>0-17</v>
      </c>
      <c r="K2110" s="2">
        <f t="shared" si="288"/>
        <v>2732.8840000000005</v>
      </c>
      <c r="L2110" s="2">
        <f t="shared" si="293"/>
        <v>2733</v>
      </c>
      <c r="M2110" s="2">
        <f t="shared" si="294"/>
        <v>2733</v>
      </c>
      <c r="N2110" s="2">
        <f t="shared" si="295"/>
        <v>2732</v>
      </c>
      <c r="O2110">
        <f t="shared" si="289"/>
        <v>2023</v>
      </c>
      <c r="P2110" t="str">
        <f t="shared" si="290"/>
        <v>Aug</v>
      </c>
      <c r="Q2110" t="str">
        <f t="shared" si="291"/>
        <v>Aug-2023</v>
      </c>
      <c r="R2110" s="2" t="str">
        <f t="shared" si="296"/>
        <v>CHILDREN</v>
      </c>
    </row>
    <row r="2111" spans="1:18" x14ac:dyDescent="0.35">
      <c r="A2111" s="1">
        <v>44738</v>
      </c>
      <c r="B2111" t="s">
        <v>2141</v>
      </c>
      <c r="C2111">
        <v>13</v>
      </c>
      <c r="D2111" t="s">
        <v>9</v>
      </c>
      <c r="E2111" t="s">
        <v>35</v>
      </c>
      <c r="F2111" t="s">
        <v>23</v>
      </c>
      <c r="G2111" s="6">
        <f>VLOOKUP(F2111,S$11:$T$15, 2, FALSE)</f>
        <v>2440.2966694490819</v>
      </c>
      <c r="H2111" t="s">
        <v>17</v>
      </c>
      <c r="I2111" s="2">
        <v>4643.84</v>
      </c>
      <c r="J2111" t="str">
        <f t="shared" si="292"/>
        <v>0-17</v>
      </c>
      <c r="K2111" s="2">
        <f t="shared" si="288"/>
        <v>5108.2240000000002</v>
      </c>
      <c r="L2111" s="2">
        <f t="shared" si="293"/>
        <v>5108</v>
      </c>
      <c r="M2111" s="2">
        <f t="shared" si="294"/>
        <v>5109</v>
      </c>
      <c r="N2111" s="2">
        <f t="shared" si="295"/>
        <v>5108</v>
      </c>
      <c r="O2111">
        <f t="shared" si="289"/>
        <v>2022</v>
      </c>
      <c r="P2111" t="str">
        <f t="shared" si="290"/>
        <v>Jun</v>
      </c>
      <c r="Q2111" t="str">
        <f t="shared" si="291"/>
        <v>Jun-2022</v>
      </c>
      <c r="R2111" s="2" t="str">
        <f t="shared" si="296"/>
        <v>CHILDREN</v>
      </c>
    </row>
    <row r="2112" spans="1:18" x14ac:dyDescent="0.35">
      <c r="A2112" s="1">
        <v>45124</v>
      </c>
      <c r="B2112" t="s">
        <v>2142</v>
      </c>
      <c r="C2112">
        <v>66</v>
      </c>
      <c r="D2112" t="s">
        <v>9</v>
      </c>
      <c r="E2112" t="s">
        <v>25</v>
      </c>
      <c r="F2112" t="s">
        <v>23</v>
      </c>
      <c r="G2112" s="6">
        <f>VLOOKUP(F2112,S$11:$T$15, 2, FALSE)</f>
        <v>2440.2966694490819</v>
      </c>
      <c r="H2112" t="s">
        <v>17</v>
      </c>
      <c r="I2112" s="2">
        <v>2273.96</v>
      </c>
      <c r="J2112" t="str">
        <f t="shared" si="292"/>
        <v>&gt;59</v>
      </c>
      <c r="K2112" s="2">
        <f t="shared" si="288"/>
        <v>2501.3560000000002</v>
      </c>
      <c r="L2112" s="2">
        <f t="shared" si="293"/>
        <v>2501</v>
      </c>
      <c r="M2112" s="2">
        <f t="shared" si="294"/>
        <v>2502</v>
      </c>
      <c r="N2112" s="2">
        <f t="shared" si="295"/>
        <v>2501</v>
      </c>
      <c r="O2112">
        <f t="shared" si="289"/>
        <v>2023</v>
      </c>
      <c r="P2112" t="str">
        <f t="shared" si="290"/>
        <v>Jul</v>
      </c>
      <c r="Q2112" t="str">
        <f t="shared" si="291"/>
        <v>Jul-2023</v>
      </c>
      <c r="R2112" s="2" t="str">
        <f t="shared" si="296"/>
        <v>ADULTS</v>
      </c>
    </row>
    <row r="2113" spans="1:18" x14ac:dyDescent="0.35">
      <c r="A2113" s="1">
        <v>44961</v>
      </c>
      <c r="B2113" t="s">
        <v>2143</v>
      </c>
      <c r="C2113">
        <v>95</v>
      </c>
      <c r="D2113" t="s">
        <v>9</v>
      </c>
      <c r="E2113" t="s">
        <v>19</v>
      </c>
      <c r="F2113" t="s">
        <v>16</v>
      </c>
      <c r="G2113" s="6">
        <f>VLOOKUP(F2113,S$11:$T$15, 2, FALSE)</f>
        <v>2509.1716796874998</v>
      </c>
      <c r="H2113" t="s">
        <v>17</v>
      </c>
      <c r="I2113" s="2">
        <v>1469.25</v>
      </c>
      <c r="J2113" t="str">
        <f t="shared" si="292"/>
        <v>&gt;59</v>
      </c>
      <c r="K2113" s="2">
        <f t="shared" si="288"/>
        <v>1616.1750000000002</v>
      </c>
      <c r="L2113" s="2">
        <f t="shared" si="293"/>
        <v>1616</v>
      </c>
      <c r="M2113" s="2">
        <f t="shared" si="294"/>
        <v>1617</v>
      </c>
      <c r="N2113" s="2">
        <f t="shared" si="295"/>
        <v>1616</v>
      </c>
      <c r="O2113">
        <f t="shared" si="289"/>
        <v>2023</v>
      </c>
      <c r="P2113" t="str">
        <f t="shared" si="290"/>
        <v>Feb</v>
      </c>
      <c r="Q2113" t="str">
        <f t="shared" si="291"/>
        <v>Feb-2023</v>
      </c>
      <c r="R2113" s="2" t="str">
        <f t="shared" si="296"/>
        <v>ADULTS</v>
      </c>
    </row>
    <row r="2114" spans="1:18" x14ac:dyDescent="0.35">
      <c r="A2114" s="1">
        <v>44967</v>
      </c>
      <c r="B2114" t="s">
        <v>2144</v>
      </c>
      <c r="C2114">
        <v>64</v>
      </c>
      <c r="D2114" t="s">
        <v>14</v>
      </c>
      <c r="E2114" t="s">
        <v>19</v>
      </c>
      <c r="F2114" t="s">
        <v>16</v>
      </c>
      <c r="G2114" s="6">
        <f>VLOOKUP(F2114,S$11:$T$15, 2, FALSE)</f>
        <v>2509.1716796874998</v>
      </c>
      <c r="H2114" t="s">
        <v>28</v>
      </c>
      <c r="I2114" s="2">
        <v>2589.92</v>
      </c>
      <c r="J2114" t="str">
        <f t="shared" si="292"/>
        <v>&gt;59</v>
      </c>
      <c r="K2114" s="2">
        <f t="shared" ref="K2114:K2177" si="297">I2114*1.1</f>
        <v>2848.9120000000003</v>
      </c>
      <c r="L2114" s="2">
        <f t="shared" si="293"/>
        <v>2849</v>
      </c>
      <c r="M2114" s="2">
        <f t="shared" si="294"/>
        <v>2849</v>
      </c>
      <c r="N2114" s="2">
        <f t="shared" si="295"/>
        <v>2848</v>
      </c>
      <c r="O2114">
        <f t="shared" ref="O2114:O2177" si="298">YEAR(A2114)</f>
        <v>2023</v>
      </c>
      <c r="P2114" t="str">
        <f t="shared" ref="P2114:P2177" si="299">TEXT(A2114, "MMM")</f>
        <v>Feb</v>
      </c>
      <c r="Q2114" t="str">
        <f t="shared" ref="Q2114:Q2177" si="300">TEXT(A2114, "MMM-YYYY")</f>
        <v>Feb-2023</v>
      </c>
      <c r="R2114" s="2" t="str">
        <f t="shared" si="296"/>
        <v>ADULTS</v>
      </c>
    </row>
    <row r="2115" spans="1:18" x14ac:dyDescent="0.35">
      <c r="A2115" s="1">
        <v>44757</v>
      </c>
      <c r="B2115" t="s">
        <v>2145</v>
      </c>
      <c r="C2115">
        <v>70</v>
      </c>
      <c r="D2115" t="s">
        <v>21</v>
      </c>
      <c r="E2115" t="s">
        <v>10</v>
      </c>
      <c r="F2115" t="s">
        <v>11</v>
      </c>
      <c r="G2115" s="6">
        <f>VLOOKUP(F2115,S$11:$T$15, 2, FALSE)</f>
        <v>2503.6022787783868</v>
      </c>
      <c r="H2115" t="s">
        <v>40</v>
      </c>
      <c r="I2115" s="2">
        <v>1773.62</v>
      </c>
      <c r="J2115" t="str">
        <f t="shared" ref="J2115:J2178" si="301">IF(C2115&lt;=17,"0-17",IF(C2115&lt;=39, "18-39", IF(C2115&lt;=59, "40-59", "&gt;59")))</f>
        <v>&gt;59</v>
      </c>
      <c r="K2115" s="2">
        <f t="shared" si="297"/>
        <v>1950.982</v>
      </c>
      <c r="L2115" s="2">
        <f t="shared" ref="L2115:L2178" si="302">ROUND(K2115, 0)</f>
        <v>1951</v>
      </c>
      <c r="M2115" s="2">
        <f t="shared" ref="M2115:M2178" si="303">ROUNDUP(K2115, 0)</f>
        <v>1951</v>
      </c>
      <c r="N2115" s="2">
        <f t="shared" ref="N2115:N2178" si="304">ROUNDDOWN(K2115,0)</f>
        <v>1950</v>
      </c>
      <c r="O2115">
        <f t="shared" si="298"/>
        <v>2022</v>
      </c>
      <c r="P2115" t="str">
        <f t="shared" si="299"/>
        <v>Jul</v>
      </c>
      <c r="Q2115" t="str">
        <f t="shared" si="300"/>
        <v>Jul-2022</v>
      </c>
      <c r="R2115" s="2" t="str">
        <f t="shared" ref="R2115:R2178" si="305">IF(C2115&gt;=18, "ADULTS", "CHILDREN")</f>
        <v>ADULTS</v>
      </c>
    </row>
    <row r="2116" spans="1:18" x14ac:dyDescent="0.35">
      <c r="A2116" s="1">
        <v>44661</v>
      </c>
      <c r="B2116" t="s">
        <v>2146</v>
      </c>
      <c r="C2116">
        <v>63</v>
      </c>
      <c r="D2116" t="s">
        <v>9</v>
      </c>
      <c r="E2116" t="s">
        <v>33</v>
      </c>
      <c r="F2116" t="s">
        <v>16</v>
      </c>
      <c r="G2116" s="6">
        <f>VLOOKUP(F2116,S$11:$T$15, 2, FALSE)</f>
        <v>2509.1716796874998</v>
      </c>
      <c r="H2116" t="s">
        <v>17</v>
      </c>
      <c r="I2116" s="2">
        <v>4702.41</v>
      </c>
      <c r="J2116" t="str">
        <f t="shared" si="301"/>
        <v>&gt;59</v>
      </c>
      <c r="K2116" s="2">
        <f t="shared" si="297"/>
        <v>5172.6509999999998</v>
      </c>
      <c r="L2116" s="2">
        <f t="shared" si="302"/>
        <v>5173</v>
      </c>
      <c r="M2116" s="2">
        <f t="shared" si="303"/>
        <v>5173</v>
      </c>
      <c r="N2116" s="2">
        <f t="shared" si="304"/>
        <v>5172</v>
      </c>
      <c r="O2116">
        <f t="shared" si="298"/>
        <v>2022</v>
      </c>
      <c r="P2116" t="str">
        <f t="shared" si="299"/>
        <v>Apr</v>
      </c>
      <c r="Q2116" t="str">
        <f t="shared" si="300"/>
        <v>Apr-2022</v>
      </c>
      <c r="R2116" s="2" t="str">
        <f t="shared" si="305"/>
        <v>ADULTS</v>
      </c>
    </row>
    <row r="2117" spans="1:18" x14ac:dyDescent="0.35">
      <c r="A2117" s="1">
        <v>45036</v>
      </c>
      <c r="B2117" t="s">
        <v>2147</v>
      </c>
      <c r="C2117">
        <v>26</v>
      </c>
      <c r="D2117" t="s">
        <v>14</v>
      </c>
      <c r="E2117" t="s">
        <v>25</v>
      </c>
      <c r="F2117" t="s">
        <v>23</v>
      </c>
      <c r="G2117" s="6">
        <f>VLOOKUP(F2117,S$11:$T$15, 2, FALSE)</f>
        <v>2440.2966694490819</v>
      </c>
      <c r="H2117" t="s">
        <v>40</v>
      </c>
      <c r="I2117" s="2">
        <v>1207.8399999999999</v>
      </c>
      <c r="J2117" t="str">
        <f t="shared" si="301"/>
        <v>18-39</v>
      </c>
      <c r="K2117" s="2">
        <f t="shared" si="297"/>
        <v>1328.624</v>
      </c>
      <c r="L2117" s="2">
        <f t="shared" si="302"/>
        <v>1329</v>
      </c>
      <c r="M2117" s="2">
        <f t="shared" si="303"/>
        <v>1329</v>
      </c>
      <c r="N2117" s="2">
        <f t="shared" si="304"/>
        <v>1328</v>
      </c>
      <c r="O2117">
        <f t="shared" si="298"/>
        <v>2023</v>
      </c>
      <c r="P2117" t="str">
        <f t="shared" si="299"/>
        <v>Apr</v>
      </c>
      <c r="Q2117" t="str">
        <f t="shared" si="300"/>
        <v>Apr-2023</v>
      </c>
      <c r="R2117" s="2" t="str">
        <f t="shared" si="305"/>
        <v>ADULTS</v>
      </c>
    </row>
    <row r="2118" spans="1:18" x14ac:dyDescent="0.35">
      <c r="A2118" s="1">
        <v>44962</v>
      </c>
      <c r="B2118" t="s">
        <v>2148</v>
      </c>
      <c r="C2118">
        <v>66</v>
      </c>
      <c r="D2118" t="s">
        <v>9</v>
      </c>
      <c r="E2118" t="s">
        <v>33</v>
      </c>
      <c r="F2118" t="s">
        <v>16</v>
      </c>
      <c r="G2118" s="6">
        <f>VLOOKUP(F2118,S$11:$T$15, 2, FALSE)</f>
        <v>2509.1716796874998</v>
      </c>
      <c r="H2118" t="s">
        <v>28</v>
      </c>
      <c r="I2118" s="2">
        <v>1969.07</v>
      </c>
      <c r="J2118" t="str">
        <f t="shared" si="301"/>
        <v>&gt;59</v>
      </c>
      <c r="K2118" s="2">
        <f t="shared" si="297"/>
        <v>2165.9770000000003</v>
      </c>
      <c r="L2118" s="2">
        <f t="shared" si="302"/>
        <v>2166</v>
      </c>
      <c r="M2118" s="2">
        <f t="shared" si="303"/>
        <v>2166</v>
      </c>
      <c r="N2118" s="2">
        <f t="shared" si="304"/>
        <v>2165</v>
      </c>
      <c r="O2118">
        <f t="shared" si="298"/>
        <v>2023</v>
      </c>
      <c r="P2118" t="str">
        <f t="shared" si="299"/>
        <v>Feb</v>
      </c>
      <c r="Q2118" t="str">
        <f t="shared" si="300"/>
        <v>Feb-2023</v>
      </c>
      <c r="R2118" s="2" t="str">
        <f t="shared" si="305"/>
        <v>ADULTS</v>
      </c>
    </row>
    <row r="2119" spans="1:18" x14ac:dyDescent="0.35">
      <c r="A2119" s="1">
        <v>44818</v>
      </c>
      <c r="B2119" t="s">
        <v>2149</v>
      </c>
      <c r="C2119">
        <v>32</v>
      </c>
      <c r="D2119" t="s">
        <v>21</v>
      </c>
      <c r="E2119" t="s">
        <v>33</v>
      </c>
      <c r="F2119" t="s">
        <v>16</v>
      </c>
      <c r="G2119" s="6">
        <f>VLOOKUP(F2119,S$11:$T$15, 2, FALSE)</f>
        <v>2509.1716796874998</v>
      </c>
      <c r="H2119" t="s">
        <v>12</v>
      </c>
      <c r="I2119" s="2">
        <v>4783.96</v>
      </c>
      <c r="J2119" t="str">
        <f t="shared" si="301"/>
        <v>18-39</v>
      </c>
      <c r="K2119" s="2">
        <f t="shared" si="297"/>
        <v>5262.3560000000007</v>
      </c>
      <c r="L2119" s="2">
        <f t="shared" si="302"/>
        <v>5262</v>
      </c>
      <c r="M2119" s="2">
        <f t="shared" si="303"/>
        <v>5263</v>
      </c>
      <c r="N2119" s="2">
        <f t="shared" si="304"/>
        <v>5262</v>
      </c>
      <c r="O2119">
        <f t="shared" si="298"/>
        <v>2022</v>
      </c>
      <c r="P2119" t="str">
        <f t="shared" si="299"/>
        <v>Sep</v>
      </c>
      <c r="Q2119" t="str">
        <f t="shared" si="300"/>
        <v>Sep-2022</v>
      </c>
      <c r="R2119" s="2" t="str">
        <f t="shared" si="305"/>
        <v>ADULTS</v>
      </c>
    </row>
    <row r="2120" spans="1:18" x14ac:dyDescent="0.35">
      <c r="A2120" s="1">
        <v>44849</v>
      </c>
      <c r="B2120" t="s">
        <v>2150</v>
      </c>
      <c r="C2120">
        <v>97</v>
      </c>
      <c r="D2120" t="s">
        <v>21</v>
      </c>
      <c r="E2120" t="s">
        <v>25</v>
      </c>
      <c r="F2120" t="s">
        <v>30</v>
      </c>
      <c r="G2120" s="6">
        <f>VLOOKUP(F2120,S$11:$T$15, 2, FALSE)</f>
        <v>2496.7676064257025</v>
      </c>
      <c r="H2120" t="s">
        <v>28</v>
      </c>
      <c r="I2120" s="2">
        <v>3404.65</v>
      </c>
      <c r="J2120" t="str">
        <f t="shared" si="301"/>
        <v>&gt;59</v>
      </c>
      <c r="K2120" s="2">
        <f t="shared" si="297"/>
        <v>3745.1150000000002</v>
      </c>
      <c r="L2120" s="2">
        <f t="shared" si="302"/>
        <v>3745</v>
      </c>
      <c r="M2120" s="2">
        <f t="shared" si="303"/>
        <v>3746</v>
      </c>
      <c r="N2120" s="2">
        <f t="shared" si="304"/>
        <v>3745</v>
      </c>
      <c r="O2120">
        <f t="shared" si="298"/>
        <v>2022</v>
      </c>
      <c r="P2120" t="str">
        <f t="shared" si="299"/>
        <v>Oct</v>
      </c>
      <c r="Q2120" t="str">
        <f t="shared" si="300"/>
        <v>Oct-2022</v>
      </c>
      <c r="R2120" s="2" t="str">
        <f t="shared" si="305"/>
        <v>ADULTS</v>
      </c>
    </row>
    <row r="2121" spans="1:18" x14ac:dyDescent="0.35">
      <c r="A2121" s="1">
        <v>45069</v>
      </c>
      <c r="B2121" t="s">
        <v>2151</v>
      </c>
      <c r="C2121">
        <v>8</v>
      </c>
      <c r="D2121" t="s">
        <v>9</v>
      </c>
      <c r="E2121" t="s">
        <v>35</v>
      </c>
      <c r="F2121" t="s">
        <v>30</v>
      </c>
      <c r="G2121" s="6">
        <f>VLOOKUP(F2121,S$11:$T$15, 2, FALSE)</f>
        <v>2496.7676064257025</v>
      </c>
      <c r="H2121" t="s">
        <v>28</v>
      </c>
      <c r="I2121" s="2">
        <v>1305.72</v>
      </c>
      <c r="J2121" t="str">
        <f t="shared" si="301"/>
        <v>0-17</v>
      </c>
      <c r="K2121" s="2">
        <f t="shared" si="297"/>
        <v>1436.2920000000001</v>
      </c>
      <c r="L2121" s="2">
        <f t="shared" si="302"/>
        <v>1436</v>
      </c>
      <c r="M2121" s="2">
        <f t="shared" si="303"/>
        <v>1437</v>
      </c>
      <c r="N2121" s="2">
        <f t="shared" si="304"/>
        <v>1436</v>
      </c>
      <c r="O2121">
        <f t="shared" si="298"/>
        <v>2023</v>
      </c>
      <c r="P2121" t="str">
        <f t="shared" si="299"/>
        <v>May</v>
      </c>
      <c r="Q2121" t="str">
        <f t="shared" si="300"/>
        <v>May-2023</v>
      </c>
      <c r="R2121" s="2" t="str">
        <f t="shared" si="305"/>
        <v>CHILDREN</v>
      </c>
    </row>
    <row r="2122" spans="1:18" x14ac:dyDescent="0.35">
      <c r="A2122" s="1">
        <v>44920</v>
      </c>
      <c r="B2122" t="s">
        <v>2152</v>
      </c>
      <c r="C2122">
        <v>66</v>
      </c>
      <c r="D2122" t="s">
        <v>21</v>
      </c>
      <c r="E2122" t="s">
        <v>22</v>
      </c>
      <c r="F2122" t="s">
        <v>16</v>
      </c>
      <c r="G2122" s="6">
        <f>VLOOKUP(F2122,S$11:$T$15, 2, FALSE)</f>
        <v>2509.1716796874998</v>
      </c>
      <c r="H2122" t="s">
        <v>67</v>
      </c>
      <c r="I2122" s="2">
        <v>4223.45</v>
      </c>
      <c r="J2122" t="str">
        <f t="shared" si="301"/>
        <v>&gt;59</v>
      </c>
      <c r="K2122" s="2">
        <f t="shared" si="297"/>
        <v>4645.7950000000001</v>
      </c>
      <c r="L2122" s="2">
        <f t="shared" si="302"/>
        <v>4646</v>
      </c>
      <c r="M2122" s="2">
        <f t="shared" si="303"/>
        <v>4646</v>
      </c>
      <c r="N2122" s="2">
        <f t="shared" si="304"/>
        <v>4645</v>
      </c>
      <c r="O2122">
        <f t="shared" si="298"/>
        <v>2022</v>
      </c>
      <c r="P2122" t="str">
        <f t="shared" si="299"/>
        <v>Dec</v>
      </c>
      <c r="Q2122" t="str">
        <f t="shared" si="300"/>
        <v>Dec-2022</v>
      </c>
      <c r="R2122" s="2" t="str">
        <f t="shared" si="305"/>
        <v>ADULTS</v>
      </c>
    </row>
    <row r="2123" spans="1:18" x14ac:dyDescent="0.35">
      <c r="A2123" s="1">
        <v>45086</v>
      </c>
      <c r="B2123" t="s">
        <v>2153</v>
      </c>
      <c r="C2123">
        <v>67</v>
      </c>
      <c r="D2123" t="s">
        <v>21</v>
      </c>
      <c r="E2123" t="s">
        <v>35</v>
      </c>
      <c r="F2123" t="s">
        <v>23</v>
      </c>
      <c r="G2123" s="6">
        <f>VLOOKUP(F2123,S$11:$T$15, 2, FALSE)</f>
        <v>2440.2966694490819</v>
      </c>
      <c r="H2123" t="s">
        <v>40</v>
      </c>
      <c r="I2123" s="2">
        <v>3344.87</v>
      </c>
      <c r="J2123" t="str">
        <f t="shared" si="301"/>
        <v>&gt;59</v>
      </c>
      <c r="K2123" s="2">
        <f t="shared" si="297"/>
        <v>3679.357</v>
      </c>
      <c r="L2123" s="2">
        <f t="shared" si="302"/>
        <v>3679</v>
      </c>
      <c r="M2123" s="2">
        <f t="shared" si="303"/>
        <v>3680</v>
      </c>
      <c r="N2123" s="2">
        <f t="shared" si="304"/>
        <v>3679</v>
      </c>
      <c r="O2123">
        <f t="shared" si="298"/>
        <v>2023</v>
      </c>
      <c r="P2123" t="str">
        <f t="shared" si="299"/>
        <v>Jun</v>
      </c>
      <c r="Q2123" t="str">
        <f t="shared" si="300"/>
        <v>Jun-2023</v>
      </c>
      <c r="R2123" s="2" t="str">
        <f t="shared" si="305"/>
        <v>ADULTS</v>
      </c>
    </row>
    <row r="2124" spans="1:18" x14ac:dyDescent="0.35">
      <c r="A2124" s="1">
        <v>44579</v>
      </c>
      <c r="B2124" t="s">
        <v>2154</v>
      </c>
      <c r="C2124">
        <v>74</v>
      </c>
      <c r="D2124" t="s">
        <v>21</v>
      </c>
      <c r="E2124" t="s">
        <v>19</v>
      </c>
      <c r="F2124" t="s">
        <v>30</v>
      </c>
      <c r="G2124" s="6">
        <f>VLOOKUP(F2124,S$11:$T$15, 2, FALSE)</f>
        <v>2496.7676064257025</v>
      </c>
      <c r="H2124" t="s">
        <v>40</v>
      </c>
      <c r="I2124" s="2">
        <v>4613.46</v>
      </c>
      <c r="J2124" t="str">
        <f t="shared" si="301"/>
        <v>&gt;59</v>
      </c>
      <c r="K2124" s="2">
        <f t="shared" si="297"/>
        <v>5074.8060000000005</v>
      </c>
      <c r="L2124" s="2">
        <f t="shared" si="302"/>
        <v>5075</v>
      </c>
      <c r="M2124" s="2">
        <f t="shared" si="303"/>
        <v>5075</v>
      </c>
      <c r="N2124" s="2">
        <f t="shared" si="304"/>
        <v>5074</v>
      </c>
      <c r="O2124">
        <f t="shared" si="298"/>
        <v>2022</v>
      </c>
      <c r="P2124" t="str">
        <f t="shared" si="299"/>
        <v>Jan</v>
      </c>
      <c r="Q2124" t="str">
        <f t="shared" si="300"/>
        <v>Jan-2022</v>
      </c>
      <c r="R2124" s="2" t="str">
        <f t="shared" si="305"/>
        <v>ADULTS</v>
      </c>
    </row>
    <row r="2125" spans="1:18" x14ac:dyDescent="0.35">
      <c r="A2125" s="1">
        <v>45202</v>
      </c>
      <c r="B2125" t="s">
        <v>2155</v>
      </c>
      <c r="C2125">
        <v>54</v>
      </c>
      <c r="D2125" t="s">
        <v>21</v>
      </c>
      <c r="E2125" t="s">
        <v>10</v>
      </c>
      <c r="F2125" t="s">
        <v>30</v>
      </c>
      <c r="G2125" s="6">
        <f>VLOOKUP(F2125,S$11:$T$15, 2, FALSE)</f>
        <v>2496.7676064257025</v>
      </c>
      <c r="H2125" t="s">
        <v>28</v>
      </c>
      <c r="I2125" s="2">
        <v>1156.04</v>
      </c>
      <c r="J2125" t="str">
        <f t="shared" si="301"/>
        <v>40-59</v>
      </c>
      <c r="K2125" s="2">
        <f t="shared" si="297"/>
        <v>1271.644</v>
      </c>
      <c r="L2125" s="2">
        <f t="shared" si="302"/>
        <v>1272</v>
      </c>
      <c r="M2125" s="2">
        <f t="shared" si="303"/>
        <v>1272</v>
      </c>
      <c r="N2125" s="2">
        <f t="shared" si="304"/>
        <v>1271</v>
      </c>
      <c r="O2125">
        <f t="shared" si="298"/>
        <v>2023</v>
      </c>
      <c r="P2125" t="str">
        <f t="shared" si="299"/>
        <v>Oct</v>
      </c>
      <c r="Q2125" t="str">
        <f t="shared" si="300"/>
        <v>Oct-2023</v>
      </c>
      <c r="R2125" s="2" t="str">
        <f t="shared" si="305"/>
        <v>ADULTS</v>
      </c>
    </row>
    <row r="2126" spans="1:18" x14ac:dyDescent="0.35">
      <c r="A2126" s="1">
        <v>44925</v>
      </c>
      <c r="B2126" t="s">
        <v>2156</v>
      </c>
      <c r="C2126">
        <v>43</v>
      </c>
      <c r="D2126" t="s">
        <v>21</v>
      </c>
      <c r="E2126" t="s">
        <v>25</v>
      </c>
      <c r="F2126" t="s">
        <v>11</v>
      </c>
      <c r="G2126" s="6">
        <f>VLOOKUP(F2126,S$11:$T$15, 2, FALSE)</f>
        <v>2503.6022787783868</v>
      </c>
      <c r="H2126" t="s">
        <v>28</v>
      </c>
      <c r="I2126" s="2">
        <v>4161.01</v>
      </c>
      <c r="J2126" t="str">
        <f t="shared" si="301"/>
        <v>40-59</v>
      </c>
      <c r="K2126" s="2">
        <f t="shared" si="297"/>
        <v>4577.1110000000008</v>
      </c>
      <c r="L2126" s="2">
        <f t="shared" si="302"/>
        <v>4577</v>
      </c>
      <c r="M2126" s="2">
        <f t="shared" si="303"/>
        <v>4578</v>
      </c>
      <c r="N2126" s="2">
        <f t="shared" si="304"/>
        <v>4577</v>
      </c>
      <c r="O2126">
        <f t="shared" si="298"/>
        <v>2022</v>
      </c>
      <c r="P2126" t="str">
        <f t="shared" si="299"/>
        <v>Dec</v>
      </c>
      <c r="Q2126" t="str">
        <f t="shared" si="300"/>
        <v>Dec-2022</v>
      </c>
      <c r="R2126" s="2" t="str">
        <f t="shared" si="305"/>
        <v>ADULTS</v>
      </c>
    </row>
    <row r="2127" spans="1:18" x14ac:dyDescent="0.35">
      <c r="A2127" s="1">
        <v>44984</v>
      </c>
      <c r="B2127" t="s">
        <v>2157</v>
      </c>
      <c r="C2127">
        <v>87</v>
      </c>
      <c r="D2127" t="s">
        <v>9</v>
      </c>
      <c r="E2127" t="s">
        <v>22</v>
      </c>
      <c r="F2127" t="s">
        <v>16</v>
      </c>
      <c r="G2127" s="6">
        <f>VLOOKUP(F2127,S$11:$T$15, 2, FALSE)</f>
        <v>2509.1716796874998</v>
      </c>
      <c r="H2127" t="s">
        <v>12</v>
      </c>
      <c r="I2127" s="2">
        <v>1642.82</v>
      </c>
      <c r="J2127" t="str">
        <f t="shared" si="301"/>
        <v>&gt;59</v>
      </c>
      <c r="K2127" s="2">
        <f t="shared" si="297"/>
        <v>1807.1020000000001</v>
      </c>
      <c r="L2127" s="2">
        <f t="shared" si="302"/>
        <v>1807</v>
      </c>
      <c r="M2127" s="2">
        <f t="shared" si="303"/>
        <v>1808</v>
      </c>
      <c r="N2127" s="2">
        <f t="shared" si="304"/>
        <v>1807</v>
      </c>
      <c r="O2127">
        <f t="shared" si="298"/>
        <v>2023</v>
      </c>
      <c r="P2127" t="str">
        <f t="shared" si="299"/>
        <v>Feb</v>
      </c>
      <c r="Q2127" t="str">
        <f t="shared" si="300"/>
        <v>Feb-2023</v>
      </c>
      <c r="R2127" s="2" t="str">
        <f t="shared" si="305"/>
        <v>ADULTS</v>
      </c>
    </row>
    <row r="2128" spans="1:18" x14ac:dyDescent="0.35">
      <c r="A2128" s="1">
        <v>44669</v>
      </c>
      <c r="B2128" t="s">
        <v>2158</v>
      </c>
      <c r="C2128">
        <v>4</v>
      </c>
      <c r="D2128" t="s">
        <v>9</v>
      </c>
      <c r="E2128" t="s">
        <v>19</v>
      </c>
      <c r="F2128" t="s">
        <v>30</v>
      </c>
      <c r="G2128" s="6">
        <f>VLOOKUP(F2128,S$11:$T$15, 2, FALSE)</f>
        <v>2496.7676064257025</v>
      </c>
      <c r="H2128" t="s">
        <v>17</v>
      </c>
      <c r="I2128" s="2">
        <v>4224.92</v>
      </c>
      <c r="J2128" t="str">
        <f t="shared" si="301"/>
        <v>0-17</v>
      </c>
      <c r="K2128" s="2">
        <f t="shared" si="297"/>
        <v>4647.4120000000003</v>
      </c>
      <c r="L2128" s="2">
        <f t="shared" si="302"/>
        <v>4647</v>
      </c>
      <c r="M2128" s="2">
        <f t="shared" si="303"/>
        <v>4648</v>
      </c>
      <c r="N2128" s="2">
        <f t="shared" si="304"/>
        <v>4647</v>
      </c>
      <c r="O2128">
        <f t="shared" si="298"/>
        <v>2022</v>
      </c>
      <c r="P2128" t="str">
        <f t="shared" si="299"/>
        <v>Apr</v>
      </c>
      <c r="Q2128" t="str">
        <f t="shared" si="300"/>
        <v>Apr-2022</v>
      </c>
      <c r="R2128" s="2" t="str">
        <f t="shared" si="305"/>
        <v>CHILDREN</v>
      </c>
    </row>
    <row r="2129" spans="1:18" x14ac:dyDescent="0.35">
      <c r="A2129" s="1">
        <v>44590</v>
      </c>
      <c r="B2129" t="s">
        <v>2159</v>
      </c>
      <c r="C2129">
        <v>10</v>
      </c>
      <c r="D2129" t="s">
        <v>9</v>
      </c>
      <c r="E2129" t="s">
        <v>35</v>
      </c>
      <c r="F2129" t="s">
        <v>11</v>
      </c>
      <c r="G2129" s="6">
        <f>VLOOKUP(F2129,S$11:$T$15, 2, FALSE)</f>
        <v>2503.6022787783868</v>
      </c>
      <c r="H2129" t="s">
        <v>12</v>
      </c>
      <c r="I2129" s="2">
        <v>1125.8399999999999</v>
      </c>
      <c r="J2129" t="str">
        <f t="shared" si="301"/>
        <v>0-17</v>
      </c>
      <c r="K2129" s="2">
        <f t="shared" si="297"/>
        <v>1238.424</v>
      </c>
      <c r="L2129" s="2">
        <f t="shared" si="302"/>
        <v>1238</v>
      </c>
      <c r="M2129" s="2">
        <f t="shared" si="303"/>
        <v>1239</v>
      </c>
      <c r="N2129" s="2">
        <f t="shared" si="304"/>
        <v>1238</v>
      </c>
      <c r="O2129">
        <f t="shared" si="298"/>
        <v>2022</v>
      </c>
      <c r="P2129" t="str">
        <f t="shared" si="299"/>
        <v>Jan</v>
      </c>
      <c r="Q2129" t="str">
        <f t="shared" si="300"/>
        <v>Jan-2022</v>
      </c>
      <c r="R2129" s="2" t="str">
        <f t="shared" si="305"/>
        <v>CHILDREN</v>
      </c>
    </row>
    <row r="2130" spans="1:18" x14ac:dyDescent="0.35">
      <c r="A2130" s="1">
        <v>44955</v>
      </c>
      <c r="B2130" t="s">
        <v>2160</v>
      </c>
      <c r="C2130">
        <v>94</v>
      </c>
      <c r="D2130" t="s">
        <v>21</v>
      </c>
      <c r="E2130" t="s">
        <v>33</v>
      </c>
      <c r="F2130" t="s">
        <v>30</v>
      </c>
      <c r="G2130" s="6">
        <f>VLOOKUP(F2130,S$11:$T$15, 2, FALSE)</f>
        <v>2496.7676064257025</v>
      </c>
      <c r="H2130" t="s">
        <v>40</v>
      </c>
      <c r="I2130" s="2">
        <v>1244.8900000000001</v>
      </c>
      <c r="J2130" t="str">
        <f t="shared" si="301"/>
        <v>&gt;59</v>
      </c>
      <c r="K2130" s="2">
        <f t="shared" si="297"/>
        <v>1369.3790000000001</v>
      </c>
      <c r="L2130" s="2">
        <f t="shared" si="302"/>
        <v>1369</v>
      </c>
      <c r="M2130" s="2">
        <f t="shared" si="303"/>
        <v>1370</v>
      </c>
      <c r="N2130" s="2">
        <f t="shared" si="304"/>
        <v>1369</v>
      </c>
      <c r="O2130">
        <f t="shared" si="298"/>
        <v>2023</v>
      </c>
      <c r="P2130" t="str">
        <f t="shared" si="299"/>
        <v>Jan</v>
      </c>
      <c r="Q2130" t="str">
        <f t="shared" si="300"/>
        <v>Jan-2023</v>
      </c>
      <c r="R2130" s="2" t="str">
        <f t="shared" si="305"/>
        <v>ADULTS</v>
      </c>
    </row>
    <row r="2131" spans="1:18" x14ac:dyDescent="0.35">
      <c r="A2131" s="1">
        <v>45141</v>
      </c>
      <c r="B2131" t="s">
        <v>2161</v>
      </c>
      <c r="C2131">
        <v>51</v>
      </c>
      <c r="D2131" t="s">
        <v>14</v>
      </c>
      <c r="E2131" t="s">
        <v>15</v>
      </c>
      <c r="F2131" t="s">
        <v>30</v>
      </c>
      <c r="G2131" s="6">
        <f>VLOOKUP(F2131,S$11:$T$15, 2, FALSE)</f>
        <v>2496.7676064257025</v>
      </c>
      <c r="H2131" t="s">
        <v>37</v>
      </c>
      <c r="I2131" s="2">
        <v>213.32</v>
      </c>
      <c r="J2131" t="str">
        <f t="shared" si="301"/>
        <v>40-59</v>
      </c>
      <c r="K2131" s="2">
        <f t="shared" si="297"/>
        <v>234.65200000000002</v>
      </c>
      <c r="L2131" s="2">
        <f t="shared" si="302"/>
        <v>235</v>
      </c>
      <c r="M2131" s="2">
        <f t="shared" si="303"/>
        <v>235</v>
      </c>
      <c r="N2131" s="2">
        <f t="shared" si="304"/>
        <v>234</v>
      </c>
      <c r="O2131">
        <f t="shared" si="298"/>
        <v>2023</v>
      </c>
      <c r="P2131" t="str">
        <f t="shared" si="299"/>
        <v>Aug</v>
      </c>
      <c r="Q2131" t="str">
        <f t="shared" si="300"/>
        <v>Aug-2023</v>
      </c>
      <c r="R2131" s="2" t="str">
        <f t="shared" si="305"/>
        <v>ADULTS</v>
      </c>
    </row>
    <row r="2132" spans="1:18" x14ac:dyDescent="0.35">
      <c r="A2132" s="1">
        <v>44922</v>
      </c>
      <c r="B2132" t="s">
        <v>2162</v>
      </c>
      <c r="C2132">
        <v>62</v>
      </c>
      <c r="D2132" t="s">
        <v>14</v>
      </c>
      <c r="E2132" t="s">
        <v>15</v>
      </c>
      <c r="F2132" t="s">
        <v>23</v>
      </c>
      <c r="G2132" s="6">
        <f>VLOOKUP(F2132,S$11:$T$15, 2, FALSE)</f>
        <v>2440.2966694490819</v>
      </c>
      <c r="H2132" t="s">
        <v>12</v>
      </c>
      <c r="I2132" s="2">
        <v>714.7</v>
      </c>
      <c r="J2132" t="str">
        <f t="shared" si="301"/>
        <v>&gt;59</v>
      </c>
      <c r="K2132" s="2">
        <f t="shared" si="297"/>
        <v>786.17000000000007</v>
      </c>
      <c r="L2132" s="2">
        <f t="shared" si="302"/>
        <v>786</v>
      </c>
      <c r="M2132" s="2">
        <f t="shared" si="303"/>
        <v>787</v>
      </c>
      <c r="N2132" s="2">
        <f t="shared" si="304"/>
        <v>786</v>
      </c>
      <c r="O2132">
        <f t="shared" si="298"/>
        <v>2022</v>
      </c>
      <c r="P2132" t="str">
        <f t="shared" si="299"/>
        <v>Dec</v>
      </c>
      <c r="Q2132" t="str">
        <f t="shared" si="300"/>
        <v>Dec-2022</v>
      </c>
      <c r="R2132" s="2" t="str">
        <f t="shared" si="305"/>
        <v>ADULTS</v>
      </c>
    </row>
    <row r="2133" spans="1:18" x14ac:dyDescent="0.35">
      <c r="A2133" s="1">
        <v>45287</v>
      </c>
      <c r="B2133" t="s">
        <v>2163</v>
      </c>
      <c r="C2133">
        <v>48</v>
      </c>
      <c r="D2133" t="s">
        <v>14</v>
      </c>
      <c r="E2133" t="s">
        <v>35</v>
      </c>
      <c r="F2133" t="s">
        <v>11</v>
      </c>
      <c r="G2133" s="6">
        <f>VLOOKUP(F2133,S$11:$T$15, 2, FALSE)</f>
        <v>2503.6022787783868</v>
      </c>
      <c r="H2133" t="s">
        <v>12</v>
      </c>
      <c r="I2133" s="2">
        <v>4965.5600000000004</v>
      </c>
      <c r="J2133" t="str">
        <f t="shared" si="301"/>
        <v>40-59</v>
      </c>
      <c r="K2133" s="2">
        <f t="shared" si="297"/>
        <v>5462.1160000000009</v>
      </c>
      <c r="L2133" s="2">
        <f t="shared" si="302"/>
        <v>5462</v>
      </c>
      <c r="M2133" s="2">
        <f t="shared" si="303"/>
        <v>5463</v>
      </c>
      <c r="N2133" s="2">
        <f t="shared" si="304"/>
        <v>5462</v>
      </c>
      <c r="O2133">
        <f t="shared" si="298"/>
        <v>2023</v>
      </c>
      <c r="P2133" t="str">
        <f t="shared" si="299"/>
        <v>Dec</v>
      </c>
      <c r="Q2133" t="str">
        <f t="shared" si="300"/>
        <v>Dec-2023</v>
      </c>
      <c r="R2133" s="2" t="str">
        <f t="shared" si="305"/>
        <v>ADULTS</v>
      </c>
    </row>
    <row r="2134" spans="1:18" x14ac:dyDescent="0.35">
      <c r="A2134" s="1">
        <v>44951</v>
      </c>
      <c r="B2134" t="s">
        <v>2164</v>
      </c>
      <c r="C2134">
        <v>40</v>
      </c>
      <c r="D2134" t="s">
        <v>14</v>
      </c>
      <c r="E2134" t="s">
        <v>22</v>
      </c>
      <c r="F2134" t="s">
        <v>11</v>
      </c>
      <c r="G2134" s="6">
        <f>VLOOKUP(F2134,S$11:$T$15, 2, FALSE)</f>
        <v>2503.6022787783868</v>
      </c>
      <c r="H2134" t="s">
        <v>37</v>
      </c>
      <c r="I2134" s="2">
        <v>4392.3599999999997</v>
      </c>
      <c r="J2134" t="str">
        <f t="shared" si="301"/>
        <v>40-59</v>
      </c>
      <c r="K2134" s="2">
        <f t="shared" si="297"/>
        <v>4831.5960000000005</v>
      </c>
      <c r="L2134" s="2">
        <f t="shared" si="302"/>
        <v>4832</v>
      </c>
      <c r="M2134" s="2">
        <f t="shared" si="303"/>
        <v>4832</v>
      </c>
      <c r="N2134" s="2">
        <f t="shared" si="304"/>
        <v>4831</v>
      </c>
      <c r="O2134">
        <f t="shared" si="298"/>
        <v>2023</v>
      </c>
      <c r="P2134" t="str">
        <f t="shared" si="299"/>
        <v>Jan</v>
      </c>
      <c r="Q2134" t="str">
        <f t="shared" si="300"/>
        <v>Jan-2023</v>
      </c>
      <c r="R2134" s="2" t="str">
        <f t="shared" si="305"/>
        <v>ADULTS</v>
      </c>
    </row>
    <row r="2135" spans="1:18" x14ac:dyDescent="0.35">
      <c r="A2135" s="1">
        <v>44650</v>
      </c>
      <c r="B2135" t="s">
        <v>2165</v>
      </c>
      <c r="C2135">
        <v>91</v>
      </c>
      <c r="D2135" t="s">
        <v>21</v>
      </c>
      <c r="E2135" t="s">
        <v>33</v>
      </c>
      <c r="F2135" t="s">
        <v>16</v>
      </c>
      <c r="G2135" s="6">
        <f>VLOOKUP(F2135,S$11:$T$15, 2, FALSE)</f>
        <v>2509.1716796874998</v>
      </c>
      <c r="H2135" t="s">
        <v>28</v>
      </c>
      <c r="I2135" s="2">
        <v>2872.43</v>
      </c>
      <c r="J2135" t="str">
        <f t="shared" si="301"/>
        <v>&gt;59</v>
      </c>
      <c r="K2135" s="2">
        <f t="shared" si="297"/>
        <v>3159.6730000000002</v>
      </c>
      <c r="L2135" s="2">
        <f t="shared" si="302"/>
        <v>3160</v>
      </c>
      <c r="M2135" s="2">
        <f t="shared" si="303"/>
        <v>3160</v>
      </c>
      <c r="N2135" s="2">
        <f t="shared" si="304"/>
        <v>3159</v>
      </c>
      <c r="O2135">
        <f t="shared" si="298"/>
        <v>2022</v>
      </c>
      <c r="P2135" t="str">
        <f t="shared" si="299"/>
        <v>Mar</v>
      </c>
      <c r="Q2135" t="str">
        <f t="shared" si="300"/>
        <v>Mar-2022</v>
      </c>
      <c r="R2135" s="2" t="str">
        <f t="shared" si="305"/>
        <v>ADULTS</v>
      </c>
    </row>
    <row r="2136" spans="1:18" x14ac:dyDescent="0.35">
      <c r="A2136" s="1">
        <v>44993</v>
      </c>
      <c r="B2136" t="s">
        <v>2166</v>
      </c>
      <c r="C2136">
        <v>27</v>
      </c>
      <c r="D2136" t="s">
        <v>21</v>
      </c>
      <c r="E2136" t="s">
        <v>22</v>
      </c>
      <c r="F2136" t="s">
        <v>23</v>
      </c>
      <c r="G2136" s="6">
        <f>VLOOKUP(F2136,S$11:$T$15, 2, FALSE)</f>
        <v>2440.2966694490819</v>
      </c>
      <c r="H2136" t="s">
        <v>12</v>
      </c>
      <c r="I2136" s="2">
        <v>3460.32</v>
      </c>
      <c r="J2136" t="str">
        <f t="shared" si="301"/>
        <v>18-39</v>
      </c>
      <c r="K2136" s="2">
        <f t="shared" si="297"/>
        <v>3806.3520000000003</v>
      </c>
      <c r="L2136" s="2">
        <f t="shared" si="302"/>
        <v>3806</v>
      </c>
      <c r="M2136" s="2">
        <f t="shared" si="303"/>
        <v>3807</v>
      </c>
      <c r="N2136" s="2">
        <f t="shared" si="304"/>
        <v>3806</v>
      </c>
      <c r="O2136">
        <f t="shared" si="298"/>
        <v>2023</v>
      </c>
      <c r="P2136" t="str">
        <f t="shared" si="299"/>
        <v>Mar</v>
      </c>
      <c r="Q2136" t="str">
        <f t="shared" si="300"/>
        <v>Mar-2023</v>
      </c>
      <c r="R2136" s="2" t="str">
        <f t="shared" si="305"/>
        <v>ADULTS</v>
      </c>
    </row>
    <row r="2137" spans="1:18" x14ac:dyDescent="0.35">
      <c r="A2137" s="1">
        <v>44653</v>
      </c>
      <c r="B2137" t="s">
        <v>2167</v>
      </c>
      <c r="C2137">
        <v>17</v>
      </c>
      <c r="D2137" t="s">
        <v>21</v>
      </c>
      <c r="E2137" t="s">
        <v>33</v>
      </c>
      <c r="F2137" t="s">
        <v>16</v>
      </c>
      <c r="G2137" s="6">
        <f>VLOOKUP(F2137,S$11:$T$15, 2, FALSE)</f>
        <v>2509.1716796874998</v>
      </c>
      <c r="H2137" t="s">
        <v>17</v>
      </c>
      <c r="I2137" s="2">
        <v>4853.9799999999996</v>
      </c>
      <c r="J2137" t="str">
        <f t="shared" si="301"/>
        <v>0-17</v>
      </c>
      <c r="K2137" s="2">
        <f t="shared" si="297"/>
        <v>5339.3779999999997</v>
      </c>
      <c r="L2137" s="2">
        <f t="shared" si="302"/>
        <v>5339</v>
      </c>
      <c r="M2137" s="2">
        <f t="shared" si="303"/>
        <v>5340</v>
      </c>
      <c r="N2137" s="2">
        <f t="shared" si="304"/>
        <v>5339</v>
      </c>
      <c r="O2137">
        <f t="shared" si="298"/>
        <v>2022</v>
      </c>
      <c r="P2137" t="str">
        <f t="shared" si="299"/>
        <v>Apr</v>
      </c>
      <c r="Q2137" t="str">
        <f t="shared" si="300"/>
        <v>Apr-2022</v>
      </c>
      <c r="R2137" s="2" t="str">
        <f t="shared" si="305"/>
        <v>CHILDREN</v>
      </c>
    </row>
    <row r="2138" spans="1:18" x14ac:dyDescent="0.35">
      <c r="A2138" s="1">
        <v>44925</v>
      </c>
      <c r="B2138" t="s">
        <v>2168</v>
      </c>
      <c r="C2138">
        <v>49</v>
      </c>
      <c r="D2138" t="s">
        <v>21</v>
      </c>
      <c r="E2138" t="s">
        <v>25</v>
      </c>
      <c r="F2138" t="s">
        <v>23</v>
      </c>
      <c r="G2138" s="6">
        <f>VLOOKUP(F2138,S$11:$T$15, 2, FALSE)</f>
        <v>2440.2966694490819</v>
      </c>
      <c r="H2138" t="s">
        <v>17</v>
      </c>
      <c r="I2138" s="2">
        <v>2693.63</v>
      </c>
      <c r="J2138" t="str">
        <f t="shared" si="301"/>
        <v>40-59</v>
      </c>
      <c r="K2138" s="2">
        <f t="shared" si="297"/>
        <v>2962.9930000000004</v>
      </c>
      <c r="L2138" s="2">
        <f t="shared" si="302"/>
        <v>2963</v>
      </c>
      <c r="M2138" s="2">
        <f t="shared" si="303"/>
        <v>2963</v>
      </c>
      <c r="N2138" s="2">
        <f t="shared" si="304"/>
        <v>2962</v>
      </c>
      <c r="O2138">
        <f t="shared" si="298"/>
        <v>2022</v>
      </c>
      <c r="P2138" t="str">
        <f t="shared" si="299"/>
        <v>Dec</v>
      </c>
      <c r="Q2138" t="str">
        <f t="shared" si="300"/>
        <v>Dec-2022</v>
      </c>
      <c r="R2138" s="2" t="str">
        <f t="shared" si="305"/>
        <v>ADULTS</v>
      </c>
    </row>
    <row r="2139" spans="1:18" x14ac:dyDescent="0.35">
      <c r="A2139" s="1">
        <v>44668</v>
      </c>
      <c r="B2139" t="s">
        <v>2169</v>
      </c>
      <c r="C2139">
        <v>56</v>
      </c>
      <c r="D2139" t="s">
        <v>9</v>
      </c>
      <c r="E2139" t="s">
        <v>25</v>
      </c>
      <c r="F2139" t="s">
        <v>16</v>
      </c>
      <c r="G2139" s="6">
        <f>VLOOKUP(F2139,S$11:$T$15, 2, FALSE)</f>
        <v>2509.1716796874998</v>
      </c>
      <c r="H2139" t="s">
        <v>17</v>
      </c>
      <c r="I2139" s="2">
        <v>3461.27</v>
      </c>
      <c r="J2139" t="str">
        <f t="shared" si="301"/>
        <v>40-59</v>
      </c>
      <c r="K2139" s="2">
        <f t="shared" si="297"/>
        <v>3807.3970000000004</v>
      </c>
      <c r="L2139" s="2">
        <f t="shared" si="302"/>
        <v>3807</v>
      </c>
      <c r="M2139" s="2">
        <f t="shared" si="303"/>
        <v>3808</v>
      </c>
      <c r="N2139" s="2">
        <f t="shared" si="304"/>
        <v>3807</v>
      </c>
      <c r="O2139">
        <f t="shared" si="298"/>
        <v>2022</v>
      </c>
      <c r="P2139" t="str">
        <f t="shared" si="299"/>
        <v>Apr</v>
      </c>
      <c r="Q2139" t="str">
        <f t="shared" si="300"/>
        <v>Apr-2022</v>
      </c>
      <c r="R2139" s="2" t="str">
        <f t="shared" si="305"/>
        <v>ADULTS</v>
      </c>
    </row>
    <row r="2140" spans="1:18" x14ac:dyDescent="0.35">
      <c r="A2140" s="1">
        <v>45147</v>
      </c>
      <c r="B2140" t="s">
        <v>2170</v>
      </c>
      <c r="C2140">
        <v>3</v>
      </c>
      <c r="D2140" t="s">
        <v>21</v>
      </c>
      <c r="E2140" t="s">
        <v>22</v>
      </c>
      <c r="F2140" t="s">
        <v>11</v>
      </c>
      <c r="G2140" s="6">
        <f>VLOOKUP(F2140,S$11:$T$15, 2, FALSE)</f>
        <v>2503.6022787783868</v>
      </c>
      <c r="H2140" t="s">
        <v>17</v>
      </c>
      <c r="I2140" s="2">
        <v>640.51</v>
      </c>
      <c r="J2140" t="str">
        <f t="shared" si="301"/>
        <v>0-17</v>
      </c>
      <c r="K2140" s="2">
        <f t="shared" si="297"/>
        <v>704.56100000000004</v>
      </c>
      <c r="L2140" s="2">
        <f t="shared" si="302"/>
        <v>705</v>
      </c>
      <c r="M2140" s="2">
        <f t="shared" si="303"/>
        <v>705</v>
      </c>
      <c r="N2140" s="2">
        <f t="shared" si="304"/>
        <v>704</v>
      </c>
      <c r="O2140">
        <f t="shared" si="298"/>
        <v>2023</v>
      </c>
      <c r="P2140" t="str">
        <f t="shared" si="299"/>
        <v>Aug</v>
      </c>
      <c r="Q2140" t="str">
        <f t="shared" si="300"/>
        <v>Aug-2023</v>
      </c>
      <c r="R2140" s="2" t="str">
        <f t="shared" si="305"/>
        <v>CHILDREN</v>
      </c>
    </row>
    <row r="2141" spans="1:18" x14ac:dyDescent="0.35">
      <c r="A2141" s="1">
        <v>44657</v>
      </c>
      <c r="B2141" t="s">
        <v>2171</v>
      </c>
      <c r="C2141">
        <v>55</v>
      </c>
      <c r="D2141" t="s">
        <v>21</v>
      </c>
      <c r="E2141" t="s">
        <v>33</v>
      </c>
      <c r="F2141" t="s">
        <v>11</v>
      </c>
      <c r="G2141" s="6">
        <f>VLOOKUP(F2141,S$11:$T$15, 2, FALSE)</f>
        <v>2503.6022787783868</v>
      </c>
      <c r="H2141" t="s">
        <v>37</v>
      </c>
      <c r="I2141" s="2">
        <v>985.06</v>
      </c>
      <c r="J2141" t="str">
        <f t="shared" si="301"/>
        <v>40-59</v>
      </c>
      <c r="K2141" s="2">
        <f t="shared" si="297"/>
        <v>1083.566</v>
      </c>
      <c r="L2141" s="2">
        <f t="shared" si="302"/>
        <v>1084</v>
      </c>
      <c r="M2141" s="2">
        <f t="shared" si="303"/>
        <v>1084</v>
      </c>
      <c r="N2141" s="2">
        <f t="shared" si="304"/>
        <v>1083</v>
      </c>
      <c r="O2141">
        <f t="shared" si="298"/>
        <v>2022</v>
      </c>
      <c r="P2141" t="str">
        <f t="shared" si="299"/>
        <v>Apr</v>
      </c>
      <c r="Q2141" t="str">
        <f t="shared" si="300"/>
        <v>Apr-2022</v>
      </c>
      <c r="R2141" s="2" t="str">
        <f t="shared" si="305"/>
        <v>ADULTS</v>
      </c>
    </row>
    <row r="2142" spans="1:18" x14ac:dyDescent="0.35">
      <c r="A2142" s="1">
        <v>44579</v>
      </c>
      <c r="B2142" t="s">
        <v>2172</v>
      </c>
      <c r="C2142">
        <v>17</v>
      </c>
      <c r="D2142" t="s">
        <v>21</v>
      </c>
      <c r="E2142" t="s">
        <v>10</v>
      </c>
      <c r="F2142" t="s">
        <v>16</v>
      </c>
      <c r="G2142" s="6">
        <f>VLOOKUP(F2142,S$11:$T$15, 2, FALSE)</f>
        <v>2509.1716796874998</v>
      </c>
      <c r="H2142" t="s">
        <v>17</v>
      </c>
      <c r="I2142" s="2">
        <v>1785.6</v>
      </c>
      <c r="J2142" t="str">
        <f t="shared" si="301"/>
        <v>0-17</v>
      </c>
      <c r="K2142" s="2">
        <f t="shared" si="297"/>
        <v>1964.16</v>
      </c>
      <c r="L2142" s="2">
        <f t="shared" si="302"/>
        <v>1964</v>
      </c>
      <c r="M2142" s="2">
        <f t="shared" si="303"/>
        <v>1965</v>
      </c>
      <c r="N2142" s="2">
        <f t="shared" si="304"/>
        <v>1964</v>
      </c>
      <c r="O2142">
        <f t="shared" si="298"/>
        <v>2022</v>
      </c>
      <c r="P2142" t="str">
        <f t="shared" si="299"/>
        <v>Jan</v>
      </c>
      <c r="Q2142" t="str">
        <f t="shared" si="300"/>
        <v>Jan-2022</v>
      </c>
      <c r="R2142" s="2" t="str">
        <f t="shared" si="305"/>
        <v>CHILDREN</v>
      </c>
    </row>
    <row r="2143" spans="1:18" x14ac:dyDescent="0.35">
      <c r="A2143" s="1">
        <v>44720</v>
      </c>
      <c r="B2143" t="s">
        <v>2173</v>
      </c>
      <c r="C2143">
        <v>92</v>
      </c>
      <c r="D2143" t="s">
        <v>14</v>
      </c>
      <c r="E2143" t="s">
        <v>10</v>
      </c>
      <c r="F2143" t="s">
        <v>11</v>
      </c>
      <c r="G2143" s="6">
        <f>VLOOKUP(F2143,S$11:$T$15, 2, FALSE)</f>
        <v>2503.6022787783868</v>
      </c>
      <c r="H2143" t="s">
        <v>40</v>
      </c>
      <c r="I2143" s="2">
        <v>4678.1899999999996</v>
      </c>
      <c r="J2143" t="str">
        <f t="shared" si="301"/>
        <v>&gt;59</v>
      </c>
      <c r="K2143" s="2">
        <f t="shared" si="297"/>
        <v>5146.009</v>
      </c>
      <c r="L2143" s="2">
        <f t="shared" si="302"/>
        <v>5146</v>
      </c>
      <c r="M2143" s="2">
        <f t="shared" si="303"/>
        <v>5147</v>
      </c>
      <c r="N2143" s="2">
        <f t="shared" si="304"/>
        <v>5146</v>
      </c>
      <c r="O2143">
        <f t="shared" si="298"/>
        <v>2022</v>
      </c>
      <c r="P2143" t="str">
        <f t="shared" si="299"/>
        <v>Jun</v>
      </c>
      <c r="Q2143" t="str">
        <f t="shared" si="300"/>
        <v>Jun-2022</v>
      </c>
      <c r="R2143" s="2" t="str">
        <f t="shared" si="305"/>
        <v>ADULTS</v>
      </c>
    </row>
    <row r="2144" spans="1:18" x14ac:dyDescent="0.35">
      <c r="A2144" s="1">
        <v>44946</v>
      </c>
      <c r="B2144" t="s">
        <v>2174</v>
      </c>
      <c r="C2144">
        <v>19</v>
      </c>
      <c r="D2144" t="s">
        <v>9</v>
      </c>
      <c r="E2144" t="s">
        <v>33</v>
      </c>
      <c r="F2144" t="s">
        <v>30</v>
      </c>
      <c r="G2144" s="6">
        <f>VLOOKUP(F2144,S$11:$T$15, 2, FALSE)</f>
        <v>2496.7676064257025</v>
      </c>
      <c r="H2144" t="s">
        <v>37</v>
      </c>
      <c r="I2144" s="2">
        <v>2835.14</v>
      </c>
      <c r="J2144" t="str">
        <f t="shared" si="301"/>
        <v>18-39</v>
      </c>
      <c r="K2144" s="2">
        <f t="shared" si="297"/>
        <v>3118.654</v>
      </c>
      <c r="L2144" s="2">
        <f t="shared" si="302"/>
        <v>3119</v>
      </c>
      <c r="M2144" s="2">
        <f t="shared" si="303"/>
        <v>3119</v>
      </c>
      <c r="N2144" s="2">
        <f t="shared" si="304"/>
        <v>3118</v>
      </c>
      <c r="O2144">
        <f t="shared" si="298"/>
        <v>2023</v>
      </c>
      <c r="P2144" t="str">
        <f t="shared" si="299"/>
        <v>Jan</v>
      </c>
      <c r="Q2144" t="str">
        <f t="shared" si="300"/>
        <v>Jan-2023</v>
      </c>
      <c r="R2144" s="2" t="str">
        <f t="shared" si="305"/>
        <v>ADULTS</v>
      </c>
    </row>
    <row r="2145" spans="1:18" x14ac:dyDescent="0.35">
      <c r="A2145" s="1">
        <v>44945</v>
      </c>
      <c r="B2145" t="s">
        <v>2175</v>
      </c>
      <c r="C2145">
        <v>3</v>
      </c>
      <c r="D2145" t="s">
        <v>9</v>
      </c>
      <c r="E2145" t="s">
        <v>22</v>
      </c>
      <c r="F2145" t="s">
        <v>30</v>
      </c>
      <c r="G2145" s="6">
        <f>VLOOKUP(F2145,S$11:$T$15, 2, FALSE)</f>
        <v>2496.7676064257025</v>
      </c>
      <c r="H2145" t="s">
        <v>37</v>
      </c>
      <c r="I2145" s="2">
        <v>4107.79</v>
      </c>
      <c r="J2145" t="str">
        <f t="shared" si="301"/>
        <v>0-17</v>
      </c>
      <c r="K2145" s="2">
        <f t="shared" si="297"/>
        <v>4518.5690000000004</v>
      </c>
      <c r="L2145" s="2">
        <f t="shared" si="302"/>
        <v>4519</v>
      </c>
      <c r="M2145" s="2">
        <f t="shared" si="303"/>
        <v>4519</v>
      </c>
      <c r="N2145" s="2">
        <f t="shared" si="304"/>
        <v>4518</v>
      </c>
      <c r="O2145">
        <f t="shared" si="298"/>
        <v>2023</v>
      </c>
      <c r="P2145" t="str">
        <f t="shared" si="299"/>
        <v>Jan</v>
      </c>
      <c r="Q2145" t="str">
        <f t="shared" si="300"/>
        <v>Jan-2023</v>
      </c>
      <c r="R2145" s="2" t="str">
        <f t="shared" si="305"/>
        <v>CHILDREN</v>
      </c>
    </row>
    <row r="2146" spans="1:18" x14ac:dyDescent="0.35">
      <c r="A2146" s="1">
        <v>44865</v>
      </c>
      <c r="B2146" t="s">
        <v>2176</v>
      </c>
      <c r="C2146">
        <v>58</v>
      </c>
      <c r="D2146" t="s">
        <v>21</v>
      </c>
      <c r="E2146" t="s">
        <v>19</v>
      </c>
      <c r="F2146" t="s">
        <v>16</v>
      </c>
      <c r="G2146" s="6">
        <f>VLOOKUP(F2146,S$11:$T$15, 2, FALSE)</f>
        <v>2509.1716796874998</v>
      </c>
      <c r="H2146" t="s">
        <v>37</v>
      </c>
      <c r="I2146" s="2">
        <v>1322.02</v>
      </c>
      <c r="J2146" t="str">
        <f t="shared" si="301"/>
        <v>40-59</v>
      </c>
      <c r="K2146" s="2">
        <f t="shared" si="297"/>
        <v>1454.2220000000002</v>
      </c>
      <c r="L2146" s="2">
        <f t="shared" si="302"/>
        <v>1454</v>
      </c>
      <c r="M2146" s="2">
        <f t="shared" si="303"/>
        <v>1455</v>
      </c>
      <c r="N2146" s="2">
        <f t="shared" si="304"/>
        <v>1454</v>
      </c>
      <c r="O2146">
        <f t="shared" si="298"/>
        <v>2022</v>
      </c>
      <c r="P2146" t="str">
        <f t="shared" si="299"/>
        <v>Oct</v>
      </c>
      <c r="Q2146" t="str">
        <f t="shared" si="300"/>
        <v>Oct-2022</v>
      </c>
      <c r="R2146" s="2" t="str">
        <f t="shared" si="305"/>
        <v>ADULTS</v>
      </c>
    </row>
    <row r="2147" spans="1:18" x14ac:dyDescent="0.35">
      <c r="A2147" s="1">
        <v>45121</v>
      </c>
      <c r="B2147" t="s">
        <v>2177</v>
      </c>
      <c r="C2147">
        <v>95</v>
      </c>
      <c r="D2147" t="s">
        <v>14</v>
      </c>
      <c r="E2147" t="s">
        <v>10</v>
      </c>
      <c r="F2147" t="s">
        <v>30</v>
      </c>
      <c r="G2147" s="6">
        <f>VLOOKUP(F2147,S$11:$T$15, 2, FALSE)</f>
        <v>2496.7676064257025</v>
      </c>
      <c r="H2147" t="s">
        <v>17</v>
      </c>
      <c r="I2147" s="2">
        <v>3014.36</v>
      </c>
      <c r="J2147" t="str">
        <f t="shared" si="301"/>
        <v>&gt;59</v>
      </c>
      <c r="K2147" s="2">
        <f t="shared" si="297"/>
        <v>3315.7960000000003</v>
      </c>
      <c r="L2147" s="2">
        <f t="shared" si="302"/>
        <v>3316</v>
      </c>
      <c r="M2147" s="2">
        <f t="shared" si="303"/>
        <v>3316</v>
      </c>
      <c r="N2147" s="2">
        <f t="shared" si="304"/>
        <v>3315</v>
      </c>
      <c r="O2147">
        <f t="shared" si="298"/>
        <v>2023</v>
      </c>
      <c r="P2147" t="str">
        <f t="shared" si="299"/>
        <v>Jul</v>
      </c>
      <c r="Q2147" t="str">
        <f t="shared" si="300"/>
        <v>Jul-2023</v>
      </c>
      <c r="R2147" s="2" t="str">
        <f t="shared" si="305"/>
        <v>ADULTS</v>
      </c>
    </row>
    <row r="2148" spans="1:18" x14ac:dyDescent="0.35">
      <c r="A2148" s="1">
        <v>44657</v>
      </c>
      <c r="B2148" t="s">
        <v>2178</v>
      </c>
      <c r="C2148">
        <v>94</v>
      </c>
      <c r="D2148" t="s">
        <v>14</v>
      </c>
      <c r="E2148" t="s">
        <v>27</v>
      </c>
      <c r="F2148" t="s">
        <v>23</v>
      </c>
      <c r="G2148" s="6">
        <f>VLOOKUP(F2148,S$11:$T$15, 2, FALSE)</f>
        <v>2440.2966694490819</v>
      </c>
      <c r="H2148" t="s">
        <v>17</v>
      </c>
      <c r="I2148" s="2">
        <v>343.1</v>
      </c>
      <c r="J2148" t="str">
        <f t="shared" si="301"/>
        <v>&gt;59</v>
      </c>
      <c r="K2148" s="2">
        <f t="shared" si="297"/>
        <v>377.41000000000008</v>
      </c>
      <c r="L2148" s="2">
        <f t="shared" si="302"/>
        <v>377</v>
      </c>
      <c r="M2148" s="2">
        <f t="shared" si="303"/>
        <v>378</v>
      </c>
      <c r="N2148" s="2">
        <f t="shared" si="304"/>
        <v>377</v>
      </c>
      <c r="O2148">
        <f t="shared" si="298"/>
        <v>2022</v>
      </c>
      <c r="P2148" t="str">
        <f t="shared" si="299"/>
        <v>Apr</v>
      </c>
      <c r="Q2148" t="str">
        <f t="shared" si="300"/>
        <v>Apr-2022</v>
      </c>
      <c r="R2148" s="2" t="str">
        <f t="shared" si="305"/>
        <v>ADULTS</v>
      </c>
    </row>
    <row r="2149" spans="1:18" x14ac:dyDescent="0.35">
      <c r="A2149" s="1">
        <v>44633</v>
      </c>
      <c r="B2149" t="s">
        <v>2179</v>
      </c>
      <c r="C2149">
        <v>22</v>
      </c>
      <c r="D2149" t="s">
        <v>21</v>
      </c>
      <c r="E2149" t="s">
        <v>15</v>
      </c>
      <c r="F2149" t="s">
        <v>11</v>
      </c>
      <c r="G2149" s="6">
        <f>VLOOKUP(F2149,S$11:$T$15, 2, FALSE)</f>
        <v>2503.6022787783868</v>
      </c>
      <c r="H2149" t="s">
        <v>17</v>
      </c>
      <c r="I2149" s="2">
        <v>3625.28</v>
      </c>
      <c r="J2149" t="str">
        <f t="shared" si="301"/>
        <v>18-39</v>
      </c>
      <c r="K2149" s="2">
        <f t="shared" si="297"/>
        <v>3987.8080000000004</v>
      </c>
      <c r="L2149" s="2">
        <f t="shared" si="302"/>
        <v>3988</v>
      </c>
      <c r="M2149" s="2">
        <f t="shared" si="303"/>
        <v>3988</v>
      </c>
      <c r="N2149" s="2">
        <f t="shared" si="304"/>
        <v>3987</v>
      </c>
      <c r="O2149">
        <f t="shared" si="298"/>
        <v>2022</v>
      </c>
      <c r="P2149" t="str">
        <f t="shared" si="299"/>
        <v>Mar</v>
      </c>
      <c r="Q2149" t="str">
        <f t="shared" si="300"/>
        <v>Mar-2022</v>
      </c>
      <c r="R2149" s="2" t="str">
        <f t="shared" si="305"/>
        <v>ADULTS</v>
      </c>
    </row>
    <row r="2150" spans="1:18" x14ac:dyDescent="0.35">
      <c r="A2150" s="1">
        <v>44958</v>
      </c>
      <c r="B2150" t="s">
        <v>2180</v>
      </c>
      <c r="C2150">
        <v>3</v>
      </c>
      <c r="D2150" t="s">
        <v>9</v>
      </c>
      <c r="E2150" t="s">
        <v>15</v>
      </c>
      <c r="F2150" t="s">
        <v>23</v>
      </c>
      <c r="G2150" s="6">
        <f>VLOOKUP(F2150,S$11:$T$15, 2, FALSE)</f>
        <v>2440.2966694490819</v>
      </c>
      <c r="H2150" t="s">
        <v>40</v>
      </c>
      <c r="I2150" s="2">
        <v>625.99</v>
      </c>
      <c r="J2150" t="str">
        <f t="shared" si="301"/>
        <v>0-17</v>
      </c>
      <c r="K2150" s="2">
        <f t="shared" si="297"/>
        <v>688.58900000000006</v>
      </c>
      <c r="L2150" s="2">
        <f t="shared" si="302"/>
        <v>689</v>
      </c>
      <c r="M2150" s="2">
        <f t="shared" si="303"/>
        <v>689</v>
      </c>
      <c r="N2150" s="2">
        <f t="shared" si="304"/>
        <v>688</v>
      </c>
      <c r="O2150">
        <f t="shared" si="298"/>
        <v>2023</v>
      </c>
      <c r="P2150" t="str">
        <f t="shared" si="299"/>
        <v>Feb</v>
      </c>
      <c r="Q2150" t="str">
        <f t="shared" si="300"/>
        <v>Feb-2023</v>
      </c>
      <c r="R2150" s="2" t="str">
        <f t="shared" si="305"/>
        <v>CHILDREN</v>
      </c>
    </row>
    <row r="2151" spans="1:18" x14ac:dyDescent="0.35">
      <c r="A2151" s="1">
        <v>45048</v>
      </c>
      <c r="B2151" t="s">
        <v>2181</v>
      </c>
      <c r="C2151">
        <v>27</v>
      </c>
      <c r="D2151" t="s">
        <v>21</v>
      </c>
      <c r="E2151" t="s">
        <v>19</v>
      </c>
      <c r="F2151" t="s">
        <v>11</v>
      </c>
      <c r="G2151" s="6">
        <f>VLOOKUP(F2151,S$11:$T$15, 2, FALSE)</f>
        <v>2503.6022787783868</v>
      </c>
      <c r="H2151" t="s">
        <v>12</v>
      </c>
      <c r="I2151" s="2">
        <v>3766.07</v>
      </c>
      <c r="J2151" t="str">
        <f t="shared" si="301"/>
        <v>18-39</v>
      </c>
      <c r="K2151" s="2">
        <f t="shared" si="297"/>
        <v>4142.6770000000006</v>
      </c>
      <c r="L2151" s="2">
        <f t="shared" si="302"/>
        <v>4143</v>
      </c>
      <c r="M2151" s="2">
        <f t="shared" si="303"/>
        <v>4143</v>
      </c>
      <c r="N2151" s="2">
        <f t="shared" si="304"/>
        <v>4142</v>
      </c>
      <c r="O2151">
        <f t="shared" si="298"/>
        <v>2023</v>
      </c>
      <c r="P2151" t="str">
        <f t="shared" si="299"/>
        <v>May</v>
      </c>
      <c r="Q2151" t="str">
        <f t="shared" si="300"/>
        <v>May-2023</v>
      </c>
      <c r="R2151" s="2" t="str">
        <f t="shared" si="305"/>
        <v>ADULTS</v>
      </c>
    </row>
    <row r="2152" spans="1:18" x14ac:dyDescent="0.35">
      <c r="A2152" s="1">
        <v>44753</v>
      </c>
      <c r="B2152" t="s">
        <v>2182</v>
      </c>
      <c r="C2152">
        <v>58</v>
      </c>
      <c r="D2152" t="s">
        <v>9</v>
      </c>
      <c r="E2152" t="s">
        <v>19</v>
      </c>
      <c r="F2152" t="s">
        <v>16</v>
      </c>
      <c r="G2152" s="6">
        <f>VLOOKUP(F2152,S$11:$T$15, 2, FALSE)</f>
        <v>2509.1716796874998</v>
      </c>
      <c r="H2152" t="s">
        <v>40</v>
      </c>
      <c r="I2152" s="2">
        <v>4743.5200000000004</v>
      </c>
      <c r="J2152" t="str">
        <f t="shared" si="301"/>
        <v>40-59</v>
      </c>
      <c r="K2152" s="2">
        <f t="shared" si="297"/>
        <v>5217.8720000000012</v>
      </c>
      <c r="L2152" s="2">
        <f t="shared" si="302"/>
        <v>5218</v>
      </c>
      <c r="M2152" s="2">
        <f t="shared" si="303"/>
        <v>5218</v>
      </c>
      <c r="N2152" s="2">
        <f t="shared" si="304"/>
        <v>5217</v>
      </c>
      <c r="O2152">
        <f t="shared" si="298"/>
        <v>2022</v>
      </c>
      <c r="P2152" t="str">
        <f t="shared" si="299"/>
        <v>Jul</v>
      </c>
      <c r="Q2152" t="str">
        <f t="shared" si="300"/>
        <v>Jul-2022</v>
      </c>
      <c r="R2152" s="2" t="str">
        <f t="shared" si="305"/>
        <v>ADULTS</v>
      </c>
    </row>
    <row r="2153" spans="1:18" x14ac:dyDescent="0.35">
      <c r="A2153" s="1">
        <v>45268</v>
      </c>
      <c r="B2153" t="s">
        <v>2183</v>
      </c>
      <c r="C2153">
        <v>21</v>
      </c>
      <c r="D2153" t="s">
        <v>9</v>
      </c>
      <c r="E2153" t="s">
        <v>15</v>
      </c>
      <c r="F2153" t="s">
        <v>30</v>
      </c>
      <c r="G2153" s="6">
        <f>VLOOKUP(F2153,S$11:$T$15, 2, FALSE)</f>
        <v>2496.7676064257025</v>
      </c>
      <c r="H2153" t="s">
        <v>67</v>
      </c>
      <c r="I2153" s="2">
        <v>3680.73</v>
      </c>
      <c r="J2153" t="str">
        <f t="shared" si="301"/>
        <v>18-39</v>
      </c>
      <c r="K2153" s="2">
        <f t="shared" si="297"/>
        <v>4048.8030000000003</v>
      </c>
      <c r="L2153" s="2">
        <f t="shared" si="302"/>
        <v>4049</v>
      </c>
      <c r="M2153" s="2">
        <f t="shared" si="303"/>
        <v>4049</v>
      </c>
      <c r="N2153" s="2">
        <f t="shared" si="304"/>
        <v>4048</v>
      </c>
      <c r="O2153">
        <f t="shared" si="298"/>
        <v>2023</v>
      </c>
      <c r="P2153" t="str">
        <f t="shared" si="299"/>
        <v>Dec</v>
      </c>
      <c r="Q2153" t="str">
        <f t="shared" si="300"/>
        <v>Dec-2023</v>
      </c>
      <c r="R2153" s="2" t="str">
        <f t="shared" si="305"/>
        <v>ADULTS</v>
      </c>
    </row>
    <row r="2154" spans="1:18" x14ac:dyDescent="0.35">
      <c r="A2154" s="1">
        <v>44964</v>
      </c>
      <c r="B2154" t="s">
        <v>2184</v>
      </c>
      <c r="C2154">
        <v>49</v>
      </c>
      <c r="D2154" t="s">
        <v>9</v>
      </c>
      <c r="E2154" t="s">
        <v>35</v>
      </c>
      <c r="F2154" t="s">
        <v>23</v>
      </c>
      <c r="G2154" s="6">
        <f>VLOOKUP(F2154,S$11:$T$15, 2, FALSE)</f>
        <v>2440.2966694490819</v>
      </c>
      <c r="H2154" t="s">
        <v>17</v>
      </c>
      <c r="I2154" s="2">
        <v>1181.8800000000001</v>
      </c>
      <c r="J2154" t="str">
        <f t="shared" si="301"/>
        <v>40-59</v>
      </c>
      <c r="K2154" s="2">
        <f t="shared" si="297"/>
        <v>1300.0680000000002</v>
      </c>
      <c r="L2154" s="2">
        <f t="shared" si="302"/>
        <v>1300</v>
      </c>
      <c r="M2154" s="2">
        <f t="shared" si="303"/>
        <v>1301</v>
      </c>
      <c r="N2154" s="2">
        <f t="shared" si="304"/>
        <v>1300</v>
      </c>
      <c r="O2154">
        <f t="shared" si="298"/>
        <v>2023</v>
      </c>
      <c r="P2154" t="str">
        <f t="shared" si="299"/>
        <v>Feb</v>
      </c>
      <c r="Q2154" t="str">
        <f t="shared" si="300"/>
        <v>Feb-2023</v>
      </c>
      <c r="R2154" s="2" t="str">
        <f t="shared" si="305"/>
        <v>ADULTS</v>
      </c>
    </row>
    <row r="2155" spans="1:18" x14ac:dyDescent="0.35">
      <c r="A2155" s="1">
        <v>44857</v>
      </c>
      <c r="B2155" t="s">
        <v>2185</v>
      </c>
      <c r="C2155">
        <v>1</v>
      </c>
      <c r="D2155" t="s">
        <v>9</v>
      </c>
      <c r="E2155" t="s">
        <v>33</v>
      </c>
      <c r="F2155" t="s">
        <v>30</v>
      </c>
      <c r="G2155" s="6">
        <f>VLOOKUP(F2155,S$11:$T$15, 2, FALSE)</f>
        <v>2496.7676064257025</v>
      </c>
      <c r="H2155" t="s">
        <v>17</v>
      </c>
      <c r="I2155" s="2">
        <v>1859.75</v>
      </c>
      <c r="J2155" t="str">
        <f t="shared" si="301"/>
        <v>0-17</v>
      </c>
      <c r="K2155" s="2">
        <f t="shared" si="297"/>
        <v>2045.7250000000001</v>
      </c>
      <c r="L2155" s="2">
        <f t="shared" si="302"/>
        <v>2046</v>
      </c>
      <c r="M2155" s="2">
        <f t="shared" si="303"/>
        <v>2046</v>
      </c>
      <c r="N2155" s="2">
        <f t="shared" si="304"/>
        <v>2045</v>
      </c>
      <c r="O2155">
        <f t="shared" si="298"/>
        <v>2022</v>
      </c>
      <c r="P2155" t="str">
        <f t="shared" si="299"/>
        <v>Oct</v>
      </c>
      <c r="Q2155" t="str">
        <f t="shared" si="300"/>
        <v>Oct-2022</v>
      </c>
      <c r="R2155" s="2" t="str">
        <f t="shared" si="305"/>
        <v>CHILDREN</v>
      </c>
    </row>
    <row r="2156" spans="1:18" x14ac:dyDescent="0.35">
      <c r="A2156" s="1">
        <v>45289</v>
      </c>
      <c r="B2156" t="s">
        <v>2186</v>
      </c>
      <c r="C2156">
        <v>9</v>
      </c>
      <c r="D2156" t="s">
        <v>21</v>
      </c>
      <c r="E2156" t="s">
        <v>19</v>
      </c>
      <c r="F2156" t="s">
        <v>30</v>
      </c>
      <c r="G2156" s="6">
        <f>VLOOKUP(F2156,S$11:$T$15, 2, FALSE)</f>
        <v>2496.7676064257025</v>
      </c>
      <c r="H2156" t="s">
        <v>40</v>
      </c>
      <c r="I2156" s="2">
        <v>1239.27</v>
      </c>
      <c r="J2156" t="str">
        <f t="shared" si="301"/>
        <v>0-17</v>
      </c>
      <c r="K2156" s="2">
        <f t="shared" si="297"/>
        <v>1363.1970000000001</v>
      </c>
      <c r="L2156" s="2">
        <f t="shared" si="302"/>
        <v>1363</v>
      </c>
      <c r="M2156" s="2">
        <f t="shared" si="303"/>
        <v>1364</v>
      </c>
      <c r="N2156" s="2">
        <f t="shared" si="304"/>
        <v>1363</v>
      </c>
      <c r="O2156">
        <f t="shared" si="298"/>
        <v>2023</v>
      </c>
      <c r="P2156" t="str">
        <f t="shared" si="299"/>
        <v>Dec</v>
      </c>
      <c r="Q2156" t="str">
        <f t="shared" si="300"/>
        <v>Dec-2023</v>
      </c>
      <c r="R2156" s="2" t="str">
        <f t="shared" si="305"/>
        <v>CHILDREN</v>
      </c>
    </row>
    <row r="2157" spans="1:18" x14ac:dyDescent="0.35">
      <c r="A2157" s="1">
        <v>45200</v>
      </c>
      <c r="B2157" t="s">
        <v>2187</v>
      </c>
      <c r="C2157">
        <v>3</v>
      </c>
      <c r="D2157" t="s">
        <v>14</v>
      </c>
      <c r="E2157" t="s">
        <v>25</v>
      </c>
      <c r="F2157" t="s">
        <v>30</v>
      </c>
      <c r="G2157" s="6">
        <f>VLOOKUP(F2157,S$11:$T$15, 2, FALSE)</f>
        <v>2496.7676064257025</v>
      </c>
      <c r="H2157" t="s">
        <v>37</v>
      </c>
      <c r="I2157" s="2">
        <v>2773.86</v>
      </c>
      <c r="J2157" t="str">
        <f t="shared" si="301"/>
        <v>0-17</v>
      </c>
      <c r="K2157" s="2">
        <f t="shared" si="297"/>
        <v>3051.2460000000005</v>
      </c>
      <c r="L2157" s="2">
        <f t="shared" si="302"/>
        <v>3051</v>
      </c>
      <c r="M2157" s="2">
        <f t="shared" si="303"/>
        <v>3052</v>
      </c>
      <c r="N2157" s="2">
        <f t="shared" si="304"/>
        <v>3051</v>
      </c>
      <c r="O2157">
        <f t="shared" si="298"/>
        <v>2023</v>
      </c>
      <c r="P2157" t="str">
        <f t="shared" si="299"/>
        <v>Oct</v>
      </c>
      <c r="Q2157" t="str">
        <f t="shared" si="300"/>
        <v>Oct-2023</v>
      </c>
      <c r="R2157" s="2" t="str">
        <f t="shared" si="305"/>
        <v>CHILDREN</v>
      </c>
    </row>
    <row r="2158" spans="1:18" x14ac:dyDescent="0.35">
      <c r="A2158" s="1">
        <v>45278</v>
      </c>
      <c r="B2158" t="s">
        <v>2188</v>
      </c>
      <c r="C2158">
        <v>52</v>
      </c>
      <c r="D2158" t="s">
        <v>21</v>
      </c>
      <c r="E2158" t="s">
        <v>35</v>
      </c>
      <c r="F2158" t="s">
        <v>16</v>
      </c>
      <c r="G2158" s="6">
        <f>VLOOKUP(F2158,S$11:$T$15, 2, FALSE)</f>
        <v>2509.1716796874998</v>
      </c>
      <c r="H2158" t="s">
        <v>12</v>
      </c>
      <c r="I2158" s="2">
        <v>3560.01</v>
      </c>
      <c r="J2158" t="str">
        <f t="shared" si="301"/>
        <v>40-59</v>
      </c>
      <c r="K2158" s="2">
        <f t="shared" si="297"/>
        <v>3916.0110000000004</v>
      </c>
      <c r="L2158" s="2">
        <f t="shared" si="302"/>
        <v>3916</v>
      </c>
      <c r="M2158" s="2">
        <f t="shared" si="303"/>
        <v>3917</v>
      </c>
      <c r="N2158" s="2">
        <f t="shared" si="304"/>
        <v>3916</v>
      </c>
      <c r="O2158">
        <f t="shared" si="298"/>
        <v>2023</v>
      </c>
      <c r="P2158" t="str">
        <f t="shared" si="299"/>
        <v>Dec</v>
      </c>
      <c r="Q2158" t="str">
        <f t="shared" si="300"/>
        <v>Dec-2023</v>
      </c>
      <c r="R2158" s="2" t="str">
        <f t="shared" si="305"/>
        <v>ADULTS</v>
      </c>
    </row>
    <row r="2159" spans="1:18" x14ac:dyDescent="0.35">
      <c r="A2159" s="1">
        <v>44597</v>
      </c>
      <c r="B2159" t="s">
        <v>2189</v>
      </c>
      <c r="C2159">
        <v>38</v>
      </c>
      <c r="D2159" t="s">
        <v>9</v>
      </c>
      <c r="E2159" t="s">
        <v>25</v>
      </c>
      <c r="F2159" t="s">
        <v>30</v>
      </c>
      <c r="G2159" s="6">
        <f>VLOOKUP(F2159,S$11:$T$15, 2, FALSE)</f>
        <v>2496.7676064257025</v>
      </c>
      <c r="H2159" t="s">
        <v>12</v>
      </c>
      <c r="I2159" s="2">
        <v>1760.32</v>
      </c>
      <c r="J2159" t="str">
        <f t="shared" si="301"/>
        <v>18-39</v>
      </c>
      <c r="K2159" s="2">
        <f t="shared" si="297"/>
        <v>1936.3520000000001</v>
      </c>
      <c r="L2159" s="2">
        <f t="shared" si="302"/>
        <v>1936</v>
      </c>
      <c r="M2159" s="2">
        <f t="shared" si="303"/>
        <v>1937</v>
      </c>
      <c r="N2159" s="2">
        <f t="shared" si="304"/>
        <v>1936</v>
      </c>
      <c r="O2159">
        <f t="shared" si="298"/>
        <v>2022</v>
      </c>
      <c r="P2159" t="str">
        <f t="shared" si="299"/>
        <v>Feb</v>
      </c>
      <c r="Q2159" t="str">
        <f t="shared" si="300"/>
        <v>Feb-2022</v>
      </c>
      <c r="R2159" s="2" t="str">
        <f t="shared" si="305"/>
        <v>ADULTS</v>
      </c>
    </row>
    <row r="2160" spans="1:18" x14ac:dyDescent="0.35">
      <c r="A2160" s="1">
        <v>45245</v>
      </c>
      <c r="B2160" t="s">
        <v>2190</v>
      </c>
      <c r="C2160">
        <v>80</v>
      </c>
      <c r="D2160" t="s">
        <v>9</v>
      </c>
      <c r="E2160" t="s">
        <v>27</v>
      </c>
      <c r="F2160" t="s">
        <v>23</v>
      </c>
      <c r="G2160" s="6">
        <f>VLOOKUP(F2160,S$11:$T$15, 2, FALSE)</f>
        <v>2440.2966694490819</v>
      </c>
      <c r="H2160" t="s">
        <v>37</v>
      </c>
      <c r="I2160" s="2">
        <v>2051.96</v>
      </c>
      <c r="J2160" t="str">
        <f t="shared" si="301"/>
        <v>&gt;59</v>
      </c>
      <c r="K2160" s="2">
        <f t="shared" si="297"/>
        <v>2257.1560000000004</v>
      </c>
      <c r="L2160" s="2">
        <f t="shared" si="302"/>
        <v>2257</v>
      </c>
      <c r="M2160" s="2">
        <f t="shared" si="303"/>
        <v>2258</v>
      </c>
      <c r="N2160" s="2">
        <f t="shared" si="304"/>
        <v>2257</v>
      </c>
      <c r="O2160">
        <f t="shared" si="298"/>
        <v>2023</v>
      </c>
      <c r="P2160" t="str">
        <f t="shared" si="299"/>
        <v>Nov</v>
      </c>
      <c r="Q2160" t="str">
        <f t="shared" si="300"/>
        <v>Nov-2023</v>
      </c>
      <c r="R2160" s="2" t="str">
        <f t="shared" si="305"/>
        <v>ADULTS</v>
      </c>
    </row>
    <row r="2161" spans="1:18" x14ac:dyDescent="0.35">
      <c r="A2161" s="1">
        <v>44738</v>
      </c>
      <c r="B2161" t="s">
        <v>2191</v>
      </c>
      <c r="C2161">
        <v>29</v>
      </c>
      <c r="D2161" t="s">
        <v>21</v>
      </c>
      <c r="E2161" t="s">
        <v>25</v>
      </c>
      <c r="F2161" t="s">
        <v>23</v>
      </c>
      <c r="G2161" s="6">
        <f>VLOOKUP(F2161,S$11:$T$15, 2, FALSE)</f>
        <v>2440.2966694490819</v>
      </c>
      <c r="H2161" t="s">
        <v>17</v>
      </c>
      <c r="I2161" s="2">
        <v>4261.84</v>
      </c>
      <c r="J2161" t="str">
        <f t="shared" si="301"/>
        <v>18-39</v>
      </c>
      <c r="K2161" s="2">
        <f t="shared" si="297"/>
        <v>4688.0240000000003</v>
      </c>
      <c r="L2161" s="2">
        <f t="shared" si="302"/>
        <v>4688</v>
      </c>
      <c r="M2161" s="2">
        <f t="shared" si="303"/>
        <v>4689</v>
      </c>
      <c r="N2161" s="2">
        <f t="shared" si="304"/>
        <v>4688</v>
      </c>
      <c r="O2161">
        <f t="shared" si="298"/>
        <v>2022</v>
      </c>
      <c r="P2161" t="str">
        <f t="shared" si="299"/>
        <v>Jun</v>
      </c>
      <c r="Q2161" t="str">
        <f t="shared" si="300"/>
        <v>Jun-2022</v>
      </c>
      <c r="R2161" s="2" t="str">
        <f t="shared" si="305"/>
        <v>ADULTS</v>
      </c>
    </row>
    <row r="2162" spans="1:18" x14ac:dyDescent="0.35">
      <c r="A2162" s="1">
        <v>45042</v>
      </c>
      <c r="B2162" t="s">
        <v>2192</v>
      </c>
      <c r="C2162">
        <v>78</v>
      </c>
      <c r="D2162" t="s">
        <v>21</v>
      </c>
      <c r="E2162" t="s">
        <v>33</v>
      </c>
      <c r="F2162" t="s">
        <v>30</v>
      </c>
      <c r="G2162" s="6">
        <f>VLOOKUP(F2162,S$11:$T$15, 2, FALSE)</f>
        <v>2496.7676064257025</v>
      </c>
      <c r="H2162" t="s">
        <v>28</v>
      </c>
      <c r="I2162" s="2">
        <v>1514.41</v>
      </c>
      <c r="J2162" t="str">
        <f t="shared" si="301"/>
        <v>&gt;59</v>
      </c>
      <c r="K2162" s="2">
        <f t="shared" si="297"/>
        <v>1665.8510000000001</v>
      </c>
      <c r="L2162" s="2">
        <f t="shared" si="302"/>
        <v>1666</v>
      </c>
      <c r="M2162" s="2">
        <f t="shared" si="303"/>
        <v>1666</v>
      </c>
      <c r="N2162" s="2">
        <f t="shared" si="304"/>
        <v>1665</v>
      </c>
      <c r="O2162">
        <f t="shared" si="298"/>
        <v>2023</v>
      </c>
      <c r="P2162" t="str">
        <f t="shared" si="299"/>
        <v>Apr</v>
      </c>
      <c r="Q2162" t="str">
        <f t="shared" si="300"/>
        <v>Apr-2023</v>
      </c>
      <c r="R2162" s="2" t="str">
        <f t="shared" si="305"/>
        <v>ADULTS</v>
      </c>
    </row>
    <row r="2163" spans="1:18" x14ac:dyDescent="0.35">
      <c r="A2163" s="1">
        <v>45129</v>
      </c>
      <c r="B2163" t="s">
        <v>2193</v>
      </c>
      <c r="C2163">
        <v>2</v>
      </c>
      <c r="D2163" t="s">
        <v>14</v>
      </c>
      <c r="E2163" t="s">
        <v>33</v>
      </c>
      <c r="F2163" t="s">
        <v>16</v>
      </c>
      <c r="G2163" s="6">
        <f>VLOOKUP(F2163,S$11:$T$15, 2, FALSE)</f>
        <v>2509.1716796874998</v>
      </c>
      <c r="H2163" t="s">
        <v>28</v>
      </c>
      <c r="I2163" s="2">
        <v>4195.72</v>
      </c>
      <c r="J2163" t="str">
        <f t="shared" si="301"/>
        <v>0-17</v>
      </c>
      <c r="K2163" s="2">
        <f t="shared" si="297"/>
        <v>4615.2920000000004</v>
      </c>
      <c r="L2163" s="2">
        <f t="shared" si="302"/>
        <v>4615</v>
      </c>
      <c r="M2163" s="2">
        <f t="shared" si="303"/>
        <v>4616</v>
      </c>
      <c r="N2163" s="2">
        <f t="shared" si="304"/>
        <v>4615</v>
      </c>
      <c r="O2163">
        <f t="shared" si="298"/>
        <v>2023</v>
      </c>
      <c r="P2163" t="str">
        <f t="shared" si="299"/>
        <v>Jul</v>
      </c>
      <c r="Q2163" t="str">
        <f t="shared" si="300"/>
        <v>Jul-2023</v>
      </c>
      <c r="R2163" s="2" t="str">
        <f t="shared" si="305"/>
        <v>CHILDREN</v>
      </c>
    </row>
    <row r="2164" spans="1:18" x14ac:dyDescent="0.35">
      <c r="A2164" s="1">
        <v>44809</v>
      </c>
      <c r="B2164" t="s">
        <v>2194</v>
      </c>
      <c r="C2164">
        <v>81</v>
      </c>
      <c r="D2164" t="s">
        <v>14</v>
      </c>
      <c r="E2164" t="s">
        <v>35</v>
      </c>
      <c r="F2164" t="s">
        <v>16</v>
      </c>
      <c r="G2164" s="6">
        <f>VLOOKUP(F2164,S$11:$T$15, 2, FALSE)</f>
        <v>2509.1716796874998</v>
      </c>
      <c r="H2164" t="s">
        <v>28</v>
      </c>
      <c r="I2164" s="2">
        <v>1491.26</v>
      </c>
      <c r="J2164" t="str">
        <f t="shared" si="301"/>
        <v>&gt;59</v>
      </c>
      <c r="K2164" s="2">
        <f t="shared" si="297"/>
        <v>1640.3860000000002</v>
      </c>
      <c r="L2164" s="2">
        <f t="shared" si="302"/>
        <v>1640</v>
      </c>
      <c r="M2164" s="2">
        <f t="shared" si="303"/>
        <v>1641</v>
      </c>
      <c r="N2164" s="2">
        <f t="shared" si="304"/>
        <v>1640</v>
      </c>
      <c r="O2164">
        <f t="shared" si="298"/>
        <v>2022</v>
      </c>
      <c r="P2164" t="str">
        <f t="shared" si="299"/>
        <v>Sep</v>
      </c>
      <c r="Q2164" t="str">
        <f t="shared" si="300"/>
        <v>Sep-2022</v>
      </c>
      <c r="R2164" s="2" t="str">
        <f t="shared" si="305"/>
        <v>ADULTS</v>
      </c>
    </row>
    <row r="2165" spans="1:18" x14ac:dyDescent="0.35">
      <c r="A2165" s="1">
        <v>44894</v>
      </c>
      <c r="B2165" t="s">
        <v>2195</v>
      </c>
      <c r="C2165">
        <v>53</v>
      </c>
      <c r="D2165" t="s">
        <v>14</v>
      </c>
      <c r="E2165" t="s">
        <v>27</v>
      </c>
      <c r="F2165" t="s">
        <v>16</v>
      </c>
      <c r="G2165" s="6">
        <f>VLOOKUP(F2165,S$11:$T$15, 2, FALSE)</f>
        <v>2509.1716796874998</v>
      </c>
      <c r="H2165" t="s">
        <v>28</v>
      </c>
      <c r="I2165" s="2">
        <v>4344.24</v>
      </c>
      <c r="J2165" t="str">
        <f t="shared" si="301"/>
        <v>40-59</v>
      </c>
      <c r="K2165" s="2">
        <f t="shared" si="297"/>
        <v>4778.6639999999998</v>
      </c>
      <c r="L2165" s="2">
        <f t="shared" si="302"/>
        <v>4779</v>
      </c>
      <c r="M2165" s="2">
        <f t="shared" si="303"/>
        <v>4779</v>
      </c>
      <c r="N2165" s="2">
        <f t="shared" si="304"/>
        <v>4778</v>
      </c>
      <c r="O2165">
        <f t="shared" si="298"/>
        <v>2022</v>
      </c>
      <c r="P2165" t="str">
        <f t="shared" si="299"/>
        <v>Nov</v>
      </c>
      <c r="Q2165" t="str">
        <f t="shared" si="300"/>
        <v>Nov-2022</v>
      </c>
      <c r="R2165" s="2" t="str">
        <f t="shared" si="305"/>
        <v>ADULTS</v>
      </c>
    </row>
    <row r="2166" spans="1:18" x14ac:dyDescent="0.35">
      <c r="A2166" s="1">
        <v>44636</v>
      </c>
      <c r="B2166" t="s">
        <v>2196</v>
      </c>
      <c r="C2166">
        <v>73</v>
      </c>
      <c r="D2166" t="s">
        <v>14</v>
      </c>
      <c r="E2166" t="s">
        <v>15</v>
      </c>
      <c r="F2166" t="s">
        <v>23</v>
      </c>
      <c r="G2166" s="6">
        <f>VLOOKUP(F2166,S$11:$T$15, 2, FALSE)</f>
        <v>2440.2966694490819</v>
      </c>
      <c r="H2166" t="s">
        <v>37</v>
      </c>
      <c r="I2166" s="2">
        <v>1503.28</v>
      </c>
      <c r="J2166" t="str">
        <f t="shared" si="301"/>
        <v>&gt;59</v>
      </c>
      <c r="K2166" s="2">
        <f t="shared" si="297"/>
        <v>1653.6080000000002</v>
      </c>
      <c r="L2166" s="2">
        <f t="shared" si="302"/>
        <v>1654</v>
      </c>
      <c r="M2166" s="2">
        <f t="shared" si="303"/>
        <v>1654</v>
      </c>
      <c r="N2166" s="2">
        <f t="shared" si="304"/>
        <v>1653</v>
      </c>
      <c r="O2166">
        <f t="shared" si="298"/>
        <v>2022</v>
      </c>
      <c r="P2166" t="str">
        <f t="shared" si="299"/>
        <v>Mar</v>
      </c>
      <c r="Q2166" t="str">
        <f t="shared" si="300"/>
        <v>Mar-2022</v>
      </c>
      <c r="R2166" s="2" t="str">
        <f t="shared" si="305"/>
        <v>ADULTS</v>
      </c>
    </row>
    <row r="2167" spans="1:18" x14ac:dyDescent="0.35">
      <c r="A2167" s="1">
        <v>44746</v>
      </c>
      <c r="B2167" t="s">
        <v>2197</v>
      </c>
      <c r="C2167">
        <v>30</v>
      </c>
      <c r="D2167" t="s">
        <v>14</v>
      </c>
      <c r="E2167" t="s">
        <v>10</v>
      </c>
      <c r="F2167" t="s">
        <v>23</v>
      </c>
      <c r="G2167" s="6">
        <f>VLOOKUP(F2167,S$11:$T$15, 2, FALSE)</f>
        <v>2440.2966694490819</v>
      </c>
      <c r="H2167" t="s">
        <v>37</v>
      </c>
      <c r="I2167" s="2">
        <v>753.81</v>
      </c>
      <c r="J2167" t="str">
        <f t="shared" si="301"/>
        <v>18-39</v>
      </c>
      <c r="K2167" s="2">
        <f t="shared" si="297"/>
        <v>829.19100000000003</v>
      </c>
      <c r="L2167" s="2">
        <f t="shared" si="302"/>
        <v>829</v>
      </c>
      <c r="M2167" s="2">
        <f t="shared" si="303"/>
        <v>830</v>
      </c>
      <c r="N2167" s="2">
        <f t="shared" si="304"/>
        <v>829</v>
      </c>
      <c r="O2167">
        <f t="shared" si="298"/>
        <v>2022</v>
      </c>
      <c r="P2167" t="str">
        <f t="shared" si="299"/>
        <v>Jul</v>
      </c>
      <c r="Q2167" t="str">
        <f t="shared" si="300"/>
        <v>Jul-2022</v>
      </c>
      <c r="R2167" s="2" t="str">
        <f t="shared" si="305"/>
        <v>ADULTS</v>
      </c>
    </row>
    <row r="2168" spans="1:18" x14ac:dyDescent="0.35">
      <c r="A2168" s="1">
        <v>44584</v>
      </c>
      <c r="B2168" t="s">
        <v>2198</v>
      </c>
      <c r="C2168">
        <v>24</v>
      </c>
      <c r="D2168" t="s">
        <v>21</v>
      </c>
      <c r="E2168" t="s">
        <v>10</v>
      </c>
      <c r="F2168" t="s">
        <v>30</v>
      </c>
      <c r="G2168" s="6">
        <f>VLOOKUP(F2168,S$11:$T$15, 2, FALSE)</f>
        <v>2496.7676064257025</v>
      </c>
      <c r="H2168" t="s">
        <v>40</v>
      </c>
      <c r="I2168" s="2">
        <v>2037.31</v>
      </c>
      <c r="J2168" t="str">
        <f t="shared" si="301"/>
        <v>18-39</v>
      </c>
      <c r="K2168" s="2">
        <f t="shared" si="297"/>
        <v>2241.0410000000002</v>
      </c>
      <c r="L2168" s="2">
        <f t="shared" si="302"/>
        <v>2241</v>
      </c>
      <c r="M2168" s="2">
        <f t="shared" si="303"/>
        <v>2242</v>
      </c>
      <c r="N2168" s="2">
        <f t="shared" si="304"/>
        <v>2241</v>
      </c>
      <c r="O2168">
        <f t="shared" si="298"/>
        <v>2022</v>
      </c>
      <c r="P2168" t="str">
        <f t="shared" si="299"/>
        <v>Jan</v>
      </c>
      <c r="Q2168" t="str">
        <f t="shared" si="300"/>
        <v>Jan-2022</v>
      </c>
      <c r="R2168" s="2" t="str">
        <f t="shared" si="305"/>
        <v>ADULTS</v>
      </c>
    </row>
    <row r="2169" spans="1:18" x14ac:dyDescent="0.35">
      <c r="A2169" s="1">
        <v>44751</v>
      </c>
      <c r="B2169" t="s">
        <v>2199</v>
      </c>
      <c r="C2169">
        <v>79</v>
      </c>
      <c r="D2169" t="s">
        <v>14</v>
      </c>
      <c r="E2169" t="s">
        <v>10</v>
      </c>
      <c r="F2169" t="s">
        <v>16</v>
      </c>
      <c r="G2169" s="6">
        <f>VLOOKUP(F2169,S$11:$T$15, 2, FALSE)</f>
        <v>2509.1716796874998</v>
      </c>
      <c r="H2169" t="s">
        <v>40</v>
      </c>
      <c r="I2169" s="2">
        <v>3256.65</v>
      </c>
      <c r="J2169" t="str">
        <f t="shared" si="301"/>
        <v>&gt;59</v>
      </c>
      <c r="K2169" s="2">
        <f t="shared" si="297"/>
        <v>3582.3150000000005</v>
      </c>
      <c r="L2169" s="2">
        <f t="shared" si="302"/>
        <v>3582</v>
      </c>
      <c r="M2169" s="2">
        <f t="shared" si="303"/>
        <v>3583</v>
      </c>
      <c r="N2169" s="2">
        <f t="shared" si="304"/>
        <v>3582</v>
      </c>
      <c r="O2169">
        <f t="shared" si="298"/>
        <v>2022</v>
      </c>
      <c r="P2169" t="str">
        <f t="shared" si="299"/>
        <v>Jul</v>
      </c>
      <c r="Q2169" t="str">
        <f t="shared" si="300"/>
        <v>Jul-2022</v>
      </c>
      <c r="R2169" s="2" t="str">
        <f t="shared" si="305"/>
        <v>ADULTS</v>
      </c>
    </row>
    <row r="2170" spans="1:18" x14ac:dyDescent="0.35">
      <c r="A2170" s="1">
        <v>44806</v>
      </c>
      <c r="B2170" t="s">
        <v>2200</v>
      </c>
      <c r="C2170">
        <v>75</v>
      </c>
      <c r="D2170" t="s">
        <v>21</v>
      </c>
      <c r="E2170" t="s">
        <v>19</v>
      </c>
      <c r="F2170" t="s">
        <v>16</v>
      </c>
      <c r="G2170" s="6">
        <f>VLOOKUP(F2170,S$11:$T$15, 2, FALSE)</f>
        <v>2509.1716796874998</v>
      </c>
      <c r="H2170" t="s">
        <v>12</v>
      </c>
      <c r="I2170" s="2">
        <v>4419.71</v>
      </c>
      <c r="J2170" t="str">
        <f t="shared" si="301"/>
        <v>&gt;59</v>
      </c>
      <c r="K2170" s="2">
        <f t="shared" si="297"/>
        <v>4861.6810000000005</v>
      </c>
      <c r="L2170" s="2">
        <f t="shared" si="302"/>
        <v>4862</v>
      </c>
      <c r="M2170" s="2">
        <f t="shared" si="303"/>
        <v>4862</v>
      </c>
      <c r="N2170" s="2">
        <f t="shared" si="304"/>
        <v>4861</v>
      </c>
      <c r="O2170">
        <f t="shared" si="298"/>
        <v>2022</v>
      </c>
      <c r="P2170" t="str">
        <f t="shared" si="299"/>
        <v>Sep</v>
      </c>
      <c r="Q2170" t="str">
        <f t="shared" si="300"/>
        <v>Sep-2022</v>
      </c>
      <c r="R2170" s="2" t="str">
        <f t="shared" si="305"/>
        <v>ADULTS</v>
      </c>
    </row>
    <row r="2171" spans="1:18" x14ac:dyDescent="0.35">
      <c r="A2171" s="1">
        <v>44641</v>
      </c>
      <c r="B2171" t="s">
        <v>2201</v>
      </c>
      <c r="C2171">
        <v>72</v>
      </c>
      <c r="D2171" t="s">
        <v>21</v>
      </c>
      <c r="E2171" t="s">
        <v>15</v>
      </c>
      <c r="F2171" t="s">
        <v>16</v>
      </c>
      <c r="G2171" s="6">
        <f>VLOOKUP(F2171,S$11:$T$15, 2, FALSE)</f>
        <v>2509.1716796874998</v>
      </c>
      <c r="H2171" t="s">
        <v>40</v>
      </c>
      <c r="I2171" s="2">
        <v>312.37</v>
      </c>
      <c r="J2171" t="str">
        <f t="shared" si="301"/>
        <v>&gt;59</v>
      </c>
      <c r="K2171" s="2">
        <f t="shared" si="297"/>
        <v>343.60700000000003</v>
      </c>
      <c r="L2171" s="2">
        <f t="shared" si="302"/>
        <v>344</v>
      </c>
      <c r="M2171" s="2">
        <f t="shared" si="303"/>
        <v>344</v>
      </c>
      <c r="N2171" s="2">
        <f t="shared" si="304"/>
        <v>343</v>
      </c>
      <c r="O2171">
        <f t="shared" si="298"/>
        <v>2022</v>
      </c>
      <c r="P2171" t="str">
        <f t="shared" si="299"/>
        <v>Mar</v>
      </c>
      <c r="Q2171" t="str">
        <f t="shared" si="300"/>
        <v>Mar-2022</v>
      </c>
      <c r="R2171" s="2" t="str">
        <f t="shared" si="305"/>
        <v>ADULTS</v>
      </c>
    </row>
    <row r="2172" spans="1:18" x14ac:dyDescent="0.35">
      <c r="A2172" s="1">
        <v>45277</v>
      </c>
      <c r="B2172" t="s">
        <v>2202</v>
      </c>
      <c r="C2172">
        <v>46</v>
      </c>
      <c r="D2172" t="s">
        <v>14</v>
      </c>
      <c r="E2172" t="s">
        <v>33</v>
      </c>
      <c r="F2172" t="s">
        <v>11</v>
      </c>
      <c r="G2172" s="6">
        <f>VLOOKUP(F2172,S$11:$T$15, 2, FALSE)</f>
        <v>2503.6022787783868</v>
      </c>
      <c r="H2172" t="s">
        <v>40</v>
      </c>
      <c r="I2172" s="2">
        <v>3378.9</v>
      </c>
      <c r="J2172" t="str">
        <f t="shared" si="301"/>
        <v>40-59</v>
      </c>
      <c r="K2172" s="2">
        <f t="shared" si="297"/>
        <v>3716.7900000000004</v>
      </c>
      <c r="L2172" s="2">
        <f t="shared" si="302"/>
        <v>3717</v>
      </c>
      <c r="M2172" s="2">
        <f t="shared" si="303"/>
        <v>3717</v>
      </c>
      <c r="N2172" s="2">
        <f t="shared" si="304"/>
        <v>3716</v>
      </c>
      <c r="O2172">
        <f t="shared" si="298"/>
        <v>2023</v>
      </c>
      <c r="P2172" t="str">
        <f t="shared" si="299"/>
        <v>Dec</v>
      </c>
      <c r="Q2172" t="str">
        <f t="shared" si="300"/>
        <v>Dec-2023</v>
      </c>
      <c r="R2172" s="2" t="str">
        <f t="shared" si="305"/>
        <v>ADULTS</v>
      </c>
    </row>
    <row r="2173" spans="1:18" x14ac:dyDescent="0.35">
      <c r="A2173" s="1">
        <v>44585</v>
      </c>
      <c r="B2173" t="s">
        <v>2203</v>
      </c>
      <c r="C2173">
        <v>4</v>
      </c>
      <c r="D2173" t="s">
        <v>14</v>
      </c>
      <c r="E2173" t="s">
        <v>10</v>
      </c>
      <c r="F2173" t="s">
        <v>16</v>
      </c>
      <c r="G2173" s="6">
        <f>VLOOKUP(F2173,S$11:$T$15, 2, FALSE)</f>
        <v>2509.1716796874998</v>
      </c>
      <c r="H2173" t="s">
        <v>28</v>
      </c>
      <c r="I2173" s="2">
        <v>49.55</v>
      </c>
      <c r="J2173" t="str">
        <f t="shared" si="301"/>
        <v>0-17</v>
      </c>
      <c r="K2173" s="2">
        <f t="shared" si="297"/>
        <v>54.505000000000003</v>
      </c>
      <c r="L2173" s="2">
        <f t="shared" si="302"/>
        <v>55</v>
      </c>
      <c r="M2173" s="2">
        <f t="shared" si="303"/>
        <v>55</v>
      </c>
      <c r="N2173" s="2">
        <f t="shared" si="304"/>
        <v>54</v>
      </c>
      <c r="O2173">
        <f t="shared" si="298"/>
        <v>2022</v>
      </c>
      <c r="P2173" t="str">
        <f t="shared" si="299"/>
        <v>Jan</v>
      </c>
      <c r="Q2173" t="str">
        <f t="shared" si="300"/>
        <v>Jan-2022</v>
      </c>
      <c r="R2173" s="2" t="str">
        <f t="shared" si="305"/>
        <v>CHILDREN</v>
      </c>
    </row>
    <row r="2174" spans="1:18" x14ac:dyDescent="0.35">
      <c r="A2174" s="1">
        <v>44813</v>
      </c>
      <c r="B2174" t="s">
        <v>2204</v>
      </c>
      <c r="C2174">
        <v>41</v>
      </c>
      <c r="D2174" t="s">
        <v>9</v>
      </c>
      <c r="E2174" t="s">
        <v>25</v>
      </c>
      <c r="F2174" t="s">
        <v>23</v>
      </c>
      <c r="G2174" s="6">
        <f>VLOOKUP(F2174,S$11:$T$15, 2, FALSE)</f>
        <v>2440.2966694490819</v>
      </c>
      <c r="H2174" t="s">
        <v>37</v>
      </c>
      <c r="I2174" s="2">
        <v>1733.08</v>
      </c>
      <c r="J2174" t="str">
        <f t="shared" si="301"/>
        <v>40-59</v>
      </c>
      <c r="K2174" s="2">
        <f t="shared" si="297"/>
        <v>1906.3880000000001</v>
      </c>
      <c r="L2174" s="2">
        <f t="shared" si="302"/>
        <v>1906</v>
      </c>
      <c r="M2174" s="2">
        <f t="shared" si="303"/>
        <v>1907</v>
      </c>
      <c r="N2174" s="2">
        <f t="shared" si="304"/>
        <v>1906</v>
      </c>
      <c r="O2174">
        <f t="shared" si="298"/>
        <v>2022</v>
      </c>
      <c r="P2174" t="str">
        <f t="shared" si="299"/>
        <v>Sep</v>
      </c>
      <c r="Q2174" t="str">
        <f t="shared" si="300"/>
        <v>Sep-2022</v>
      </c>
      <c r="R2174" s="2" t="str">
        <f t="shared" si="305"/>
        <v>ADULTS</v>
      </c>
    </row>
    <row r="2175" spans="1:18" x14ac:dyDescent="0.35">
      <c r="A2175" s="1">
        <v>44853</v>
      </c>
      <c r="B2175" t="s">
        <v>2205</v>
      </c>
      <c r="C2175">
        <v>59</v>
      </c>
      <c r="D2175" t="s">
        <v>14</v>
      </c>
      <c r="E2175" t="s">
        <v>33</v>
      </c>
      <c r="F2175" t="s">
        <v>16</v>
      </c>
      <c r="G2175" s="6">
        <f>VLOOKUP(F2175,S$11:$T$15, 2, FALSE)</f>
        <v>2509.1716796874998</v>
      </c>
      <c r="H2175" t="s">
        <v>40</v>
      </c>
      <c r="I2175" s="2">
        <v>4466.78</v>
      </c>
      <c r="J2175" t="str">
        <f t="shared" si="301"/>
        <v>40-59</v>
      </c>
      <c r="K2175" s="2">
        <f t="shared" si="297"/>
        <v>4913.4580000000005</v>
      </c>
      <c r="L2175" s="2">
        <f t="shared" si="302"/>
        <v>4913</v>
      </c>
      <c r="M2175" s="2">
        <f t="shared" si="303"/>
        <v>4914</v>
      </c>
      <c r="N2175" s="2">
        <f t="shared" si="304"/>
        <v>4913</v>
      </c>
      <c r="O2175">
        <f t="shared" si="298"/>
        <v>2022</v>
      </c>
      <c r="P2175" t="str">
        <f t="shared" si="299"/>
        <v>Oct</v>
      </c>
      <c r="Q2175" t="str">
        <f t="shared" si="300"/>
        <v>Oct-2022</v>
      </c>
      <c r="R2175" s="2" t="str">
        <f t="shared" si="305"/>
        <v>ADULTS</v>
      </c>
    </row>
    <row r="2176" spans="1:18" x14ac:dyDescent="0.35">
      <c r="A2176" s="1">
        <v>44973</v>
      </c>
      <c r="B2176" t="s">
        <v>2206</v>
      </c>
      <c r="C2176">
        <v>92</v>
      </c>
      <c r="D2176" t="s">
        <v>9</v>
      </c>
      <c r="E2176" t="s">
        <v>19</v>
      </c>
      <c r="F2176" t="s">
        <v>11</v>
      </c>
      <c r="G2176" s="6">
        <f>VLOOKUP(F2176,S$11:$T$15, 2, FALSE)</f>
        <v>2503.6022787783868</v>
      </c>
      <c r="H2176" t="s">
        <v>28</v>
      </c>
      <c r="I2176" s="2">
        <v>4805.59</v>
      </c>
      <c r="J2176" t="str">
        <f t="shared" si="301"/>
        <v>&gt;59</v>
      </c>
      <c r="K2176" s="2">
        <f t="shared" si="297"/>
        <v>5286.1490000000003</v>
      </c>
      <c r="L2176" s="2">
        <f t="shared" si="302"/>
        <v>5286</v>
      </c>
      <c r="M2176" s="2">
        <f t="shared" si="303"/>
        <v>5287</v>
      </c>
      <c r="N2176" s="2">
        <f t="shared" si="304"/>
        <v>5286</v>
      </c>
      <c r="O2176">
        <f t="shared" si="298"/>
        <v>2023</v>
      </c>
      <c r="P2176" t="str">
        <f t="shared" si="299"/>
        <v>Feb</v>
      </c>
      <c r="Q2176" t="str">
        <f t="shared" si="300"/>
        <v>Feb-2023</v>
      </c>
      <c r="R2176" s="2" t="str">
        <f t="shared" si="305"/>
        <v>ADULTS</v>
      </c>
    </row>
    <row r="2177" spans="1:18" x14ac:dyDescent="0.35">
      <c r="A2177" s="1">
        <v>44946</v>
      </c>
      <c r="B2177" t="s">
        <v>2207</v>
      </c>
      <c r="C2177">
        <v>47</v>
      </c>
      <c r="D2177" t="s">
        <v>9</v>
      </c>
      <c r="E2177" t="s">
        <v>19</v>
      </c>
      <c r="F2177" t="s">
        <v>11</v>
      </c>
      <c r="G2177" s="6">
        <f>VLOOKUP(F2177,S$11:$T$15, 2, FALSE)</f>
        <v>2503.6022787783868</v>
      </c>
      <c r="H2177" t="s">
        <v>37</v>
      </c>
      <c r="I2177" s="2">
        <v>1325.35</v>
      </c>
      <c r="J2177" t="str">
        <f t="shared" si="301"/>
        <v>40-59</v>
      </c>
      <c r="K2177" s="2">
        <f t="shared" si="297"/>
        <v>1457.885</v>
      </c>
      <c r="L2177" s="2">
        <f t="shared" si="302"/>
        <v>1458</v>
      </c>
      <c r="M2177" s="2">
        <f t="shared" si="303"/>
        <v>1458</v>
      </c>
      <c r="N2177" s="2">
        <f t="shared" si="304"/>
        <v>1457</v>
      </c>
      <c r="O2177">
        <f t="shared" si="298"/>
        <v>2023</v>
      </c>
      <c r="P2177" t="str">
        <f t="shared" si="299"/>
        <v>Jan</v>
      </c>
      <c r="Q2177" t="str">
        <f t="shared" si="300"/>
        <v>Jan-2023</v>
      </c>
      <c r="R2177" s="2" t="str">
        <f t="shared" si="305"/>
        <v>ADULTS</v>
      </c>
    </row>
    <row r="2178" spans="1:18" x14ac:dyDescent="0.35">
      <c r="A2178" s="1">
        <v>44910</v>
      </c>
      <c r="B2178" t="s">
        <v>2208</v>
      </c>
      <c r="C2178">
        <v>90</v>
      </c>
      <c r="D2178" t="s">
        <v>9</v>
      </c>
      <c r="E2178" t="s">
        <v>15</v>
      </c>
      <c r="F2178" t="s">
        <v>30</v>
      </c>
      <c r="G2178" s="6">
        <f>VLOOKUP(F2178,S$11:$T$15, 2, FALSE)</f>
        <v>2496.7676064257025</v>
      </c>
      <c r="H2178" t="s">
        <v>37</v>
      </c>
      <c r="I2178" s="2">
        <v>3265.73</v>
      </c>
      <c r="J2178" t="str">
        <f t="shared" si="301"/>
        <v>&gt;59</v>
      </c>
      <c r="K2178" s="2">
        <f t="shared" ref="K2178:K2241" si="306">I2178*1.1</f>
        <v>3592.3030000000003</v>
      </c>
      <c r="L2178" s="2">
        <f t="shared" si="302"/>
        <v>3592</v>
      </c>
      <c r="M2178" s="2">
        <f t="shared" si="303"/>
        <v>3593</v>
      </c>
      <c r="N2178" s="2">
        <f t="shared" si="304"/>
        <v>3592</v>
      </c>
      <c r="O2178">
        <f t="shared" ref="O2178:O2241" si="307">YEAR(A2178)</f>
        <v>2022</v>
      </c>
      <c r="P2178" t="str">
        <f t="shared" ref="P2178:P2241" si="308">TEXT(A2178, "MMM")</f>
        <v>Dec</v>
      </c>
      <c r="Q2178" t="str">
        <f t="shared" ref="Q2178:Q2241" si="309">TEXT(A2178, "MMM-YYYY")</f>
        <v>Dec-2022</v>
      </c>
      <c r="R2178" s="2" t="str">
        <f t="shared" si="305"/>
        <v>ADULTS</v>
      </c>
    </row>
    <row r="2179" spans="1:18" x14ac:dyDescent="0.35">
      <c r="A2179" s="1">
        <v>45052</v>
      </c>
      <c r="B2179" t="s">
        <v>2209</v>
      </c>
      <c r="C2179">
        <v>73</v>
      </c>
      <c r="D2179" t="s">
        <v>9</v>
      </c>
      <c r="E2179" t="s">
        <v>33</v>
      </c>
      <c r="F2179" t="s">
        <v>11</v>
      </c>
      <c r="G2179" s="6">
        <f>VLOOKUP(F2179,S$11:$T$15, 2, FALSE)</f>
        <v>2503.6022787783868</v>
      </c>
      <c r="H2179" t="s">
        <v>12</v>
      </c>
      <c r="I2179" s="2">
        <v>286.22000000000003</v>
      </c>
      <c r="J2179" t="str">
        <f t="shared" ref="J2179:J2242" si="310">IF(C2179&lt;=17,"0-17",IF(C2179&lt;=39, "18-39", IF(C2179&lt;=59, "40-59", "&gt;59")))</f>
        <v>&gt;59</v>
      </c>
      <c r="K2179" s="2">
        <f t="shared" si="306"/>
        <v>314.84200000000004</v>
      </c>
      <c r="L2179" s="2">
        <f t="shared" ref="L2179:L2242" si="311">ROUND(K2179, 0)</f>
        <v>315</v>
      </c>
      <c r="M2179" s="2">
        <f t="shared" ref="M2179:M2242" si="312">ROUNDUP(K2179, 0)</f>
        <v>315</v>
      </c>
      <c r="N2179" s="2">
        <f t="shared" ref="N2179:N2242" si="313">ROUNDDOWN(K2179,0)</f>
        <v>314</v>
      </c>
      <c r="O2179">
        <f t="shared" si="307"/>
        <v>2023</v>
      </c>
      <c r="P2179" t="str">
        <f t="shared" si="308"/>
        <v>May</v>
      </c>
      <c r="Q2179" t="str">
        <f t="shared" si="309"/>
        <v>May-2023</v>
      </c>
      <c r="R2179" s="2" t="str">
        <f t="shared" ref="R2179:R2242" si="314">IF(C2179&gt;=18, "ADULTS", "CHILDREN")</f>
        <v>ADULTS</v>
      </c>
    </row>
    <row r="2180" spans="1:18" x14ac:dyDescent="0.35">
      <c r="A2180" s="1">
        <v>44778</v>
      </c>
      <c r="B2180" t="s">
        <v>2210</v>
      </c>
      <c r="C2180">
        <v>29</v>
      </c>
      <c r="D2180" t="s">
        <v>14</v>
      </c>
      <c r="E2180" t="s">
        <v>22</v>
      </c>
      <c r="F2180" t="s">
        <v>30</v>
      </c>
      <c r="G2180" s="6">
        <f>VLOOKUP(F2180,S$11:$T$15, 2, FALSE)</f>
        <v>2496.7676064257025</v>
      </c>
      <c r="H2180" t="s">
        <v>12</v>
      </c>
      <c r="I2180" s="2">
        <v>1030.93</v>
      </c>
      <c r="J2180" t="str">
        <f t="shared" si="310"/>
        <v>18-39</v>
      </c>
      <c r="K2180" s="2">
        <f t="shared" si="306"/>
        <v>1134.0230000000001</v>
      </c>
      <c r="L2180" s="2">
        <f t="shared" si="311"/>
        <v>1134</v>
      </c>
      <c r="M2180" s="2">
        <f t="shared" si="312"/>
        <v>1135</v>
      </c>
      <c r="N2180" s="2">
        <f t="shared" si="313"/>
        <v>1134</v>
      </c>
      <c r="O2180">
        <f t="shared" si="307"/>
        <v>2022</v>
      </c>
      <c r="P2180" t="str">
        <f t="shared" si="308"/>
        <v>Aug</v>
      </c>
      <c r="Q2180" t="str">
        <f t="shared" si="309"/>
        <v>Aug-2022</v>
      </c>
      <c r="R2180" s="2" t="str">
        <f t="shared" si="314"/>
        <v>ADULTS</v>
      </c>
    </row>
    <row r="2181" spans="1:18" x14ac:dyDescent="0.35">
      <c r="A2181" s="1">
        <v>45282</v>
      </c>
      <c r="B2181" t="s">
        <v>2211</v>
      </c>
      <c r="C2181">
        <v>67</v>
      </c>
      <c r="D2181" t="s">
        <v>9</v>
      </c>
      <c r="E2181" t="s">
        <v>15</v>
      </c>
      <c r="F2181" t="s">
        <v>16</v>
      </c>
      <c r="G2181" s="6">
        <f>VLOOKUP(F2181,S$11:$T$15, 2, FALSE)</f>
        <v>2509.1716796874998</v>
      </c>
      <c r="H2181" t="s">
        <v>28</v>
      </c>
      <c r="I2181" s="2">
        <v>392.8</v>
      </c>
      <c r="J2181" t="str">
        <f t="shared" si="310"/>
        <v>&gt;59</v>
      </c>
      <c r="K2181" s="2">
        <f t="shared" si="306"/>
        <v>432.08000000000004</v>
      </c>
      <c r="L2181" s="2">
        <f t="shared" si="311"/>
        <v>432</v>
      </c>
      <c r="M2181" s="2">
        <f t="shared" si="312"/>
        <v>433</v>
      </c>
      <c r="N2181" s="2">
        <f t="shared" si="313"/>
        <v>432</v>
      </c>
      <c r="O2181">
        <f t="shared" si="307"/>
        <v>2023</v>
      </c>
      <c r="P2181" t="str">
        <f t="shared" si="308"/>
        <v>Dec</v>
      </c>
      <c r="Q2181" t="str">
        <f t="shared" si="309"/>
        <v>Dec-2023</v>
      </c>
      <c r="R2181" s="2" t="str">
        <f t="shared" si="314"/>
        <v>ADULTS</v>
      </c>
    </row>
    <row r="2182" spans="1:18" x14ac:dyDescent="0.35">
      <c r="A2182" s="1">
        <v>45267</v>
      </c>
      <c r="B2182" t="s">
        <v>2212</v>
      </c>
      <c r="C2182">
        <v>32</v>
      </c>
      <c r="D2182" t="s">
        <v>9</v>
      </c>
      <c r="E2182" t="s">
        <v>15</v>
      </c>
      <c r="F2182" t="s">
        <v>11</v>
      </c>
      <c r="G2182" s="6">
        <f>VLOOKUP(F2182,S$11:$T$15, 2, FALSE)</f>
        <v>2503.6022787783868</v>
      </c>
      <c r="H2182" t="s">
        <v>37</v>
      </c>
      <c r="I2182" s="2">
        <v>222.97</v>
      </c>
      <c r="J2182" t="str">
        <f t="shared" si="310"/>
        <v>18-39</v>
      </c>
      <c r="K2182" s="2">
        <f t="shared" si="306"/>
        <v>245.26700000000002</v>
      </c>
      <c r="L2182" s="2">
        <f t="shared" si="311"/>
        <v>245</v>
      </c>
      <c r="M2182" s="2">
        <f t="shared" si="312"/>
        <v>246</v>
      </c>
      <c r="N2182" s="2">
        <f t="shared" si="313"/>
        <v>245</v>
      </c>
      <c r="O2182">
        <f t="shared" si="307"/>
        <v>2023</v>
      </c>
      <c r="P2182" t="str">
        <f t="shared" si="308"/>
        <v>Dec</v>
      </c>
      <c r="Q2182" t="str">
        <f t="shared" si="309"/>
        <v>Dec-2023</v>
      </c>
      <c r="R2182" s="2" t="str">
        <f t="shared" si="314"/>
        <v>ADULTS</v>
      </c>
    </row>
    <row r="2183" spans="1:18" x14ac:dyDescent="0.35">
      <c r="A2183" s="1">
        <v>44648</v>
      </c>
      <c r="B2183" t="s">
        <v>2213</v>
      </c>
      <c r="C2183">
        <v>23</v>
      </c>
      <c r="D2183" t="s">
        <v>14</v>
      </c>
      <c r="E2183" t="s">
        <v>10</v>
      </c>
      <c r="F2183" t="s">
        <v>16</v>
      </c>
      <c r="G2183" s="6">
        <f>VLOOKUP(F2183,S$11:$T$15, 2, FALSE)</f>
        <v>2509.1716796874998</v>
      </c>
      <c r="H2183" t="s">
        <v>12</v>
      </c>
      <c r="I2183" s="2">
        <v>584.54999999999995</v>
      </c>
      <c r="J2183" t="str">
        <f t="shared" si="310"/>
        <v>18-39</v>
      </c>
      <c r="K2183" s="2">
        <f t="shared" si="306"/>
        <v>643.005</v>
      </c>
      <c r="L2183" s="2">
        <f t="shared" si="311"/>
        <v>643</v>
      </c>
      <c r="M2183" s="2">
        <f t="shared" si="312"/>
        <v>644</v>
      </c>
      <c r="N2183" s="2">
        <f t="shared" si="313"/>
        <v>643</v>
      </c>
      <c r="O2183">
        <f t="shared" si="307"/>
        <v>2022</v>
      </c>
      <c r="P2183" t="str">
        <f t="shared" si="308"/>
        <v>Mar</v>
      </c>
      <c r="Q2183" t="str">
        <f t="shared" si="309"/>
        <v>Mar-2022</v>
      </c>
      <c r="R2183" s="2" t="str">
        <f t="shared" si="314"/>
        <v>ADULTS</v>
      </c>
    </row>
    <row r="2184" spans="1:18" x14ac:dyDescent="0.35">
      <c r="A2184" s="1">
        <v>44727</v>
      </c>
      <c r="B2184" t="s">
        <v>2214</v>
      </c>
      <c r="C2184">
        <v>84</v>
      </c>
      <c r="D2184" t="s">
        <v>21</v>
      </c>
      <c r="E2184" t="s">
        <v>10</v>
      </c>
      <c r="F2184" t="s">
        <v>16</v>
      </c>
      <c r="G2184" s="6">
        <f>VLOOKUP(F2184,S$11:$T$15, 2, FALSE)</f>
        <v>2509.1716796874998</v>
      </c>
      <c r="H2184" t="s">
        <v>37</v>
      </c>
      <c r="I2184" s="2">
        <v>4909.88</v>
      </c>
      <c r="J2184" t="str">
        <f t="shared" si="310"/>
        <v>&gt;59</v>
      </c>
      <c r="K2184" s="2">
        <f t="shared" si="306"/>
        <v>5400.8680000000004</v>
      </c>
      <c r="L2184" s="2">
        <f t="shared" si="311"/>
        <v>5401</v>
      </c>
      <c r="M2184" s="2">
        <f t="shared" si="312"/>
        <v>5401</v>
      </c>
      <c r="N2184" s="2">
        <f t="shared" si="313"/>
        <v>5400</v>
      </c>
      <c r="O2184">
        <f t="shared" si="307"/>
        <v>2022</v>
      </c>
      <c r="P2184" t="str">
        <f t="shared" si="308"/>
        <v>Jun</v>
      </c>
      <c r="Q2184" t="str">
        <f t="shared" si="309"/>
        <v>Jun-2022</v>
      </c>
      <c r="R2184" s="2" t="str">
        <f t="shared" si="314"/>
        <v>ADULTS</v>
      </c>
    </row>
    <row r="2185" spans="1:18" x14ac:dyDescent="0.35">
      <c r="A2185" s="1">
        <v>45099</v>
      </c>
      <c r="B2185" t="s">
        <v>2215</v>
      </c>
      <c r="C2185">
        <v>74</v>
      </c>
      <c r="D2185" t="s">
        <v>9</v>
      </c>
      <c r="E2185" t="s">
        <v>33</v>
      </c>
      <c r="F2185" t="s">
        <v>16</v>
      </c>
      <c r="G2185" s="6">
        <f>VLOOKUP(F2185,S$11:$T$15, 2, FALSE)</f>
        <v>2509.1716796874998</v>
      </c>
      <c r="H2185" t="s">
        <v>12</v>
      </c>
      <c r="I2185" s="2">
        <v>3185.3</v>
      </c>
      <c r="J2185" t="str">
        <f t="shared" si="310"/>
        <v>&gt;59</v>
      </c>
      <c r="K2185" s="2">
        <f t="shared" si="306"/>
        <v>3503.8300000000004</v>
      </c>
      <c r="L2185" s="2">
        <f t="shared" si="311"/>
        <v>3504</v>
      </c>
      <c r="M2185" s="2">
        <f t="shared" si="312"/>
        <v>3504</v>
      </c>
      <c r="N2185" s="2">
        <f t="shared" si="313"/>
        <v>3503</v>
      </c>
      <c r="O2185">
        <f t="shared" si="307"/>
        <v>2023</v>
      </c>
      <c r="P2185" t="str">
        <f t="shared" si="308"/>
        <v>Jun</v>
      </c>
      <c r="Q2185" t="str">
        <f t="shared" si="309"/>
        <v>Jun-2023</v>
      </c>
      <c r="R2185" s="2" t="str">
        <f t="shared" si="314"/>
        <v>ADULTS</v>
      </c>
    </row>
    <row r="2186" spans="1:18" x14ac:dyDescent="0.35">
      <c r="A2186" s="1">
        <v>44603</v>
      </c>
      <c r="B2186" t="s">
        <v>2216</v>
      </c>
      <c r="C2186">
        <v>53</v>
      </c>
      <c r="D2186" t="s">
        <v>14</v>
      </c>
      <c r="E2186" t="s">
        <v>33</v>
      </c>
      <c r="F2186" t="s">
        <v>23</v>
      </c>
      <c r="G2186" s="6">
        <f>VLOOKUP(F2186,S$11:$T$15, 2, FALSE)</f>
        <v>2440.2966694490819</v>
      </c>
      <c r="H2186" t="s">
        <v>17</v>
      </c>
      <c r="I2186" s="2">
        <v>1247.1600000000001</v>
      </c>
      <c r="J2186" t="str">
        <f t="shared" si="310"/>
        <v>40-59</v>
      </c>
      <c r="K2186" s="2">
        <f t="shared" si="306"/>
        <v>1371.8760000000002</v>
      </c>
      <c r="L2186" s="2">
        <f t="shared" si="311"/>
        <v>1372</v>
      </c>
      <c r="M2186" s="2">
        <f t="shared" si="312"/>
        <v>1372</v>
      </c>
      <c r="N2186" s="2">
        <f t="shared" si="313"/>
        <v>1371</v>
      </c>
      <c r="O2186">
        <f t="shared" si="307"/>
        <v>2022</v>
      </c>
      <c r="P2186" t="str">
        <f t="shared" si="308"/>
        <v>Feb</v>
      </c>
      <c r="Q2186" t="str">
        <f t="shared" si="309"/>
        <v>Feb-2022</v>
      </c>
      <c r="R2186" s="2" t="str">
        <f t="shared" si="314"/>
        <v>ADULTS</v>
      </c>
    </row>
    <row r="2187" spans="1:18" x14ac:dyDescent="0.35">
      <c r="A2187" s="1">
        <v>44836</v>
      </c>
      <c r="B2187" t="s">
        <v>2217</v>
      </c>
      <c r="C2187">
        <v>42</v>
      </c>
      <c r="D2187" t="s">
        <v>9</v>
      </c>
      <c r="E2187" t="s">
        <v>33</v>
      </c>
      <c r="F2187" t="s">
        <v>23</v>
      </c>
      <c r="G2187" s="6">
        <f>VLOOKUP(F2187,S$11:$T$15, 2, FALSE)</f>
        <v>2440.2966694490819</v>
      </c>
      <c r="H2187" t="s">
        <v>12</v>
      </c>
      <c r="I2187" s="2">
        <v>4914.41</v>
      </c>
      <c r="J2187" t="str">
        <f t="shared" si="310"/>
        <v>40-59</v>
      </c>
      <c r="K2187" s="2">
        <f t="shared" si="306"/>
        <v>5405.8510000000006</v>
      </c>
      <c r="L2187" s="2">
        <f t="shared" si="311"/>
        <v>5406</v>
      </c>
      <c r="M2187" s="2">
        <f t="shared" si="312"/>
        <v>5406</v>
      </c>
      <c r="N2187" s="2">
        <f t="shared" si="313"/>
        <v>5405</v>
      </c>
      <c r="O2187">
        <f t="shared" si="307"/>
        <v>2022</v>
      </c>
      <c r="P2187" t="str">
        <f t="shared" si="308"/>
        <v>Oct</v>
      </c>
      <c r="Q2187" t="str">
        <f t="shared" si="309"/>
        <v>Oct-2022</v>
      </c>
      <c r="R2187" s="2" t="str">
        <f t="shared" si="314"/>
        <v>ADULTS</v>
      </c>
    </row>
    <row r="2188" spans="1:18" x14ac:dyDescent="0.35">
      <c r="A2188" s="1">
        <v>45067</v>
      </c>
      <c r="B2188" t="s">
        <v>2218</v>
      </c>
      <c r="C2188">
        <v>24</v>
      </c>
      <c r="D2188" t="s">
        <v>9</v>
      </c>
      <c r="E2188" t="s">
        <v>27</v>
      </c>
      <c r="F2188" t="s">
        <v>16</v>
      </c>
      <c r="G2188" s="6">
        <f>VLOOKUP(F2188,S$11:$T$15, 2, FALSE)</f>
        <v>2509.1716796874998</v>
      </c>
      <c r="H2188" t="s">
        <v>40</v>
      </c>
      <c r="I2188" s="2">
        <v>1331.06</v>
      </c>
      <c r="J2188" t="str">
        <f t="shared" si="310"/>
        <v>18-39</v>
      </c>
      <c r="K2188" s="2">
        <f t="shared" si="306"/>
        <v>1464.1660000000002</v>
      </c>
      <c r="L2188" s="2">
        <f t="shared" si="311"/>
        <v>1464</v>
      </c>
      <c r="M2188" s="2">
        <f t="shared" si="312"/>
        <v>1465</v>
      </c>
      <c r="N2188" s="2">
        <f t="shared" si="313"/>
        <v>1464</v>
      </c>
      <c r="O2188">
        <f t="shared" si="307"/>
        <v>2023</v>
      </c>
      <c r="P2188" t="str">
        <f t="shared" si="308"/>
        <v>May</v>
      </c>
      <c r="Q2188" t="str">
        <f t="shared" si="309"/>
        <v>May-2023</v>
      </c>
      <c r="R2188" s="2" t="str">
        <f t="shared" si="314"/>
        <v>ADULTS</v>
      </c>
    </row>
    <row r="2189" spans="1:18" x14ac:dyDescent="0.35">
      <c r="A2189" s="1">
        <v>44848</v>
      </c>
      <c r="B2189" t="s">
        <v>2219</v>
      </c>
      <c r="C2189">
        <v>18</v>
      </c>
      <c r="D2189" t="s">
        <v>9</v>
      </c>
      <c r="E2189" t="s">
        <v>25</v>
      </c>
      <c r="F2189" t="s">
        <v>30</v>
      </c>
      <c r="G2189" s="6">
        <f>VLOOKUP(F2189,S$11:$T$15, 2, FALSE)</f>
        <v>2496.7676064257025</v>
      </c>
      <c r="H2189" t="s">
        <v>40</v>
      </c>
      <c r="I2189" s="2">
        <v>1979.1</v>
      </c>
      <c r="J2189" t="str">
        <f t="shared" si="310"/>
        <v>18-39</v>
      </c>
      <c r="K2189" s="2">
        <f t="shared" si="306"/>
        <v>2177.0100000000002</v>
      </c>
      <c r="L2189" s="2">
        <f t="shared" si="311"/>
        <v>2177</v>
      </c>
      <c r="M2189" s="2">
        <f t="shared" si="312"/>
        <v>2178</v>
      </c>
      <c r="N2189" s="2">
        <f t="shared" si="313"/>
        <v>2177</v>
      </c>
      <c r="O2189">
        <f t="shared" si="307"/>
        <v>2022</v>
      </c>
      <c r="P2189" t="str">
        <f t="shared" si="308"/>
        <v>Oct</v>
      </c>
      <c r="Q2189" t="str">
        <f t="shared" si="309"/>
        <v>Oct-2022</v>
      </c>
      <c r="R2189" s="2" t="str">
        <f t="shared" si="314"/>
        <v>ADULTS</v>
      </c>
    </row>
    <row r="2190" spans="1:18" x14ac:dyDescent="0.35">
      <c r="A2190" s="1">
        <v>45290</v>
      </c>
      <c r="B2190" t="s">
        <v>2220</v>
      </c>
      <c r="C2190">
        <v>35</v>
      </c>
      <c r="D2190" t="s">
        <v>14</v>
      </c>
      <c r="E2190" t="s">
        <v>25</v>
      </c>
      <c r="F2190" t="s">
        <v>16</v>
      </c>
      <c r="G2190" s="6">
        <f>VLOOKUP(F2190,S$11:$T$15, 2, FALSE)</f>
        <v>2509.1716796874998</v>
      </c>
      <c r="H2190" t="s">
        <v>17</v>
      </c>
      <c r="I2190" s="2">
        <v>4477.12</v>
      </c>
      <c r="J2190" t="str">
        <f t="shared" si="310"/>
        <v>18-39</v>
      </c>
      <c r="K2190" s="2">
        <f t="shared" si="306"/>
        <v>4924.8320000000003</v>
      </c>
      <c r="L2190" s="2">
        <f t="shared" si="311"/>
        <v>4925</v>
      </c>
      <c r="M2190" s="2">
        <f t="shared" si="312"/>
        <v>4925</v>
      </c>
      <c r="N2190" s="2">
        <f t="shared" si="313"/>
        <v>4924</v>
      </c>
      <c r="O2190">
        <f t="shared" si="307"/>
        <v>2023</v>
      </c>
      <c r="P2190" t="str">
        <f t="shared" si="308"/>
        <v>Dec</v>
      </c>
      <c r="Q2190" t="str">
        <f t="shared" si="309"/>
        <v>Dec-2023</v>
      </c>
      <c r="R2190" s="2" t="str">
        <f t="shared" si="314"/>
        <v>ADULTS</v>
      </c>
    </row>
    <row r="2191" spans="1:18" x14ac:dyDescent="0.35">
      <c r="A2191" s="1">
        <v>44996</v>
      </c>
      <c r="B2191" t="s">
        <v>2221</v>
      </c>
      <c r="C2191">
        <v>58</v>
      </c>
      <c r="D2191" t="s">
        <v>14</v>
      </c>
      <c r="E2191" t="s">
        <v>10</v>
      </c>
      <c r="F2191" t="s">
        <v>11</v>
      </c>
      <c r="G2191" s="6">
        <f>VLOOKUP(F2191,S$11:$T$15, 2, FALSE)</f>
        <v>2503.6022787783868</v>
      </c>
      <c r="H2191" t="s">
        <v>28</v>
      </c>
      <c r="I2191" s="2">
        <v>3752.98</v>
      </c>
      <c r="J2191" t="str">
        <f t="shared" si="310"/>
        <v>40-59</v>
      </c>
      <c r="K2191" s="2">
        <f t="shared" si="306"/>
        <v>4128.2780000000002</v>
      </c>
      <c r="L2191" s="2">
        <f t="shared" si="311"/>
        <v>4128</v>
      </c>
      <c r="M2191" s="2">
        <f t="shared" si="312"/>
        <v>4129</v>
      </c>
      <c r="N2191" s="2">
        <f t="shared" si="313"/>
        <v>4128</v>
      </c>
      <c r="O2191">
        <f t="shared" si="307"/>
        <v>2023</v>
      </c>
      <c r="P2191" t="str">
        <f t="shared" si="308"/>
        <v>Mar</v>
      </c>
      <c r="Q2191" t="str">
        <f t="shared" si="309"/>
        <v>Mar-2023</v>
      </c>
      <c r="R2191" s="2" t="str">
        <f t="shared" si="314"/>
        <v>ADULTS</v>
      </c>
    </row>
    <row r="2192" spans="1:18" x14ac:dyDescent="0.35">
      <c r="A2192" s="1">
        <v>44712</v>
      </c>
      <c r="B2192" t="s">
        <v>2222</v>
      </c>
      <c r="C2192">
        <v>47</v>
      </c>
      <c r="D2192" t="s">
        <v>9</v>
      </c>
      <c r="E2192" t="s">
        <v>33</v>
      </c>
      <c r="F2192" t="s">
        <v>16</v>
      </c>
      <c r="G2192" s="6">
        <f>VLOOKUP(F2192,S$11:$T$15, 2, FALSE)</f>
        <v>2509.1716796874998</v>
      </c>
      <c r="H2192" t="s">
        <v>12</v>
      </c>
      <c r="I2192" s="2">
        <v>599.87</v>
      </c>
      <c r="J2192" t="str">
        <f t="shared" si="310"/>
        <v>40-59</v>
      </c>
      <c r="K2192" s="2">
        <f t="shared" si="306"/>
        <v>659.85700000000008</v>
      </c>
      <c r="L2192" s="2">
        <f t="shared" si="311"/>
        <v>660</v>
      </c>
      <c r="M2192" s="2">
        <f t="shared" si="312"/>
        <v>660</v>
      </c>
      <c r="N2192" s="2">
        <f t="shared" si="313"/>
        <v>659</v>
      </c>
      <c r="O2192">
        <f t="shared" si="307"/>
        <v>2022</v>
      </c>
      <c r="P2192" t="str">
        <f t="shared" si="308"/>
        <v>May</v>
      </c>
      <c r="Q2192" t="str">
        <f t="shared" si="309"/>
        <v>May-2022</v>
      </c>
      <c r="R2192" s="2" t="str">
        <f t="shared" si="314"/>
        <v>ADULTS</v>
      </c>
    </row>
    <row r="2193" spans="1:18" x14ac:dyDescent="0.35">
      <c r="A2193" s="1">
        <v>45024</v>
      </c>
      <c r="B2193" t="s">
        <v>2223</v>
      </c>
      <c r="C2193">
        <v>62</v>
      </c>
      <c r="D2193" t="s">
        <v>21</v>
      </c>
      <c r="E2193" t="s">
        <v>25</v>
      </c>
      <c r="F2193" t="s">
        <v>11</v>
      </c>
      <c r="G2193" s="6">
        <f>VLOOKUP(F2193,S$11:$T$15, 2, FALSE)</f>
        <v>2503.6022787783868</v>
      </c>
      <c r="H2193" t="s">
        <v>17</v>
      </c>
      <c r="I2193" s="2">
        <v>913.23</v>
      </c>
      <c r="J2193" t="str">
        <f t="shared" si="310"/>
        <v>&gt;59</v>
      </c>
      <c r="K2193" s="2">
        <f t="shared" si="306"/>
        <v>1004.5530000000001</v>
      </c>
      <c r="L2193" s="2">
        <f t="shared" si="311"/>
        <v>1005</v>
      </c>
      <c r="M2193" s="2">
        <f t="shared" si="312"/>
        <v>1005</v>
      </c>
      <c r="N2193" s="2">
        <f t="shared" si="313"/>
        <v>1004</v>
      </c>
      <c r="O2193">
        <f t="shared" si="307"/>
        <v>2023</v>
      </c>
      <c r="P2193" t="str">
        <f t="shared" si="308"/>
        <v>Apr</v>
      </c>
      <c r="Q2193" t="str">
        <f t="shared" si="309"/>
        <v>Apr-2023</v>
      </c>
      <c r="R2193" s="2" t="str">
        <f t="shared" si="314"/>
        <v>ADULTS</v>
      </c>
    </row>
    <row r="2194" spans="1:18" x14ac:dyDescent="0.35">
      <c r="A2194" s="1">
        <v>44664</v>
      </c>
      <c r="B2194" t="s">
        <v>2224</v>
      </c>
      <c r="C2194">
        <v>51</v>
      </c>
      <c r="D2194" t="s">
        <v>14</v>
      </c>
      <c r="E2194" t="s">
        <v>33</v>
      </c>
      <c r="F2194" t="s">
        <v>16</v>
      </c>
      <c r="G2194" s="6">
        <f>VLOOKUP(F2194,S$11:$T$15, 2, FALSE)</f>
        <v>2509.1716796874998</v>
      </c>
      <c r="H2194" t="s">
        <v>17</v>
      </c>
      <c r="I2194" s="2">
        <v>2663.14</v>
      </c>
      <c r="J2194" t="str">
        <f t="shared" si="310"/>
        <v>40-59</v>
      </c>
      <c r="K2194" s="2">
        <f t="shared" si="306"/>
        <v>2929.4540000000002</v>
      </c>
      <c r="L2194" s="2">
        <f t="shared" si="311"/>
        <v>2929</v>
      </c>
      <c r="M2194" s="2">
        <f t="shared" si="312"/>
        <v>2930</v>
      </c>
      <c r="N2194" s="2">
        <f t="shared" si="313"/>
        <v>2929</v>
      </c>
      <c r="O2194">
        <f t="shared" si="307"/>
        <v>2022</v>
      </c>
      <c r="P2194" t="str">
        <f t="shared" si="308"/>
        <v>Apr</v>
      </c>
      <c r="Q2194" t="str">
        <f t="shared" si="309"/>
        <v>Apr-2022</v>
      </c>
      <c r="R2194" s="2" t="str">
        <f t="shared" si="314"/>
        <v>ADULTS</v>
      </c>
    </row>
    <row r="2195" spans="1:18" x14ac:dyDescent="0.35">
      <c r="A2195" s="1">
        <v>45065</v>
      </c>
      <c r="B2195" t="s">
        <v>2225</v>
      </c>
      <c r="C2195">
        <v>14</v>
      </c>
      <c r="D2195" t="s">
        <v>14</v>
      </c>
      <c r="E2195" t="s">
        <v>25</v>
      </c>
      <c r="F2195" t="s">
        <v>16</v>
      </c>
      <c r="G2195" s="6">
        <f>VLOOKUP(F2195,S$11:$T$15, 2, FALSE)</f>
        <v>2509.1716796874998</v>
      </c>
      <c r="H2195" t="s">
        <v>28</v>
      </c>
      <c r="I2195" s="2">
        <v>586.92999999999995</v>
      </c>
      <c r="J2195" t="str">
        <f t="shared" si="310"/>
        <v>0-17</v>
      </c>
      <c r="K2195" s="2">
        <f t="shared" si="306"/>
        <v>645.62300000000005</v>
      </c>
      <c r="L2195" s="2">
        <f t="shared" si="311"/>
        <v>646</v>
      </c>
      <c r="M2195" s="2">
        <f t="shared" si="312"/>
        <v>646</v>
      </c>
      <c r="N2195" s="2">
        <f t="shared" si="313"/>
        <v>645</v>
      </c>
      <c r="O2195">
        <f t="shared" si="307"/>
        <v>2023</v>
      </c>
      <c r="P2195" t="str">
        <f t="shared" si="308"/>
        <v>May</v>
      </c>
      <c r="Q2195" t="str">
        <f t="shared" si="309"/>
        <v>May-2023</v>
      </c>
      <c r="R2195" s="2" t="str">
        <f t="shared" si="314"/>
        <v>CHILDREN</v>
      </c>
    </row>
    <row r="2196" spans="1:18" x14ac:dyDescent="0.35">
      <c r="A2196" s="1">
        <v>44749</v>
      </c>
      <c r="B2196" t="s">
        <v>2226</v>
      </c>
      <c r="C2196">
        <v>62</v>
      </c>
      <c r="D2196" t="s">
        <v>14</v>
      </c>
      <c r="E2196" t="s">
        <v>10</v>
      </c>
      <c r="F2196" t="s">
        <v>30</v>
      </c>
      <c r="G2196" s="6">
        <f>VLOOKUP(F2196,S$11:$T$15, 2, FALSE)</f>
        <v>2496.7676064257025</v>
      </c>
      <c r="H2196" t="s">
        <v>40</v>
      </c>
      <c r="I2196" s="2">
        <v>4545.55</v>
      </c>
      <c r="J2196" t="str">
        <f t="shared" si="310"/>
        <v>&gt;59</v>
      </c>
      <c r="K2196" s="2">
        <f t="shared" si="306"/>
        <v>5000.1050000000005</v>
      </c>
      <c r="L2196" s="2">
        <f t="shared" si="311"/>
        <v>5000</v>
      </c>
      <c r="M2196" s="2">
        <f t="shared" si="312"/>
        <v>5001</v>
      </c>
      <c r="N2196" s="2">
        <f t="shared" si="313"/>
        <v>5000</v>
      </c>
      <c r="O2196">
        <f t="shared" si="307"/>
        <v>2022</v>
      </c>
      <c r="P2196" t="str">
        <f t="shared" si="308"/>
        <v>Jul</v>
      </c>
      <c r="Q2196" t="str">
        <f t="shared" si="309"/>
        <v>Jul-2022</v>
      </c>
      <c r="R2196" s="2" t="str">
        <f t="shared" si="314"/>
        <v>ADULTS</v>
      </c>
    </row>
    <row r="2197" spans="1:18" x14ac:dyDescent="0.35">
      <c r="A2197" s="1">
        <v>45144</v>
      </c>
      <c r="B2197" t="s">
        <v>2227</v>
      </c>
      <c r="C2197">
        <v>97</v>
      </c>
      <c r="D2197" t="s">
        <v>9</v>
      </c>
      <c r="E2197" t="s">
        <v>15</v>
      </c>
      <c r="F2197" t="s">
        <v>23</v>
      </c>
      <c r="G2197" s="6">
        <f>VLOOKUP(F2197,S$11:$T$15, 2, FALSE)</f>
        <v>2440.2966694490819</v>
      </c>
      <c r="H2197" t="s">
        <v>37</v>
      </c>
      <c r="I2197" s="2">
        <v>701.15</v>
      </c>
      <c r="J2197" t="str">
        <f t="shared" si="310"/>
        <v>&gt;59</v>
      </c>
      <c r="K2197" s="2">
        <f t="shared" si="306"/>
        <v>771.26499999999999</v>
      </c>
      <c r="L2197" s="2">
        <f t="shared" si="311"/>
        <v>771</v>
      </c>
      <c r="M2197" s="2">
        <f t="shared" si="312"/>
        <v>772</v>
      </c>
      <c r="N2197" s="2">
        <f t="shared" si="313"/>
        <v>771</v>
      </c>
      <c r="O2197">
        <f t="shared" si="307"/>
        <v>2023</v>
      </c>
      <c r="P2197" t="str">
        <f t="shared" si="308"/>
        <v>Aug</v>
      </c>
      <c r="Q2197" t="str">
        <f t="shared" si="309"/>
        <v>Aug-2023</v>
      </c>
      <c r="R2197" s="2" t="str">
        <f t="shared" si="314"/>
        <v>ADULTS</v>
      </c>
    </row>
    <row r="2198" spans="1:18" x14ac:dyDescent="0.35">
      <c r="A2198" s="1">
        <v>44956</v>
      </c>
      <c r="B2198" t="s">
        <v>2228</v>
      </c>
      <c r="C2198">
        <v>36</v>
      </c>
      <c r="D2198" t="s">
        <v>21</v>
      </c>
      <c r="E2198" t="s">
        <v>22</v>
      </c>
      <c r="F2198" t="s">
        <v>30</v>
      </c>
      <c r="G2198" s="6">
        <f>VLOOKUP(F2198,S$11:$T$15, 2, FALSE)</f>
        <v>2496.7676064257025</v>
      </c>
      <c r="H2198" t="s">
        <v>17</v>
      </c>
      <c r="I2198" s="2">
        <v>4025.23</v>
      </c>
      <c r="J2198" t="str">
        <f t="shared" si="310"/>
        <v>18-39</v>
      </c>
      <c r="K2198" s="2">
        <f t="shared" si="306"/>
        <v>4427.7530000000006</v>
      </c>
      <c r="L2198" s="2">
        <f t="shared" si="311"/>
        <v>4428</v>
      </c>
      <c r="M2198" s="2">
        <f t="shared" si="312"/>
        <v>4428</v>
      </c>
      <c r="N2198" s="2">
        <f t="shared" si="313"/>
        <v>4427</v>
      </c>
      <c r="O2198">
        <f t="shared" si="307"/>
        <v>2023</v>
      </c>
      <c r="P2198" t="str">
        <f t="shared" si="308"/>
        <v>Jan</v>
      </c>
      <c r="Q2198" t="str">
        <f t="shared" si="309"/>
        <v>Jan-2023</v>
      </c>
      <c r="R2198" s="2" t="str">
        <f t="shared" si="314"/>
        <v>ADULTS</v>
      </c>
    </row>
    <row r="2199" spans="1:18" x14ac:dyDescent="0.35">
      <c r="A2199" s="1">
        <v>45252</v>
      </c>
      <c r="B2199" t="s">
        <v>2229</v>
      </c>
      <c r="C2199">
        <v>81</v>
      </c>
      <c r="D2199" t="s">
        <v>14</v>
      </c>
      <c r="E2199" t="s">
        <v>10</v>
      </c>
      <c r="F2199" t="s">
        <v>11</v>
      </c>
      <c r="G2199" s="6">
        <f>VLOOKUP(F2199,S$11:$T$15, 2, FALSE)</f>
        <v>2503.6022787783868</v>
      </c>
      <c r="H2199" t="s">
        <v>28</v>
      </c>
      <c r="I2199" s="2">
        <v>1585.07</v>
      </c>
      <c r="J2199" t="str">
        <f t="shared" si="310"/>
        <v>&gt;59</v>
      </c>
      <c r="K2199" s="2">
        <f t="shared" si="306"/>
        <v>1743.577</v>
      </c>
      <c r="L2199" s="2">
        <f t="shared" si="311"/>
        <v>1744</v>
      </c>
      <c r="M2199" s="2">
        <f t="shared" si="312"/>
        <v>1744</v>
      </c>
      <c r="N2199" s="2">
        <f t="shared" si="313"/>
        <v>1743</v>
      </c>
      <c r="O2199">
        <f t="shared" si="307"/>
        <v>2023</v>
      </c>
      <c r="P2199" t="str">
        <f t="shared" si="308"/>
        <v>Nov</v>
      </c>
      <c r="Q2199" t="str">
        <f t="shared" si="309"/>
        <v>Nov-2023</v>
      </c>
      <c r="R2199" s="2" t="str">
        <f t="shared" si="314"/>
        <v>ADULTS</v>
      </c>
    </row>
    <row r="2200" spans="1:18" x14ac:dyDescent="0.35">
      <c r="A2200" s="1">
        <v>45148</v>
      </c>
      <c r="B2200" t="s">
        <v>2230</v>
      </c>
      <c r="C2200">
        <v>18</v>
      </c>
      <c r="D2200" t="s">
        <v>21</v>
      </c>
      <c r="E2200" t="s">
        <v>19</v>
      </c>
      <c r="F2200" t="s">
        <v>30</v>
      </c>
      <c r="G2200" s="6">
        <f>VLOOKUP(F2200,S$11:$T$15, 2, FALSE)</f>
        <v>2496.7676064257025</v>
      </c>
      <c r="H2200" t="s">
        <v>40</v>
      </c>
      <c r="I2200" s="2">
        <v>4075.59</v>
      </c>
      <c r="J2200" t="str">
        <f t="shared" si="310"/>
        <v>18-39</v>
      </c>
      <c r="K2200" s="2">
        <f t="shared" si="306"/>
        <v>4483.1490000000003</v>
      </c>
      <c r="L2200" s="2">
        <f t="shared" si="311"/>
        <v>4483</v>
      </c>
      <c r="M2200" s="2">
        <f t="shared" si="312"/>
        <v>4484</v>
      </c>
      <c r="N2200" s="2">
        <f t="shared" si="313"/>
        <v>4483</v>
      </c>
      <c r="O2200">
        <f t="shared" si="307"/>
        <v>2023</v>
      </c>
      <c r="P2200" t="str">
        <f t="shared" si="308"/>
        <v>Aug</v>
      </c>
      <c r="Q2200" t="str">
        <f t="shared" si="309"/>
        <v>Aug-2023</v>
      </c>
      <c r="R2200" s="2" t="str">
        <f t="shared" si="314"/>
        <v>ADULTS</v>
      </c>
    </row>
    <row r="2201" spans="1:18" x14ac:dyDescent="0.35">
      <c r="A2201" s="1">
        <v>44735</v>
      </c>
      <c r="B2201" t="s">
        <v>2231</v>
      </c>
      <c r="C2201">
        <v>69</v>
      </c>
      <c r="D2201" t="s">
        <v>9</v>
      </c>
      <c r="E2201" t="s">
        <v>19</v>
      </c>
      <c r="F2201" t="s">
        <v>30</v>
      </c>
      <c r="G2201" s="6">
        <f>VLOOKUP(F2201,S$11:$T$15, 2, FALSE)</f>
        <v>2496.7676064257025</v>
      </c>
      <c r="H2201" t="s">
        <v>17</v>
      </c>
      <c r="I2201" s="2">
        <v>1864.07</v>
      </c>
      <c r="J2201" t="str">
        <f t="shared" si="310"/>
        <v>&gt;59</v>
      </c>
      <c r="K2201" s="2">
        <f t="shared" si="306"/>
        <v>2050.4770000000003</v>
      </c>
      <c r="L2201" s="2">
        <f t="shared" si="311"/>
        <v>2050</v>
      </c>
      <c r="M2201" s="2">
        <f t="shared" si="312"/>
        <v>2051</v>
      </c>
      <c r="N2201" s="2">
        <f t="shared" si="313"/>
        <v>2050</v>
      </c>
      <c r="O2201">
        <f t="shared" si="307"/>
        <v>2022</v>
      </c>
      <c r="P2201" t="str">
        <f t="shared" si="308"/>
        <v>Jun</v>
      </c>
      <c r="Q2201" t="str">
        <f t="shared" si="309"/>
        <v>Jun-2022</v>
      </c>
      <c r="R2201" s="2" t="str">
        <f t="shared" si="314"/>
        <v>ADULTS</v>
      </c>
    </row>
    <row r="2202" spans="1:18" x14ac:dyDescent="0.35">
      <c r="A2202" s="1">
        <v>44946</v>
      </c>
      <c r="B2202" t="s">
        <v>2232</v>
      </c>
      <c r="C2202">
        <v>87</v>
      </c>
      <c r="D2202" t="s">
        <v>9</v>
      </c>
      <c r="E2202" t="s">
        <v>15</v>
      </c>
      <c r="F2202" t="s">
        <v>30</v>
      </c>
      <c r="G2202" s="6">
        <f>VLOOKUP(F2202,S$11:$T$15, 2, FALSE)</f>
        <v>2496.7676064257025</v>
      </c>
      <c r="H2202" t="s">
        <v>17</v>
      </c>
      <c r="I2202" s="2">
        <v>1898.94</v>
      </c>
      <c r="J2202" t="str">
        <f t="shared" si="310"/>
        <v>&gt;59</v>
      </c>
      <c r="K2202" s="2">
        <f t="shared" si="306"/>
        <v>2088.8340000000003</v>
      </c>
      <c r="L2202" s="2">
        <f t="shared" si="311"/>
        <v>2089</v>
      </c>
      <c r="M2202" s="2">
        <f t="shared" si="312"/>
        <v>2089</v>
      </c>
      <c r="N2202" s="2">
        <f t="shared" si="313"/>
        <v>2088</v>
      </c>
      <c r="O2202">
        <f t="shared" si="307"/>
        <v>2023</v>
      </c>
      <c r="P2202" t="str">
        <f t="shared" si="308"/>
        <v>Jan</v>
      </c>
      <c r="Q2202" t="str">
        <f t="shared" si="309"/>
        <v>Jan-2023</v>
      </c>
      <c r="R2202" s="2" t="str">
        <f t="shared" si="314"/>
        <v>ADULTS</v>
      </c>
    </row>
    <row r="2203" spans="1:18" x14ac:dyDescent="0.35">
      <c r="A2203" s="1">
        <v>44871</v>
      </c>
      <c r="B2203" t="s">
        <v>2233</v>
      </c>
      <c r="C2203">
        <v>45</v>
      </c>
      <c r="D2203" t="s">
        <v>9</v>
      </c>
      <c r="E2203" t="s">
        <v>25</v>
      </c>
      <c r="F2203" t="s">
        <v>23</v>
      </c>
      <c r="G2203" s="6">
        <f>VLOOKUP(F2203,S$11:$T$15, 2, FALSE)</f>
        <v>2440.2966694490819</v>
      </c>
      <c r="H2203" t="s">
        <v>67</v>
      </c>
      <c r="I2203" s="2">
        <v>3538.41</v>
      </c>
      <c r="J2203" t="str">
        <f t="shared" si="310"/>
        <v>40-59</v>
      </c>
      <c r="K2203" s="2">
        <f t="shared" si="306"/>
        <v>3892.2510000000002</v>
      </c>
      <c r="L2203" s="2">
        <f t="shared" si="311"/>
        <v>3892</v>
      </c>
      <c r="M2203" s="2">
        <f t="shared" si="312"/>
        <v>3893</v>
      </c>
      <c r="N2203" s="2">
        <f t="shared" si="313"/>
        <v>3892</v>
      </c>
      <c r="O2203">
        <f t="shared" si="307"/>
        <v>2022</v>
      </c>
      <c r="P2203" t="str">
        <f t="shared" si="308"/>
        <v>Nov</v>
      </c>
      <c r="Q2203" t="str">
        <f t="shared" si="309"/>
        <v>Nov-2022</v>
      </c>
      <c r="R2203" s="2" t="str">
        <f t="shared" si="314"/>
        <v>ADULTS</v>
      </c>
    </row>
    <row r="2204" spans="1:18" x14ac:dyDescent="0.35">
      <c r="A2204" s="1">
        <v>45078</v>
      </c>
      <c r="B2204" t="s">
        <v>2234</v>
      </c>
      <c r="C2204">
        <v>66</v>
      </c>
      <c r="D2204" t="s">
        <v>14</v>
      </c>
      <c r="E2204" t="s">
        <v>35</v>
      </c>
      <c r="F2204" t="s">
        <v>11</v>
      </c>
      <c r="G2204" s="6">
        <f>VLOOKUP(F2204,S$11:$T$15, 2, FALSE)</f>
        <v>2503.6022787783868</v>
      </c>
      <c r="H2204" t="s">
        <v>28</v>
      </c>
      <c r="I2204" s="2">
        <v>2532.75</v>
      </c>
      <c r="J2204" t="str">
        <f t="shared" si="310"/>
        <v>&gt;59</v>
      </c>
      <c r="K2204" s="2">
        <f t="shared" si="306"/>
        <v>2786.0250000000001</v>
      </c>
      <c r="L2204" s="2">
        <f t="shared" si="311"/>
        <v>2786</v>
      </c>
      <c r="M2204" s="2">
        <f t="shared" si="312"/>
        <v>2787</v>
      </c>
      <c r="N2204" s="2">
        <f t="shared" si="313"/>
        <v>2786</v>
      </c>
      <c r="O2204">
        <f t="shared" si="307"/>
        <v>2023</v>
      </c>
      <c r="P2204" t="str">
        <f t="shared" si="308"/>
        <v>Jun</v>
      </c>
      <c r="Q2204" t="str">
        <f t="shared" si="309"/>
        <v>Jun-2023</v>
      </c>
      <c r="R2204" s="2" t="str">
        <f t="shared" si="314"/>
        <v>ADULTS</v>
      </c>
    </row>
    <row r="2205" spans="1:18" x14ac:dyDescent="0.35">
      <c r="A2205" s="1">
        <v>45017</v>
      </c>
      <c r="B2205" t="s">
        <v>2235</v>
      </c>
      <c r="C2205">
        <v>91</v>
      </c>
      <c r="D2205" t="s">
        <v>14</v>
      </c>
      <c r="E2205" t="s">
        <v>27</v>
      </c>
      <c r="F2205" t="s">
        <v>30</v>
      </c>
      <c r="G2205" s="6">
        <f>VLOOKUP(F2205,S$11:$T$15, 2, FALSE)</f>
        <v>2496.7676064257025</v>
      </c>
      <c r="H2205" t="s">
        <v>40</v>
      </c>
      <c r="I2205" s="2">
        <v>1697.61</v>
      </c>
      <c r="J2205" t="str">
        <f t="shared" si="310"/>
        <v>&gt;59</v>
      </c>
      <c r="K2205" s="2">
        <f t="shared" si="306"/>
        <v>1867.3710000000001</v>
      </c>
      <c r="L2205" s="2">
        <f t="shared" si="311"/>
        <v>1867</v>
      </c>
      <c r="M2205" s="2">
        <f t="shared" si="312"/>
        <v>1868</v>
      </c>
      <c r="N2205" s="2">
        <f t="shared" si="313"/>
        <v>1867</v>
      </c>
      <c r="O2205">
        <f t="shared" si="307"/>
        <v>2023</v>
      </c>
      <c r="P2205" t="str">
        <f t="shared" si="308"/>
        <v>Apr</v>
      </c>
      <c r="Q2205" t="str">
        <f t="shared" si="309"/>
        <v>Apr-2023</v>
      </c>
      <c r="R2205" s="2" t="str">
        <f t="shared" si="314"/>
        <v>ADULTS</v>
      </c>
    </row>
    <row r="2206" spans="1:18" x14ac:dyDescent="0.35">
      <c r="A2206" s="1">
        <v>45073</v>
      </c>
      <c r="B2206" t="s">
        <v>2236</v>
      </c>
      <c r="C2206">
        <v>66</v>
      </c>
      <c r="D2206" t="s">
        <v>9</v>
      </c>
      <c r="E2206" t="s">
        <v>10</v>
      </c>
      <c r="F2206" t="s">
        <v>23</v>
      </c>
      <c r="G2206" s="6">
        <f>VLOOKUP(F2206,S$11:$T$15, 2, FALSE)</f>
        <v>2440.2966694490819</v>
      </c>
      <c r="H2206" t="s">
        <v>17</v>
      </c>
      <c r="I2206" s="2">
        <v>3765.96</v>
      </c>
      <c r="J2206" t="str">
        <f t="shared" si="310"/>
        <v>&gt;59</v>
      </c>
      <c r="K2206" s="2">
        <f t="shared" si="306"/>
        <v>4142.5560000000005</v>
      </c>
      <c r="L2206" s="2">
        <f t="shared" si="311"/>
        <v>4143</v>
      </c>
      <c r="M2206" s="2">
        <f t="shared" si="312"/>
        <v>4143</v>
      </c>
      <c r="N2206" s="2">
        <f t="shared" si="313"/>
        <v>4142</v>
      </c>
      <c r="O2206">
        <f t="shared" si="307"/>
        <v>2023</v>
      </c>
      <c r="P2206" t="str">
        <f t="shared" si="308"/>
        <v>May</v>
      </c>
      <c r="Q2206" t="str">
        <f t="shared" si="309"/>
        <v>May-2023</v>
      </c>
      <c r="R2206" s="2" t="str">
        <f t="shared" si="314"/>
        <v>ADULTS</v>
      </c>
    </row>
    <row r="2207" spans="1:18" x14ac:dyDescent="0.35">
      <c r="A2207" s="1">
        <v>45282</v>
      </c>
      <c r="B2207" t="s">
        <v>2237</v>
      </c>
      <c r="C2207">
        <v>77</v>
      </c>
      <c r="D2207" t="s">
        <v>21</v>
      </c>
      <c r="E2207" t="s">
        <v>22</v>
      </c>
      <c r="F2207" t="s">
        <v>23</v>
      </c>
      <c r="G2207" s="6">
        <f>VLOOKUP(F2207,S$11:$T$15, 2, FALSE)</f>
        <v>2440.2966694490819</v>
      </c>
      <c r="H2207" t="s">
        <v>37</v>
      </c>
      <c r="I2207" s="2">
        <v>3391.84</v>
      </c>
      <c r="J2207" t="str">
        <f t="shared" si="310"/>
        <v>&gt;59</v>
      </c>
      <c r="K2207" s="2">
        <f t="shared" si="306"/>
        <v>3731.0240000000003</v>
      </c>
      <c r="L2207" s="2">
        <f t="shared" si="311"/>
        <v>3731</v>
      </c>
      <c r="M2207" s="2">
        <f t="shared" si="312"/>
        <v>3732</v>
      </c>
      <c r="N2207" s="2">
        <f t="shared" si="313"/>
        <v>3731</v>
      </c>
      <c r="O2207">
        <f t="shared" si="307"/>
        <v>2023</v>
      </c>
      <c r="P2207" t="str">
        <f t="shared" si="308"/>
        <v>Dec</v>
      </c>
      <c r="Q2207" t="str">
        <f t="shared" si="309"/>
        <v>Dec-2023</v>
      </c>
      <c r="R2207" s="2" t="str">
        <f t="shared" si="314"/>
        <v>ADULTS</v>
      </c>
    </row>
    <row r="2208" spans="1:18" x14ac:dyDescent="0.35">
      <c r="A2208" s="1">
        <v>45109</v>
      </c>
      <c r="B2208" t="s">
        <v>2238</v>
      </c>
      <c r="C2208">
        <v>40</v>
      </c>
      <c r="D2208" t="s">
        <v>21</v>
      </c>
      <c r="E2208" t="s">
        <v>22</v>
      </c>
      <c r="F2208" t="s">
        <v>30</v>
      </c>
      <c r="G2208" s="6">
        <f>VLOOKUP(F2208,S$11:$T$15, 2, FALSE)</f>
        <v>2496.7676064257025</v>
      </c>
      <c r="H2208" t="s">
        <v>17</v>
      </c>
      <c r="I2208" s="2">
        <v>361.56</v>
      </c>
      <c r="J2208" t="str">
        <f t="shared" si="310"/>
        <v>40-59</v>
      </c>
      <c r="K2208" s="2">
        <f t="shared" si="306"/>
        <v>397.71600000000001</v>
      </c>
      <c r="L2208" s="2">
        <f t="shared" si="311"/>
        <v>398</v>
      </c>
      <c r="M2208" s="2">
        <f t="shared" si="312"/>
        <v>398</v>
      </c>
      <c r="N2208" s="2">
        <f t="shared" si="313"/>
        <v>397</v>
      </c>
      <c r="O2208">
        <f t="shared" si="307"/>
        <v>2023</v>
      </c>
      <c r="P2208" t="str">
        <f t="shared" si="308"/>
        <v>Jul</v>
      </c>
      <c r="Q2208" t="str">
        <f t="shared" si="309"/>
        <v>Jul-2023</v>
      </c>
      <c r="R2208" s="2" t="str">
        <f t="shared" si="314"/>
        <v>ADULTS</v>
      </c>
    </row>
    <row r="2209" spans="1:18" x14ac:dyDescent="0.35">
      <c r="A2209" s="1">
        <v>45071</v>
      </c>
      <c r="B2209" t="s">
        <v>2239</v>
      </c>
      <c r="C2209">
        <v>27</v>
      </c>
      <c r="D2209" t="s">
        <v>14</v>
      </c>
      <c r="E2209" t="s">
        <v>27</v>
      </c>
      <c r="F2209" t="s">
        <v>23</v>
      </c>
      <c r="G2209" s="6">
        <f>VLOOKUP(F2209,S$11:$T$15, 2, FALSE)</f>
        <v>2440.2966694490819</v>
      </c>
      <c r="H2209" t="s">
        <v>40</v>
      </c>
      <c r="I2209" s="2">
        <v>2235.73</v>
      </c>
      <c r="J2209" t="str">
        <f t="shared" si="310"/>
        <v>18-39</v>
      </c>
      <c r="K2209" s="2">
        <f t="shared" si="306"/>
        <v>2459.3030000000003</v>
      </c>
      <c r="L2209" s="2">
        <f t="shared" si="311"/>
        <v>2459</v>
      </c>
      <c r="M2209" s="2">
        <f t="shared" si="312"/>
        <v>2460</v>
      </c>
      <c r="N2209" s="2">
        <f t="shared" si="313"/>
        <v>2459</v>
      </c>
      <c r="O2209">
        <f t="shared" si="307"/>
        <v>2023</v>
      </c>
      <c r="P2209" t="str">
        <f t="shared" si="308"/>
        <v>May</v>
      </c>
      <c r="Q2209" t="str">
        <f t="shared" si="309"/>
        <v>May-2023</v>
      </c>
      <c r="R2209" s="2" t="str">
        <f t="shared" si="314"/>
        <v>ADULTS</v>
      </c>
    </row>
    <row r="2210" spans="1:18" x14ac:dyDescent="0.35">
      <c r="A2210" s="1">
        <v>44831</v>
      </c>
      <c r="B2210" t="s">
        <v>2240</v>
      </c>
      <c r="C2210">
        <v>52</v>
      </c>
      <c r="D2210" t="s">
        <v>14</v>
      </c>
      <c r="E2210" t="s">
        <v>15</v>
      </c>
      <c r="F2210" t="s">
        <v>16</v>
      </c>
      <c r="G2210" s="6">
        <f>VLOOKUP(F2210,S$11:$T$15, 2, FALSE)</f>
        <v>2509.1716796874998</v>
      </c>
      <c r="H2210" t="s">
        <v>17</v>
      </c>
      <c r="I2210" s="2">
        <v>4015.57</v>
      </c>
      <c r="J2210" t="str">
        <f t="shared" si="310"/>
        <v>40-59</v>
      </c>
      <c r="K2210" s="2">
        <f t="shared" si="306"/>
        <v>4417.1270000000004</v>
      </c>
      <c r="L2210" s="2">
        <f t="shared" si="311"/>
        <v>4417</v>
      </c>
      <c r="M2210" s="2">
        <f t="shared" si="312"/>
        <v>4418</v>
      </c>
      <c r="N2210" s="2">
        <f t="shared" si="313"/>
        <v>4417</v>
      </c>
      <c r="O2210">
        <f t="shared" si="307"/>
        <v>2022</v>
      </c>
      <c r="P2210" t="str">
        <f t="shared" si="308"/>
        <v>Sep</v>
      </c>
      <c r="Q2210" t="str">
        <f t="shared" si="309"/>
        <v>Sep-2022</v>
      </c>
      <c r="R2210" s="2" t="str">
        <f t="shared" si="314"/>
        <v>ADULTS</v>
      </c>
    </row>
    <row r="2211" spans="1:18" x14ac:dyDescent="0.35">
      <c r="A2211" s="1">
        <v>45106</v>
      </c>
      <c r="B2211" t="s">
        <v>2241</v>
      </c>
      <c r="C2211">
        <v>35</v>
      </c>
      <c r="D2211" t="s">
        <v>9</v>
      </c>
      <c r="E2211" t="s">
        <v>35</v>
      </c>
      <c r="F2211" t="s">
        <v>30</v>
      </c>
      <c r="G2211" s="6">
        <f>VLOOKUP(F2211,S$11:$T$15, 2, FALSE)</f>
        <v>2496.7676064257025</v>
      </c>
      <c r="H2211" t="s">
        <v>28</v>
      </c>
      <c r="I2211" s="2">
        <v>4393.66</v>
      </c>
      <c r="J2211" t="str">
        <f t="shared" si="310"/>
        <v>18-39</v>
      </c>
      <c r="K2211" s="2">
        <f t="shared" si="306"/>
        <v>4833.0259999999998</v>
      </c>
      <c r="L2211" s="2">
        <f t="shared" si="311"/>
        <v>4833</v>
      </c>
      <c r="M2211" s="2">
        <f t="shared" si="312"/>
        <v>4834</v>
      </c>
      <c r="N2211" s="2">
        <f t="shared" si="313"/>
        <v>4833</v>
      </c>
      <c r="O2211">
        <f t="shared" si="307"/>
        <v>2023</v>
      </c>
      <c r="P2211" t="str">
        <f t="shared" si="308"/>
        <v>Jun</v>
      </c>
      <c r="Q2211" t="str">
        <f t="shared" si="309"/>
        <v>Jun-2023</v>
      </c>
      <c r="R2211" s="2" t="str">
        <f t="shared" si="314"/>
        <v>ADULTS</v>
      </c>
    </row>
    <row r="2212" spans="1:18" x14ac:dyDescent="0.35">
      <c r="A2212" s="1">
        <v>45142</v>
      </c>
      <c r="B2212" t="s">
        <v>2242</v>
      </c>
      <c r="C2212">
        <v>98</v>
      </c>
      <c r="D2212" t="s">
        <v>9</v>
      </c>
      <c r="E2212" t="s">
        <v>22</v>
      </c>
      <c r="F2212" t="s">
        <v>16</v>
      </c>
      <c r="G2212" s="6">
        <f>VLOOKUP(F2212,S$11:$T$15, 2, FALSE)</f>
        <v>2509.1716796874998</v>
      </c>
      <c r="H2212" t="s">
        <v>12</v>
      </c>
      <c r="I2212" s="2">
        <v>3111.39</v>
      </c>
      <c r="J2212" t="str">
        <f t="shared" si="310"/>
        <v>&gt;59</v>
      </c>
      <c r="K2212" s="2">
        <f t="shared" si="306"/>
        <v>3422.529</v>
      </c>
      <c r="L2212" s="2">
        <f t="shared" si="311"/>
        <v>3423</v>
      </c>
      <c r="M2212" s="2">
        <f t="shared" si="312"/>
        <v>3423</v>
      </c>
      <c r="N2212" s="2">
        <f t="shared" si="313"/>
        <v>3422</v>
      </c>
      <c r="O2212">
        <f t="shared" si="307"/>
        <v>2023</v>
      </c>
      <c r="P2212" t="str">
        <f t="shared" si="308"/>
        <v>Aug</v>
      </c>
      <c r="Q2212" t="str">
        <f t="shared" si="309"/>
        <v>Aug-2023</v>
      </c>
      <c r="R2212" s="2" t="str">
        <f t="shared" si="314"/>
        <v>ADULTS</v>
      </c>
    </row>
    <row r="2213" spans="1:18" x14ac:dyDescent="0.35">
      <c r="A2213" s="1">
        <v>44645</v>
      </c>
      <c r="B2213" t="s">
        <v>2243</v>
      </c>
      <c r="C2213">
        <v>93</v>
      </c>
      <c r="D2213" t="s">
        <v>14</v>
      </c>
      <c r="E2213" t="s">
        <v>22</v>
      </c>
      <c r="F2213" t="s">
        <v>30</v>
      </c>
      <c r="G2213" s="6">
        <f>VLOOKUP(F2213,S$11:$T$15, 2, FALSE)</f>
        <v>2496.7676064257025</v>
      </c>
      <c r="H2213" t="s">
        <v>17</v>
      </c>
      <c r="I2213" s="2">
        <v>4175.42</v>
      </c>
      <c r="J2213" t="str">
        <f t="shared" si="310"/>
        <v>&gt;59</v>
      </c>
      <c r="K2213" s="2">
        <f t="shared" si="306"/>
        <v>4592.9620000000004</v>
      </c>
      <c r="L2213" s="2">
        <f t="shared" si="311"/>
        <v>4593</v>
      </c>
      <c r="M2213" s="2">
        <f t="shared" si="312"/>
        <v>4593</v>
      </c>
      <c r="N2213" s="2">
        <f t="shared" si="313"/>
        <v>4592</v>
      </c>
      <c r="O2213">
        <f t="shared" si="307"/>
        <v>2022</v>
      </c>
      <c r="P2213" t="str">
        <f t="shared" si="308"/>
        <v>Mar</v>
      </c>
      <c r="Q2213" t="str">
        <f t="shared" si="309"/>
        <v>Mar-2022</v>
      </c>
      <c r="R2213" s="2" t="str">
        <f t="shared" si="314"/>
        <v>ADULTS</v>
      </c>
    </row>
    <row r="2214" spans="1:18" x14ac:dyDescent="0.35">
      <c r="A2214" s="1">
        <v>44705</v>
      </c>
      <c r="B2214" t="s">
        <v>2244</v>
      </c>
      <c r="C2214">
        <v>99</v>
      </c>
      <c r="D2214" t="s">
        <v>21</v>
      </c>
      <c r="E2214" t="s">
        <v>22</v>
      </c>
      <c r="F2214" t="s">
        <v>11</v>
      </c>
      <c r="G2214" s="6">
        <f>VLOOKUP(F2214,S$11:$T$15, 2, FALSE)</f>
        <v>2503.6022787783868</v>
      </c>
      <c r="H2214" t="s">
        <v>37</v>
      </c>
      <c r="I2214" s="2">
        <v>4391.26</v>
      </c>
      <c r="J2214" t="str">
        <f t="shared" si="310"/>
        <v>&gt;59</v>
      </c>
      <c r="K2214" s="2">
        <f t="shared" si="306"/>
        <v>4830.3860000000004</v>
      </c>
      <c r="L2214" s="2">
        <f t="shared" si="311"/>
        <v>4830</v>
      </c>
      <c r="M2214" s="2">
        <f t="shared" si="312"/>
        <v>4831</v>
      </c>
      <c r="N2214" s="2">
        <f t="shared" si="313"/>
        <v>4830</v>
      </c>
      <c r="O2214">
        <f t="shared" si="307"/>
        <v>2022</v>
      </c>
      <c r="P2214" t="str">
        <f t="shared" si="308"/>
        <v>May</v>
      </c>
      <c r="Q2214" t="str">
        <f t="shared" si="309"/>
        <v>May-2022</v>
      </c>
      <c r="R2214" s="2" t="str">
        <f t="shared" si="314"/>
        <v>ADULTS</v>
      </c>
    </row>
    <row r="2215" spans="1:18" x14ac:dyDescent="0.35">
      <c r="A2215" s="1">
        <v>44878</v>
      </c>
      <c r="B2215" t="s">
        <v>2245</v>
      </c>
      <c r="C2215">
        <v>40</v>
      </c>
      <c r="D2215" t="s">
        <v>21</v>
      </c>
      <c r="E2215" t="s">
        <v>19</v>
      </c>
      <c r="F2215" t="s">
        <v>11</v>
      </c>
      <c r="G2215" s="6">
        <f>VLOOKUP(F2215,S$11:$T$15, 2, FALSE)</f>
        <v>2503.6022787783868</v>
      </c>
      <c r="H2215" t="s">
        <v>12</v>
      </c>
      <c r="I2215" s="2">
        <v>4097.96</v>
      </c>
      <c r="J2215" t="str">
        <f t="shared" si="310"/>
        <v>40-59</v>
      </c>
      <c r="K2215" s="2">
        <f t="shared" si="306"/>
        <v>4507.7560000000003</v>
      </c>
      <c r="L2215" s="2">
        <f t="shared" si="311"/>
        <v>4508</v>
      </c>
      <c r="M2215" s="2">
        <f t="shared" si="312"/>
        <v>4508</v>
      </c>
      <c r="N2215" s="2">
        <f t="shared" si="313"/>
        <v>4507</v>
      </c>
      <c r="O2215">
        <f t="shared" si="307"/>
        <v>2022</v>
      </c>
      <c r="P2215" t="str">
        <f t="shared" si="308"/>
        <v>Nov</v>
      </c>
      <c r="Q2215" t="str">
        <f t="shared" si="309"/>
        <v>Nov-2022</v>
      </c>
      <c r="R2215" s="2" t="str">
        <f t="shared" si="314"/>
        <v>ADULTS</v>
      </c>
    </row>
    <row r="2216" spans="1:18" x14ac:dyDescent="0.35">
      <c r="A2216" s="1">
        <v>44976</v>
      </c>
      <c r="B2216" t="s">
        <v>2246</v>
      </c>
      <c r="C2216">
        <v>84</v>
      </c>
      <c r="D2216" t="s">
        <v>21</v>
      </c>
      <c r="E2216" t="s">
        <v>22</v>
      </c>
      <c r="F2216" t="s">
        <v>23</v>
      </c>
      <c r="G2216" s="6">
        <f>VLOOKUP(F2216,S$11:$T$15, 2, FALSE)</f>
        <v>2440.2966694490819</v>
      </c>
      <c r="H2216" t="s">
        <v>37</v>
      </c>
      <c r="I2216" s="2">
        <v>372.23</v>
      </c>
      <c r="J2216" t="str">
        <f t="shared" si="310"/>
        <v>&gt;59</v>
      </c>
      <c r="K2216" s="2">
        <f t="shared" si="306"/>
        <v>409.45300000000003</v>
      </c>
      <c r="L2216" s="2">
        <f t="shared" si="311"/>
        <v>409</v>
      </c>
      <c r="M2216" s="2">
        <f t="shared" si="312"/>
        <v>410</v>
      </c>
      <c r="N2216" s="2">
        <f t="shared" si="313"/>
        <v>409</v>
      </c>
      <c r="O2216">
        <f t="shared" si="307"/>
        <v>2023</v>
      </c>
      <c r="P2216" t="str">
        <f t="shared" si="308"/>
        <v>Feb</v>
      </c>
      <c r="Q2216" t="str">
        <f t="shared" si="309"/>
        <v>Feb-2023</v>
      </c>
      <c r="R2216" s="2" t="str">
        <f t="shared" si="314"/>
        <v>ADULTS</v>
      </c>
    </row>
    <row r="2217" spans="1:18" x14ac:dyDescent="0.35">
      <c r="A2217" s="1">
        <v>45064</v>
      </c>
      <c r="B2217" t="s">
        <v>2247</v>
      </c>
      <c r="C2217">
        <v>85</v>
      </c>
      <c r="D2217" t="s">
        <v>21</v>
      </c>
      <c r="E2217" t="s">
        <v>35</v>
      </c>
      <c r="F2217" t="s">
        <v>30</v>
      </c>
      <c r="G2217" s="6">
        <f>VLOOKUP(F2217,S$11:$T$15, 2, FALSE)</f>
        <v>2496.7676064257025</v>
      </c>
      <c r="H2217" t="s">
        <v>37</v>
      </c>
      <c r="I2217" s="2">
        <v>3498.67</v>
      </c>
      <c r="J2217" t="str">
        <f t="shared" si="310"/>
        <v>&gt;59</v>
      </c>
      <c r="K2217" s="2">
        <f t="shared" si="306"/>
        <v>3848.5370000000003</v>
      </c>
      <c r="L2217" s="2">
        <f t="shared" si="311"/>
        <v>3849</v>
      </c>
      <c r="M2217" s="2">
        <f t="shared" si="312"/>
        <v>3849</v>
      </c>
      <c r="N2217" s="2">
        <f t="shared" si="313"/>
        <v>3848</v>
      </c>
      <c r="O2217">
        <f t="shared" si="307"/>
        <v>2023</v>
      </c>
      <c r="P2217" t="str">
        <f t="shared" si="308"/>
        <v>May</v>
      </c>
      <c r="Q2217" t="str">
        <f t="shared" si="309"/>
        <v>May-2023</v>
      </c>
      <c r="R2217" s="2" t="str">
        <f t="shared" si="314"/>
        <v>ADULTS</v>
      </c>
    </row>
    <row r="2218" spans="1:18" x14ac:dyDescent="0.35">
      <c r="A2218" s="1">
        <v>44999</v>
      </c>
      <c r="B2218" t="s">
        <v>2248</v>
      </c>
      <c r="C2218">
        <v>81</v>
      </c>
      <c r="D2218" t="s">
        <v>21</v>
      </c>
      <c r="E2218" t="s">
        <v>10</v>
      </c>
      <c r="F2218" t="s">
        <v>30</v>
      </c>
      <c r="G2218" s="6">
        <f>VLOOKUP(F2218,S$11:$T$15, 2, FALSE)</f>
        <v>2496.7676064257025</v>
      </c>
      <c r="H2218" t="s">
        <v>28</v>
      </c>
      <c r="I2218" s="2">
        <v>3377.44</v>
      </c>
      <c r="J2218" t="str">
        <f t="shared" si="310"/>
        <v>&gt;59</v>
      </c>
      <c r="K2218" s="2">
        <f t="shared" si="306"/>
        <v>3715.1840000000002</v>
      </c>
      <c r="L2218" s="2">
        <f t="shared" si="311"/>
        <v>3715</v>
      </c>
      <c r="M2218" s="2">
        <f t="shared" si="312"/>
        <v>3716</v>
      </c>
      <c r="N2218" s="2">
        <f t="shared" si="313"/>
        <v>3715</v>
      </c>
      <c r="O2218">
        <f t="shared" si="307"/>
        <v>2023</v>
      </c>
      <c r="P2218" t="str">
        <f t="shared" si="308"/>
        <v>Mar</v>
      </c>
      <c r="Q2218" t="str">
        <f t="shared" si="309"/>
        <v>Mar-2023</v>
      </c>
      <c r="R2218" s="2" t="str">
        <f t="shared" si="314"/>
        <v>ADULTS</v>
      </c>
    </row>
    <row r="2219" spans="1:18" x14ac:dyDescent="0.35">
      <c r="A2219" s="1">
        <v>44779</v>
      </c>
      <c r="B2219" t="s">
        <v>2249</v>
      </c>
      <c r="C2219">
        <v>90</v>
      </c>
      <c r="D2219" t="s">
        <v>14</v>
      </c>
      <c r="E2219" t="s">
        <v>15</v>
      </c>
      <c r="F2219" t="s">
        <v>16</v>
      </c>
      <c r="G2219" s="6">
        <f>VLOOKUP(F2219,S$11:$T$15, 2, FALSE)</f>
        <v>2509.1716796874998</v>
      </c>
      <c r="H2219" t="s">
        <v>12</v>
      </c>
      <c r="I2219" s="2">
        <v>4397.2</v>
      </c>
      <c r="J2219" t="str">
        <f t="shared" si="310"/>
        <v>&gt;59</v>
      </c>
      <c r="K2219" s="2">
        <f t="shared" si="306"/>
        <v>4836.92</v>
      </c>
      <c r="L2219" s="2">
        <f t="shared" si="311"/>
        <v>4837</v>
      </c>
      <c r="M2219" s="2">
        <f t="shared" si="312"/>
        <v>4837</v>
      </c>
      <c r="N2219" s="2">
        <f t="shared" si="313"/>
        <v>4836</v>
      </c>
      <c r="O2219">
        <f t="shared" si="307"/>
        <v>2022</v>
      </c>
      <c r="P2219" t="str">
        <f t="shared" si="308"/>
        <v>Aug</v>
      </c>
      <c r="Q2219" t="str">
        <f t="shared" si="309"/>
        <v>Aug-2022</v>
      </c>
      <c r="R2219" s="2" t="str">
        <f t="shared" si="314"/>
        <v>ADULTS</v>
      </c>
    </row>
    <row r="2220" spans="1:18" x14ac:dyDescent="0.35">
      <c r="A2220" s="1">
        <v>44762</v>
      </c>
      <c r="B2220" t="s">
        <v>2250</v>
      </c>
      <c r="C2220">
        <v>28</v>
      </c>
      <c r="D2220" t="s">
        <v>21</v>
      </c>
      <c r="E2220" t="s">
        <v>27</v>
      </c>
      <c r="F2220" t="s">
        <v>30</v>
      </c>
      <c r="G2220" s="6">
        <f>VLOOKUP(F2220,S$11:$T$15, 2, FALSE)</f>
        <v>2496.7676064257025</v>
      </c>
      <c r="H2220" t="s">
        <v>67</v>
      </c>
      <c r="I2220" s="2">
        <v>4141.2299999999996</v>
      </c>
      <c r="J2220" t="str">
        <f t="shared" si="310"/>
        <v>18-39</v>
      </c>
      <c r="K2220" s="2">
        <f t="shared" si="306"/>
        <v>4555.3530000000001</v>
      </c>
      <c r="L2220" s="2">
        <f t="shared" si="311"/>
        <v>4555</v>
      </c>
      <c r="M2220" s="2">
        <f t="shared" si="312"/>
        <v>4556</v>
      </c>
      <c r="N2220" s="2">
        <f t="shared" si="313"/>
        <v>4555</v>
      </c>
      <c r="O2220">
        <f t="shared" si="307"/>
        <v>2022</v>
      </c>
      <c r="P2220" t="str">
        <f t="shared" si="308"/>
        <v>Jul</v>
      </c>
      <c r="Q2220" t="str">
        <f t="shared" si="309"/>
        <v>Jul-2022</v>
      </c>
      <c r="R2220" s="2" t="str">
        <f t="shared" si="314"/>
        <v>ADULTS</v>
      </c>
    </row>
    <row r="2221" spans="1:18" x14ac:dyDescent="0.35">
      <c r="A2221" s="1">
        <v>45019</v>
      </c>
      <c r="B2221" t="s">
        <v>2251</v>
      </c>
      <c r="C2221">
        <v>78</v>
      </c>
      <c r="D2221" t="s">
        <v>9</v>
      </c>
      <c r="E2221" t="s">
        <v>35</v>
      </c>
      <c r="F2221" t="s">
        <v>11</v>
      </c>
      <c r="G2221" s="6">
        <f>VLOOKUP(F2221,S$11:$T$15, 2, FALSE)</f>
        <v>2503.6022787783868</v>
      </c>
      <c r="H2221" t="s">
        <v>12</v>
      </c>
      <c r="I2221" s="2">
        <v>3298.24</v>
      </c>
      <c r="J2221" t="str">
        <f t="shared" si="310"/>
        <v>&gt;59</v>
      </c>
      <c r="K2221" s="2">
        <f t="shared" si="306"/>
        <v>3628.0639999999999</v>
      </c>
      <c r="L2221" s="2">
        <f t="shared" si="311"/>
        <v>3628</v>
      </c>
      <c r="M2221" s="2">
        <f t="shared" si="312"/>
        <v>3629</v>
      </c>
      <c r="N2221" s="2">
        <f t="shared" si="313"/>
        <v>3628</v>
      </c>
      <c r="O2221">
        <f t="shared" si="307"/>
        <v>2023</v>
      </c>
      <c r="P2221" t="str">
        <f t="shared" si="308"/>
        <v>Apr</v>
      </c>
      <c r="Q2221" t="str">
        <f t="shared" si="309"/>
        <v>Apr-2023</v>
      </c>
      <c r="R2221" s="2" t="str">
        <f t="shared" si="314"/>
        <v>ADULTS</v>
      </c>
    </row>
    <row r="2222" spans="1:18" x14ac:dyDescent="0.35">
      <c r="A2222" s="1">
        <v>44994</v>
      </c>
      <c r="B2222" t="s">
        <v>2252</v>
      </c>
      <c r="C2222">
        <v>28</v>
      </c>
      <c r="D2222" t="s">
        <v>14</v>
      </c>
      <c r="E2222" t="s">
        <v>10</v>
      </c>
      <c r="F2222" t="s">
        <v>30</v>
      </c>
      <c r="G2222" s="6">
        <f>VLOOKUP(F2222,S$11:$T$15, 2, FALSE)</f>
        <v>2496.7676064257025</v>
      </c>
      <c r="H2222" t="s">
        <v>40</v>
      </c>
      <c r="I2222" s="2">
        <v>4013.76</v>
      </c>
      <c r="J2222" t="str">
        <f t="shared" si="310"/>
        <v>18-39</v>
      </c>
      <c r="K2222" s="2">
        <f t="shared" si="306"/>
        <v>4415.1360000000004</v>
      </c>
      <c r="L2222" s="2">
        <f t="shared" si="311"/>
        <v>4415</v>
      </c>
      <c r="M2222" s="2">
        <f t="shared" si="312"/>
        <v>4416</v>
      </c>
      <c r="N2222" s="2">
        <f t="shared" si="313"/>
        <v>4415</v>
      </c>
      <c r="O2222">
        <f t="shared" si="307"/>
        <v>2023</v>
      </c>
      <c r="P2222" t="str">
        <f t="shared" si="308"/>
        <v>Mar</v>
      </c>
      <c r="Q2222" t="str">
        <f t="shared" si="309"/>
        <v>Mar-2023</v>
      </c>
      <c r="R2222" s="2" t="str">
        <f t="shared" si="314"/>
        <v>ADULTS</v>
      </c>
    </row>
    <row r="2223" spans="1:18" x14ac:dyDescent="0.35">
      <c r="A2223" s="1">
        <v>44682</v>
      </c>
      <c r="B2223" t="s">
        <v>2253</v>
      </c>
      <c r="C2223">
        <v>24</v>
      </c>
      <c r="D2223" t="s">
        <v>9</v>
      </c>
      <c r="E2223" t="s">
        <v>33</v>
      </c>
      <c r="F2223" t="s">
        <v>23</v>
      </c>
      <c r="G2223" s="6">
        <f>VLOOKUP(F2223,S$11:$T$15, 2, FALSE)</f>
        <v>2440.2966694490819</v>
      </c>
      <c r="H2223" t="s">
        <v>12</v>
      </c>
      <c r="I2223" s="2">
        <v>4415.12</v>
      </c>
      <c r="J2223" t="str">
        <f t="shared" si="310"/>
        <v>18-39</v>
      </c>
      <c r="K2223" s="2">
        <f t="shared" si="306"/>
        <v>4856.6320000000005</v>
      </c>
      <c r="L2223" s="2">
        <f t="shared" si="311"/>
        <v>4857</v>
      </c>
      <c r="M2223" s="2">
        <f t="shared" si="312"/>
        <v>4857</v>
      </c>
      <c r="N2223" s="2">
        <f t="shared" si="313"/>
        <v>4856</v>
      </c>
      <c r="O2223">
        <f t="shared" si="307"/>
        <v>2022</v>
      </c>
      <c r="P2223" t="str">
        <f t="shared" si="308"/>
        <v>May</v>
      </c>
      <c r="Q2223" t="str">
        <f t="shared" si="309"/>
        <v>May-2022</v>
      </c>
      <c r="R2223" s="2" t="str">
        <f t="shared" si="314"/>
        <v>ADULTS</v>
      </c>
    </row>
    <row r="2224" spans="1:18" x14ac:dyDescent="0.35">
      <c r="A2224" s="1">
        <v>45193</v>
      </c>
      <c r="B2224" t="s">
        <v>2254</v>
      </c>
      <c r="C2224">
        <v>54</v>
      </c>
      <c r="D2224" t="s">
        <v>14</v>
      </c>
      <c r="E2224" t="s">
        <v>10</v>
      </c>
      <c r="F2224" t="s">
        <v>16</v>
      </c>
      <c r="G2224" s="6">
        <f>VLOOKUP(F2224,S$11:$T$15, 2, FALSE)</f>
        <v>2509.1716796874998</v>
      </c>
      <c r="H2224" t="s">
        <v>12</v>
      </c>
      <c r="I2224" s="2">
        <v>1122.3699999999999</v>
      </c>
      <c r="J2224" t="str">
        <f t="shared" si="310"/>
        <v>40-59</v>
      </c>
      <c r="K2224" s="2">
        <f t="shared" si="306"/>
        <v>1234.607</v>
      </c>
      <c r="L2224" s="2">
        <f t="shared" si="311"/>
        <v>1235</v>
      </c>
      <c r="M2224" s="2">
        <f t="shared" si="312"/>
        <v>1235</v>
      </c>
      <c r="N2224" s="2">
        <f t="shared" si="313"/>
        <v>1234</v>
      </c>
      <c r="O2224">
        <f t="shared" si="307"/>
        <v>2023</v>
      </c>
      <c r="P2224" t="str">
        <f t="shared" si="308"/>
        <v>Sep</v>
      </c>
      <c r="Q2224" t="str">
        <f t="shared" si="309"/>
        <v>Sep-2023</v>
      </c>
      <c r="R2224" s="2" t="str">
        <f t="shared" si="314"/>
        <v>ADULTS</v>
      </c>
    </row>
    <row r="2225" spans="1:18" x14ac:dyDescent="0.35">
      <c r="A2225" s="1">
        <v>44933</v>
      </c>
      <c r="B2225" t="s">
        <v>2255</v>
      </c>
      <c r="C2225">
        <v>20</v>
      </c>
      <c r="D2225" t="s">
        <v>21</v>
      </c>
      <c r="E2225" t="s">
        <v>22</v>
      </c>
      <c r="F2225" t="s">
        <v>16</v>
      </c>
      <c r="G2225" s="6">
        <f>VLOOKUP(F2225,S$11:$T$15, 2, FALSE)</f>
        <v>2509.1716796874998</v>
      </c>
      <c r="H2225" t="s">
        <v>37</v>
      </c>
      <c r="I2225" s="2">
        <v>4058.54</v>
      </c>
      <c r="J2225" t="str">
        <f t="shared" si="310"/>
        <v>18-39</v>
      </c>
      <c r="K2225" s="2">
        <f t="shared" si="306"/>
        <v>4464.3940000000002</v>
      </c>
      <c r="L2225" s="2">
        <f t="shared" si="311"/>
        <v>4464</v>
      </c>
      <c r="M2225" s="2">
        <f t="shared" si="312"/>
        <v>4465</v>
      </c>
      <c r="N2225" s="2">
        <f t="shared" si="313"/>
        <v>4464</v>
      </c>
      <c r="O2225">
        <f t="shared" si="307"/>
        <v>2023</v>
      </c>
      <c r="P2225" t="str">
        <f t="shared" si="308"/>
        <v>Jan</v>
      </c>
      <c r="Q2225" t="str">
        <f t="shared" si="309"/>
        <v>Jan-2023</v>
      </c>
      <c r="R2225" s="2" t="str">
        <f t="shared" si="314"/>
        <v>ADULTS</v>
      </c>
    </row>
    <row r="2226" spans="1:18" x14ac:dyDescent="0.35">
      <c r="A2226" s="1">
        <v>44960</v>
      </c>
      <c r="B2226" t="s">
        <v>2256</v>
      </c>
      <c r="C2226">
        <v>25</v>
      </c>
      <c r="D2226" t="s">
        <v>9</v>
      </c>
      <c r="E2226" t="s">
        <v>22</v>
      </c>
      <c r="F2226" t="s">
        <v>23</v>
      </c>
      <c r="G2226" s="6">
        <f>VLOOKUP(F2226,S$11:$T$15, 2, FALSE)</f>
        <v>2440.2966694490819</v>
      </c>
      <c r="H2226" t="s">
        <v>40</v>
      </c>
      <c r="I2226" s="2">
        <v>1912.22</v>
      </c>
      <c r="J2226" t="str">
        <f t="shared" si="310"/>
        <v>18-39</v>
      </c>
      <c r="K2226" s="2">
        <f t="shared" si="306"/>
        <v>2103.442</v>
      </c>
      <c r="L2226" s="2">
        <f t="shared" si="311"/>
        <v>2103</v>
      </c>
      <c r="M2226" s="2">
        <f t="shared" si="312"/>
        <v>2104</v>
      </c>
      <c r="N2226" s="2">
        <f t="shared" si="313"/>
        <v>2103</v>
      </c>
      <c r="O2226">
        <f t="shared" si="307"/>
        <v>2023</v>
      </c>
      <c r="P2226" t="str">
        <f t="shared" si="308"/>
        <v>Feb</v>
      </c>
      <c r="Q2226" t="str">
        <f t="shared" si="309"/>
        <v>Feb-2023</v>
      </c>
      <c r="R2226" s="2" t="str">
        <f t="shared" si="314"/>
        <v>ADULTS</v>
      </c>
    </row>
    <row r="2227" spans="1:18" x14ac:dyDescent="0.35">
      <c r="A2227" s="1">
        <v>44638</v>
      </c>
      <c r="B2227" t="s">
        <v>2257</v>
      </c>
      <c r="C2227">
        <v>15</v>
      </c>
      <c r="D2227" t="s">
        <v>21</v>
      </c>
      <c r="E2227" t="s">
        <v>10</v>
      </c>
      <c r="F2227" t="s">
        <v>11</v>
      </c>
      <c r="G2227" s="6">
        <f>VLOOKUP(F2227,S$11:$T$15, 2, FALSE)</f>
        <v>2503.6022787783868</v>
      </c>
      <c r="H2227" t="s">
        <v>37</v>
      </c>
      <c r="I2227" s="2">
        <v>3921.06</v>
      </c>
      <c r="J2227" t="str">
        <f t="shared" si="310"/>
        <v>0-17</v>
      </c>
      <c r="K2227" s="2">
        <f t="shared" si="306"/>
        <v>4313.1660000000002</v>
      </c>
      <c r="L2227" s="2">
        <f t="shared" si="311"/>
        <v>4313</v>
      </c>
      <c r="M2227" s="2">
        <f t="shared" si="312"/>
        <v>4314</v>
      </c>
      <c r="N2227" s="2">
        <f t="shared" si="313"/>
        <v>4313</v>
      </c>
      <c r="O2227">
        <f t="shared" si="307"/>
        <v>2022</v>
      </c>
      <c r="P2227" t="str">
        <f t="shared" si="308"/>
        <v>Mar</v>
      </c>
      <c r="Q2227" t="str">
        <f t="shared" si="309"/>
        <v>Mar-2022</v>
      </c>
      <c r="R2227" s="2" t="str">
        <f t="shared" si="314"/>
        <v>CHILDREN</v>
      </c>
    </row>
    <row r="2228" spans="1:18" x14ac:dyDescent="0.35">
      <c r="A2228" s="1">
        <v>45121</v>
      </c>
      <c r="B2228" t="s">
        <v>2258</v>
      </c>
      <c r="C2228">
        <v>56</v>
      </c>
      <c r="D2228" t="s">
        <v>21</v>
      </c>
      <c r="E2228" t="s">
        <v>22</v>
      </c>
      <c r="F2228" t="s">
        <v>11</v>
      </c>
      <c r="G2228" s="6">
        <f>VLOOKUP(F2228,S$11:$T$15, 2, FALSE)</f>
        <v>2503.6022787783868</v>
      </c>
      <c r="H2228" t="s">
        <v>12</v>
      </c>
      <c r="I2228" s="2">
        <v>1728.65</v>
      </c>
      <c r="J2228" t="str">
        <f t="shared" si="310"/>
        <v>40-59</v>
      </c>
      <c r="K2228" s="2">
        <f t="shared" si="306"/>
        <v>1901.5150000000003</v>
      </c>
      <c r="L2228" s="2">
        <f t="shared" si="311"/>
        <v>1902</v>
      </c>
      <c r="M2228" s="2">
        <f t="shared" si="312"/>
        <v>1902</v>
      </c>
      <c r="N2228" s="2">
        <f t="shared" si="313"/>
        <v>1901</v>
      </c>
      <c r="O2228">
        <f t="shared" si="307"/>
        <v>2023</v>
      </c>
      <c r="P2228" t="str">
        <f t="shared" si="308"/>
        <v>Jul</v>
      </c>
      <c r="Q2228" t="str">
        <f t="shared" si="309"/>
        <v>Jul-2023</v>
      </c>
      <c r="R2228" s="2" t="str">
        <f t="shared" si="314"/>
        <v>ADULTS</v>
      </c>
    </row>
    <row r="2229" spans="1:18" x14ac:dyDescent="0.35">
      <c r="A2229" s="1">
        <v>45243</v>
      </c>
      <c r="B2229" t="s">
        <v>2259</v>
      </c>
      <c r="C2229">
        <v>16</v>
      </c>
      <c r="D2229" t="s">
        <v>14</v>
      </c>
      <c r="E2229" t="s">
        <v>35</v>
      </c>
      <c r="F2229" t="s">
        <v>30</v>
      </c>
      <c r="G2229" s="6">
        <f>VLOOKUP(F2229,S$11:$T$15, 2, FALSE)</f>
        <v>2496.7676064257025</v>
      </c>
      <c r="H2229" t="s">
        <v>37</v>
      </c>
      <c r="I2229" s="2">
        <v>4052.34</v>
      </c>
      <c r="J2229" t="str">
        <f t="shared" si="310"/>
        <v>0-17</v>
      </c>
      <c r="K2229" s="2">
        <f t="shared" si="306"/>
        <v>4457.5740000000005</v>
      </c>
      <c r="L2229" s="2">
        <f t="shared" si="311"/>
        <v>4458</v>
      </c>
      <c r="M2229" s="2">
        <f t="shared" si="312"/>
        <v>4458</v>
      </c>
      <c r="N2229" s="2">
        <f t="shared" si="313"/>
        <v>4457</v>
      </c>
      <c r="O2229">
        <f t="shared" si="307"/>
        <v>2023</v>
      </c>
      <c r="P2229" t="str">
        <f t="shared" si="308"/>
        <v>Nov</v>
      </c>
      <c r="Q2229" t="str">
        <f t="shared" si="309"/>
        <v>Nov-2023</v>
      </c>
      <c r="R2229" s="2" t="str">
        <f t="shared" si="314"/>
        <v>CHILDREN</v>
      </c>
    </row>
    <row r="2230" spans="1:18" x14ac:dyDescent="0.35">
      <c r="A2230" s="1">
        <v>44688</v>
      </c>
      <c r="B2230" t="s">
        <v>2260</v>
      </c>
      <c r="C2230">
        <v>11</v>
      </c>
      <c r="D2230" t="s">
        <v>14</v>
      </c>
      <c r="E2230" t="s">
        <v>33</v>
      </c>
      <c r="F2230" t="s">
        <v>11</v>
      </c>
      <c r="G2230" s="6">
        <f>VLOOKUP(F2230,S$11:$T$15, 2, FALSE)</f>
        <v>2503.6022787783868</v>
      </c>
      <c r="H2230" t="s">
        <v>40</v>
      </c>
      <c r="I2230" s="2">
        <v>853.06</v>
      </c>
      <c r="J2230" t="str">
        <f t="shared" si="310"/>
        <v>0-17</v>
      </c>
      <c r="K2230" s="2">
        <f t="shared" si="306"/>
        <v>938.36599999999999</v>
      </c>
      <c r="L2230" s="2">
        <f t="shared" si="311"/>
        <v>938</v>
      </c>
      <c r="M2230" s="2">
        <f t="shared" si="312"/>
        <v>939</v>
      </c>
      <c r="N2230" s="2">
        <f t="shared" si="313"/>
        <v>938</v>
      </c>
      <c r="O2230">
        <f t="shared" si="307"/>
        <v>2022</v>
      </c>
      <c r="P2230" t="str">
        <f t="shared" si="308"/>
        <v>May</v>
      </c>
      <c r="Q2230" t="str">
        <f t="shared" si="309"/>
        <v>May-2022</v>
      </c>
      <c r="R2230" s="2" t="str">
        <f t="shared" si="314"/>
        <v>CHILDREN</v>
      </c>
    </row>
    <row r="2231" spans="1:18" x14ac:dyDescent="0.35">
      <c r="A2231" s="1">
        <v>45149</v>
      </c>
      <c r="B2231" t="s">
        <v>2261</v>
      </c>
      <c r="C2231">
        <v>52</v>
      </c>
      <c r="D2231" t="s">
        <v>9</v>
      </c>
      <c r="E2231" t="s">
        <v>35</v>
      </c>
      <c r="F2231" t="s">
        <v>11</v>
      </c>
      <c r="G2231" s="6">
        <f>VLOOKUP(F2231,S$11:$T$15, 2, FALSE)</f>
        <v>2503.6022787783868</v>
      </c>
      <c r="H2231" t="s">
        <v>17</v>
      </c>
      <c r="I2231" s="2">
        <v>2129.08</v>
      </c>
      <c r="J2231" t="str">
        <f t="shared" si="310"/>
        <v>40-59</v>
      </c>
      <c r="K2231" s="2">
        <f t="shared" si="306"/>
        <v>2341.9880000000003</v>
      </c>
      <c r="L2231" s="2">
        <f t="shared" si="311"/>
        <v>2342</v>
      </c>
      <c r="M2231" s="2">
        <f t="shared" si="312"/>
        <v>2342</v>
      </c>
      <c r="N2231" s="2">
        <f t="shared" si="313"/>
        <v>2341</v>
      </c>
      <c r="O2231">
        <f t="shared" si="307"/>
        <v>2023</v>
      </c>
      <c r="P2231" t="str">
        <f t="shared" si="308"/>
        <v>Aug</v>
      </c>
      <c r="Q2231" t="str">
        <f t="shared" si="309"/>
        <v>Aug-2023</v>
      </c>
      <c r="R2231" s="2" t="str">
        <f t="shared" si="314"/>
        <v>ADULTS</v>
      </c>
    </row>
    <row r="2232" spans="1:18" x14ac:dyDescent="0.35">
      <c r="A2232" s="1">
        <v>44786</v>
      </c>
      <c r="B2232" t="s">
        <v>2262</v>
      </c>
      <c r="C2232">
        <v>68</v>
      </c>
      <c r="D2232" t="s">
        <v>21</v>
      </c>
      <c r="E2232" t="s">
        <v>22</v>
      </c>
      <c r="F2232" t="s">
        <v>16</v>
      </c>
      <c r="G2232" s="6">
        <f>VLOOKUP(F2232,S$11:$T$15, 2, FALSE)</f>
        <v>2509.1716796874998</v>
      </c>
      <c r="H2232" t="s">
        <v>40</v>
      </c>
      <c r="I2232" s="2">
        <v>615.32000000000005</v>
      </c>
      <c r="J2232" t="str">
        <f t="shared" si="310"/>
        <v>&gt;59</v>
      </c>
      <c r="K2232" s="2">
        <f t="shared" si="306"/>
        <v>676.85200000000009</v>
      </c>
      <c r="L2232" s="2">
        <f t="shared" si="311"/>
        <v>677</v>
      </c>
      <c r="M2232" s="2">
        <f t="shared" si="312"/>
        <v>677</v>
      </c>
      <c r="N2232" s="2">
        <f t="shared" si="313"/>
        <v>676</v>
      </c>
      <c r="O2232">
        <f t="shared" si="307"/>
        <v>2022</v>
      </c>
      <c r="P2232" t="str">
        <f t="shared" si="308"/>
        <v>Aug</v>
      </c>
      <c r="Q2232" t="str">
        <f t="shared" si="309"/>
        <v>Aug-2022</v>
      </c>
      <c r="R2232" s="2" t="str">
        <f t="shared" si="314"/>
        <v>ADULTS</v>
      </c>
    </row>
    <row r="2233" spans="1:18" x14ac:dyDescent="0.35">
      <c r="A2233" s="1">
        <v>44799</v>
      </c>
      <c r="B2233" t="s">
        <v>2263</v>
      </c>
      <c r="C2233">
        <v>48</v>
      </c>
      <c r="D2233" t="s">
        <v>14</v>
      </c>
      <c r="E2233" t="s">
        <v>19</v>
      </c>
      <c r="F2233" t="s">
        <v>23</v>
      </c>
      <c r="G2233" s="6">
        <f>VLOOKUP(F2233,S$11:$T$15, 2, FALSE)</f>
        <v>2440.2966694490819</v>
      </c>
      <c r="H2233" t="s">
        <v>12</v>
      </c>
      <c r="I2233" s="2">
        <v>2432.89</v>
      </c>
      <c r="J2233" t="str">
        <f t="shared" si="310"/>
        <v>40-59</v>
      </c>
      <c r="K2233" s="2">
        <f t="shared" si="306"/>
        <v>2676.1790000000001</v>
      </c>
      <c r="L2233" s="2">
        <f t="shared" si="311"/>
        <v>2676</v>
      </c>
      <c r="M2233" s="2">
        <f t="shared" si="312"/>
        <v>2677</v>
      </c>
      <c r="N2233" s="2">
        <f t="shared" si="313"/>
        <v>2676</v>
      </c>
      <c r="O2233">
        <f t="shared" si="307"/>
        <v>2022</v>
      </c>
      <c r="P2233" t="str">
        <f t="shared" si="308"/>
        <v>Aug</v>
      </c>
      <c r="Q2233" t="str">
        <f t="shared" si="309"/>
        <v>Aug-2022</v>
      </c>
      <c r="R2233" s="2" t="str">
        <f t="shared" si="314"/>
        <v>ADULTS</v>
      </c>
    </row>
    <row r="2234" spans="1:18" x14ac:dyDescent="0.35">
      <c r="A2234" s="1">
        <v>45171</v>
      </c>
      <c r="B2234" t="s">
        <v>2264</v>
      </c>
      <c r="C2234">
        <v>99</v>
      </c>
      <c r="D2234" t="s">
        <v>9</v>
      </c>
      <c r="E2234" t="s">
        <v>35</v>
      </c>
      <c r="F2234" t="s">
        <v>30</v>
      </c>
      <c r="G2234" s="6">
        <f>VLOOKUP(F2234,S$11:$T$15, 2, FALSE)</f>
        <v>2496.7676064257025</v>
      </c>
      <c r="H2234" t="s">
        <v>12</v>
      </c>
      <c r="I2234" s="2">
        <v>996.34</v>
      </c>
      <c r="J2234" t="str">
        <f t="shared" si="310"/>
        <v>&gt;59</v>
      </c>
      <c r="K2234" s="2">
        <f t="shared" si="306"/>
        <v>1095.9740000000002</v>
      </c>
      <c r="L2234" s="2">
        <f t="shared" si="311"/>
        <v>1096</v>
      </c>
      <c r="M2234" s="2">
        <f t="shared" si="312"/>
        <v>1096</v>
      </c>
      <c r="N2234" s="2">
        <f t="shared" si="313"/>
        <v>1095</v>
      </c>
      <c r="O2234">
        <f t="shared" si="307"/>
        <v>2023</v>
      </c>
      <c r="P2234" t="str">
        <f t="shared" si="308"/>
        <v>Sep</v>
      </c>
      <c r="Q2234" t="str">
        <f t="shared" si="309"/>
        <v>Sep-2023</v>
      </c>
      <c r="R2234" s="2" t="str">
        <f t="shared" si="314"/>
        <v>ADULTS</v>
      </c>
    </row>
    <row r="2235" spans="1:18" x14ac:dyDescent="0.35">
      <c r="A2235" s="1">
        <v>44942</v>
      </c>
      <c r="B2235" t="s">
        <v>2265</v>
      </c>
      <c r="C2235">
        <v>94</v>
      </c>
      <c r="D2235" t="s">
        <v>9</v>
      </c>
      <c r="E2235" t="s">
        <v>35</v>
      </c>
      <c r="F2235" t="s">
        <v>11</v>
      </c>
      <c r="G2235" s="6">
        <f>VLOOKUP(F2235,S$11:$T$15, 2, FALSE)</f>
        <v>2503.6022787783868</v>
      </c>
      <c r="H2235" t="s">
        <v>40</v>
      </c>
      <c r="I2235" s="2">
        <v>540.63</v>
      </c>
      <c r="J2235" t="str">
        <f t="shared" si="310"/>
        <v>&gt;59</v>
      </c>
      <c r="K2235" s="2">
        <f t="shared" si="306"/>
        <v>594.6930000000001</v>
      </c>
      <c r="L2235" s="2">
        <f t="shared" si="311"/>
        <v>595</v>
      </c>
      <c r="M2235" s="2">
        <f t="shared" si="312"/>
        <v>595</v>
      </c>
      <c r="N2235" s="2">
        <f t="shared" si="313"/>
        <v>594</v>
      </c>
      <c r="O2235">
        <f t="shared" si="307"/>
        <v>2023</v>
      </c>
      <c r="P2235" t="str">
        <f t="shared" si="308"/>
        <v>Jan</v>
      </c>
      <c r="Q2235" t="str">
        <f t="shared" si="309"/>
        <v>Jan-2023</v>
      </c>
      <c r="R2235" s="2" t="str">
        <f t="shared" si="314"/>
        <v>ADULTS</v>
      </c>
    </row>
    <row r="2236" spans="1:18" x14ac:dyDescent="0.35">
      <c r="A2236" s="1">
        <v>44634</v>
      </c>
      <c r="B2236" t="s">
        <v>2266</v>
      </c>
      <c r="C2236">
        <v>8</v>
      </c>
      <c r="D2236" t="s">
        <v>9</v>
      </c>
      <c r="E2236" t="s">
        <v>25</v>
      </c>
      <c r="F2236" t="s">
        <v>30</v>
      </c>
      <c r="G2236" s="6">
        <f>VLOOKUP(F2236,S$11:$T$15, 2, FALSE)</f>
        <v>2496.7676064257025</v>
      </c>
      <c r="H2236" t="s">
        <v>12</v>
      </c>
      <c r="I2236" s="2">
        <v>3712.32</v>
      </c>
      <c r="J2236" t="str">
        <f t="shared" si="310"/>
        <v>0-17</v>
      </c>
      <c r="K2236" s="2">
        <f t="shared" si="306"/>
        <v>4083.5520000000006</v>
      </c>
      <c r="L2236" s="2">
        <f t="shared" si="311"/>
        <v>4084</v>
      </c>
      <c r="M2236" s="2">
        <f t="shared" si="312"/>
        <v>4084</v>
      </c>
      <c r="N2236" s="2">
        <f t="shared" si="313"/>
        <v>4083</v>
      </c>
      <c r="O2236">
        <f t="shared" si="307"/>
        <v>2022</v>
      </c>
      <c r="P2236" t="str">
        <f t="shared" si="308"/>
        <v>Mar</v>
      </c>
      <c r="Q2236" t="str">
        <f t="shared" si="309"/>
        <v>Mar-2022</v>
      </c>
      <c r="R2236" s="2" t="str">
        <f t="shared" si="314"/>
        <v>CHILDREN</v>
      </c>
    </row>
    <row r="2237" spans="1:18" x14ac:dyDescent="0.35">
      <c r="A2237" s="1">
        <v>44703</v>
      </c>
      <c r="B2237" t="s">
        <v>2267</v>
      </c>
      <c r="C2237">
        <v>47</v>
      </c>
      <c r="D2237" t="s">
        <v>9</v>
      </c>
      <c r="E2237" t="s">
        <v>22</v>
      </c>
      <c r="F2237" t="s">
        <v>30</v>
      </c>
      <c r="G2237" s="6">
        <f>VLOOKUP(F2237,S$11:$T$15, 2, FALSE)</f>
        <v>2496.7676064257025</v>
      </c>
      <c r="H2237" t="s">
        <v>40</v>
      </c>
      <c r="I2237" s="2">
        <v>470.55</v>
      </c>
      <c r="J2237" t="str">
        <f t="shared" si="310"/>
        <v>40-59</v>
      </c>
      <c r="K2237" s="2">
        <f t="shared" si="306"/>
        <v>517.60500000000002</v>
      </c>
      <c r="L2237" s="2">
        <f t="shared" si="311"/>
        <v>518</v>
      </c>
      <c r="M2237" s="2">
        <f t="shared" si="312"/>
        <v>518</v>
      </c>
      <c r="N2237" s="2">
        <f t="shared" si="313"/>
        <v>517</v>
      </c>
      <c r="O2237">
        <f t="shared" si="307"/>
        <v>2022</v>
      </c>
      <c r="P2237" t="str">
        <f t="shared" si="308"/>
        <v>May</v>
      </c>
      <c r="Q2237" t="str">
        <f t="shared" si="309"/>
        <v>May-2022</v>
      </c>
      <c r="R2237" s="2" t="str">
        <f t="shared" si="314"/>
        <v>ADULTS</v>
      </c>
    </row>
    <row r="2238" spans="1:18" x14ac:dyDescent="0.35">
      <c r="A2238" s="1">
        <v>45137</v>
      </c>
      <c r="B2238" t="s">
        <v>2268</v>
      </c>
      <c r="C2238">
        <v>16</v>
      </c>
      <c r="D2238" t="s">
        <v>14</v>
      </c>
      <c r="E2238" t="s">
        <v>19</v>
      </c>
      <c r="F2238" t="s">
        <v>16</v>
      </c>
      <c r="G2238" s="6">
        <f>VLOOKUP(F2238,S$11:$T$15, 2, FALSE)</f>
        <v>2509.1716796874998</v>
      </c>
      <c r="H2238" t="s">
        <v>37</v>
      </c>
      <c r="I2238" s="2">
        <v>1286.21</v>
      </c>
      <c r="J2238" t="str">
        <f t="shared" si="310"/>
        <v>0-17</v>
      </c>
      <c r="K2238" s="2">
        <f t="shared" si="306"/>
        <v>1414.8310000000001</v>
      </c>
      <c r="L2238" s="2">
        <f t="shared" si="311"/>
        <v>1415</v>
      </c>
      <c r="M2238" s="2">
        <f t="shared" si="312"/>
        <v>1415</v>
      </c>
      <c r="N2238" s="2">
        <f t="shared" si="313"/>
        <v>1414</v>
      </c>
      <c r="O2238">
        <f t="shared" si="307"/>
        <v>2023</v>
      </c>
      <c r="P2238" t="str">
        <f t="shared" si="308"/>
        <v>Jul</v>
      </c>
      <c r="Q2238" t="str">
        <f t="shared" si="309"/>
        <v>Jul-2023</v>
      </c>
      <c r="R2238" s="2" t="str">
        <f t="shared" si="314"/>
        <v>CHILDREN</v>
      </c>
    </row>
    <row r="2239" spans="1:18" x14ac:dyDescent="0.35">
      <c r="A2239" s="1">
        <v>44586</v>
      </c>
      <c r="B2239" t="s">
        <v>2269</v>
      </c>
      <c r="C2239">
        <v>71</v>
      </c>
      <c r="D2239" t="s">
        <v>9</v>
      </c>
      <c r="E2239" t="s">
        <v>19</v>
      </c>
      <c r="F2239" t="s">
        <v>23</v>
      </c>
      <c r="G2239" s="6">
        <f>VLOOKUP(F2239,S$11:$T$15, 2, FALSE)</f>
        <v>2440.2966694490819</v>
      </c>
      <c r="H2239" t="s">
        <v>40</v>
      </c>
      <c r="I2239" s="2">
        <v>3826.4</v>
      </c>
      <c r="J2239" t="str">
        <f t="shared" si="310"/>
        <v>&gt;59</v>
      </c>
      <c r="K2239" s="2">
        <f t="shared" si="306"/>
        <v>4209.0400000000009</v>
      </c>
      <c r="L2239" s="2">
        <f t="shared" si="311"/>
        <v>4209</v>
      </c>
      <c r="M2239" s="2">
        <f t="shared" si="312"/>
        <v>4210</v>
      </c>
      <c r="N2239" s="2">
        <f t="shared" si="313"/>
        <v>4209</v>
      </c>
      <c r="O2239">
        <f t="shared" si="307"/>
        <v>2022</v>
      </c>
      <c r="P2239" t="str">
        <f t="shared" si="308"/>
        <v>Jan</v>
      </c>
      <c r="Q2239" t="str">
        <f t="shared" si="309"/>
        <v>Jan-2022</v>
      </c>
      <c r="R2239" s="2" t="str">
        <f t="shared" si="314"/>
        <v>ADULTS</v>
      </c>
    </row>
    <row r="2240" spans="1:18" x14ac:dyDescent="0.35">
      <c r="A2240" s="1">
        <v>44652</v>
      </c>
      <c r="B2240" t="s">
        <v>2270</v>
      </c>
      <c r="C2240">
        <v>35</v>
      </c>
      <c r="D2240" t="s">
        <v>9</v>
      </c>
      <c r="E2240" t="s">
        <v>25</v>
      </c>
      <c r="F2240" t="s">
        <v>16</v>
      </c>
      <c r="G2240" s="6">
        <f>VLOOKUP(F2240,S$11:$T$15, 2, FALSE)</f>
        <v>2509.1716796874998</v>
      </c>
      <c r="H2240" t="s">
        <v>12</v>
      </c>
      <c r="I2240" s="2">
        <v>3710.47</v>
      </c>
      <c r="J2240" t="str">
        <f t="shared" si="310"/>
        <v>18-39</v>
      </c>
      <c r="K2240" s="2">
        <f t="shared" si="306"/>
        <v>4081.5170000000003</v>
      </c>
      <c r="L2240" s="2">
        <f t="shared" si="311"/>
        <v>4082</v>
      </c>
      <c r="M2240" s="2">
        <f t="shared" si="312"/>
        <v>4082</v>
      </c>
      <c r="N2240" s="2">
        <f t="shared" si="313"/>
        <v>4081</v>
      </c>
      <c r="O2240">
        <f t="shared" si="307"/>
        <v>2022</v>
      </c>
      <c r="P2240" t="str">
        <f t="shared" si="308"/>
        <v>Apr</v>
      </c>
      <c r="Q2240" t="str">
        <f t="shared" si="309"/>
        <v>Apr-2022</v>
      </c>
      <c r="R2240" s="2" t="str">
        <f t="shared" si="314"/>
        <v>ADULTS</v>
      </c>
    </row>
    <row r="2241" spans="1:18" x14ac:dyDescent="0.35">
      <c r="A2241" s="1">
        <v>45200</v>
      </c>
      <c r="B2241" t="s">
        <v>2271</v>
      </c>
      <c r="C2241">
        <v>95</v>
      </c>
      <c r="D2241" t="s">
        <v>9</v>
      </c>
      <c r="E2241" t="s">
        <v>33</v>
      </c>
      <c r="F2241" t="s">
        <v>16</v>
      </c>
      <c r="G2241" s="6">
        <f>VLOOKUP(F2241,S$11:$T$15, 2, FALSE)</f>
        <v>2509.1716796874998</v>
      </c>
      <c r="H2241" t="s">
        <v>40</v>
      </c>
      <c r="I2241" s="2">
        <v>3646.65</v>
      </c>
      <c r="J2241" t="str">
        <f t="shared" si="310"/>
        <v>&gt;59</v>
      </c>
      <c r="K2241" s="2">
        <f t="shared" si="306"/>
        <v>4011.3150000000005</v>
      </c>
      <c r="L2241" s="2">
        <f t="shared" si="311"/>
        <v>4011</v>
      </c>
      <c r="M2241" s="2">
        <f t="shared" si="312"/>
        <v>4012</v>
      </c>
      <c r="N2241" s="2">
        <f t="shared" si="313"/>
        <v>4011</v>
      </c>
      <c r="O2241">
        <f t="shared" si="307"/>
        <v>2023</v>
      </c>
      <c r="P2241" t="str">
        <f t="shared" si="308"/>
        <v>Oct</v>
      </c>
      <c r="Q2241" t="str">
        <f t="shared" si="309"/>
        <v>Oct-2023</v>
      </c>
      <c r="R2241" s="2" t="str">
        <f t="shared" si="314"/>
        <v>ADULTS</v>
      </c>
    </row>
    <row r="2242" spans="1:18" x14ac:dyDescent="0.35">
      <c r="A2242" s="1">
        <v>44641</v>
      </c>
      <c r="B2242" t="s">
        <v>2272</v>
      </c>
      <c r="C2242">
        <v>2</v>
      </c>
      <c r="D2242" t="s">
        <v>9</v>
      </c>
      <c r="E2242" t="s">
        <v>33</v>
      </c>
      <c r="F2242" t="s">
        <v>11</v>
      </c>
      <c r="G2242" s="6">
        <f>VLOOKUP(F2242,S$11:$T$15, 2, FALSE)</f>
        <v>2503.6022787783868</v>
      </c>
      <c r="H2242" t="s">
        <v>28</v>
      </c>
      <c r="I2242" s="2">
        <v>1178.68</v>
      </c>
      <c r="J2242" t="str">
        <f t="shared" si="310"/>
        <v>0-17</v>
      </c>
      <c r="K2242" s="2">
        <f t="shared" ref="K2242:K2305" si="315">I2242*1.1</f>
        <v>1296.5480000000002</v>
      </c>
      <c r="L2242" s="2">
        <f t="shared" si="311"/>
        <v>1297</v>
      </c>
      <c r="M2242" s="2">
        <f t="shared" si="312"/>
        <v>1297</v>
      </c>
      <c r="N2242" s="2">
        <f t="shared" si="313"/>
        <v>1296</v>
      </c>
      <c r="O2242">
        <f t="shared" ref="O2242:O2305" si="316">YEAR(A2242)</f>
        <v>2022</v>
      </c>
      <c r="P2242" t="str">
        <f t="shared" ref="P2242:P2305" si="317">TEXT(A2242, "MMM")</f>
        <v>Mar</v>
      </c>
      <c r="Q2242" t="str">
        <f t="shared" ref="Q2242:Q2305" si="318">TEXT(A2242, "MMM-YYYY")</f>
        <v>Mar-2022</v>
      </c>
      <c r="R2242" s="2" t="str">
        <f t="shared" si="314"/>
        <v>CHILDREN</v>
      </c>
    </row>
    <row r="2243" spans="1:18" x14ac:dyDescent="0.35">
      <c r="A2243" s="1">
        <v>44945</v>
      </c>
      <c r="B2243" t="s">
        <v>2273</v>
      </c>
      <c r="C2243">
        <v>37</v>
      </c>
      <c r="D2243" t="s">
        <v>9</v>
      </c>
      <c r="E2243" t="s">
        <v>27</v>
      </c>
      <c r="F2243" t="s">
        <v>11</v>
      </c>
      <c r="G2243" s="6">
        <f>VLOOKUP(F2243,S$11:$T$15, 2, FALSE)</f>
        <v>2503.6022787783868</v>
      </c>
      <c r="H2243" t="s">
        <v>28</v>
      </c>
      <c r="I2243" s="2">
        <v>153.22</v>
      </c>
      <c r="J2243" t="str">
        <f t="shared" ref="J2243:J2306" si="319">IF(C2243&lt;=17,"0-17",IF(C2243&lt;=39, "18-39", IF(C2243&lt;=59, "40-59", "&gt;59")))</f>
        <v>18-39</v>
      </c>
      <c r="K2243" s="2">
        <f t="shared" si="315"/>
        <v>168.542</v>
      </c>
      <c r="L2243" s="2">
        <f t="shared" ref="L2243:L2306" si="320">ROUND(K2243, 0)</f>
        <v>169</v>
      </c>
      <c r="M2243" s="2">
        <f t="shared" ref="M2243:M2306" si="321">ROUNDUP(K2243, 0)</f>
        <v>169</v>
      </c>
      <c r="N2243" s="2">
        <f t="shared" ref="N2243:N2306" si="322">ROUNDDOWN(K2243,0)</f>
        <v>168</v>
      </c>
      <c r="O2243">
        <f t="shared" si="316"/>
        <v>2023</v>
      </c>
      <c r="P2243" t="str">
        <f t="shared" si="317"/>
        <v>Jan</v>
      </c>
      <c r="Q2243" t="str">
        <f t="shared" si="318"/>
        <v>Jan-2023</v>
      </c>
      <c r="R2243" s="2" t="str">
        <f t="shared" ref="R2243:R2306" si="323">IF(C2243&gt;=18, "ADULTS", "CHILDREN")</f>
        <v>ADULTS</v>
      </c>
    </row>
    <row r="2244" spans="1:18" x14ac:dyDescent="0.35">
      <c r="A2244" s="1">
        <v>45007</v>
      </c>
      <c r="B2244" t="s">
        <v>2274</v>
      </c>
      <c r="C2244">
        <v>98</v>
      </c>
      <c r="D2244" t="s">
        <v>9</v>
      </c>
      <c r="E2244" t="s">
        <v>33</v>
      </c>
      <c r="F2244" t="s">
        <v>11</v>
      </c>
      <c r="G2244" s="6">
        <f>VLOOKUP(F2244,S$11:$T$15, 2, FALSE)</f>
        <v>2503.6022787783868</v>
      </c>
      <c r="H2244" t="s">
        <v>40</v>
      </c>
      <c r="I2244" s="2">
        <v>3336.13</v>
      </c>
      <c r="J2244" t="str">
        <f t="shared" si="319"/>
        <v>&gt;59</v>
      </c>
      <c r="K2244" s="2">
        <f t="shared" si="315"/>
        <v>3669.7430000000004</v>
      </c>
      <c r="L2244" s="2">
        <f t="shared" si="320"/>
        <v>3670</v>
      </c>
      <c r="M2244" s="2">
        <f t="shared" si="321"/>
        <v>3670</v>
      </c>
      <c r="N2244" s="2">
        <f t="shared" si="322"/>
        <v>3669</v>
      </c>
      <c r="O2244">
        <f t="shared" si="316"/>
        <v>2023</v>
      </c>
      <c r="P2244" t="str">
        <f t="shared" si="317"/>
        <v>Mar</v>
      </c>
      <c r="Q2244" t="str">
        <f t="shared" si="318"/>
        <v>Mar-2023</v>
      </c>
      <c r="R2244" s="2" t="str">
        <f t="shared" si="323"/>
        <v>ADULTS</v>
      </c>
    </row>
    <row r="2245" spans="1:18" x14ac:dyDescent="0.35">
      <c r="A2245" s="1">
        <v>45269</v>
      </c>
      <c r="B2245" t="s">
        <v>2275</v>
      </c>
      <c r="C2245">
        <v>79</v>
      </c>
      <c r="D2245" t="s">
        <v>21</v>
      </c>
      <c r="E2245" t="s">
        <v>22</v>
      </c>
      <c r="F2245" t="s">
        <v>16</v>
      </c>
      <c r="G2245" s="6">
        <f>VLOOKUP(F2245,S$11:$T$15, 2, FALSE)</f>
        <v>2509.1716796874998</v>
      </c>
      <c r="H2245" t="s">
        <v>28</v>
      </c>
      <c r="I2245" s="2">
        <v>1256.18</v>
      </c>
      <c r="J2245" t="str">
        <f t="shared" si="319"/>
        <v>&gt;59</v>
      </c>
      <c r="K2245" s="2">
        <f t="shared" si="315"/>
        <v>1381.7980000000002</v>
      </c>
      <c r="L2245" s="2">
        <f t="shared" si="320"/>
        <v>1382</v>
      </c>
      <c r="M2245" s="2">
        <f t="shared" si="321"/>
        <v>1382</v>
      </c>
      <c r="N2245" s="2">
        <f t="shared" si="322"/>
        <v>1381</v>
      </c>
      <c r="O2245">
        <f t="shared" si="316"/>
        <v>2023</v>
      </c>
      <c r="P2245" t="str">
        <f t="shared" si="317"/>
        <v>Dec</v>
      </c>
      <c r="Q2245" t="str">
        <f t="shared" si="318"/>
        <v>Dec-2023</v>
      </c>
      <c r="R2245" s="2" t="str">
        <f t="shared" si="323"/>
        <v>ADULTS</v>
      </c>
    </row>
    <row r="2246" spans="1:18" x14ac:dyDescent="0.35">
      <c r="A2246" s="1">
        <v>45033</v>
      </c>
      <c r="B2246" t="s">
        <v>2276</v>
      </c>
      <c r="C2246">
        <v>43</v>
      </c>
      <c r="D2246" t="s">
        <v>9</v>
      </c>
      <c r="E2246" t="s">
        <v>27</v>
      </c>
      <c r="F2246" t="s">
        <v>11</v>
      </c>
      <c r="G2246" s="6">
        <f>VLOOKUP(F2246,S$11:$T$15, 2, FALSE)</f>
        <v>2503.6022787783868</v>
      </c>
      <c r="H2246" t="s">
        <v>28</v>
      </c>
      <c r="I2246" s="2">
        <v>2467.5</v>
      </c>
      <c r="J2246" t="str">
        <f t="shared" si="319"/>
        <v>40-59</v>
      </c>
      <c r="K2246" s="2">
        <f t="shared" si="315"/>
        <v>2714.25</v>
      </c>
      <c r="L2246" s="2">
        <f t="shared" si="320"/>
        <v>2714</v>
      </c>
      <c r="M2246" s="2">
        <f t="shared" si="321"/>
        <v>2715</v>
      </c>
      <c r="N2246" s="2">
        <f t="shared" si="322"/>
        <v>2714</v>
      </c>
      <c r="O2246">
        <f t="shared" si="316"/>
        <v>2023</v>
      </c>
      <c r="P2246" t="str">
        <f t="shared" si="317"/>
        <v>Apr</v>
      </c>
      <c r="Q2246" t="str">
        <f t="shared" si="318"/>
        <v>Apr-2023</v>
      </c>
      <c r="R2246" s="2" t="str">
        <f t="shared" si="323"/>
        <v>ADULTS</v>
      </c>
    </row>
    <row r="2247" spans="1:18" x14ac:dyDescent="0.35">
      <c r="A2247" s="1">
        <v>44817</v>
      </c>
      <c r="B2247" t="s">
        <v>2277</v>
      </c>
      <c r="C2247">
        <v>43</v>
      </c>
      <c r="D2247" t="s">
        <v>21</v>
      </c>
      <c r="E2247" t="s">
        <v>27</v>
      </c>
      <c r="F2247" t="s">
        <v>30</v>
      </c>
      <c r="G2247" s="6">
        <f>VLOOKUP(F2247,S$11:$T$15, 2, FALSE)</f>
        <v>2496.7676064257025</v>
      </c>
      <c r="H2247" t="s">
        <v>37</v>
      </c>
      <c r="I2247" s="2">
        <v>1553.04</v>
      </c>
      <c r="J2247" t="str">
        <f t="shared" si="319"/>
        <v>40-59</v>
      </c>
      <c r="K2247" s="2">
        <f t="shared" si="315"/>
        <v>1708.3440000000001</v>
      </c>
      <c r="L2247" s="2">
        <f t="shared" si="320"/>
        <v>1708</v>
      </c>
      <c r="M2247" s="2">
        <f t="shared" si="321"/>
        <v>1709</v>
      </c>
      <c r="N2247" s="2">
        <f t="shared" si="322"/>
        <v>1708</v>
      </c>
      <c r="O2247">
        <f t="shared" si="316"/>
        <v>2022</v>
      </c>
      <c r="P2247" t="str">
        <f t="shared" si="317"/>
        <v>Sep</v>
      </c>
      <c r="Q2247" t="str">
        <f t="shared" si="318"/>
        <v>Sep-2022</v>
      </c>
      <c r="R2247" s="2" t="str">
        <f t="shared" si="323"/>
        <v>ADULTS</v>
      </c>
    </row>
    <row r="2248" spans="1:18" x14ac:dyDescent="0.35">
      <c r="A2248" s="1">
        <v>44652</v>
      </c>
      <c r="B2248" t="s">
        <v>2278</v>
      </c>
      <c r="C2248">
        <v>80</v>
      </c>
      <c r="D2248" t="s">
        <v>21</v>
      </c>
      <c r="E2248" t="s">
        <v>15</v>
      </c>
      <c r="F2248" t="s">
        <v>30</v>
      </c>
      <c r="G2248" s="6">
        <f>VLOOKUP(F2248,S$11:$T$15, 2, FALSE)</f>
        <v>2496.7676064257025</v>
      </c>
      <c r="H2248" t="s">
        <v>37</v>
      </c>
      <c r="I2248" s="2">
        <v>2850.12</v>
      </c>
      <c r="J2248" t="str">
        <f t="shared" si="319"/>
        <v>&gt;59</v>
      </c>
      <c r="K2248" s="2">
        <f t="shared" si="315"/>
        <v>3135.1320000000001</v>
      </c>
      <c r="L2248" s="2">
        <f t="shared" si="320"/>
        <v>3135</v>
      </c>
      <c r="M2248" s="2">
        <f t="shared" si="321"/>
        <v>3136</v>
      </c>
      <c r="N2248" s="2">
        <f t="shared" si="322"/>
        <v>3135</v>
      </c>
      <c r="O2248">
        <f t="shared" si="316"/>
        <v>2022</v>
      </c>
      <c r="P2248" t="str">
        <f t="shared" si="317"/>
        <v>Apr</v>
      </c>
      <c r="Q2248" t="str">
        <f t="shared" si="318"/>
        <v>Apr-2022</v>
      </c>
      <c r="R2248" s="2" t="str">
        <f t="shared" si="323"/>
        <v>ADULTS</v>
      </c>
    </row>
    <row r="2249" spans="1:18" x14ac:dyDescent="0.35">
      <c r="A2249" s="1">
        <v>44708</v>
      </c>
      <c r="B2249" t="s">
        <v>2279</v>
      </c>
      <c r="C2249">
        <v>60</v>
      </c>
      <c r="D2249" t="s">
        <v>14</v>
      </c>
      <c r="E2249" t="s">
        <v>10</v>
      </c>
      <c r="F2249" t="s">
        <v>23</v>
      </c>
      <c r="G2249" s="6">
        <f>VLOOKUP(F2249,S$11:$T$15, 2, FALSE)</f>
        <v>2440.2966694490819</v>
      </c>
      <c r="H2249" t="s">
        <v>17</v>
      </c>
      <c r="I2249" s="2">
        <v>4892.9399999999996</v>
      </c>
      <c r="J2249" t="str">
        <f t="shared" si="319"/>
        <v>&gt;59</v>
      </c>
      <c r="K2249" s="2">
        <f t="shared" si="315"/>
        <v>5382.2340000000004</v>
      </c>
      <c r="L2249" s="2">
        <f t="shared" si="320"/>
        <v>5382</v>
      </c>
      <c r="M2249" s="2">
        <f t="shared" si="321"/>
        <v>5383</v>
      </c>
      <c r="N2249" s="2">
        <f t="shared" si="322"/>
        <v>5382</v>
      </c>
      <c r="O2249">
        <f t="shared" si="316"/>
        <v>2022</v>
      </c>
      <c r="P2249" t="str">
        <f t="shared" si="317"/>
        <v>May</v>
      </c>
      <c r="Q2249" t="str">
        <f t="shared" si="318"/>
        <v>May-2022</v>
      </c>
      <c r="R2249" s="2" t="str">
        <f t="shared" si="323"/>
        <v>ADULTS</v>
      </c>
    </row>
    <row r="2250" spans="1:18" x14ac:dyDescent="0.35">
      <c r="A2250" s="1">
        <v>44989</v>
      </c>
      <c r="B2250" t="s">
        <v>2280</v>
      </c>
      <c r="C2250">
        <v>37</v>
      </c>
      <c r="D2250" t="s">
        <v>14</v>
      </c>
      <c r="E2250" t="s">
        <v>10</v>
      </c>
      <c r="F2250" t="s">
        <v>11</v>
      </c>
      <c r="G2250" s="6">
        <f>VLOOKUP(F2250,S$11:$T$15, 2, FALSE)</f>
        <v>2503.6022787783868</v>
      </c>
      <c r="H2250" t="s">
        <v>12</v>
      </c>
      <c r="I2250" s="2">
        <v>4300.7</v>
      </c>
      <c r="J2250" t="str">
        <f t="shared" si="319"/>
        <v>18-39</v>
      </c>
      <c r="K2250" s="2">
        <f t="shared" si="315"/>
        <v>4730.7700000000004</v>
      </c>
      <c r="L2250" s="2">
        <f t="shared" si="320"/>
        <v>4731</v>
      </c>
      <c r="M2250" s="2">
        <f t="shared" si="321"/>
        <v>4731</v>
      </c>
      <c r="N2250" s="2">
        <f t="shared" si="322"/>
        <v>4730</v>
      </c>
      <c r="O2250">
        <f t="shared" si="316"/>
        <v>2023</v>
      </c>
      <c r="P2250" t="str">
        <f t="shared" si="317"/>
        <v>Mar</v>
      </c>
      <c r="Q2250" t="str">
        <f t="shared" si="318"/>
        <v>Mar-2023</v>
      </c>
      <c r="R2250" s="2" t="str">
        <f t="shared" si="323"/>
        <v>ADULTS</v>
      </c>
    </row>
    <row r="2251" spans="1:18" x14ac:dyDescent="0.35">
      <c r="A2251" s="1">
        <v>45182</v>
      </c>
      <c r="B2251" t="s">
        <v>2281</v>
      </c>
      <c r="C2251">
        <v>27</v>
      </c>
      <c r="D2251" t="s">
        <v>9</v>
      </c>
      <c r="E2251" t="s">
        <v>15</v>
      </c>
      <c r="F2251" t="s">
        <v>11</v>
      </c>
      <c r="G2251" s="6">
        <f>VLOOKUP(F2251,S$11:$T$15, 2, FALSE)</f>
        <v>2503.6022787783868</v>
      </c>
      <c r="H2251" t="s">
        <v>28</v>
      </c>
      <c r="I2251" s="2">
        <v>892.6</v>
      </c>
      <c r="J2251" t="str">
        <f t="shared" si="319"/>
        <v>18-39</v>
      </c>
      <c r="K2251" s="2">
        <f t="shared" si="315"/>
        <v>981.86000000000013</v>
      </c>
      <c r="L2251" s="2">
        <f t="shared" si="320"/>
        <v>982</v>
      </c>
      <c r="M2251" s="2">
        <f t="shared" si="321"/>
        <v>982</v>
      </c>
      <c r="N2251" s="2">
        <f t="shared" si="322"/>
        <v>981</v>
      </c>
      <c r="O2251">
        <f t="shared" si="316"/>
        <v>2023</v>
      </c>
      <c r="P2251" t="str">
        <f t="shared" si="317"/>
        <v>Sep</v>
      </c>
      <c r="Q2251" t="str">
        <f t="shared" si="318"/>
        <v>Sep-2023</v>
      </c>
      <c r="R2251" s="2" t="str">
        <f t="shared" si="323"/>
        <v>ADULTS</v>
      </c>
    </row>
    <row r="2252" spans="1:18" x14ac:dyDescent="0.35">
      <c r="A2252" s="1">
        <v>44998</v>
      </c>
      <c r="B2252" t="s">
        <v>2282</v>
      </c>
      <c r="C2252">
        <v>89</v>
      </c>
      <c r="D2252" t="s">
        <v>21</v>
      </c>
      <c r="E2252" t="s">
        <v>25</v>
      </c>
      <c r="F2252" t="s">
        <v>23</v>
      </c>
      <c r="G2252" s="6">
        <f>VLOOKUP(F2252,S$11:$T$15, 2, FALSE)</f>
        <v>2440.2966694490819</v>
      </c>
      <c r="H2252" t="s">
        <v>12</v>
      </c>
      <c r="I2252" s="2">
        <v>3004.57</v>
      </c>
      <c r="J2252" t="str">
        <f t="shared" si="319"/>
        <v>&gt;59</v>
      </c>
      <c r="K2252" s="2">
        <f t="shared" si="315"/>
        <v>3305.0270000000005</v>
      </c>
      <c r="L2252" s="2">
        <f t="shared" si="320"/>
        <v>3305</v>
      </c>
      <c r="M2252" s="2">
        <f t="shared" si="321"/>
        <v>3306</v>
      </c>
      <c r="N2252" s="2">
        <f t="shared" si="322"/>
        <v>3305</v>
      </c>
      <c r="O2252">
        <f t="shared" si="316"/>
        <v>2023</v>
      </c>
      <c r="P2252" t="str">
        <f t="shared" si="317"/>
        <v>Mar</v>
      </c>
      <c r="Q2252" t="str">
        <f t="shared" si="318"/>
        <v>Mar-2023</v>
      </c>
      <c r="R2252" s="2" t="str">
        <f t="shared" si="323"/>
        <v>ADULTS</v>
      </c>
    </row>
    <row r="2253" spans="1:18" x14ac:dyDescent="0.35">
      <c r="A2253" s="1">
        <v>44594</v>
      </c>
      <c r="B2253" t="s">
        <v>2283</v>
      </c>
      <c r="C2253">
        <v>70</v>
      </c>
      <c r="D2253" t="s">
        <v>9</v>
      </c>
      <c r="E2253" t="s">
        <v>27</v>
      </c>
      <c r="F2253" t="s">
        <v>23</v>
      </c>
      <c r="G2253" s="6">
        <f>VLOOKUP(F2253,S$11:$T$15, 2, FALSE)</f>
        <v>2440.2966694490819</v>
      </c>
      <c r="H2253" t="s">
        <v>37</v>
      </c>
      <c r="I2253" s="2">
        <v>3341.15</v>
      </c>
      <c r="J2253" t="str">
        <f t="shared" si="319"/>
        <v>&gt;59</v>
      </c>
      <c r="K2253" s="2">
        <f t="shared" si="315"/>
        <v>3675.2650000000003</v>
      </c>
      <c r="L2253" s="2">
        <f t="shared" si="320"/>
        <v>3675</v>
      </c>
      <c r="M2253" s="2">
        <f t="shared" si="321"/>
        <v>3676</v>
      </c>
      <c r="N2253" s="2">
        <f t="shared" si="322"/>
        <v>3675</v>
      </c>
      <c r="O2253">
        <f t="shared" si="316"/>
        <v>2022</v>
      </c>
      <c r="P2253" t="str">
        <f t="shared" si="317"/>
        <v>Feb</v>
      </c>
      <c r="Q2253" t="str">
        <f t="shared" si="318"/>
        <v>Feb-2022</v>
      </c>
      <c r="R2253" s="2" t="str">
        <f t="shared" si="323"/>
        <v>ADULTS</v>
      </c>
    </row>
    <row r="2254" spans="1:18" x14ac:dyDescent="0.35">
      <c r="A2254" s="1">
        <v>44652</v>
      </c>
      <c r="B2254" t="s">
        <v>2284</v>
      </c>
      <c r="C2254">
        <v>66</v>
      </c>
      <c r="D2254" t="s">
        <v>21</v>
      </c>
      <c r="E2254" t="s">
        <v>33</v>
      </c>
      <c r="F2254" t="s">
        <v>30</v>
      </c>
      <c r="G2254" s="6">
        <f>VLOOKUP(F2254,S$11:$T$15, 2, FALSE)</f>
        <v>2496.7676064257025</v>
      </c>
      <c r="H2254" t="s">
        <v>40</v>
      </c>
      <c r="I2254" s="2">
        <v>4242.8</v>
      </c>
      <c r="J2254" t="str">
        <f t="shared" si="319"/>
        <v>&gt;59</v>
      </c>
      <c r="K2254" s="2">
        <f t="shared" si="315"/>
        <v>4667.0800000000008</v>
      </c>
      <c r="L2254" s="2">
        <f t="shared" si="320"/>
        <v>4667</v>
      </c>
      <c r="M2254" s="2">
        <f t="shared" si="321"/>
        <v>4668</v>
      </c>
      <c r="N2254" s="2">
        <f t="shared" si="322"/>
        <v>4667</v>
      </c>
      <c r="O2254">
        <f t="shared" si="316"/>
        <v>2022</v>
      </c>
      <c r="P2254" t="str">
        <f t="shared" si="317"/>
        <v>Apr</v>
      </c>
      <c r="Q2254" t="str">
        <f t="shared" si="318"/>
        <v>Apr-2022</v>
      </c>
      <c r="R2254" s="2" t="str">
        <f t="shared" si="323"/>
        <v>ADULTS</v>
      </c>
    </row>
    <row r="2255" spans="1:18" x14ac:dyDescent="0.35">
      <c r="A2255" s="1">
        <v>44588</v>
      </c>
      <c r="B2255" t="s">
        <v>2285</v>
      </c>
      <c r="C2255">
        <v>35</v>
      </c>
      <c r="D2255" t="s">
        <v>21</v>
      </c>
      <c r="E2255" t="s">
        <v>1270</v>
      </c>
      <c r="F2255" t="s">
        <v>23</v>
      </c>
      <c r="G2255" s="6">
        <f>VLOOKUP(F2255,S$11:$T$15, 2, FALSE)</f>
        <v>2440.2966694490819</v>
      </c>
      <c r="H2255" t="s">
        <v>40</v>
      </c>
      <c r="I2255" s="2">
        <v>4468.53</v>
      </c>
      <c r="J2255" t="str">
        <f t="shared" si="319"/>
        <v>18-39</v>
      </c>
      <c r="K2255" s="2">
        <f t="shared" si="315"/>
        <v>4915.3829999999998</v>
      </c>
      <c r="L2255" s="2">
        <f t="shared" si="320"/>
        <v>4915</v>
      </c>
      <c r="M2255" s="2">
        <f t="shared" si="321"/>
        <v>4916</v>
      </c>
      <c r="N2255" s="2">
        <f t="shared" si="322"/>
        <v>4915</v>
      </c>
      <c r="O2255">
        <f t="shared" si="316"/>
        <v>2022</v>
      </c>
      <c r="P2255" t="str">
        <f t="shared" si="317"/>
        <v>Jan</v>
      </c>
      <c r="Q2255" t="str">
        <f t="shared" si="318"/>
        <v>Jan-2022</v>
      </c>
      <c r="R2255" s="2" t="str">
        <f t="shared" si="323"/>
        <v>ADULTS</v>
      </c>
    </row>
    <row r="2256" spans="1:18" x14ac:dyDescent="0.35">
      <c r="A2256" s="1">
        <v>45062</v>
      </c>
      <c r="B2256" t="s">
        <v>2286</v>
      </c>
      <c r="C2256">
        <v>45</v>
      </c>
      <c r="D2256" t="s">
        <v>21</v>
      </c>
      <c r="E2256" t="s">
        <v>35</v>
      </c>
      <c r="F2256" t="s">
        <v>11</v>
      </c>
      <c r="G2256" s="6">
        <f>VLOOKUP(F2256,S$11:$T$15, 2, FALSE)</f>
        <v>2503.6022787783868</v>
      </c>
      <c r="H2256" t="s">
        <v>17</v>
      </c>
      <c r="I2256" s="2">
        <v>4836.37</v>
      </c>
      <c r="J2256" t="str">
        <f t="shared" si="319"/>
        <v>40-59</v>
      </c>
      <c r="K2256" s="2">
        <f t="shared" si="315"/>
        <v>5320.0070000000005</v>
      </c>
      <c r="L2256" s="2">
        <f t="shared" si="320"/>
        <v>5320</v>
      </c>
      <c r="M2256" s="2">
        <f t="shared" si="321"/>
        <v>5321</v>
      </c>
      <c r="N2256" s="2">
        <f t="shared" si="322"/>
        <v>5320</v>
      </c>
      <c r="O2256">
        <f t="shared" si="316"/>
        <v>2023</v>
      </c>
      <c r="P2256" t="str">
        <f t="shared" si="317"/>
        <v>May</v>
      </c>
      <c r="Q2256" t="str">
        <f t="shared" si="318"/>
        <v>May-2023</v>
      </c>
      <c r="R2256" s="2" t="str">
        <f t="shared" si="323"/>
        <v>ADULTS</v>
      </c>
    </row>
    <row r="2257" spans="1:18" x14ac:dyDescent="0.35">
      <c r="A2257" s="1">
        <v>45156</v>
      </c>
      <c r="B2257" t="s">
        <v>2287</v>
      </c>
      <c r="C2257">
        <v>94</v>
      </c>
      <c r="D2257" t="s">
        <v>9</v>
      </c>
      <c r="E2257" t="s">
        <v>25</v>
      </c>
      <c r="F2257" t="s">
        <v>16</v>
      </c>
      <c r="G2257" s="6">
        <f>VLOOKUP(F2257,S$11:$T$15, 2, FALSE)</f>
        <v>2509.1716796874998</v>
      </c>
      <c r="H2257" t="s">
        <v>40</v>
      </c>
      <c r="I2257" s="2">
        <v>3956.42</v>
      </c>
      <c r="J2257" t="str">
        <f t="shared" si="319"/>
        <v>&gt;59</v>
      </c>
      <c r="K2257" s="2">
        <f t="shared" si="315"/>
        <v>4352.0620000000008</v>
      </c>
      <c r="L2257" s="2">
        <f t="shared" si="320"/>
        <v>4352</v>
      </c>
      <c r="M2257" s="2">
        <f t="shared" si="321"/>
        <v>4353</v>
      </c>
      <c r="N2257" s="2">
        <f t="shared" si="322"/>
        <v>4352</v>
      </c>
      <c r="O2257">
        <f t="shared" si="316"/>
        <v>2023</v>
      </c>
      <c r="P2257" t="str">
        <f t="shared" si="317"/>
        <v>Aug</v>
      </c>
      <c r="Q2257" t="str">
        <f t="shared" si="318"/>
        <v>Aug-2023</v>
      </c>
      <c r="R2257" s="2" t="str">
        <f t="shared" si="323"/>
        <v>ADULTS</v>
      </c>
    </row>
    <row r="2258" spans="1:18" x14ac:dyDescent="0.35">
      <c r="A2258" s="1">
        <v>44874</v>
      </c>
      <c r="B2258" t="s">
        <v>2288</v>
      </c>
      <c r="C2258">
        <v>16</v>
      </c>
      <c r="D2258" t="s">
        <v>21</v>
      </c>
      <c r="E2258" t="s">
        <v>27</v>
      </c>
      <c r="F2258" t="s">
        <v>30</v>
      </c>
      <c r="G2258" s="6">
        <f>VLOOKUP(F2258,S$11:$T$15, 2, FALSE)</f>
        <v>2496.7676064257025</v>
      </c>
      <c r="H2258" t="s">
        <v>17</v>
      </c>
      <c r="I2258" s="2">
        <v>4641.88</v>
      </c>
      <c r="J2258" t="str">
        <f t="shared" si="319"/>
        <v>0-17</v>
      </c>
      <c r="K2258" s="2">
        <f t="shared" si="315"/>
        <v>5106.0680000000002</v>
      </c>
      <c r="L2258" s="2">
        <f t="shared" si="320"/>
        <v>5106</v>
      </c>
      <c r="M2258" s="2">
        <f t="shared" si="321"/>
        <v>5107</v>
      </c>
      <c r="N2258" s="2">
        <f t="shared" si="322"/>
        <v>5106</v>
      </c>
      <c r="O2258">
        <f t="shared" si="316"/>
        <v>2022</v>
      </c>
      <c r="P2258" t="str">
        <f t="shared" si="317"/>
        <v>Nov</v>
      </c>
      <c r="Q2258" t="str">
        <f t="shared" si="318"/>
        <v>Nov-2022</v>
      </c>
      <c r="R2258" s="2" t="str">
        <f t="shared" si="323"/>
        <v>CHILDREN</v>
      </c>
    </row>
    <row r="2259" spans="1:18" x14ac:dyDescent="0.35">
      <c r="A2259" s="1">
        <v>44789</v>
      </c>
      <c r="B2259" t="s">
        <v>2289</v>
      </c>
      <c r="C2259">
        <v>74</v>
      </c>
      <c r="D2259" t="s">
        <v>14</v>
      </c>
      <c r="E2259" t="s">
        <v>33</v>
      </c>
      <c r="F2259" t="s">
        <v>16</v>
      </c>
      <c r="G2259" s="6">
        <f>VLOOKUP(F2259,S$11:$T$15, 2, FALSE)</f>
        <v>2509.1716796874998</v>
      </c>
      <c r="H2259" t="s">
        <v>40</v>
      </c>
      <c r="I2259" s="2">
        <v>4499.3900000000003</v>
      </c>
      <c r="J2259" t="str">
        <f t="shared" si="319"/>
        <v>&gt;59</v>
      </c>
      <c r="K2259" s="2">
        <f t="shared" si="315"/>
        <v>4949.3290000000006</v>
      </c>
      <c r="L2259" s="2">
        <f t="shared" si="320"/>
        <v>4949</v>
      </c>
      <c r="M2259" s="2">
        <f t="shared" si="321"/>
        <v>4950</v>
      </c>
      <c r="N2259" s="2">
        <f t="shared" si="322"/>
        <v>4949</v>
      </c>
      <c r="O2259">
        <f t="shared" si="316"/>
        <v>2022</v>
      </c>
      <c r="P2259" t="str">
        <f t="shared" si="317"/>
        <v>Aug</v>
      </c>
      <c r="Q2259" t="str">
        <f t="shared" si="318"/>
        <v>Aug-2022</v>
      </c>
      <c r="R2259" s="2" t="str">
        <f t="shared" si="323"/>
        <v>ADULTS</v>
      </c>
    </row>
    <row r="2260" spans="1:18" x14ac:dyDescent="0.35">
      <c r="A2260" s="1">
        <v>45198</v>
      </c>
      <c r="B2260" t="s">
        <v>2290</v>
      </c>
      <c r="C2260">
        <v>76</v>
      </c>
      <c r="D2260" t="s">
        <v>21</v>
      </c>
      <c r="E2260" t="s">
        <v>33</v>
      </c>
      <c r="F2260" t="s">
        <v>16</v>
      </c>
      <c r="G2260" s="6">
        <f>VLOOKUP(F2260,S$11:$T$15, 2, FALSE)</f>
        <v>2509.1716796874998</v>
      </c>
      <c r="H2260" t="s">
        <v>40</v>
      </c>
      <c r="I2260" s="2">
        <v>21.05</v>
      </c>
      <c r="J2260" t="str">
        <f t="shared" si="319"/>
        <v>&gt;59</v>
      </c>
      <c r="K2260" s="2">
        <f t="shared" si="315"/>
        <v>23.155000000000001</v>
      </c>
      <c r="L2260" s="2">
        <f t="shared" si="320"/>
        <v>23</v>
      </c>
      <c r="M2260" s="2">
        <f t="shared" si="321"/>
        <v>24</v>
      </c>
      <c r="N2260" s="2">
        <f t="shared" si="322"/>
        <v>23</v>
      </c>
      <c r="O2260">
        <f t="shared" si="316"/>
        <v>2023</v>
      </c>
      <c r="P2260" t="str">
        <f t="shared" si="317"/>
        <v>Sep</v>
      </c>
      <c r="Q2260" t="str">
        <f t="shared" si="318"/>
        <v>Sep-2023</v>
      </c>
      <c r="R2260" s="2" t="str">
        <f t="shared" si="323"/>
        <v>ADULTS</v>
      </c>
    </row>
    <row r="2261" spans="1:18" x14ac:dyDescent="0.35">
      <c r="A2261" s="1">
        <v>44644</v>
      </c>
      <c r="B2261" t="s">
        <v>2291</v>
      </c>
      <c r="C2261">
        <v>5</v>
      </c>
      <c r="D2261" t="s">
        <v>14</v>
      </c>
      <c r="E2261" t="s">
        <v>35</v>
      </c>
      <c r="F2261" t="s">
        <v>30</v>
      </c>
      <c r="G2261" s="6">
        <f>VLOOKUP(F2261,S$11:$T$15, 2, FALSE)</f>
        <v>2496.7676064257025</v>
      </c>
      <c r="H2261" t="s">
        <v>40</v>
      </c>
      <c r="I2261" s="2">
        <v>2262.5700000000002</v>
      </c>
      <c r="J2261" t="str">
        <f t="shared" si="319"/>
        <v>0-17</v>
      </c>
      <c r="K2261" s="2">
        <f t="shared" si="315"/>
        <v>2488.8270000000002</v>
      </c>
      <c r="L2261" s="2">
        <f t="shared" si="320"/>
        <v>2489</v>
      </c>
      <c r="M2261" s="2">
        <f t="shared" si="321"/>
        <v>2489</v>
      </c>
      <c r="N2261" s="2">
        <f t="shared" si="322"/>
        <v>2488</v>
      </c>
      <c r="O2261">
        <f t="shared" si="316"/>
        <v>2022</v>
      </c>
      <c r="P2261" t="str">
        <f t="shared" si="317"/>
        <v>Mar</v>
      </c>
      <c r="Q2261" t="str">
        <f t="shared" si="318"/>
        <v>Mar-2022</v>
      </c>
      <c r="R2261" s="2" t="str">
        <f t="shared" si="323"/>
        <v>CHILDREN</v>
      </c>
    </row>
    <row r="2262" spans="1:18" x14ac:dyDescent="0.35">
      <c r="A2262" s="1">
        <v>45143</v>
      </c>
      <c r="B2262" t="s">
        <v>2292</v>
      </c>
      <c r="C2262">
        <v>99</v>
      </c>
      <c r="D2262" t="s">
        <v>9</v>
      </c>
      <c r="E2262" t="s">
        <v>15</v>
      </c>
      <c r="F2262" t="s">
        <v>30</v>
      </c>
      <c r="G2262" s="6">
        <f>VLOOKUP(F2262,S$11:$T$15, 2, FALSE)</f>
        <v>2496.7676064257025</v>
      </c>
      <c r="H2262" t="s">
        <v>28</v>
      </c>
      <c r="I2262" s="2">
        <v>3286.18</v>
      </c>
      <c r="J2262" t="str">
        <f t="shared" si="319"/>
        <v>&gt;59</v>
      </c>
      <c r="K2262" s="2">
        <f t="shared" si="315"/>
        <v>3614.7980000000002</v>
      </c>
      <c r="L2262" s="2">
        <f t="shared" si="320"/>
        <v>3615</v>
      </c>
      <c r="M2262" s="2">
        <f t="shared" si="321"/>
        <v>3615</v>
      </c>
      <c r="N2262" s="2">
        <f t="shared" si="322"/>
        <v>3614</v>
      </c>
      <c r="O2262">
        <f t="shared" si="316"/>
        <v>2023</v>
      </c>
      <c r="P2262" t="str">
        <f t="shared" si="317"/>
        <v>Aug</v>
      </c>
      <c r="Q2262" t="str">
        <f t="shared" si="318"/>
        <v>Aug-2023</v>
      </c>
      <c r="R2262" s="2" t="str">
        <f t="shared" si="323"/>
        <v>ADULTS</v>
      </c>
    </row>
    <row r="2263" spans="1:18" x14ac:dyDescent="0.35">
      <c r="A2263" s="1">
        <v>44571</v>
      </c>
      <c r="B2263" t="s">
        <v>2293</v>
      </c>
      <c r="C2263">
        <v>97</v>
      </c>
      <c r="D2263" t="s">
        <v>9</v>
      </c>
      <c r="E2263" t="s">
        <v>22</v>
      </c>
      <c r="F2263" t="s">
        <v>23</v>
      </c>
      <c r="G2263" s="6">
        <f>VLOOKUP(F2263,S$11:$T$15, 2, FALSE)</f>
        <v>2440.2966694490819</v>
      </c>
      <c r="H2263" t="s">
        <v>37</v>
      </c>
      <c r="I2263" s="2">
        <v>1755.25</v>
      </c>
      <c r="J2263" t="str">
        <f t="shared" si="319"/>
        <v>&gt;59</v>
      </c>
      <c r="K2263" s="2">
        <f t="shared" si="315"/>
        <v>1930.7750000000001</v>
      </c>
      <c r="L2263" s="2">
        <f t="shared" si="320"/>
        <v>1931</v>
      </c>
      <c r="M2263" s="2">
        <f t="shared" si="321"/>
        <v>1931</v>
      </c>
      <c r="N2263" s="2">
        <f t="shared" si="322"/>
        <v>1930</v>
      </c>
      <c r="O2263">
        <f t="shared" si="316"/>
        <v>2022</v>
      </c>
      <c r="P2263" t="str">
        <f t="shared" si="317"/>
        <v>Jan</v>
      </c>
      <c r="Q2263" t="str">
        <f t="shared" si="318"/>
        <v>Jan-2022</v>
      </c>
      <c r="R2263" s="2" t="str">
        <f t="shared" si="323"/>
        <v>ADULTS</v>
      </c>
    </row>
    <row r="2264" spans="1:18" x14ac:dyDescent="0.35">
      <c r="A2264" s="1">
        <v>44973</v>
      </c>
      <c r="B2264" t="s">
        <v>2294</v>
      </c>
      <c r="C2264">
        <v>20</v>
      </c>
      <c r="D2264" t="s">
        <v>14</v>
      </c>
      <c r="E2264" t="s">
        <v>22</v>
      </c>
      <c r="F2264" t="s">
        <v>23</v>
      </c>
      <c r="G2264" s="6">
        <f>VLOOKUP(F2264,S$11:$T$15, 2, FALSE)</f>
        <v>2440.2966694490819</v>
      </c>
      <c r="H2264" t="s">
        <v>28</v>
      </c>
      <c r="I2264" s="2">
        <v>827.7</v>
      </c>
      <c r="J2264" t="str">
        <f t="shared" si="319"/>
        <v>18-39</v>
      </c>
      <c r="K2264" s="2">
        <f t="shared" si="315"/>
        <v>910.47000000000014</v>
      </c>
      <c r="L2264" s="2">
        <f t="shared" si="320"/>
        <v>910</v>
      </c>
      <c r="M2264" s="2">
        <f t="shared" si="321"/>
        <v>911</v>
      </c>
      <c r="N2264" s="2">
        <f t="shared" si="322"/>
        <v>910</v>
      </c>
      <c r="O2264">
        <f t="shared" si="316"/>
        <v>2023</v>
      </c>
      <c r="P2264" t="str">
        <f t="shared" si="317"/>
        <v>Feb</v>
      </c>
      <c r="Q2264" t="str">
        <f t="shared" si="318"/>
        <v>Feb-2023</v>
      </c>
      <c r="R2264" s="2" t="str">
        <f t="shared" si="323"/>
        <v>ADULTS</v>
      </c>
    </row>
    <row r="2265" spans="1:18" x14ac:dyDescent="0.35">
      <c r="A2265" s="1">
        <v>44727</v>
      </c>
      <c r="B2265" t="s">
        <v>2295</v>
      </c>
      <c r="C2265">
        <v>20</v>
      </c>
      <c r="D2265" t="s">
        <v>9</v>
      </c>
      <c r="E2265" t="s">
        <v>27</v>
      </c>
      <c r="F2265" t="s">
        <v>11</v>
      </c>
      <c r="G2265" s="6">
        <f>VLOOKUP(F2265,S$11:$T$15, 2, FALSE)</f>
        <v>2503.6022787783868</v>
      </c>
      <c r="H2265" t="s">
        <v>17</v>
      </c>
      <c r="I2265" s="2">
        <v>786.12</v>
      </c>
      <c r="J2265" t="str">
        <f t="shared" si="319"/>
        <v>18-39</v>
      </c>
      <c r="K2265" s="2">
        <f t="shared" si="315"/>
        <v>864.73200000000008</v>
      </c>
      <c r="L2265" s="2">
        <f t="shared" si="320"/>
        <v>865</v>
      </c>
      <c r="M2265" s="2">
        <f t="shared" si="321"/>
        <v>865</v>
      </c>
      <c r="N2265" s="2">
        <f t="shared" si="322"/>
        <v>864</v>
      </c>
      <c r="O2265">
        <f t="shared" si="316"/>
        <v>2022</v>
      </c>
      <c r="P2265" t="str">
        <f t="shared" si="317"/>
        <v>Jun</v>
      </c>
      <c r="Q2265" t="str">
        <f t="shared" si="318"/>
        <v>Jun-2022</v>
      </c>
      <c r="R2265" s="2" t="str">
        <f t="shared" si="323"/>
        <v>ADULTS</v>
      </c>
    </row>
    <row r="2266" spans="1:18" x14ac:dyDescent="0.35">
      <c r="A2266" s="1">
        <v>44953</v>
      </c>
      <c r="B2266" t="s">
        <v>2296</v>
      </c>
      <c r="C2266">
        <v>14</v>
      </c>
      <c r="D2266" t="s">
        <v>21</v>
      </c>
      <c r="E2266" t="s">
        <v>35</v>
      </c>
      <c r="F2266" t="s">
        <v>30</v>
      </c>
      <c r="G2266" s="6">
        <f>VLOOKUP(F2266,S$11:$T$15, 2, FALSE)</f>
        <v>2496.7676064257025</v>
      </c>
      <c r="H2266" t="s">
        <v>17</v>
      </c>
      <c r="I2266" s="2">
        <v>101.57</v>
      </c>
      <c r="J2266" t="str">
        <f t="shared" si="319"/>
        <v>0-17</v>
      </c>
      <c r="K2266" s="2">
        <f t="shared" si="315"/>
        <v>111.727</v>
      </c>
      <c r="L2266" s="2">
        <f t="shared" si="320"/>
        <v>112</v>
      </c>
      <c r="M2266" s="2">
        <f t="shared" si="321"/>
        <v>112</v>
      </c>
      <c r="N2266" s="2">
        <f t="shared" si="322"/>
        <v>111</v>
      </c>
      <c r="O2266">
        <f t="shared" si="316"/>
        <v>2023</v>
      </c>
      <c r="P2266" t="str">
        <f t="shared" si="317"/>
        <v>Jan</v>
      </c>
      <c r="Q2266" t="str">
        <f t="shared" si="318"/>
        <v>Jan-2023</v>
      </c>
      <c r="R2266" s="2" t="str">
        <f t="shared" si="323"/>
        <v>CHILDREN</v>
      </c>
    </row>
    <row r="2267" spans="1:18" x14ac:dyDescent="0.35">
      <c r="A2267" s="1">
        <v>44720</v>
      </c>
      <c r="B2267" t="s">
        <v>2297</v>
      </c>
      <c r="C2267">
        <v>78</v>
      </c>
      <c r="D2267" t="s">
        <v>14</v>
      </c>
      <c r="E2267" t="s">
        <v>33</v>
      </c>
      <c r="F2267" t="s">
        <v>23</v>
      </c>
      <c r="G2267" s="6">
        <f>VLOOKUP(F2267,S$11:$T$15, 2, FALSE)</f>
        <v>2440.2966694490819</v>
      </c>
      <c r="H2267" t="s">
        <v>37</v>
      </c>
      <c r="I2267" s="2">
        <v>27.21</v>
      </c>
      <c r="J2267" t="str">
        <f t="shared" si="319"/>
        <v>&gt;59</v>
      </c>
      <c r="K2267" s="2">
        <f t="shared" si="315"/>
        <v>29.931000000000004</v>
      </c>
      <c r="L2267" s="2">
        <f t="shared" si="320"/>
        <v>30</v>
      </c>
      <c r="M2267" s="2">
        <f t="shared" si="321"/>
        <v>30</v>
      </c>
      <c r="N2267" s="2">
        <f t="shared" si="322"/>
        <v>29</v>
      </c>
      <c r="O2267">
        <f t="shared" si="316"/>
        <v>2022</v>
      </c>
      <c r="P2267" t="str">
        <f t="shared" si="317"/>
        <v>Jun</v>
      </c>
      <c r="Q2267" t="str">
        <f t="shared" si="318"/>
        <v>Jun-2022</v>
      </c>
      <c r="R2267" s="2" t="str">
        <f t="shared" si="323"/>
        <v>ADULTS</v>
      </c>
    </row>
    <row r="2268" spans="1:18" x14ac:dyDescent="0.35">
      <c r="A2268" s="1">
        <v>44606</v>
      </c>
      <c r="B2268" t="s">
        <v>2298</v>
      </c>
      <c r="C2268">
        <v>90</v>
      </c>
      <c r="D2268" t="s">
        <v>14</v>
      </c>
      <c r="E2268" t="s">
        <v>33</v>
      </c>
      <c r="F2268" t="s">
        <v>11</v>
      </c>
      <c r="G2268" s="6">
        <f>VLOOKUP(F2268,S$11:$T$15, 2, FALSE)</f>
        <v>2503.6022787783868</v>
      </c>
      <c r="H2268" t="s">
        <v>12</v>
      </c>
      <c r="I2268" s="2">
        <v>4967.6499999999996</v>
      </c>
      <c r="J2268" t="str">
        <f t="shared" si="319"/>
        <v>&gt;59</v>
      </c>
      <c r="K2268" s="2">
        <f t="shared" si="315"/>
        <v>5464.415</v>
      </c>
      <c r="L2268" s="2">
        <f t="shared" si="320"/>
        <v>5464</v>
      </c>
      <c r="M2268" s="2">
        <f t="shared" si="321"/>
        <v>5465</v>
      </c>
      <c r="N2268" s="2">
        <f t="shared" si="322"/>
        <v>5464</v>
      </c>
      <c r="O2268">
        <f t="shared" si="316"/>
        <v>2022</v>
      </c>
      <c r="P2268" t="str">
        <f t="shared" si="317"/>
        <v>Feb</v>
      </c>
      <c r="Q2268" t="str">
        <f t="shared" si="318"/>
        <v>Feb-2022</v>
      </c>
      <c r="R2268" s="2" t="str">
        <f t="shared" si="323"/>
        <v>ADULTS</v>
      </c>
    </row>
    <row r="2269" spans="1:18" x14ac:dyDescent="0.35">
      <c r="A2269" s="1">
        <v>45256</v>
      </c>
      <c r="B2269" t="s">
        <v>2299</v>
      </c>
      <c r="C2269">
        <v>68</v>
      </c>
      <c r="D2269" t="s">
        <v>14</v>
      </c>
      <c r="E2269" t="s">
        <v>19</v>
      </c>
      <c r="F2269" t="s">
        <v>23</v>
      </c>
      <c r="G2269" s="6">
        <f>VLOOKUP(F2269,S$11:$T$15, 2, FALSE)</f>
        <v>2440.2966694490819</v>
      </c>
      <c r="H2269" t="s">
        <v>40</v>
      </c>
      <c r="I2269" s="2">
        <v>1359</v>
      </c>
      <c r="J2269" t="str">
        <f t="shared" si="319"/>
        <v>&gt;59</v>
      </c>
      <c r="K2269" s="2">
        <f t="shared" si="315"/>
        <v>1494.9</v>
      </c>
      <c r="L2269" s="2">
        <f t="shared" si="320"/>
        <v>1495</v>
      </c>
      <c r="M2269" s="2">
        <f t="shared" si="321"/>
        <v>1495</v>
      </c>
      <c r="N2269" s="2">
        <f t="shared" si="322"/>
        <v>1494</v>
      </c>
      <c r="O2269">
        <f t="shared" si="316"/>
        <v>2023</v>
      </c>
      <c r="P2269" t="str">
        <f t="shared" si="317"/>
        <v>Nov</v>
      </c>
      <c r="Q2269" t="str">
        <f t="shared" si="318"/>
        <v>Nov-2023</v>
      </c>
      <c r="R2269" s="2" t="str">
        <f t="shared" si="323"/>
        <v>ADULTS</v>
      </c>
    </row>
    <row r="2270" spans="1:18" x14ac:dyDescent="0.35">
      <c r="A2270" s="1">
        <v>45167</v>
      </c>
      <c r="B2270" t="s">
        <v>2300</v>
      </c>
      <c r="C2270">
        <v>88</v>
      </c>
      <c r="D2270" t="s">
        <v>9</v>
      </c>
      <c r="E2270" t="s">
        <v>15</v>
      </c>
      <c r="F2270" t="s">
        <v>23</v>
      </c>
      <c r="G2270" s="6">
        <f>VLOOKUP(F2270,S$11:$T$15, 2, FALSE)</f>
        <v>2440.2966694490819</v>
      </c>
      <c r="H2270" t="s">
        <v>12</v>
      </c>
      <c r="I2270" s="2">
        <v>4065.85</v>
      </c>
      <c r="J2270" t="str">
        <f t="shared" si="319"/>
        <v>&gt;59</v>
      </c>
      <c r="K2270" s="2">
        <f t="shared" si="315"/>
        <v>4472.4350000000004</v>
      </c>
      <c r="L2270" s="2">
        <f t="shared" si="320"/>
        <v>4472</v>
      </c>
      <c r="M2270" s="2">
        <f t="shared" si="321"/>
        <v>4473</v>
      </c>
      <c r="N2270" s="2">
        <f t="shared" si="322"/>
        <v>4472</v>
      </c>
      <c r="O2270">
        <f t="shared" si="316"/>
        <v>2023</v>
      </c>
      <c r="P2270" t="str">
        <f t="shared" si="317"/>
        <v>Aug</v>
      </c>
      <c r="Q2270" t="str">
        <f t="shared" si="318"/>
        <v>Aug-2023</v>
      </c>
      <c r="R2270" s="2" t="str">
        <f t="shared" si="323"/>
        <v>ADULTS</v>
      </c>
    </row>
    <row r="2271" spans="1:18" x14ac:dyDescent="0.35">
      <c r="A2271" s="1">
        <v>44989</v>
      </c>
      <c r="B2271" t="s">
        <v>2301</v>
      </c>
      <c r="C2271">
        <v>44</v>
      </c>
      <c r="D2271" t="s">
        <v>9</v>
      </c>
      <c r="E2271" t="s">
        <v>25</v>
      </c>
      <c r="F2271" t="s">
        <v>23</v>
      </c>
      <c r="G2271" s="6">
        <f>VLOOKUP(F2271,S$11:$T$15, 2, FALSE)</f>
        <v>2440.2966694490819</v>
      </c>
      <c r="H2271" t="s">
        <v>28</v>
      </c>
      <c r="I2271" s="2">
        <v>4841.49</v>
      </c>
      <c r="J2271" t="str">
        <f t="shared" si="319"/>
        <v>40-59</v>
      </c>
      <c r="K2271" s="2">
        <f t="shared" si="315"/>
        <v>5325.6390000000001</v>
      </c>
      <c r="L2271" s="2">
        <f t="shared" si="320"/>
        <v>5326</v>
      </c>
      <c r="M2271" s="2">
        <f t="shared" si="321"/>
        <v>5326</v>
      </c>
      <c r="N2271" s="2">
        <f t="shared" si="322"/>
        <v>5325</v>
      </c>
      <c r="O2271">
        <f t="shared" si="316"/>
        <v>2023</v>
      </c>
      <c r="P2271" t="str">
        <f t="shared" si="317"/>
        <v>Mar</v>
      </c>
      <c r="Q2271" t="str">
        <f t="shared" si="318"/>
        <v>Mar-2023</v>
      </c>
      <c r="R2271" s="2" t="str">
        <f t="shared" si="323"/>
        <v>ADULTS</v>
      </c>
    </row>
    <row r="2272" spans="1:18" x14ac:dyDescent="0.35">
      <c r="A2272" s="1">
        <v>45175</v>
      </c>
      <c r="B2272" t="s">
        <v>2302</v>
      </c>
      <c r="C2272">
        <v>49</v>
      </c>
      <c r="D2272" t="s">
        <v>21</v>
      </c>
      <c r="E2272" t="s">
        <v>22</v>
      </c>
      <c r="F2272" t="s">
        <v>30</v>
      </c>
      <c r="G2272" s="6">
        <f>VLOOKUP(F2272,S$11:$T$15, 2, FALSE)</f>
        <v>2496.7676064257025</v>
      </c>
      <c r="H2272" t="s">
        <v>12</v>
      </c>
      <c r="I2272" s="2">
        <v>3904.82</v>
      </c>
      <c r="J2272" t="str">
        <f t="shared" si="319"/>
        <v>40-59</v>
      </c>
      <c r="K2272" s="2">
        <f t="shared" si="315"/>
        <v>4295.3020000000006</v>
      </c>
      <c r="L2272" s="2">
        <f t="shared" si="320"/>
        <v>4295</v>
      </c>
      <c r="M2272" s="2">
        <f t="shared" si="321"/>
        <v>4296</v>
      </c>
      <c r="N2272" s="2">
        <f t="shared" si="322"/>
        <v>4295</v>
      </c>
      <c r="O2272">
        <f t="shared" si="316"/>
        <v>2023</v>
      </c>
      <c r="P2272" t="str">
        <f t="shared" si="317"/>
        <v>Sep</v>
      </c>
      <c r="Q2272" t="str">
        <f t="shared" si="318"/>
        <v>Sep-2023</v>
      </c>
      <c r="R2272" s="2" t="str">
        <f t="shared" si="323"/>
        <v>ADULTS</v>
      </c>
    </row>
    <row r="2273" spans="1:18" x14ac:dyDescent="0.35">
      <c r="A2273" s="1">
        <v>44985</v>
      </c>
      <c r="B2273" t="s">
        <v>2303</v>
      </c>
      <c r="C2273">
        <v>71</v>
      </c>
      <c r="D2273" t="s">
        <v>9</v>
      </c>
      <c r="E2273" t="s">
        <v>25</v>
      </c>
      <c r="F2273" t="s">
        <v>16</v>
      </c>
      <c r="G2273" s="6">
        <f>VLOOKUP(F2273,S$11:$T$15, 2, FALSE)</f>
        <v>2509.1716796874998</v>
      </c>
      <c r="H2273" t="s">
        <v>37</v>
      </c>
      <c r="I2273" s="2">
        <v>4981.17</v>
      </c>
      <c r="J2273" t="str">
        <f t="shared" si="319"/>
        <v>&gt;59</v>
      </c>
      <c r="K2273" s="2">
        <f t="shared" si="315"/>
        <v>5479.2870000000003</v>
      </c>
      <c r="L2273" s="2">
        <f t="shared" si="320"/>
        <v>5479</v>
      </c>
      <c r="M2273" s="2">
        <f t="shared" si="321"/>
        <v>5480</v>
      </c>
      <c r="N2273" s="2">
        <f t="shared" si="322"/>
        <v>5479</v>
      </c>
      <c r="O2273">
        <f t="shared" si="316"/>
        <v>2023</v>
      </c>
      <c r="P2273" t="str">
        <f t="shared" si="317"/>
        <v>Feb</v>
      </c>
      <c r="Q2273" t="str">
        <f t="shared" si="318"/>
        <v>Feb-2023</v>
      </c>
      <c r="R2273" s="2" t="str">
        <f t="shared" si="323"/>
        <v>ADULTS</v>
      </c>
    </row>
    <row r="2274" spans="1:18" x14ac:dyDescent="0.35">
      <c r="A2274" s="1">
        <v>45100</v>
      </c>
      <c r="B2274" t="s">
        <v>2304</v>
      </c>
      <c r="C2274">
        <v>2</v>
      </c>
      <c r="D2274" t="s">
        <v>9</v>
      </c>
      <c r="E2274" t="s">
        <v>22</v>
      </c>
      <c r="F2274" t="s">
        <v>11</v>
      </c>
      <c r="G2274" s="6">
        <f>VLOOKUP(F2274,S$11:$T$15, 2, FALSE)</f>
        <v>2503.6022787783868</v>
      </c>
      <c r="H2274" t="s">
        <v>28</v>
      </c>
      <c r="I2274" s="2">
        <v>356.21</v>
      </c>
      <c r="J2274" t="str">
        <f t="shared" si="319"/>
        <v>0-17</v>
      </c>
      <c r="K2274" s="2">
        <f t="shared" si="315"/>
        <v>391.83100000000002</v>
      </c>
      <c r="L2274" s="2">
        <f t="shared" si="320"/>
        <v>392</v>
      </c>
      <c r="M2274" s="2">
        <f t="shared" si="321"/>
        <v>392</v>
      </c>
      <c r="N2274" s="2">
        <f t="shared" si="322"/>
        <v>391</v>
      </c>
      <c r="O2274">
        <f t="shared" si="316"/>
        <v>2023</v>
      </c>
      <c r="P2274" t="str">
        <f t="shared" si="317"/>
        <v>Jun</v>
      </c>
      <c r="Q2274" t="str">
        <f t="shared" si="318"/>
        <v>Jun-2023</v>
      </c>
      <c r="R2274" s="2" t="str">
        <f t="shared" si="323"/>
        <v>CHILDREN</v>
      </c>
    </row>
    <row r="2275" spans="1:18" x14ac:dyDescent="0.35">
      <c r="A2275" s="1">
        <v>44982</v>
      </c>
      <c r="B2275" t="s">
        <v>2305</v>
      </c>
      <c r="C2275">
        <v>98</v>
      </c>
      <c r="D2275" t="s">
        <v>9</v>
      </c>
      <c r="E2275" t="s">
        <v>19</v>
      </c>
      <c r="F2275" t="s">
        <v>16</v>
      </c>
      <c r="G2275" s="6">
        <f>VLOOKUP(F2275,S$11:$T$15, 2, FALSE)</f>
        <v>2509.1716796874998</v>
      </c>
      <c r="H2275" t="s">
        <v>37</v>
      </c>
      <c r="I2275" s="2">
        <v>1111.6600000000001</v>
      </c>
      <c r="J2275" t="str">
        <f t="shared" si="319"/>
        <v>&gt;59</v>
      </c>
      <c r="K2275" s="2">
        <f t="shared" si="315"/>
        <v>1222.8260000000002</v>
      </c>
      <c r="L2275" s="2">
        <f t="shared" si="320"/>
        <v>1223</v>
      </c>
      <c r="M2275" s="2">
        <f t="shared" si="321"/>
        <v>1223</v>
      </c>
      <c r="N2275" s="2">
        <f t="shared" si="322"/>
        <v>1222</v>
      </c>
      <c r="O2275">
        <f t="shared" si="316"/>
        <v>2023</v>
      </c>
      <c r="P2275" t="str">
        <f t="shared" si="317"/>
        <v>Feb</v>
      </c>
      <c r="Q2275" t="str">
        <f t="shared" si="318"/>
        <v>Feb-2023</v>
      </c>
      <c r="R2275" s="2" t="str">
        <f t="shared" si="323"/>
        <v>ADULTS</v>
      </c>
    </row>
    <row r="2276" spans="1:18" x14ac:dyDescent="0.35">
      <c r="A2276" s="1">
        <v>44667</v>
      </c>
      <c r="B2276" t="s">
        <v>2306</v>
      </c>
      <c r="C2276">
        <v>84</v>
      </c>
      <c r="D2276" t="s">
        <v>9</v>
      </c>
      <c r="E2276" t="s">
        <v>35</v>
      </c>
      <c r="F2276" t="s">
        <v>30</v>
      </c>
      <c r="G2276" s="6">
        <f>VLOOKUP(F2276,S$11:$T$15, 2, FALSE)</f>
        <v>2496.7676064257025</v>
      </c>
      <c r="H2276" t="s">
        <v>40</v>
      </c>
      <c r="I2276" s="2">
        <v>4836.74</v>
      </c>
      <c r="J2276" t="str">
        <f t="shared" si="319"/>
        <v>&gt;59</v>
      </c>
      <c r="K2276" s="2">
        <f t="shared" si="315"/>
        <v>5320.4139999999998</v>
      </c>
      <c r="L2276" s="2">
        <f t="shared" si="320"/>
        <v>5320</v>
      </c>
      <c r="M2276" s="2">
        <f t="shared" si="321"/>
        <v>5321</v>
      </c>
      <c r="N2276" s="2">
        <f t="shared" si="322"/>
        <v>5320</v>
      </c>
      <c r="O2276">
        <f t="shared" si="316"/>
        <v>2022</v>
      </c>
      <c r="P2276" t="str">
        <f t="shared" si="317"/>
        <v>Apr</v>
      </c>
      <c r="Q2276" t="str">
        <f t="shared" si="318"/>
        <v>Apr-2022</v>
      </c>
      <c r="R2276" s="2" t="str">
        <f t="shared" si="323"/>
        <v>ADULTS</v>
      </c>
    </row>
    <row r="2277" spans="1:18" x14ac:dyDescent="0.35">
      <c r="A2277" s="1">
        <v>45218</v>
      </c>
      <c r="B2277" t="s">
        <v>2307</v>
      </c>
      <c r="C2277">
        <v>34</v>
      </c>
      <c r="D2277" t="s">
        <v>14</v>
      </c>
      <c r="E2277" t="s">
        <v>33</v>
      </c>
      <c r="F2277" t="s">
        <v>11</v>
      </c>
      <c r="G2277" s="6">
        <f>VLOOKUP(F2277,S$11:$T$15, 2, FALSE)</f>
        <v>2503.6022787783868</v>
      </c>
      <c r="H2277" t="s">
        <v>17</v>
      </c>
      <c r="I2277" s="2">
        <v>126.05</v>
      </c>
      <c r="J2277" t="str">
        <f t="shared" si="319"/>
        <v>18-39</v>
      </c>
      <c r="K2277" s="2">
        <f t="shared" si="315"/>
        <v>138.655</v>
      </c>
      <c r="L2277" s="2">
        <f t="shared" si="320"/>
        <v>139</v>
      </c>
      <c r="M2277" s="2">
        <f t="shared" si="321"/>
        <v>139</v>
      </c>
      <c r="N2277" s="2">
        <f t="shared" si="322"/>
        <v>138</v>
      </c>
      <c r="O2277">
        <f t="shared" si="316"/>
        <v>2023</v>
      </c>
      <c r="P2277" t="str">
        <f t="shared" si="317"/>
        <v>Oct</v>
      </c>
      <c r="Q2277" t="str">
        <f t="shared" si="318"/>
        <v>Oct-2023</v>
      </c>
      <c r="R2277" s="2" t="str">
        <f t="shared" si="323"/>
        <v>ADULTS</v>
      </c>
    </row>
    <row r="2278" spans="1:18" x14ac:dyDescent="0.35">
      <c r="A2278" s="1">
        <v>45027</v>
      </c>
      <c r="B2278" t="s">
        <v>2308</v>
      </c>
      <c r="C2278">
        <v>26</v>
      </c>
      <c r="D2278" t="s">
        <v>9</v>
      </c>
      <c r="E2278" t="s">
        <v>35</v>
      </c>
      <c r="F2278" t="s">
        <v>11</v>
      </c>
      <c r="G2278" s="6">
        <f>VLOOKUP(F2278,S$11:$T$15, 2, FALSE)</f>
        <v>2503.6022787783868</v>
      </c>
      <c r="H2278" t="s">
        <v>40</v>
      </c>
      <c r="I2278" s="2">
        <v>783.79</v>
      </c>
      <c r="J2278" t="str">
        <f t="shared" si="319"/>
        <v>18-39</v>
      </c>
      <c r="K2278" s="2">
        <f t="shared" si="315"/>
        <v>862.16899999999998</v>
      </c>
      <c r="L2278" s="2">
        <f t="shared" si="320"/>
        <v>862</v>
      </c>
      <c r="M2278" s="2">
        <f t="shared" si="321"/>
        <v>863</v>
      </c>
      <c r="N2278" s="2">
        <f t="shared" si="322"/>
        <v>862</v>
      </c>
      <c r="O2278">
        <f t="shared" si="316"/>
        <v>2023</v>
      </c>
      <c r="P2278" t="str">
        <f t="shared" si="317"/>
        <v>Apr</v>
      </c>
      <c r="Q2278" t="str">
        <f t="shared" si="318"/>
        <v>Apr-2023</v>
      </c>
      <c r="R2278" s="2" t="str">
        <f t="shared" si="323"/>
        <v>ADULTS</v>
      </c>
    </row>
    <row r="2279" spans="1:18" x14ac:dyDescent="0.35">
      <c r="A2279" s="1">
        <v>44957</v>
      </c>
      <c r="B2279" t="s">
        <v>2309</v>
      </c>
      <c r="C2279">
        <v>2</v>
      </c>
      <c r="D2279" t="s">
        <v>14</v>
      </c>
      <c r="E2279" t="s">
        <v>25</v>
      </c>
      <c r="F2279" t="s">
        <v>16</v>
      </c>
      <c r="G2279" s="6">
        <f>VLOOKUP(F2279,S$11:$T$15, 2, FALSE)</f>
        <v>2509.1716796874998</v>
      </c>
      <c r="H2279" t="s">
        <v>17</v>
      </c>
      <c r="I2279" s="2">
        <v>4867.9799999999996</v>
      </c>
      <c r="J2279" t="str">
        <f t="shared" si="319"/>
        <v>0-17</v>
      </c>
      <c r="K2279" s="2">
        <f t="shared" si="315"/>
        <v>5354.7780000000002</v>
      </c>
      <c r="L2279" s="2">
        <f t="shared" si="320"/>
        <v>5355</v>
      </c>
      <c r="M2279" s="2">
        <f t="shared" si="321"/>
        <v>5355</v>
      </c>
      <c r="N2279" s="2">
        <f t="shared" si="322"/>
        <v>5354</v>
      </c>
      <c r="O2279">
        <f t="shared" si="316"/>
        <v>2023</v>
      </c>
      <c r="P2279" t="str">
        <f t="shared" si="317"/>
        <v>Jan</v>
      </c>
      <c r="Q2279" t="str">
        <f t="shared" si="318"/>
        <v>Jan-2023</v>
      </c>
      <c r="R2279" s="2" t="str">
        <f t="shared" si="323"/>
        <v>CHILDREN</v>
      </c>
    </row>
    <row r="2280" spans="1:18" x14ac:dyDescent="0.35">
      <c r="A2280" s="1">
        <v>44954</v>
      </c>
      <c r="B2280" t="s">
        <v>2310</v>
      </c>
      <c r="C2280">
        <v>53</v>
      </c>
      <c r="D2280" t="s">
        <v>14</v>
      </c>
      <c r="E2280" t="s">
        <v>27</v>
      </c>
      <c r="F2280" t="s">
        <v>16</v>
      </c>
      <c r="G2280" s="6">
        <f>VLOOKUP(F2280,S$11:$T$15, 2, FALSE)</f>
        <v>2509.1716796874998</v>
      </c>
      <c r="H2280" t="s">
        <v>40</v>
      </c>
      <c r="I2280" s="2">
        <v>556.04</v>
      </c>
      <c r="J2280" t="str">
        <f t="shared" si="319"/>
        <v>40-59</v>
      </c>
      <c r="K2280" s="2">
        <f t="shared" si="315"/>
        <v>611.64400000000001</v>
      </c>
      <c r="L2280" s="2">
        <f t="shared" si="320"/>
        <v>612</v>
      </c>
      <c r="M2280" s="2">
        <f t="shared" si="321"/>
        <v>612</v>
      </c>
      <c r="N2280" s="2">
        <f t="shared" si="322"/>
        <v>611</v>
      </c>
      <c r="O2280">
        <f t="shared" si="316"/>
        <v>2023</v>
      </c>
      <c r="P2280" t="str">
        <f t="shared" si="317"/>
        <v>Jan</v>
      </c>
      <c r="Q2280" t="str">
        <f t="shared" si="318"/>
        <v>Jan-2023</v>
      </c>
      <c r="R2280" s="2" t="str">
        <f t="shared" si="323"/>
        <v>ADULTS</v>
      </c>
    </row>
    <row r="2281" spans="1:18" x14ac:dyDescent="0.35">
      <c r="A2281" s="1">
        <v>45047</v>
      </c>
      <c r="B2281" t="s">
        <v>2311</v>
      </c>
      <c r="C2281">
        <v>13</v>
      </c>
      <c r="D2281" t="s">
        <v>9</v>
      </c>
      <c r="E2281" t="s">
        <v>10</v>
      </c>
      <c r="F2281" t="s">
        <v>30</v>
      </c>
      <c r="G2281" s="6">
        <f>VLOOKUP(F2281,S$11:$T$15, 2, FALSE)</f>
        <v>2496.7676064257025</v>
      </c>
      <c r="H2281" t="s">
        <v>40</v>
      </c>
      <c r="I2281" s="2">
        <v>4534.84</v>
      </c>
      <c r="J2281" t="str">
        <f t="shared" si="319"/>
        <v>0-17</v>
      </c>
      <c r="K2281" s="2">
        <f t="shared" si="315"/>
        <v>4988.3240000000005</v>
      </c>
      <c r="L2281" s="2">
        <f t="shared" si="320"/>
        <v>4988</v>
      </c>
      <c r="M2281" s="2">
        <f t="shared" si="321"/>
        <v>4989</v>
      </c>
      <c r="N2281" s="2">
        <f t="shared" si="322"/>
        <v>4988</v>
      </c>
      <c r="O2281">
        <f t="shared" si="316"/>
        <v>2023</v>
      </c>
      <c r="P2281" t="str">
        <f t="shared" si="317"/>
        <v>May</v>
      </c>
      <c r="Q2281" t="str">
        <f t="shared" si="318"/>
        <v>May-2023</v>
      </c>
      <c r="R2281" s="2" t="str">
        <f t="shared" si="323"/>
        <v>CHILDREN</v>
      </c>
    </row>
    <row r="2282" spans="1:18" x14ac:dyDescent="0.35">
      <c r="A2282" s="1">
        <v>44905</v>
      </c>
      <c r="B2282" t="s">
        <v>2312</v>
      </c>
      <c r="C2282">
        <v>26</v>
      </c>
      <c r="D2282" t="s">
        <v>14</v>
      </c>
      <c r="E2282" t="s">
        <v>33</v>
      </c>
      <c r="F2282" t="s">
        <v>30</v>
      </c>
      <c r="G2282" s="6">
        <f>VLOOKUP(F2282,S$11:$T$15, 2, FALSE)</f>
        <v>2496.7676064257025</v>
      </c>
      <c r="H2282" t="s">
        <v>17</v>
      </c>
      <c r="I2282" s="2">
        <v>3095.73</v>
      </c>
      <c r="J2282" t="str">
        <f t="shared" si="319"/>
        <v>18-39</v>
      </c>
      <c r="K2282" s="2">
        <f t="shared" si="315"/>
        <v>3405.3030000000003</v>
      </c>
      <c r="L2282" s="2">
        <f t="shared" si="320"/>
        <v>3405</v>
      </c>
      <c r="M2282" s="2">
        <f t="shared" si="321"/>
        <v>3406</v>
      </c>
      <c r="N2282" s="2">
        <f t="shared" si="322"/>
        <v>3405</v>
      </c>
      <c r="O2282">
        <f t="shared" si="316"/>
        <v>2022</v>
      </c>
      <c r="P2282" t="str">
        <f t="shared" si="317"/>
        <v>Dec</v>
      </c>
      <c r="Q2282" t="str">
        <f t="shared" si="318"/>
        <v>Dec-2022</v>
      </c>
      <c r="R2282" s="2" t="str">
        <f t="shared" si="323"/>
        <v>ADULTS</v>
      </c>
    </row>
    <row r="2283" spans="1:18" x14ac:dyDescent="0.35">
      <c r="A2283" s="1">
        <v>45234</v>
      </c>
      <c r="B2283" t="s">
        <v>2313</v>
      </c>
      <c r="C2283">
        <v>25</v>
      </c>
      <c r="D2283" t="s">
        <v>21</v>
      </c>
      <c r="E2283" t="s">
        <v>33</v>
      </c>
      <c r="F2283" t="s">
        <v>30</v>
      </c>
      <c r="G2283" s="6">
        <f>VLOOKUP(F2283,S$11:$T$15, 2, FALSE)</f>
        <v>2496.7676064257025</v>
      </c>
      <c r="H2283" t="s">
        <v>40</v>
      </c>
      <c r="I2283" s="2">
        <v>3941.34</v>
      </c>
      <c r="J2283" t="str">
        <f t="shared" si="319"/>
        <v>18-39</v>
      </c>
      <c r="K2283" s="2">
        <f t="shared" si="315"/>
        <v>4335.4740000000002</v>
      </c>
      <c r="L2283" s="2">
        <f t="shared" si="320"/>
        <v>4335</v>
      </c>
      <c r="M2283" s="2">
        <f t="shared" si="321"/>
        <v>4336</v>
      </c>
      <c r="N2283" s="2">
        <f t="shared" si="322"/>
        <v>4335</v>
      </c>
      <c r="O2283">
        <f t="shared" si="316"/>
        <v>2023</v>
      </c>
      <c r="P2283" t="str">
        <f t="shared" si="317"/>
        <v>Nov</v>
      </c>
      <c r="Q2283" t="str">
        <f t="shared" si="318"/>
        <v>Nov-2023</v>
      </c>
      <c r="R2283" s="2" t="str">
        <f t="shared" si="323"/>
        <v>ADULTS</v>
      </c>
    </row>
    <row r="2284" spans="1:18" x14ac:dyDescent="0.35">
      <c r="A2284" s="1">
        <v>45122</v>
      </c>
      <c r="B2284" t="s">
        <v>2314</v>
      </c>
      <c r="C2284">
        <v>98</v>
      </c>
      <c r="D2284" t="s">
        <v>21</v>
      </c>
      <c r="E2284" t="s">
        <v>19</v>
      </c>
      <c r="F2284" t="s">
        <v>16</v>
      </c>
      <c r="G2284" s="6">
        <f>VLOOKUP(F2284,S$11:$T$15, 2, FALSE)</f>
        <v>2509.1716796874998</v>
      </c>
      <c r="H2284" t="s">
        <v>40</v>
      </c>
      <c r="I2284" s="2">
        <v>3386.76</v>
      </c>
      <c r="J2284" t="str">
        <f t="shared" si="319"/>
        <v>&gt;59</v>
      </c>
      <c r="K2284" s="2">
        <f t="shared" si="315"/>
        <v>3725.4360000000006</v>
      </c>
      <c r="L2284" s="2">
        <f t="shared" si="320"/>
        <v>3725</v>
      </c>
      <c r="M2284" s="2">
        <f t="shared" si="321"/>
        <v>3726</v>
      </c>
      <c r="N2284" s="2">
        <f t="shared" si="322"/>
        <v>3725</v>
      </c>
      <c r="O2284">
        <f t="shared" si="316"/>
        <v>2023</v>
      </c>
      <c r="P2284" t="str">
        <f t="shared" si="317"/>
        <v>Jul</v>
      </c>
      <c r="Q2284" t="str">
        <f t="shared" si="318"/>
        <v>Jul-2023</v>
      </c>
      <c r="R2284" s="2" t="str">
        <f t="shared" si="323"/>
        <v>ADULTS</v>
      </c>
    </row>
    <row r="2285" spans="1:18" x14ac:dyDescent="0.35">
      <c r="A2285" s="1">
        <v>45190</v>
      </c>
      <c r="B2285" t="s">
        <v>2315</v>
      </c>
      <c r="C2285">
        <v>53</v>
      </c>
      <c r="D2285" t="s">
        <v>21</v>
      </c>
      <c r="E2285" t="s">
        <v>22</v>
      </c>
      <c r="F2285" t="s">
        <v>16</v>
      </c>
      <c r="G2285" s="6">
        <f>VLOOKUP(F2285,S$11:$T$15, 2, FALSE)</f>
        <v>2509.1716796874998</v>
      </c>
      <c r="H2285" t="s">
        <v>17</v>
      </c>
      <c r="I2285" s="2">
        <v>3324</v>
      </c>
      <c r="J2285" t="str">
        <f t="shared" si="319"/>
        <v>40-59</v>
      </c>
      <c r="K2285" s="2">
        <f t="shared" si="315"/>
        <v>3656.4</v>
      </c>
      <c r="L2285" s="2">
        <f t="shared" si="320"/>
        <v>3656</v>
      </c>
      <c r="M2285" s="2">
        <f t="shared" si="321"/>
        <v>3657</v>
      </c>
      <c r="N2285" s="2">
        <f t="shared" si="322"/>
        <v>3656</v>
      </c>
      <c r="O2285">
        <f t="shared" si="316"/>
        <v>2023</v>
      </c>
      <c r="P2285" t="str">
        <f t="shared" si="317"/>
        <v>Sep</v>
      </c>
      <c r="Q2285" t="str">
        <f t="shared" si="318"/>
        <v>Sep-2023</v>
      </c>
      <c r="R2285" s="2" t="str">
        <f t="shared" si="323"/>
        <v>ADULTS</v>
      </c>
    </row>
    <row r="2286" spans="1:18" x14ac:dyDescent="0.35">
      <c r="A2286" s="1">
        <v>45082</v>
      </c>
      <c r="B2286" t="s">
        <v>2316</v>
      </c>
      <c r="C2286">
        <v>81</v>
      </c>
      <c r="D2286" t="s">
        <v>21</v>
      </c>
      <c r="E2286" t="s">
        <v>22</v>
      </c>
      <c r="F2286" t="s">
        <v>11</v>
      </c>
      <c r="G2286" s="6">
        <f>VLOOKUP(F2286,S$11:$T$15, 2, FALSE)</f>
        <v>2503.6022787783868</v>
      </c>
      <c r="H2286" t="s">
        <v>12</v>
      </c>
      <c r="I2286" s="2">
        <v>1109.1300000000001</v>
      </c>
      <c r="J2286" t="str">
        <f t="shared" si="319"/>
        <v>&gt;59</v>
      </c>
      <c r="K2286" s="2">
        <f t="shared" si="315"/>
        <v>1220.0430000000001</v>
      </c>
      <c r="L2286" s="2">
        <f t="shared" si="320"/>
        <v>1220</v>
      </c>
      <c r="M2286" s="2">
        <f t="shared" si="321"/>
        <v>1221</v>
      </c>
      <c r="N2286" s="2">
        <f t="shared" si="322"/>
        <v>1220</v>
      </c>
      <c r="O2286">
        <f t="shared" si="316"/>
        <v>2023</v>
      </c>
      <c r="P2286" t="str">
        <f t="shared" si="317"/>
        <v>Jun</v>
      </c>
      <c r="Q2286" t="str">
        <f t="shared" si="318"/>
        <v>Jun-2023</v>
      </c>
      <c r="R2286" s="2" t="str">
        <f t="shared" si="323"/>
        <v>ADULTS</v>
      </c>
    </row>
    <row r="2287" spans="1:18" x14ac:dyDescent="0.35">
      <c r="A2287" s="1">
        <v>44747</v>
      </c>
      <c r="B2287" t="s">
        <v>2317</v>
      </c>
      <c r="C2287">
        <v>43</v>
      </c>
      <c r="D2287" t="s">
        <v>14</v>
      </c>
      <c r="E2287" t="s">
        <v>15</v>
      </c>
      <c r="F2287" t="s">
        <v>23</v>
      </c>
      <c r="G2287" s="6">
        <f>VLOOKUP(F2287,S$11:$T$15, 2, FALSE)</f>
        <v>2440.2966694490819</v>
      </c>
      <c r="H2287" t="s">
        <v>28</v>
      </c>
      <c r="I2287" s="2">
        <v>1363.33</v>
      </c>
      <c r="J2287" t="str">
        <f t="shared" si="319"/>
        <v>40-59</v>
      </c>
      <c r="K2287" s="2">
        <f t="shared" si="315"/>
        <v>1499.663</v>
      </c>
      <c r="L2287" s="2">
        <f t="shared" si="320"/>
        <v>1500</v>
      </c>
      <c r="M2287" s="2">
        <f t="shared" si="321"/>
        <v>1500</v>
      </c>
      <c r="N2287" s="2">
        <f t="shared" si="322"/>
        <v>1499</v>
      </c>
      <c r="O2287">
        <f t="shared" si="316"/>
        <v>2022</v>
      </c>
      <c r="P2287" t="str">
        <f t="shared" si="317"/>
        <v>Jul</v>
      </c>
      <c r="Q2287" t="str">
        <f t="shared" si="318"/>
        <v>Jul-2022</v>
      </c>
      <c r="R2287" s="2" t="str">
        <f t="shared" si="323"/>
        <v>ADULTS</v>
      </c>
    </row>
    <row r="2288" spans="1:18" x14ac:dyDescent="0.35">
      <c r="A2288" s="1">
        <v>44678</v>
      </c>
      <c r="B2288" t="s">
        <v>2318</v>
      </c>
      <c r="C2288">
        <v>90</v>
      </c>
      <c r="D2288" t="s">
        <v>9</v>
      </c>
      <c r="E2288" t="s">
        <v>15</v>
      </c>
      <c r="F2288" t="s">
        <v>16</v>
      </c>
      <c r="G2288" s="6">
        <f>VLOOKUP(F2288,S$11:$T$15, 2, FALSE)</f>
        <v>2509.1716796874998</v>
      </c>
      <c r="H2288" t="s">
        <v>17</v>
      </c>
      <c r="I2288" s="2">
        <v>4578.37</v>
      </c>
      <c r="J2288" t="str">
        <f t="shared" si="319"/>
        <v>&gt;59</v>
      </c>
      <c r="K2288" s="2">
        <f t="shared" si="315"/>
        <v>5036.2070000000003</v>
      </c>
      <c r="L2288" s="2">
        <f t="shared" si="320"/>
        <v>5036</v>
      </c>
      <c r="M2288" s="2">
        <f t="shared" si="321"/>
        <v>5037</v>
      </c>
      <c r="N2288" s="2">
        <f t="shared" si="322"/>
        <v>5036</v>
      </c>
      <c r="O2288">
        <f t="shared" si="316"/>
        <v>2022</v>
      </c>
      <c r="P2288" t="str">
        <f t="shared" si="317"/>
        <v>Apr</v>
      </c>
      <c r="Q2288" t="str">
        <f t="shared" si="318"/>
        <v>Apr-2022</v>
      </c>
      <c r="R2288" s="2" t="str">
        <f t="shared" si="323"/>
        <v>ADULTS</v>
      </c>
    </row>
    <row r="2289" spans="1:18" x14ac:dyDescent="0.35">
      <c r="A2289" s="1">
        <v>44856</v>
      </c>
      <c r="B2289" t="s">
        <v>2319</v>
      </c>
      <c r="C2289">
        <v>24</v>
      </c>
      <c r="D2289" t="s">
        <v>21</v>
      </c>
      <c r="E2289" t="s">
        <v>25</v>
      </c>
      <c r="F2289" t="s">
        <v>11</v>
      </c>
      <c r="G2289" s="6">
        <f>VLOOKUP(F2289,S$11:$T$15, 2, FALSE)</f>
        <v>2503.6022787783868</v>
      </c>
      <c r="H2289" t="s">
        <v>40</v>
      </c>
      <c r="I2289" s="2">
        <v>3438.45</v>
      </c>
      <c r="J2289" t="str">
        <f t="shared" si="319"/>
        <v>18-39</v>
      </c>
      <c r="K2289" s="2">
        <f t="shared" si="315"/>
        <v>3782.2950000000001</v>
      </c>
      <c r="L2289" s="2">
        <f t="shared" si="320"/>
        <v>3782</v>
      </c>
      <c r="M2289" s="2">
        <f t="shared" si="321"/>
        <v>3783</v>
      </c>
      <c r="N2289" s="2">
        <f t="shared" si="322"/>
        <v>3782</v>
      </c>
      <c r="O2289">
        <f t="shared" si="316"/>
        <v>2022</v>
      </c>
      <c r="P2289" t="str">
        <f t="shared" si="317"/>
        <v>Oct</v>
      </c>
      <c r="Q2289" t="str">
        <f t="shared" si="318"/>
        <v>Oct-2022</v>
      </c>
      <c r="R2289" s="2" t="str">
        <f t="shared" si="323"/>
        <v>ADULTS</v>
      </c>
    </row>
    <row r="2290" spans="1:18" x14ac:dyDescent="0.35">
      <c r="A2290" s="1">
        <v>44994</v>
      </c>
      <c r="B2290" t="s">
        <v>2320</v>
      </c>
      <c r="C2290">
        <v>73</v>
      </c>
      <c r="D2290" t="s">
        <v>9</v>
      </c>
      <c r="E2290" t="s">
        <v>10</v>
      </c>
      <c r="F2290" t="s">
        <v>23</v>
      </c>
      <c r="G2290" s="6">
        <f>VLOOKUP(F2290,S$11:$T$15, 2, FALSE)</f>
        <v>2440.2966694490819</v>
      </c>
      <c r="H2290" t="s">
        <v>12</v>
      </c>
      <c r="I2290" s="2">
        <v>3508.24</v>
      </c>
      <c r="J2290" t="str">
        <f t="shared" si="319"/>
        <v>&gt;59</v>
      </c>
      <c r="K2290" s="2">
        <f t="shared" si="315"/>
        <v>3859.0639999999999</v>
      </c>
      <c r="L2290" s="2">
        <f t="shared" si="320"/>
        <v>3859</v>
      </c>
      <c r="M2290" s="2">
        <f t="shared" si="321"/>
        <v>3860</v>
      </c>
      <c r="N2290" s="2">
        <f t="shared" si="322"/>
        <v>3859</v>
      </c>
      <c r="O2290">
        <f t="shared" si="316"/>
        <v>2023</v>
      </c>
      <c r="P2290" t="str">
        <f t="shared" si="317"/>
        <v>Mar</v>
      </c>
      <c r="Q2290" t="str">
        <f t="shared" si="318"/>
        <v>Mar-2023</v>
      </c>
      <c r="R2290" s="2" t="str">
        <f t="shared" si="323"/>
        <v>ADULTS</v>
      </c>
    </row>
    <row r="2291" spans="1:18" x14ac:dyDescent="0.35">
      <c r="A2291" s="1">
        <v>45005</v>
      </c>
      <c r="B2291" t="s">
        <v>2321</v>
      </c>
      <c r="C2291">
        <v>44</v>
      </c>
      <c r="D2291" t="s">
        <v>21</v>
      </c>
      <c r="E2291" t="s">
        <v>33</v>
      </c>
      <c r="F2291" t="s">
        <v>30</v>
      </c>
      <c r="G2291" s="6">
        <f>VLOOKUP(F2291,S$11:$T$15, 2, FALSE)</f>
        <v>2496.7676064257025</v>
      </c>
      <c r="H2291" t="s">
        <v>40</v>
      </c>
      <c r="I2291" s="2">
        <v>4713.7299999999996</v>
      </c>
      <c r="J2291" t="str">
        <f t="shared" si="319"/>
        <v>40-59</v>
      </c>
      <c r="K2291" s="2">
        <f t="shared" si="315"/>
        <v>5185.1030000000001</v>
      </c>
      <c r="L2291" s="2">
        <f t="shared" si="320"/>
        <v>5185</v>
      </c>
      <c r="M2291" s="2">
        <f t="shared" si="321"/>
        <v>5186</v>
      </c>
      <c r="N2291" s="2">
        <f t="shared" si="322"/>
        <v>5185</v>
      </c>
      <c r="O2291">
        <f t="shared" si="316"/>
        <v>2023</v>
      </c>
      <c r="P2291" t="str">
        <f t="shared" si="317"/>
        <v>Mar</v>
      </c>
      <c r="Q2291" t="str">
        <f t="shared" si="318"/>
        <v>Mar-2023</v>
      </c>
      <c r="R2291" s="2" t="str">
        <f t="shared" si="323"/>
        <v>ADULTS</v>
      </c>
    </row>
    <row r="2292" spans="1:18" x14ac:dyDescent="0.35">
      <c r="A2292" s="1">
        <v>45158</v>
      </c>
      <c r="B2292" t="s">
        <v>2322</v>
      </c>
      <c r="C2292">
        <v>69</v>
      </c>
      <c r="D2292" t="s">
        <v>9</v>
      </c>
      <c r="E2292" t="s">
        <v>10</v>
      </c>
      <c r="F2292" t="s">
        <v>23</v>
      </c>
      <c r="G2292" s="6">
        <f>VLOOKUP(F2292,S$11:$T$15, 2, FALSE)</f>
        <v>2440.2966694490819</v>
      </c>
      <c r="H2292" t="s">
        <v>17</v>
      </c>
      <c r="I2292" s="2">
        <v>962.31</v>
      </c>
      <c r="J2292" t="str">
        <f t="shared" si="319"/>
        <v>&gt;59</v>
      </c>
      <c r="K2292" s="2">
        <f t="shared" si="315"/>
        <v>1058.5409999999999</v>
      </c>
      <c r="L2292" s="2">
        <f t="shared" si="320"/>
        <v>1059</v>
      </c>
      <c r="M2292" s="2">
        <f t="shared" si="321"/>
        <v>1059</v>
      </c>
      <c r="N2292" s="2">
        <f t="shared" si="322"/>
        <v>1058</v>
      </c>
      <c r="O2292">
        <f t="shared" si="316"/>
        <v>2023</v>
      </c>
      <c r="P2292" t="str">
        <f t="shared" si="317"/>
        <v>Aug</v>
      </c>
      <c r="Q2292" t="str">
        <f t="shared" si="318"/>
        <v>Aug-2023</v>
      </c>
      <c r="R2292" s="2" t="str">
        <f t="shared" si="323"/>
        <v>ADULTS</v>
      </c>
    </row>
    <row r="2293" spans="1:18" x14ac:dyDescent="0.35">
      <c r="A2293" s="1">
        <v>45186</v>
      </c>
      <c r="B2293" t="s">
        <v>2323</v>
      </c>
      <c r="C2293">
        <v>11</v>
      </c>
      <c r="D2293" t="s">
        <v>21</v>
      </c>
      <c r="E2293" t="s">
        <v>19</v>
      </c>
      <c r="F2293" t="s">
        <v>11</v>
      </c>
      <c r="G2293" s="6">
        <f>VLOOKUP(F2293,S$11:$T$15, 2, FALSE)</f>
        <v>2503.6022787783868</v>
      </c>
      <c r="H2293" t="s">
        <v>17</v>
      </c>
      <c r="I2293" s="2">
        <v>2247.94</v>
      </c>
      <c r="J2293" t="str">
        <f t="shared" si="319"/>
        <v>0-17</v>
      </c>
      <c r="K2293" s="2">
        <f t="shared" si="315"/>
        <v>2472.7340000000004</v>
      </c>
      <c r="L2293" s="2">
        <f t="shared" si="320"/>
        <v>2473</v>
      </c>
      <c r="M2293" s="2">
        <f t="shared" si="321"/>
        <v>2473</v>
      </c>
      <c r="N2293" s="2">
        <f t="shared" si="322"/>
        <v>2472</v>
      </c>
      <c r="O2293">
        <f t="shared" si="316"/>
        <v>2023</v>
      </c>
      <c r="P2293" t="str">
        <f t="shared" si="317"/>
        <v>Sep</v>
      </c>
      <c r="Q2293" t="str">
        <f t="shared" si="318"/>
        <v>Sep-2023</v>
      </c>
      <c r="R2293" s="2" t="str">
        <f t="shared" si="323"/>
        <v>CHILDREN</v>
      </c>
    </row>
    <row r="2294" spans="1:18" x14ac:dyDescent="0.35">
      <c r="A2294" s="1">
        <v>44818</v>
      </c>
      <c r="B2294" t="s">
        <v>2324</v>
      </c>
      <c r="C2294">
        <v>20</v>
      </c>
      <c r="D2294" t="s">
        <v>14</v>
      </c>
      <c r="E2294" t="s">
        <v>22</v>
      </c>
      <c r="F2294" t="s">
        <v>30</v>
      </c>
      <c r="G2294" s="6">
        <f>VLOOKUP(F2294,S$11:$T$15, 2, FALSE)</f>
        <v>2496.7676064257025</v>
      </c>
      <c r="H2294" t="s">
        <v>37</v>
      </c>
      <c r="I2294" s="2">
        <v>1876.79</v>
      </c>
      <c r="J2294" t="str">
        <f t="shared" si="319"/>
        <v>18-39</v>
      </c>
      <c r="K2294" s="2">
        <f t="shared" si="315"/>
        <v>2064.4690000000001</v>
      </c>
      <c r="L2294" s="2">
        <f t="shared" si="320"/>
        <v>2064</v>
      </c>
      <c r="M2294" s="2">
        <f t="shared" si="321"/>
        <v>2065</v>
      </c>
      <c r="N2294" s="2">
        <f t="shared" si="322"/>
        <v>2064</v>
      </c>
      <c r="O2294">
        <f t="shared" si="316"/>
        <v>2022</v>
      </c>
      <c r="P2294" t="str">
        <f t="shared" si="317"/>
        <v>Sep</v>
      </c>
      <c r="Q2294" t="str">
        <f t="shared" si="318"/>
        <v>Sep-2022</v>
      </c>
      <c r="R2294" s="2" t="str">
        <f t="shared" si="323"/>
        <v>ADULTS</v>
      </c>
    </row>
    <row r="2295" spans="1:18" x14ac:dyDescent="0.35">
      <c r="A2295" s="1">
        <v>45062</v>
      </c>
      <c r="B2295" t="s">
        <v>2325</v>
      </c>
      <c r="C2295">
        <v>38</v>
      </c>
      <c r="D2295" t="s">
        <v>9</v>
      </c>
      <c r="E2295" t="s">
        <v>27</v>
      </c>
      <c r="F2295" t="s">
        <v>23</v>
      </c>
      <c r="G2295" s="6">
        <f>VLOOKUP(F2295,S$11:$T$15, 2, FALSE)</f>
        <v>2440.2966694490819</v>
      </c>
      <c r="H2295" t="s">
        <v>37</v>
      </c>
      <c r="I2295" s="2">
        <v>1995.66</v>
      </c>
      <c r="J2295" t="str">
        <f t="shared" si="319"/>
        <v>18-39</v>
      </c>
      <c r="K2295" s="2">
        <f t="shared" si="315"/>
        <v>2195.2260000000001</v>
      </c>
      <c r="L2295" s="2">
        <f t="shared" si="320"/>
        <v>2195</v>
      </c>
      <c r="M2295" s="2">
        <f t="shared" si="321"/>
        <v>2196</v>
      </c>
      <c r="N2295" s="2">
        <f t="shared" si="322"/>
        <v>2195</v>
      </c>
      <c r="O2295">
        <f t="shared" si="316"/>
        <v>2023</v>
      </c>
      <c r="P2295" t="str">
        <f t="shared" si="317"/>
        <v>May</v>
      </c>
      <c r="Q2295" t="str">
        <f t="shared" si="318"/>
        <v>May-2023</v>
      </c>
      <c r="R2295" s="2" t="str">
        <f t="shared" si="323"/>
        <v>ADULTS</v>
      </c>
    </row>
    <row r="2296" spans="1:18" x14ac:dyDescent="0.35">
      <c r="A2296" s="1">
        <v>45256</v>
      </c>
      <c r="B2296" t="s">
        <v>2326</v>
      </c>
      <c r="C2296">
        <v>49</v>
      </c>
      <c r="D2296" t="s">
        <v>9</v>
      </c>
      <c r="E2296" t="s">
        <v>25</v>
      </c>
      <c r="F2296" t="s">
        <v>30</v>
      </c>
      <c r="G2296" s="6">
        <f>VLOOKUP(F2296,S$11:$T$15, 2, FALSE)</f>
        <v>2496.7676064257025</v>
      </c>
      <c r="H2296" t="s">
        <v>28</v>
      </c>
      <c r="I2296" s="2">
        <v>2662.4</v>
      </c>
      <c r="J2296" t="str">
        <f t="shared" si="319"/>
        <v>40-59</v>
      </c>
      <c r="K2296" s="2">
        <f t="shared" si="315"/>
        <v>2928.6400000000003</v>
      </c>
      <c r="L2296" s="2">
        <f t="shared" si="320"/>
        <v>2929</v>
      </c>
      <c r="M2296" s="2">
        <f t="shared" si="321"/>
        <v>2929</v>
      </c>
      <c r="N2296" s="2">
        <f t="shared" si="322"/>
        <v>2928</v>
      </c>
      <c r="O2296">
        <f t="shared" si="316"/>
        <v>2023</v>
      </c>
      <c r="P2296" t="str">
        <f t="shared" si="317"/>
        <v>Nov</v>
      </c>
      <c r="Q2296" t="str">
        <f t="shared" si="318"/>
        <v>Nov-2023</v>
      </c>
      <c r="R2296" s="2" t="str">
        <f t="shared" si="323"/>
        <v>ADULTS</v>
      </c>
    </row>
    <row r="2297" spans="1:18" x14ac:dyDescent="0.35">
      <c r="A2297" s="1">
        <v>45138</v>
      </c>
      <c r="B2297" t="s">
        <v>2327</v>
      </c>
      <c r="C2297">
        <v>67</v>
      </c>
      <c r="D2297" t="s">
        <v>9</v>
      </c>
      <c r="E2297" t="s">
        <v>35</v>
      </c>
      <c r="F2297" t="s">
        <v>16</v>
      </c>
      <c r="G2297" s="6">
        <f>VLOOKUP(F2297,S$11:$T$15, 2, FALSE)</f>
        <v>2509.1716796874998</v>
      </c>
      <c r="H2297" t="s">
        <v>37</v>
      </c>
      <c r="I2297" s="2">
        <v>1121.55</v>
      </c>
      <c r="J2297" t="str">
        <f t="shared" si="319"/>
        <v>&gt;59</v>
      </c>
      <c r="K2297" s="2">
        <f t="shared" si="315"/>
        <v>1233.7050000000002</v>
      </c>
      <c r="L2297" s="2">
        <f t="shared" si="320"/>
        <v>1234</v>
      </c>
      <c r="M2297" s="2">
        <f t="shared" si="321"/>
        <v>1234</v>
      </c>
      <c r="N2297" s="2">
        <f t="shared" si="322"/>
        <v>1233</v>
      </c>
      <c r="O2297">
        <f t="shared" si="316"/>
        <v>2023</v>
      </c>
      <c r="P2297" t="str">
        <f t="shared" si="317"/>
        <v>Jul</v>
      </c>
      <c r="Q2297" t="str">
        <f t="shared" si="318"/>
        <v>Jul-2023</v>
      </c>
      <c r="R2297" s="2" t="str">
        <f t="shared" si="323"/>
        <v>ADULTS</v>
      </c>
    </row>
    <row r="2298" spans="1:18" x14ac:dyDescent="0.35">
      <c r="A2298" s="1">
        <v>44746</v>
      </c>
      <c r="B2298" t="s">
        <v>2328</v>
      </c>
      <c r="C2298">
        <v>28</v>
      </c>
      <c r="D2298" t="s">
        <v>21</v>
      </c>
      <c r="E2298" t="s">
        <v>25</v>
      </c>
      <c r="F2298" t="s">
        <v>30</v>
      </c>
      <c r="G2298" s="6">
        <f>VLOOKUP(F2298,S$11:$T$15, 2, FALSE)</f>
        <v>2496.7676064257025</v>
      </c>
      <c r="H2298" t="s">
        <v>28</v>
      </c>
      <c r="I2298" s="2">
        <v>2795.04</v>
      </c>
      <c r="J2298" t="str">
        <f t="shared" si="319"/>
        <v>18-39</v>
      </c>
      <c r="K2298" s="2">
        <f t="shared" si="315"/>
        <v>3074.5440000000003</v>
      </c>
      <c r="L2298" s="2">
        <f t="shared" si="320"/>
        <v>3075</v>
      </c>
      <c r="M2298" s="2">
        <f t="shared" si="321"/>
        <v>3075</v>
      </c>
      <c r="N2298" s="2">
        <f t="shared" si="322"/>
        <v>3074</v>
      </c>
      <c r="O2298">
        <f t="shared" si="316"/>
        <v>2022</v>
      </c>
      <c r="P2298" t="str">
        <f t="shared" si="317"/>
        <v>Jul</v>
      </c>
      <c r="Q2298" t="str">
        <f t="shared" si="318"/>
        <v>Jul-2022</v>
      </c>
      <c r="R2298" s="2" t="str">
        <f t="shared" si="323"/>
        <v>ADULTS</v>
      </c>
    </row>
    <row r="2299" spans="1:18" x14ac:dyDescent="0.35">
      <c r="A2299" s="1">
        <v>45205</v>
      </c>
      <c r="B2299" t="s">
        <v>2329</v>
      </c>
      <c r="C2299">
        <v>97</v>
      </c>
      <c r="D2299" t="s">
        <v>14</v>
      </c>
      <c r="E2299" t="s">
        <v>22</v>
      </c>
      <c r="F2299" t="s">
        <v>16</v>
      </c>
      <c r="G2299" s="6">
        <f>VLOOKUP(F2299,S$11:$T$15, 2, FALSE)</f>
        <v>2509.1716796874998</v>
      </c>
      <c r="H2299" t="s">
        <v>37</v>
      </c>
      <c r="I2299" s="2">
        <v>1088.17</v>
      </c>
      <c r="J2299" t="str">
        <f t="shared" si="319"/>
        <v>&gt;59</v>
      </c>
      <c r="K2299" s="2">
        <f t="shared" si="315"/>
        <v>1196.9870000000001</v>
      </c>
      <c r="L2299" s="2">
        <f t="shared" si="320"/>
        <v>1197</v>
      </c>
      <c r="M2299" s="2">
        <f t="shared" si="321"/>
        <v>1197</v>
      </c>
      <c r="N2299" s="2">
        <f t="shared" si="322"/>
        <v>1196</v>
      </c>
      <c r="O2299">
        <f t="shared" si="316"/>
        <v>2023</v>
      </c>
      <c r="P2299" t="str">
        <f t="shared" si="317"/>
        <v>Oct</v>
      </c>
      <c r="Q2299" t="str">
        <f t="shared" si="318"/>
        <v>Oct-2023</v>
      </c>
      <c r="R2299" s="2" t="str">
        <f t="shared" si="323"/>
        <v>ADULTS</v>
      </c>
    </row>
    <row r="2300" spans="1:18" x14ac:dyDescent="0.35">
      <c r="A2300" s="1">
        <v>44964</v>
      </c>
      <c r="B2300" t="s">
        <v>2330</v>
      </c>
      <c r="C2300">
        <v>35</v>
      </c>
      <c r="D2300" t="s">
        <v>9</v>
      </c>
      <c r="E2300" t="s">
        <v>10</v>
      </c>
      <c r="F2300" t="s">
        <v>23</v>
      </c>
      <c r="G2300" s="6">
        <f>VLOOKUP(F2300,S$11:$T$15, 2, FALSE)</f>
        <v>2440.2966694490819</v>
      </c>
      <c r="H2300" t="s">
        <v>37</v>
      </c>
      <c r="I2300" s="2">
        <v>1246.67</v>
      </c>
      <c r="J2300" t="str">
        <f t="shared" si="319"/>
        <v>18-39</v>
      </c>
      <c r="K2300" s="2">
        <f t="shared" si="315"/>
        <v>1371.3370000000002</v>
      </c>
      <c r="L2300" s="2">
        <f t="shared" si="320"/>
        <v>1371</v>
      </c>
      <c r="M2300" s="2">
        <f t="shared" si="321"/>
        <v>1372</v>
      </c>
      <c r="N2300" s="2">
        <f t="shared" si="322"/>
        <v>1371</v>
      </c>
      <c r="O2300">
        <f t="shared" si="316"/>
        <v>2023</v>
      </c>
      <c r="P2300" t="str">
        <f t="shared" si="317"/>
        <v>Feb</v>
      </c>
      <c r="Q2300" t="str">
        <f t="shared" si="318"/>
        <v>Feb-2023</v>
      </c>
      <c r="R2300" s="2" t="str">
        <f t="shared" si="323"/>
        <v>ADULTS</v>
      </c>
    </row>
    <row r="2301" spans="1:18" x14ac:dyDescent="0.35">
      <c r="A2301" s="1">
        <v>44567</v>
      </c>
      <c r="B2301" t="s">
        <v>2331</v>
      </c>
      <c r="C2301">
        <v>76</v>
      </c>
      <c r="D2301" t="s">
        <v>9</v>
      </c>
      <c r="E2301" t="s">
        <v>15</v>
      </c>
      <c r="F2301" t="s">
        <v>23</v>
      </c>
      <c r="G2301" s="6">
        <f>VLOOKUP(F2301,S$11:$T$15, 2, FALSE)</f>
        <v>2440.2966694490819</v>
      </c>
      <c r="H2301" t="s">
        <v>37</v>
      </c>
      <c r="I2301" s="2">
        <v>1701.59</v>
      </c>
      <c r="J2301" t="str">
        <f t="shared" si="319"/>
        <v>&gt;59</v>
      </c>
      <c r="K2301" s="2">
        <f t="shared" si="315"/>
        <v>1871.749</v>
      </c>
      <c r="L2301" s="2">
        <f t="shared" si="320"/>
        <v>1872</v>
      </c>
      <c r="M2301" s="2">
        <f t="shared" si="321"/>
        <v>1872</v>
      </c>
      <c r="N2301" s="2">
        <f t="shared" si="322"/>
        <v>1871</v>
      </c>
      <c r="O2301">
        <f t="shared" si="316"/>
        <v>2022</v>
      </c>
      <c r="P2301" t="str">
        <f t="shared" si="317"/>
        <v>Jan</v>
      </c>
      <c r="Q2301" t="str">
        <f t="shared" si="318"/>
        <v>Jan-2022</v>
      </c>
      <c r="R2301" s="2" t="str">
        <f t="shared" si="323"/>
        <v>ADULTS</v>
      </c>
    </row>
    <row r="2302" spans="1:18" x14ac:dyDescent="0.35">
      <c r="A2302" s="1">
        <v>45277</v>
      </c>
      <c r="B2302" t="s">
        <v>2332</v>
      </c>
      <c r="C2302">
        <v>80</v>
      </c>
      <c r="D2302" t="s">
        <v>21</v>
      </c>
      <c r="E2302" t="s">
        <v>27</v>
      </c>
      <c r="F2302" t="s">
        <v>23</v>
      </c>
      <c r="G2302" s="6">
        <f>VLOOKUP(F2302,S$11:$T$15, 2, FALSE)</f>
        <v>2440.2966694490819</v>
      </c>
      <c r="H2302" t="s">
        <v>28</v>
      </c>
      <c r="I2302" s="2">
        <v>4447.45</v>
      </c>
      <c r="J2302" t="str">
        <f t="shared" si="319"/>
        <v>&gt;59</v>
      </c>
      <c r="K2302" s="2">
        <f t="shared" si="315"/>
        <v>4892.1950000000006</v>
      </c>
      <c r="L2302" s="2">
        <f t="shared" si="320"/>
        <v>4892</v>
      </c>
      <c r="M2302" s="2">
        <f t="shared" si="321"/>
        <v>4893</v>
      </c>
      <c r="N2302" s="2">
        <f t="shared" si="322"/>
        <v>4892</v>
      </c>
      <c r="O2302">
        <f t="shared" si="316"/>
        <v>2023</v>
      </c>
      <c r="P2302" t="str">
        <f t="shared" si="317"/>
        <v>Dec</v>
      </c>
      <c r="Q2302" t="str">
        <f t="shared" si="318"/>
        <v>Dec-2023</v>
      </c>
      <c r="R2302" s="2" t="str">
        <f t="shared" si="323"/>
        <v>ADULTS</v>
      </c>
    </row>
    <row r="2303" spans="1:18" x14ac:dyDescent="0.35">
      <c r="A2303" s="1">
        <v>44592</v>
      </c>
      <c r="B2303" t="s">
        <v>2333</v>
      </c>
      <c r="C2303">
        <v>48</v>
      </c>
      <c r="D2303" t="s">
        <v>21</v>
      </c>
      <c r="E2303" t="s">
        <v>25</v>
      </c>
      <c r="F2303" t="s">
        <v>11</v>
      </c>
      <c r="G2303" s="6">
        <f>VLOOKUP(F2303,S$11:$T$15, 2, FALSE)</f>
        <v>2503.6022787783868</v>
      </c>
      <c r="H2303" t="s">
        <v>28</v>
      </c>
      <c r="I2303" s="2">
        <v>1029.72</v>
      </c>
      <c r="J2303" t="str">
        <f t="shared" si="319"/>
        <v>40-59</v>
      </c>
      <c r="K2303" s="2">
        <f t="shared" si="315"/>
        <v>1132.6920000000002</v>
      </c>
      <c r="L2303" s="2">
        <f t="shared" si="320"/>
        <v>1133</v>
      </c>
      <c r="M2303" s="2">
        <f t="shared" si="321"/>
        <v>1133</v>
      </c>
      <c r="N2303" s="2">
        <f t="shared" si="322"/>
        <v>1132</v>
      </c>
      <c r="O2303">
        <f t="shared" si="316"/>
        <v>2022</v>
      </c>
      <c r="P2303" t="str">
        <f t="shared" si="317"/>
        <v>Jan</v>
      </c>
      <c r="Q2303" t="str">
        <f t="shared" si="318"/>
        <v>Jan-2022</v>
      </c>
      <c r="R2303" s="2" t="str">
        <f t="shared" si="323"/>
        <v>ADULTS</v>
      </c>
    </row>
    <row r="2304" spans="1:18" x14ac:dyDescent="0.35">
      <c r="A2304" s="1">
        <v>45186</v>
      </c>
      <c r="B2304" t="s">
        <v>2334</v>
      </c>
      <c r="C2304">
        <v>84</v>
      </c>
      <c r="D2304" t="s">
        <v>14</v>
      </c>
      <c r="E2304" t="s">
        <v>25</v>
      </c>
      <c r="F2304" t="s">
        <v>30</v>
      </c>
      <c r="G2304" s="6">
        <f>VLOOKUP(F2304,S$11:$T$15, 2, FALSE)</f>
        <v>2496.7676064257025</v>
      </c>
      <c r="H2304" t="s">
        <v>17</v>
      </c>
      <c r="I2304" s="2">
        <v>1524.01</v>
      </c>
      <c r="J2304" t="str">
        <f t="shared" si="319"/>
        <v>&gt;59</v>
      </c>
      <c r="K2304" s="2">
        <f t="shared" si="315"/>
        <v>1676.4110000000001</v>
      </c>
      <c r="L2304" s="2">
        <f t="shared" si="320"/>
        <v>1676</v>
      </c>
      <c r="M2304" s="2">
        <f t="shared" si="321"/>
        <v>1677</v>
      </c>
      <c r="N2304" s="2">
        <f t="shared" si="322"/>
        <v>1676</v>
      </c>
      <c r="O2304">
        <f t="shared" si="316"/>
        <v>2023</v>
      </c>
      <c r="P2304" t="str">
        <f t="shared" si="317"/>
        <v>Sep</v>
      </c>
      <c r="Q2304" t="str">
        <f t="shared" si="318"/>
        <v>Sep-2023</v>
      </c>
      <c r="R2304" s="2" t="str">
        <f t="shared" si="323"/>
        <v>ADULTS</v>
      </c>
    </row>
    <row r="2305" spans="1:18" x14ac:dyDescent="0.35">
      <c r="A2305" s="1">
        <v>44665</v>
      </c>
      <c r="B2305" t="s">
        <v>2335</v>
      </c>
      <c r="C2305">
        <v>62</v>
      </c>
      <c r="D2305" t="s">
        <v>21</v>
      </c>
      <c r="E2305" t="s">
        <v>15</v>
      </c>
      <c r="F2305" t="s">
        <v>16</v>
      </c>
      <c r="G2305" s="6">
        <f>VLOOKUP(F2305,S$11:$T$15, 2, FALSE)</f>
        <v>2509.1716796874998</v>
      </c>
      <c r="H2305" t="s">
        <v>67</v>
      </c>
      <c r="I2305" s="2">
        <v>4533.55</v>
      </c>
      <c r="J2305" t="str">
        <f t="shared" si="319"/>
        <v>&gt;59</v>
      </c>
      <c r="K2305" s="2">
        <f t="shared" si="315"/>
        <v>4986.9050000000007</v>
      </c>
      <c r="L2305" s="2">
        <f t="shared" si="320"/>
        <v>4987</v>
      </c>
      <c r="M2305" s="2">
        <f t="shared" si="321"/>
        <v>4987</v>
      </c>
      <c r="N2305" s="2">
        <f t="shared" si="322"/>
        <v>4986</v>
      </c>
      <c r="O2305">
        <f t="shared" si="316"/>
        <v>2022</v>
      </c>
      <c r="P2305" t="str">
        <f t="shared" si="317"/>
        <v>Apr</v>
      </c>
      <c r="Q2305" t="str">
        <f t="shared" si="318"/>
        <v>Apr-2022</v>
      </c>
      <c r="R2305" s="2" t="str">
        <f t="shared" si="323"/>
        <v>ADULTS</v>
      </c>
    </row>
    <row r="2306" spans="1:18" x14ac:dyDescent="0.35">
      <c r="A2306" s="1">
        <v>44753</v>
      </c>
      <c r="B2306" t="s">
        <v>2336</v>
      </c>
      <c r="C2306">
        <v>7</v>
      </c>
      <c r="D2306" t="s">
        <v>21</v>
      </c>
      <c r="E2306" t="s">
        <v>27</v>
      </c>
      <c r="F2306" t="s">
        <v>16</v>
      </c>
      <c r="G2306" s="6">
        <f>VLOOKUP(F2306,S$11:$T$15, 2, FALSE)</f>
        <v>2509.1716796874998</v>
      </c>
      <c r="H2306" t="s">
        <v>17</v>
      </c>
      <c r="I2306" s="2">
        <v>1678.42</v>
      </c>
      <c r="J2306" t="str">
        <f t="shared" si="319"/>
        <v>0-17</v>
      </c>
      <c r="K2306" s="2">
        <f t="shared" ref="K2306:K2369" si="324">I2306*1.1</f>
        <v>1846.2620000000002</v>
      </c>
      <c r="L2306" s="2">
        <f t="shared" si="320"/>
        <v>1846</v>
      </c>
      <c r="M2306" s="2">
        <f t="shared" si="321"/>
        <v>1847</v>
      </c>
      <c r="N2306" s="2">
        <f t="shared" si="322"/>
        <v>1846</v>
      </c>
      <c r="O2306">
        <f t="shared" ref="O2306:O2369" si="325">YEAR(A2306)</f>
        <v>2022</v>
      </c>
      <c r="P2306" t="str">
        <f t="shared" ref="P2306:P2369" si="326">TEXT(A2306, "MMM")</f>
        <v>Jul</v>
      </c>
      <c r="Q2306" t="str">
        <f t="shared" ref="Q2306:Q2369" si="327">TEXT(A2306, "MMM-YYYY")</f>
        <v>Jul-2022</v>
      </c>
      <c r="R2306" s="2" t="str">
        <f t="shared" si="323"/>
        <v>CHILDREN</v>
      </c>
    </row>
    <row r="2307" spans="1:18" x14ac:dyDescent="0.35">
      <c r="A2307" s="1">
        <v>45059</v>
      </c>
      <c r="B2307" t="s">
        <v>2337</v>
      </c>
      <c r="C2307">
        <v>99</v>
      </c>
      <c r="D2307" t="s">
        <v>21</v>
      </c>
      <c r="E2307" t="s">
        <v>22</v>
      </c>
      <c r="F2307" t="s">
        <v>23</v>
      </c>
      <c r="G2307" s="6">
        <f>VLOOKUP(F2307,S$11:$T$15, 2, FALSE)</f>
        <v>2440.2966694490819</v>
      </c>
      <c r="H2307" t="s">
        <v>17</v>
      </c>
      <c r="I2307" s="2">
        <v>1555</v>
      </c>
      <c r="J2307" t="str">
        <f t="shared" ref="J2307:J2370" si="328">IF(C2307&lt;=17,"0-17",IF(C2307&lt;=39, "18-39", IF(C2307&lt;=59, "40-59", "&gt;59")))</f>
        <v>&gt;59</v>
      </c>
      <c r="K2307" s="2">
        <f t="shared" si="324"/>
        <v>1710.5000000000002</v>
      </c>
      <c r="L2307" s="2">
        <f t="shared" ref="L2307:L2370" si="329">ROUND(K2307, 0)</f>
        <v>1711</v>
      </c>
      <c r="M2307" s="2">
        <f t="shared" ref="M2307:M2370" si="330">ROUNDUP(K2307, 0)</f>
        <v>1711</v>
      </c>
      <c r="N2307" s="2">
        <f t="shared" ref="N2307:N2370" si="331">ROUNDDOWN(K2307,0)</f>
        <v>1710</v>
      </c>
      <c r="O2307">
        <f t="shared" si="325"/>
        <v>2023</v>
      </c>
      <c r="P2307" t="str">
        <f t="shared" si="326"/>
        <v>May</v>
      </c>
      <c r="Q2307" t="str">
        <f t="shared" si="327"/>
        <v>May-2023</v>
      </c>
      <c r="R2307" s="2" t="str">
        <f t="shared" ref="R2307:R2370" si="332">IF(C2307&gt;=18, "ADULTS", "CHILDREN")</f>
        <v>ADULTS</v>
      </c>
    </row>
    <row r="2308" spans="1:18" x14ac:dyDescent="0.35">
      <c r="A2308" s="1">
        <v>45092</v>
      </c>
      <c r="B2308" t="s">
        <v>2338</v>
      </c>
      <c r="C2308">
        <v>25</v>
      </c>
      <c r="D2308" t="s">
        <v>21</v>
      </c>
      <c r="E2308" t="s">
        <v>33</v>
      </c>
      <c r="F2308" t="s">
        <v>16</v>
      </c>
      <c r="G2308" s="6">
        <f>VLOOKUP(F2308,S$11:$T$15, 2, FALSE)</f>
        <v>2509.1716796874998</v>
      </c>
      <c r="H2308" t="s">
        <v>12</v>
      </c>
      <c r="I2308" s="2">
        <v>3313.69</v>
      </c>
      <c r="J2308" t="str">
        <f t="shared" si="328"/>
        <v>18-39</v>
      </c>
      <c r="K2308" s="2">
        <f t="shared" si="324"/>
        <v>3645.0590000000002</v>
      </c>
      <c r="L2308" s="2">
        <f t="shared" si="329"/>
        <v>3645</v>
      </c>
      <c r="M2308" s="2">
        <f t="shared" si="330"/>
        <v>3646</v>
      </c>
      <c r="N2308" s="2">
        <f t="shared" si="331"/>
        <v>3645</v>
      </c>
      <c r="O2308">
        <f t="shared" si="325"/>
        <v>2023</v>
      </c>
      <c r="P2308" t="str">
        <f t="shared" si="326"/>
        <v>Jun</v>
      </c>
      <c r="Q2308" t="str">
        <f t="shared" si="327"/>
        <v>Jun-2023</v>
      </c>
      <c r="R2308" s="2" t="str">
        <f t="shared" si="332"/>
        <v>ADULTS</v>
      </c>
    </row>
    <row r="2309" spans="1:18" x14ac:dyDescent="0.35">
      <c r="A2309" s="1">
        <v>44972</v>
      </c>
      <c r="B2309" t="s">
        <v>2339</v>
      </c>
      <c r="C2309">
        <v>60</v>
      </c>
      <c r="D2309" t="s">
        <v>9</v>
      </c>
      <c r="E2309" t="s">
        <v>33</v>
      </c>
      <c r="F2309" t="s">
        <v>16</v>
      </c>
      <c r="G2309" s="6">
        <f>VLOOKUP(F2309,S$11:$T$15, 2, FALSE)</f>
        <v>2509.1716796874998</v>
      </c>
      <c r="H2309" t="s">
        <v>17</v>
      </c>
      <c r="I2309" s="2">
        <v>1758.2</v>
      </c>
      <c r="J2309" t="str">
        <f t="shared" si="328"/>
        <v>&gt;59</v>
      </c>
      <c r="K2309" s="2">
        <f t="shared" si="324"/>
        <v>1934.0200000000002</v>
      </c>
      <c r="L2309" s="2">
        <f t="shared" si="329"/>
        <v>1934</v>
      </c>
      <c r="M2309" s="2">
        <f t="shared" si="330"/>
        <v>1935</v>
      </c>
      <c r="N2309" s="2">
        <f t="shared" si="331"/>
        <v>1934</v>
      </c>
      <c r="O2309">
        <f t="shared" si="325"/>
        <v>2023</v>
      </c>
      <c r="P2309" t="str">
        <f t="shared" si="326"/>
        <v>Feb</v>
      </c>
      <c r="Q2309" t="str">
        <f t="shared" si="327"/>
        <v>Feb-2023</v>
      </c>
      <c r="R2309" s="2" t="str">
        <f t="shared" si="332"/>
        <v>ADULTS</v>
      </c>
    </row>
    <row r="2310" spans="1:18" x14ac:dyDescent="0.35">
      <c r="A2310" s="1">
        <v>44931</v>
      </c>
      <c r="B2310" t="s">
        <v>2340</v>
      </c>
      <c r="C2310">
        <v>59</v>
      </c>
      <c r="D2310" t="s">
        <v>14</v>
      </c>
      <c r="E2310" t="s">
        <v>33</v>
      </c>
      <c r="F2310" t="s">
        <v>23</v>
      </c>
      <c r="G2310" s="6">
        <f>VLOOKUP(F2310,S$11:$T$15, 2, FALSE)</f>
        <v>2440.2966694490819</v>
      </c>
      <c r="H2310" t="s">
        <v>28</v>
      </c>
      <c r="I2310" s="2">
        <v>608.33000000000004</v>
      </c>
      <c r="J2310" t="str">
        <f t="shared" si="328"/>
        <v>40-59</v>
      </c>
      <c r="K2310" s="2">
        <f t="shared" si="324"/>
        <v>669.16300000000012</v>
      </c>
      <c r="L2310" s="2">
        <f t="shared" si="329"/>
        <v>669</v>
      </c>
      <c r="M2310" s="2">
        <f t="shared" si="330"/>
        <v>670</v>
      </c>
      <c r="N2310" s="2">
        <f t="shared" si="331"/>
        <v>669</v>
      </c>
      <c r="O2310">
        <f t="shared" si="325"/>
        <v>2023</v>
      </c>
      <c r="P2310" t="str">
        <f t="shared" si="326"/>
        <v>Jan</v>
      </c>
      <c r="Q2310" t="str">
        <f t="shared" si="327"/>
        <v>Jan-2023</v>
      </c>
      <c r="R2310" s="2" t="str">
        <f t="shared" si="332"/>
        <v>ADULTS</v>
      </c>
    </row>
    <row r="2311" spans="1:18" x14ac:dyDescent="0.35">
      <c r="A2311" s="1">
        <v>44829</v>
      </c>
      <c r="B2311" t="s">
        <v>2341</v>
      </c>
      <c r="C2311">
        <v>99</v>
      </c>
      <c r="D2311" t="s">
        <v>14</v>
      </c>
      <c r="E2311" t="s">
        <v>22</v>
      </c>
      <c r="F2311" t="s">
        <v>16</v>
      </c>
      <c r="G2311" s="6">
        <f>VLOOKUP(F2311,S$11:$T$15, 2, FALSE)</f>
        <v>2509.1716796874998</v>
      </c>
      <c r="H2311" t="s">
        <v>37</v>
      </c>
      <c r="I2311" s="2">
        <v>3932.7</v>
      </c>
      <c r="J2311" t="str">
        <f t="shared" si="328"/>
        <v>&gt;59</v>
      </c>
      <c r="K2311" s="2">
        <f t="shared" si="324"/>
        <v>4325.97</v>
      </c>
      <c r="L2311" s="2">
        <f t="shared" si="329"/>
        <v>4326</v>
      </c>
      <c r="M2311" s="2">
        <f t="shared" si="330"/>
        <v>4326</v>
      </c>
      <c r="N2311" s="2">
        <f t="shared" si="331"/>
        <v>4325</v>
      </c>
      <c r="O2311">
        <f t="shared" si="325"/>
        <v>2022</v>
      </c>
      <c r="P2311" t="str">
        <f t="shared" si="326"/>
        <v>Sep</v>
      </c>
      <c r="Q2311" t="str">
        <f t="shared" si="327"/>
        <v>Sep-2022</v>
      </c>
      <c r="R2311" s="2" t="str">
        <f t="shared" si="332"/>
        <v>ADULTS</v>
      </c>
    </row>
    <row r="2312" spans="1:18" x14ac:dyDescent="0.35">
      <c r="A2312" s="1">
        <v>45028</v>
      </c>
      <c r="B2312" t="s">
        <v>2342</v>
      </c>
      <c r="C2312">
        <v>30</v>
      </c>
      <c r="D2312" t="s">
        <v>9</v>
      </c>
      <c r="E2312" t="s">
        <v>35</v>
      </c>
      <c r="F2312" t="s">
        <v>11</v>
      </c>
      <c r="G2312" s="6">
        <f>VLOOKUP(F2312,S$11:$T$15, 2, FALSE)</f>
        <v>2503.6022787783868</v>
      </c>
      <c r="H2312" t="s">
        <v>28</v>
      </c>
      <c r="I2312" s="2">
        <v>751.54</v>
      </c>
      <c r="J2312" t="str">
        <f t="shared" si="328"/>
        <v>18-39</v>
      </c>
      <c r="K2312" s="2">
        <f t="shared" si="324"/>
        <v>826.69400000000007</v>
      </c>
      <c r="L2312" s="2">
        <f t="shared" si="329"/>
        <v>827</v>
      </c>
      <c r="M2312" s="2">
        <f t="shared" si="330"/>
        <v>827</v>
      </c>
      <c r="N2312" s="2">
        <f t="shared" si="331"/>
        <v>826</v>
      </c>
      <c r="O2312">
        <f t="shared" si="325"/>
        <v>2023</v>
      </c>
      <c r="P2312" t="str">
        <f t="shared" si="326"/>
        <v>Apr</v>
      </c>
      <c r="Q2312" t="str">
        <f t="shared" si="327"/>
        <v>Apr-2023</v>
      </c>
      <c r="R2312" s="2" t="str">
        <f t="shared" si="332"/>
        <v>ADULTS</v>
      </c>
    </row>
    <row r="2313" spans="1:18" x14ac:dyDescent="0.35">
      <c r="A2313" s="1">
        <v>45282</v>
      </c>
      <c r="B2313" t="s">
        <v>2343</v>
      </c>
      <c r="C2313">
        <v>84</v>
      </c>
      <c r="D2313" t="s">
        <v>21</v>
      </c>
      <c r="E2313" t="s">
        <v>27</v>
      </c>
      <c r="F2313" t="s">
        <v>30</v>
      </c>
      <c r="G2313" s="6">
        <f>VLOOKUP(F2313,S$11:$T$15, 2, FALSE)</f>
        <v>2496.7676064257025</v>
      </c>
      <c r="H2313" t="s">
        <v>17</v>
      </c>
      <c r="I2313" s="2">
        <v>4103.62</v>
      </c>
      <c r="J2313" t="str">
        <f t="shared" si="328"/>
        <v>&gt;59</v>
      </c>
      <c r="K2313" s="2">
        <f t="shared" si="324"/>
        <v>4513.982</v>
      </c>
      <c r="L2313" s="2">
        <f t="shared" si="329"/>
        <v>4514</v>
      </c>
      <c r="M2313" s="2">
        <f t="shared" si="330"/>
        <v>4514</v>
      </c>
      <c r="N2313" s="2">
        <f t="shared" si="331"/>
        <v>4513</v>
      </c>
      <c r="O2313">
        <f t="shared" si="325"/>
        <v>2023</v>
      </c>
      <c r="P2313" t="str">
        <f t="shared" si="326"/>
        <v>Dec</v>
      </c>
      <c r="Q2313" t="str">
        <f t="shared" si="327"/>
        <v>Dec-2023</v>
      </c>
      <c r="R2313" s="2" t="str">
        <f t="shared" si="332"/>
        <v>ADULTS</v>
      </c>
    </row>
    <row r="2314" spans="1:18" x14ac:dyDescent="0.35">
      <c r="A2314" s="1">
        <v>45240</v>
      </c>
      <c r="B2314" t="s">
        <v>2344</v>
      </c>
      <c r="C2314">
        <v>76</v>
      </c>
      <c r="D2314" t="s">
        <v>14</v>
      </c>
      <c r="E2314" t="s">
        <v>19</v>
      </c>
      <c r="F2314" t="s">
        <v>16</v>
      </c>
      <c r="G2314" s="6">
        <f>VLOOKUP(F2314,S$11:$T$15, 2, FALSE)</f>
        <v>2509.1716796874998</v>
      </c>
      <c r="H2314" t="s">
        <v>17</v>
      </c>
      <c r="I2314" s="2">
        <v>2249.27</v>
      </c>
      <c r="J2314" t="str">
        <f t="shared" si="328"/>
        <v>&gt;59</v>
      </c>
      <c r="K2314" s="2">
        <f t="shared" si="324"/>
        <v>2474.1970000000001</v>
      </c>
      <c r="L2314" s="2">
        <f t="shared" si="329"/>
        <v>2474</v>
      </c>
      <c r="M2314" s="2">
        <f t="shared" si="330"/>
        <v>2475</v>
      </c>
      <c r="N2314" s="2">
        <f t="shared" si="331"/>
        <v>2474</v>
      </c>
      <c r="O2314">
        <f t="shared" si="325"/>
        <v>2023</v>
      </c>
      <c r="P2314" t="str">
        <f t="shared" si="326"/>
        <v>Nov</v>
      </c>
      <c r="Q2314" t="str">
        <f t="shared" si="327"/>
        <v>Nov-2023</v>
      </c>
      <c r="R2314" s="2" t="str">
        <f t="shared" si="332"/>
        <v>ADULTS</v>
      </c>
    </row>
    <row r="2315" spans="1:18" x14ac:dyDescent="0.35">
      <c r="A2315" s="1">
        <v>44738</v>
      </c>
      <c r="B2315" t="s">
        <v>2345</v>
      </c>
      <c r="C2315">
        <v>77</v>
      </c>
      <c r="D2315" t="s">
        <v>21</v>
      </c>
      <c r="E2315" t="s">
        <v>22</v>
      </c>
      <c r="F2315" t="s">
        <v>30</v>
      </c>
      <c r="G2315" s="6">
        <f>VLOOKUP(F2315,S$11:$T$15, 2, FALSE)</f>
        <v>2496.7676064257025</v>
      </c>
      <c r="H2315" t="s">
        <v>17</v>
      </c>
      <c r="I2315" s="2">
        <v>2343.33</v>
      </c>
      <c r="J2315" t="str">
        <f t="shared" si="328"/>
        <v>&gt;59</v>
      </c>
      <c r="K2315" s="2">
        <f t="shared" si="324"/>
        <v>2577.663</v>
      </c>
      <c r="L2315" s="2">
        <f t="shared" si="329"/>
        <v>2578</v>
      </c>
      <c r="M2315" s="2">
        <f t="shared" si="330"/>
        <v>2578</v>
      </c>
      <c r="N2315" s="2">
        <f t="shared" si="331"/>
        <v>2577</v>
      </c>
      <c r="O2315">
        <f t="shared" si="325"/>
        <v>2022</v>
      </c>
      <c r="P2315" t="str">
        <f t="shared" si="326"/>
        <v>Jun</v>
      </c>
      <c r="Q2315" t="str">
        <f t="shared" si="327"/>
        <v>Jun-2022</v>
      </c>
      <c r="R2315" s="2" t="str">
        <f t="shared" si="332"/>
        <v>ADULTS</v>
      </c>
    </row>
    <row r="2316" spans="1:18" x14ac:dyDescent="0.35">
      <c r="A2316" s="1">
        <v>44810</v>
      </c>
      <c r="B2316" t="s">
        <v>2346</v>
      </c>
      <c r="C2316">
        <v>50</v>
      </c>
      <c r="D2316" t="s">
        <v>21</v>
      </c>
      <c r="E2316" t="s">
        <v>33</v>
      </c>
      <c r="F2316" t="s">
        <v>11</v>
      </c>
      <c r="G2316" s="6">
        <f>VLOOKUP(F2316,S$11:$T$15, 2, FALSE)</f>
        <v>2503.6022787783868</v>
      </c>
      <c r="H2316" t="s">
        <v>37</v>
      </c>
      <c r="I2316" s="2">
        <v>1057.27</v>
      </c>
      <c r="J2316" t="str">
        <f t="shared" si="328"/>
        <v>40-59</v>
      </c>
      <c r="K2316" s="2">
        <f t="shared" si="324"/>
        <v>1162.9970000000001</v>
      </c>
      <c r="L2316" s="2">
        <f t="shared" si="329"/>
        <v>1163</v>
      </c>
      <c r="M2316" s="2">
        <f t="shared" si="330"/>
        <v>1163</v>
      </c>
      <c r="N2316" s="2">
        <f t="shared" si="331"/>
        <v>1162</v>
      </c>
      <c r="O2316">
        <f t="shared" si="325"/>
        <v>2022</v>
      </c>
      <c r="P2316" t="str">
        <f t="shared" si="326"/>
        <v>Sep</v>
      </c>
      <c r="Q2316" t="str">
        <f t="shared" si="327"/>
        <v>Sep-2022</v>
      </c>
      <c r="R2316" s="2" t="str">
        <f t="shared" si="332"/>
        <v>ADULTS</v>
      </c>
    </row>
    <row r="2317" spans="1:18" x14ac:dyDescent="0.35">
      <c r="A2317" s="1">
        <v>45207</v>
      </c>
      <c r="B2317" t="s">
        <v>2347</v>
      </c>
      <c r="C2317">
        <v>16</v>
      </c>
      <c r="D2317" t="s">
        <v>9</v>
      </c>
      <c r="E2317" t="s">
        <v>10</v>
      </c>
      <c r="F2317" t="s">
        <v>30</v>
      </c>
      <c r="G2317" s="6">
        <f>VLOOKUP(F2317,S$11:$T$15, 2, FALSE)</f>
        <v>2496.7676064257025</v>
      </c>
      <c r="H2317" t="s">
        <v>17</v>
      </c>
      <c r="I2317" s="2">
        <v>1305.06</v>
      </c>
      <c r="J2317" t="str">
        <f t="shared" si="328"/>
        <v>0-17</v>
      </c>
      <c r="K2317" s="2">
        <f t="shared" si="324"/>
        <v>1435.566</v>
      </c>
      <c r="L2317" s="2">
        <f t="shared" si="329"/>
        <v>1436</v>
      </c>
      <c r="M2317" s="2">
        <f t="shared" si="330"/>
        <v>1436</v>
      </c>
      <c r="N2317" s="2">
        <f t="shared" si="331"/>
        <v>1435</v>
      </c>
      <c r="O2317">
        <f t="shared" si="325"/>
        <v>2023</v>
      </c>
      <c r="P2317" t="str">
        <f t="shared" si="326"/>
        <v>Oct</v>
      </c>
      <c r="Q2317" t="str">
        <f t="shared" si="327"/>
        <v>Oct-2023</v>
      </c>
      <c r="R2317" s="2" t="str">
        <f t="shared" si="332"/>
        <v>CHILDREN</v>
      </c>
    </row>
    <row r="2318" spans="1:18" x14ac:dyDescent="0.35">
      <c r="A2318" s="1">
        <v>45163</v>
      </c>
      <c r="B2318" t="s">
        <v>2348</v>
      </c>
      <c r="C2318">
        <v>77</v>
      </c>
      <c r="D2318" t="s">
        <v>21</v>
      </c>
      <c r="E2318" t="s">
        <v>19</v>
      </c>
      <c r="F2318" t="s">
        <v>16</v>
      </c>
      <c r="G2318" s="6">
        <f>VLOOKUP(F2318,S$11:$T$15, 2, FALSE)</f>
        <v>2509.1716796874998</v>
      </c>
      <c r="H2318" t="s">
        <v>28</v>
      </c>
      <c r="I2318" s="2">
        <v>3191.32</v>
      </c>
      <c r="J2318" t="str">
        <f t="shared" si="328"/>
        <v>&gt;59</v>
      </c>
      <c r="K2318" s="2">
        <f t="shared" si="324"/>
        <v>3510.4520000000007</v>
      </c>
      <c r="L2318" s="2">
        <f t="shared" si="329"/>
        <v>3510</v>
      </c>
      <c r="M2318" s="2">
        <f t="shared" si="330"/>
        <v>3511</v>
      </c>
      <c r="N2318" s="2">
        <f t="shared" si="331"/>
        <v>3510</v>
      </c>
      <c r="O2318">
        <f t="shared" si="325"/>
        <v>2023</v>
      </c>
      <c r="P2318" t="str">
        <f t="shared" si="326"/>
        <v>Aug</v>
      </c>
      <c r="Q2318" t="str">
        <f t="shared" si="327"/>
        <v>Aug-2023</v>
      </c>
      <c r="R2318" s="2" t="str">
        <f t="shared" si="332"/>
        <v>ADULTS</v>
      </c>
    </row>
    <row r="2319" spans="1:18" x14ac:dyDescent="0.35">
      <c r="A2319" s="1">
        <v>44703</v>
      </c>
      <c r="B2319" t="s">
        <v>2349</v>
      </c>
      <c r="C2319">
        <v>58</v>
      </c>
      <c r="D2319" t="s">
        <v>21</v>
      </c>
      <c r="E2319" t="s">
        <v>33</v>
      </c>
      <c r="F2319" t="s">
        <v>11</v>
      </c>
      <c r="G2319" s="6">
        <f>VLOOKUP(F2319,S$11:$T$15, 2, FALSE)</f>
        <v>2503.6022787783868</v>
      </c>
      <c r="H2319" t="s">
        <v>67</v>
      </c>
      <c r="I2319" s="2">
        <v>2919.69</v>
      </c>
      <c r="J2319" t="str">
        <f t="shared" si="328"/>
        <v>40-59</v>
      </c>
      <c r="K2319" s="2">
        <f t="shared" si="324"/>
        <v>3211.6590000000001</v>
      </c>
      <c r="L2319" s="2">
        <f t="shared" si="329"/>
        <v>3212</v>
      </c>
      <c r="M2319" s="2">
        <f t="shared" si="330"/>
        <v>3212</v>
      </c>
      <c r="N2319" s="2">
        <f t="shared" si="331"/>
        <v>3211</v>
      </c>
      <c r="O2319">
        <f t="shared" si="325"/>
        <v>2022</v>
      </c>
      <c r="P2319" t="str">
        <f t="shared" si="326"/>
        <v>May</v>
      </c>
      <c r="Q2319" t="str">
        <f t="shared" si="327"/>
        <v>May-2022</v>
      </c>
      <c r="R2319" s="2" t="str">
        <f t="shared" si="332"/>
        <v>ADULTS</v>
      </c>
    </row>
    <row r="2320" spans="1:18" x14ac:dyDescent="0.35">
      <c r="A2320" s="1">
        <v>44623</v>
      </c>
      <c r="B2320" t="s">
        <v>2350</v>
      </c>
      <c r="C2320">
        <v>55</v>
      </c>
      <c r="D2320" t="s">
        <v>9</v>
      </c>
      <c r="E2320" t="s">
        <v>19</v>
      </c>
      <c r="F2320" t="s">
        <v>16</v>
      </c>
      <c r="G2320" s="6">
        <f>VLOOKUP(F2320,S$11:$T$15, 2, FALSE)</f>
        <v>2509.1716796874998</v>
      </c>
      <c r="H2320" t="s">
        <v>40</v>
      </c>
      <c r="I2320" s="2">
        <v>644.97</v>
      </c>
      <c r="J2320" t="str">
        <f t="shared" si="328"/>
        <v>40-59</v>
      </c>
      <c r="K2320" s="2">
        <f t="shared" si="324"/>
        <v>709.4670000000001</v>
      </c>
      <c r="L2320" s="2">
        <f t="shared" si="329"/>
        <v>709</v>
      </c>
      <c r="M2320" s="2">
        <f t="shared" si="330"/>
        <v>710</v>
      </c>
      <c r="N2320" s="2">
        <f t="shared" si="331"/>
        <v>709</v>
      </c>
      <c r="O2320">
        <f t="shared" si="325"/>
        <v>2022</v>
      </c>
      <c r="P2320" t="str">
        <f t="shared" si="326"/>
        <v>Mar</v>
      </c>
      <c r="Q2320" t="str">
        <f t="shared" si="327"/>
        <v>Mar-2022</v>
      </c>
      <c r="R2320" s="2" t="str">
        <f t="shared" si="332"/>
        <v>ADULTS</v>
      </c>
    </row>
    <row r="2321" spans="1:18" x14ac:dyDescent="0.35">
      <c r="A2321" s="1">
        <v>44971</v>
      </c>
      <c r="B2321" t="s">
        <v>2351</v>
      </c>
      <c r="C2321">
        <v>56</v>
      </c>
      <c r="D2321" t="s">
        <v>14</v>
      </c>
      <c r="E2321" t="s">
        <v>22</v>
      </c>
      <c r="F2321" t="s">
        <v>23</v>
      </c>
      <c r="G2321" s="6">
        <f>VLOOKUP(F2321,S$11:$T$15, 2, FALSE)</f>
        <v>2440.2966694490819</v>
      </c>
      <c r="H2321" t="s">
        <v>28</v>
      </c>
      <c r="I2321" s="2">
        <v>1156.04</v>
      </c>
      <c r="J2321" t="str">
        <f t="shared" si="328"/>
        <v>40-59</v>
      </c>
      <c r="K2321" s="2">
        <f t="shared" si="324"/>
        <v>1271.644</v>
      </c>
      <c r="L2321" s="2">
        <f t="shared" si="329"/>
        <v>1272</v>
      </c>
      <c r="M2321" s="2">
        <f t="shared" si="330"/>
        <v>1272</v>
      </c>
      <c r="N2321" s="2">
        <f t="shared" si="331"/>
        <v>1271</v>
      </c>
      <c r="O2321">
        <f t="shared" si="325"/>
        <v>2023</v>
      </c>
      <c r="P2321" t="str">
        <f t="shared" si="326"/>
        <v>Feb</v>
      </c>
      <c r="Q2321" t="str">
        <f t="shared" si="327"/>
        <v>Feb-2023</v>
      </c>
      <c r="R2321" s="2" t="str">
        <f t="shared" si="332"/>
        <v>ADULTS</v>
      </c>
    </row>
    <row r="2322" spans="1:18" x14ac:dyDescent="0.35">
      <c r="A2322" s="1">
        <v>44965</v>
      </c>
      <c r="B2322" t="s">
        <v>2352</v>
      </c>
      <c r="C2322">
        <v>23</v>
      </c>
      <c r="D2322" t="s">
        <v>14</v>
      </c>
      <c r="E2322" t="s">
        <v>15</v>
      </c>
      <c r="F2322" t="s">
        <v>23</v>
      </c>
      <c r="G2322" s="6">
        <f>VLOOKUP(F2322,S$11:$T$15, 2, FALSE)</f>
        <v>2440.2966694490819</v>
      </c>
      <c r="H2322" t="s">
        <v>17</v>
      </c>
      <c r="I2322" s="2">
        <v>3477.23</v>
      </c>
      <c r="J2322" t="str">
        <f t="shared" si="328"/>
        <v>18-39</v>
      </c>
      <c r="K2322" s="2">
        <f t="shared" si="324"/>
        <v>3824.9530000000004</v>
      </c>
      <c r="L2322" s="2">
        <f t="shared" si="329"/>
        <v>3825</v>
      </c>
      <c r="M2322" s="2">
        <f t="shared" si="330"/>
        <v>3825</v>
      </c>
      <c r="N2322" s="2">
        <f t="shared" si="331"/>
        <v>3824</v>
      </c>
      <c r="O2322">
        <f t="shared" si="325"/>
        <v>2023</v>
      </c>
      <c r="P2322" t="str">
        <f t="shared" si="326"/>
        <v>Feb</v>
      </c>
      <c r="Q2322" t="str">
        <f t="shared" si="327"/>
        <v>Feb-2023</v>
      </c>
      <c r="R2322" s="2" t="str">
        <f t="shared" si="332"/>
        <v>ADULTS</v>
      </c>
    </row>
    <row r="2323" spans="1:18" x14ac:dyDescent="0.35">
      <c r="A2323" s="1">
        <v>45216</v>
      </c>
      <c r="B2323" t="s">
        <v>2353</v>
      </c>
      <c r="C2323">
        <v>83</v>
      </c>
      <c r="D2323" t="s">
        <v>9</v>
      </c>
      <c r="E2323" t="s">
        <v>22</v>
      </c>
      <c r="F2323" t="s">
        <v>16</v>
      </c>
      <c r="G2323" s="6">
        <f>VLOOKUP(F2323,S$11:$T$15, 2, FALSE)</f>
        <v>2509.1716796874998</v>
      </c>
      <c r="H2323" t="s">
        <v>17</v>
      </c>
      <c r="I2323" s="2">
        <v>4991.76</v>
      </c>
      <c r="J2323" t="str">
        <f t="shared" si="328"/>
        <v>&gt;59</v>
      </c>
      <c r="K2323" s="2">
        <f t="shared" si="324"/>
        <v>5490.9360000000006</v>
      </c>
      <c r="L2323" s="2">
        <f t="shared" si="329"/>
        <v>5491</v>
      </c>
      <c r="M2323" s="2">
        <f t="shared" si="330"/>
        <v>5491</v>
      </c>
      <c r="N2323" s="2">
        <f t="shared" si="331"/>
        <v>5490</v>
      </c>
      <c r="O2323">
        <f t="shared" si="325"/>
        <v>2023</v>
      </c>
      <c r="P2323" t="str">
        <f t="shared" si="326"/>
        <v>Oct</v>
      </c>
      <c r="Q2323" t="str">
        <f t="shared" si="327"/>
        <v>Oct-2023</v>
      </c>
      <c r="R2323" s="2" t="str">
        <f t="shared" si="332"/>
        <v>ADULTS</v>
      </c>
    </row>
    <row r="2324" spans="1:18" x14ac:dyDescent="0.35">
      <c r="A2324" s="1">
        <v>44626</v>
      </c>
      <c r="B2324" t="s">
        <v>2354</v>
      </c>
      <c r="C2324">
        <v>72</v>
      </c>
      <c r="D2324" t="s">
        <v>21</v>
      </c>
      <c r="E2324" t="s">
        <v>19</v>
      </c>
      <c r="F2324" t="s">
        <v>23</v>
      </c>
      <c r="G2324" s="6">
        <f>VLOOKUP(F2324,S$11:$T$15, 2, FALSE)</f>
        <v>2440.2966694490819</v>
      </c>
      <c r="H2324" t="s">
        <v>12</v>
      </c>
      <c r="I2324" s="2">
        <v>1278.22</v>
      </c>
      <c r="J2324" t="str">
        <f t="shared" si="328"/>
        <v>&gt;59</v>
      </c>
      <c r="K2324" s="2">
        <f t="shared" si="324"/>
        <v>1406.0420000000001</v>
      </c>
      <c r="L2324" s="2">
        <f t="shared" si="329"/>
        <v>1406</v>
      </c>
      <c r="M2324" s="2">
        <f t="shared" si="330"/>
        <v>1407</v>
      </c>
      <c r="N2324" s="2">
        <f t="shared" si="331"/>
        <v>1406</v>
      </c>
      <c r="O2324">
        <f t="shared" si="325"/>
        <v>2022</v>
      </c>
      <c r="P2324" t="str">
        <f t="shared" si="326"/>
        <v>Mar</v>
      </c>
      <c r="Q2324" t="str">
        <f t="shared" si="327"/>
        <v>Mar-2022</v>
      </c>
      <c r="R2324" s="2" t="str">
        <f t="shared" si="332"/>
        <v>ADULTS</v>
      </c>
    </row>
    <row r="2325" spans="1:18" x14ac:dyDescent="0.35">
      <c r="A2325" s="1">
        <v>44911</v>
      </c>
      <c r="B2325" t="s">
        <v>2355</v>
      </c>
      <c r="C2325">
        <v>16</v>
      </c>
      <c r="D2325" t="s">
        <v>14</v>
      </c>
      <c r="E2325" t="s">
        <v>33</v>
      </c>
      <c r="F2325" t="s">
        <v>16</v>
      </c>
      <c r="G2325" s="6">
        <f>VLOOKUP(F2325,S$11:$T$15, 2, FALSE)</f>
        <v>2509.1716796874998</v>
      </c>
      <c r="H2325" t="s">
        <v>40</v>
      </c>
      <c r="I2325" s="2">
        <v>3125.42</v>
      </c>
      <c r="J2325" t="str">
        <f t="shared" si="328"/>
        <v>0-17</v>
      </c>
      <c r="K2325" s="2">
        <f t="shared" si="324"/>
        <v>3437.9620000000004</v>
      </c>
      <c r="L2325" s="2">
        <f t="shared" si="329"/>
        <v>3438</v>
      </c>
      <c r="M2325" s="2">
        <f t="shared" si="330"/>
        <v>3438</v>
      </c>
      <c r="N2325" s="2">
        <f t="shared" si="331"/>
        <v>3437</v>
      </c>
      <c r="O2325">
        <f t="shared" si="325"/>
        <v>2022</v>
      </c>
      <c r="P2325" t="str">
        <f t="shared" si="326"/>
        <v>Dec</v>
      </c>
      <c r="Q2325" t="str">
        <f t="shared" si="327"/>
        <v>Dec-2022</v>
      </c>
      <c r="R2325" s="2" t="str">
        <f t="shared" si="332"/>
        <v>CHILDREN</v>
      </c>
    </row>
    <row r="2326" spans="1:18" x14ac:dyDescent="0.35">
      <c r="A2326" s="1">
        <v>45022</v>
      </c>
      <c r="B2326" t="s">
        <v>2356</v>
      </c>
      <c r="C2326">
        <v>49</v>
      </c>
      <c r="D2326" t="s">
        <v>21</v>
      </c>
      <c r="E2326" t="s">
        <v>10</v>
      </c>
      <c r="F2326" t="s">
        <v>30</v>
      </c>
      <c r="G2326" s="6">
        <f>VLOOKUP(F2326,S$11:$T$15, 2, FALSE)</f>
        <v>2496.7676064257025</v>
      </c>
      <c r="H2326" t="s">
        <v>17</v>
      </c>
      <c r="I2326" s="2">
        <v>1437.38</v>
      </c>
      <c r="J2326" t="str">
        <f t="shared" si="328"/>
        <v>40-59</v>
      </c>
      <c r="K2326" s="2">
        <f t="shared" si="324"/>
        <v>1581.1180000000002</v>
      </c>
      <c r="L2326" s="2">
        <f t="shared" si="329"/>
        <v>1581</v>
      </c>
      <c r="M2326" s="2">
        <f t="shared" si="330"/>
        <v>1582</v>
      </c>
      <c r="N2326" s="2">
        <f t="shared" si="331"/>
        <v>1581</v>
      </c>
      <c r="O2326">
        <f t="shared" si="325"/>
        <v>2023</v>
      </c>
      <c r="P2326" t="str">
        <f t="shared" si="326"/>
        <v>Apr</v>
      </c>
      <c r="Q2326" t="str">
        <f t="shared" si="327"/>
        <v>Apr-2023</v>
      </c>
      <c r="R2326" s="2" t="str">
        <f t="shared" si="332"/>
        <v>ADULTS</v>
      </c>
    </row>
    <row r="2327" spans="1:18" x14ac:dyDescent="0.35">
      <c r="A2327" s="1">
        <v>44749</v>
      </c>
      <c r="B2327" t="s">
        <v>2357</v>
      </c>
      <c r="C2327">
        <v>71</v>
      </c>
      <c r="D2327" t="s">
        <v>14</v>
      </c>
      <c r="E2327" t="s">
        <v>25</v>
      </c>
      <c r="F2327" t="s">
        <v>16</v>
      </c>
      <c r="G2327" s="6">
        <f>VLOOKUP(F2327,S$11:$T$15, 2, FALSE)</f>
        <v>2509.1716796874998</v>
      </c>
      <c r="H2327" t="s">
        <v>28</v>
      </c>
      <c r="I2327" s="2">
        <v>3294.05</v>
      </c>
      <c r="J2327" t="str">
        <f t="shared" si="328"/>
        <v>&gt;59</v>
      </c>
      <c r="K2327" s="2">
        <f t="shared" si="324"/>
        <v>3623.4550000000004</v>
      </c>
      <c r="L2327" s="2">
        <f t="shared" si="329"/>
        <v>3623</v>
      </c>
      <c r="M2327" s="2">
        <f t="shared" si="330"/>
        <v>3624</v>
      </c>
      <c r="N2327" s="2">
        <f t="shared" si="331"/>
        <v>3623</v>
      </c>
      <c r="O2327">
        <f t="shared" si="325"/>
        <v>2022</v>
      </c>
      <c r="P2327" t="str">
        <f t="shared" si="326"/>
        <v>Jul</v>
      </c>
      <c r="Q2327" t="str">
        <f t="shared" si="327"/>
        <v>Jul-2022</v>
      </c>
      <c r="R2327" s="2" t="str">
        <f t="shared" si="332"/>
        <v>ADULTS</v>
      </c>
    </row>
    <row r="2328" spans="1:18" x14ac:dyDescent="0.35">
      <c r="A2328" s="1">
        <v>45137</v>
      </c>
      <c r="B2328" t="s">
        <v>2358</v>
      </c>
      <c r="C2328">
        <v>36</v>
      </c>
      <c r="D2328" t="s">
        <v>9</v>
      </c>
      <c r="E2328" t="s">
        <v>15</v>
      </c>
      <c r="F2328" t="s">
        <v>30</v>
      </c>
      <c r="G2328" s="6">
        <f>VLOOKUP(F2328,S$11:$T$15, 2, FALSE)</f>
        <v>2496.7676064257025</v>
      </c>
      <c r="H2328" t="s">
        <v>37</v>
      </c>
      <c r="I2328" s="2">
        <v>2737.41</v>
      </c>
      <c r="J2328" t="str">
        <f t="shared" si="328"/>
        <v>18-39</v>
      </c>
      <c r="K2328" s="2">
        <f t="shared" si="324"/>
        <v>3011.1510000000003</v>
      </c>
      <c r="L2328" s="2">
        <f t="shared" si="329"/>
        <v>3011</v>
      </c>
      <c r="M2328" s="2">
        <f t="shared" si="330"/>
        <v>3012</v>
      </c>
      <c r="N2328" s="2">
        <f t="shared" si="331"/>
        <v>3011</v>
      </c>
      <c r="O2328">
        <f t="shared" si="325"/>
        <v>2023</v>
      </c>
      <c r="P2328" t="str">
        <f t="shared" si="326"/>
        <v>Jul</v>
      </c>
      <c r="Q2328" t="str">
        <f t="shared" si="327"/>
        <v>Jul-2023</v>
      </c>
      <c r="R2328" s="2" t="str">
        <f t="shared" si="332"/>
        <v>ADULTS</v>
      </c>
    </row>
    <row r="2329" spans="1:18" x14ac:dyDescent="0.35">
      <c r="A2329" s="1">
        <v>44722</v>
      </c>
      <c r="B2329" t="s">
        <v>2359</v>
      </c>
      <c r="C2329">
        <v>73</v>
      </c>
      <c r="D2329" t="s">
        <v>21</v>
      </c>
      <c r="E2329" t="s">
        <v>25</v>
      </c>
      <c r="F2329" t="s">
        <v>23</v>
      </c>
      <c r="G2329" s="6">
        <f>VLOOKUP(F2329,S$11:$T$15, 2, FALSE)</f>
        <v>2440.2966694490819</v>
      </c>
      <c r="H2329" t="s">
        <v>28</v>
      </c>
      <c r="I2329" s="2">
        <v>2637.38</v>
      </c>
      <c r="J2329" t="str">
        <f t="shared" si="328"/>
        <v>&gt;59</v>
      </c>
      <c r="K2329" s="2">
        <f t="shared" si="324"/>
        <v>2901.1180000000004</v>
      </c>
      <c r="L2329" s="2">
        <f t="shared" si="329"/>
        <v>2901</v>
      </c>
      <c r="M2329" s="2">
        <f t="shared" si="330"/>
        <v>2902</v>
      </c>
      <c r="N2329" s="2">
        <f t="shared" si="331"/>
        <v>2901</v>
      </c>
      <c r="O2329">
        <f t="shared" si="325"/>
        <v>2022</v>
      </c>
      <c r="P2329" t="str">
        <f t="shared" si="326"/>
        <v>Jun</v>
      </c>
      <c r="Q2329" t="str">
        <f t="shared" si="327"/>
        <v>Jun-2022</v>
      </c>
      <c r="R2329" s="2" t="str">
        <f t="shared" si="332"/>
        <v>ADULTS</v>
      </c>
    </row>
    <row r="2330" spans="1:18" x14ac:dyDescent="0.35">
      <c r="A2330" s="1">
        <v>45122</v>
      </c>
      <c r="B2330" t="s">
        <v>2360</v>
      </c>
      <c r="C2330">
        <v>29</v>
      </c>
      <c r="D2330" t="s">
        <v>9</v>
      </c>
      <c r="E2330" t="s">
        <v>10</v>
      </c>
      <c r="F2330" t="s">
        <v>30</v>
      </c>
      <c r="G2330" s="6">
        <f>VLOOKUP(F2330,S$11:$T$15, 2, FALSE)</f>
        <v>2496.7676064257025</v>
      </c>
      <c r="H2330" t="s">
        <v>28</v>
      </c>
      <c r="I2330" s="2">
        <v>1497.02</v>
      </c>
      <c r="J2330" t="str">
        <f t="shared" si="328"/>
        <v>18-39</v>
      </c>
      <c r="K2330" s="2">
        <f t="shared" si="324"/>
        <v>1646.7220000000002</v>
      </c>
      <c r="L2330" s="2">
        <f t="shared" si="329"/>
        <v>1647</v>
      </c>
      <c r="M2330" s="2">
        <f t="shared" si="330"/>
        <v>1647</v>
      </c>
      <c r="N2330" s="2">
        <f t="shared" si="331"/>
        <v>1646</v>
      </c>
      <c r="O2330">
        <f t="shared" si="325"/>
        <v>2023</v>
      </c>
      <c r="P2330" t="str">
        <f t="shared" si="326"/>
        <v>Jul</v>
      </c>
      <c r="Q2330" t="str">
        <f t="shared" si="327"/>
        <v>Jul-2023</v>
      </c>
      <c r="R2330" s="2" t="str">
        <f t="shared" si="332"/>
        <v>ADULTS</v>
      </c>
    </row>
    <row r="2331" spans="1:18" x14ac:dyDescent="0.35">
      <c r="A2331" s="1">
        <v>45149</v>
      </c>
      <c r="B2331" t="s">
        <v>2361</v>
      </c>
      <c r="C2331">
        <v>1</v>
      </c>
      <c r="D2331" t="s">
        <v>14</v>
      </c>
      <c r="E2331" t="s">
        <v>10</v>
      </c>
      <c r="F2331" t="s">
        <v>30</v>
      </c>
      <c r="G2331" s="6">
        <f>VLOOKUP(F2331,S$11:$T$15, 2, FALSE)</f>
        <v>2496.7676064257025</v>
      </c>
      <c r="H2331" t="s">
        <v>37</v>
      </c>
      <c r="I2331" s="2">
        <v>3252.41</v>
      </c>
      <c r="J2331" t="str">
        <f t="shared" si="328"/>
        <v>0-17</v>
      </c>
      <c r="K2331" s="2">
        <f t="shared" si="324"/>
        <v>3577.6510000000003</v>
      </c>
      <c r="L2331" s="2">
        <f t="shared" si="329"/>
        <v>3578</v>
      </c>
      <c r="M2331" s="2">
        <f t="shared" si="330"/>
        <v>3578</v>
      </c>
      <c r="N2331" s="2">
        <f t="shared" si="331"/>
        <v>3577</v>
      </c>
      <c r="O2331">
        <f t="shared" si="325"/>
        <v>2023</v>
      </c>
      <c r="P2331" t="str">
        <f t="shared" si="326"/>
        <v>Aug</v>
      </c>
      <c r="Q2331" t="str">
        <f t="shared" si="327"/>
        <v>Aug-2023</v>
      </c>
      <c r="R2331" s="2" t="str">
        <f t="shared" si="332"/>
        <v>CHILDREN</v>
      </c>
    </row>
    <row r="2332" spans="1:18" x14ac:dyDescent="0.35">
      <c r="A2332" s="1">
        <v>44820</v>
      </c>
      <c r="B2332" t="s">
        <v>2362</v>
      </c>
      <c r="C2332">
        <v>32</v>
      </c>
      <c r="D2332" t="s">
        <v>9</v>
      </c>
      <c r="E2332" t="s">
        <v>19</v>
      </c>
      <c r="F2332" t="s">
        <v>16</v>
      </c>
      <c r="G2332" s="6">
        <f>VLOOKUP(F2332,S$11:$T$15, 2, FALSE)</f>
        <v>2509.1716796874998</v>
      </c>
      <c r="H2332" t="s">
        <v>17</v>
      </c>
      <c r="I2332" s="2">
        <v>4799.0600000000004</v>
      </c>
      <c r="J2332" t="str">
        <f t="shared" si="328"/>
        <v>18-39</v>
      </c>
      <c r="K2332" s="2">
        <f t="shared" si="324"/>
        <v>5278.9660000000013</v>
      </c>
      <c r="L2332" s="2">
        <f t="shared" si="329"/>
        <v>5279</v>
      </c>
      <c r="M2332" s="2">
        <f t="shared" si="330"/>
        <v>5279</v>
      </c>
      <c r="N2332" s="2">
        <f t="shared" si="331"/>
        <v>5278</v>
      </c>
      <c r="O2332">
        <f t="shared" si="325"/>
        <v>2022</v>
      </c>
      <c r="P2332" t="str">
        <f t="shared" si="326"/>
        <v>Sep</v>
      </c>
      <c r="Q2332" t="str">
        <f t="shared" si="327"/>
        <v>Sep-2022</v>
      </c>
      <c r="R2332" s="2" t="str">
        <f t="shared" si="332"/>
        <v>ADULTS</v>
      </c>
    </row>
    <row r="2333" spans="1:18" x14ac:dyDescent="0.35">
      <c r="A2333" s="1">
        <v>44682</v>
      </c>
      <c r="B2333" t="s">
        <v>2363</v>
      </c>
      <c r="C2333">
        <v>66</v>
      </c>
      <c r="D2333" t="s">
        <v>21</v>
      </c>
      <c r="E2333" t="s">
        <v>15</v>
      </c>
      <c r="F2333" t="s">
        <v>16</v>
      </c>
      <c r="G2333" s="6">
        <f>VLOOKUP(F2333,S$11:$T$15, 2, FALSE)</f>
        <v>2509.1716796874998</v>
      </c>
      <c r="H2333" t="s">
        <v>67</v>
      </c>
      <c r="I2333" s="2">
        <v>249.92</v>
      </c>
      <c r="J2333" t="str">
        <f t="shared" si="328"/>
        <v>&gt;59</v>
      </c>
      <c r="K2333" s="2">
        <f t="shared" si="324"/>
        <v>274.91200000000003</v>
      </c>
      <c r="L2333" s="2">
        <f t="shared" si="329"/>
        <v>275</v>
      </c>
      <c r="M2333" s="2">
        <f t="shared" si="330"/>
        <v>275</v>
      </c>
      <c r="N2333" s="2">
        <f t="shared" si="331"/>
        <v>274</v>
      </c>
      <c r="O2333">
        <f t="shared" si="325"/>
        <v>2022</v>
      </c>
      <c r="P2333" t="str">
        <f t="shared" si="326"/>
        <v>May</v>
      </c>
      <c r="Q2333" t="str">
        <f t="shared" si="327"/>
        <v>May-2022</v>
      </c>
      <c r="R2333" s="2" t="str">
        <f t="shared" si="332"/>
        <v>ADULTS</v>
      </c>
    </row>
    <row r="2334" spans="1:18" x14ac:dyDescent="0.35">
      <c r="A2334" s="1">
        <v>44655</v>
      </c>
      <c r="B2334" t="s">
        <v>2364</v>
      </c>
      <c r="C2334">
        <v>94</v>
      </c>
      <c r="D2334" t="s">
        <v>9</v>
      </c>
      <c r="E2334" t="s">
        <v>10</v>
      </c>
      <c r="F2334" t="s">
        <v>23</v>
      </c>
      <c r="G2334" s="6">
        <f>VLOOKUP(F2334,S$11:$T$15, 2, FALSE)</f>
        <v>2440.2966694490819</v>
      </c>
      <c r="H2334" t="s">
        <v>40</v>
      </c>
      <c r="I2334" s="2">
        <v>2623.33</v>
      </c>
      <c r="J2334" t="str">
        <f t="shared" si="328"/>
        <v>&gt;59</v>
      </c>
      <c r="K2334" s="2">
        <f t="shared" si="324"/>
        <v>2885.663</v>
      </c>
      <c r="L2334" s="2">
        <f t="shared" si="329"/>
        <v>2886</v>
      </c>
      <c r="M2334" s="2">
        <f t="shared" si="330"/>
        <v>2886</v>
      </c>
      <c r="N2334" s="2">
        <f t="shared" si="331"/>
        <v>2885</v>
      </c>
      <c r="O2334">
        <f t="shared" si="325"/>
        <v>2022</v>
      </c>
      <c r="P2334" t="str">
        <f t="shared" si="326"/>
        <v>Apr</v>
      </c>
      <c r="Q2334" t="str">
        <f t="shared" si="327"/>
        <v>Apr-2022</v>
      </c>
      <c r="R2334" s="2" t="str">
        <f t="shared" si="332"/>
        <v>ADULTS</v>
      </c>
    </row>
    <row r="2335" spans="1:18" x14ac:dyDescent="0.35">
      <c r="A2335" s="1">
        <v>44836</v>
      </c>
      <c r="B2335" t="s">
        <v>2365</v>
      </c>
      <c r="C2335">
        <v>72</v>
      </c>
      <c r="D2335" t="s">
        <v>21</v>
      </c>
      <c r="E2335" t="s">
        <v>33</v>
      </c>
      <c r="F2335" t="s">
        <v>30</v>
      </c>
      <c r="G2335" s="6">
        <f>VLOOKUP(F2335,S$11:$T$15, 2, FALSE)</f>
        <v>2496.7676064257025</v>
      </c>
      <c r="H2335" t="s">
        <v>28</v>
      </c>
      <c r="I2335" s="2">
        <v>3453.33</v>
      </c>
      <c r="J2335" t="str">
        <f t="shared" si="328"/>
        <v>&gt;59</v>
      </c>
      <c r="K2335" s="2">
        <f t="shared" si="324"/>
        <v>3798.663</v>
      </c>
      <c r="L2335" s="2">
        <f t="shared" si="329"/>
        <v>3799</v>
      </c>
      <c r="M2335" s="2">
        <f t="shared" si="330"/>
        <v>3799</v>
      </c>
      <c r="N2335" s="2">
        <f t="shared" si="331"/>
        <v>3798</v>
      </c>
      <c r="O2335">
        <f t="shared" si="325"/>
        <v>2022</v>
      </c>
      <c r="P2335" t="str">
        <f t="shared" si="326"/>
        <v>Oct</v>
      </c>
      <c r="Q2335" t="str">
        <f t="shared" si="327"/>
        <v>Oct-2022</v>
      </c>
      <c r="R2335" s="2" t="str">
        <f t="shared" si="332"/>
        <v>ADULTS</v>
      </c>
    </row>
    <row r="2336" spans="1:18" x14ac:dyDescent="0.35">
      <c r="A2336" s="1">
        <v>45220</v>
      </c>
      <c r="B2336" t="s">
        <v>2366</v>
      </c>
      <c r="C2336">
        <v>3</v>
      </c>
      <c r="D2336" t="s">
        <v>21</v>
      </c>
      <c r="E2336" t="s">
        <v>10</v>
      </c>
      <c r="F2336" t="s">
        <v>16</v>
      </c>
      <c r="G2336" s="6">
        <f>VLOOKUP(F2336,S$11:$T$15, 2, FALSE)</f>
        <v>2509.1716796874998</v>
      </c>
      <c r="H2336" t="s">
        <v>37</v>
      </c>
      <c r="I2336" s="2">
        <v>1486.55</v>
      </c>
      <c r="J2336" t="str">
        <f t="shared" si="328"/>
        <v>0-17</v>
      </c>
      <c r="K2336" s="2">
        <f t="shared" si="324"/>
        <v>1635.2050000000002</v>
      </c>
      <c r="L2336" s="2">
        <f t="shared" si="329"/>
        <v>1635</v>
      </c>
      <c r="M2336" s="2">
        <f t="shared" si="330"/>
        <v>1636</v>
      </c>
      <c r="N2336" s="2">
        <f t="shared" si="331"/>
        <v>1635</v>
      </c>
      <c r="O2336">
        <f t="shared" si="325"/>
        <v>2023</v>
      </c>
      <c r="P2336" t="str">
        <f t="shared" si="326"/>
        <v>Oct</v>
      </c>
      <c r="Q2336" t="str">
        <f t="shared" si="327"/>
        <v>Oct-2023</v>
      </c>
      <c r="R2336" s="2" t="str">
        <f t="shared" si="332"/>
        <v>CHILDREN</v>
      </c>
    </row>
    <row r="2337" spans="1:18" x14ac:dyDescent="0.35">
      <c r="A2337" s="1">
        <v>44692</v>
      </c>
      <c r="B2337" t="s">
        <v>2367</v>
      </c>
      <c r="C2337">
        <v>61</v>
      </c>
      <c r="D2337" t="s">
        <v>21</v>
      </c>
      <c r="E2337" t="s">
        <v>35</v>
      </c>
      <c r="F2337" t="s">
        <v>23</v>
      </c>
      <c r="G2337" s="6">
        <f>VLOOKUP(F2337,S$11:$T$15, 2, FALSE)</f>
        <v>2440.2966694490819</v>
      </c>
      <c r="H2337" t="s">
        <v>12</v>
      </c>
      <c r="I2337" s="2">
        <v>1301.46</v>
      </c>
      <c r="J2337" t="str">
        <f t="shared" si="328"/>
        <v>&gt;59</v>
      </c>
      <c r="K2337" s="2">
        <f t="shared" si="324"/>
        <v>1431.6060000000002</v>
      </c>
      <c r="L2337" s="2">
        <f t="shared" si="329"/>
        <v>1432</v>
      </c>
      <c r="M2337" s="2">
        <f t="shared" si="330"/>
        <v>1432</v>
      </c>
      <c r="N2337" s="2">
        <f t="shared" si="331"/>
        <v>1431</v>
      </c>
      <c r="O2337">
        <f t="shared" si="325"/>
        <v>2022</v>
      </c>
      <c r="P2337" t="str">
        <f t="shared" si="326"/>
        <v>May</v>
      </c>
      <c r="Q2337" t="str">
        <f t="shared" si="327"/>
        <v>May-2022</v>
      </c>
      <c r="R2337" s="2" t="str">
        <f t="shared" si="332"/>
        <v>ADULTS</v>
      </c>
    </row>
    <row r="2338" spans="1:18" x14ac:dyDescent="0.35">
      <c r="A2338" s="1">
        <v>45279</v>
      </c>
      <c r="B2338" t="s">
        <v>2368</v>
      </c>
      <c r="C2338">
        <v>4</v>
      </c>
      <c r="D2338" t="s">
        <v>21</v>
      </c>
      <c r="E2338" t="s">
        <v>35</v>
      </c>
      <c r="F2338" t="s">
        <v>23</v>
      </c>
      <c r="G2338" s="6">
        <f>VLOOKUP(F2338,S$11:$T$15, 2, FALSE)</f>
        <v>2440.2966694490819</v>
      </c>
      <c r="H2338" t="s">
        <v>17</v>
      </c>
      <c r="I2338" s="2">
        <v>411.59</v>
      </c>
      <c r="J2338" t="str">
        <f t="shared" si="328"/>
        <v>0-17</v>
      </c>
      <c r="K2338" s="2">
        <f t="shared" si="324"/>
        <v>452.74900000000002</v>
      </c>
      <c r="L2338" s="2">
        <f t="shared" si="329"/>
        <v>453</v>
      </c>
      <c r="M2338" s="2">
        <f t="shared" si="330"/>
        <v>453</v>
      </c>
      <c r="N2338" s="2">
        <f t="shared" si="331"/>
        <v>452</v>
      </c>
      <c r="O2338">
        <f t="shared" si="325"/>
        <v>2023</v>
      </c>
      <c r="P2338" t="str">
        <f t="shared" si="326"/>
        <v>Dec</v>
      </c>
      <c r="Q2338" t="str">
        <f t="shared" si="327"/>
        <v>Dec-2023</v>
      </c>
      <c r="R2338" s="2" t="str">
        <f t="shared" si="332"/>
        <v>CHILDREN</v>
      </c>
    </row>
    <row r="2339" spans="1:18" x14ac:dyDescent="0.35">
      <c r="A2339" s="1">
        <v>45096</v>
      </c>
      <c r="B2339" t="s">
        <v>2369</v>
      </c>
      <c r="C2339">
        <v>55</v>
      </c>
      <c r="D2339" t="s">
        <v>14</v>
      </c>
      <c r="E2339" t="s">
        <v>25</v>
      </c>
      <c r="F2339" t="s">
        <v>30</v>
      </c>
      <c r="G2339" s="6">
        <f>VLOOKUP(F2339,S$11:$T$15, 2, FALSE)</f>
        <v>2496.7676064257025</v>
      </c>
      <c r="H2339" t="s">
        <v>12</v>
      </c>
      <c r="I2339" s="2">
        <v>676.18</v>
      </c>
      <c r="J2339" t="str">
        <f t="shared" si="328"/>
        <v>40-59</v>
      </c>
      <c r="K2339" s="2">
        <f t="shared" si="324"/>
        <v>743.798</v>
      </c>
      <c r="L2339" s="2">
        <f t="shared" si="329"/>
        <v>744</v>
      </c>
      <c r="M2339" s="2">
        <f t="shared" si="330"/>
        <v>744</v>
      </c>
      <c r="N2339" s="2">
        <f t="shared" si="331"/>
        <v>743</v>
      </c>
      <c r="O2339">
        <f t="shared" si="325"/>
        <v>2023</v>
      </c>
      <c r="P2339" t="str">
        <f t="shared" si="326"/>
        <v>Jun</v>
      </c>
      <c r="Q2339" t="str">
        <f t="shared" si="327"/>
        <v>Jun-2023</v>
      </c>
      <c r="R2339" s="2" t="str">
        <f t="shared" si="332"/>
        <v>ADULTS</v>
      </c>
    </row>
    <row r="2340" spans="1:18" x14ac:dyDescent="0.35">
      <c r="A2340" s="1">
        <v>44716</v>
      </c>
      <c r="B2340" t="s">
        <v>2370</v>
      </c>
      <c r="C2340">
        <v>17</v>
      </c>
      <c r="D2340" t="s">
        <v>9</v>
      </c>
      <c r="E2340" t="s">
        <v>27</v>
      </c>
      <c r="F2340" t="s">
        <v>23</v>
      </c>
      <c r="G2340" s="6">
        <f>VLOOKUP(F2340,S$11:$T$15, 2, FALSE)</f>
        <v>2440.2966694490819</v>
      </c>
      <c r="H2340" t="s">
        <v>37</v>
      </c>
      <c r="I2340" s="2">
        <v>4388.32</v>
      </c>
      <c r="J2340" t="str">
        <f t="shared" si="328"/>
        <v>0-17</v>
      </c>
      <c r="K2340" s="2">
        <f t="shared" si="324"/>
        <v>4827.152</v>
      </c>
      <c r="L2340" s="2">
        <f t="shared" si="329"/>
        <v>4827</v>
      </c>
      <c r="M2340" s="2">
        <f t="shared" si="330"/>
        <v>4828</v>
      </c>
      <c r="N2340" s="2">
        <f t="shared" si="331"/>
        <v>4827</v>
      </c>
      <c r="O2340">
        <f t="shared" si="325"/>
        <v>2022</v>
      </c>
      <c r="P2340" t="str">
        <f t="shared" si="326"/>
        <v>Jun</v>
      </c>
      <c r="Q2340" t="str">
        <f t="shared" si="327"/>
        <v>Jun-2022</v>
      </c>
      <c r="R2340" s="2" t="str">
        <f t="shared" si="332"/>
        <v>CHILDREN</v>
      </c>
    </row>
    <row r="2341" spans="1:18" x14ac:dyDescent="0.35">
      <c r="A2341" s="1">
        <v>45098</v>
      </c>
      <c r="B2341" t="s">
        <v>2371</v>
      </c>
      <c r="C2341">
        <v>82</v>
      </c>
      <c r="D2341" t="s">
        <v>9</v>
      </c>
      <c r="E2341" t="s">
        <v>22</v>
      </c>
      <c r="F2341" t="s">
        <v>23</v>
      </c>
      <c r="G2341" s="6">
        <f>VLOOKUP(F2341,S$11:$T$15, 2, FALSE)</f>
        <v>2440.2966694490819</v>
      </c>
      <c r="H2341" t="s">
        <v>12</v>
      </c>
      <c r="I2341" s="2">
        <v>950.75</v>
      </c>
      <c r="J2341" t="str">
        <f t="shared" si="328"/>
        <v>&gt;59</v>
      </c>
      <c r="K2341" s="2">
        <f t="shared" si="324"/>
        <v>1045.825</v>
      </c>
      <c r="L2341" s="2">
        <f t="shared" si="329"/>
        <v>1046</v>
      </c>
      <c r="M2341" s="2">
        <f t="shared" si="330"/>
        <v>1046</v>
      </c>
      <c r="N2341" s="2">
        <f t="shared" si="331"/>
        <v>1045</v>
      </c>
      <c r="O2341">
        <f t="shared" si="325"/>
        <v>2023</v>
      </c>
      <c r="P2341" t="str">
        <f t="shared" si="326"/>
        <v>Jun</v>
      </c>
      <c r="Q2341" t="str">
        <f t="shared" si="327"/>
        <v>Jun-2023</v>
      </c>
      <c r="R2341" s="2" t="str">
        <f t="shared" si="332"/>
        <v>ADULTS</v>
      </c>
    </row>
    <row r="2342" spans="1:18" x14ac:dyDescent="0.35">
      <c r="A2342" s="1">
        <v>45013</v>
      </c>
      <c r="B2342" t="s">
        <v>2372</v>
      </c>
      <c r="C2342">
        <v>10</v>
      </c>
      <c r="D2342" t="s">
        <v>9</v>
      </c>
      <c r="E2342" t="s">
        <v>22</v>
      </c>
      <c r="F2342" t="s">
        <v>23</v>
      </c>
      <c r="G2342" s="6">
        <f>VLOOKUP(F2342,S$11:$T$15, 2, FALSE)</f>
        <v>2440.2966694490819</v>
      </c>
      <c r="H2342" t="s">
        <v>37</v>
      </c>
      <c r="I2342" s="2">
        <v>1644.39</v>
      </c>
      <c r="J2342" t="str">
        <f t="shared" si="328"/>
        <v>0-17</v>
      </c>
      <c r="K2342" s="2">
        <f t="shared" si="324"/>
        <v>1808.8290000000002</v>
      </c>
      <c r="L2342" s="2">
        <f t="shared" si="329"/>
        <v>1809</v>
      </c>
      <c r="M2342" s="2">
        <f t="shared" si="330"/>
        <v>1809</v>
      </c>
      <c r="N2342" s="2">
        <f t="shared" si="331"/>
        <v>1808</v>
      </c>
      <c r="O2342">
        <f t="shared" si="325"/>
        <v>2023</v>
      </c>
      <c r="P2342" t="str">
        <f t="shared" si="326"/>
        <v>Mar</v>
      </c>
      <c r="Q2342" t="str">
        <f t="shared" si="327"/>
        <v>Mar-2023</v>
      </c>
      <c r="R2342" s="2" t="str">
        <f t="shared" si="332"/>
        <v>CHILDREN</v>
      </c>
    </row>
    <row r="2343" spans="1:18" x14ac:dyDescent="0.35">
      <c r="A2343" s="1">
        <v>44914</v>
      </c>
      <c r="B2343" t="s">
        <v>2373</v>
      </c>
      <c r="C2343">
        <v>18</v>
      </c>
      <c r="D2343" t="s">
        <v>9</v>
      </c>
      <c r="E2343" t="s">
        <v>25</v>
      </c>
      <c r="F2343" t="s">
        <v>16</v>
      </c>
      <c r="G2343" s="6">
        <f>VLOOKUP(F2343,S$11:$T$15, 2, FALSE)</f>
        <v>2509.1716796874998</v>
      </c>
      <c r="H2343" t="s">
        <v>17</v>
      </c>
      <c r="I2343" s="2">
        <v>1505.27</v>
      </c>
      <c r="J2343" t="str">
        <f t="shared" si="328"/>
        <v>18-39</v>
      </c>
      <c r="K2343" s="2">
        <f t="shared" si="324"/>
        <v>1655.797</v>
      </c>
      <c r="L2343" s="2">
        <f t="shared" si="329"/>
        <v>1656</v>
      </c>
      <c r="M2343" s="2">
        <f t="shared" si="330"/>
        <v>1656</v>
      </c>
      <c r="N2343" s="2">
        <f t="shared" si="331"/>
        <v>1655</v>
      </c>
      <c r="O2343">
        <f t="shared" si="325"/>
        <v>2022</v>
      </c>
      <c r="P2343" t="str">
        <f t="shared" si="326"/>
        <v>Dec</v>
      </c>
      <c r="Q2343" t="str">
        <f t="shared" si="327"/>
        <v>Dec-2022</v>
      </c>
      <c r="R2343" s="2" t="str">
        <f t="shared" si="332"/>
        <v>ADULTS</v>
      </c>
    </row>
    <row r="2344" spans="1:18" x14ac:dyDescent="0.35">
      <c r="A2344" s="1">
        <v>44965</v>
      </c>
      <c r="B2344" t="s">
        <v>2374</v>
      </c>
      <c r="C2344">
        <v>74</v>
      </c>
      <c r="D2344" t="s">
        <v>14</v>
      </c>
      <c r="E2344" t="s">
        <v>22</v>
      </c>
      <c r="F2344" t="s">
        <v>16</v>
      </c>
      <c r="G2344" s="6">
        <f>VLOOKUP(F2344,S$11:$T$15, 2, FALSE)</f>
        <v>2509.1716796874998</v>
      </c>
      <c r="H2344" t="s">
        <v>12</v>
      </c>
      <c r="I2344" s="2">
        <v>2815.39</v>
      </c>
      <c r="J2344" t="str">
        <f t="shared" si="328"/>
        <v>&gt;59</v>
      </c>
      <c r="K2344" s="2">
        <f t="shared" si="324"/>
        <v>3096.9290000000001</v>
      </c>
      <c r="L2344" s="2">
        <f t="shared" si="329"/>
        <v>3097</v>
      </c>
      <c r="M2344" s="2">
        <f t="shared" si="330"/>
        <v>3097</v>
      </c>
      <c r="N2344" s="2">
        <f t="shared" si="331"/>
        <v>3096</v>
      </c>
      <c r="O2344">
        <f t="shared" si="325"/>
        <v>2023</v>
      </c>
      <c r="P2344" t="str">
        <f t="shared" si="326"/>
        <v>Feb</v>
      </c>
      <c r="Q2344" t="str">
        <f t="shared" si="327"/>
        <v>Feb-2023</v>
      </c>
      <c r="R2344" s="2" t="str">
        <f t="shared" si="332"/>
        <v>ADULTS</v>
      </c>
    </row>
    <row r="2345" spans="1:18" x14ac:dyDescent="0.35">
      <c r="A2345" s="1">
        <v>45215</v>
      </c>
      <c r="B2345" t="s">
        <v>2375</v>
      </c>
      <c r="C2345">
        <v>56</v>
      </c>
      <c r="D2345" t="s">
        <v>14</v>
      </c>
      <c r="E2345" t="s">
        <v>10</v>
      </c>
      <c r="F2345" t="s">
        <v>30</v>
      </c>
      <c r="G2345" s="6">
        <f>VLOOKUP(F2345,S$11:$T$15, 2, FALSE)</f>
        <v>2496.7676064257025</v>
      </c>
      <c r="H2345" t="s">
        <v>37</v>
      </c>
      <c r="I2345" s="2">
        <v>2145.38</v>
      </c>
      <c r="J2345" t="str">
        <f t="shared" si="328"/>
        <v>40-59</v>
      </c>
      <c r="K2345" s="2">
        <f t="shared" si="324"/>
        <v>2359.9180000000001</v>
      </c>
      <c r="L2345" s="2">
        <f t="shared" si="329"/>
        <v>2360</v>
      </c>
      <c r="M2345" s="2">
        <f t="shared" si="330"/>
        <v>2360</v>
      </c>
      <c r="N2345" s="2">
        <f t="shared" si="331"/>
        <v>2359</v>
      </c>
      <c r="O2345">
        <f t="shared" si="325"/>
        <v>2023</v>
      </c>
      <c r="P2345" t="str">
        <f t="shared" si="326"/>
        <v>Oct</v>
      </c>
      <c r="Q2345" t="str">
        <f t="shared" si="327"/>
        <v>Oct-2023</v>
      </c>
      <c r="R2345" s="2" t="str">
        <f t="shared" si="332"/>
        <v>ADULTS</v>
      </c>
    </row>
    <row r="2346" spans="1:18" x14ac:dyDescent="0.35">
      <c r="A2346" s="1">
        <v>44902</v>
      </c>
      <c r="B2346" t="s">
        <v>2376</v>
      </c>
      <c r="C2346">
        <v>92</v>
      </c>
      <c r="D2346" t="s">
        <v>21</v>
      </c>
      <c r="E2346" t="s">
        <v>33</v>
      </c>
      <c r="F2346" t="s">
        <v>16</v>
      </c>
      <c r="G2346" s="6">
        <f>VLOOKUP(F2346,S$11:$T$15, 2, FALSE)</f>
        <v>2509.1716796874998</v>
      </c>
      <c r="H2346" t="s">
        <v>17</v>
      </c>
      <c r="I2346" s="2">
        <v>996.7</v>
      </c>
      <c r="J2346" t="str">
        <f t="shared" si="328"/>
        <v>&gt;59</v>
      </c>
      <c r="K2346" s="2">
        <f t="shared" si="324"/>
        <v>1096.3700000000001</v>
      </c>
      <c r="L2346" s="2">
        <f t="shared" si="329"/>
        <v>1096</v>
      </c>
      <c r="M2346" s="2">
        <f t="shared" si="330"/>
        <v>1097</v>
      </c>
      <c r="N2346" s="2">
        <f t="shared" si="331"/>
        <v>1096</v>
      </c>
      <c r="O2346">
        <f t="shared" si="325"/>
        <v>2022</v>
      </c>
      <c r="P2346" t="str">
        <f t="shared" si="326"/>
        <v>Dec</v>
      </c>
      <c r="Q2346" t="str">
        <f t="shared" si="327"/>
        <v>Dec-2022</v>
      </c>
      <c r="R2346" s="2" t="str">
        <f t="shared" si="332"/>
        <v>ADULTS</v>
      </c>
    </row>
    <row r="2347" spans="1:18" x14ac:dyDescent="0.35">
      <c r="A2347" s="1">
        <v>45125</v>
      </c>
      <c r="B2347" t="s">
        <v>2377</v>
      </c>
      <c r="C2347">
        <v>40</v>
      </c>
      <c r="D2347" t="s">
        <v>14</v>
      </c>
      <c r="E2347" t="s">
        <v>19</v>
      </c>
      <c r="F2347" t="s">
        <v>16</v>
      </c>
      <c r="G2347" s="6">
        <f>VLOOKUP(F2347,S$11:$T$15, 2, FALSE)</f>
        <v>2509.1716796874998</v>
      </c>
      <c r="H2347" t="s">
        <v>37</v>
      </c>
      <c r="I2347" s="2">
        <v>1585.6</v>
      </c>
      <c r="J2347" t="str">
        <f t="shared" si="328"/>
        <v>40-59</v>
      </c>
      <c r="K2347" s="2">
        <f t="shared" si="324"/>
        <v>1744.16</v>
      </c>
      <c r="L2347" s="2">
        <f t="shared" si="329"/>
        <v>1744</v>
      </c>
      <c r="M2347" s="2">
        <f t="shared" si="330"/>
        <v>1745</v>
      </c>
      <c r="N2347" s="2">
        <f t="shared" si="331"/>
        <v>1744</v>
      </c>
      <c r="O2347">
        <f t="shared" si="325"/>
        <v>2023</v>
      </c>
      <c r="P2347" t="str">
        <f t="shared" si="326"/>
        <v>Jul</v>
      </c>
      <c r="Q2347" t="str">
        <f t="shared" si="327"/>
        <v>Jul-2023</v>
      </c>
      <c r="R2347" s="2" t="str">
        <f t="shared" si="332"/>
        <v>ADULTS</v>
      </c>
    </row>
    <row r="2348" spans="1:18" x14ac:dyDescent="0.35">
      <c r="A2348" s="1">
        <v>44922</v>
      </c>
      <c r="B2348" t="s">
        <v>2378</v>
      </c>
      <c r="C2348">
        <v>21</v>
      </c>
      <c r="D2348" t="s">
        <v>14</v>
      </c>
      <c r="E2348" t="s">
        <v>15</v>
      </c>
      <c r="F2348" t="s">
        <v>30</v>
      </c>
      <c r="G2348" s="6">
        <f>VLOOKUP(F2348,S$11:$T$15, 2, FALSE)</f>
        <v>2496.7676064257025</v>
      </c>
      <c r="H2348" t="s">
        <v>40</v>
      </c>
      <c r="I2348" s="2">
        <v>3031.56</v>
      </c>
      <c r="J2348" t="str">
        <f t="shared" si="328"/>
        <v>18-39</v>
      </c>
      <c r="K2348" s="2">
        <f t="shared" si="324"/>
        <v>3334.7160000000003</v>
      </c>
      <c r="L2348" s="2">
        <f t="shared" si="329"/>
        <v>3335</v>
      </c>
      <c r="M2348" s="2">
        <f t="shared" si="330"/>
        <v>3335</v>
      </c>
      <c r="N2348" s="2">
        <f t="shared" si="331"/>
        <v>3334</v>
      </c>
      <c r="O2348">
        <f t="shared" si="325"/>
        <v>2022</v>
      </c>
      <c r="P2348" t="str">
        <f t="shared" si="326"/>
        <v>Dec</v>
      </c>
      <c r="Q2348" t="str">
        <f t="shared" si="327"/>
        <v>Dec-2022</v>
      </c>
      <c r="R2348" s="2" t="str">
        <f t="shared" si="332"/>
        <v>ADULTS</v>
      </c>
    </row>
    <row r="2349" spans="1:18" x14ac:dyDescent="0.35">
      <c r="A2349" s="1">
        <v>44916</v>
      </c>
      <c r="B2349" t="s">
        <v>2379</v>
      </c>
      <c r="C2349">
        <v>91</v>
      </c>
      <c r="D2349" t="s">
        <v>14</v>
      </c>
      <c r="E2349" t="s">
        <v>19</v>
      </c>
      <c r="F2349" t="s">
        <v>23</v>
      </c>
      <c r="G2349" s="6">
        <f>VLOOKUP(F2349,S$11:$T$15, 2, FALSE)</f>
        <v>2440.2966694490819</v>
      </c>
      <c r="H2349" t="s">
        <v>17</v>
      </c>
      <c r="I2349" s="2">
        <v>3580.06</v>
      </c>
      <c r="J2349" t="str">
        <f t="shared" si="328"/>
        <v>&gt;59</v>
      </c>
      <c r="K2349" s="2">
        <f t="shared" si="324"/>
        <v>3938.0660000000003</v>
      </c>
      <c r="L2349" s="2">
        <f t="shared" si="329"/>
        <v>3938</v>
      </c>
      <c r="M2349" s="2">
        <f t="shared" si="330"/>
        <v>3939</v>
      </c>
      <c r="N2349" s="2">
        <f t="shared" si="331"/>
        <v>3938</v>
      </c>
      <c r="O2349">
        <f t="shared" si="325"/>
        <v>2022</v>
      </c>
      <c r="P2349" t="str">
        <f t="shared" si="326"/>
        <v>Dec</v>
      </c>
      <c r="Q2349" t="str">
        <f t="shared" si="327"/>
        <v>Dec-2022</v>
      </c>
      <c r="R2349" s="2" t="str">
        <f t="shared" si="332"/>
        <v>ADULTS</v>
      </c>
    </row>
    <row r="2350" spans="1:18" x14ac:dyDescent="0.35">
      <c r="A2350" s="1">
        <v>44911</v>
      </c>
      <c r="B2350" t="s">
        <v>2380</v>
      </c>
      <c r="C2350">
        <v>55</v>
      </c>
      <c r="D2350" t="s">
        <v>9</v>
      </c>
      <c r="E2350" t="s">
        <v>27</v>
      </c>
      <c r="F2350" t="s">
        <v>23</v>
      </c>
      <c r="G2350" s="6">
        <f>VLOOKUP(F2350,S$11:$T$15, 2, FALSE)</f>
        <v>2440.2966694490819</v>
      </c>
      <c r="H2350" t="s">
        <v>37</v>
      </c>
      <c r="I2350" s="2">
        <v>671.27</v>
      </c>
      <c r="J2350" t="str">
        <f t="shared" si="328"/>
        <v>40-59</v>
      </c>
      <c r="K2350" s="2">
        <f t="shared" si="324"/>
        <v>738.39700000000005</v>
      </c>
      <c r="L2350" s="2">
        <f t="shared" si="329"/>
        <v>738</v>
      </c>
      <c r="M2350" s="2">
        <f t="shared" si="330"/>
        <v>739</v>
      </c>
      <c r="N2350" s="2">
        <f t="shared" si="331"/>
        <v>738</v>
      </c>
      <c r="O2350">
        <f t="shared" si="325"/>
        <v>2022</v>
      </c>
      <c r="P2350" t="str">
        <f t="shared" si="326"/>
        <v>Dec</v>
      </c>
      <c r="Q2350" t="str">
        <f t="shared" si="327"/>
        <v>Dec-2022</v>
      </c>
      <c r="R2350" s="2" t="str">
        <f t="shared" si="332"/>
        <v>ADULTS</v>
      </c>
    </row>
    <row r="2351" spans="1:18" x14ac:dyDescent="0.35">
      <c r="A2351" s="1">
        <v>45145</v>
      </c>
      <c r="B2351" t="s">
        <v>2381</v>
      </c>
      <c r="C2351">
        <v>32</v>
      </c>
      <c r="D2351" t="s">
        <v>21</v>
      </c>
      <c r="E2351" t="s">
        <v>10</v>
      </c>
      <c r="F2351" t="s">
        <v>16</v>
      </c>
      <c r="G2351" s="6">
        <f>VLOOKUP(F2351,S$11:$T$15, 2, FALSE)</f>
        <v>2509.1716796874998</v>
      </c>
      <c r="H2351" t="s">
        <v>28</v>
      </c>
      <c r="I2351" s="2">
        <v>3659.5</v>
      </c>
      <c r="J2351" t="str">
        <f t="shared" si="328"/>
        <v>18-39</v>
      </c>
      <c r="K2351" s="2">
        <f t="shared" si="324"/>
        <v>4025.4500000000003</v>
      </c>
      <c r="L2351" s="2">
        <f t="shared" si="329"/>
        <v>4025</v>
      </c>
      <c r="M2351" s="2">
        <f t="shared" si="330"/>
        <v>4026</v>
      </c>
      <c r="N2351" s="2">
        <f t="shared" si="331"/>
        <v>4025</v>
      </c>
      <c r="O2351">
        <f t="shared" si="325"/>
        <v>2023</v>
      </c>
      <c r="P2351" t="str">
        <f t="shared" si="326"/>
        <v>Aug</v>
      </c>
      <c r="Q2351" t="str">
        <f t="shared" si="327"/>
        <v>Aug-2023</v>
      </c>
      <c r="R2351" s="2" t="str">
        <f t="shared" si="332"/>
        <v>ADULTS</v>
      </c>
    </row>
    <row r="2352" spans="1:18" x14ac:dyDescent="0.35">
      <c r="A2352" s="1">
        <v>44668</v>
      </c>
      <c r="B2352" t="s">
        <v>2382</v>
      </c>
      <c r="C2352">
        <v>99</v>
      </c>
      <c r="D2352" t="s">
        <v>14</v>
      </c>
      <c r="E2352" t="s">
        <v>35</v>
      </c>
      <c r="F2352" t="s">
        <v>16</v>
      </c>
      <c r="G2352" s="6">
        <f>VLOOKUP(F2352,S$11:$T$15, 2, FALSE)</f>
        <v>2509.1716796874998</v>
      </c>
      <c r="H2352" t="s">
        <v>40</v>
      </c>
      <c r="I2352" s="2">
        <v>1245.45</v>
      </c>
      <c r="J2352" t="str">
        <f t="shared" si="328"/>
        <v>&gt;59</v>
      </c>
      <c r="K2352" s="2">
        <f t="shared" si="324"/>
        <v>1369.9950000000001</v>
      </c>
      <c r="L2352" s="2">
        <f t="shared" si="329"/>
        <v>1370</v>
      </c>
      <c r="M2352" s="2">
        <f t="shared" si="330"/>
        <v>1370</v>
      </c>
      <c r="N2352" s="2">
        <f t="shared" si="331"/>
        <v>1369</v>
      </c>
      <c r="O2352">
        <f t="shared" si="325"/>
        <v>2022</v>
      </c>
      <c r="P2352" t="str">
        <f t="shared" si="326"/>
        <v>Apr</v>
      </c>
      <c r="Q2352" t="str">
        <f t="shared" si="327"/>
        <v>Apr-2022</v>
      </c>
      <c r="R2352" s="2" t="str">
        <f t="shared" si="332"/>
        <v>ADULTS</v>
      </c>
    </row>
    <row r="2353" spans="1:18" x14ac:dyDescent="0.35">
      <c r="A2353" s="1">
        <v>44916</v>
      </c>
      <c r="B2353" t="s">
        <v>2383</v>
      </c>
      <c r="C2353">
        <v>23</v>
      </c>
      <c r="D2353" t="s">
        <v>21</v>
      </c>
      <c r="E2353" t="s">
        <v>10</v>
      </c>
      <c r="F2353" t="s">
        <v>11</v>
      </c>
      <c r="G2353" s="6">
        <f>VLOOKUP(F2353,S$11:$T$15, 2, FALSE)</f>
        <v>2503.6022787783868</v>
      </c>
      <c r="H2353" t="s">
        <v>37</v>
      </c>
      <c r="I2353" s="2">
        <v>4472.63</v>
      </c>
      <c r="J2353" t="str">
        <f t="shared" si="328"/>
        <v>18-39</v>
      </c>
      <c r="K2353" s="2">
        <f t="shared" si="324"/>
        <v>4919.8930000000009</v>
      </c>
      <c r="L2353" s="2">
        <f t="shared" si="329"/>
        <v>4920</v>
      </c>
      <c r="M2353" s="2">
        <f t="shared" si="330"/>
        <v>4920</v>
      </c>
      <c r="N2353" s="2">
        <f t="shared" si="331"/>
        <v>4919</v>
      </c>
      <c r="O2353">
        <f t="shared" si="325"/>
        <v>2022</v>
      </c>
      <c r="P2353" t="str">
        <f t="shared" si="326"/>
        <v>Dec</v>
      </c>
      <c r="Q2353" t="str">
        <f t="shared" si="327"/>
        <v>Dec-2022</v>
      </c>
      <c r="R2353" s="2" t="str">
        <f t="shared" si="332"/>
        <v>ADULTS</v>
      </c>
    </row>
    <row r="2354" spans="1:18" x14ac:dyDescent="0.35">
      <c r="A2354" s="1">
        <v>45077</v>
      </c>
      <c r="B2354" t="s">
        <v>2384</v>
      </c>
      <c r="C2354">
        <v>24</v>
      </c>
      <c r="D2354" t="s">
        <v>14</v>
      </c>
      <c r="E2354" t="s">
        <v>19</v>
      </c>
      <c r="F2354" t="s">
        <v>23</v>
      </c>
      <c r="G2354" s="6">
        <f>VLOOKUP(F2354,S$11:$T$15, 2, FALSE)</f>
        <v>2440.2966694490819</v>
      </c>
      <c r="H2354" t="s">
        <v>37</v>
      </c>
      <c r="I2354" s="2">
        <v>3427.02</v>
      </c>
      <c r="J2354" t="str">
        <f t="shared" si="328"/>
        <v>18-39</v>
      </c>
      <c r="K2354" s="2">
        <f t="shared" si="324"/>
        <v>3769.7220000000002</v>
      </c>
      <c r="L2354" s="2">
        <f t="shared" si="329"/>
        <v>3770</v>
      </c>
      <c r="M2354" s="2">
        <f t="shared" si="330"/>
        <v>3770</v>
      </c>
      <c r="N2354" s="2">
        <f t="shared" si="331"/>
        <v>3769</v>
      </c>
      <c r="O2354">
        <f t="shared" si="325"/>
        <v>2023</v>
      </c>
      <c r="P2354" t="str">
        <f t="shared" si="326"/>
        <v>May</v>
      </c>
      <c r="Q2354" t="str">
        <f t="shared" si="327"/>
        <v>May-2023</v>
      </c>
      <c r="R2354" s="2" t="str">
        <f t="shared" si="332"/>
        <v>ADULTS</v>
      </c>
    </row>
    <row r="2355" spans="1:18" x14ac:dyDescent="0.35">
      <c r="A2355" s="1">
        <v>45008</v>
      </c>
      <c r="B2355" t="s">
        <v>2385</v>
      </c>
      <c r="C2355">
        <v>43</v>
      </c>
      <c r="D2355" t="s">
        <v>14</v>
      </c>
      <c r="E2355" t="s">
        <v>33</v>
      </c>
      <c r="F2355" t="s">
        <v>11</v>
      </c>
      <c r="G2355" s="6">
        <f>VLOOKUP(F2355,S$11:$T$15, 2, FALSE)</f>
        <v>2503.6022787783868</v>
      </c>
      <c r="H2355" t="s">
        <v>37</v>
      </c>
      <c r="I2355" s="2">
        <v>3153.33</v>
      </c>
      <c r="J2355" t="str">
        <f t="shared" si="328"/>
        <v>40-59</v>
      </c>
      <c r="K2355" s="2">
        <f t="shared" si="324"/>
        <v>3468.663</v>
      </c>
      <c r="L2355" s="2">
        <f t="shared" si="329"/>
        <v>3469</v>
      </c>
      <c r="M2355" s="2">
        <f t="shared" si="330"/>
        <v>3469</v>
      </c>
      <c r="N2355" s="2">
        <f t="shared" si="331"/>
        <v>3468</v>
      </c>
      <c r="O2355">
        <f t="shared" si="325"/>
        <v>2023</v>
      </c>
      <c r="P2355" t="str">
        <f t="shared" si="326"/>
        <v>Mar</v>
      </c>
      <c r="Q2355" t="str">
        <f t="shared" si="327"/>
        <v>Mar-2023</v>
      </c>
      <c r="R2355" s="2" t="str">
        <f t="shared" si="332"/>
        <v>ADULTS</v>
      </c>
    </row>
    <row r="2356" spans="1:18" x14ac:dyDescent="0.35">
      <c r="A2356" s="1">
        <v>44801</v>
      </c>
      <c r="B2356" t="s">
        <v>2386</v>
      </c>
      <c r="C2356">
        <v>21</v>
      </c>
      <c r="D2356" t="s">
        <v>21</v>
      </c>
      <c r="E2356" t="s">
        <v>35</v>
      </c>
      <c r="F2356" t="s">
        <v>16</v>
      </c>
      <c r="G2356" s="6">
        <f>VLOOKUP(F2356,S$11:$T$15, 2, FALSE)</f>
        <v>2509.1716796874998</v>
      </c>
      <c r="H2356" t="s">
        <v>67</v>
      </c>
      <c r="I2356" s="2">
        <v>2788.07</v>
      </c>
      <c r="J2356" t="str">
        <f t="shared" si="328"/>
        <v>18-39</v>
      </c>
      <c r="K2356" s="2">
        <f t="shared" si="324"/>
        <v>3066.8770000000004</v>
      </c>
      <c r="L2356" s="2">
        <f t="shared" si="329"/>
        <v>3067</v>
      </c>
      <c r="M2356" s="2">
        <f t="shared" si="330"/>
        <v>3067</v>
      </c>
      <c r="N2356" s="2">
        <f t="shared" si="331"/>
        <v>3066</v>
      </c>
      <c r="O2356">
        <f t="shared" si="325"/>
        <v>2022</v>
      </c>
      <c r="P2356" t="str">
        <f t="shared" si="326"/>
        <v>Aug</v>
      </c>
      <c r="Q2356" t="str">
        <f t="shared" si="327"/>
        <v>Aug-2022</v>
      </c>
      <c r="R2356" s="2" t="str">
        <f t="shared" si="332"/>
        <v>ADULTS</v>
      </c>
    </row>
    <row r="2357" spans="1:18" x14ac:dyDescent="0.35">
      <c r="A2357" s="1">
        <v>44875</v>
      </c>
      <c r="B2357" t="s">
        <v>2387</v>
      </c>
      <c r="C2357">
        <v>82</v>
      </c>
      <c r="D2357" t="s">
        <v>21</v>
      </c>
      <c r="E2357" t="s">
        <v>25</v>
      </c>
      <c r="F2357" t="s">
        <v>11</v>
      </c>
      <c r="G2357" s="6">
        <f>VLOOKUP(F2357,S$11:$T$15, 2, FALSE)</f>
        <v>2503.6022787783868</v>
      </c>
      <c r="H2357" t="s">
        <v>28</v>
      </c>
      <c r="I2357" s="2">
        <v>4538.45</v>
      </c>
      <c r="J2357" t="str">
        <f t="shared" si="328"/>
        <v>&gt;59</v>
      </c>
      <c r="K2357" s="2">
        <f t="shared" si="324"/>
        <v>4992.2950000000001</v>
      </c>
      <c r="L2357" s="2">
        <f t="shared" si="329"/>
        <v>4992</v>
      </c>
      <c r="M2357" s="2">
        <f t="shared" si="330"/>
        <v>4993</v>
      </c>
      <c r="N2357" s="2">
        <f t="shared" si="331"/>
        <v>4992</v>
      </c>
      <c r="O2357">
        <f t="shared" si="325"/>
        <v>2022</v>
      </c>
      <c r="P2357" t="str">
        <f t="shared" si="326"/>
        <v>Nov</v>
      </c>
      <c r="Q2357" t="str">
        <f t="shared" si="327"/>
        <v>Nov-2022</v>
      </c>
      <c r="R2357" s="2" t="str">
        <f t="shared" si="332"/>
        <v>ADULTS</v>
      </c>
    </row>
    <row r="2358" spans="1:18" x14ac:dyDescent="0.35">
      <c r="A2358" s="1">
        <v>45146</v>
      </c>
      <c r="B2358" t="s">
        <v>2388</v>
      </c>
      <c r="C2358">
        <v>12</v>
      </c>
      <c r="D2358" t="s">
        <v>9</v>
      </c>
      <c r="E2358" t="s">
        <v>10</v>
      </c>
      <c r="F2358" t="s">
        <v>16</v>
      </c>
      <c r="G2358" s="6">
        <f>VLOOKUP(F2358,S$11:$T$15, 2, FALSE)</f>
        <v>2509.1716796874998</v>
      </c>
      <c r="H2358" t="s">
        <v>12</v>
      </c>
      <c r="I2358" s="2">
        <v>3561.59</v>
      </c>
      <c r="J2358" t="str">
        <f t="shared" si="328"/>
        <v>0-17</v>
      </c>
      <c r="K2358" s="2">
        <f t="shared" si="324"/>
        <v>3917.7490000000003</v>
      </c>
      <c r="L2358" s="2">
        <f t="shared" si="329"/>
        <v>3918</v>
      </c>
      <c r="M2358" s="2">
        <f t="shared" si="330"/>
        <v>3918</v>
      </c>
      <c r="N2358" s="2">
        <f t="shared" si="331"/>
        <v>3917</v>
      </c>
      <c r="O2358">
        <f t="shared" si="325"/>
        <v>2023</v>
      </c>
      <c r="P2358" t="str">
        <f t="shared" si="326"/>
        <v>Aug</v>
      </c>
      <c r="Q2358" t="str">
        <f t="shared" si="327"/>
        <v>Aug-2023</v>
      </c>
      <c r="R2358" s="2" t="str">
        <f t="shared" si="332"/>
        <v>CHILDREN</v>
      </c>
    </row>
    <row r="2359" spans="1:18" x14ac:dyDescent="0.35">
      <c r="A2359" s="1">
        <v>44671</v>
      </c>
      <c r="B2359" t="s">
        <v>2389</v>
      </c>
      <c r="C2359">
        <v>41</v>
      </c>
      <c r="D2359" t="s">
        <v>9</v>
      </c>
      <c r="E2359" t="s">
        <v>25</v>
      </c>
      <c r="F2359" t="s">
        <v>23</v>
      </c>
      <c r="G2359" s="6">
        <f>VLOOKUP(F2359,S$11:$T$15, 2, FALSE)</f>
        <v>2440.2966694490819</v>
      </c>
      <c r="H2359" t="s">
        <v>37</v>
      </c>
      <c r="I2359" s="2">
        <v>1907.18</v>
      </c>
      <c r="J2359" t="str">
        <f t="shared" si="328"/>
        <v>40-59</v>
      </c>
      <c r="K2359" s="2">
        <f t="shared" si="324"/>
        <v>2097.8980000000001</v>
      </c>
      <c r="L2359" s="2">
        <f t="shared" si="329"/>
        <v>2098</v>
      </c>
      <c r="M2359" s="2">
        <f t="shared" si="330"/>
        <v>2098</v>
      </c>
      <c r="N2359" s="2">
        <f t="shared" si="331"/>
        <v>2097</v>
      </c>
      <c r="O2359">
        <f t="shared" si="325"/>
        <v>2022</v>
      </c>
      <c r="P2359" t="str">
        <f t="shared" si="326"/>
        <v>Apr</v>
      </c>
      <c r="Q2359" t="str">
        <f t="shared" si="327"/>
        <v>Apr-2022</v>
      </c>
      <c r="R2359" s="2" t="str">
        <f t="shared" si="332"/>
        <v>ADULTS</v>
      </c>
    </row>
    <row r="2360" spans="1:18" x14ac:dyDescent="0.35">
      <c r="A2360" s="1">
        <v>44731</v>
      </c>
      <c r="B2360" t="s">
        <v>2390</v>
      </c>
      <c r="C2360">
        <v>60</v>
      </c>
      <c r="D2360" t="s">
        <v>14</v>
      </c>
      <c r="E2360" t="s">
        <v>15</v>
      </c>
      <c r="F2360" t="s">
        <v>23</v>
      </c>
      <c r="G2360" s="6">
        <f>VLOOKUP(F2360,S$11:$T$15, 2, FALSE)</f>
        <v>2440.2966694490819</v>
      </c>
      <c r="H2360" t="s">
        <v>17</v>
      </c>
      <c r="I2360" s="2">
        <v>4518.2299999999996</v>
      </c>
      <c r="J2360" t="str">
        <f t="shared" si="328"/>
        <v>&gt;59</v>
      </c>
      <c r="K2360" s="2">
        <f t="shared" si="324"/>
        <v>4970.0529999999999</v>
      </c>
      <c r="L2360" s="2">
        <f t="shared" si="329"/>
        <v>4970</v>
      </c>
      <c r="M2360" s="2">
        <f t="shared" si="330"/>
        <v>4971</v>
      </c>
      <c r="N2360" s="2">
        <f t="shared" si="331"/>
        <v>4970</v>
      </c>
      <c r="O2360">
        <f t="shared" si="325"/>
        <v>2022</v>
      </c>
      <c r="P2360" t="str">
        <f t="shared" si="326"/>
        <v>Jun</v>
      </c>
      <c r="Q2360" t="str">
        <f t="shared" si="327"/>
        <v>Jun-2022</v>
      </c>
      <c r="R2360" s="2" t="str">
        <f t="shared" si="332"/>
        <v>ADULTS</v>
      </c>
    </row>
    <row r="2361" spans="1:18" x14ac:dyDescent="0.35">
      <c r="A2361" s="1">
        <v>44789</v>
      </c>
      <c r="B2361" t="s">
        <v>2391</v>
      </c>
      <c r="C2361">
        <v>69</v>
      </c>
      <c r="D2361" t="s">
        <v>14</v>
      </c>
      <c r="E2361" t="s">
        <v>10</v>
      </c>
      <c r="F2361" t="s">
        <v>23</v>
      </c>
      <c r="G2361" s="6">
        <f>VLOOKUP(F2361,S$11:$T$15, 2, FALSE)</f>
        <v>2440.2966694490819</v>
      </c>
      <c r="H2361" t="s">
        <v>17</v>
      </c>
      <c r="I2361" s="2">
        <v>4777.99</v>
      </c>
      <c r="J2361" t="str">
        <f t="shared" si="328"/>
        <v>&gt;59</v>
      </c>
      <c r="K2361" s="2">
        <f t="shared" si="324"/>
        <v>5255.7889999999998</v>
      </c>
      <c r="L2361" s="2">
        <f t="shared" si="329"/>
        <v>5256</v>
      </c>
      <c r="M2361" s="2">
        <f t="shared" si="330"/>
        <v>5256</v>
      </c>
      <c r="N2361" s="2">
        <f t="shared" si="331"/>
        <v>5255</v>
      </c>
      <c r="O2361">
        <f t="shared" si="325"/>
        <v>2022</v>
      </c>
      <c r="P2361" t="str">
        <f t="shared" si="326"/>
        <v>Aug</v>
      </c>
      <c r="Q2361" t="str">
        <f t="shared" si="327"/>
        <v>Aug-2022</v>
      </c>
      <c r="R2361" s="2" t="str">
        <f t="shared" si="332"/>
        <v>ADULTS</v>
      </c>
    </row>
    <row r="2362" spans="1:18" x14ac:dyDescent="0.35">
      <c r="A2362" s="1">
        <v>44610</v>
      </c>
      <c r="B2362" t="s">
        <v>2392</v>
      </c>
      <c r="C2362">
        <v>67</v>
      </c>
      <c r="D2362" t="s">
        <v>21</v>
      </c>
      <c r="E2362" t="s">
        <v>15</v>
      </c>
      <c r="F2362" t="s">
        <v>16</v>
      </c>
      <c r="G2362" s="6">
        <f>VLOOKUP(F2362,S$11:$T$15, 2, FALSE)</f>
        <v>2509.1716796874998</v>
      </c>
      <c r="H2362" t="s">
        <v>40</v>
      </c>
      <c r="I2362" s="2">
        <v>4239.8999999999996</v>
      </c>
      <c r="J2362" t="str">
        <f t="shared" si="328"/>
        <v>&gt;59</v>
      </c>
      <c r="K2362" s="2">
        <f t="shared" si="324"/>
        <v>4663.8900000000003</v>
      </c>
      <c r="L2362" s="2">
        <f t="shared" si="329"/>
        <v>4664</v>
      </c>
      <c r="M2362" s="2">
        <f t="shared" si="330"/>
        <v>4664</v>
      </c>
      <c r="N2362" s="2">
        <f t="shared" si="331"/>
        <v>4663</v>
      </c>
      <c r="O2362">
        <f t="shared" si="325"/>
        <v>2022</v>
      </c>
      <c r="P2362" t="str">
        <f t="shared" si="326"/>
        <v>Feb</v>
      </c>
      <c r="Q2362" t="str">
        <f t="shared" si="327"/>
        <v>Feb-2022</v>
      </c>
      <c r="R2362" s="2" t="str">
        <f t="shared" si="332"/>
        <v>ADULTS</v>
      </c>
    </row>
    <row r="2363" spans="1:18" x14ac:dyDescent="0.35">
      <c r="A2363" s="1">
        <v>44610</v>
      </c>
      <c r="B2363" t="s">
        <v>2393</v>
      </c>
      <c r="C2363">
        <v>69</v>
      </c>
      <c r="D2363" t="s">
        <v>14</v>
      </c>
      <c r="E2363" t="s">
        <v>15</v>
      </c>
      <c r="F2363" t="s">
        <v>23</v>
      </c>
      <c r="G2363" s="6">
        <f>VLOOKUP(F2363,S$11:$T$15, 2, FALSE)</f>
        <v>2440.2966694490819</v>
      </c>
      <c r="H2363" t="s">
        <v>17</v>
      </c>
      <c r="I2363" s="2">
        <v>960.06</v>
      </c>
      <c r="J2363" t="str">
        <f t="shared" si="328"/>
        <v>&gt;59</v>
      </c>
      <c r="K2363" s="2">
        <f t="shared" si="324"/>
        <v>1056.066</v>
      </c>
      <c r="L2363" s="2">
        <f t="shared" si="329"/>
        <v>1056</v>
      </c>
      <c r="M2363" s="2">
        <f t="shared" si="330"/>
        <v>1057</v>
      </c>
      <c r="N2363" s="2">
        <f t="shared" si="331"/>
        <v>1056</v>
      </c>
      <c r="O2363">
        <f t="shared" si="325"/>
        <v>2022</v>
      </c>
      <c r="P2363" t="str">
        <f t="shared" si="326"/>
        <v>Feb</v>
      </c>
      <c r="Q2363" t="str">
        <f t="shared" si="327"/>
        <v>Feb-2022</v>
      </c>
      <c r="R2363" s="2" t="str">
        <f t="shared" si="332"/>
        <v>ADULTS</v>
      </c>
    </row>
    <row r="2364" spans="1:18" x14ac:dyDescent="0.35">
      <c r="A2364" s="1">
        <v>45151</v>
      </c>
      <c r="B2364" t="s">
        <v>2394</v>
      </c>
      <c r="C2364">
        <v>6</v>
      </c>
      <c r="D2364" t="s">
        <v>9</v>
      </c>
      <c r="E2364" t="s">
        <v>33</v>
      </c>
      <c r="F2364" t="s">
        <v>23</v>
      </c>
      <c r="G2364" s="6">
        <f>VLOOKUP(F2364,S$11:$T$15, 2, FALSE)</f>
        <v>2440.2966694490819</v>
      </c>
      <c r="H2364" t="s">
        <v>37</v>
      </c>
      <c r="I2364" s="2">
        <v>1006.53</v>
      </c>
      <c r="J2364" t="str">
        <f t="shared" si="328"/>
        <v>0-17</v>
      </c>
      <c r="K2364" s="2">
        <f t="shared" si="324"/>
        <v>1107.183</v>
      </c>
      <c r="L2364" s="2">
        <f t="shared" si="329"/>
        <v>1107</v>
      </c>
      <c r="M2364" s="2">
        <f t="shared" si="330"/>
        <v>1108</v>
      </c>
      <c r="N2364" s="2">
        <f t="shared" si="331"/>
        <v>1107</v>
      </c>
      <c r="O2364">
        <f t="shared" si="325"/>
        <v>2023</v>
      </c>
      <c r="P2364" t="str">
        <f t="shared" si="326"/>
        <v>Aug</v>
      </c>
      <c r="Q2364" t="str">
        <f t="shared" si="327"/>
        <v>Aug-2023</v>
      </c>
      <c r="R2364" s="2" t="str">
        <f t="shared" si="332"/>
        <v>CHILDREN</v>
      </c>
    </row>
    <row r="2365" spans="1:18" x14ac:dyDescent="0.35">
      <c r="A2365" s="1">
        <v>44724</v>
      </c>
      <c r="B2365" t="s">
        <v>2395</v>
      </c>
      <c r="C2365">
        <v>55</v>
      </c>
      <c r="D2365" t="s">
        <v>9</v>
      </c>
      <c r="E2365" t="s">
        <v>33</v>
      </c>
      <c r="F2365" t="s">
        <v>16</v>
      </c>
      <c r="G2365" s="6">
        <f>VLOOKUP(F2365,S$11:$T$15, 2, FALSE)</f>
        <v>2509.1716796874998</v>
      </c>
      <c r="H2365" t="s">
        <v>37</v>
      </c>
      <c r="I2365" s="2">
        <v>4080.14</v>
      </c>
      <c r="J2365" t="str">
        <f t="shared" si="328"/>
        <v>40-59</v>
      </c>
      <c r="K2365" s="2">
        <f t="shared" si="324"/>
        <v>4488.1540000000005</v>
      </c>
      <c r="L2365" s="2">
        <f t="shared" si="329"/>
        <v>4488</v>
      </c>
      <c r="M2365" s="2">
        <f t="shared" si="330"/>
        <v>4489</v>
      </c>
      <c r="N2365" s="2">
        <f t="shared" si="331"/>
        <v>4488</v>
      </c>
      <c r="O2365">
        <f t="shared" si="325"/>
        <v>2022</v>
      </c>
      <c r="P2365" t="str">
        <f t="shared" si="326"/>
        <v>Jun</v>
      </c>
      <c r="Q2365" t="str">
        <f t="shared" si="327"/>
        <v>Jun-2022</v>
      </c>
      <c r="R2365" s="2" t="str">
        <f t="shared" si="332"/>
        <v>ADULTS</v>
      </c>
    </row>
    <row r="2366" spans="1:18" x14ac:dyDescent="0.35">
      <c r="A2366" s="1">
        <v>44990</v>
      </c>
      <c r="B2366" t="s">
        <v>2396</v>
      </c>
      <c r="C2366">
        <v>29</v>
      </c>
      <c r="D2366" t="s">
        <v>14</v>
      </c>
      <c r="E2366" t="s">
        <v>22</v>
      </c>
      <c r="F2366" t="s">
        <v>30</v>
      </c>
      <c r="G2366" s="6">
        <f>VLOOKUP(F2366,S$11:$T$15, 2, FALSE)</f>
        <v>2496.7676064257025</v>
      </c>
      <c r="H2366" t="s">
        <v>12</v>
      </c>
      <c r="I2366" s="2">
        <v>3376.39</v>
      </c>
      <c r="J2366" t="str">
        <f t="shared" si="328"/>
        <v>18-39</v>
      </c>
      <c r="K2366" s="2">
        <f t="shared" si="324"/>
        <v>3714.029</v>
      </c>
      <c r="L2366" s="2">
        <f t="shared" si="329"/>
        <v>3714</v>
      </c>
      <c r="M2366" s="2">
        <f t="shared" si="330"/>
        <v>3715</v>
      </c>
      <c r="N2366" s="2">
        <f t="shared" si="331"/>
        <v>3714</v>
      </c>
      <c r="O2366">
        <f t="shared" si="325"/>
        <v>2023</v>
      </c>
      <c r="P2366" t="str">
        <f t="shared" si="326"/>
        <v>Mar</v>
      </c>
      <c r="Q2366" t="str">
        <f t="shared" si="327"/>
        <v>Mar-2023</v>
      </c>
      <c r="R2366" s="2" t="str">
        <f t="shared" si="332"/>
        <v>ADULTS</v>
      </c>
    </row>
    <row r="2367" spans="1:18" x14ac:dyDescent="0.35">
      <c r="A2367" s="1">
        <v>45081</v>
      </c>
      <c r="B2367" t="s">
        <v>2397</v>
      </c>
      <c r="C2367">
        <v>37</v>
      </c>
      <c r="D2367" t="s">
        <v>9</v>
      </c>
      <c r="E2367" t="s">
        <v>10</v>
      </c>
      <c r="F2367" t="s">
        <v>30</v>
      </c>
      <c r="G2367" s="6">
        <f>VLOOKUP(F2367,S$11:$T$15, 2, FALSE)</f>
        <v>2496.7676064257025</v>
      </c>
      <c r="H2367" t="s">
        <v>28</v>
      </c>
      <c r="I2367" s="2">
        <v>2069.5300000000002</v>
      </c>
      <c r="J2367" t="str">
        <f t="shared" si="328"/>
        <v>18-39</v>
      </c>
      <c r="K2367" s="2">
        <f t="shared" si="324"/>
        <v>2276.4830000000006</v>
      </c>
      <c r="L2367" s="2">
        <f t="shared" si="329"/>
        <v>2276</v>
      </c>
      <c r="M2367" s="2">
        <f t="shared" si="330"/>
        <v>2277</v>
      </c>
      <c r="N2367" s="2">
        <f t="shared" si="331"/>
        <v>2276</v>
      </c>
      <c r="O2367">
        <f t="shared" si="325"/>
        <v>2023</v>
      </c>
      <c r="P2367" t="str">
        <f t="shared" si="326"/>
        <v>Jun</v>
      </c>
      <c r="Q2367" t="str">
        <f t="shared" si="327"/>
        <v>Jun-2023</v>
      </c>
      <c r="R2367" s="2" t="str">
        <f t="shared" si="332"/>
        <v>ADULTS</v>
      </c>
    </row>
    <row r="2368" spans="1:18" x14ac:dyDescent="0.35">
      <c r="A2368" s="1">
        <v>44645</v>
      </c>
      <c r="B2368" t="s">
        <v>2398</v>
      </c>
      <c r="C2368">
        <v>83</v>
      </c>
      <c r="D2368" t="s">
        <v>9</v>
      </c>
      <c r="E2368" t="s">
        <v>22</v>
      </c>
      <c r="F2368" t="s">
        <v>16</v>
      </c>
      <c r="G2368" s="6">
        <f>VLOOKUP(F2368,S$11:$T$15, 2, FALSE)</f>
        <v>2509.1716796874998</v>
      </c>
      <c r="H2368" t="s">
        <v>40</v>
      </c>
      <c r="I2368" s="2">
        <v>4956.9799999999996</v>
      </c>
      <c r="J2368" t="str">
        <f t="shared" si="328"/>
        <v>&gt;59</v>
      </c>
      <c r="K2368" s="2">
        <f t="shared" si="324"/>
        <v>5452.6779999999999</v>
      </c>
      <c r="L2368" s="2">
        <f t="shared" si="329"/>
        <v>5453</v>
      </c>
      <c r="M2368" s="2">
        <f t="shared" si="330"/>
        <v>5453</v>
      </c>
      <c r="N2368" s="2">
        <f t="shared" si="331"/>
        <v>5452</v>
      </c>
      <c r="O2368">
        <f t="shared" si="325"/>
        <v>2022</v>
      </c>
      <c r="P2368" t="str">
        <f t="shared" si="326"/>
        <v>Mar</v>
      </c>
      <c r="Q2368" t="str">
        <f t="shared" si="327"/>
        <v>Mar-2022</v>
      </c>
      <c r="R2368" s="2" t="str">
        <f t="shared" si="332"/>
        <v>ADULTS</v>
      </c>
    </row>
    <row r="2369" spans="1:18" x14ac:dyDescent="0.35">
      <c r="A2369" s="1">
        <v>44842</v>
      </c>
      <c r="B2369" t="s">
        <v>2399</v>
      </c>
      <c r="C2369">
        <v>45</v>
      </c>
      <c r="D2369" t="s">
        <v>21</v>
      </c>
      <c r="E2369" t="s">
        <v>19</v>
      </c>
      <c r="F2369" t="s">
        <v>16</v>
      </c>
      <c r="G2369" s="6">
        <f>VLOOKUP(F2369,S$11:$T$15, 2, FALSE)</f>
        <v>2509.1716796874998</v>
      </c>
      <c r="H2369" t="s">
        <v>17</v>
      </c>
      <c r="I2369" s="2">
        <v>4896.32</v>
      </c>
      <c r="J2369" t="str">
        <f t="shared" si="328"/>
        <v>40-59</v>
      </c>
      <c r="K2369" s="2">
        <f t="shared" si="324"/>
        <v>5385.9520000000002</v>
      </c>
      <c r="L2369" s="2">
        <f t="shared" si="329"/>
        <v>5386</v>
      </c>
      <c r="M2369" s="2">
        <f t="shared" si="330"/>
        <v>5386</v>
      </c>
      <c r="N2369" s="2">
        <f t="shared" si="331"/>
        <v>5385</v>
      </c>
      <c r="O2369">
        <f t="shared" si="325"/>
        <v>2022</v>
      </c>
      <c r="P2369" t="str">
        <f t="shared" si="326"/>
        <v>Oct</v>
      </c>
      <c r="Q2369" t="str">
        <f t="shared" si="327"/>
        <v>Oct-2022</v>
      </c>
      <c r="R2369" s="2" t="str">
        <f t="shared" si="332"/>
        <v>ADULTS</v>
      </c>
    </row>
    <row r="2370" spans="1:18" x14ac:dyDescent="0.35">
      <c r="A2370" s="1">
        <v>45256</v>
      </c>
      <c r="B2370" t="s">
        <v>2400</v>
      </c>
      <c r="C2370">
        <v>23</v>
      </c>
      <c r="D2370" t="s">
        <v>21</v>
      </c>
      <c r="E2370" t="s">
        <v>35</v>
      </c>
      <c r="F2370" t="s">
        <v>30</v>
      </c>
      <c r="G2370" s="6">
        <f>VLOOKUP(F2370,S$11:$T$15, 2, FALSE)</f>
        <v>2496.7676064257025</v>
      </c>
      <c r="H2370" t="s">
        <v>37</v>
      </c>
      <c r="I2370" s="2">
        <v>445.36</v>
      </c>
      <c r="J2370" t="str">
        <f t="shared" si="328"/>
        <v>18-39</v>
      </c>
      <c r="K2370" s="2">
        <f t="shared" ref="K2370:K2433" si="333">I2370*1.1</f>
        <v>489.89600000000007</v>
      </c>
      <c r="L2370" s="2">
        <f t="shared" si="329"/>
        <v>490</v>
      </c>
      <c r="M2370" s="2">
        <f t="shared" si="330"/>
        <v>490</v>
      </c>
      <c r="N2370" s="2">
        <f t="shared" si="331"/>
        <v>489</v>
      </c>
      <c r="O2370">
        <f t="shared" ref="O2370:O2433" si="334">YEAR(A2370)</f>
        <v>2023</v>
      </c>
      <c r="P2370" t="str">
        <f t="shared" ref="P2370:P2433" si="335">TEXT(A2370, "MMM")</f>
        <v>Nov</v>
      </c>
      <c r="Q2370" t="str">
        <f t="shared" ref="Q2370:Q2433" si="336">TEXT(A2370, "MMM-YYYY")</f>
        <v>Nov-2023</v>
      </c>
      <c r="R2370" s="2" t="str">
        <f t="shared" si="332"/>
        <v>ADULTS</v>
      </c>
    </row>
    <row r="2371" spans="1:18" x14ac:dyDescent="0.35">
      <c r="A2371" s="1">
        <v>44802</v>
      </c>
      <c r="B2371" t="s">
        <v>2401</v>
      </c>
      <c r="C2371">
        <v>72</v>
      </c>
      <c r="D2371" t="s">
        <v>21</v>
      </c>
      <c r="E2371" t="s">
        <v>35</v>
      </c>
      <c r="F2371" t="s">
        <v>16</v>
      </c>
      <c r="G2371" s="6">
        <f>VLOOKUP(F2371,S$11:$T$15, 2, FALSE)</f>
        <v>2509.1716796874998</v>
      </c>
      <c r="H2371" t="s">
        <v>37</v>
      </c>
      <c r="I2371" s="2">
        <v>4294.16</v>
      </c>
      <c r="J2371" t="str">
        <f t="shared" ref="J2371:J2434" si="337">IF(C2371&lt;=17,"0-17",IF(C2371&lt;=39, "18-39", IF(C2371&lt;=59, "40-59", "&gt;59")))</f>
        <v>&gt;59</v>
      </c>
      <c r="K2371" s="2">
        <f t="shared" si="333"/>
        <v>4723.576</v>
      </c>
      <c r="L2371" s="2">
        <f t="shared" ref="L2371:L2434" si="338">ROUND(K2371, 0)</f>
        <v>4724</v>
      </c>
      <c r="M2371" s="2">
        <f t="shared" ref="M2371:M2434" si="339">ROUNDUP(K2371, 0)</f>
        <v>4724</v>
      </c>
      <c r="N2371" s="2">
        <f t="shared" ref="N2371:N2434" si="340">ROUNDDOWN(K2371,0)</f>
        <v>4723</v>
      </c>
      <c r="O2371">
        <f t="shared" si="334"/>
        <v>2022</v>
      </c>
      <c r="P2371" t="str">
        <f t="shared" si="335"/>
        <v>Aug</v>
      </c>
      <c r="Q2371" t="str">
        <f t="shared" si="336"/>
        <v>Aug-2022</v>
      </c>
      <c r="R2371" s="2" t="str">
        <f t="shared" ref="R2371:R2434" si="341">IF(C2371&gt;=18, "ADULTS", "CHILDREN")</f>
        <v>ADULTS</v>
      </c>
    </row>
    <row r="2372" spans="1:18" x14ac:dyDescent="0.35">
      <c r="A2372" s="1">
        <v>45238</v>
      </c>
      <c r="B2372" t="s">
        <v>2402</v>
      </c>
      <c r="C2372">
        <v>27</v>
      </c>
      <c r="D2372" t="s">
        <v>9</v>
      </c>
      <c r="E2372" t="s">
        <v>25</v>
      </c>
      <c r="F2372" t="s">
        <v>11</v>
      </c>
      <c r="G2372" s="6">
        <f>VLOOKUP(F2372,S$11:$T$15, 2, FALSE)</f>
        <v>2503.6022787783868</v>
      </c>
      <c r="H2372" t="s">
        <v>17</v>
      </c>
      <c r="I2372" s="2">
        <v>4611.92</v>
      </c>
      <c r="J2372" t="str">
        <f t="shared" si="337"/>
        <v>18-39</v>
      </c>
      <c r="K2372" s="2">
        <f t="shared" si="333"/>
        <v>5073.1120000000001</v>
      </c>
      <c r="L2372" s="2">
        <f t="shared" si="338"/>
        <v>5073</v>
      </c>
      <c r="M2372" s="2">
        <f t="shared" si="339"/>
        <v>5074</v>
      </c>
      <c r="N2372" s="2">
        <f t="shared" si="340"/>
        <v>5073</v>
      </c>
      <c r="O2372">
        <f t="shared" si="334"/>
        <v>2023</v>
      </c>
      <c r="P2372" t="str">
        <f t="shared" si="335"/>
        <v>Nov</v>
      </c>
      <c r="Q2372" t="str">
        <f t="shared" si="336"/>
        <v>Nov-2023</v>
      </c>
      <c r="R2372" s="2" t="str">
        <f t="shared" si="341"/>
        <v>ADULTS</v>
      </c>
    </row>
    <row r="2373" spans="1:18" x14ac:dyDescent="0.35">
      <c r="A2373" s="1">
        <v>44750</v>
      </c>
      <c r="B2373" t="s">
        <v>2403</v>
      </c>
      <c r="C2373">
        <v>48</v>
      </c>
      <c r="D2373" t="s">
        <v>9</v>
      </c>
      <c r="E2373" t="s">
        <v>25</v>
      </c>
      <c r="F2373" t="s">
        <v>11</v>
      </c>
      <c r="G2373" s="6">
        <f>VLOOKUP(F2373,S$11:$T$15, 2, FALSE)</f>
        <v>2503.6022787783868</v>
      </c>
      <c r="H2373" t="s">
        <v>17</v>
      </c>
      <c r="I2373" s="2">
        <v>439.54</v>
      </c>
      <c r="J2373" t="str">
        <f t="shared" si="337"/>
        <v>40-59</v>
      </c>
      <c r="K2373" s="2">
        <f t="shared" si="333"/>
        <v>483.49400000000009</v>
      </c>
      <c r="L2373" s="2">
        <f t="shared" si="338"/>
        <v>483</v>
      </c>
      <c r="M2373" s="2">
        <f t="shared" si="339"/>
        <v>484</v>
      </c>
      <c r="N2373" s="2">
        <f t="shared" si="340"/>
        <v>483</v>
      </c>
      <c r="O2373">
        <f t="shared" si="334"/>
        <v>2022</v>
      </c>
      <c r="P2373" t="str">
        <f t="shared" si="335"/>
        <v>Jul</v>
      </c>
      <c r="Q2373" t="str">
        <f t="shared" si="336"/>
        <v>Jul-2022</v>
      </c>
      <c r="R2373" s="2" t="str">
        <f t="shared" si="341"/>
        <v>ADULTS</v>
      </c>
    </row>
    <row r="2374" spans="1:18" x14ac:dyDescent="0.35">
      <c r="A2374" s="1">
        <v>44596</v>
      </c>
      <c r="B2374" t="s">
        <v>2404</v>
      </c>
      <c r="C2374">
        <v>4</v>
      </c>
      <c r="D2374" t="s">
        <v>9</v>
      </c>
      <c r="E2374" t="s">
        <v>19</v>
      </c>
      <c r="F2374" t="s">
        <v>23</v>
      </c>
      <c r="G2374" s="6">
        <f>VLOOKUP(F2374,S$11:$T$15, 2, FALSE)</f>
        <v>2440.2966694490819</v>
      </c>
      <c r="H2374" t="s">
        <v>40</v>
      </c>
      <c r="I2374" s="2">
        <v>1871.1</v>
      </c>
      <c r="J2374" t="str">
        <f t="shared" si="337"/>
        <v>0-17</v>
      </c>
      <c r="K2374" s="2">
        <f t="shared" si="333"/>
        <v>2058.21</v>
      </c>
      <c r="L2374" s="2">
        <f t="shared" si="338"/>
        <v>2058</v>
      </c>
      <c r="M2374" s="2">
        <f t="shared" si="339"/>
        <v>2059</v>
      </c>
      <c r="N2374" s="2">
        <f t="shared" si="340"/>
        <v>2058</v>
      </c>
      <c r="O2374">
        <f t="shared" si="334"/>
        <v>2022</v>
      </c>
      <c r="P2374" t="str">
        <f t="shared" si="335"/>
        <v>Feb</v>
      </c>
      <c r="Q2374" t="str">
        <f t="shared" si="336"/>
        <v>Feb-2022</v>
      </c>
      <c r="R2374" s="2" t="str">
        <f t="shared" si="341"/>
        <v>CHILDREN</v>
      </c>
    </row>
    <row r="2375" spans="1:18" x14ac:dyDescent="0.35">
      <c r="A2375" s="1">
        <v>44817</v>
      </c>
      <c r="B2375" t="s">
        <v>2405</v>
      </c>
      <c r="C2375">
        <v>66</v>
      </c>
      <c r="D2375" t="s">
        <v>9</v>
      </c>
      <c r="E2375" t="s">
        <v>27</v>
      </c>
      <c r="F2375" t="s">
        <v>11</v>
      </c>
      <c r="G2375" s="6">
        <f>VLOOKUP(F2375,S$11:$T$15, 2, FALSE)</f>
        <v>2503.6022787783868</v>
      </c>
      <c r="H2375" t="s">
        <v>28</v>
      </c>
      <c r="I2375" s="2">
        <v>96.28</v>
      </c>
      <c r="J2375" t="str">
        <f t="shared" si="337"/>
        <v>&gt;59</v>
      </c>
      <c r="K2375" s="2">
        <f t="shared" si="333"/>
        <v>105.90800000000002</v>
      </c>
      <c r="L2375" s="2">
        <f t="shared" si="338"/>
        <v>106</v>
      </c>
      <c r="M2375" s="2">
        <f t="shared" si="339"/>
        <v>106</v>
      </c>
      <c r="N2375" s="2">
        <f t="shared" si="340"/>
        <v>105</v>
      </c>
      <c r="O2375">
        <f t="shared" si="334"/>
        <v>2022</v>
      </c>
      <c r="P2375" t="str">
        <f t="shared" si="335"/>
        <v>Sep</v>
      </c>
      <c r="Q2375" t="str">
        <f t="shared" si="336"/>
        <v>Sep-2022</v>
      </c>
      <c r="R2375" s="2" t="str">
        <f t="shared" si="341"/>
        <v>ADULTS</v>
      </c>
    </row>
    <row r="2376" spans="1:18" x14ac:dyDescent="0.35">
      <c r="A2376" s="1">
        <v>45229</v>
      </c>
      <c r="B2376" t="s">
        <v>2406</v>
      </c>
      <c r="C2376">
        <v>69</v>
      </c>
      <c r="D2376" t="s">
        <v>14</v>
      </c>
      <c r="E2376" t="s">
        <v>15</v>
      </c>
      <c r="F2376" t="s">
        <v>16</v>
      </c>
      <c r="G2376" s="6">
        <f>VLOOKUP(F2376,S$11:$T$15, 2, FALSE)</f>
        <v>2509.1716796874998</v>
      </c>
      <c r="H2376" t="s">
        <v>37</v>
      </c>
      <c r="I2376" s="2">
        <v>159.25</v>
      </c>
      <c r="J2376" t="str">
        <f t="shared" si="337"/>
        <v>&gt;59</v>
      </c>
      <c r="K2376" s="2">
        <f t="shared" si="333"/>
        <v>175.17500000000001</v>
      </c>
      <c r="L2376" s="2">
        <f t="shared" si="338"/>
        <v>175</v>
      </c>
      <c r="M2376" s="2">
        <f t="shared" si="339"/>
        <v>176</v>
      </c>
      <c r="N2376" s="2">
        <f t="shared" si="340"/>
        <v>175</v>
      </c>
      <c r="O2376">
        <f t="shared" si="334"/>
        <v>2023</v>
      </c>
      <c r="P2376" t="str">
        <f t="shared" si="335"/>
        <v>Oct</v>
      </c>
      <c r="Q2376" t="str">
        <f t="shared" si="336"/>
        <v>Oct-2023</v>
      </c>
      <c r="R2376" s="2" t="str">
        <f t="shared" si="341"/>
        <v>ADULTS</v>
      </c>
    </row>
    <row r="2377" spans="1:18" x14ac:dyDescent="0.35">
      <c r="A2377" s="1">
        <v>45062</v>
      </c>
      <c r="B2377" t="s">
        <v>2407</v>
      </c>
      <c r="C2377">
        <v>81</v>
      </c>
      <c r="D2377" t="s">
        <v>21</v>
      </c>
      <c r="E2377" t="s">
        <v>35</v>
      </c>
      <c r="F2377" t="s">
        <v>16</v>
      </c>
      <c r="G2377" s="6">
        <f>VLOOKUP(F2377,S$11:$T$15, 2, FALSE)</f>
        <v>2509.1716796874998</v>
      </c>
      <c r="H2377" t="s">
        <v>17</v>
      </c>
      <c r="I2377" s="2">
        <v>2759.44</v>
      </c>
      <c r="J2377" t="str">
        <f t="shared" si="337"/>
        <v>&gt;59</v>
      </c>
      <c r="K2377" s="2">
        <f t="shared" si="333"/>
        <v>3035.3840000000005</v>
      </c>
      <c r="L2377" s="2">
        <f t="shared" si="338"/>
        <v>3035</v>
      </c>
      <c r="M2377" s="2">
        <f t="shared" si="339"/>
        <v>3036</v>
      </c>
      <c r="N2377" s="2">
        <f t="shared" si="340"/>
        <v>3035</v>
      </c>
      <c r="O2377">
        <f t="shared" si="334"/>
        <v>2023</v>
      </c>
      <c r="P2377" t="str">
        <f t="shared" si="335"/>
        <v>May</v>
      </c>
      <c r="Q2377" t="str">
        <f t="shared" si="336"/>
        <v>May-2023</v>
      </c>
      <c r="R2377" s="2" t="str">
        <f t="shared" si="341"/>
        <v>ADULTS</v>
      </c>
    </row>
    <row r="2378" spans="1:18" x14ac:dyDescent="0.35">
      <c r="A2378" s="1">
        <v>45171</v>
      </c>
      <c r="B2378" t="s">
        <v>2408</v>
      </c>
      <c r="C2378">
        <v>30</v>
      </c>
      <c r="D2378" t="s">
        <v>21</v>
      </c>
      <c r="E2378" t="s">
        <v>15</v>
      </c>
      <c r="F2378" t="s">
        <v>16</v>
      </c>
      <c r="G2378" s="6">
        <f>VLOOKUP(F2378,S$11:$T$15, 2, FALSE)</f>
        <v>2509.1716796874998</v>
      </c>
      <c r="H2378" t="s">
        <v>17</v>
      </c>
      <c r="I2378" s="2">
        <v>3072.63</v>
      </c>
      <c r="J2378" t="str">
        <f t="shared" si="337"/>
        <v>18-39</v>
      </c>
      <c r="K2378" s="2">
        <f t="shared" si="333"/>
        <v>3379.8930000000005</v>
      </c>
      <c r="L2378" s="2">
        <f t="shared" si="338"/>
        <v>3380</v>
      </c>
      <c r="M2378" s="2">
        <f t="shared" si="339"/>
        <v>3380</v>
      </c>
      <c r="N2378" s="2">
        <f t="shared" si="340"/>
        <v>3379</v>
      </c>
      <c r="O2378">
        <f t="shared" si="334"/>
        <v>2023</v>
      </c>
      <c r="P2378" t="str">
        <f t="shared" si="335"/>
        <v>Sep</v>
      </c>
      <c r="Q2378" t="str">
        <f t="shared" si="336"/>
        <v>Sep-2023</v>
      </c>
      <c r="R2378" s="2" t="str">
        <f t="shared" si="341"/>
        <v>ADULTS</v>
      </c>
    </row>
    <row r="2379" spans="1:18" x14ac:dyDescent="0.35">
      <c r="A2379" s="1">
        <v>45290</v>
      </c>
      <c r="B2379" t="s">
        <v>2409</v>
      </c>
      <c r="C2379">
        <v>22</v>
      </c>
      <c r="D2379" t="s">
        <v>14</v>
      </c>
      <c r="E2379" t="s">
        <v>27</v>
      </c>
      <c r="F2379" t="s">
        <v>11</v>
      </c>
      <c r="G2379" s="6">
        <f>VLOOKUP(F2379,S$11:$T$15, 2, FALSE)</f>
        <v>2503.6022787783868</v>
      </c>
      <c r="H2379" t="s">
        <v>40</v>
      </c>
      <c r="I2379" s="2">
        <v>1094.21</v>
      </c>
      <c r="J2379" t="str">
        <f t="shared" si="337"/>
        <v>18-39</v>
      </c>
      <c r="K2379" s="2">
        <f t="shared" si="333"/>
        <v>1203.6310000000001</v>
      </c>
      <c r="L2379" s="2">
        <f t="shared" si="338"/>
        <v>1204</v>
      </c>
      <c r="M2379" s="2">
        <f t="shared" si="339"/>
        <v>1204</v>
      </c>
      <c r="N2379" s="2">
        <f t="shared" si="340"/>
        <v>1203</v>
      </c>
      <c r="O2379">
        <f t="shared" si="334"/>
        <v>2023</v>
      </c>
      <c r="P2379" t="str">
        <f t="shared" si="335"/>
        <v>Dec</v>
      </c>
      <c r="Q2379" t="str">
        <f t="shared" si="336"/>
        <v>Dec-2023</v>
      </c>
      <c r="R2379" s="2" t="str">
        <f t="shared" si="341"/>
        <v>ADULTS</v>
      </c>
    </row>
    <row r="2380" spans="1:18" x14ac:dyDescent="0.35">
      <c r="A2380" s="1">
        <v>44750</v>
      </c>
      <c r="B2380" t="s">
        <v>2410</v>
      </c>
      <c r="C2380">
        <v>46</v>
      </c>
      <c r="D2380" t="s">
        <v>21</v>
      </c>
      <c r="E2380" t="s">
        <v>10</v>
      </c>
      <c r="F2380" t="s">
        <v>16</v>
      </c>
      <c r="G2380" s="6">
        <f>VLOOKUP(F2380,S$11:$T$15, 2, FALSE)</f>
        <v>2509.1716796874998</v>
      </c>
      <c r="H2380" t="s">
        <v>12</v>
      </c>
      <c r="I2380" s="2">
        <v>4382.99</v>
      </c>
      <c r="J2380" t="str">
        <f t="shared" si="337"/>
        <v>40-59</v>
      </c>
      <c r="K2380" s="2">
        <f t="shared" si="333"/>
        <v>4821.2889999999998</v>
      </c>
      <c r="L2380" s="2">
        <f t="shared" si="338"/>
        <v>4821</v>
      </c>
      <c r="M2380" s="2">
        <f t="shared" si="339"/>
        <v>4822</v>
      </c>
      <c r="N2380" s="2">
        <f t="shared" si="340"/>
        <v>4821</v>
      </c>
      <c r="O2380">
        <f t="shared" si="334"/>
        <v>2022</v>
      </c>
      <c r="P2380" t="str">
        <f t="shared" si="335"/>
        <v>Jul</v>
      </c>
      <c r="Q2380" t="str">
        <f t="shared" si="336"/>
        <v>Jul-2022</v>
      </c>
      <c r="R2380" s="2" t="str">
        <f t="shared" si="341"/>
        <v>ADULTS</v>
      </c>
    </row>
    <row r="2381" spans="1:18" x14ac:dyDescent="0.35">
      <c r="A2381" s="1">
        <v>44741</v>
      </c>
      <c r="B2381" t="s">
        <v>2411</v>
      </c>
      <c r="C2381">
        <v>11</v>
      </c>
      <c r="D2381" t="s">
        <v>9</v>
      </c>
      <c r="E2381" t="s">
        <v>33</v>
      </c>
      <c r="F2381" t="s">
        <v>30</v>
      </c>
      <c r="G2381" s="6">
        <f>VLOOKUP(F2381,S$11:$T$15, 2, FALSE)</f>
        <v>2496.7676064257025</v>
      </c>
      <c r="H2381" t="s">
        <v>40</v>
      </c>
      <c r="I2381" s="2">
        <v>4544.93</v>
      </c>
      <c r="J2381" t="str">
        <f t="shared" si="337"/>
        <v>0-17</v>
      </c>
      <c r="K2381" s="2">
        <f t="shared" si="333"/>
        <v>4999.4230000000007</v>
      </c>
      <c r="L2381" s="2">
        <f t="shared" si="338"/>
        <v>4999</v>
      </c>
      <c r="M2381" s="2">
        <f t="shared" si="339"/>
        <v>5000</v>
      </c>
      <c r="N2381" s="2">
        <f t="shared" si="340"/>
        <v>4999</v>
      </c>
      <c r="O2381">
        <f t="shared" si="334"/>
        <v>2022</v>
      </c>
      <c r="P2381" t="str">
        <f t="shared" si="335"/>
        <v>Jun</v>
      </c>
      <c r="Q2381" t="str">
        <f t="shared" si="336"/>
        <v>Jun-2022</v>
      </c>
      <c r="R2381" s="2" t="str">
        <f t="shared" si="341"/>
        <v>CHILDREN</v>
      </c>
    </row>
    <row r="2382" spans="1:18" x14ac:dyDescent="0.35">
      <c r="A2382" s="1">
        <v>45168</v>
      </c>
      <c r="B2382" t="s">
        <v>2412</v>
      </c>
      <c r="C2382">
        <v>90</v>
      </c>
      <c r="D2382" t="s">
        <v>14</v>
      </c>
      <c r="E2382" t="s">
        <v>10</v>
      </c>
      <c r="F2382" t="s">
        <v>30</v>
      </c>
      <c r="G2382" s="6">
        <f>VLOOKUP(F2382,S$11:$T$15, 2, FALSE)</f>
        <v>2496.7676064257025</v>
      </c>
      <c r="H2382" t="s">
        <v>40</v>
      </c>
      <c r="I2382" s="2">
        <v>3473.46</v>
      </c>
      <c r="J2382" t="str">
        <f t="shared" si="337"/>
        <v>&gt;59</v>
      </c>
      <c r="K2382" s="2">
        <f t="shared" si="333"/>
        <v>3820.8060000000005</v>
      </c>
      <c r="L2382" s="2">
        <f t="shared" si="338"/>
        <v>3821</v>
      </c>
      <c r="M2382" s="2">
        <f t="shared" si="339"/>
        <v>3821</v>
      </c>
      <c r="N2382" s="2">
        <f t="shared" si="340"/>
        <v>3820</v>
      </c>
      <c r="O2382">
        <f t="shared" si="334"/>
        <v>2023</v>
      </c>
      <c r="P2382" t="str">
        <f t="shared" si="335"/>
        <v>Aug</v>
      </c>
      <c r="Q2382" t="str">
        <f t="shared" si="336"/>
        <v>Aug-2023</v>
      </c>
      <c r="R2382" s="2" t="str">
        <f t="shared" si="341"/>
        <v>ADULTS</v>
      </c>
    </row>
    <row r="2383" spans="1:18" x14ac:dyDescent="0.35">
      <c r="A2383" s="1">
        <v>44973</v>
      </c>
      <c r="B2383" t="s">
        <v>2413</v>
      </c>
      <c r="C2383">
        <v>49</v>
      </c>
      <c r="D2383" t="s">
        <v>9</v>
      </c>
      <c r="E2383" t="s">
        <v>15</v>
      </c>
      <c r="F2383" t="s">
        <v>30</v>
      </c>
      <c r="G2383" s="6">
        <f>VLOOKUP(F2383,S$11:$T$15, 2, FALSE)</f>
        <v>2496.7676064257025</v>
      </c>
      <c r="H2383" t="s">
        <v>37</v>
      </c>
      <c r="I2383" s="2">
        <v>1834.56</v>
      </c>
      <c r="J2383" t="str">
        <f t="shared" si="337"/>
        <v>40-59</v>
      </c>
      <c r="K2383" s="2">
        <f t="shared" si="333"/>
        <v>2018.0160000000001</v>
      </c>
      <c r="L2383" s="2">
        <f t="shared" si="338"/>
        <v>2018</v>
      </c>
      <c r="M2383" s="2">
        <f t="shared" si="339"/>
        <v>2019</v>
      </c>
      <c r="N2383" s="2">
        <f t="shared" si="340"/>
        <v>2018</v>
      </c>
      <c r="O2383">
        <f t="shared" si="334"/>
        <v>2023</v>
      </c>
      <c r="P2383" t="str">
        <f t="shared" si="335"/>
        <v>Feb</v>
      </c>
      <c r="Q2383" t="str">
        <f t="shared" si="336"/>
        <v>Feb-2023</v>
      </c>
      <c r="R2383" s="2" t="str">
        <f t="shared" si="341"/>
        <v>ADULTS</v>
      </c>
    </row>
    <row r="2384" spans="1:18" x14ac:dyDescent="0.35">
      <c r="A2384" s="1">
        <v>45263</v>
      </c>
      <c r="B2384" t="s">
        <v>2414</v>
      </c>
      <c r="C2384">
        <v>43</v>
      </c>
      <c r="D2384" t="s">
        <v>21</v>
      </c>
      <c r="E2384" t="s">
        <v>33</v>
      </c>
      <c r="F2384" t="s">
        <v>30</v>
      </c>
      <c r="G2384" s="6">
        <f>VLOOKUP(F2384,S$11:$T$15, 2, FALSE)</f>
        <v>2496.7676064257025</v>
      </c>
      <c r="H2384" t="s">
        <v>17</v>
      </c>
      <c r="I2384" s="2">
        <v>4233.34</v>
      </c>
      <c r="J2384" t="str">
        <f t="shared" si="337"/>
        <v>40-59</v>
      </c>
      <c r="K2384" s="2">
        <f t="shared" si="333"/>
        <v>4656.6740000000009</v>
      </c>
      <c r="L2384" s="2">
        <f t="shared" si="338"/>
        <v>4657</v>
      </c>
      <c r="M2384" s="2">
        <f t="shared" si="339"/>
        <v>4657</v>
      </c>
      <c r="N2384" s="2">
        <f t="shared" si="340"/>
        <v>4656</v>
      </c>
      <c r="O2384">
        <f t="shared" si="334"/>
        <v>2023</v>
      </c>
      <c r="P2384" t="str">
        <f t="shared" si="335"/>
        <v>Dec</v>
      </c>
      <c r="Q2384" t="str">
        <f t="shared" si="336"/>
        <v>Dec-2023</v>
      </c>
      <c r="R2384" s="2" t="str">
        <f t="shared" si="341"/>
        <v>ADULTS</v>
      </c>
    </row>
    <row r="2385" spans="1:18" x14ac:dyDescent="0.35">
      <c r="A2385" s="1">
        <v>45176</v>
      </c>
      <c r="B2385" t="s">
        <v>2415</v>
      </c>
      <c r="C2385">
        <v>7</v>
      </c>
      <c r="D2385" t="s">
        <v>21</v>
      </c>
      <c r="E2385" t="s">
        <v>33</v>
      </c>
      <c r="F2385" t="s">
        <v>11</v>
      </c>
      <c r="G2385" s="6">
        <f>VLOOKUP(F2385,S$11:$T$15, 2, FALSE)</f>
        <v>2503.6022787783868</v>
      </c>
      <c r="H2385" t="s">
        <v>28</v>
      </c>
      <c r="I2385" s="2">
        <v>2755.45</v>
      </c>
      <c r="J2385" t="str">
        <f t="shared" si="337"/>
        <v>0-17</v>
      </c>
      <c r="K2385" s="2">
        <f t="shared" si="333"/>
        <v>3030.9949999999999</v>
      </c>
      <c r="L2385" s="2">
        <f t="shared" si="338"/>
        <v>3031</v>
      </c>
      <c r="M2385" s="2">
        <f t="shared" si="339"/>
        <v>3031</v>
      </c>
      <c r="N2385" s="2">
        <f t="shared" si="340"/>
        <v>3030</v>
      </c>
      <c r="O2385">
        <f t="shared" si="334"/>
        <v>2023</v>
      </c>
      <c r="P2385" t="str">
        <f t="shared" si="335"/>
        <v>Sep</v>
      </c>
      <c r="Q2385" t="str">
        <f t="shared" si="336"/>
        <v>Sep-2023</v>
      </c>
      <c r="R2385" s="2" t="str">
        <f t="shared" si="341"/>
        <v>CHILDREN</v>
      </c>
    </row>
    <row r="2386" spans="1:18" x14ac:dyDescent="0.35">
      <c r="A2386" s="1">
        <v>44657</v>
      </c>
      <c r="B2386" t="s">
        <v>2416</v>
      </c>
      <c r="C2386">
        <v>99</v>
      </c>
      <c r="D2386" t="s">
        <v>9</v>
      </c>
      <c r="E2386" t="s">
        <v>15</v>
      </c>
      <c r="F2386" t="s">
        <v>11</v>
      </c>
      <c r="G2386" s="6">
        <f>VLOOKUP(F2386,S$11:$T$15, 2, FALSE)</f>
        <v>2503.6022787783868</v>
      </c>
      <c r="H2386" t="s">
        <v>17</v>
      </c>
      <c r="I2386" s="2">
        <v>112.07</v>
      </c>
      <c r="J2386" t="str">
        <f t="shared" si="337"/>
        <v>&gt;59</v>
      </c>
      <c r="K2386" s="2">
        <f t="shared" si="333"/>
        <v>123.277</v>
      </c>
      <c r="L2386" s="2">
        <f t="shared" si="338"/>
        <v>123</v>
      </c>
      <c r="M2386" s="2">
        <f t="shared" si="339"/>
        <v>124</v>
      </c>
      <c r="N2386" s="2">
        <f t="shared" si="340"/>
        <v>123</v>
      </c>
      <c r="O2386">
        <f t="shared" si="334"/>
        <v>2022</v>
      </c>
      <c r="P2386" t="str">
        <f t="shared" si="335"/>
        <v>Apr</v>
      </c>
      <c r="Q2386" t="str">
        <f t="shared" si="336"/>
        <v>Apr-2022</v>
      </c>
      <c r="R2386" s="2" t="str">
        <f t="shared" si="341"/>
        <v>ADULTS</v>
      </c>
    </row>
    <row r="2387" spans="1:18" x14ac:dyDescent="0.35">
      <c r="A2387" s="1">
        <v>44602</v>
      </c>
      <c r="B2387" t="s">
        <v>2417</v>
      </c>
      <c r="C2387">
        <v>34</v>
      </c>
      <c r="D2387" t="s">
        <v>21</v>
      </c>
      <c r="E2387" t="s">
        <v>22</v>
      </c>
      <c r="F2387" t="s">
        <v>16</v>
      </c>
      <c r="G2387" s="6">
        <f>VLOOKUP(F2387,S$11:$T$15, 2, FALSE)</f>
        <v>2509.1716796874998</v>
      </c>
      <c r="H2387" t="s">
        <v>37</v>
      </c>
      <c r="I2387" s="2">
        <v>4012.41</v>
      </c>
      <c r="J2387" t="str">
        <f t="shared" si="337"/>
        <v>18-39</v>
      </c>
      <c r="K2387" s="2">
        <f t="shared" si="333"/>
        <v>4413.6509999999998</v>
      </c>
      <c r="L2387" s="2">
        <f t="shared" si="338"/>
        <v>4414</v>
      </c>
      <c r="M2387" s="2">
        <f t="shared" si="339"/>
        <v>4414</v>
      </c>
      <c r="N2387" s="2">
        <f t="shared" si="340"/>
        <v>4413</v>
      </c>
      <c r="O2387">
        <f t="shared" si="334"/>
        <v>2022</v>
      </c>
      <c r="P2387" t="str">
        <f t="shared" si="335"/>
        <v>Feb</v>
      </c>
      <c r="Q2387" t="str">
        <f t="shared" si="336"/>
        <v>Feb-2022</v>
      </c>
      <c r="R2387" s="2" t="str">
        <f t="shared" si="341"/>
        <v>ADULTS</v>
      </c>
    </row>
    <row r="2388" spans="1:18" x14ac:dyDescent="0.35">
      <c r="A2388" s="1">
        <v>45110</v>
      </c>
      <c r="B2388" t="s">
        <v>2418</v>
      </c>
      <c r="C2388">
        <v>34</v>
      </c>
      <c r="D2388" t="s">
        <v>21</v>
      </c>
      <c r="E2388" t="s">
        <v>19</v>
      </c>
      <c r="F2388" t="s">
        <v>16</v>
      </c>
      <c r="G2388" s="6">
        <f>VLOOKUP(F2388,S$11:$T$15, 2, FALSE)</f>
        <v>2509.1716796874998</v>
      </c>
      <c r="H2388" t="s">
        <v>12</v>
      </c>
      <c r="I2388" s="2">
        <v>550.92999999999995</v>
      </c>
      <c r="J2388" t="str">
        <f t="shared" si="337"/>
        <v>18-39</v>
      </c>
      <c r="K2388" s="2">
        <f t="shared" si="333"/>
        <v>606.02300000000002</v>
      </c>
      <c r="L2388" s="2">
        <f t="shared" si="338"/>
        <v>606</v>
      </c>
      <c r="M2388" s="2">
        <f t="shared" si="339"/>
        <v>607</v>
      </c>
      <c r="N2388" s="2">
        <f t="shared" si="340"/>
        <v>606</v>
      </c>
      <c r="O2388">
        <f t="shared" si="334"/>
        <v>2023</v>
      </c>
      <c r="P2388" t="str">
        <f t="shared" si="335"/>
        <v>Jul</v>
      </c>
      <c r="Q2388" t="str">
        <f t="shared" si="336"/>
        <v>Jul-2023</v>
      </c>
      <c r="R2388" s="2" t="str">
        <f t="shared" si="341"/>
        <v>ADULTS</v>
      </c>
    </row>
    <row r="2389" spans="1:18" x14ac:dyDescent="0.35">
      <c r="A2389" s="1">
        <v>44886</v>
      </c>
      <c r="B2389" t="s">
        <v>2419</v>
      </c>
      <c r="C2389">
        <v>34</v>
      </c>
      <c r="D2389" t="s">
        <v>9</v>
      </c>
      <c r="E2389" t="s">
        <v>33</v>
      </c>
      <c r="F2389" t="s">
        <v>23</v>
      </c>
      <c r="G2389" s="6">
        <f>VLOOKUP(F2389,S$11:$T$15, 2, FALSE)</f>
        <v>2440.2966694490819</v>
      </c>
      <c r="H2389" t="s">
        <v>40</v>
      </c>
      <c r="I2389" s="2">
        <v>3511.43</v>
      </c>
      <c r="J2389" t="str">
        <f t="shared" si="337"/>
        <v>18-39</v>
      </c>
      <c r="K2389" s="2">
        <f t="shared" si="333"/>
        <v>3862.5730000000003</v>
      </c>
      <c r="L2389" s="2">
        <f t="shared" si="338"/>
        <v>3863</v>
      </c>
      <c r="M2389" s="2">
        <f t="shared" si="339"/>
        <v>3863</v>
      </c>
      <c r="N2389" s="2">
        <f t="shared" si="340"/>
        <v>3862</v>
      </c>
      <c r="O2389">
        <f t="shared" si="334"/>
        <v>2022</v>
      </c>
      <c r="P2389" t="str">
        <f t="shared" si="335"/>
        <v>Nov</v>
      </c>
      <c r="Q2389" t="str">
        <f t="shared" si="336"/>
        <v>Nov-2022</v>
      </c>
      <c r="R2389" s="2" t="str">
        <f t="shared" si="341"/>
        <v>ADULTS</v>
      </c>
    </row>
    <row r="2390" spans="1:18" x14ac:dyDescent="0.35">
      <c r="A2390" s="1">
        <v>44572</v>
      </c>
      <c r="B2390" t="s">
        <v>2420</v>
      </c>
      <c r="C2390">
        <v>63</v>
      </c>
      <c r="D2390" t="s">
        <v>9</v>
      </c>
      <c r="E2390" t="s">
        <v>33</v>
      </c>
      <c r="F2390" t="s">
        <v>11</v>
      </c>
      <c r="G2390" s="6">
        <f>VLOOKUP(F2390,S$11:$T$15, 2, FALSE)</f>
        <v>2503.6022787783868</v>
      </c>
      <c r="H2390" t="s">
        <v>12</v>
      </c>
      <c r="I2390" s="2">
        <v>3841.57</v>
      </c>
      <c r="J2390" t="str">
        <f t="shared" si="337"/>
        <v>&gt;59</v>
      </c>
      <c r="K2390" s="2">
        <f t="shared" si="333"/>
        <v>4225.7270000000008</v>
      </c>
      <c r="L2390" s="2">
        <f t="shared" si="338"/>
        <v>4226</v>
      </c>
      <c r="M2390" s="2">
        <f t="shared" si="339"/>
        <v>4226</v>
      </c>
      <c r="N2390" s="2">
        <f t="shared" si="340"/>
        <v>4225</v>
      </c>
      <c r="O2390">
        <f t="shared" si="334"/>
        <v>2022</v>
      </c>
      <c r="P2390" t="str">
        <f t="shared" si="335"/>
        <v>Jan</v>
      </c>
      <c r="Q2390" t="str">
        <f t="shared" si="336"/>
        <v>Jan-2022</v>
      </c>
      <c r="R2390" s="2" t="str">
        <f t="shared" si="341"/>
        <v>ADULTS</v>
      </c>
    </row>
    <row r="2391" spans="1:18" x14ac:dyDescent="0.35">
      <c r="A2391" s="1">
        <v>44895</v>
      </c>
      <c r="B2391" t="s">
        <v>2421</v>
      </c>
      <c r="C2391">
        <v>69</v>
      </c>
      <c r="D2391" t="s">
        <v>21</v>
      </c>
      <c r="E2391" t="s">
        <v>10</v>
      </c>
      <c r="F2391" t="s">
        <v>16</v>
      </c>
      <c r="G2391" s="6">
        <f>VLOOKUP(F2391,S$11:$T$15, 2, FALSE)</f>
        <v>2509.1716796874998</v>
      </c>
      <c r="H2391" t="s">
        <v>28</v>
      </c>
      <c r="I2391" s="2">
        <v>638.23</v>
      </c>
      <c r="J2391" t="str">
        <f t="shared" si="337"/>
        <v>&gt;59</v>
      </c>
      <c r="K2391" s="2">
        <f t="shared" si="333"/>
        <v>702.05300000000011</v>
      </c>
      <c r="L2391" s="2">
        <f t="shared" si="338"/>
        <v>702</v>
      </c>
      <c r="M2391" s="2">
        <f t="shared" si="339"/>
        <v>703</v>
      </c>
      <c r="N2391" s="2">
        <f t="shared" si="340"/>
        <v>702</v>
      </c>
      <c r="O2391">
        <f t="shared" si="334"/>
        <v>2022</v>
      </c>
      <c r="P2391" t="str">
        <f t="shared" si="335"/>
        <v>Nov</v>
      </c>
      <c r="Q2391" t="str">
        <f t="shared" si="336"/>
        <v>Nov-2022</v>
      </c>
      <c r="R2391" s="2" t="str">
        <f t="shared" si="341"/>
        <v>ADULTS</v>
      </c>
    </row>
    <row r="2392" spans="1:18" x14ac:dyDescent="0.35">
      <c r="A2392" s="1">
        <v>44897</v>
      </c>
      <c r="B2392" t="s">
        <v>2422</v>
      </c>
      <c r="C2392">
        <v>37</v>
      </c>
      <c r="D2392" t="s">
        <v>21</v>
      </c>
      <c r="E2392" t="s">
        <v>10</v>
      </c>
      <c r="F2392" t="s">
        <v>11</v>
      </c>
      <c r="G2392" s="6">
        <f>VLOOKUP(F2392,S$11:$T$15, 2, FALSE)</f>
        <v>2503.6022787783868</v>
      </c>
      <c r="H2392" t="s">
        <v>12</v>
      </c>
      <c r="I2392" s="2">
        <v>4251.2700000000004</v>
      </c>
      <c r="J2392" t="str">
        <f t="shared" si="337"/>
        <v>18-39</v>
      </c>
      <c r="K2392" s="2">
        <f t="shared" si="333"/>
        <v>4676.3970000000008</v>
      </c>
      <c r="L2392" s="2">
        <f t="shared" si="338"/>
        <v>4676</v>
      </c>
      <c r="M2392" s="2">
        <f t="shared" si="339"/>
        <v>4677</v>
      </c>
      <c r="N2392" s="2">
        <f t="shared" si="340"/>
        <v>4676</v>
      </c>
      <c r="O2392">
        <f t="shared" si="334"/>
        <v>2022</v>
      </c>
      <c r="P2392" t="str">
        <f t="shared" si="335"/>
        <v>Dec</v>
      </c>
      <c r="Q2392" t="str">
        <f t="shared" si="336"/>
        <v>Dec-2022</v>
      </c>
      <c r="R2392" s="2" t="str">
        <f t="shared" si="341"/>
        <v>ADULTS</v>
      </c>
    </row>
    <row r="2393" spans="1:18" x14ac:dyDescent="0.35">
      <c r="A2393" s="1">
        <v>44939</v>
      </c>
      <c r="B2393" t="s">
        <v>2423</v>
      </c>
      <c r="C2393">
        <v>17</v>
      </c>
      <c r="D2393" t="s">
        <v>14</v>
      </c>
      <c r="E2393" t="s">
        <v>33</v>
      </c>
      <c r="F2393" t="s">
        <v>16</v>
      </c>
      <c r="G2393" s="6">
        <f>VLOOKUP(F2393,S$11:$T$15, 2, FALSE)</f>
        <v>2509.1716796874998</v>
      </c>
      <c r="H2393" t="s">
        <v>40</v>
      </c>
      <c r="I2393" s="2">
        <v>2700.31</v>
      </c>
      <c r="J2393" t="str">
        <f t="shared" si="337"/>
        <v>0-17</v>
      </c>
      <c r="K2393" s="2">
        <f t="shared" si="333"/>
        <v>2970.3410000000003</v>
      </c>
      <c r="L2393" s="2">
        <f t="shared" si="338"/>
        <v>2970</v>
      </c>
      <c r="M2393" s="2">
        <f t="shared" si="339"/>
        <v>2971</v>
      </c>
      <c r="N2393" s="2">
        <f t="shared" si="340"/>
        <v>2970</v>
      </c>
      <c r="O2393">
        <f t="shared" si="334"/>
        <v>2023</v>
      </c>
      <c r="P2393" t="str">
        <f t="shared" si="335"/>
        <v>Jan</v>
      </c>
      <c r="Q2393" t="str">
        <f t="shared" si="336"/>
        <v>Jan-2023</v>
      </c>
      <c r="R2393" s="2" t="str">
        <f t="shared" si="341"/>
        <v>CHILDREN</v>
      </c>
    </row>
    <row r="2394" spans="1:18" x14ac:dyDescent="0.35">
      <c r="A2394" s="1">
        <v>44759</v>
      </c>
      <c r="B2394" t="s">
        <v>2424</v>
      </c>
      <c r="C2394">
        <v>22</v>
      </c>
      <c r="D2394" t="s">
        <v>21</v>
      </c>
      <c r="E2394" t="s">
        <v>25</v>
      </c>
      <c r="F2394" t="s">
        <v>11</v>
      </c>
      <c r="G2394" s="6">
        <f>VLOOKUP(F2394,S$11:$T$15, 2, FALSE)</f>
        <v>2503.6022787783868</v>
      </c>
      <c r="H2394" t="s">
        <v>12</v>
      </c>
      <c r="I2394" s="2">
        <v>3896.59</v>
      </c>
      <c r="J2394" t="str">
        <f t="shared" si="337"/>
        <v>18-39</v>
      </c>
      <c r="K2394" s="2">
        <f t="shared" si="333"/>
        <v>4286.2490000000007</v>
      </c>
      <c r="L2394" s="2">
        <f t="shared" si="338"/>
        <v>4286</v>
      </c>
      <c r="M2394" s="2">
        <f t="shared" si="339"/>
        <v>4287</v>
      </c>
      <c r="N2394" s="2">
        <f t="shared" si="340"/>
        <v>4286</v>
      </c>
      <c r="O2394">
        <f t="shared" si="334"/>
        <v>2022</v>
      </c>
      <c r="P2394" t="str">
        <f t="shared" si="335"/>
        <v>Jul</v>
      </c>
      <c r="Q2394" t="str">
        <f t="shared" si="336"/>
        <v>Jul-2022</v>
      </c>
      <c r="R2394" s="2" t="str">
        <f t="shared" si="341"/>
        <v>ADULTS</v>
      </c>
    </row>
    <row r="2395" spans="1:18" x14ac:dyDescent="0.35">
      <c r="A2395" s="1">
        <v>44604</v>
      </c>
      <c r="B2395" t="s">
        <v>2425</v>
      </c>
      <c r="C2395">
        <v>84</v>
      </c>
      <c r="D2395" t="s">
        <v>21</v>
      </c>
      <c r="E2395" t="s">
        <v>10</v>
      </c>
      <c r="F2395" t="s">
        <v>11</v>
      </c>
      <c r="G2395" s="6">
        <f>VLOOKUP(F2395,S$11:$T$15, 2, FALSE)</f>
        <v>2503.6022787783868</v>
      </c>
      <c r="H2395" t="s">
        <v>40</v>
      </c>
      <c r="I2395" s="2">
        <v>346.43</v>
      </c>
      <c r="J2395" t="str">
        <f t="shared" si="337"/>
        <v>&gt;59</v>
      </c>
      <c r="K2395" s="2">
        <f t="shared" si="333"/>
        <v>381.07300000000004</v>
      </c>
      <c r="L2395" s="2">
        <f t="shared" si="338"/>
        <v>381</v>
      </c>
      <c r="M2395" s="2">
        <f t="shared" si="339"/>
        <v>382</v>
      </c>
      <c r="N2395" s="2">
        <f t="shared" si="340"/>
        <v>381</v>
      </c>
      <c r="O2395">
        <f t="shared" si="334"/>
        <v>2022</v>
      </c>
      <c r="P2395" t="str">
        <f t="shared" si="335"/>
        <v>Feb</v>
      </c>
      <c r="Q2395" t="str">
        <f t="shared" si="336"/>
        <v>Feb-2022</v>
      </c>
      <c r="R2395" s="2" t="str">
        <f t="shared" si="341"/>
        <v>ADULTS</v>
      </c>
    </row>
    <row r="2396" spans="1:18" x14ac:dyDescent="0.35">
      <c r="A2396" s="1">
        <v>44790</v>
      </c>
      <c r="B2396" t="s">
        <v>2426</v>
      </c>
      <c r="C2396">
        <v>89</v>
      </c>
      <c r="D2396" t="s">
        <v>21</v>
      </c>
      <c r="E2396" t="s">
        <v>35</v>
      </c>
      <c r="F2396" t="s">
        <v>11</v>
      </c>
      <c r="G2396" s="6">
        <f>VLOOKUP(F2396,S$11:$T$15, 2, FALSE)</f>
        <v>2503.6022787783868</v>
      </c>
      <c r="H2396" t="s">
        <v>40</v>
      </c>
      <c r="I2396" s="2">
        <v>4275.93</v>
      </c>
      <c r="J2396" t="str">
        <f t="shared" si="337"/>
        <v>&gt;59</v>
      </c>
      <c r="K2396" s="2">
        <f t="shared" si="333"/>
        <v>4703.523000000001</v>
      </c>
      <c r="L2396" s="2">
        <f t="shared" si="338"/>
        <v>4704</v>
      </c>
      <c r="M2396" s="2">
        <f t="shared" si="339"/>
        <v>4704</v>
      </c>
      <c r="N2396" s="2">
        <f t="shared" si="340"/>
        <v>4703</v>
      </c>
      <c r="O2396">
        <f t="shared" si="334"/>
        <v>2022</v>
      </c>
      <c r="P2396" t="str">
        <f t="shared" si="335"/>
        <v>Aug</v>
      </c>
      <c r="Q2396" t="str">
        <f t="shared" si="336"/>
        <v>Aug-2022</v>
      </c>
      <c r="R2396" s="2" t="str">
        <f t="shared" si="341"/>
        <v>ADULTS</v>
      </c>
    </row>
    <row r="2397" spans="1:18" x14ac:dyDescent="0.35">
      <c r="A2397" s="1">
        <v>44700</v>
      </c>
      <c r="B2397" t="s">
        <v>2427</v>
      </c>
      <c r="C2397">
        <v>63</v>
      </c>
      <c r="D2397" t="s">
        <v>9</v>
      </c>
      <c r="E2397" t="s">
        <v>19</v>
      </c>
      <c r="F2397" t="s">
        <v>23</v>
      </c>
      <c r="G2397" s="6">
        <f>VLOOKUP(F2397,S$11:$T$15, 2, FALSE)</f>
        <v>2440.2966694490819</v>
      </c>
      <c r="H2397" t="s">
        <v>12</v>
      </c>
      <c r="I2397" s="2">
        <v>1176.5</v>
      </c>
      <c r="J2397" t="str">
        <f t="shared" si="337"/>
        <v>&gt;59</v>
      </c>
      <c r="K2397" s="2">
        <f t="shared" si="333"/>
        <v>1294.1500000000001</v>
      </c>
      <c r="L2397" s="2">
        <f t="shared" si="338"/>
        <v>1294</v>
      </c>
      <c r="M2397" s="2">
        <f t="shared" si="339"/>
        <v>1295</v>
      </c>
      <c r="N2397" s="2">
        <f t="shared" si="340"/>
        <v>1294</v>
      </c>
      <c r="O2397">
        <f t="shared" si="334"/>
        <v>2022</v>
      </c>
      <c r="P2397" t="str">
        <f t="shared" si="335"/>
        <v>May</v>
      </c>
      <c r="Q2397" t="str">
        <f t="shared" si="336"/>
        <v>May-2022</v>
      </c>
      <c r="R2397" s="2" t="str">
        <f t="shared" si="341"/>
        <v>ADULTS</v>
      </c>
    </row>
    <row r="2398" spans="1:18" x14ac:dyDescent="0.35">
      <c r="A2398" s="1">
        <v>44815</v>
      </c>
      <c r="B2398" t="s">
        <v>2428</v>
      </c>
      <c r="C2398">
        <v>72</v>
      </c>
      <c r="D2398" t="s">
        <v>9</v>
      </c>
      <c r="E2398" t="s">
        <v>22</v>
      </c>
      <c r="F2398" t="s">
        <v>11</v>
      </c>
      <c r="G2398" s="6">
        <f>VLOOKUP(F2398,S$11:$T$15, 2, FALSE)</f>
        <v>2503.6022787783868</v>
      </c>
      <c r="H2398" t="s">
        <v>28</v>
      </c>
      <c r="I2398" s="2">
        <v>2014.04</v>
      </c>
      <c r="J2398" t="str">
        <f t="shared" si="337"/>
        <v>&gt;59</v>
      </c>
      <c r="K2398" s="2">
        <f t="shared" si="333"/>
        <v>2215.444</v>
      </c>
      <c r="L2398" s="2">
        <f t="shared" si="338"/>
        <v>2215</v>
      </c>
      <c r="M2398" s="2">
        <f t="shared" si="339"/>
        <v>2216</v>
      </c>
      <c r="N2398" s="2">
        <f t="shared" si="340"/>
        <v>2215</v>
      </c>
      <c r="O2398">
        <f t="shared" si="334"/>
        <v>2022</v>
      </c>
      <c r="P2398" t="str">
        <f t="shared" si="335"/>
        <v>Sep</v>
      </c>
      <c r="Q2398" t="str">
        <f t="shared" si="336"/>
        <v>Sep-2022</v>
      </c>
      <c r="R2398" s="2" t="str">
        <f t="shared" si="341"/>
        <v>ADULTS</v>
      </c>
    </row>
    <row r="2399" spans="1:18" x14ac:dyDescent="0.35">
      <c r="A2399" s="1">
        <v>45191</v>
      </c>
      <c r="B2399" t="s">
        <v>2429</v>
      </c>
      <c r="C2399">
        <v>1</v>
      </c>
      <c r="D2399" t="s">
        <v>9</v>
      </c>
      <c r="E2399" t="s">
        <v>25</v>
      </c>
      <c r="F2399" t="s">
        <v>23</v>
      </c>
      <c r="G2399" s="6">
        <f>VLOOKUP(F2399,S$11:$T$15, 2, FALSE)</f>
        <v>2440.2966694490819</v>
      </c>
      <c r="H2399" t="s">
        <v>12</v>
      </c>
      <c r="I2399" s="2">
        <v>2184.0100000000002</v>
      </c>
      <c r="J2399" t="str">
        <f t="shared" si="337"/>
        <v>0-17</v>
      </c>
      <c r="K2399" s="2">
        <f t="shared" si="333"/>
        <v>2402.4110000000005</v>
      </c>
      <c r="L2399" s="2">
        <f t="shared" si="338"/>
        <v>2402</v>
      </c>
      <c r="M2399" s="2">
        <f t="shared" si="339"/>
        <v>2403</v>
      </c>
      <c r="N2399" s="2">
        <f t="shared" si="340"/>
        <v>2402</v>
      </c>
      <c r="O2399">
        <f t="shared" si="334"/>
        <v>2023</v>
      </c>
      <c r="P2399" t="str">
        <f t="shared" si="335"/>
        <v>Sep</v>
      </c>
      <c r="Q2399" t="str">
        <f t="shared" si="336"/>
        <v>Sep-2023</v>
      </c>
      <c r="R2399" s="2" t="str">
        <f t="shared" si="341"/>
        <v>CHILDREN</v>
      </c>
    </row>
    <row r="2400" spans="1:18" x14ac:dyDescent="0.35">
      <c r="A2400" s="1">
        <v>44845</v>
      </c>
      <c r="B2400" t="s">
        <v>2430</v>
      </c>
      <c r="C2400">
        <v>6</v>
      </c>
      <c r="D2400" t="s">
        <v>9</v>
      </c>
      <c r="E2400" t="s">
        <v>19</v>
      </c>
      <c r="F2400" t="s">
        <v>30</v>
      </c>
      <c r="G2400" s="6">
        <f>VLOOKUP(F2400,S$11:$T$15, 2, FALSE)</f>
        <v>2496.7676064257025</v>
      </c>
      <c r="H2400" t="s">
        <v>17</v>
      </c>
      <c r="I2400" s="2">
        <v>2916.12</v>
      </c>
      <c r="J2400" t="str">
        <f t="shared" si="337"/>
        <v>0-17</v>
      </c>
      <c r="K2400" s="2">
        <f t="shared" si="333"/>
        <v>3207.732</v>
      </c>
      <c r="L2400" s="2">
        <f t="shared" si="338"/>
        <v>3208</v>
      </c>
      <c r="M2400" s="2">
        <f t="shared" si="339"/>
        <v>3208</v>
      </c>
      <c r="N2400" s="2">
        <f t="shared" si="340"/>
        <v>3207</v>
      </c>
      <c r="O2400">
        <f t="shared" si="334"/>
        <v>2022</v>
      </c>
      <c r="P2400" t="str">
        <f t="shared" si="335"/>
        <v>Oct</v>
      </c>
      <c r="Q2400" t="str">
        <f t="shared" si="336"/>
        <v>Oct-2022</v>
      </c>
      <c r="R2400" s="2" t="str">
        <f t="shared" si="341"/>
        <v>CHILDREN</v>
      </c>
    </row>
    <row r="2401" spans="1:18" x14ac:dyDescent="0.35">
      <c r="A2401" s="1">
        <v>45269</v>
      </c>
      <c r="B2401" t="s">
        <v>2431</v>
      </c>
      <c r="C2401">
        <v>0</v>
      </c>
      <c r="D2401" t="s">
        <v>9</v>
      </c>
      <c r="E2401" t="s">
        <v>25</v>
      </c>
      <c r="F2401" t="s">
        <v>11</v>
      </c>
      <c r="G2401" s="6">
        <f>VLOOKUP(F2401,S$11:$T$15, 2, FALSE)</f>
        <v>2503.6022787783868</v>
      </c>
      <c r="H2401" t="s">
        <v>17</v>
      </c>
      <c r="I2401" s="2">
        <v>1619.05</v>
      </c>
      <c r="J2401" t="str">
        <f t="shared" si="337"/>
        <v>0-17</v>
      </c>
      <c r="K2401" s="2">
        <f t="shared" si="333"/>
        <v>1780.9550000000002</v>
      </c>
      <c r="L2401" s="2">
        <f t="shared" si="338"/>
        <v>1781</v>
      </c>
      <c r="M2401" s="2">
        <f t="shared" si="339"/>
        <v>1781</v>
      </c>
      <c r="N2401" s="2">
        <f t="shared" si="340"/>
        <v>1780</v>
      </c>
      <c r="O2401">
        <f t="shared" si="334"/>
        <v>2023</v>
      </c>
      <c r="P2401" t="str">
        <f t="shared" si="335"/>
        <v>Dec</v>
      </c>
      <c r="Q2401" t="str">
        <f t="shared" si="336"/>
        <v>Dec-2023</v>
      </c>
      <c r="R2401" s="2" t="str">
        <f t="shared" si="341"/>
        <v>CHILDREN</v>
      </c>
    </row>
    <row r="2402" spans="1:18" x14ac:dyDescent="0.35">
      <c r="A2402" s="1">
        <v>44810</v>
      </c>
      <c r="B2402" t="s">
        <v>2432</v>
      </c>
      <c r="C2402">
        <v>31</v>
      </c>
      <c r="D2402" t="s">
        <v>9</v>
      </c>
      <c r="E2402" t="s">
        <v>27</v>
      </c>
      <c r="F2402" t="s">
        <v>23</v>
      </c>
      <c r="G2402" s="6">
        <f>VLOOKUP(F2402,S$11:$T$15, 2, FALSE)</f>
        <v>2440.2966694490819</v>
      </c>
      <c r="H2402" t="s">
        <v>40</v>
      </c>
      <c r="I2402" s="2">
        <v>1107.3599999999999</v>
      </c>
      <c r="J2402" t="str">
        <f t="shared" si="337"/>
        <v>18-39</v>
      </c>
      <c r="K2402" s="2">
        <f t="shared" si="333"/>
        <v>1218.096</v>
      </c>
      <c r="L2402" s="2">
        <f t="shared" si="338"/>
        <v>1218</v>
      </c>
      <c r="M2402" s="2">
        <f t="shared" si="339"/>
        <v>1219</v>
      </c>
      <c r="N2402" s="2">
        <f t="shared" si="340"/>
        <v>1218</v>
      </c>
      <c r="O2402">
        <f t="shared" si="334"/>
        <v>2022</v>
      </c>
      <c r="P2402" t="str">
        <f t="shared" si="335"/>
        <v>Sep</v>
      </c>
      <c r="Q2402" t="str">
        <f t="shared" si="336"/>
        <v>Sep-2022</v>
      </c>
      <c r="R2402" s="2" t="str">
        <f t="shared" si="341"/>
        <v>ADULTS</v>
      </c>
    </row>
    <row r="2403" spans="1:18" x14ac:dyDescent="0.35">
      <c r="A2403" s="1">
        <v>44890</v>
      </c>
      <c r="B2403" t="s">
        <v>2433</v>
      </c>
      <c r="C2403">
        <v>33</v>
      </c>
      <c r="D2403" t="s">
        <v>21</v>
      </c>
      <c r="E2403" t="s">
        <v>22</v>
      </c>
      <c r="F2403" t="s">
        <v>23</v>
      </c>
      <c r="G2403" s="6">
        <f>VLOOKUP(F2403,S$11:$T$15, 2, FALSE)</f>
        <v>2440.2966694490819</v>
      </c>
      <c r="H2403" t="s">
        <v>17</v>
      </c>
      <c r="I2403" s="2">
        <v>4725.8500000000004</v>
      </c>
      <c r="J2403" t="str">
        <f t="shared" si="337"/>
        <v>18-39</v>
      </c>
      <c r="K2403" s="2">
        <f t="shared" si="333"/>
        <v>5198.4350000000004</v>
      </c>
      <c r="L2403" s="2">
        <f t="shared" si="338"/>
        <v>5198</v>
      </c>
      <c r="M2403" s="2">
        <f t="shared" si="339"/>
        <v>5199</v>
      </c>
      <c r="N2403" s="2">
        <f t="shared" si="340"/>
        <v>5198</v>
      </c>
      <c r="O2403">
        <f t="shared" si="334"/>
        <v>2022</v>
      </c>
      <c r="P2403" t="str">
        <f t="shared" si="335"/>
        <v>Nov</v>
      </c>
      <c r="Q2403" t="str">
        <f t="shared" si="336"/>
        <v>Nov-2022</v>
      </c>
      <c r="R2403" s="2" t="str">
        <f t="shared" si="341"/>
        <v>ADULTS</v>
      </c>
    </row>
    <row r="2404" spans="1:18" x14ac:dyDescent="0.35">
      <c r="A2404" s="1">
        <v>45039</v>
      </c>
      <c r="B2404" t="s">
        <v>2434</v>
      </c>
      <c r="C2404">
        <v>74</v>
      </c>
      <c r="D2404" t="s">
        <v>21</v>
      </c>
      <c r="E2404" t="s">
        <v>22</v>
      </c>
      <c r="F2404" t="s">
        <v>30</v>
      </c>
      <c r="G2404" s="6">
        <f>VLOOKUP(F2404,S$11:$T$15, 2, FALSE)</f>
        <v>2496.7676064257025</v>
      </c>
      <c r="H2404" t="s">
        <v>37</v>
      </c>
      <c r="I2404" s="2">
        <v>2468.73</v>
      </c>
      <c r="J2404" t="str">
        <f t="shared" si="337"/>
        <v>&gt;59</v>
      </c>
      <c r="K2404" s="2">
        <f t="shared" si="333"/>
        <v>2715.6030000000001</v>
      </c>
      <c r="L2404" s="2">
        <f t="shared" si="338"/>
        <v>2716</v>
      </c>
      <c r="M2404" s="2">
        <f t="shared" si="339"/>
        <v>2716</v>
      </c>
      <c r="N2404" s="2">
        <f t="shared" si="340"/>
        <v>2715</v>
      </c>
      <c r="O2404">
        <f t="shared" si="334"/>
        <v>2023</v>
      </c>
      <c r="P2404" t="str">
        <f t="shared" si="335"/>
        <v>Apr</v>
      </c>
      <c r="Q2404" t="str">
        <f t="shared" si="336"/>
        <v>Apr-2023</v>
      </c>
      <c r="R2404" s="2" t="str">
        <f t="shared" si="341"/>
        <v>ADULTS</v>
      </c>
    </row>
    <row r="2405" spans="1:18" x14ac:dyDescent="0.35">
      <c r="A2405" s="1">
        <v>44668</v>
      </c>
      <c r="B2405" t="s">
        <v>2435</v>
      </c>
      <c r="C2405">
        <v>42</v>
      </c>
      <c r="D2405" t="s">
        <v>9</v>
      </c>
      <c r="E2405" t="s">
        <v>27</v>
      </c>
      <c r="F2405" t="s">
        <v>11</v>
      </c>
      <c r="G2405" s="6">
        <f>VLOOKUP(F2405,S$11:$T$15, 2, FALSE)</f>
        <v>2503.6022787783868</v>
      </c>
      <c r="H2405" t="s">
        <v>12</v>
      </c>
      <c r="I2405" s="2">
        <v>4011.91</v>
      </c>
      <c r="J2405" t="str">
        <f t="shared" si="337"/>
        <v>40-59</v>
      </c>
      <c r="K2405" s="2">
        <f t="shared" si="333"/>
        <v>4413.1010000000006</v>
      </c>
      <c r="L2405" s="2">
        <f t="shared" si="338"/>
        <v>4413</v>
      </c>
      <c r="M2405" s="2">
        <f t="shared" si="339"/>
        <v>4414</v>
      </c>
      <c r="N2405" s="2">
        <f t="shared" si="340"/>
        <v>4413</v>
      </c>
      <c r="O2405">
        <f t="shared" si="334"/>
        <v>2022</v>
      </c>
      <c r="P2405" t="str">
        <f t="shared" si="335"/>
        <v>Apr</v>
      </c>
      <c r="Q2405" t="str">
        <f t="shared" si="336"/>
        <v>Apr-2022</v>
      </c>
      <c r="R2405" s="2" t="str">
        <f t="shared" si="341"/>
        <v>ADULTS</v>
      </c>
    </row>
    <row r="2406" spans="1:18" x14ac:dyDescent="0.35">
      <c r="A2406" s="1">
        <v>45244</v>
      </c>
      <c r="B2406" t="s">
        <v>2436</v>
      </c>
      <c r="C2406">
        <v>4</v>
      </c>
      <c r="D2406" t="s">
        <v>14</v>
      </c>
      <c r="E2406" t="s">
        <v>27</v>
      </c>
      <c r="F2406" t="s">
        <v>30</v>
      </c>
      <c r="G2406" s="6">
        <f>VLOOKUP(F2406,S$11:$T$15, 2, FALSE)</f>
        <v>2496.7676064257025</v>
      </c>
      <c r="H2406" t="s">
        <v>40</v>
      </c>
      <c r="I2406" s="2">
        <v>2915.86</v>
      </c>
      <c r="J2406" t="str">
        <f t="shared" si="337"/>
        <v>0-17</v>
      </c>
      <c r="K2406" s="2">
        <f t="shared" si="333"/>
        <v>3207.4460000000004</v>
      </c>
      <c r="L2406" s="2">
        <f t="shared" si="338"/>
        <v>3207</v>
      </c>
      <c r="M2406" s="2">
        <f t="shared" si="339"/>
        <v>3208</v>
      </c>
      <c r="N2406" s="2">
        <f t="shared" si="340"/>
        <v>3207</v>
      </c>
      <c r="O2406">
        <f t="shared" si="334"/>
        <v>2023</v>
      </c>
      <c r="P2406" t="str">
        <f t="shared" si="335"/>
        <v>Nov</v>
      </c>
      <c r="Q2406" t="str">
        <f t="shared" si="336"/>
        <v>Nov-2023</v>
      </c>
      <c r="R2406" s="2" t="str">
        <f t="shared" si="341"/>
        <v>CHILDREN</v>
      </c>
    </row>
    <row r="2407" spans="1:18" x14ac:dyDescent="0.35">
      <c r="A2407" s="1">
        <v>44588</v>
      </c>
      <c r="B2407" t="s">
        <v>2437</v>
      </c>
      <c r="C2407">
        <v>88</v>
      </c>
      <c r="D2407" t="s">
        <v>9</v>
      </c>
      <c r="E2407" t="s">
        <v>35</v>
      </c>
      <c r="F2407" t="s">
        <v>30</v>
      </c>
      <c r="G2407" s="6">
        <f>VLOOKUP(F2407,S$11:$T$15, 2, FALSE)</f>
        <v>2496.7676064257025</v>
      </c>
      <c r="H2407" t="s">
        <v>28</v>
      </c>
      <c r="I2407" s="2">
        <v>2306.63</v>
      </c>
      <c r="J2407" t="str">
        <f t="shared" si="337"/>
        <v>&gt;59</v>
      </c>
      <c r="K2407" s="2">
        <f t="shared" si="333"/>
        <v>2537.2930000000001</v>
      </c>
      <c r="L2407" s="2">
        <f t="shared" si="338"/>
        <v>2537</v>
      </c>
      <c r="M2407" s="2">
        <f t="shared" si="339"/>
        <v>2538</v>
      </c>
      <c r="N2407" s="2">
        <f t="shared" si="340"/>
        <v>2537</v>
      </c>
      <c r="O2407">
        <f t="shared" si="334"/>
        <v>2022</v>
      </c>
      <c r="P2407" t="str">
        <f t="shared" si="335"/>
        <v>Jan</v>
      </c>
      <c r="Q2407" t="str">
        <f t="shared" si="336"/>
        <v>Jan-2022</v>
      </c>
      <c r="R2407" s="2" t="str">
        <f t="shared" si="341"/>
        <v>ADULTS</v>
      </c>
    </row>
    <row r="2408" spans="1:18" x14ac:dyDescent="0.35">
      <c r="A2408" s="1">
        <v>44811</v>
      </c>
      <c r="B2408" t="s">
        <v>2438</v>
      </c>
      <c r="C2408">
        <v>71</v>
      </c>
      <c r="D2408" t="s">
        <v>14</v>
      </c>
      <c r="E2408" t="s">
        <v>33</v>
      </c>
      <c r="F2408" t="s">
        <v>30</v>
      </c>
      <c r="G2408" s="6">
        <f>VLOOKUP(F2408,S$11:$T$15, 2, FALSE)</f>
        <v>2496.7676064257025</v>
      </c>
      <c r="H2408" t="s">
        <v>17</v>
      </c>
      <c r="I2408" s="2">
        <v>4611.95</v>
      </c>
      <c r="J2408" t="str">
        <f t="shared" si="337"/>
        <v>&gt;59</v>
      </c>
      <c r="K2408" s="2">
        <f t="shared" si="333"/>
        <v>5073.1450000000004</v>
      </c>
      <c r="L2408" s="2">
        <f t="shared" si="338"/>
        <v>5073</v>
      </c>
      <c r="M2408" s="2">
        <f t="shared" si="339"/>
        <v>5074</v>
      </c>
      <c r="N2408" s="2">
        <f t="shared" si="340"/>
        <v>5073</v>
      </c>
      <c r="O2408">
        <f t="shared" si="334"/>
        <v>2022</v>
      </c>
      <c r="P2408" t="str">
        <f t="shared" si="335"/>
        <v>Sep</v>
      </c>
      <c r="Q2408" t="str">
        <f t="shared" si="336"/>
        <v>Sep-2022</v>
      </c>
      <c r="R2408" s="2" t="str">
        <f t="shared" si="341"/>
        <v>ADULTS</v>
      </c>
    </row>
    <row r="2409" spans="1:18" x14ac:dyDescent="0.35">
      <c r="A2409" s="1">
        <v>44850</v>
      </c>
      <c r="B2409" t="s">
        <v>2439</v>
      </c>
      <c r="C2409">
        <v>60</v>
      </c>
      <c r="D2409" t="s">
        <v>9</v>
      </c>
      <c r="E2409" t="s">
        <v>10</v>
      </c>
      <c r="F2409" t="s">
        <v>11</v>
      </c>
      <c r="G2409" s="6">
        <f>VLOOKUP(F2409,S$11:$T$15, 2, FALSE)</f>
        <v>2503.6022787783868</v>
      </c>
      <c r="H2409" t="s">
        <v>28</v>
      </c>
      <c r="I2409" s="2">
        <v>4095.03</v>
      </c>
      <c r="J2409" t="str">
        <f t="shared" si="337"/>
        <v>&gt;59</v>
      </c>
      <c r="K2409" s="2">
        <f t="shared" si="333"/>
        <v>4504.5330000000004</v>
      </c>
      <c r="L2409" s="2">
        <f t="shared" si="338"/>
        <v>4505</v>
      </c>
      <c r="M2409" s="2">
        <f t="shared" si="339"/>
        <v>4505</v>
      </c>
      <c r="N2409" s="2">
        <f t="shared" si="340"/>
        <v>4504</v>
      </c>
      <c r="O2409">
        <f t="shared" si="334"/>
        <v>2022</v>
      </c>
      <c r="P2409" t="str">
        <f t="shared" si="335"/>
        <v>Oct</v>
      </c>
      <c r="Q2409" t="str">
        <f t="shared" si="336"/>
        <v>Oct-2022</v>
      </c>
      <c r="R2409" s="2" t="str">
        <f t="shared" si="341"/>
        <v>ADULTS</v>
      </c>
    </row>
    <row r="2410" spans="1:18" x14ac:dyDescent="0.35">
      <c r="A2410" s="1">
        <v>44970</v>
      </c>
      <c r="B2410" t="s">
        <v>2440</v>
      </c>
      <c r="C2410">
        <v>79</v>
      </c>
      <c r="D2410" t="s">
        <v>9</v>
      </c>
      <c r="E2410" t="s">
        <v>22</v>
      </c>
      <c r="F2410" t="s">
        <v>23</v>
      </c>
      <c r="G2410" s="6">
        <f>VLOOKUP(F2410,S$11:$T$15, 2, FALSE)</f>
        <v>2440.2966694490819</v>
      </c>
      <c r="H2410" t="s">
        <v>28</v>
      </c>
      <c r="I2410" s="2">
        <v>2659.85</v>
      </c>
      <c r="J2410" t="str">
        <f t="shared" si="337"/>
        <v>&gt;59</v>
      </c>
      <c r="K2410" s="2">
        <f t="shared" si="333"/>
        <v>2925.835</v>
      </c>
      <c r="L2410" s="2">
        <f t="shared" si="338"/>
        <v>2926</v>
      </c>
      <c r="M2410" s="2">
        <f t="shared" si="339"/>
        <v>2926</v>
      </c>
      <c r="N2410" s="2">
        <f t="shared" si="340"/>
        <v>2925</v>
      </c>
      <c r="O2410">
        <f t="shared" si="334"/>
        <v>2023</v>
      </c>
      <c r="P2410" t="str">
        <f t="shared" si="335"/>
        <v>Feb</v>
      </c>
      <c r="Q2410" t="str">
        <f t="shared" si="336"/>
        <v>Feb-2023</v>
      </c>
      <c r="R2410" s="2" t="str">
        <f t="shared" si="341"/>
        <v>ADULTS</v>
      </c>
    </row>
    <row r="2411" spans="1:18" x14ac:dyDescent="0.35">
      <c r="A2411" s="1">
        <v>45226</v>
      </c>
      <c r="B2411" t="s">
        <v>2441</v>
      </c>
      <c r="C2411">
        <v>83</v>
      </c>
      <c r="D2411" t="s">
        <v>9</v>
      </c>
      <c r="E2411" t="s">
        <v>15</v>
      </c>
      <c r="F2411" t="s">
        <v>11</v>
      </c>
      <c r="G2411" s="6">
        <f>VLOOKUP(F2411,S$11:$T$15, 2, FALSE)</f>
        <v>2503.6022787783868</v>
      </c>
      <c r="H2411" t="s">
        <v>17</v>
      </c>
      <c r="I2411" s="2">
        <v>1449.74</v>
      </c>
      <c r="J2411" t="str">
        <f t="shared" si="337"/>
        <v>&gt;59</v>
      </c>
      <c r="K2411" s="2">
        <f t="shared" si="333"/>
        <v>1594.7140000000002</v>
      </c>
      <c r="L2411" s="2">
        <f t="shared" si="338"/>
        <v>1595</v>
      </c>
      <c r="M2411" s="2">
        <f t="shared" si="339"/>
        <v>1595</v>
      </c>
      <c r="N2411" s="2">
        <f t="shared" si="340"/>
        <v>1594</v>
      </c>
      <c r="O2411">
        <f t="shared" si="334"/>
        <v>2023</v>
      </c>
      <c r="P2411" t="str">
        <f t="shared" si="335"/>
        <v>Oct</v>
      </c>
      <c r="Q2411" t="str">
        <f t="shared" si="336"/>
        <v>Oct-2023</v>
      </c>
      <c r="R2411" s="2" t="str">
        <f t="shared" si="341"/>
        <v>ADULTS</v>
      </c>
    </row>
    <row r="2412" spans="1:18" x14ac:dyDescent="0.35">
      <c r="A2412" s="1">
        <v>44655</v>
      </c>
      <c r="B2412" t="s">
        <v>2442</v>
      </c>
      <c r="C2412">
        <v>32</v>
      </c>
      <c r="D2412" t="s">
        <v>21</v>
      </c>
      <c r="E2412" t="s">
        <v>15</v>
      </c>
      <c r="F2412" t="s">
        <v>11</v>
      </c>
      <c r="G2412" s="6">
        <f>VLOOKUP(F2412,S$11:$T$15, 2, FALSE)</f>
        <v>2503.6022787783868</v>
      </c>
      <c r="H2412" t="s">
        <v>12</v>
      </c>
      <c r="I2412" s="2">
        <v>2481.65</v>
      </c>
      <c r="J2412" t="str">
        <f t="shared" si="337"/>
        <v>18-39</v>
      </c>
      <c r="K2412" s="2">
        <f t="shared" si="333"/>
        <v>2729.8150000000005</v>
      </c>
      <c r="L2412" s="2">
        <f t="shared" si="338"/>
        <v>2730</v>
      </c>
      <c r="M2412" s="2">
        <f t="shared" si="339"/>
        <v>2730</v>
      </c>
      <c r="N2412" s="2">
        <f t="shared" si="340"/>
        <v>2729</v>
      </c>
      <c r="O2412">
        <f t="shared" si="334"/>
        <v>2022</v>
      </c>
      <c r="P2412" t="str">
        <f t="shared" si="335"/>
        <v>Apr</v>
      </c>
      <c r="Q2412" t="str">
        <f t="shared" si="336"/>
        <v>Apr-2022</v>
      </c>
      <c r="R2412" s="2" t="str">
        <f t="shared" si="341"/>
        <v>ADULTS</v>
      </c>
    </row>
    <row r="2413" spans="1:18" x14ac:dyDescent="0.35">
      <c r="A2413" s="1">
        <v>45177</v>
      </c>
      <c r="B2413" t="s">
        <v>2443</v>
      </c>
      <c r="C2413">
        <v>15</v>
      </c>
      <c r="D2413" t="s">
        <v>14</v>
      </c>
      <c r="E2413" t="s">
        <v>19</v>
      </c>
      <c r="F2413" t="s">
        <v>11</v>
      </c>
      <c r="G2413" s="6">
        <f>VLOOKUP(F2413,S$11:$T$15, 2, FALSE)</f>
        <v>2503.6022787783868</v>
      </c>
      <c r="H2413" t="s">
        <v>28</v>
      </c>
      <c r="I2413" s="2">
        <v>917.92</v>
      </c>
      <c r="J2413" t="str">
        <f t="shared" si="337"/>
        <v>0-17</v>
      </c>
      <c r="K2413" s="2">
        <f t="shared" si="333"/>
        <v>1009.712</v>
      </c>
      <c r="L2413" s="2">
        <f t="shared" si="338"/>
        <v>1010</v>
      </c>
      <c r="M2413" s="2">
        <f t="shared" si="339"/>
        <v>1010</v>
      </c>
      <c r="N2413" s="2">
        <f t="shared" si="340"/>
        <v>1009</v>
      </c>
      <c r="O2413">
        <f t="shared" si="334"/>
        <v>2023</v>
      </c>
      <c r="P2413" t="str">
        <f t="shared" si="335"/>
        <v>Sep</v>
      </c>
      <c r="Q2413" t="str">
        <f t="shared" si="336"/>
        <v>Sep-2023</v>
      </c>
      <c r="R2413" s="2" t="str">
        <f t="shared" si="341"/>
        <v>CHILDREN</v>
      </c>
    </row>
    <row r="2414" spans="1:18" x14ac:dyDescent="0.35">
      <c r="A2414" s="1">
        <v>45159</v>
      </c>
      <c r="B2414" t="s">
        <v>2444</v>
      </c>
      <c r="C2414">
        <v>95</v>
      </c>
      <c r="D2414" t="s">
        <v>14</v>
      </c>
      <c r="E2414" t="s">
        <v>22</v>
      </c>
      <c r="F2414" t="s">
        <v>23</v>
      </c>
      <c r="G2414" s="6">
        <f>VLOOKUP(F2414,S$11:$T$15, 2, FALSE)</f>
        <v>2440.2966694490819</v>
      </c>
      <c r="H2414" t="s">
        <v>40</v>
      </c>
      <c r="I2414" s="2">
        <v>4049.49</v>
      </c>
      <c r="J2414" t="str">
        <f t="shared" si="337"/>
        <v>&gt;59</v>
      </c>
      <c r="K2414" s="2">
        <f t="shared" si="333"/>
        <v>4454.4390000000003</v>
      </c>
      <c r="L2414" s="2">
        <f t="shared" si="338"/>
        <v>4454</v>
      </c>
      <c r="M2414" s="2">
        <f t="shared" si="339"/>
        <v>4455</v>
      </c>
      <c r="N2414" s="2">
        <f t="shared" si="340"/>
        <v>4454</v>
      </c>
      <c r="O2414">
        <f t="shared" si="334"/>
        <v>2023</v>
      </c>
      <c r="P2414" t="str">
        <f t="shared" si="335"/>
        <v>Aug</v>
      </c>
      <c r="Q2414" t="str">
        <f t="shared" si="336"/>
        <v>Aug-2023</v>
      </c>
      <c r="R2414" s="2" t="str">
        <f t="shared" si="341"/>
        <v>ADULTS</v>
      </c>
    </row>
    <row r="2415" spans="1:18" x14ac:dyDescent="0.35">
      <c r="A2415" s="1">
        <v>44598</v>
      </c>
      <c r="B2415" t="s">
        <v>2445</v>
      </c>
      <c r="C2415">
        <v>58</v>
      </c>
      <c r="D2415" t="s">
        <v>21</v>
      </c>
      <c r="E2415" t="s">
        <v>35</v>
      </c>
      <c r="F2415" t="s">
        <v>11</v>
      </c>
      <c r="G2415" s="6">
        <f>VLOOKUP(F2415,S$11:$T$15, 2, FALSE)</f>
        <v>2503.6022787783868</v>
      </c>
      <c r="H2415" t="s">
        <v>40</v>
      </c>
      <c r="I2415" s="2">
        <v>2497.2600000000002</v>
      </c>
      <c r="J2415" t="str">
        <f t="shared" si="337"/>
        <v>40-59</v>
      </c>
      <c r="K2415" s="2">
        <f t="shared" si="333"/>
        <v>2746.9860000000003</v>
      </c>
      <c r="L2415" s="2">
        <f t="shared" si="338"/>
        <v>2747</v>
      </c>
      <c r="M2415" s="2">
        <f t="shared" si="339"/>
        <v>2747</v>
      </c>
      <c r="N2415" s="2">
        <f t="shared" si="340"/>
        <v>2746</v>
      </c>
      <c r="O2415">
        <f t="shared" si="334"/>
        <v>2022</v>
      </c>
      <c r="P2415" t="str">
        <f t="shared" si="335"/>
        <v>Feb</v>
      </c>
      <c r="Q2415" t="str">
        <f t="shared" si="336"/>
        <v>Feb-2022</v>
      </c>
      <c r="R2415" s="2" t="str">
        <f t="shared" si="341"/>
        <v>ADULTS</v>
      </c>
    </row>
    <row r="2416" spans="1:18" x14ac:dyDescent="0.35">
      <c r="A2416" s="1">
        <v>44863</v>
      </c>
      <c r="B2416" t="s">
        <v>2446</v>
      </c>
      <c r="C2416">
        <v>79</v>
      </c>
      <c r="D2416" t="s">
        <v>9</v>
      </c>
      <c r="E2416" t="s">
        <v>33</v>
      </c>
      <c r="F2416" t="s">
        <v>16</v>
      </c>
      <c r="G2416" s="6">
        <f>VLOOKUP(F2416,S$11:$T$15, 2, FALSE)</f>
        <v>2509.1716796874998</v>
      </c>
      <c r="H2416" t="s">
        <v>28</v>
      </c>
      <c r="I2416" s="2">
        <v>613.26</v>
      </c>
      <c r="J2416" t="str">
        <f t="shared" si="337"/>
        <v>&gt;59</v>
      </c>
      <c r="K2416" s="2">
        <f t="shared" si="333"/>
        <v>674.58600000000001</v>
      </c>
      <c r="L2416" s="2">
        <f t="shared" si="338"/>
        <v>675</v>
      </c>
      <c r="M2416" s="2">
        <f t="shared" si="339"/>
        <v>675</v>
      </c>
      <c r="N2416" s="2">
        <f t="shared" si="340"/>
        <v>674</v>
      </c>
      <c r="O2416">
        <f t="shared" si="334"/>
        <v>2022</v>
      </c>
      <c r="P2416" t="str">
        <f t="shared" si="335"/>
        <v>Oct</v>
      </c>
      <c r="Q2416" t="str">
        <f t="shared" si="336"/>
        <v>Oct-2022</v>
      </c>
      <c r="R2416" s="2" t="str">
        <f t="shared" si="341"/>
        <v>ADULTS</v>
      </c>
    </row>
    <row r="2417" spans="1:18" x14ac:dyDescent="0.35">
      <c r="A2417" s="1">
        <v>45141</v>
      </c>
      <c r="B2417" t="s">
        <v>2447</v>
      </c>
      <c r="C2417">
        <v>26</v>
      </c>
      <c r="D2417" t="s">
        <v>14</v>
      </c>
      <c r="E2417" t="s">
        <v>10</v>
      </c>
      <c r="F2417" t="s">
        <v>30</v>
      </c>
      <c r="G2417" s="6">
        <f>VLOOKUP(F2417,S$11:$T$15, 2, FALSE)</f>
        <v>2496.7676064257025</v>
      </c>
      <c r="H2417" t="s">
        <v>37</v>
      </c>
      <c r="I2417" s="2">
        <v>1864.71</v>
      </c>
      <c r="J2417" t="str">
        <f t="shared" si="337"/>
        <v>18-39</v>
      </c>
      <c r="K2417" s="2">
        <f t="shared" si="333"/>
        <v>2051.181</v>
      </c>
      <c r="L2417" s="2">
        <f t="shared" si="338"/>
        <v>2051</v>
      </c>
      <c r="M2417" s="2">
        <f t="shared" si="339"/>
        <v>2052</v>
      </c>
      <c r="N2417" s="2">
        <f t="shared" si="340"/>
        <v>2051</v>
      </c>
      <c r="O2417">
        <f t="shared" si="334"/>
        <v>2023</v>
      </c>
      <c r="P2417" t="str">
        <f t="shared" si="335"/>
        <v>Aug</v>
      </c>
      <c r="Q2417" t="str">
        <f t="shared" si="336"/>
        <v>Aug-2023</v>
      </c>
      <c r="R2417" s="2" t="str">
        <f t="shared" si="341"/>
        <v>ADULTS</v>
      </c>
    </row>
    <row r="2418" spans="1:18" x14ac:dyDescent="0.35">
      <c r="A2418" s="1">
        <v>45265</v>
      </c>
      <c r="B2418" t="s">
        <v>2448</v>
      </c>
      <c r="C2418">
        <v>22</v>
      </c>
      <c r="D2418" t="s">
        <v>9</v>
      </c>
      <c r="E2418" t="s">
        <v>10</v>
      </c>
      <c r="F2418" t="s">
        <v>11</v>
      </c>
      <c r="G2418" s="6">
        <f>VLOOKUP(F2418,S$11:$T$15, 2, FALSE)</f>
        <v>2503.6022787783868</v>
      </c>
      <c r="H2418" t="s">
        <v>12</v>
      </c>
      <c r="I2418" s="2">
        <v>561.84</v>
      </c>
      <c r="J2418" t="str">
        <f t="shared" si="337"/>
        <v>18-39</v>
      </c>
      <c r="K2418" s="2">
        <f t="shared" si="333"/>
        <v>618.02400000000011</v>
      </c>
      <c r="L2418" s="2">
        <f t="shared" si="338"/>
        <v>618</v>
      </c>
      <c r="M2418" s="2">
        <f t="shared" si="339"/>
        <v>619</v>
      </c>
      <c r="N2418" s="2">
        <f t="shared" si="340"/>
        <v>618</v>
      </c>
      <c r="O2418">
        <f t="shared" si="334"/>
        <v>2023</v>
      </c>
      <c r="P2418" t="str">
        <f t="shared" si="335"/>
        <v>Dec</v>
      </c>
      <c r="Q2418" t="str">
        <f t="shared" si="336"/>
        <v>Dec-2023</v>
      </c>
      <c r="R2418" s="2" t="str">
        <f t="shared" si="341"/>
        <v>ADULTS</v>
      </c>
    </row>
    <row r="2419" spans="1:18" x14ac:dyDescent="0.35">
      <c r="A2419" s="1">
        <v>45050</v>
      </c>
      <c r="B2419" t="s">
        <v>2449</v>
      </c>
      <c r="C2419">
        <v>24</v>
      </c>
      <c r="D2419" t="s">
        <v>9</v>
      </c>
      <c r="E2419" t="s">
        <v>19</v>
      </c>
      <c r="F2419" t="s">
        <v>11</v>
      </c>
      <c r="G2419" s="6">
        <f>VLOOKUP(F2419,S$11:$T$15, 2, FALSE)</f>
        <v>2503.6022787783868</v>
      </c>
      <c r="H2419" t="s">
        <v>37</v>
      </c>
      <c r="I2419" s="2">
        <v>4305.88</v>
      </c>
      <c r="J2419" t="str">
        <f t="shared" si="337"/>
        <v>18-39</v>
      </c>
      <c r="K2419" s="2">
        <f t="shared" si="333"/>
        <v>4736.4680000000008</v>
      </c>
      <c r="L2419" s="2">
        <f t="shared" si="338"/>
        <v>4736</v>
      </c>
      <c r="M2419" s="2">
        <f t="shared" si="339"/>
        <v>4737</v>
      </c>
      <c r="N2419" s="2">
        <f t="shared" si="340"/>
        <v>4736</v>
      </c>
      <c r="O2419">
        <f t="shared" si="334"/>
        <v>2023</v>
      </c>
      <c r="P2419" t="str">
        <f t="shared" si="335"/>
        <v>May</v>
      </c>
      <c r="Q2419" t="str">
        <f t="shared" si="336"/>
        <v>May-2023</v>
      </c>
      <c r="R2419" s="2" t="str">
        <f t="shared" si="341"/>
        <v>ADULTS</v>
      </c>
    </row>
    <row r="2420" spans="1:18" x14ac:dyDescent="0.35">
      <c r="A2420" s="1">
        <v>45067</v>
      </c>
      <c r="B2420" t="s">
        <v>2450</v>
      </c>
      <c r="C2420">
        <v>69</v>
      </c>
      <c r="D2420" t="s">
        <v>21</v>
      </c>
      <c r="E2420" t="s">
        <v>35</v>
      </c>
      <c r="F2420" t="s">
        <v>11</v>
      </c>
      <c r="G2420" s="6">
        <f>VLOOKUP(F2420,S$11:$T$15, 2, FALSE)</f>
        <v>2503.6022787783868</v>
      </c>
      <c r="H2420" t="s">
        <v>17</v>
      </c>
      <c r="I2420" s="2">
        <v>4524.5200000000004</v>
      </c>
      <c r="J2420" t="str">
        <f t="shared" si="337"/>
        <v>&gt;59</v>
      </c>
      <c r="K2420" s="2">
        <f t="shared" si="333"/>
        <v>4976.9720000000007</v>
      </c>
      <c r="L2420" s="2">
        <f t="shared" si="338"/>
        <v>4977</v>
      </c>
      <c r="M2420" s="2">
        <f t="shared" si="339"/>
        <v>4977</v>
      </c>
      <c r="N2420" s="2">
        <f t="shared" si="340"/>
        <v>4976</v>
      </c>
      <c r="O2420">
        <f t="shared" si="334"/>
        <v>2023</v>
      </c>
      <c r="P2420" t="str">
        <f t="shared" si="335"/>
        <v>May</v>
      </c>
      <c r="Q2420" t="str">
        <f t="shared" si="336"/>
        <v>May-2023</v>
      </c>
      <c r="R2420" s="2" t="str">
        <f t="shared" si="341"/>
        <v>ADULTS</v>
      </c>
    </row>
    <row r="2421" spans="1:18" x14ac:dyDescent="0.35">
      <c r="A2421" s="1">
        <v>44562</v>
      </c>
      <c r="B2421" t="s">
        <v>2451</v>
      </c>
      <c r="C2421">
        <v>1</v>
      </c>
      <c r="D2421" t="s">
        <v>14</v>
      </c>
      <c r="E2421" t="s">
        <v>35</v>
      </c>
      <c r="F2421" t="s">
        <v>16</v>
      </c>
      <c r="G2421" s="6">
        <f>VLOOKUP(F2421,S$11:$T$15, 2, FALSE)</f>
        <v>2509.1716796874998</v>
      </c>
      <c r="H2421" t="s">
        <v>12</v>
      </c>
      <c r="I2421" s="2">
        <v>1114.1400000000001</v>
      </c>
      <c r="J2421" t="str">
        <f t="shared" si="337"/>
        <v>0-17</v>
      </c>
      <c r="K2421" s="2">
        <f t="shared" si="333"/>
        <v>1225.5540000000003</v>
      </c>
      <c r="L2421" s="2">
        <f t="shared" si="338"/>
        <v>1226</v>
      </c>
      <c r="M2421" s="2">
        <f t="shared" si="339"/>
        <v>1226</v>
      </c>
      <c r="N2421" s="2">
        <f t="shared" si="340"/>
        <v>1225</v>
      </c>
      <c r="O2421">
        <f t="shared" si="334"/>
        <v>2022</v>
      </c>
      <c r="P2421" t="str">
        <f t="shared" si="335"/>
        <v>Jan</v>
      </c>
      <c r="Q2421" t="str">
        <f t="shared" si="336"/>
        <v>Jan-2022</v>
      </c>
      <c r="R2421" s="2" t="str">
        <f t="shared" si="341"/>
        <v>CHILDREN</v>
      </c>
    </row>
    <row r="2422" spans="1:18" x14ac:dyDescent="0.35">
      <c r="A2422" s="1">
        <v>45190</v>
      </c>
      <c r="B2422" t="s">
        <v>2452</v>
      </c>
      <c r="C2422">
        <v>24</v>
      </c>
      <c r="D2422" t="s">
        <v>9</v>
      </c>
      <c r="E2422" t="s">
        <v>35</v>
      </c>
      <c r="F2422" t="s">
        <v>23</v>
      </c>
      <c r="G2422" s="6">
        <f>VLOOKUP(F2422,S$11:$T$15, 2, FALSE)</f>
        <v>2440.2966694490819</v>
      </c>
      <c r="H2422" t="s">
        <v>37</v>
      </c>
      <c r="I2422" s="2">
        <v>670.04</v>
      </c>
      <c r="J2422" t="str">
        <f t="shared" si="337"/>
        <v>18-39</v>
      </c>
      <c r="K2422" s="2">
        <f t="shared" si="333"/>
        <v>737.04399999999998</v>
      </c>
      <c r="L2422" s="2">
        <f t="shared" si="338"/>
        <v>737</v>
      </c>
      <c r="M2422" s="2">
        <f t="shared" si="339"/>
        <v>738</v>
      </c>
      <c r="N2422" s="2">
        <f t="shared" si="340"/>
        <v>737</v>
      </c>
      <c r="O2422">
        <f t="shared" si="334"/>
        <v>2023</v>
      </c>
      <c r="P2422" t="str">
        <f t="shared" si="335"/>
        <v>Sep</v>
      </c>
      <c r="Q2422" t="str">
        <f t="shared" si="336"/>
        <v>Sep-2023</v>
      </c>
      <c r="R2422" s="2" t="str">
        <f t="shared" si="341"/>
        <v>ADULTS</v>
      </c>
    </row>
    <row r="2423" spans="1:18" x14ac:dyDescent="0.35">
      <c r="A2423" s="1">
        <v>45050</v>
      </c>
      <c r="B2423" t="s">
        <v>2453</v>
      </c>
      <c r="C2423">
        <v>90</v>
      </c>
      <c r="D2423" t="s">
        <v>14</v>
      </c>
      <c r="E2423" t="s">
        <v>25</v>
      </c>
      <c r="F2423" t="s">
        <v>16</v>
      </c>
      <c r="G2423" s="6">
        <f>VLOOKUP(F2423,S$11:$T$15, 2, FALSE)</f>
        <v>2509.1716796874998</v>
      </c>
      <c r="H2423" t="s">
        <v>40</v>
      </c>
      <c r="I2423" s="2">
        <v>224.86</v>
      </c>
      <c r="J2423" t="str">
        <f t="shared" si="337"/>
        <v>&gt;59</v>
      </c>
      <c r="K2423" s="2">
        <f t="shared" si="333"/>
        <v>247.34600000000003</v>
      </c>
      <c r="L2423" s="2">
        <f t="shared" si="338"/>
        <v>247</v>
      </c>
      <c r="M2423" s="2">
        <f t="shared" si="339"/>
        <v>248</v>
      </c>
      <c r="N2423" s="2">
        <f t="shared" si="340"/>
        <v>247</v>
      </c>
      <c r="O2423">
        <f t="shared" si="334"/>
        <v>2023</v>
      </c>
      <c r="P2423" t="str">
        <f t="shared" si="335"/>
        <v>May</v>
      </c>
      <c r="Q2423" t="str">
        <f t="shared" si="336"/>
        <v>May-2023</v>
      </c>
      <c r="R2423" s="2" t="str">
        <f t="shared" si="341"/>
        <v>ADULTS</v>
      </c>
    </row>
    <row r="2424" spans="1:18" x14ac:dyDescent="0.35">
      <c r="A2424" s="1">
        <v>44902</v>
      </c>
      <c r="B2424" t="s">
        <v>2454</v>
      </c>
      <c r="C2424">
        <v>56</v>
      </c>
      <c r="D2424" t="s">
        <v>9</v>
      </c>
      <c r="E2424" t="s">
        <v>35</v>
      </c>
      <c r="F2424" t="s">
        <v>11</v>
      </c>
      <c r="G2424" s="6">
        <f>VLOOKUP(F2424,S$11:$T$15, 2, FALSE)</f>
        <v>2503.6022787783868</v>
      </c>
      <c r="H2424" t="s">
        <v>37</v>
      </c>
      <c r="I2424" s="2">
        <v>1353.94</v>
      </c>
      <c r="J2424" t="str">
        <f t="shared" si="337"/>
        <v>40-59</v>
      </c>
      <c r="K2424" s="2">
        <f t="shared" si="333"/>
        <v>1489.3340000000003</v>
      </c>
      <c r="L2424" s="2">
        <f t="shared" si="338"/>
        <v>1489</v>
      </c>
      <c r="M2424" s="2">
        <f t="shared" si="339"/>
        <v>1490</v>
      </c>
      <c r="N2424" s="2">
        <f t="shared" si="340"/>
        <v>1489</v>
      </c>
      <c r="O2424">
        <f t="shared" si="334"/>
        <v>2022</v>
      </c>
      <c r="P2424" t="str">
        <f t="shared" si="335"/>
        <v>Dec</v>
      </c>
      <c r="Q2424" t="str">
        <f t="shared" si="336"/>
        <v>Dec-2022</v>
      </c>
      <c r="R2424" s="2" t="str">
        <f t="shared" si="341"/>
        <v>ADULTS</v>
      </c>
    </row>
    <row r="2425" spans="1:18" x14ac:dyDescent="0.35">
      <c r="A2425" s="1">
        <v>44930</v>
      </c>
      <c r="B2425" t="s">
        <v>2455</v>
      </c>
      <c r="C2425">
        <v>46</v>
      </c>
      <c r="D2425" t="s">
        <v>9</v>
      </c>
      <c r="E2425" t="s">
        <v>10</v>
      </c>
      <c r="F2425" t="s">
        <v>30</v>
      </c>
      <c r="G2425" s="6">
        <f>VLOOKUP(F2425,S$11:$T$15, 2, FALSE)</f>
        <v>2496.7676064257025</v>
      </c>
      <c r="H2425" t="s">
        <v>28</v>
      </c>
      <c r="I2425" s="2">
        <v>736.34</v>
      </c>
      <c r="J2425" t="str">
        <f t="shared" si="337"/>
        <v>40-59</v>
      </c>
      <c r="K2425" s="2">
        <f t="shared" si="333"/>
        <v>809.97400000000005</v>
      </c>
      <c r="L2425" s="2">
        <f t="shared" si="338"/>
        <v>810</v>
      </c>
      <c r="M2425" s="2">
        <f t="shared" si="339"/>
        <v>810</v>
      </c>
      <c r="N2425" s="2">
        <f t="shared" si="340"/>
        <v>809</v>
      </c>
      <c r="O2425">
        <f t="shared" si="334"/>
        <v>2023</v>
      </c>
      <c r="P2425" t="str">
        <f t="shared" si="335"/>
        <v>Jan</v>
      </c>
      <c r="Q2425" t="str">
        <f t="shared" si="336"/>
        <v>Jan-2023</v>
      </c>
      <c r="R2425" s="2" t="str">
        <f t="shared" si="341"/>
        <v>ADULTS</v>
      </c>
    </row>
    <row r="2426" spans="1:18" x14ac:dyDescent="0.35">
      <c r="A2426" s="1">
        <v>44737</v>
      </c>
      <c r="B2426" t="s">
        <v>2456</v>
      </c>
      <c r="C2426">
        <v>21</v>
      </c>
      <c r="D2426" t="s">
        <v>14</v>
      </c>
      <c r="E2426" t="s">
        <v>10</v>
      </c>
      <c r="F2426" t="s">
        <v>23</v>
      </c>
      <c r="G2426" s="6">
        <f>VLOOKUP(F2426,S$11:$T$15, 2, FALSE)</f>
        <v>2440.2966694490819</v>
      </c>
      <c r="H2426" t="s">
        <v>17</v>
      </c>
      <c r="I2426" s="2">
        <v>1176.92</v>
      </c>
      <c r="J2426" t="str">
        <f t="shared" si="337"/>
        <v>18-39</v>
      </c>
      <c r="K2426" s="2">
        <f t="shared" si="333"/>
        <v>1294.6120000000001</v>
      </c>
      <c r="L2426" s="2">
        <f t="shared" si="338"/>
        <v>1295</v>
      </c>
      <c r="M2426" s="2">
        <f t="shared" si="339"/>
        <v>1295</v>
      </c>
      <c r="N2426" s="2">
        <f t="shared" si="340"/>
        <v>1294</v>
      </c>
      <c r="O2426">
        <f t="shared" si="334"/>
        <v>2022</v>
      </c>
      <c r="P2426" t="str">
        <f t="shared" si="335"/>
        <v>Jun</v>
      </c>
      <c r="Q2426" t="str">
        <f t="shared" si="336"/>
        <v>Jun-2022</v>
      </c>
      <c r="R2426" s="2" t="str">
        <f t="shared" si="341"/>
        <v>ADULTS</v>
      </c>
    </row>
    <row r="2427" spans="1:18" x14ac:dyDescent="0.35">
      <c r="A2427" s="1">
        <v>44840</v>
      </c>
      <c r="B2427" t="s">
        <v>2457</v>
      </c>
      <c r="C2427">
        <v>79</v>
      </c>
      <c r="D2427" t="s">
        <v>14</v>
      </c>
      <c r="E2427" t="s">
        <v>25</v>
      </c>
      <c r="F2427" t="s">
        <v>23</v>
      </c>
      <c r="G2427" s="6">
        <f>VLOOKUP(F2427,S$11:$T$15, 2, FALSE)</f>
        <v>2440.2966694490819</v>
      </c>
      <c r="H2427" t="s">
        <v>17</v>
      </c>
      <c r="I2427" s="2">
        <v>2195.9299999999998</v>
      </c>
      <c r="J2427" t="str">
        <f t="shared" si="337"/>
        <v>&gt;59</v>
      </c>
      <c r="K2427" s="2">
        <f t="shared" si="333"/>
        <v>2415.5230000000001</v>
      </c>
      <c r="L2427" s="2">
        <f t="shared" si="338"/>
        <v>2416</v>
      </c>
      <c r="M2427" s="2">
        <f t="shared" si="339"/>
        <v>2416</v>
      </c>
      <c r="N2427" s="2">
        <f t="shared" si="340"/>
        <v>2415</v>
      </c>
      <c r="O2427">
        <f t="shared" si="334"/>
        <v>2022</v>
      </c>
      <c r="P2427" t="str">
        <f t="shared" si="335"/>
        <v>Oct</v>
      </c>
      <c r="Q2427" t="str">
        <f t="shared" si="336"/>
        <v>Oct-2022</v>
      </c>
      <c r="R2427" s="2" t="str">
        <f t="shared" si="341"/>
        <v>ADULTS</v>
      </c>
    </row>
    <row r="2428" spans="1:18" x14ac:dyDescent="0.35">
      <c r="A2428" s="1">
        <v>44828</v>
      </c>
      <c r="B2428" t="s">
        <v>2458</v>
      </c>
      <c r="C2428">
        <v>55</v>
      </c>
      <c r="D2428" t="s">
        <v>14</v>
      </c>
      <c r="E2428" t="s">
        <v>10</v>
      </c>
      <c r="F2428" t="s">
        <v>11</v>
      </c>
      <c r="G2428" s="6">
        <f>VLOOKUP(F2428,S$11:$T$15, 2, FALSE)</f>
        <v>2503.6022787783868</v>
      </c>
      <c r="H2428" t="s">
        <v>28</v>
      </c>
      <c r="I2428" s="2">
        <v>1166.44</v>
      </c>
      <c r="J2428" t="str">
        <f t="shared" si="337"/>
        <v>40-59</v>
      </c>
      <c r="K2428" s="2">
        <f t="shared" si="333"/>
        <v>1283.0840000000001</v>
      </c>
      <c r="L2428" s="2">
        <f t="shared" si="338"/>
        <v>1283</v>
      </c>
      <c r="M2428" s="2">
        <f t="shared" si="339"/>
        <v>1284</v>
      </c>
      <c r="N2428" s="2">
        <f t="shared" si="340"/>
        <v>1283</v>
      </c>
      <c r="O2428">
        <f t="shared" si="334"/>
        <v>2022</v>
      </c>
      <c r="P2428" t="str">
        <f t="shared" si="335"/>
        <v>Sep</v>
      </c>
      <c r="Q2428" t="str">
        <f t="shared" si="336"/>
        <v>Sep-2022</v>
      </c>
      <c r="R2428" s="2" t="str">
        <f t="shared" si="341"/>
        <v>ADULTS</v>
      </c>
    </row>
    <row r="2429" spans="1:18" x14ac:dyDescent="0.35">
      <c r="A2429" s="1">
        <v>44653</v>
      </c>
      <c r="B2429" t="s">
        <v>2459</v>
      </c>
      <c r="C2429">
        <v>88</v>
      </c>
      <c r="D2429" t="s">
        <v>9</v>
      </c>
      <c r="E2429" t="s">
        <v>25</v>
      </c>
      <c r="F2429" t="s">
        <v>16</v>
      </c>
      <c r="G2429" s="6">
        <f>VLOOKUP(F2429,S$11:$T$15, 2, FALSE)</f>
        <v>2509.1716796874998</v>
      </c>
      <c r="H2429" t="s">
        <v>67</v>
      </c>
      <c r="I2429" s="2">
        <v>4687.7700000000004</v>
      </c>
      <c r="J2429" t="str">
        <f t="shared" si="337"/>
        <v>&gt;59</v>
      </c>
      <c r="K2429" s="2">
        <f t="shared" si="333"/>
        <v>5156.5470000000005</v>
      </c>
      <c r="L2429" s="2">
        <f t="shared" si="338"/>
        <v>5157</v>
      </c>
      <c r="M2429" s="2">
        <f t="shared" si="339"/>
        <v>5157</v>
      </c>
      <c r="N2429" s="2">
        <f t="shared" si="340"/>
        <v>5156</v>
      </c>
      <c r="O2429">
        <f t="shared" si="334"/>
        <v>2022</v>
      </c>
      <c r="P2429" t="str">
        <f t="shared" si="335"/>
        <v>Apr</v>
      </c>
      <c r="Q2429" t="str">
        <f t="shared" si="336"/>
        <v>Apr-2022</v>
      </c>
      <c r="R2429" s="2" t="str">
        <f t="shared" si="341"/>
        <v>ADULTS</v>
      </c>
    </row>
    <row r="2430" spans="1:18" x14ac:dyDescent="0.35">
      <c r="A2430" s="1">
        <v>44877</v>
      </c>
      <c r="B2430" t="s">
        <v>2460</v>
      </c>
      <c r="C2430">
        <v>95</v>
      </c>
      <c r="D2430" t="s">
        <v>21</v>
      </c>
      <c r="E2430" t="s">
        <v>33</v>
      </c>
      <c r="F2430" t="s">
        <v>11</v>
      </c>
      <c r="G2430" s="6">
        <f>VLOOKUP(F2430,S$11:$T$15, 2, FALSE)</f>
        <v>2503.6022787783868</v>
      </c>
      <c r="H2430" t="s">
        <v>37</v>
      </c>
      <c r="I2430" s="2">
        <v>1260</v>
      </c>
      <c r="J2430" t="str">
        <f t="shared" si="337"/>
        <v>&gt;59</v>
      </c>
      <c r="K2430" s="2">
        <f t="shared" si="333"/>
        <v>1386</v>
      </c>
      <c r="L2430" s="2">
        <f t="shared" si="338"/>
        <v>1386</v>
      </c>
      <c r="M2430" s="2">
        <f t="shared" si="339"/>
        <v>1386</v>
      </c>
      <c r="N2430" s="2">
        <f t="shared" si="340"/>
        <v>1386</v>
      </c>
      <c r="O2430">
        <f t="shared" si="334"/>
        <v>2022</v>
      </c>
      <c r="P2430" t="str">
        <f t="shared" si="335"/>
        <v>Nov</v>
      </c>
      <c r="Q2430" t="str">
        <f t="shared" si="336"/>
        <v>Nov-2022</v>
      </c>
      <c r="R2430" s="2" t="str">
        <f t="shared" si="341"/>
        <v>ADULTS</v>
      </c>
    </row>
    <row r="2431" spans="1:18" x14ac:dyDescent="0.35">
      <c r="A2431" s="1">
        <v>44801</v>
      </c>
      <c r="B2431" t="s">
        <v>2461</v>
      </c>
      <c r="C2431">
        <v>45</v>
      </c>
      <c r="D2431" t="s">
        <v>14</v>
      </c>
      <c r="E2431" t="s">
        <v>25</v>
      </c>
      <c r="F2431" t="s">
        <v>30</v>
      </c>
      <c r="G2431" s="6">
        <f>VLOOKUP(F2431,S$11:$T$15, 2, FALSE)</f>
        <v>2496.7676064257025</v>
      </c>
      <c r="H2431" t="s">
        <v>12</v>
      </c>
      <c r="I2431" s="2">
        <v>4909.04</v>
      </c>
      <c r="J2431" t="str">
        <f t="shared" si="337"/>
        <v>40-59</v>
      </c>
      <c r="K2431" s="2">
        <f t="shared" si="333"/>
        <v>5399.9440000000004</v>
      </c>
      <c r="L2431" s="2">
        <f t="shared" si="338"/>
        <v>5400</v>
      </c>
      <c r="M2431" s="2">
        <f t="shared" si="339"/>
        <v>5400</v>
      </c>
      <c r="N2431" s="2">
        <f t="shared" si="340"/>
        <v>5399</v>
      </c>
      <c r="O2431">
        <f t="shared" si="334"/>
        <v>2022</v>
      </c>
      <c r="P2431" t="str">
        <f t="shared" si="335"/>
        <v>Aug</v>
      </c>
      <c r="Q2431" t="str">
        <f t="shared" si="336"/>
        <v>Aug-2022</v>
      </c>
      <c r="R2431" s="2" t="str">
        <f t="shared" si="341"/>
        <v>ADULTS</v>
      </c>
    </row>
    <row r="2432" spans="1:18" x14ac:dyDescent="0.35">
      <c r="A2432" s="1">
        <v>45163</v>
      </c>
      <c r="B2432" t="s">
        <v>2462</v>
      </c>
      <c r="C2432">
        <v>99</v>
      </c>
      <c r="D2432" t="s">
        <v>14</v>
      </c>
      <c r="E2432" t="s">
        <v>15</v>
      </c>
      <c r="F2432" t="s">
        <v>23</v>
      </c>
      <c r="G2432" s="6">
        <f>VLOOKUP(F2432,S$11:$T$15, 2, FALSE)</f>
        <v>2440.2966694490819</v>
      </c>
      <c r="H2432" t="s">
        <v>40</v>
      </c>
      <c r="I2432" s="2">
        <v>3640.99</v>
      </c>
      <c r="J2432" t="str">
        <f t="shared" si="337"/>
        <v>&gt;59</v>
      </c>
      <c r="K2432" s="2">
        <f t="shared" si="333"/>
        <v>4005.0889999999999</v>
      </c>
      <c r="L2432" s="2">
        <f t="shared" si="338"/>
        <v>4005</v>
      </c>
      <c r="M2432" s="2">
        <f t="shared" si="339"/>
        <v>4006</v>
      </c>
      <c r="N2432" s="2">
        <f t="shared" si="340"/>
        <v>4005</v>
      </c>
      <c r="O2432">
        <f t="shared" si="334"/>
        <v>2023</v>
      </c>
      <c r="P2432" t="str">
        <f t="shared" si="335"/>
        <v>Aug</v>
      </c>
      <c r="Q2432" t="str">
        <f t="shared" si="336"/>
        <v>Aug-2023</v>
      </c>
      <c r="R2432" s="2" t="str">
        <f t="shared" si="341"/>
        <v>ADULTS</v>
      </c>
    </row>
    <row r="2433" spans="1:18" x14ac:dyDescent="0.35">
      <c r="A2433" s="1">
        <v>44981</v>
      </c>
      <c r="B2433" t="s">
        <v>2463</v>
      </c>
      <c r="C2433">
        <v>11</v>
      </c>
      <c r="D2433" t="s">
        <v>21</v>
      </c>
      <c r="E2433" t="s">
        <v>33</v>
      </c>
      <c r="F2433" t="s">
        <v>23</v>
      </c>
      <c r="G2433" s="6">
        <f>VLOOKUP(F2433,S$11:$T$15, 2, FALSE)</f>
        <v>2440.2966694490819</v>
      </c>
      <c r="H2433" t="s">
        <v>12</v>
      </c>
      <c r="I2433" s="2">
        <v>1240.3699999999999</v>
      </c>
      <c r="J2433" t="str">
        <f t="shared" si="337"/>
        <v>0-17</v>
      </c>
      <c r="K2433" s="2">
        <f t="shared" si="333"/>
        <v>1364.4069999999999</v>
      </c>
      <c r="L2433" s="2">
        <f t="shared" si="338"/>
        <v>1364</v>
      </c>
      <c r="M2433" s="2">
        <f t="shared" si="339"/>
        <v>1365</v>
      </c>
      <c r="N2433" s="2">
        <f t="shared" si="340"/>
        <v>1364</v>
      </c>
      <c r="O2433">
        <f t="shared" si="334"/>
        <v>2023</v>
      </c>
      <c r="P2433" t="str">
        <f t="shared" si="335"/>
        <v>Feb</v>
      </c>
      <c r="Q2433" t="str">
        <f t="shared" si="336"/>
        <v>Feb-2023</v>
      </c>
      <c r="R2433" s="2" t="str">
        <f t="shared" si="341"/>
        <v>CHILDREN</v>
      </c>
    </row>
    <row r="2434" spans="1:18" x14ac:dyDescent="0.35">
      <c r="A2434" s="1">
        <v>44644</v>
      </c>
      <c r="B2434" t="s">
        <v>2464</v>
      </c>
      <c r="C2434">
        <v>57</v>
      </c>
      <c r="D2434" t="s">
        <v>9</v>
      </c>
      <c r="E2434" t="s">
        <v>19</v>
      </c>
      <c r="F2434" t="s">
        <v>16</v>
      </c>
      <c r="G2434" s="6">
        <f>VLOOKUP(F2434,S$11:$T$15, 2, FALSE)</f>
        <v>2509.1716796874998</v>
      </c>
      <c r="H2434" t="s">
        <v>12</v>
      </c>
      <c r="I2434" s="2">
        <v>2519.0100000000002</v>
      </c>
      <c r="J2434" t="str">
        <f t="shared" si="337"/>
        <v>40-59</v>
      </c>
      <c r="K2434" s="2">
        <f t="shared" ref="K2434:K2497" si="342">I2434*1.1</f>
        <v>2770.9110000000005</v>
      </c>
      <c r="L2434" s="2">
        <f t="shared" si="338"/>
        <v>2771</v>
      </c>
      <c r="M2434" s="2">
        <f t="shared" si="339"/>
        <v>2771</v>
      </c>
      <c r="N2434" s="2">
        <f t="shared" si="340"/>
        <v>2770</v>
      </c>
      <c r="O2434">
        <f t="shared" ref="O2434:O2497" si="343">YEAR(A2434)</f>
        <v>2022</v>
      </c>
      <c r="P2434" t="str">
        <f t="shared" ref="P2434:P2497" si="344">TEXT(A2434, "MMM")</f>
        <v>Mar</v>
      </c>
      <c r="Q2434" t="str">
        <f t="shared" ref="Q2434:Q2497" si="345">TEXT(A2434, "MMM-YYYY")</f>
        <v>Mar-2022</v>
      </c>
      <c r="R2434" s="2" t="str">
        <f t="shared" si="341"/>
        <v>ADULTS</v>
      </c>
    </row>
    <row r="2435" spans="1:18" x14ac:dyDescent="0.35">
      <c r="A2435" s="1">
        <v>44660</v>
      </c>
      <c r="B2435" t="s">
        <v>2465</v>
      </c>
      <c r="C2435">
        <v>68</v>
      </c>
      <c r="D2435" t="s">
        <v>9</v>
      </c>
      <c r="E2435" t="s">
        <v>19</v>
      </c>
      <c r="F2435" t="s">
        <v>11</v>
      </c>
      <c r="G2435" s="6">
        <f>VLOOKUP(F2435,S$11:$T$15, 2, FALSE)</f>
        <v>2503.6022787783868</v>
      </c>
      <c r="H2435" t="s">
        <v>17</v>
      </c>
      <c r="I2435" s="2">
        <v>3694.49</v>
      </c>
      <c r="J2435" t="str">
        <f t="shared" ref="J2435:J2498" si="346">IF(C2435&lt;=17,"0-17",IF(C2435&lt;=39, "18-39", IF(C2435&lt;=59, "40-59", "&gt;59")))</f>
        <v>&gt;59</v>
      </c>
      <c r="K2435" s="2">
        <f t="shared" si="342"/>
        <v>4063.9390000000003</v>
      </c>
      <c r="L2435" s="2">
        <f t="shared" ref="L2435:L2498" si="347">ROUND(K2435, 0)</f>
        <v>4064</v>
      </c>
      <c r="M2435" s="2">
        <f t="shared" ref="M2435:M2498" si="348">ROUNDUP(K2435, 0)</f>
        <v>4064</v>
      </c>
      <c r="N2435" s="2">
        <f t="shared" ref="N2435:N2498" si="349">ROUNDDOWN(K2435,0)</f>
        <v>4063</v>
      </c>
      <c r="O2435">
        <f t="shared" si="343"/>
        <v>2022</v>
      </c>
      <c r="P2435" t="str">
        <f t="shared" si="344"/>
        <v>Apr</v>
      </c>
      <c r="Q2435" t="str">
        <f t="shared" si="345"/>
        <v>Apr-2022</v>
      </c>
      <c r="R2435" s="2" t="str">
        <f t="shared" ref="R2435:R2498" si="350">IF(C2435&gt;=18, "ADULTS", "CHILDREN")</f>
        <v>ADULTS</v>
      </c>
    </row>
    <row r="2436" spans="1:18" x14ac:dyDescent="0.35">
      <c r="A2436" s="1">
        <v>44620</v>
      </c>
      <c r="B2436" t="s">
        <v>2466</v>
      </c>
      <c r="C2436">
        <v>70</v>
      </c>
      <c r="D2436" t="s">
        <v>9</v>
      </c>
      <c r="E2436" t="s">
        <v>35</v>
      </c>
      <c r="F2436" t="s">
        <v>16</v>
      </c>
      <c r="G2436" s="6">
        <f>VLOOKUP(F2436,S$11:$T$15, 2, FALSE)</f>
        <v>2509.1716796874998</v>
      </c>
      <c r="H2436" t="s">
        <v>12</v>
      </c>
      <c r="I2436" s="2">
        <v>2888.05</v>
      </c>
      <c r="J2436" t="str">
        <f t="shared" si="346"/>
        <v>&gt;59</v>
      </c>
      <c r="K2436" s="2">
        <f t="shared" si="342"/>
        <v>3176.8550000000005</v>
      </c>
      <c r="L2436" s="2">
        <f t="shared" si="347"/>
        <v>3177</v>
      </c>
      <c r="M2436" s="2">
        <f t="shared" si="348"/>
        <v>3177</v>
      </c>
      <c r="N2436" s="2">
        <f t="shared" si="349"/>
        <v>3176</v>
      </c>
      <c r="O2436">
        <f t="shared" si="343"/>
        <v>2022</v>
      </c>
      <c r="P2436" t="str">
        <f t="shared" si="344"/>
        <v>Feb</v>
      </c>
      <c r="Q2436" t="str">
        <f t="shared" si="345"/>
        <v>Feb-2022</v>
      </c>
      <c r="R2436" s="2" t="str">
        <f t="shared" si="350"/>
        <v>ADULTS</v>
      </c>
    </row>
    <row r="2437" spans="1:18" x14ac:dyDescent="0.35">
      <c r="A2437" s="1">
        <v>44607</v>
      </c>
      <c r="B2437" t="s">
        <v>2467</v>
      </c>
      <c r="C2437">
        <v>38</v>
      </c>
      <c r="D2437" t="s">
        <v>9</v>
      </c>
      <c r="E2437" t="s">
        <v>33</v>
      </c>
      <c r="F2437" t="s">
        <v>16</v>
      </c>
      <c r="G2437" s="6">
        <f>VLOOKUP(F2437,S$11:$T$15, 2, FALSE)</f>
        <v>2509.1716796874998</v>
      </c>
      <c r="H2437" t="s">
        <v>12</v>
      </c>
      <c r="I2437" s="2">
        <v>3981.24</v>
      </c>
      <c r="J2437" t="str">
        <f t="shared" si="346"/>
        <v>18-39</v>
      </c>
      <c r="K2437" s="2">
        <f t="shared" si="342"/>
        <v>4379.3640000000005</v>
      </c>
      <c r="L2437" s="2">
        <f t="shared" si="347"/>
        <v>4379</v>
      </c>
      <c r="M2437" s="2">
        <f t="shared" si="348"/>
        <v>4380</v>
      </c>
      <c r="N2437" s="2">
        <f t="shared" si="349"/>
        <v>4379</v>
      </c>
      <c r="O2437">
        <f t="shared" si="343"/>
        <v>2022</v>
      </c>
      <c r="P2437" t="str">
        <f t="shared" si="344"/>
        <v>Feb</v>
      </c>
      <c r="Q2437" t="str">
        <f t="shared" si="345"/>
        <v>Feb-2022</v>
      </c>
      <c r="R2437" s="2" t="str">
        <f t="shared" si="350"/>
        <v>ADULTS</v>
      </c>
    </row>
    <row r="2438" spans="1:18" x14ac:dyDescent="0.35">
      <c r="A2438" s="1">
        <v>45030</v>
      </c>
      <c r="B2438" t="s">
        <v>2468</v>
      </c>
      <c r="C2438">
        <v>81</v>
      </c>
      <c r="D2438" t="s">
        <v>21</v>
      </c>
      <c r="E2438" t="s">
        <v>25</v>
      </c>
      <c r="F2438" t="s">
        <v>11</v>
      </c>
      <c r="G2438" s="6">
        <f>VLOOKUP(F2438,S$11:$T$15, 2, FALSE)</f>
        <v>2503.6022787783868</v>
      </c>
      <c r="H2438" t="s">
        <v>17</v>
      </c>
      <c r="I2438" s="2">
        <v>905.64</v>
      </c>
      <c r="J2438" t="str">
        <f t="shared" si="346"/>
        <v>&gt;59</v>
      </c>
      <c r="K2438" s="2">
        <f t="shared" si="342"/>
        <v>996.20400000000006</v>
      </c>
      <c r="L2438" s="2">
        <f t="shared" si="347"/>
        <v>996</v>
      </c>
      <c r="M2438" s="2">
        <f t="shared" si="348"/>
        <v>997</v>
      </c>
      <c r="N2438" s="2">
        <f t="shared" si="349"/>
        <v>996</v>
      </c>
      <c r="O2438">
        <f t="shared" si="343"/>
        <v>2023</v>
      </c>
      <c r="P2438" t="str">
        <f t="shared" si="344"/>
        <v>Apr</v>
      </c>
      <c r="Q2438" t="str">
        <f t="shared" si="345"/>
        <v>Apr-2023</v>
      </c>
      <c r="R2438" s="2" t="str">
        <f t="shared" si="350"/>
        <v>ADULTS</v>
      </c>
    </row>
    <row r="2439" spans="1:18" x14ac:dyDescent="0.35">
      <c r="A2439" s="1">
        <v>44837</v>
      </c>
      <c r="B2439" t="s">
        <v>2469</v>
      </c>
      <c r="C2439">
        <v>7</v>
      </c>
      <c r="D2439" t="s">
        <v>9</v>
      </c>
      <c r="E2439" t="s">
        <v>19</v>
      </c>
      <c r="F2439" t="s">
        <v>23</v>
      </c>
      <c r="G2439" s="6">
        <f>VLOOKUP(F2439,S$11:$T$15, 2, FALSE)</f>
        <v>2440.2966694490819</v>
      </c>
      <c r="H2439" t="s">
        <v>28</v>
      </c>
      <c r="I2439" s="2">
        <v>717.35</v>
      </c>
      <c r="J2439" t="str">
        <f t="shared" si="346"/>
        <v>0-17</v>
      </c>
      <c r="K2439" s="2">
        <f t="shared" si="342"/>
        <v>789.08500000000004</v>
      </c>
      <c r="L2439" s="2">
        <f t="shared" si="347"/>
        <v>789</v>
      </c>
      <c r="M2439" s="2">
        <f t="shared" si="348"/>
        <v>790</v>
      </c>
      <c r="N2439" s="2">
        <f t="shared" si="349"/>
        <v>789</v>
      </c>
      <c r="O2439">
        <f t="shared" si="343"/>
        <v>2022</v>
      </c>
      <c r="P2439" t="str">
        <f t="shared" si="344"/>
        <v>Oct</v>
      </c>
      <c r="Q2439" t="str">
        <f t="shared" si="345"/>
        <v>Oct-2022</v>
      </c>
      <c r="R2439" s="2" t="str">
        <f t="shared" si="350"/>
        <v>CHILDREN</v>
      </c>
    </row>
    <row r="2440" spans="1:18" x14ac:dyDescent="0.35">
      <c r="A2440" s="1">
        <v>44702</v>
      </c>
      <c r="B2440" t="s">
        <v>2470</v>
      </c>
      <c r="C2440">
        <v>88</v>
      </c>
      <c r="D2440" t="s">
        <v>21</v>
      </c>
      <c r="E2440" t="s">
        <v>22</v>
      </c>
      <c r="F2440" t="s">
        <v>11</v>
      </c>
      <c r="G2440" s="6">
        <f>VLOOKUP(F2440,S$11:$T$15, 2, FALSE)</f>
        <v>2503.6022787783868</v>
      </c>
      <c r="H2440" t="s">
        <v>12</v>
      </c>
      <c r="I2440" s="2">
        <v>3176.8</v>
      </c>
      <c r="J2440" t="str">
        <f t="shared" si="346"/>
        <v>&gt;59</v>
      </c>
      <c r="K2440" s="2">
        <f t="shared" si="342"/>
        <v>3494.4800000000005</v>
      </c>
      <c r="L2440" s="2">
        <f t="shared" si="347"/>
        <v>3494</v>
      </c>
      <c r="M2440" s="2">
        <f t="shared" si="348"/>
        <v>3495</v>
      </c>
      <c r="N2440" s="2">
        <f t="shared" si="349"/>
        <v>3494</v>
      </c>
      <c r="O2440">
        <f t="shared" si="343"/>
        <v>2022</v>
      </c>
      <c r="P2440" t="str">
        <f t="shared" si="344"/>
        <v>May</v>
      </c>
      <c r="Q2440" t="str">
        <f t="shared" si="345"/>
        <v>May-2022</v>
      </c>
      <c r="R2440" s="2" t="str">
        <f t="shared" si="350"/>
        <v>ADULTS</v>
      </c>
    </row>
    <row r="2441" spans="1:18" x14ac:dyDescent="0.35">
      <c r="A2441" s="1">
        <v>45275</v>
      </c>
      <c r="B2441" t="s">
        <v>2471</v>
      </c>
      <c r="C2441">
        <v>74</v>
      </c>
      <c r="D2441" t="s">
        <v>14</v>
      </c>
      <c r="E2441" t="s">
        <v>25</v>
      </c>
      <c r="F2441" t="s">
        <v>23</v>
      </c>
      <c r="G2441" s="6">
        <f>VLOOKUP(F2441,S$11:$T$15, 2, FALSE)</f>
        <v>2440.2966694490819</v>
      </c>
      <c r="H2441" t="s">
        <v>37</v>
      </c>
      <c r="I2441" s="2">
        <v>1421.35</v>
      </c>
      <c r="J2441" t="str">
        <f t="shared" si="346"/>
        <v>&gt;59</v>
      </c>
      <c r="K2441" s="2">
        <f t="shared" si="342"/>
        <v>1563.4850000000001</v>
      </c>
      <c r="L2441" s="2">
        <f t="shared" si="347"/>
        <v>1563</v>
      </c>
      <c r="M2441" s="2">
        <f t="shared" si="348"/>
        <v>1564</v>
      </c>
      <c r="N2441" s="2">
        <f t="shared" si="349"/>
        <v>1563</v>
      </c>
      <c r="O2441">
        <f t="shared" si="343"/>
        <v>2023</v>
      </c>
      <c r="P2441" t="str">
        <f t="shared" si="344"/>
        <v>Dec</v>
      </c>
      <c r="Q2441" t="str">
        <f t="shared" si="345"/>
        <v>Dec-2023</v>
      </c>
      <c r="R2441" s="2" t="str">
        <f t="shared" si="350"/>
        <v>ADULTS</v>
      </c>
    </row>
    <row r="2442" spans="1:18" x14ac:dyDescent="0.35">
      <c r="A2442" s="1">
        <v>45154</v>
      </c>
      <c r="B2442" t="s">
        <v>2472</v>
      </c>
      <c r="C2442">
        <v>35</v>
      </c>
      <c r="D2442" t="s">
        <v>14</v>
      </c>
      <c r="E2442" t="s">
        <v>19</v>
      </c>
      <c r="F2442" t="s">
        <v>16</v>
      </c>
      <c r="G2442" s="6">
        <f>VLOOKUP(F2442,S$11:$T$15, 2, FALSE)</f>
        <v>2509.1716796874998</v>
      </c>
      <c r="H2442" t="s">
        <v>12</v>
      </c>
      <c r="I2442" s="2">
        <v>4738.09</v>
      </c>
      <c r="J2442" t="str">
        <f t="shared" si="346"/>
        <v>18-39</v>
      </c>
      <c r="K2442" s="2">
        <f t="shared" si="342"/>
        <v>5211.8990000000003</v>
      </c>
      <c r="L2442" s="2">
        <f t="shared" si="347"/>
        <v>5212</v>
      </c>
      <c r="M2442" s="2">
        <f t="shared" si="348"/>
        <v>5212</v>
      </c>
      <c r="N2442" s="2">
        <f t="shared" si="349"/>
        <v>5211</v>
      </c>
      <c r="O2442">
        <f t="shared" si="343"/>
        <v>2023</v>
      </c>
      <c r="P2442" t="str">
        <f t="shared" si="344"/>
        <v>Aug</v>
      </c>
      <c r="Q2442" t="str">
        <f t="shared" si="345"/>
        <v>Aug-2023</v>
      </c>
      <c r="R2442" s="2" t="str">
        <f t="shared" si="350"/>
        <v>ADULTS</v>
      </c>
    </row>
    <row r="2443" spans="1:18" x14ac:dyDescent="0.35">
      <c r="A2443" s="1">
        <v>44769</v>
      </c>
      <c r="B2443" t="s">
        <v>2473</v>
      </c>
      <c r="C2443">
        <v>54</v>
      </c>
      <c r="D2443" t="s">
        <v>9</v>
      </c>
      <c r="E2443" t="s">
        <v>15</v>
      </c>
      <c r="F2443" t="s">
        <v>16</v>
      </c>
      <c r="G2443" s="6">
        <f>VLOOKUP(F2443,S$11:$T$15, 2, FALSE)</f>
        <v>2509.1716796874998</v>
      </c>
      <c r="H2443" t="s">
        <v>40</v>
      </c>
      <c r="I2443" s="2">
        <v>2424.66</v>
      </c>
      <c r="J2443" t="str">
        <f t="shared" si="346"/>
        <v>40-59</v>
      </c>
      <c r="K2443" s="2">
        <f t="shared" si="342"/>
        <v>2667.1260000000002</v>
      </c>
      <c r="L2443" s="2">
        <f t="shared" si="347"/>
        <v>2667</v>
      </c>
      <c r="M2443" s="2">
        <f t="shared" si="348"/>
        <v>2668</v>
      </c>
      <c r="N2443" s="2">
        <f t="shared" si="349"/>
        <v>2667</v>
      </c>
      <c r="O2443">
        <f t="shared" si="343"/>
        <v>2022</v>
      </c>
      <c r="P2443" t="str">
        <f t="shared" si="344"/>
        <v>Jul</v>
      </c>
      <c r="Q2443" t="str">
        <f t="shared" si="345"/>
        <v>Jul-2022</v>
      </c>
      <c r="R2443" s="2" t="str">
        <f t="shared" si="350"/>
        <v>ADULTS</v>
      </c>
    </row>
    <row r="2444" spans="1:18" x14ac:dyDescent="0.35">
      <c r="A2444" s="1">
        <v>45199</v>
      </c>
      <c r="B2444" t="s">
        <v>2474</v>
      </c>
      <c r="C2444">
        <v>21</v>
      </c>
      <c r="D2444" t="s">
        <v>14</v>
      </c>
      <c r="E2444" t="s">
        <v>35</v>
      </c>
      <c r="F2444" t="s">
        <v>16</v>
      </c>
      <c r="G2444" s="6">
        <f>VLOOKUP(F2444,S$11:$T$15, 2, FALSE)</f>
        <v>2509.1716796874998</v>
      </c>
      <c r="H2444" t="s">
        <v>17</v>
      </c>
      <c r="I2444" s="2">
        <v>579.82000000000005</v>
      </c>
      <c r="J2444" t="str">
        <f t="shared" si="346"/>
        <v>18-39</v>
      </c>
      <c r="K2444" s="2">
        <f t="shared" si="342"/>
        <v>637.80200000000013</v>
      </c>
      <c r="L2444" s="2">
        <f t="shared" si="347"/>
        <v>638</v>
      </c>
      <c r="M2444" s="2">
        <f t="shared" si="348"/>
        <v>638</v>
      </c>
      <c r="N2444" s="2">
        <f t="shared" si="349"/>
        <v>637</v>
      </c>
      <c r="O2444">
        <f t="shared" si="343"/>
        <v>2023</v>
      </c>
      <c r="P2444" t="str">
        <f t="shared" si="344"/>
        <v>Sep</v>
      </c>
      <c r="Q2444" t="str">
        <f t="shared" si="345"/>
        <v>Sep-2023</v>
      </c>
      <c r="R2444" s="2" t="str">
        <f t="shared" si="350"/>
        <v>ADULTS</v>
      </c>
    </row>
    <row r="2445" spans="1:18" x14ac:dyDescent="0.35">
      <c r="A2445" s="1">
        <v>45142</v>
      </c>
      <c r="B2445" t="s">
        <v>2475</v>
      </c>
      <c r="C2445">
        <v>57</v>
      </c>
      <c r="D2445" t="s">
        <v>21</v>
      </c>
      <c r="E2445" t="s">
        <v>25</v>
      </c>
      <c r="F2445" t="s">
        <v>16</v>
      </c>
      <c r="G2445" s="6">
        <f>VLOOKUP(F2445,S$11:$T$15, 2, FALSE)</f>
        <v>2509.1716796874998</v>
      </c>
      <c r="H2445" t="s">
        <v>28</v>
      </c>
      <c r="I2445" s="2">
        <v>4090.59</v>
      </c>
      <c r="J2445" t="str">
        <f t="shared" si="346"/>
        <v>40-59</v>
      </c>
      <c r="K2445" s="2">
        <f t="shared" si="342"/>
        <v>4499.6490000000003</v>
      </c>
      <c r="L2445" s="2">
        <f t="shared" si="347"/>
        <v>4500</v>
      </c>
      <c r="M2445" s="2">
        <f t="shared" si="348"/>
        <v>4500</v>
      </c>
      <c r="N2445" s="2">
        <f t="shared" si="349"/>
        <v>4499</v>
      </c>
      <c r="O2445">
        <f t="shared" si="343"/>
        <v>2023</v>
      </c>
      <c r="P2445" t="str">
        <f t="shared" si="344"/>
        <v>Aug</v>
      </c>
      <c r="Q2445" t="str">
        <f t="shared" si="345"/>
        <v>Aug-2023</v>
      </c>
      <c r="R2445" s="2" t="str">
        <f t="shared" si="350"/>
        <v>ADULTS</v>
      </c>
    </row>
    <row r="2446" spans="1:18" x14ac:dyDescent="0.35">
      <c r="A2446" s="1">
        <v>45230</v>
      </c>
      <c r="B2446" t="s">
        <v>2476</v>
      </c>
      <c r="C2446">
        <v>25</v>
      </c>
      <c r="D2446" t="s">
        <v>21</v>
      </c>
      <c r="E2446" t="s">
        <v>22</v>
      </c>
      <c r="F2446" t="s">
        <v>16</v>
      </c>
      <c r="G2446" s="6">
        <f>VLOOKUP(F2446,S$11:$T$15, 2, FALSE)</f>
        <v>2509.1716796874998</v>
      </c>
      <c r="H2446" t="s">
        <v>12</v>
      </c>
      <c r="I2446" s="2">
        <v>3742.38</v>
      </c>
      <c r="J2446" t="str">
        <f t="shared" si="346"/>
        <v>18-39</v>
      </c>
      <c r="K2446" s="2">
        <f t="shared" si="342"/>
        <v>4116.6180000000004</v>
      </c>
      <c r="L2446" s="2">
        <f t="shared" si="347"/>
        <v>4117</v>
      </c>
      <c r="M2446" s="2">
        <f t="shared" si="348"/>
        <v>4117</v>
      </c>
      <c r="N2446" s="2">
        <f t="shared" si="349"/>
        <v>4116</v>
      </c>
      <c r="O2446">
        <f t="shared" si="343"/>
        <v>2023</v>
      </c>
      <c r="P2446" t="str">
        <f t="shared" si="344"/>
        <v>Oct</v>
      </c>
      <c r="Q2446" t="str">
        <f t="shared" si="345"/>
        <v>Oct-2023</v>
      </c>
      <c r="R2446" s="2" t="str">
        <f t="shared" si="350"/>
        <v>ADULTS</v>
      </c>
    </row>
    <row r="2447" spans="1:18" x14ac:dyDescent="0.35">
      <c r="A2447" s="1">
        <v>44833</v>
      </c>
      <c r="B2447" t="s">
        <v>2477</v>
      </c>
      <c r="C2447">
        <v>46</v>
      </c>
      <c r="D2447" t="s">
        <v>9</v>
      </c>
      <c r="E2447" t="s">
        <v>35</v>
      </c>
      <c r="F2447" t="s">
        <v>23</v>
      </c>
      <c r="G2447" s="6">
        <f>VLOOKUP(F2447,S$11:$T$15, 2, FALSE)</f>
        <v>2440.2966694490819</v>
      </c>
      <c r="H2447" t="s">
        <v>28</v>
      </c>
      <c r="I2447" s="2">
        <v>2802.95</v>
      </c>
      <c r="J2447" t="str">
        <f t="shared" si="346"/>
        <v>40-59</v>
      </c>
      <c r="K2447" s="2">
        <f t="shared" si="342"/>
        <v>3083.2449999999999</v>
      </c>
      <c r="L2447" s="2">
        <f t="shared" si="347"/>
        <v>3083</v>
      </c>
      <c r="M2447" s="2">
        <f t="shared" si="348"/>
        <v>3084</v>
      </c>
      <c r="N2447" s="2">
        <f t="shared" si="349"/>
        <v>3083</v>
      </c>
      <c r="O2447">
        <f t="shared" si="343"/>
        <v>2022</v>
      </c>
      <c r="P2447" t="str">
        <f t="shared" si="344"/>
        <v>Sep</v>
      </c>
      <c r="Q2447" t="str">
        <f t="shared" si="345"/>
        <v>Sep-2022</v>
      </c>
      <c r="R2447" s="2" t="str">
        <f t="shared" si="350"/>
        <v>ADULTS</v>
      </c>
    </row>
    <row r="2448" spans="1:18" x14ac:dyDescent="0.35">
      <c r="A2448" s="1">
        <v>44639</v>
      </c>
      <c r="B2448" t="s">
        <v>2478</v>
      </c>
      <c r="C2448">
        <v>51</v>
      </c>
      <c r="D2448" t="s">
        <v>21</v>
      </c>
      <c r="E2448" t="s">
        <v>15</v>
      </c>
      <c r="F2448" t="s">
        <v>16</v>
      </c>
      <c r="G2448" s="6">
        <f>VLOOKUP(F2448,S$11:$T$15, 2, FALSE)</f>
        <v>2509.1716796874998</v>
      </c>
      <c r="H2448" t="s">
        <v>12</v>
      </c>
      <c r="I2448" s="2">
        <v>1630.69</v>
      </c>
      <c r="J2448" t="str">
        <f t="shared" si="346"/>
        <v>40-59</v>
      </c>
      <c r="K2448" s="2">
        <f t="shared" si="342"/>
        <v>1793.7590000000002</v>
      </c>
      <c r="L2448" s="2">
        <f t="shared" si="347"/>
        <v>1794</v>
      </c>
      <c r="M2448" s="2">
        <f t="shared" si="348"/>
        <v>1794</v>
      </c>
      <c r="N2448" s="2">
        <f t="shared" si="349"/>
        <v>1793</v>
      </c>
      <c r="O2448">
        <f t="shared" si="343"/>
        <v>2022</v>
      </c>
      <c r="P2448" t="str">
        <f t="shared" si="344"/>
        <v>Mar</v>
      </c>
      <c r="Q2448" t="str">
        <f t="shared" si="345"/>
        <v>Mar-2022</v>
      </c>
      <c r="R2448" s="2" t="str">
        <f t="shared" si="350"/>
        <v>ADULTS</v>
      </c>
    </row>
    <row r="2449" spans="1:18" x14ac:dyDescent="0.35">
      <c r="A2449" s="1">
        <v>44950</v>
      </c>
      <c r="B2449" t="s">
        <v>2479</v>
      </c>
      <c r="C2449">
        <v>43</v>
      </c>
      <c r="D2449" t="s">
        <v>14</v>
      </c>
      <c r="E2449" t="s">
        <v>19</v>
      </c>
      <c r="F2449" t="s">
        <v>23</v>
      </c>
      <c r="G2449" s="6">
        <f>VLOOKUP(F2449,S$11:$T$15, 2, FALSE)</f>
        <v>2440.2966694490819</v>
      </c>
      <c r="H2449" t="s">
        <v>12</v>
      </c>
      <c r="I2449" s="2">
        <v>2741.98</v>
      </c>
      <c r="J2449" t="str">
        <f t="shared" si="346"/>
        <v>40-59</v>
      </c>
      <c r="K2449" s="2">
        <f t="shared" si="342"/>
        <v>3016.1780000000003</v>
      </c>
      <c r="L2449" s="2">
        <f t="shared" si="347"/>
        <v>3016</v>
      </c>
      <c r="M2449" s="2">
        <f t="shared" si="348"/>
        <v>3017</v>
      </c>
      <c r="N2449" s="2">
        <f t="shared" si="349"/>
        <v>3016</v>
      </c>
      <c r="O2449">
        <f t="shared" si="343"/>
        <v>2023</v>
      </c>
      <c r="P2449" t="str">
        <f t="shared" si="344"/>
        <v>Jan</v>
      </c>
      <c r="Q2449" t="str">
        <f t="shared" si="345"/>
        <v>Jan-2023</v>
      </c>
      <c r="R2449" s="2" t="str">
        <f t="shared" si="350"/>
        <v>ADULTS</v>
      </c>
    </row>
    <row r="2450" spans="1:18" x14ac:dyDescent="0.35">
      <c r="A2450" s="1">
        <v>44909</v>
      </c>
      <c r="B2450" t="s">
        <v>2480</v>
      </c>
      <c r="C2450">
        <v>3</v>
      </c>
      <c r="D2450" t="s">
        <v>9</v>
      </c>
      <c r="E2450" t="s">
        <v>15</v>
      </c>
      <c r="F2450" t="s">
        <v>30</v>
      </c>
      <c r="G2450" s="6">
        <f>VLOOKUP(F2450,S$11:$T$15, 2, FALSE)</f>
        <v>2496.7676064257025</v>
      </c>
      <c r="H2450" t="s">
        <v>37</v>
      </c>
      <c r="I2450" s="2">
        <v>1593.4</v>
      </c>
      <c r="J2450" t="str">
        <f t="shared" si="346"/>
        <v>0-17</v>
      </c>
      <c r="K2450" s="2">
        <f t="shared" si="342"/>
        <v>1752.7400000000002</v>
      </c>
      <c r="L2450" s="2">
        <f t="shared" si="347"/>
        <v>1753</v>
      </c>
      <c r="M2450" s="2">
        <f t="shared" si="348"/>
        <v>1753</v>
      </c>
      <c r="N2450" s="2">
        <f t="shared" si="349"/>
        <v>1752</v>
      </c>
      <c r="O2450">
        <f t="shared" si="343"/>
        <v>2022</v>
      </c>
      <c r="P2450" t="str">
        <f t="shared" si="344"/>
        <v>Dec</v>
      </c>
      <c r="Q2450" t="str">
        <f t="shared" si="345"/>
        <v>Dec-2022</v>
      </c>
      <c r="R2450" s="2" t="str">
        <f t="shared" si="350"/>
        <v>CHILDREN</v>
      </c>
    </row>
    <row r="2451" spans="1:18" x14ac:dyDescent="0.35">
      <c r="A2451" s="1">
        <v>44792</v>
      </c>
      <c r="B2451" t="s">
        <v>2481</v>
      </c>
      <c r="C2451">
        <v>19</v>
      </c>
      <c r="D2451" t="s">
        <v>14</v>
      </c>
      <c r="E2451" t="s">
        <v>35</v>
      </c>
      <c r="F2451" t="s">
        <v>30</v>
      </c>
      <c r="G2451" s="6">
        <f>VLOOKUP(F2451,S$11:$T$15, 2, FALSE)</f>
        <v>2496.7676064257025</v>
      </c>
      <c r="H2451" t="s">
        <v>17</v>
      </c>
      <c r="I2451" s="2">
        <v>4482.5</v>
      </c>
      <c r="J2451" t="str">
        <f t="shared" si="346"/>
        <v>18-39</v>
      </c>
      <c r="K2451" s="2">
        <f t="shared" si="342"/>
        <v>4930.75</v>
      </c>
      <c r="L2451" s="2">
        <f t="shared" si="347"/>
        <v>4931</v>
      </c>
      <c r="M2451" s="2">
        <f t="shared" si="348"/>
        <v>4931</v>
      </c>
      <c r="N2451" s="2">
        <f t="shared" si="349"/>
        <v>4930</v>
      </c>
      <c r="O2451">
        <f t="shared" si="343"/>
        <v>2022</v>
      </c>
      <c r="P2451" t="str">
        <f t="shared" si="344"/>
        <v>Aug</v>
      </c>
      <c r="Q2451" t="str">
        <f t="shared" si="345"/>
        <v>Aug-2022</v>
      </c>
      <c r="R2451" s="2" t="str">
        <f t="shared" si="350"/>
        <v>ADULTS</v>
      </c>
    </row>
    <row r="2452" spans="1:18" x14ac:dyDescent="0.35">
      <c r="A2452" s="1">
        <v>44686</v>
      </c>
      <c r="B2452" t="s">
        <v>2482</v>
      </c>
      <c r="C2452">
        <v>27</v>
      </c>
      <c r="D2452" t="s">
        <v>9</v>
      </c>
      <c r="E2452" t="s">
        <v>10</v>
      </c>
      <c r="F2452" t="s">
        <v>11</v>
      </c>
      <c r="G2452" s="6">
        <f>VLOOKUP(F2452,S$11:$T$15, 2, FALSE)</f>
        <v>2503.6022787783868</v>
      </c>
      <c r="H2452" t="s">
        <v>12</v>
      </c>
      <c r="I2452" s="2">
        <v>3733.37</v>
      </c>
      <c r="J2452" t="str">
        <f t="shared" si="346"/>
        <v>18-39</v>
      </c>
      <c r="K2452" s="2">
        <f t="shared" si="342"/>
        <v>4106.7070000000003</v>
      </c>
      <c r="L2452" s="2">
        <f t="shared" si="347"/>
        <v>4107</v>
      </c>
      <c r="M2452" s="2">
        <f t="shared" si="348"/>
        <v>4107</v>
      </c>
      <c r="N2452" s="2">
        <f t="shared" si="349"/>
        <v>4106</v>
      </c>
      <c r="O2452">
        <f t="shared" si="343"/>
        <v>2022</v>
      </c>
      <c r="P2452" t="str">
        <f t="shared" si="344"/>
        <v>May</v>
      </c>
      <c r="Q2452" t="str">
        <f t="shared" si="345"/>
        <v>May-2022</v>
      </c>
      <c r="R2452" s="2" t="str">
        <f t="shared" si="350"/>
        <v>ADULTS</v>
      </c>
    </row>
    <row r="2453" spans="1:18" x14ac:dyDescent="0.35">
      <c r="A2453" s="1">
        <v>44788</v>
      </c>
      <c r="B2453" t="s">
        <v>2483</v>
      </c>
      <c r="C2453">
        <v>44</v>
      </c>
      <c r="D2453" t="s">
        <v>9</v>
      </c>
      <c r="E2453" t="s">
        <v>22</v>
      </c>
      <c r="F2453" t="s">
        <v>11</v>
      </c>
      <c r="G2453" s="6">
        <f>VLOOKUP(F2453,S$11:$T$15, 2, FALSE)</f>
        <v>2503.6022787783868</v>
      </c>
      <c r="H2453" t="s">
        <v>28</v>
      </c>
      <c r="I2453" s="2">
        <v>639.41999999999996</v>
      </c>
      <c r="J2453" t="str">
        <f t="shared" si="346"/>
        <v>40-59</v>
      </c>
      <c r="K2453" s="2">
        <f t="shared" si="342"/>
        <v>703.36199999999997</v>
      </c>
      <c r="L2453" s="2">
        <f t="shared" si="347"/>
        <v>703</v>
      </c>
      <c r="M2453" s="2">
        <f t="shared" si="348"/>
        <v>704</v>
      </c>
      <c r="N2453" s="2">
        <f t="shared" si="349"/>
        <v>703</v>
      </c>
      <c r="O2453">
        <f t="shared" si="343"/>
        <v>2022</v>
      </c>
      <c r="P2453" t="str">
        <f t="shared" si="344"/>
        <v>Aug</v>
      </c>
      <c r="Q2453" t="str">
        <f t="shared" si="345"/>
        <v>Aug-2022</v>
      </c>
      <c r="R2453" s="2" t="str">
        <f t="shared" si="350"/>
        <v>ADULTS</v>
      </c>
    </row>
    <row r="2454" spans="1:18" x14ac:dyDescent="0.35">
      <c r="A2454" s="1">
        <v>44631</v>
      </c>
      <c r="B2454" t="s">
        <v>2484</v>
      </c>
      <c r="C2454">
        <v>34</v>
      </c>
      <c r="D2454" t="s">
        <v>21</v>
      </c>
      <c r="E2454" t="s">
        <v>19</v>
      </c>
      <c r="F2454" t="s">
        <v>23</v>
      </c>
      <c r="G2454" s="6">
        <f>VLOOKUP(F2454,S$11:$T$15, 2, FALSE)</f>
        <v>2440.2966694490819</v>
      </c>
      <c r="H2454" t="s">
        <v>17</v>
      </c>
      <c r="I2454" s="2">
        <v>3264.5</v>
      </c>
      <c r="J2454" t="str">
        <f t="shared" si="346"/>
        <v>18-39</v>
      </c>
      <c r="K2454" s="2">
        <f t="shared" si="342"/>
        <v>3590.9500000000003</v>
      </c>
      <c r="L2454" s="2">
        <f t="shared" si="347"/>
        <v>3591</v>
      </c>
      <c r="M2454" s="2">
        <f t="shared" si="348"/>
        <v>3591</v>
      </c>
      <c r="N2454" s="2">
        <f t="shared" si="349"/>
        <v>3590</v>
      </c>
      <c r="O2454">
        <f t="shared" si="343"/>
        <v>2022</v>
      </c>
      <c r="P2454" t="str">
        <f t="shared" si="344"/>
        <v>Mar</v>
      </c>
      <c r="Q2454" t="str">
        <f t="shared" si="345"/>
        <v>Mar-2022</v>
      </c>
      <c r="R2454" s="2" t="str">
        <f t="shared" si="350"/>
        <v>ADULTS</v>
      </c>
    </row>
    <row r="2455" spans="1:18" x14ac:dyDescent="0.35">
      <c r="A2455" s="1">
        <v>44585</v>
      </c>
      <c r="B2455" t="s">
        <v>2485</v>
      </c>
      <c r="C2455">
        <v>32</v>
      </c>
      <c r="D2455" t="s">
        <v>21</v>
      </c>
      <c r="E2455" t="s">
        <v>15</v>
      </c>
      <c r="F2455" t="s">
        <v>11</v>
      </c>
      <c r="G2455" s="6">
        <f>VLOOKUP(F2455,S$11:$T$15, 2, FALSE)</f>
        <v>2503.6022787783868</v>
      </c>
      <c r="H2455" t="s">
        <v>12</v>
      </c>
      <c r="I2455" s="2">
        <v>2171.25</v>
      </c>
      <c r="J2455" t="str">
        <f t="shared" si="346"/>
        <v>18-39</v>
      </c>
      <c r="K2455" s="2">
        <f t="shared" si="342"/>
        <v>2388.375</v>
      </c>
      <c r="L2455" s="2">
        <f t="shared" si="347"/>
        <v>2388</v>
      </c>
      <c r="M2455" s="2">
        <f t="shared" si="348"/>
        <v>2389</v>
      </c>
      <c r="N2455" s="2">
        <f t="shared" si="349"/>
        <v>2388</v>
      </c>
      <c r="O2455">
        <f t="shared" si="343"/>
        <v>2022</v>
      </c>
      <c r="P2455" t="str">
        <f t="shared" si="344"/>
        <v>Jan</v>
      </c>
      <c r="Q2455" t="str">
        <f t="shared" si="345"/>
        <v>Jan-2022</v>
      </c>
      <c r="R2455" s="2" t="str">
        <f t="shared" si="350"/>
        <v>ADULTS</v>
      </c>
    </row>
    <row r="2456" spans="1:18" x14ac:dyDescent="0.35">
      <c r="A2456" s="1">
        <v>44889</v>
      </c>
      <c r="B2456" t="s">
        <v>2486</v>
      </c>
      <c r="C2456">
        <v>84</v>
      </c>
      <c r="D2456" t="s">
        <v>21</v>
      </c>
      <c r="E2456" t="s">
        <v>33</v>
      </c>
      <c r="F2456" t="s">
        <v>23</v>
      </c>
      <c r="G2456" s="6">
        <f>VLOOKUP(F2456,S$11:$T$15, 2, FALSE)</f>
        <v>2440.2966694490819</v>
      </c>
      <c r="H2456" t="s">
        <v>67</v>
      </c>
      <c r="I2456" s="2">
        <v>2947.12</v>
      </c>
      <c r="J2456" t="str">
        <f t="shared" si="346"/>
        <v>&gt;59</v>
      </c>
      <c r="K2456" s="2">
        <f t="shared" si="342"/>
        <v>3241.8320000000003</v>
      </c>
      <c r="L2456" s="2">
        <f t="shared" si="347"/>
        <v>3242</v>
      </c>
      <c r="M2456" s="2">
        <f t="shared" si="348"/>
        <v>3242</v>
      </c>
      <c r="N2456" s="2">
        <f t="shared" si="349"/>
        <v>3241</v>
      </c>
      <c r="O2456">
        <f t="shared" si="343"/>
        <v>2022</v>
      </c>
      <c r="P2456" t="str">
        <f t="shared" si="344"/>
        <v>Nov</v>
      </c>
      <c r="Q2456" t="str">
        <f t="shared" si="345"/>
        <v>Nov-2022</v>
      </c>
      <c r="R2456" s="2" t="str">
        <f t="shared" si="350"/>
        <v>ADULTS</v>
      </c>
    </row>
    <row r="2457" spans="1:18" x14ac:dyDescent="0.35">
      <c r="A2457" s="1">
        <v>44844</v>
      </c>
      <c r="B2457" t="s">
        <v>2487</v>
      </c>
      <c r="C2457">
        <v>33</v>
      </c>
      <c r="D2457" t="s">
        <v>9</v>
      </c>
      <c r="E2457" t="s">
        <v>33</v>
      </c>
      <c r="F2457" t="s">
        <v>30</v>
      </c>
      <c r="G2457" s="6">
        <f>VLOOKUP(F2457,S$11:$T$15, 2, FALSE)</f>
        <v>2496.7676064257025</v>
      </c>
      <c r="H2457" t="s">
        <v>40</v>
      </c>
      <c r="I2457" s="2">
        <v>2661.05</v>
      </c>
      <c r="J2457" t="str">
        <f t="shared" si="346"/>
        <v>18-39</v>
      </c>
      <c r="K2457" s="2">
        <f t="shared" si="342"/>
        <v>2927.1550000000007</v>
      </c>
      <c r="L2457" s="2">
        <f t="shared" si="347"/>
        <v>2927</v>
      </c>
      <c r="M2457" s="2">
        <f t="shared" si="348"/>
        <v>2928</v>
      </c>
      <c r="N2457" s="2">
        <f t="shared" si="349"/>
        <v>2927</v>
      </c>
      <c r="O2457">
        <f t="shared" si="343"/>
        <v>2022</v>
      </c>
      <c r="P2457" t="str">
        <f t="shared" si="344"/>
        <v>Oct</v>
      </c>
      <c r="Q2457" t="str">
        <f t="shared" si="345"/>
        <v>Oct-2022</v>
      </c>
      <c r="R2457" s="2" t="str">
        <f t="shared" si="350"/>
        <v>ADULTS</v>
      </c>
    </row>
    <row r="2458" spans="1:18" x14ac:dyDescent="0.35">
      <c r="A2458" s="1">
        <v>44962</v>
      </c>
      <c r="B2458" t="s">
        <v>2488</v>
      </c>
      <c r="C2458">
        <v>48</v>
      </c>
      <c r="D2458" t="s">
        <v>21</v>
      </c>
      <c r="E2458" t="s">
        <v>22</v>
      </c>
      <c r="F2458" t="s">
        <v>23</v>
      </c>
      <c r="G2458" s="6">
        <f>VLOOKUP(F2458,S$11:$T$15, 2, FALSE)</f>
        <v>2440.2966694490819</v>
      </c>
      <c r="H2458" t="s">
        <v>28</v>
      </c>
      <c r="I2458" s="2">
        <v>985.78</v>
      </c>
      <c r="J2458" t="str">
        <f t="shared" si="346"/>
        <v>40-59</v>
      </c>
      <c r="K2458" s="2">
        <f t="shared" si="342"/>
        <v>1084.3579999999999</v>
      </c>
      <c r="L2458" s="2">
        <f t="shared" si="347"/>
        <v>1084</v>
      </c>
      <c r="M2458" s="2">
        <f t="shared" si="348"/>
        <v>1085</v>
      </c>
      <c r="N2458" s="2">
        <f t="shared" si="349"/>
        <v>1084</v>
      </c>
      <c r="O2458">
        <f t="shared" si="343"/>
        <v>2023</v>
      </c>
      <c r="P2458" t="str">
        <f t="shared" si="344"/>
        <v>Feb</v>
      </c>
      <c r="Q2458" t="str">
        <f t="shared" si="345"/>
        <v>Feb-2023</v>
      </c>
      <c r="R2458" s="2" t="str">
        <f t="shared" si="350"/>
        <v>ADULTS</v>
      </c>
    </row>
    <row r="2459" spans="1:18" x14ac:dyDescent="0.35">
      <c r="A2459" s="1">
        <v>44612</v>
      </c>
      <c r="B2459" t="s">
        <v>2489</v>
      </c>
      <c r="C2459">
        <v>50</v>
      </c>
      <c r="D2459" t="s">
        <v>9</v>
      </c>
      <c r="E2459" t="s">
        <v>10</v>
      </c>
      <c r="F2459" t="s">
        <v>16</v>
      </c>
      <c r="G2459" s="6">
        <f>VLOOKUP(F2459,S$11:$T$15, 2, FALSE)</f>
        <v>2509.1716796874998</v>
      </c>
      <c r="H2459" t="s">
        <v>37</v>
      </c>
      <c r="I2459" s="2">
        <v>2339.46</v>
      </c>
      <c r="J2459" t="str">
        <f t="shared" si="346"/>
        <v>40-59</v>
      </c>
      <c r="K2459" s="2">
        <f t="shared" si="342"/>
        <v>2573.4060000000004</v>
      </c>
      <c r="L2459" s="2">
        <f t="shared" si="347"/>
        <v>2573</v>
      </c>
      <c r="M2459" s="2">
        <f t="shared" si="348"/>
        <v>2574</v>
      </c>
      <c r="N2459" s="2">
        <f t="shared" si="349"/>
        <v>2573</v>
      </c>
      <c r="O2459">
        <f t="shared" si="343"/>
        <v>2022</v>
      </c>
      <c r="P2459" t="str">
        <f t="shared" si="344"/>
        <v>Feb</v>
      </c>
      <c r="Q2459" t="str">
        <f t="shared" si="345"/>
        <v>Feb-2022</v>
      </c>
      <c r="R2459" s="2" t="str">
        <f t="shared" si="350"/>
        <v>ADULTS</v>
      </c>
    </row>
    <row r="2460" spans="1:18" x14ac:dyDescent="0.35">
      <c r="A2460" s="1">
        <v>45173</v>
      </c>
      <c r="B2460" t="s">
        <v>2490</v>
      </c>
      <c r="C2460">
        <v>35</v>
      </c>
      <c r="D2460" t="s">
        <v>14</v>
      </c>
      <c r="E2460" t="s">
        <v>25</v>
      </c>
      <c r="F2460" t="s">
        <v>11</v>
      </c>
      <c r="G2460" s="6">
        <f>VLOOKUP(F2460,S$11:$T$15, 2, FALSE)</f>
        <v>2503.6022787783868</v>
      </c>
      <c r="H2460" t="s">
        <v>40</v>
      </c>
      <c r="I2460" s="2">
        <v>1398.84</v>
      </c>
      <c r="J2460" t="str">
        <f t="shared" si="346"/>
        <v>18-39</v>
      </c>
      <c r="K2460" s="2">
        <f t="shared" si="342"/>
        <v>1538.7239999999999</v>
      </c>
      <c r="L2460" s="2">
        <f t="shared" si="347"/>
        <v>1539</v>
      </c>
      <c r="M2460" s="2">
        <f t="shared" si="348"/>
        <v>1539</v>
      </c>
      <c r="N2460" s="2">
        <f t="shared" si="349"/>
        <v>1538</v>
      </c>
      <c r="O2460">
        <f t="shared" si="343"/>
        <v>2023</v>
      </c>
      <c r="P2460" t="str">
        <f t="shared" si="344"/>
        <v>Sep</v>
      </c>
      <c r="Q2460" t="str">
        <f t="shared" si="345"/>
        <v>Sep-2023</v>
      </c>
      <c r="R2460" s="2" t="str">
        <f t="shared" si="350"/>
        <v>ADULTS</v>
      </c>
    </row>
    <row r="2461" spans="1:18" x14ac:dyDescent="0.35">
      <c r="A2461" s="1">
        <v>44995</v>
      </c>
      <c r="B2461" t="s">
        <v>2491</v>
      </c>
      <c r="C2461">
        <v>1</v>
      </c>
      <c r="D2461" t="s">
        <v>21</v>
      </c>
      <c r="E2461" t="s">
        <v>22</v>
      </c>
      <c r="F2461" t="s">
        <v>23</v>
      </c>
      <c r="G2461" s="6">
        <f>VLOOKUP(F2461,S$11:$T$15, 2, FALSE)</f>
        <v>2440.2966694490819</v>
      </c>
      <c r="H2461" t="s">
        <v>17</v>
      </c>
      <c r="I2461" s="2">
        <v>3709.55</v>
      </c>
      <c r="J2461" t="str">
        <f t="shared" si="346"/>
        <v>0-17</v>
      </c>
      <c r="K2461" s="2">
        <f t="shared" si="342"/>
        <v>4080.5050000000006</v>
      </c>
      <c r="L2461" s="2">
        <f t="shared" si="347"/>
        <v>4081</v>
      </c>
      <c r="M2461" s="2">
        <f t="shared" si="348"/>
        <v>4081</v>
      </c>
      <c r="N2461" s="2">
        <f t="shared" si="349"/>
        <v>4080</v>
      </c>
      <c r="O2461">
        <f t="shared" si="343"/>
        <v>2023</v>
      </c>
      <c r="P2461" t="str">
        <f t="shared" si="344"/>
        <v>Mar</v>
      </c>
      <c r="Q2461" t="str">
        <f t="shared" si="345"/>
        <v>Mar-2023</v>
      </c>
      <c r="R2461" s="2" t="str">
        <f t="shared" si="350"/>
        <v>CHILDREN</v>
      </c>
    </row>
    <row r="2462" spans="1:18" x14ac:dyDescent="0.35">
      <c r="A2462" s="1">
        <v>45064</v>
      </c>
      <c r="B2462" t="s">
        <v>2492</v>
      </c>
      <c r="C2462">
        <v>15</v>
      </c>
      <c r="D2462" t="s">
        <v>14</v>
      </c>
      <c r="E2462" t="s">
        <v>22</v>
      </c>
      <c r="F2462" t="s">
        <v>16</v>
      </c>
      <c r="G2462" s="6">
        <f>VLOOKUP(F2462,S$11:$T$15, 2, FALSE)</f>
        <v>2509.1716796874998</v>
      </c>
      <c r="H2462" t="s">
        <v>12</v>
      </c>
      <c r="I2462" s="2">
        <v>3698.26</v>
      </c>
      <c r="J2462" t="str">
        <f t="shared" si="346"/>
        <v>0-17</v>
      </c>
      <c r="K2462" s="2">
        <f t="shared" si="342"/>
        <v>4068.0860000000007</v>
      </c>
      <c r="L2462" s="2">
        <f t="shared" si="347"/>
        <v>4068</v>
      </c>
      <c r="M2462" s="2">
        <f t="shared" si="348"/>
        <v>4069</v>
      </c>
      <c r="N2462" s="2">
        <f t="shared" si="349"/>
        <v>4068</v>
      </c>
      <c r="O2462">
        <f t="shared" si="343"/>
        <v>2023</v>
      </c>
      <c r="P2462" t="str">
        <f t="shared" si="344"/>
        <v>May</v>
      </c>
      <c r="Q2462" t="str">
        <f t="shared" si="345"/>
        <v>May-2023</v>
      </c>
      <c r="R2462" s="2" t="str">
        <f t="shared" si="350"/>
        <v>CHILDREN</v>
      </c>
    </row>
    <row r="2463" spans="1:18" x14ac:dyDescent="0.35">
      <c r="A2463" s="1">
        <v>45224</v>
      </c>
      <c r="B2463" t="s">
        <v>2493</v>
      </c>
      <c r="C2463">
        <v>40</v>
      </c>
      <c r="D2463" t="s">
        <v>14</v>
      </c>
      <c r="E2463" t="s">
        <v>22</v>
      </c>
      <c r="F2463" t="s">
        <v>23</v>
      </c>
      <c r="G2463" s="6">
        <f>VLOOKUP(F2463,S$11:$T$15, 2, FALSE)</f>
        <v>2440.2966694490819</v>
      </c>
      <c r="H2463" t="s">
        <v>40</v>
      </c>
      <c r="I2463" s="2">
        <v>2172.58</v>
      </c>
      <c r="J2463" t="str">
        <f t="shared" si="346"/>
        <v>40-59</v>
      </c>
      <c r="K2463" s="2">
        <f t="shared" si="342"/>
        <v>2389.8380000000002</v>
      </c>
      <c r="L2463" s="2">
        <f t="shared" si="347"/>
        <v>2390</v>
      </c>
      <c r="M2463" s="2">
        <f t="shared" si="348"/>
        <v>2390</v>
      </c>
      <c r="N2463" s="2">
        <f t="shared" si="349"/>
        <v>2389</v>
      </c>
      <c r="O2463">
        <f t="shared" si="343"/>
        <v>2023</v>
      </c>
      <c r="P2463" t="str">
        <f t="shared" si="344"/>
        <v>Oct</v>
      </c>
      <c r="Q2463" t="str">
        <f t="shared" si="345"/>
        <v>Oct-2023</v>
      </c>
      <c r="R2463" s="2" t="str">
        <f t="shared" si="350"/>
        <v>ADULTS</v>
      </c>
    </row>
    <row r="2464" spans="1:18" x14ac:dyDescent="0.35">
      <c r="A2464" s="1">
        <v>44704</v>
      </c>
      <c r="B2464" t="s">
        <v>2494</v>
      </c>
      <c r="C2464">
        <v>72</v>
      </c>
      <c r="D2464" t="s">
        <v>21</v>
      </c>
      <c r="E2464" t="s">
        <v>15</v>
      </c>
      <c r="F2464" t="s">
        <v>23</v>
      </c>
      <c r="G2464" s="6">
        <f>VLOOKUP(F2464,S$11:$T$15, 2, FALSE)</f>
        <v>2440.2966694490819</v>
      </c>
      <c r="H2464" t="s">
        <v>40</v>
      </c>
      <c r="I2464" s="2">
        <v>2643.52</v>
      </c>
      <c r="J2464" t="str">
        <f t="shared" si="346"/>
        <v>&gt;59</v>
      </c>
      <c r="K2464" s="2">
        <f t="shared" si="342"/>
        <v>2907.8720000000003</v>
      </c>
      <c r="L2464" s="2">
        <f t="shared" si="347"/>
        <v>2908</v>
      </c>
      <c r="M2464" s="2">
        <f t="shared" si="348"/>
        <v>2908</v>
      </c>
      <c r="N2464" s="2">
        <f t="shared" si="349"/>
        <v>2907</v>
      </c>
      <c r="O2464">
        <f t="shared" si="343"/>
        <v>2022</v>
      </c>
      <c r="P2464" t="str">
        <f t="shared" si="344"/>
        <v>May</v>
      </c>
      <c r="Q2464" t="str">
        <f t="shared" si="345"/>
        <v>May-2022</v>
      </c>
      <c r="R2464" s="2" t="str">
        <f t="shared" si="350"/>
        <v>ADULTS</v>
      </c>
    </row>
    <row r="2465" spans="1:18" x14ac:dyDescent="0.35">
      <c r="A2465" s="1">
        <v>45104</v>
      </c>
      <c r="B2465" t="s">
        <v>2495</v>
      </c>
      <c r="C2465">
        <v>15</v>
      </c>
      <c r="D2465" t="s">
        <v>14</v>
      </c>
      <c r="E2465" t="s">
        <v>33</v>
      </c>
      <c r="F2465" t="s">
        <v>23</v>
      </c>
      <c r="G2465" s="6">
        <f>VLOOKUP(F2465,S$11:$T$15, 2, FALSE)</f>
        <v>2440.2966694490819</v>
      </c>
      <c r="H2465" t="s">
        <v>37</v>
      </c>
      <c r="I2465" s="2">
        <v>742.51</v>
      </c>
      <c r="J2465" t="str">
        <f t="shared" si="346"/>
        <v>0-17</v>
      </c>
      <c r="K2465" s="2">
        <f t="shared" si="342"/>
        <v>816.76100000000008</v>
      </c>
      <c r="L2465" s="2">
        <f t="shared" si="347"/>
        <v>817</v>
      </c>
      <c r="M2465" s="2">
        <f t="shared" si="348"/>
        <v>817</v>
      </c>
      <c r="N2465" s="2">
        <f t="shared" si="349"/>
        <v>816</v>
      </c>
      <c r="O2465">
        <f t="shared" si="343"/>
        <v>2023</v>
      </c>
      <c r="P2465" t="str">
        <f t="shared" si="344"/>
        <v>Jun</v>
      </c>
      <c r="Q2465" t="str">
        <f t="shared" si="345"/>
        <v>Jun-2023</v>
      </c>
      <c r="R2465" s="2" t="str">
        <f t="shared" si="350"/>
        <v>CHILDREN</v>
      </c>
    </row>
    <row r="2466" spans="1:18" x14ac:dyDescent="0.35">
      <c r="A2466" s="1">
        <v>45281</v>
      </c>
      <c r="B2466" t="s">
        <v>2496</v>
      </c>
      <c r="C2466">
        <v>67</v>
      </c>
      <c r="D2466" t="s">
        <v>14</v>
      </c>
      <c r="E2466" t="s">
        <v>33</v>
      </c>
      <c r="F2466" t="s">
        <v>23</v>
      </c>
      <c r="G2466" s="6">
        <f>VLOOKUP(F2466,S$11:$T$15, 2, FALSE)</f>
        <v>2440.2966694490819</v>
      </c>
      <c r="H2466" t="s">
        <v>12</v>
      </c>
      <c r="I2466" s="2">
        <v>313.56</v>
      </c>
      <c r="J2466" t="str">
        <f t="shared" si="346"/>
        <v>&gt;59</v>
      </c>
      <c r="K2466" s="2">
        <f t="shared" si="342"/>
        <v>344.91600000000005</v>
      </c>
      <c r="L2466" s="2">
        <f t="shared" si="347"/>
        <v>345</v>
      </c>
      <c r="M2466" s="2">
        <f t="shared" si="348"/>
        <v>345</v>
      </c>
      <c r="N2466" s="2">
        <f t="shared" si="349"/>
        <v>344</v>
      </c>
      <c r="O2466">
        <f t="shared" si="343"/>
        <v>2023</v>
      </c>
      <c r="P2466" t="str">
        <f t="shared" si="344"/>
        <v>Dec</v>
      </c>
      <c r="Q2466" t="str">
        <f t="shared" si="345"/>
        <v>Dec-2023</v>
      </c>
      <c r="R2466" s="2" t="str">
        <f t="shared" si="350"/>
        <v>ADULTS</v>
      </c>
    </row>
    <row r="2467" spans="1:18" x14ac:dyDescent="0.35">
      <c r="A2467" s="1">
        <v>45134</v>
      </c>
      <c r="B2467" t="s">
        <v>2497</v>
      </c>
      <c r="C2467">
        <v>79</v>
      </c>
      <c r="D2467" t="s">
        <v>14</v>
      </c>
      <c r="E2467" t="s">
        <v>19</v>
      </c>
      <c r="F2467" t="s">
        <v>16</v>
      </c>
      <c r="G2467" s="6">
        <f>VLOOKUP(F2467,S$11:$T$15, 2, FALSE)</f>
        <v>2509.1716796874998</v>
      </c>
      <c r="H2467" t="s">
        <v>17</v>
      </c>
      <c r="I2467" s="2">
        <v>4937.0200000000004</v>
      </c>
      <c r="J2467" t="str">
        <f t="shared" si="346"/>
        <v>&gt;59</v>
      </c>
      <c r="K2467" s="2">
        <f t="shared" si="342"/>
        <v>5430.7220000000007</v>
      </c>
      <c r="L2467" s="2">
        <f t="shared" si="347"/>
        <v>5431</v>
      </c>
      <c r="M2467" s="2">
        <f t="shared" si="348"/>
        <v>5431</v>
      </c>
      <c r="N2467" s="2">
        <f t="shared" si="349"/>
        <v>5430</v>
      </c>
      <c r="O2467">
        <f t="shared" si="343"/>
        <v>2023</v>
      </c>
      <c r="P2467" t="str">
        <f t="shared" si="344"/>
        <v>Jul</v>
      </c>
      <c r="Q2467" t="str">
        <f t="shared" si="345"/>
        <v>Jul-2023</v>
      </c>
      <c r="R2467" s="2" t="str">
        <f t="shared" si="350"/>
        <v>ADULTS</v>
      </c>
    </row>
    <row r="2468" spans="1:18" x14ac:dyDescent="0.35">
      <c r="A2468" s="1">
        <v>44613</v>
      </c>
      <c r="B2468" t="s">
        <v>2498</v>
      </c>
      <c r="C2468">
        <v>32</v>
      </c>
      <c r="D2468" t="s">
        <v>14</v>
      </c>
      <c r="E2468" t="s">
        <v>22</v>
      </c>
      <c r="F2468" t="s">
        <v>11</v>
      </c>
      <c r="G2468" s="6">
        <f>VLOOKUP(F2468,S$11:$T$15, 2, FALSE)</f>
        <v>2503.6022787783868</v>
      </c>
      <c r="H2468" t="s">
        <v>40</v>
      </c>
      <c r="I2468" s="2">
        <v>4916.0200000000004</v>
      </c>
      <c r="J2468" t="str">
        <f t="shared" si="346"/>
        <v>18-39</v>
      </c>
      <c r="K2468" s="2">
        <f t="shared" si="342"/>
        <v>5407.6220000000012</v>
      </c>
      <c r="L2468" s="2">
        <f t="shared" si="347"/>
        <v>5408</v>
      </c>
      <c r="M2468" s="2">
        <f t="shared" si="348"/>
        <v>5408</v>
      </c>
      <c r="N2468" s="2">
        <f t="shared" si="349"/>
        <v>5407</v>
      </c>
      <c r="O2468">
        <f t="shared" si="343"/>
        <v>2022</v>
      </c>
      <c r="P2468" t="str">
        <f t="shared" si="344"/>
        <v>Feb</v>
      </c>
      <c r="Q2468" t="str">
        <f t="shared" si="345"/>
        <v>Feb-2022</v>
      </c>
      <c r="R2468" s="2" t="str">
        <f t="shared" si="350"/>
        <v>ADULTS</v>
      </c>
    </row>
    <row r="2469" spans="1:18" x14ac:dyDescent="0.35">
      <c r="A2469" s="1">
        <v>44908</v>
      </c>
      <c r="B2469" t="s">
        <v>2499</v>
      </c>
      <c r="C2469">
        <v>62</v>
      </c>
      <c r="D2469" t="s">
        <v>21</v>
      </c>
      <c r="E2469" t="s">
        <v>15</v>
      </c>
      <c r="F2469" t="s">
        <v>30</v>
      </c>
      <c r="G2469" s="6">
        <f>VLOOKUP(F2469,S$11:$T$15, 2, FALSE)</f>
        <v>2496.7676064257025</v>
      </c>
      <c r="H2469" t="s">
        <v>17</v>
      </c>
      <c r="I2469" s="2">
        <v>2253.64</v>
      </c>
      <c r="J2469" t="str">
        <f t="shared" si="346"/>
        <v>&gt;59</v>
      </c>
      <c r="K2469" s="2">
        <f t="shared" si="342"/>
        <v>2479.0039999999999</v>
      </c>
      <c r="L2469" s="2">
        <f t="shared" si="347"/>
        <v>2479</v>
      </c>
      <c r="M2469" s="2">
        <f t="shared" si="348"/>
        <v>2480</v>
      </c>
      <c r="N2469" s="2">
        <f t="shared" si="349"/>
        <v>2479</v>
      </c>
      <c r="O2469">
        <f t="shared" si="343"/>
        <v>2022</v>
      </c>
      <c r="P2469" t="str">
        <f t="shared" si="344"/>
        <v>Dec</v>
      </c>
      <c r="Q2469" t="str">
        <f t="shared" si="345"/>
        <v>Dec-2022</v>
      </c>
      <c r="R2469" s="2" t="str">
        <f t="shared" si="350"/>
        <v>ADULTS</v>
      </c>
    </row>
    <row r="2470" spans="1:18" x14ac:dyDescent="0.35">
      <c r="A2470" s="1">
        <v>44643</v>
      </c>
      <c r="B2470" t="s">
        <v>2500</v>
      </c>
      <c r="C2470">
        <v>8</v>
      </c>
      <c r="D2470" t="s">
        <v>14</v>
      </c>
      <c r="E2470" t="s">
        <v>33</v>
      </c>
      <c r="F2470" t="s">
        <v>23</v>
      </c>
      <c r="G2470" s="6">
        <f>VLOOKUP(F2470,S$11:$T$15, 2, FALSE)</f>
        <v>2440.2966694490819</v>
      </c>
      <c r="H2470" t="s">
        <v>37</v>
      </c>
      <c r="I2470" s="2">
        <v>4268.42</v>
      </c>
      <c r="J2470" t="str">
        <f t="shared" si="346"/>
        <v>0-17</v>
      </c>
      <c r="K2470" s="2">
        <f t="shared" si="342"/>
        <v>4695.2620000000006</v>
      </c>
      <c r="L2470" s="2">
        <f t="shared" si="347"/>
        <v>4695</v>
      </c>
      <c r="M2470" s="2">
        <f t="shared" si="348"/>
        <v>4696</v>
      </c>
      <c r="N2470" s="2">
        <f t="shared" si="349"/>
        <v>4695</v>
      </c>
      <c r="O2470">
        <f t="shared" si="343"/>
        <v>2022</v>
      </c>
      <c r="P2470" t="str">
        <f t="shared" si="344"/>
        <v>Mar</v>
      </c>
      <c r="Q2470" t="str">
        <f t="shared" si="345"/>
        <v>Mar-2022</v>
      </c>
      <c r="R2470" s="2" t="str">
        <f t="shared" si="350"/>
        <v>CHILDREN</v>
      </c>
    </row>
    <row r="2471" spans="1:18" x14ac:dyDescent="0.35">
      <c r="A2471" s="1">
        <v>44620</v>
      </c>
      <c r="B2471" t="s">
        <v>2501</v>
      </c>
      <c r="C2471">
        <v>33</v>
      </c>
      <c r="D2471" t="s">
        <v>9</v>
      </c>
      <c r="E2471" t="s">
        <v>33</v>
      </c>
      <c r="F2471" t="s">
        <v>23</v>
      </c>
      <c r="G2471" s="6">
        <f>VLOOKUP(F2471,S$11:$T$15, 2, FALSE)</f>
        <v>2440.2966694490819</v>
      </c>
      <c r="H2471" t="s">
        <v>17</v>
      </c>
      <c r="I2471" s="2">
        <v>324.8</v>
      </c>
      <c r="J2471" t="str">
        <f t="shared" si="346"/>
        <v>18-39</v>
      </c>
      <c r="K2471" s="2">
        <f t="shared" si="342"/>
        <v>357.28000000000003</v>
      </c>
      <c r="L2471" s="2">
        <f t="shared" si="347"/>
        <v>357</v>
      </c>
      <c r="M2471" s="2">
        <f t="shared" si="348"/>
        <v>358</v>
      </c>
      <c r="N2471" s="2">
        <f t="shared" si="349"/>
        <v>357</v>
      </c>
      <c r="O2471">
        <f t="shared" si="343"/>
        <v>2022</v>
      </c>
      <c r="P2471" t="str">
        <f t="shared" si="344"/>
        <v>Feb</v>
      </c>
      <c r="Q2471" t="str">
        <f t="shared" si="345"/>
        <v>Feb-2022</v>
      </c>
      <c r="R2471" s="2" t="str">
        <f t="shared" si="350"/>
        <v>ADULTS</v>
      </c>
    </row>
    <row r="2472" spans="1:18" x14ac:dyDescent="0.35">
      <c r="A2472" s="1">
        <v>45227</v>
      </c>
      <c r="B2472" t="s">
        <v>2502</v>
      </c>
      <c r="C2472">
        <v>62</v>
      </c>
      <c r="D2472" t="s">
        <v>14</v>
      </c>
      <c r="E2472" t="s">
        <v>22</v>
      </c>
      <c r="F2472" t="s">
        <v>11</v>
      </c>
      <c r="G2472" s="6">
        <f>VLOOKUP(F2472,S$11:$T$15, 2, FALSE)</f>
        <v>2503.6022787783868</v>
      </c>
      <c r="H2472" t="s">
        <v>40</v>
      </c>
      <c r="I2472" s="2">
        <v>509.47</v>
      </c>
      <c r="J2472" t="str">
        <f t="shared" si="346"/>
        <v>&gt;59</v>
      </c>
      <c r="K2472" s="2">
        <f t="shared" si="342"/>
        <v>560.41700000000003</v>
      </c>
      <c r="L2472" s="2">
        <f t="shared" si="347"/>
        <v>560</v>
      </c>
      <c r="M2472" s="2">
        <f t="shared" si="348"/>
        <v>561</v>
      </c>
      <c r="N2472" s="2">
        <f t="shared" si="349"/>
        <v>560</v>
      </c>
      <c r="O2472">
        <f t="shared" si="343"/>
        <v>2023</v>
      </c>
      <c r="P2472" t="str">
        <f t="shared" si="344"/>
        <v>Oct</v>
      </c>
      <c r="Q2472" t="str">
        <f t="shared" si="345"/>
        <v>Oct-2023</v>
      </c>
      <c r="R2472" s="2" t="str">
        <f t="shared" si="350"/>
        <v>ADULTS</v>
      </c>
    </row>
    <row r="2473" spans="1:18" x14ac:dyDescent="0.35">
      <c r="A2473" s="1">
        <v>44679</v>
      </c>
      <c r="B2473" t="s">
        <v>2503</v>
      </c>
      <c r="C2473">
        <v>86</v>
      </c>
      <c r="D2473" t="s">
        <v>14</v>
      </c>
      <c r="E2473" t="s">
        <v>10</v>
      </c>
      <c r="F2473" t="s">
        <v>11</v>
      </c>
      <c r="G2473" s="6">
        <f>VLOOKUP(F2473,S$11:$T$15, 2, FALSE)</f>
        <v>2503.6022787783868</v>
      </c>
      <c r="H2473" t="s">
        <v>40</v>
      </c>
      <c r="I2473" s="2">
        <v>2797.71</v>
      </c>
      <c r="J2473" t="str">
        <f t="shared" si="346"/>
        <v>&gt;59</v>
      </c>
      <c r="K2473" s="2">
        <f t="shared" si="342"/>
        <v>3077.4810000000002</v>
      </c>
      <c r="L2473" s="2">
        <f t="shared" si="347"/>
        <v>3077</v>
      </c>
      <c r="M2473" s="2">
        <f t="shared" si="348"/>
        <v>3078</v>
      </c>
      <c r="N2473" s="2">
        <f t="shared" si="349"/>
        <v>3077</v>
      </c>
      <c r="O2473">
        <f t="shared" si="343"/>
        <v>2022</v>
      </c>
      <c r="P2473" t="str">
        <f t="shared" si="344"/>
        <v>Apr</v>
      </c>
      <c r="Q2473" t="str">
        <f t="shared" si="345"/>
        <v>Apr-2022</v>
      </c>
      <c r="R2473" s="2" t="str">
        <f t="shared" si="350"/>
        <v>ADULTS</v>
      </c>
    </row>
    <row r="2474" spans="1:18" x14ac:dyDescent="0.35">
      <c r="A2474" s="1">
        <v>44981</v>
      </c>
      <c r="B2474" t="s">
        <v>2504</v>
      </c>
      <c r="C2474">
        <v>11</v>
      </c>
      <c r="D2474" t="s">
        <v>9</v>
      </c>
      <c r="E2474" t="s">
        <v>35</v>
      </c>
      <c r="F2474" t="s">
        <v>11</v>
      </c>
      <c r="G2474" s="6">
        <f>VLOOKUP(F2474,S$11:$T$15, 2, FALSE)</f>
        <v>2503.6022787783868</v>
      </c>
      <c r="H2474" t="s">
        <v>28</v>
      </c>
      <c r="I2474" s="2">
        <v>296.11</v>
      </c>
      <c r="J2474" t="str">
        <f t="shared" si="346"/>
        <v>0-17</v>
      </c>
      <c r="K2474" s="2">
        <f t="shared" si="342"/>
        <v>325.72100000000006</v>
      </c>
      <c r="L2474" s="2">
        <f t="shared" si="347"/>
        <v>326</v>
      </c>
      <c r="M2474" s="2">
        <f t="shared" si="348"/>
        <v>326</v>
      </c>
      <c r="N2474" s="2">
        <f t="shared" si="349"/>
        <v>325</v>
      </c>
      <c r="O2474">
        <f t="shared" si="343"/>
        <v>2023</v>
      </c>
      <c r="P2474" t="str">
        <f t="shared" si="344"/>
        <v>Feb</v>
      </c>
      <c r="Q2474" t="str">
        <f t="shared" si="345"/>
        <v>Feb-2023</v>
      </c>
      <c r="R2474" s="2" t="str">
        <f t="shared" si="350"/>
        <v>CHILDREN</v>
      </c>
    </row>
    <row r="2475" spans="1:18" x14ac:dyDescent="0.35">
      <c r="A2475" s="1">
        <v>44664</v>
      </c>
      <c r="B2475" t="s">
        <v>2505</v>
      </c>
      <c r="C2475">
        <v>91</v>
      </c>
      <c r="D2475" t="s">
        <v>21</v>
      </c>
      <c r="E2475" t="s">
        <v>19</v>
      </c>
      <c r="F2475" t="s">
        <v>30</v>
      </c>
      <c r="G2475" s="6">
        <f>VLOOKUP(F2475,S$11:$T$15, 2, FALSE)</f>
        <v>2496.7676064257025</v>
      </c>
      <c r="H2475" t="s">
        <v>17</v>
      </c>
      <c r="I2475" s="2">
        <v>3414.04</v>
      </c>
      <c r="J2475" t="str">
        <f t="shared" si="346"/>
        <v>&gt;59</v>
      </c>
      <c r="K2475" s="2">
        <f t="shared" si="342"/>
        <v>3755.4440000000004</v>
      </c>
      <c r="L2475" s="2">
        <f t="shared" si="347"/>
        <v>3755</v>
      </c>
      <c r="M2475" s="2">
        <f t="shared" si="348"/>
        <v>3756</v>
      </c>
      <c r="N2475" s="2">
        <f t="shared" si="349"/>
        <v>3755</v>
      </c>
      <c r="O2475">
        <f t="shared" si="343"/>
        <v>2022</v>
      </c>
      <c r="P2475" t="str">
        <f t="shared" si="344"/>
        <v>Apr</v>
      </c>
      <c r="Q2475" t="str">
        <f t="shared" si="345"/>
        <v>Apr-2022</v>
      </c>
      <c r="R2475" s="2" t="str">
        <f t="shared" si="350"/>
        <v>ADULTS</v>
      </c>
    </row>
    <row r="2476" spans="1:18" x14ac:dyDescent="0.35">
      <c r="A2476" s="1">
        <v>44945</v>
      </c>
      <c r="B2476" t="s">
        <v>2506</v>
      </c>
      <c r="C2476">
        <v>12</v>
      </c>
      <c r="D2476" t="s">
        <v>14</v>
      </c>
      <c r="E2476" t="s">
        <v>27</v>
      </c>
      <c r="F2476" t="s">
        <v>11</v>
      </c>
      <c r="G2476" s="6">
        <f>VLOOKUP(F2476,S$11:$T$15, 2, FALSE)</f>
        <v>2503.6022787783868</v>
      </c>
      <c r="H2476" t="s">
        <v>28</v>
      </c>
      <c r="I2476" s="2">
        <v>225.42</v>
      </c>
      <c r="J2476" t="str">
        <f t="shared" si="346"/>
        <v>0-17</v>
      </c>
      <c r="K2476" s="2">
        <f t="shared" si="342"/>
        <v>247.96200000000002</v>
      </c>
      <c r="L2476" s="2">
        <f t="shared" si="347"/>
        <v>248</v>
      </c>
      <c r="M2476" s="2">
        <f t="shared" si="348"/>
        <v>248</v>
      </c>
      <c r="N2476" s="2">
        <f t="shared" si="349"/>
        <v>247</v>
      </c>
      <c r="O2476">
        <f t="shared" si="343"/>
        <v>2023</v>
      </c>
      <c r="P2476" t="str">
        <f t="shared" si="344"/>
        <v>Jan</v>
      </c>
      <c r="Q2476" t="str">
        <f t="shared" si="345"/>
        <v>Jan-2023</v>
      </c>
      <c r="R2476" s="2" t="str">
        <f t="shared" si="350"/>
        <v>CHILDREN</v>
      </c>
    </row>
    <row r="2477" spans="1:18" x14ac:dyDescent="0.35">
      <c r="A2477" s="1">
        <v>45195</v>
      </c>
      <c r="B2477" t="s">
        <v>2507</v>
      </c>
      <c r="C2477">
        <v>50</v>
      </c>
      <c r="D2477" t="s">
        <v>9</v>
      </c>
      <c r="E2477" t="s">
        <v>15</v>
      </c>
      <c r="F2477" t="s">
        <v>30</v>
      </c>
      <c r="G2477" s="6">
        <f>VLOOKUP(F2477,S$11:$T$15, 2, FALSE)</f>
        <v>2496.7676064257025</v>
      </c>
      <c r="H2477" t="s">
        <v>17</v>
      </c>
      <c r="I2477" s="2">
        <v>1038.01</v>
      </c>
      <c r="J2477" t="str">
        <f t="shared" si="346"/>
        <v>40-59</v>
      </c>
      <c r="K2477" s="2">
        <f t="shared" si="342"/>
        <v>1141.8110000000001</v>
      </c>
      <c r="L2477" s="2">
        <f t="shared" si="347"/>
        <v>1142</v>
      </c>
      <c r="M2477" s="2">
        <f t="shared" si="348"/>
        <v>1142</v>
      </c>
      <c r="N2477" s="2">
        <f t="shared" si="349"/>
        <v>1141</v>
      </c>
      <c r="O2477">
        <f t="shared" si="343"/>
        <v>2023</v>
      </c>
      <c r="P2477" t="str">
        <f t="shared" si="344"/>
        <v>Sep</v>
      </c>
      <c r="Q2477" t="str">
        <f t="shared" si="345"/>
        <v>Sep-2023</v>
      </c>
      <c r="R2477" s="2" t="str">
        <f t="shared" si="350"/>
        <v>ADULTS</v>
      </c>
    </row>
    <row r="2478" spans="1:18" x14ac:dyDescent="0.35">
      <c r="A2478" s="1">
        <v>45118</v>
      </c>
      <c r="B2478" t="s">
        <v>2508</v>
      </c>
      <c r="C2478">
        <v>19</v>
      </c>
      <c r="D2478" t="s">
        <v>21</v>
      </c>
      <c r="E2478" t="s">
        <v>22</v>
      </c>
      <c r="F2478" t="s">
        <v>11</v>
      </c>
      <c r="G2478" s="6">
        <f>VLOOKUP(F2478,S$11:$T$15, 2, FALSE)</f>
        <v>2503.6022787783868</v>
      </c>
      <c r="H2478" t="s">
        <v>12</v>
      </c>
      <c r="I2478" s="2">
        <v>4617.04</v>
      </c>
      <c r="J2478" t="str">
        <f t="shared" si="346"/>
        <v>18-39</v>
      </c>
      <c r="K2478" s="2">
        <f t="shared" si="342"/>
        <v>5078.7440000000006</v>
      </c>
      <c r="L2478" s="2">
        <f t="shared" si="347"/>
        <v>5079</v>
      </c>
      <c r="M2478" s="2">
        <f t="shared" si="348"/>
        <v>5079</v>
      </c>
      <c r="N2478" s="2">
        <f t="shared" si="349"/>
        <v>5078</v>
      </c>
      <c r="O2478">
        <f t="shared" si="343"/>
        <v>2023</v>
      </c>
      <c r="P2478" t="str">
        <f t="shared" si="344"/>
        <v>Jul</v>
      </c>
      <c r="Q2478" t="str">
        <f t="shared" si="345"/>
        <v>Jul-2023</v>
      </c>
      <c r="R2478" s="2" t="str">
        <f t="shared" si="350"/>
        <v>ADULTS</v>
      </c>
    </row>
    <row r="2479" spans="1:18" x14ac:dyDescent="0.35">
      <c r="A2479" s="1">
        <v>44848</v>
      </c>
      <c r="B2479" t="s">
        <v>2509</v>
      </c>
      <c r="C2479">
        <v>49</v>
      </c>
      <c r="D2479" t="s">
        <v>9</v>
      </c>
      <c r="E2479" t="s">
        <v>35</v>
      </c>
      <c r="F2479" t="s">
        <v>23</v>
      </c>
      <c r="G2479" s="6">
        <f>VLOOKUP(F2479,S$11:$T$15, 2, FALSE)</f>
        <v>2440.2966694490819</v>
      </c>
      <c r="H2479" t="s">
        <v>40</v>
      </c>
      <c r="I2479" s="2">
        <v>1591.68</v>
      </c>
      <c r="J2479" t="str">
        <f t="shared" si="346"/>
        <v>40-59</v>
      </c>
      <c r="K2479" s="2">
        <f t="shared" si="342"/>
        <v>1750.8480000000002</v>
      </c>
      <c r="L2479" s="2">
        <f t="shared" si="347"/>
        <v>1751</v>
      </c>
      <c r="M2479" s="2">
        <f t="shared" si="348"/>
        <v>1751</v>
      </c>
      <c r="N2479" s="2">
        <f t="shared" si="349"/>
        <v>1750</v>
      </c>
      <c r="O2479">
        <f t="shared" si="343"/>
        <v>2022</v>
      </c>
      <c r="P2479" t="str">
        <f t="shared" si="344"/>
        <v>Oct</v>
      </c>
      <c r="Q2479" t="str">
        <f t="shared" si="345"/>
        <v>Oct-2022</v>
      </c>
      <c r="R2479" s="2" t="str">
        <f t="shared" si="350"/>
        <v>ADULTS</v>
      </c>
    </row>
    <row r="2480" spans="1:18" x14ac:dyDescent="0.35">
      <c r="A2480" s="1">
        <v>45010</v>
      </c>
      <c r="B2480" t="s">
        <v>2510</v>
      </c>
      <c r="C2480">
        <v>70</v>
      </c>
      <c r="D2480" t="s">
        <v>9</v>
      </c>
      <c r="E2480" t="s">
        <v>10</v>
      </c>
      <c r="F2480" t="s">
        <v>11</v>
      </c>
      <c r="G2480" s="6">
        <f>VLOOKUP(F2480,S$11:$T$15, 2, FALSE)</f>
        <v>2503.6022787783868</v>
      </c>
      <c r="H2480" t="s">
        <v>28</v>
      </c>
      <c r="I2480" s="2">
        <v>1206.96</v>
      </c>
      <c r="J2480" t="str">
        <f t="shared" si="346"/>
        <v>&gt;59</v>
      </c>
      <c r="K2480" s="2">
        <f t="shared" si="342"/>
        <v>1327.6560000000002</v>
      </c>
      <c r="L2480" s="2">
        <f t="shared" si="347"/>
        <v>1328</v>
      </c>
      <c r="M2480" s="2">
        <f t="shared" si="348"/>
        <v>1328</v>
      </c>
      <c r="N2480" s="2">
        <f t="shared" si="349"/>
        <v>1327</v>
      </c>
      <c r="O2480">
        <f t="shared" si="343"/>
        <v>2023</v>
      </c>
      <c r="P2480" t="str">
        <f t="shared" si="344"/>
        <v>Mar</v>
      </c>
      <c r="Q2480" t="str">
        <f t="shared" si="345"/>
        <v>Mar-2023</v>
      </c>
      <c r="R2480" s="2" t="str">
        <f t="shared" si="350"/>
        <v>ADULTS</v>
      </c>
    </row>
    <row r="2481" spans="1:18" x14ac:dyDescent="0.35">
      <c r="A2481" s="1">
        <v>45023</v>
      </c>
      <c r="B2481" t="s">
        <v>2511</v>
      </c>
      <c r="C2481">
        <v>13</v>
      </c>
      <c r="D2481" t="s">
        <v>14</v>
      </c>
      <c r="E2481" t="s">
        <v>27</v>
      </c>
      <c r="F2481" t="s">
        <v>11</v>
      </c>
      <c r="G2481" s="6">
        <f>VLOOKUP(F2481,S$11:$T$15, 2, FALSE)</f>
        <v>2503.6022787783868</v>
      </c>
      <c r="H2481" t="s">
        <v>12</v>
      </c>
      <c r="I2481" s="2">
        <v>1402.38</v>
      </c>
      <c r="J2481" t="str">
        <f t="shared" si="346"/>
        <v>0-17</v>
      </c>
      <c r="K2481" s="2">
        <f t="shared" si="342"/>
        <v>1542.6180000000002</v>
      </c>
      <c r="L2481" s="2">
        <f t="shared" si="347"/>
        <v>1543</v>
      </c>
      <c r="M2481" s="2">
        <f t="shared" si="348"/>
        <v>1543</v>
      </c>
      <c r="N2481" s="2">
        <f t="shared" si="349"/>
        <v>1542</v>
      </c>
      <c r="O2481">
        <f t="shared" si="343"/>
        <v>2023</v>
      </c>
      <c r="P2481" t="str">
        <f t="shared" si="344"/>
        <v>Apr</v>
      </c>
      <c r="Q2481" t="str">
        <f t="shared" si="345"/>
        <v>Apr-2023</v>
      </c>
      <c r="R2481" s="2" t="str">
        <f t="shared" si="350"/>
        <v>CHILDREN</v>
      </c>
    </row>
    <row r="2482" spans="1:18" x14ac:dyDescent="0.35">
      <c r="A2482" s="1">
        <v>44623</v>
      </c>
      <c r="B2482" t="s">
        <v>2512</v>
      </c>
      <c r="C2482">
        <v>45</v>
      </c>
      <c r="D2482" t="s">
        <v>14</v>
      </c>
      <c r="E2482" t="s">
        <v>25</v>
      </c>
      <c r="F2482" t="s">
        <v>23</v>
      </c>
      <c r="G2482" s="6">
        <f>VLOOKUP(F2482,S$11:$T$15, 2, FALSE)</f>
        <v>2440.2966694490819</v>
      </c>
      <c r="H2482" t="s">
        <v>40</v>
      </c>
      <c r="I2482" s="2">
        <v>2754.93</v>
      </c>
      <c r="J2482" t="str">
        <f t="shared" si="346"/>
        <v>40-59</v>
      </c>
      <c r="K2482" s="2">
        <f t="shared" si="342"/>
        <v>3030.4230000000002</v>
      </c>
      <c r="L2482" s="2">
        <f t="shared" si="347"/>
        <v>3030</v>
      </c>
      <c r="M2482" s="2">
        <f t="shared" si="348"/>
        <v>3031</v>
      </c>
      <c r="N2482" s="2">
        <f t="shared" si="349"/>
        <v>3030</v>
      </c>
      <c r="O2482">
        <f t="shared" si="343"/>
        <v>2022</v>
      </c>
      <c r="P2482" t="str">
        <f t="shared" si="344"/>
        <v>Mar</v>
      </c>
      <c r="Q2482" t="str">
        <f t="shared" si="345"/>
        <v>Mar-2022</v>
      </c>
      <c r="R2482" s="2" t="str">
        <f t="shared" si="350"/>
        <v>ADULTS</v>
      </c>
    </row>
    <row r="2483" spans="1:18" x14ac:dyDescent="0.35">
      <c r="A2483" s="1">
        <v>44957</v>
      </c>
      <c r="B2483" t="s">
        <v>2513</v>
      </c>
      <c r="C2483">
        <v>37</v>
      </c>
      <c r="D2483" t="s">
        <v>21</v>
      </c>
      <c r="E2483" t="s">
        <v>33</v>
      </c>
      <c r="F2483" t="s">
        <v>11</v>
      </c>
      <c r="G2483" s="6">
        <f>VLOOKUP(F2483,S$11:$T$15, 2, FALSE)</f>
        <v>2503.6022787783868</v>
      </c>
      <c r="H2483" t="s">
        <v>37</v>
      </c>
      <c r="I2483" s="2">
        <v>1957.36</v>
      </c>
      <c r="J2483" t="str">
        <f t="shared" si="346"/>
        <v>18-39</v>
      </c>
      <c r="K2483" s="2">
        <f t="shared" si="342"/>
        <v>2153.096</v>
      </c>
      <c r="L2483" s="2">
        <f t="shared" si="347"/>
        <v>2153</v>
      </c>
      <c r="M2483" s="2">
        <f t="shared" si="348"/>
        <v>2154</v>
      </c>
      <c r="N2483" s="2">
        <f t="shared" si="349"/>
        <v>2153</v>
      </c>
      <c r="O2483">
        <f t="shared" si="343"/>
        <v>2023</v>
      </c>
      <c r="P2483" t="str">
        <f t="shared" si="344"/>
        <v>Jan</v>
      </c>
      <c r="Q2483" t="str">
        <f t="shared" si="345"/>
        <v>Jan-2023</v>
      </c>
      <c r="R2483" s="2" t="str">
        <f t="shared" si="350"/>
        <v>ADULTS</v>
      </c>
    </row>
    <row r="2484" spans="1:18" x14ac:dyDescent="0.35">
      <c r="A2484" s="1">
        <v>45261</v>
      </c>
      <c r="B2484" t="s">
        <v>2514</v>
      </c>
      <c r="C2484">
        <v>71</v>
      </c>
      <c r="D2484" t="s">
        <v>14</v>
      </c>
      <c r="E2484" t="s">
        <v>22</v>
      </c>
      <c r="F2484" t="s">
        <v>16</v>
      </c>
      <c r="G2484" s="6">
        <f>VLOOKUP(F2484,S$11:$T$15, 2, FALSE)</f>
        <v>2509.1716796874998</v>
      </c>
      <c r="H2484" t="s">
        <v>40</v>
      </c>
      <c r="I2484" s="2">
        <v>4751.6400000000003</v>
      </c>
      <c r="J2484" t="str">
        <f t="shared" si="346"/>
        <v>&gt;59</v>
      </c>
      <c r="K2484" s="2">
        <f t="shared" si="342"/>
        <v>5226.804000000001</v>
      </c>
      <c r="L2484" s="2">
        <f t="shared" si="347"/>
        <v>5227</v>
      </c>
      <c r="M2484" s="2">
        <f t="shared" si="348"/>
        <v>5227</v>
      </c>
      <c r="N2484" s="2">
        <f t="shared" si="349"/>
        <v>5226</v>
      </c>
      <c r="O2484">
        <f t="shared" si="343"/>
        <v>2023</v>
      </c>
      <c r="P2484" t="str">
        <f t="shared" si="344"/>
        <v>Dec</v>
      </c>
      <c r="Q2484" t="str">
        <f t="shared" si="345"/>
        <v>Dec-2023</v>
      </c>
      <c r="R2484" s="2" t="str">
        <f t="shared" si="350"/>
        <v>ADULTS</v>
      </c>
    </row>
    <row r="2485" spans="1:18" x14ac:dyDescent="0.35">
      <c r="A2485" s="1">
        <v>44831</v>
      </c>
      <c r="B2485" t="s">
        <v>2515</v>
      </c>
      <c r="C2485">
        <v>94</v>
      </c>
      <c r="D2485" t="s">
        <v>14</v>
      </c>
      <c r="E2485" t="s">
        <v>27</v>
      </c>
      <c r="F2485" t="s">
        <v>11</v>
      </c>
      <c r="G2485" s="6">
        <f>VLOOKUP(F2485,S$11:$T$15, 2, FALSE)</f>
        <v>2503.6022787783868</v>
      </c>
      <c r="H2485" t="s">
        <v>28</v>
      </c>
      <c r="I2485" s="2">
        <v>4239.66</v>
      </c>
      <c r="J2485" t="str">
        <f t="shared" si="346"/>
        <v>&gt;59</v>
      </c>
      <c r="K2485" s="2">
        <f t="shared" si="342"/>
        <v>4663.6260000000002</v>
      </c>
      <c r="L2485" s="2">
        <f t="shared" si="347"/>
        <v>4664</v>
      </c>
      <c r="M2485" s="2">
        <f t="shared" si="348"/>
        <v>4664</v>
      </c>
      <c r="N2485" s="2">
        <f t="shared" si="349"/>
        <v>4663</v>
      </c>
      <c r="O2485">
        <f t="shared" si="343"/>
        <v>2022</v>
      </c>
      <c r="P2485" t="str">
        <f t="shared" si="344"/>
        <v>Sep</v>
      </c>
      <c r="Q2485" t="str">
        <f t="shared" si="345"/>
        <v>Sep-2022</v>
      </c>
      <c r="R2485" s="2" t="str">
        <f t="shared" si="350"/>
        <v>ADULTS</v>
      </c>
    </row>
    <row r="2486" spans="1:18" x14ac:dyDescent="0.35">
      <c r="A2486" s="1">
        <v>44962</v>
      </c>
      <c r="B2486" t="s">
        <v>2516</v>
      </c>
      <c r="C2486">
        <v>9</v>
      </c>
      <c r="D2486" t="s">
        <v>9</v>
      </c>
      <c r="E2486" t="s">
        <v>22</v>
      </c>
      <c r="F2486" t="s">
        <v>30</v>
      </c>
      <c r="G2486" s="6">
        <f>VLOOKUP(F2486,S$11:$T$15, 2, FALSE)</f>
        <v>2496.7676064257025</v>
      </c>
      <c r="H2486" t="s">
        <v>17</v>
      </c>
      <c r="I2486" s="2">
        <v>2088.23</v>
      </c>
      <c r="J2486" t="str">
        <f t="shared" si="346"/>
        <v>0-17</v>
      </c>
      <c r="K2486" s="2">
        <f t="shared" si="342"/>
        <v>2297.0530000000003</v>
      </c>
      <c r="L2486" s="2">
        <f t="shared" si="347"/>
        <v>2297</v>
      </c>
      <c r="M2486" s="2">
        <f t="shared" si="348"/>
        <v>2298</v>
      </c>
      <c r="N2486" s="2">
        <f t="shared" si="349"/>
        <v>2297</v>
      </c>
      <c r="O2486">
        <f t="shared" si="343"/>
        <v>2023</v>
      </c>
      <c r="P2486" t="str">
        <f t="shared" si="344"/>
        <v>Feb</v>
      </c>
      <c r="Q2486" t="str">
        <f t="shared" si="345"/>
        <v>Feb-2023</v>
      </c>
      <c r="R2486" s="2" t="str">
        <f t="shared" si="350"/>
        <v>CHILDREN</v>
      </c>
    </row>
    <row r="2487" spans="1:18" x14ac:dyDescent="0.35">
      <c r="A2487" s="1">
        <v>45149</v>
      </c>
      <c r="B2487" t="s">
        <v>2517</v>
      </c>
      <c r="C2487">
        <v>81</v>
      </c>
      <c r="D2487" t="s">
        <v>21</v>
      </c>
      <c r="E2487" t="s">
        <v>27</v>
      </c>
      <c r="F2487" t="s">
        <v>30</v>
      </c>
      <c r="G2487" s="6">
        <f>VLOOKUP(F2487,S$11:$T$15, 2, FALSE)</f>
        <v>2496.7676064257025</v>
      </c>
      <c r="H2487" t="s">
        <v>17</v>
      </c>
      <c r="I2487" s="2">
        <v>2212.63</v>
      </c>
      <c r="J2487" t="str">
        <f t="shared" si="346"/>
        <v>&gt;59</v>
      </c>
      <c r="K2487" s="2">
        <f t="shared" si="342"/>
        <v>2433.8930000000005</v>
      </c>
      <c r="L2487" s="2">
        <f t="shared" si="347"/>
        <v>2434</v>
      </c>
      <c r="M2487" s="2">
        <f t="shared" si="348"/>
        <v>2434</v>
      </c>
      <c r="N2487" s="2">
        <f t="shared" si="349"/>
        <v>2433</v>
      </c>
      <c r="O2487">
        <f t="shared" si="343"/>
        <v>2023</v>
      </c>
      <c r="P2487" t="str">
        <f t="shared" si="344"/>
        <v>Aug</v>
      </c>
      <c r="Q2487" t="str">
        <f t="shared" si="345"/>
        <v>Aug-2023</v>
      </c>
      <c r="R2487" s="2" t="str">
        <f t="shared" si="350"/>
        <v>ADULTS</v>
      </c>
    </row>
    <row r="2488" spans="1:18" x14ac:dyDescent="0.35">
      <c r="A2488" s="1">
        <v>44733</v>
      </c>
      <c r="B2488" t="s">
        <v>2518</v>
      </c>
      <c r="C2488">
        <v>52</v>
      </c>
      <c r="D2488" t="s">
        <v>9</v>
      </c>
      <c r="E2488" t="s">
        <v>25</v>
      </c>
      <c r="F2488" t="s">
        <v>23</v>
      </c>
      <c r="G2488" s="6">
        <f>VLOOKUP(F2488,S$11:$T$15, 2, FALSE)</f>
        <v>2440.2966694490819</v>
      </c>
      <c r="H2488" t="s">
        <v>12</v>
      </c>
      <c r="I2488" s="2">
        <v>1243.52</v>
      </c>
      <c r="J2488" t="str">
        <f t="shared" si="346"/>
        <v>40-59</v>
      </c>
      <c r="K2488" s="2">
        <f t="shared" si="342"/>
        <v>1367.8720000000001</v>
      </c>
      <c r="L2488" s="2">
        <f t="shared" si="347"/>
        <v>1368</v>
      </c>
      <c r="M2488" s="2">
        <f t="shared" si="348"/>
        <v>1368</v>
      </c>
      <c r="N2488" s="2">
        <f t="shared" si="349"/>
        <v>1367</v>
      </c>
      <c r="O2488">
        <f t="shared" si="343"/>
        <v>2022</v>
      </c>
      <c r="P2488" t="str">
        <f t="shared" si="344"/>
        <v>Jun</v>
      </c>
      <c r="Q2488" t="str">
        <f t="shared" si="345"/>
        <v>Jun-2022</v>
      </c>
      <c r="R2488" s="2" t="str">
        <f t="shared" si="350"/>
        <v>ADULTS</v>
      </c>
    </row>
    <row r="2489" spans="1:18" x14ac:dyDescent="0.35">
      <c r="A2489" s="1">
        <v>44663</v>
      </c>
      <c r="B2489" t="s">
        <v>2519</v>
      </c>
      <c r="C2489">
        <v>31</v>
      </c>
      <c r="D2489" t="s">
        <v>14</v>
      </c>
      <c r="E2489" t="s">
        <v>10</v>
      </c>
      <c r="F2489" t="s">
        <v>16</v>
      </c>
      <c r="G2489" s="6">
        <f>VLOOKUP(F2489,S$11:$T$15, 2, FALSE)</f>
        <v>2509.1716796874998</v>
      </c>
      <c r="H2489" t="s">
        <v>12</v>
      </c>
      <c r="I2489" s="2">
        <v>1342.8</v>
      </c>
      <c r="J2489" t="str">
        <f t="shared" si="346"/>
        <v>18-39</v>
      </c>
      <c r="K2489" s="2">
        <f t="shared" si="342"/>
        <v>1477.0800000000002</v>
      </c>
      <c r="L2489" s="2">
        <f t="shared" si="347"/>
        <v>1477</v>
      </c>
      <c r="M2489" s="2">
        <f t="shared" si="348"/>
        <v>1478</v>
      </c>
      <c r="N2489" s="2">
        <f t="shared" si="349"/>
        <v>1477</v>
      </c>
      <c r="O2489">
        <f t="shared" si="343"/>
        <v>2022</v>
      </c>
      <c r="P2489" t="str">
        <f t="shared" si="344"/>
        <v>Apr</v>
      </c>
      <c r="Q2489" t="str">
        <f t="shared" si="345"/>
        <v>Apr-2022</v>
      </c>
      <c r="R2489" s="2" t="str">
        <f t="shared" si="350"/>
        <v>ADULTS</v>
      </c>
    </row>
    <row r="2490" spans="1:18" x14ac:dyDescent="0.35">
      <c r="A2490" s="1">
        <v>45071</v>
      </c>
      <c r="B2490" t="s">
        <v>2520</v>
      </c>
      <c r="C2490">
        <v>93</v>
      </c>
      <c r="D2490" t="s">
        <v>21</v>
      </c>
      <c r="E2490" t="s">
        <v>25</v>
      </c>
      <c r="F2490" t="s">
        <v>23</v>
      </c>
      <c r="G2490" s="6">
        <f>VLOOKUP(F2490,S$11:$T$15, 2, FALSE)</f>
        <v>2440.2966694490819</v>
      </c>
      <c r="H2490" t="s">
        <v>40</v>
      </c>
      <c r="I2490" s="2">
        <v>4598.25</v>
      </c>
      <c r="J2490" t="str">
        <f t="shared" si="346"/>
        <v>&gt;59</v>
      </c>
      <c r="K2490" s="2">
        <f t="shared" si="342"/>
        <v>5058.0750000000007</v>
      </c>
      <c r="L2490" s="2">
        <f t="shared" si="347"/>
        <v>5058</v>
      </c>
      <c r="M2490" s="2">
        <f t="shared" si="348"/>
        <v>5059</v>
      </c>
      <c r="N2490" s="2">
        <f t="shared" si="349"/>
        <v>5058</v>
      </c>
      <c r="O2490">
        <f t="shared" si="343"/>
        <v>2023</v>
      </c>
      <c r="P2490" t="str">
        <f t="shared" si="344"/>
        <v>May</v>
      </c>
      <c r="Q2490" t="str">
        <f t="shared" si="345"/>
        <v>May-2023</v>
      </c>
      <c r="R2490" s="2" t="str">
        <f t="shared" si="350"/>
        <v>ADULTS</v>
      </c>
    </row>
    <row r="2491" spans="1:18" x14ac:dyDescent="0.35">
      <c r="A2491" s="1">
        <v>45238</v>
      </c>
      <c r="B2491" t="s">
        <v>2521</v>
      </c>
      <c r="C2491">
        <v>72</v>
      </c>
      <c r="D2491" t="s">
        <v>9</v>
      </c>
      <c r="E2491" t="s">
        <v>25</v>
      </c>
      <c r="F2491" t="s">
        <v>16</v>
      </c>
      <c r="G2491" s="6">
        <f>VLOOKUP(F2491,S$11:$T$15, 2, FALSE)</f>
        <v>2509.1716796874998</v>
      </c>
      <c r="H2491" t="s">
        <v>37</v>
      </c>
      <c r="I2491" s="2">
        <v>1449.75</v>
      </c>
      <c r="J2491" t="str">
        <f t="shared" si="346"/>
        <v>&gt;59</v>
      </c>
      <c r="K2491" s="2">
        <f t="shared" si="342"/>
        <v>1594.7250000000001</v>
      </c>
      <c r="L2491" s="2">
        <f t="shared" si="347"/>
        <v>1595</v>
      </c>
      <c r="M2491" s="2">
        <f t="shared" si="348"/>
        <v>1595</v>
      </c>
      <c r="N2491" s="2">
        <f t="shared" si="349"/>
        <v>1594</v>
      </c>
      <c r="O2491">
        <f t="shared" si="343"/>
        <v>2023</v>
      </c>
      <c r="P2491" t="str">
        <f t="shared" si="344"/>
        <v>Nov</v>
      </c>
      <c r="Q2491" t="str">
        <f t="shared" si="345"/>
        <v>Nov-2023</v>
      </c>
      <c r="R2491" s="2" t="str">
        <f t="shared" si="350"/>
        <v>ADULTS</v>
      </c>
    </row>
    <row r="2492" spans="1:18" x14ac:dyDescent="0.35">
      <c r="A2492" s="1">
        <v>44831</v>
      </c>
      <c r="B2492" t="s">
        <v>2522</v>
      </c>
      <c r="C2492">
        <v>29</v>
      </c>
      <c r="D2492" t="s">
        <v>14</v>
      </c>
      <c r="E2492" t="s">
        <v>19</v>
      </c>
      <c r="F2492" t="s">
        <v>11</v>
      </c>
      <c r="G2492" s="6">
        <f>VLOOKUP(F2492,S$11:$T$15, 2, FALSE)</f>
        <v>2503.6022787783868</v>
      </c>
      <c r="H2492" t="s">
        <v>37</v>
      </c>
      <c r="I2492" s="2">
        <v>1663.69</v>
      </c>
      <c r="J2492" t="str">
        <f t="shared" si="346"/>
        <v>18-39</v>
      </c>
      <c r="K2492" s="2">
        <f t="shared" si="342"/>
        <v>1830.0590000000002</v>
      </c>
      <c r="L2492" s="2">
        <f t="shared" si="347"/>
        <v>1830</v>
      </c>
      <c r="M2492" s="2">
        <f t="shared" si="348"/>
        <v>1831</v>
      </c>
      <c r="N2492" s="2">
        <f t="shared" si="349"/>
        <v>1830</v>
      </c>
      <c r="O2492">
        <f t="shared" si="343"/>
        <v>2022</v>
      </c>
      <c r="P2492" t="str">
        <f t="shared" si="344"/>
        <v>Sep</v>
      </c>
      <c r="Q2492" t="str">
        <f t="shared" si="345"/>
        <v>Sep-2022</v>
      </c>
      <c r="R2492" s="2" t="str">
        <f t="shared" si="350"/>
        <v>ADULTS</v>
      </c>
    </row>
    <row r="2493" spans="1:18" x14ac:dyDescent="0.35">
      <c r="A2493" s="1">
        <v>44880</v>
      </c>
      <c r="B2493" t="s">
        <v>2523</v>
      </c>
      <c r="C2493">
        <v>63</v>
      </c>
      <c r="D2493" t="s">
        <v>21</v>
      </c>
      <c r="E2493" t="s">
        <v>22</v>
      </c>
      <c r="F2493" t="s">
        <v>11</v>
      </c>
      <c r="G2493" s="6">
        <f>VLOOKUP(F2493,S$11:$T$15, 2, FALSE)</f>
        <v>2503.6022787783868</v>
      </c>
      <c r="H2493" t="s">
        <v>37</v>
      </c>
      <c r="I2493" s="2">
        <v>2230.33</v>
      </c>
      <c r="J2493" t="str">
        <f t="shared" si="346"/>
        <v>&gt;59</v>
      </c>
      <c r="K2493" s="2">
        <f t="shared" si="342"/>
        <v>2453.3630000000003</v>
      </c>
      <c r="L2493" s="2">
        <f t="shared" si="347"/>
        <v>2453</v>
      </c>
      <c r="M2493" s="2">
        <f t="shared" si="348"/>
        <v>2454</v>
      </c>
      <c r="N2493" s="2">
        <f t="shared" si="349"/>
        <v>2453</v>
      </c>
      <c r="O2493">
        <f t="shared" si="343"/>
        <v>2022</v>
      </c>
      <c r="P2493" t="str">
        <f t="shared" si="344"/>
        <v>Nov</v>
      </c>
      <c r="Q2493" t="str">
        <f t="shared" si="345"/>
        <v>Nov-2022</v>
      </c>
      <c r="R2493" s="2" t="str">
        <f t="shared" si="350"/>
        <v>ADULTS</v>
      </c>
    </row>
    <row r="2494" spans="1:18" x14ac:dyDescent="0.35">
      <c r="A2494" s="1">
        <v>45093</v>
      </c>
      <c r="B2494" t="s">
        <v>2524</v>
      </c>
      <c r="C2494">
        <v>38</v>
      </c>
      <c r="D2494" t="s">
        <v>9</v>
      </c>
      <c r="E2494" t="s">
        <v>22</v>
      </c>
      <c r="F2494" t="s">
        <v>23</v>
      </c>
      <c r="G2494" s="6">
        <f>VLOOKUP(F2494,S$11:$T$15, 2, FALSE)</f>
        <v>2440.2966694490819</v>
      </c>
      <c r="H2494" t="s">
        <v>37</v>
      </c>
      <c r="I2494" s="2">
        <v>2579.5100000000002</v>
      </c>
      <c r="J2494" t="str">
        <f t="shared" si="346"/>
        <v>18-39</v>
      </c>
      <c r="K2494" s="2">
        <f t="shared" si="342"/>
        <v>2837.4610000000007</v>
      </c>
      <c r="L2494" s="2">
        <f t="shared" si="347"/>
        <v>2837</v>
      </c>
      <c r="M2494" s="2">
        <f t="shared" si="348"/>
        <v>2838</v>
      </c>
      <c r="N2494" s="2">
        <f t="shared" si="349"/>
        <v>2837</v>
      </c>
      <c r="O2494">
        <f t="shared" si="343"/>
        <v>2023</v>
      </c>
      <c r="P2494" t="str">
        <f t="shared" si="344"/>
        <v>Jun</v>
      </c>
      <c r="Q2494" t="str">
        <f t="shared" si="345"/>
        <v>Jun-2023</v>
      </c>
      <c r="R2494" s="2" t="str">
        <f t="shared" si="350"/>
        <v>ADULTS</v>
      </c>
    </row>
    <row r="2495" spans="1:18" x14ac:dyDescent="0.35">
      <c r="A2495" s="1">
        <v>44614</v>
      </c>
      <c r="B2495" t="s">
        <v>2525</v>
      </c>
      <c r="C2495">
        <v>60</v>
      </c>
      <c r="D2495" t="s">
        <v>21</v>
      </c>
      <c r="E2495" t="s">
        <v>27</v>
      </c>
      <c r="F2495" t="s">
        <v>16</v>
      </c>
      <c r="G2495" s="6">
        <f>VLOOKUP(F2495,S$11:$T$15, 2, FALSE)</f>
        <v>2509.1716796874998</v>
      </c>
      <c r="H2495" t="s">
        <v>37</v>
      </c>
      <c r="I2495" s="2">
        <v>525.79</v>
      </c>
      <c r="J2495" t="str">
        <f t="shared" si="346"/>
        <v>&gt;59</v>
      </c>
      <c r="K2495" s="2">
        <f t="shared" si="342"/>
        <v>578.36900000000003</v>
      </c>
      <c r="L2495" s="2">
        <f t="shared" si="347"/>
        <v>578</v>
      </c>
      <c r="M2495" s="2">
        <f t="shared" si="348"/>
        <v>579</v>
      </c>
      <c r="N2495" s="2">
        <f t="shared" si="349"/>
        <v>578</v>
      </c>
      <c r="O2495">
        <f t="shared" si="343"/>
        <v>2022</v>
      </c>
      <c r="P2495" t="str">
        <f t="shared" si="344"/>
        <v>Feb</v>
      </c>
      <c r="Q2495" t="str">
        <f t="shared" si="345"/>
        <v>Feb-2022</v>
      </c>
      <c r="R2495" s="2" t="str">
        <f t="shared" si="350"/>
        <v>ADULTS</v>
      </c>
    </row>
    <row r="2496" spans="1:18" x14ac:dyDescent="0.35">
      <c r="A2496" s="1">
        <v>44924</v>
      </c>
      <c r="B2496" t="s">
        <v>2526</v>
      </c>
      <c r="C2496">
        <v>98</v>
      </c>
      <c r="D2496" t="s">
        <v>21</v>
      </c>
      <c r="E2496" t="s">
        <v>10</v>
      </c>
      <c r="F2496" t="s">
        <v>23</v>
      </c>
      <c r="G2496" s="6">
        <f>VLOOKUP(F2496,S$11:$T$15, 2, FALSE)</f>
        <v>2440.2966694490819</v>
      </c>
      <c r="H2496" t="s">
        <v>17</v>
      </c>
      <c r="I2496" s="2">
        <v>1623.23</v>
      </c>
      <c r="J2496" t="str">
        <f t="shared" si="346"/>
        <v>&gt;59</v>
      </c>
      <c r="K2496" s="2">
        <f t="shared" si="342"/>
        <v>1785.5530000000001</v>
      </c>
      <c r="L2496" s="2">
        <f t="shared" si="347"/>
        <v>1786</v>
      </c>
      <c r="M2496" s="2">
        <f t="shared" si="348"/>
        <v>1786</v>
      </c>
      <c r="N2496" s="2">
        <f t="shared" si="349"/>
        <v>1785</v>
      </c>
      <c r="O2496">
        <f t="shared" si="343"/>
        <v>2022</v>
      </c>
      <c r="P2496" t="str">
        <f t="shared" si="344"/>
        <v>Dec</v>
      </c>
      <c r="Q2496" t="str">
        <f t="shared" si="345"/>
        <v>Dec-2022</v>
      </c>
      <c r="R2496" s="2" t="str">
        <f t="shared" si="350"/>
        <v>ADULTS</v>
      </c>
    </row>
    <row r="2497" spans="1:18" x14ac:dyDescent="0.35">
      <c r="A2497" s="1">
        <v>45008</v>
      </c>
      <c r="B2497" t="s">
        <v>2527</v>
      </c>
      <c r="C2497">
        <v>20</v>
      </c>
      <c r="D2497" t="s">
        <v>14</v>
      </c>
      <c r="E2497" t="s">
        <v>10</v>
      </c>
      <c r="F2497" t="s">
        <v>23</v>
      </c>
      <c r="G2497" s="6">
        <f>VLOOKUP(F2497,S$11:$T$15, 2, FALSE)</f>
        <v>2440.2966694490819</v>
      </c>
      <c r="H2497" t="s">
        <v>28</v>
      </c>
      <c r="I2497" s="2">
        <v>845.78</v>
      </c>
      <c r="J2497" t="str">
        <f t="shared" si="346"/>
        <v>18-39</v>
      </c>
      <c r="K2497" s="2">
        <f t="shared" si="342"/>
        <v>930.35800000000006</v>
      </c>
      <c r="L2497" s="2">
        <f t="shared" si="347"/>
        <v>930</v>
      </c>
      <c r="M2497" s="2">
        <f t="shared" si="348"/>
        <v>931</v>
      </c>
      <c r="N2497" s="2">
        <f t="shared" si="349"/>
        <v>930</v>
      </c>
      <c r="O2497">
        <f t="shared" si="343"/>
        <v>2023</v>
      </c>
      <c r="P2497" t="str">
        <f t="shared" si="344"/>
        <v>Mar</v>
      </c>
      <c r="Q2497" t="str">
        <f t="shared" si="345"/>
        <v>Mar-2023</v>
      </c>
      <c r="R2497" s="2" t="str">
        <f t="shared" si="350"/>
        <v>ADULTS</v>
      </c>
    </row>
    <row r="2498" spans="1:18" x14ac:dyDescent="0.35">
      <c r="A2498" s="1">
        <v>45123</v>
      </c>
      <c r="B2498" t="s">
        <v>2528</v>
      </c>
      <c r="C2498">
        <v>61</v>
      </c>
      <c r="D2498" t="s">
        <v>9</v>
      </c>
      <c r="E2498" t="s">
        <v>10</v>
      </c>
      <c r="F2498" t="s">
        <v>16</v>
      </c>
      <c r="G2498" s="6">
        <f>VLOOKUP(F2498,S$11:$T$15, 2, FALSE)</f>
        <v>2509.1716796874998</v>
      </c>
      <c r="H2498" t="s">
        <v>28</v>
      </c>
      <c r="I2498" s="2">
        <v>131.43</v>
      </c>
      <c r="J2498" t="str">
        <f t="shared" si="346"/>
        <v>&gt;59</v>
      </c>
      <c r="K2498" s="2">
        <f t="shared" ref="K2498:K2561" si="351">I2498*1.1</f>
        <v>144.57300000000001</v>
      </c>
      <c r="L2498" s="2">
        <f t="shared" si="347"/>
        <v>145</v>
      </c>
      <c r="M2498" s="2">
        <f t="shared" si="348"/>
        <v>145</v>
      </c>
      <c r="N2498" s="2">
        <f t="shared" si="349"/>
        <v>144</v>
      </c>
      <c r="O2498">
        <f t="shared" ref="O2498:O2561" si="352">YEAR(A2498)</f>
        <v>2023</v>
      </c>
      <c r="P2498" t="str">
        <f t="shared" ref="P2498:P2561" si="353">TEXT(A2498, "MMM")</f>
        <v>Jul</v>
      </c>
      <c r="Q2498" t="str">
        <f t="shared" ref="Q2498:Q2561" si="354">TEXT(A2498, "MMM-YYYY")</f>
        <v>Jul-2023</v>
      </c>
      <c r="R2498" s="2" t="str">
        <f t="shared" si="350"/>
        <v>ADULTS</v>
      </c>
    </row>
    <row r="2499" spans="1:18" x14ac:dyDescent="0.35">
      <c r="A2499" s="1">
        <v>44862</v>
      </c>
      <c r="B2499" t="s">
        <v>2529</v>
      </c>
      <c r="C2499">
        <v>22</v>
      </c>
      <c r="D2499" t="s">
        <v>21</v>
      </c>
      <c r="E2499" t="s">
        <v>10</v>
      </c>
      <c r="F2499" t="s">
        <v>11</v>
      </c>
      <c r="G2499" s="6">
        <f>VLOOKUP(F2499,S$11:$T$15, 2, FALSE)</f>
        <v>2503.6022787783868</v>
      </c>
      <c r="H2499" t="s">
        <v>40</v>
      </c>
      <c r="I2499" s="2">
        <v>987.64</v>
      </c>
      <c r="J2499" t="str">
        <f t="shared" ref="J2499:J2562" si="355">IF(C2499&lt;=17,"0-17",IF(C2499&lt;=39, "18-39", IF(C2499&lt;=59, "40-59", "&gt;59")))</f>
        <v>18-39</v>
      </c>
      <c r="K2499" s="2">
        <f t="shared" si="351"/>
        <v>1086.404</v>
      </c>
      <c r="L2499" s="2">
        <f t="shared" ref="L2499:L2562" si="356">ROUND(K2499, 0)</f>
        <v>1086</v>
      </c>
      <c r="M2499" s="2">
        <f t="shared" ref="M2499:M2562" si="357">ROUNDUP(K2499, 0)</f>
        <v>1087</v>
      </c>
      <c r="N2499" s="2">
        <f t="shared" ref="N2499:N2562" si="358">ROUNDDOWN(K2499,0)</f>
        <v>1086</v>
      </c>
      <c r="O2499">
        <f t="shared" si="352"/>
        <v>2022</v>
      </c>
      <c r="P2499" t="str">
        <f t="shared" si="353"/>
        <v>Oct</v>
      </c>
      <c r="Q2499" t="str">
        <f t="shared" si="354"/>
        <v>Oct-2022</v>
      </c>
      <c r="R2499" s="2" t="str">
        <f t="shared" ref="R2499:R2562" si="359">IF(C2499&gt;=18, "ADULTS", "CHILDREN")</f>
        <v>ADULTS</v>
      </c>
    </row>
    <row r="2500" spans="1:18" x14ac:dyDescent="0.35">
      <c r="A2500" s="1">
        <v>45271</v>
      </c>
      <c r="B2500" t="s">
        <v>2530</v>
      </c>
      <c r="C2500">
        <v>33</v>
      </c>
      <c r="D2500" t="s">
        <v>14</v>
      </c>
      <c r="E2500" t="s">
        <v>10</v>
      </c>
      <c r="F2500" t="s">
        <v>30</v>
      </c>
      <c r="G2500" s="6">
        <f>VLOOKUP(F2500,S$11:$T$15, 2, FALSE)</f>
        <v>2496.7676064257025</v>
      </c>
      <c r="H2500" t="s">
        <v>40</v>
      </c>
      <c r="I2500" s="2">
        <v>3154.92</v>
      </c>
      <c r="J2500" t="str">
        <f t="shared" si="355"/>
        <v>18-39</v>
      </c>
      <c r="K2500" s="2">
        <f t="shared" si="351"/>
        <v>3470.4120000000003</v>
      </c>
      <c r="L2500" s="2">
        <f t="shared" si="356"/>
        <v>3470</v>
      </c>
      <c r="M2500" s="2">
        <f t="shared" si="357"/>
        <v>3471</v>
      </c>
      <c r="N2500" s="2">
        <f t="shared" si="358"/>
        <v>3470</v>
      </c>
      <c r="O2500">
        <f t="shared" si="352"/>
        <v>2023</v>
      </c>
      <c r="P2500" t="str">
        <f t="shared" si="353"/>
        <v>Dec</v>
      </c>
      <c r="Q2500" t="str">
        <f t="shared" si="354"/>
        <v>Dec-2023</v>
      </c>
      <c r="R2500" s="2" t="str">
        <f t="shared" si="359"/>
        <v>ADULTS</v>
      </c>
    </row>
    <row r="2501" spans="1:18" x14ac:dyDescent="0.35">
      <c r="A2501" s="1">
        <v>44937</v>
      </c>
      <c r="B2501" t="s">
        <v>2531</v>
      </c>
      <c r="C2501">
        <v>56</v>
      </c>
      <c r="D2501" t="s">
        <v>9</v>
      </c>
      <c r="E2501" t="s">
        <v>25</v>
      </c>
      <c r="F2501" t="s">
        <v>30</v>
      </c>
      <c r="G2501" s="6">
        <f>VLOOKUP(F2501,S$11:$T$15, 2, FALSE)</f>
        <v>2496.7676064257025</v>
      </c>
      <c r="H2501" t="s">
        <v>28</v>
      </c>
      <c r="I2501" s="2">
        <v>4909.1499999999996</v>
      </c>
      <c r="J2501" t="str">
        <f t="shared" si="355"/>
        <v>40-59</v>
      </c>
      <c r="K2501" s="2">
        <f t="shared" si="351"/>
        <v>5400.0649999999996</v>
      </c>
      <c r="L2501" s="2">
        <f t="shared" si="356"/>
        <v>5400</v>
      </c>
      <c r="M2501" s="2">
        <f t="shared" si="357"/>
        <v>5401</v>
      </c>
      <c r="N2501" s="2">
        <f t="shared" si="358"/>
        <v>5400</v>
      </c>
      <c r="O2501">
        <f t="shared" si="352"/>
        <v>2023</v>
      </c>
      <c r="P2501" t="str">
        <f t="shared" si="353"/>
        <v>Jan</v>
      </c>
      <c r="Q2501" t="str">
        <f t="shared" si="354"/>
        <v>Jan-2023</v>
      </c>
      <c r="R2501" s="2" t="str">
        <f t="shared" si="359"/>
        <v>ADULTS</v>
      </c>
    </row>
    <row r="2502" spans="1:18" x14ac:dyDescent="0.35">
      <c r="A2502" s="1">
        <v>44719</v>
      </c>
      <c r="B2502" t="s">
        <v>2532</v>
      </c>
      <c r="C2502">
        <v>56</v>
      </c>
      <c r="D2502" t="s">
        <v>9</v>
      </c>
      <c r="E2502" t="s">
        <v>27</v>
      </c>
      <c r="F2502" t="s">
        <v>23</v>
      </c>
      <c r="G2502" s="6">
        <f>VLOOKUP(F2502,S$11:$T$15, 2, FALSE)</f>
        <v>2440.2966694490819</v>
      </c>
      <c r="H2502" t="s">
        <v>28</v>
      </c>
      <c r="I2502" s="2">
        <v>1037.8399999999999</v>
      </c>
      <c r="J2502" t="str">
        <f t="shared" si="355"/>
        <v>40-59</v>
      </c>
      <c r="K2502" s="2">
        <f t="shared" si="351"/>
        <v>1141.624</v>
      </c>
      <c r="L2502" s="2">
        <f t="shared" si="356"/>
        <v>1142</v>
      </c>
      <c r="M2502" s="2">
        <f t="shared" si="357"/>
        <v>1142</v>
      </c>
      <c r="N2502" s="2">
        <f t="shared" si="358"/>
        <v>1141</v>
      </c>
      <c r="O2502">
        <f t="shared" si="352"/>
        <v>2022</v>
      </c>
      <c r="P2502" t="str">
        <f t="shared" si="353"/>
        <v>Jun</v>
      </c>
      <c r="Q2502" t="str">
        <f t="shared" si="354"/>
        <v>Jun-2022</v>
      </c>
      <c r="R2502" s="2" t="str">
        <f t="shared" si="359"/>
        <v>ADULTS</v>
      </c>
    </row>
    <row r="2503" spans="1:18" x14ac:dyDescent="0.35">
      <c r="A2503" s="1">
        <v>44902</v>
      </c>
      <c r="B2503" t="s">
        <v>2533</v>
      </c>
      <c r="C2503">
        <v>20</v>
      </c>
      <c r="D2503" t="s">
        <v>14</v>
      </c>
      <c r="E2503" t="s">
        <v>19</v>
      </c>
      <c r="F2503" t="s">
        <v>23</v>
      </c>
      <c r="G2503" s="6">
        <f>VLOOKUP(F2503,S$11:$T$15, 2, FALSE)</f>
        <v>2440.2966694490819</v>
      </c>
      <c r="H2503" t="s">
        <v>67</v>
      </c>
      <c r="I2503" s="2">
        <v>2724.03</v>
      </c>
      <c r="J2503" t="str">
        <f t="shared" si="355"/>
        <v>18-39</v>
      </c>
      <c r="K2503" s="2">
        <f t="shared" si="351"/>
        <v>2996.4330000000004</v>
      </c>
      <c r="L2503" s="2">
        <f t="shared" si="356"/>
        <v>2996</v>
      </c>
      <c r="M2503" s="2">
        <f t="shared" si="357"/>
        <v>2997</v>
      </c>
      <c r="N2503" s="2">
        <f t="shared" si="358"/>
        <v>2996</v>
      </c>
      <c r="O2503">
        <f t="shared" si="352"/>
        <v>2022</v>
      </c>
      <c r="P2503" t="str">
        <f t="shared" si="353"/>
        <v>Dec</v>
      </c>
      <c r="Q2503" t="str">
        <f t="shared" si="354"/>
        <v>Dec-2022</v>
      </c>
      <c r="R2503" s="2" t="str">
        <f t="shared" si="359"/>
        <v>ADULTS</v>
      </c>
    </row>
    <row r="2504" spans="1:18" x14ac:dyDescent="0.35">
      <c r="A2504" s="1">
        <v>45051</v>
      </c>
      <c r="B2504" t="s">
        <v>2534</v>
      </c>
      <c r="C2504">
        <v>36</v>
      </c>
      <c r="D2504" t="s">
        <v>21</v>
      </c>
      <c r="E2504" t="s">
        <v>33</v>
      </c>
      <c r="F2504" t="s">
        <v>30</v>
      </c>
      <c r="G2504" s="6">
        <f>VLOOKUP(F2504,S$11:$T$15, 2, FALSE)</f>
        <v>2496.7676064257025</v>
      </c>
      <c r="H2504" t="s">
        <v>28</v>
      </c>
      <c r="I2504" s="2">
        <v>3212.96</v>
      </c>
      <c r="J2504" t="str">
        <f t="shared" si="355"/>
        <v>18-39</v>
      </c>
      <c r="K2504" s="2">
        <f t="shared" si="351"/>
        <v>3534.2560000000003</v>
      </c>
      <c r="L2504" s="2">
        <f t="shared" si="356"/>
        <v>3534</v>
      </c>
      <c r="M2504" s="2">
        <f t="shared" si="357"/>
        <v>3535</v>
      </c>
      <c r="N2504" s="2">
        <f t="shared" si="358"/>
        <v>3534</v>
      </c>
      <c r="O2504">
        <f t="shared" si="352"/>
        <v>2023</v>
      </c>
      <c r="P2504" t="str">
        <f t="shared" si="353"/>
        <v>May</v>
      </c>
      <c r="Q2504" t="str">
        <f t="shared" si="354"/>
        <v>May-2023</v>
      </c>
      <c r="R2504" s="2" t="str">
        <f t="shared" si="359"/>
        <v>ADULTS</v>
      </c>
    </row>
    <row r="2505" spans="1:18" x14ac:dyDescent="0.35">
      <c r="A2505" s="1">
        <v>44807</v>
      </c>
      <c r="B2505" t="s">
        <v>2535</v>
      </c>
      <c r="C2505">
        <v>63</v>
      </c>
      <c r="D2505" t="s">
        <v>21</v>
      </c>
      <c r="E2505" t="s">
        <v>22</v>
      </c>
      <c r="F2505" t="s">
        <v>23</v>
      </c>
      <c r="G2505" s="6">
        <f>VLOOKUP(F2505,S$11:$T$15, 2, FALSE)</f>
        <v>2440.2966694490819</v>
      </c>
      <c r="H2505" t="s">
        <v>37</v>
      </c>
      <c r="I2505" s="2">
        <v>434.95</v>
      </c>
      <c r="J2505" t="str">
        <f t="shared" si="355"/>
        <v>&gt;59</v>
      </c>
      <c r="K2505" s="2">
        <f t="shared" si="351"/>
        <v>478.44500000000005</v>
      </c>
      <c r="L2505" s="2">
        <f t="shared" si="356"/>
        <v>478</v>
      </c>
      <c r="M2505" s="2">
        <f t="shared" si="357"/>
        <v>479</v>
      </c>
      <c r="N2505" s="2">
        <f t="shared" si="358"/>
        <v>478</v>
      </c>
      <c r="O2505">
        <f t="shared" si="352"/>
        <v>2022</v>
      </c>
      <c r="P2505" t="str">
        <f t="shared" si="353"/>
        <v>Sep</v>
      </c>
      <c r="Q2505" t="str">
        <f t="shared" si="354"/>
        <v>Sep-2022</v>
      </c>
      <c r="R2505" s="2" t="str">
        <f t="shared" si="359"/>
        <v>ADULTS</v>
      </c>
    </row>
    <row r="2506" spans="1:18" x14ac:dyDescent="0.35">
      <c r="A2506" s="1">
        <v>44762</v>
      </c>
      <c r="B2506" t="s">
        <v>2536</v>
      </c>
      <c r="C2506">
        <v>49</v>
      </c>
      <c r="D2506" t="s">
        <v>14</v>
      </c>
      <c r="E2506" t="s">
        <v>15</v>
      </c>
      <c r="F2506" t="s">
        <v>30</v>
      </c>
      <c r="G2506" s="6">
        <f>VLOOKUP(F2506,S$11:$T$15, 2, FALSE)</f>
        <v>2496.7676064257025</v>
      </c>
      <c r="H2506" t="s">
        <v>12</v>
      </c>
      <c r="I2506" s="2">
        <v>1595.7</v>
      </c>
      <c r="J2506" t="str">
        <f t="shared" si="355"/>
        <v>40-59</v>
      </c>
      <c r="K2506" s="2">
        <f t="shared" si="351"/>
        <v>1755.2700000000002</v>
      </c>
      <c r="L2506" s="2">
        <f t="shared" si="356"/>
        <v>1755</v>
      </c>
      <c r="M2506" s="2">
        <f t="shared" si="357"/>
        <v>1756</v>
      </c>
      <c r="N2506" s="2">
        <f t="shared" si="358"/>
        <v>1755</v>
      </c>
      <c r="O2506">
        <f t="shared" si="352"/>
        <v>2022</v>
      </c>
      <c r="P2506" t="str">
        <f t="shared" si="353"/>
        <v>Jul</v>
      </c>
      <c r="Q2506" t="str">
        <f t="shared" si="354"/>
        <v>Jul-2022</v>
      </c>
      <c r="R2506" s="2" t="str">
        <f t="shared" si="359"/>
        <v>ADULTS</v>
      </c>
    </row>
    <row r="2507" spans="1:18" x14ac:dyDescent="0.35">
      <c r="A2507" s="1">
        <v>44784</v>
      </c>
      <c r="B2507" t="s">
        <v>2537</v>
      </c>
      <c r="C2507">
        <v>62</v>
      </c>
      <c r="D2507" t="s">
        <v>14</v>
      </c>
      <c r="E2507" t="s">
        <v>27</v>
      </c>
      <c r="F2507" t="s">
        <v>23</v>
      </c>
      <c r="G2507" s="6">
        <f>VLOOKUP(F2507,S$11:$T$15, 2, FALSE)</f>
        <v>2440.2966694490819</v>
      </c>
      <c r="H2507" t="s">
        <v>17</v>
      </c>
      <c r="I2507" s="2">
        <v>1371.06</v>
      </c>
      <c r="J2507" t="str">
        <f t="shared" si="355"/>
        <v>&gt;59</v>
      </c>
      <c r="K2507" s="2">
        <f t="shared" si="351"/>
        <v>1508.1660000000002</v>
      </c>
      <c r="L2507" s="2">
        <f t="shared" si="356"/>
        <v>1508</v>
      </c>
      <c r="M2507" s="2">
        <f t="shared" si="357"/>
        <v>1509</v>
      </c>
      <c r="N2507" s="2">
        <f t="shared" si="358"/>
        <v>1508</v>
      </c>
      <c r="O2507">
        <f t="shared" si="352"/>
        <v>2022</v>
      </c>
      <c r="P2507" t="str">
        <f t="shared" si="353"/>
        <v>Aug</v>
      </c>
      <c r="Q2507" t="str">
        <f t="shared" si="354"/>
        <v>Aug-2022</v>
      </c>
      <c r="R2507" s="2" t="str">
        <f t="shared" si="359"/>
        <v>ADULTS</v>
      </c>
    </row>
    <row r="2508" spans="1:18" x14ac:dyDescent="0.35">
      <c r="A2508" s="1">
        <v>45185</v>
      </c>
      <c r="B2508" t="s">
        <v>2538</v>
      </c>
      <c r="C2508">
        <v>94</v>
      </c>
      <c r="D2508" t="s">
        <v>9</v>
      </c>
      <c r="E2508" t="s">
        <v>33</v>
      </c>
      <c r="F2508" t="s">
        <v>30</v>
      </c>
      <c r="G2508" s="6">
        <f>VLOOKUP(F2508,S$11:$T$15, 2, FALSE)</f>
        <v>2496.7676064257025</v>
      </c>
      <c r="H2508" t="s">
        <v>17</v>
      </c>
      <c r="I2508" s="2">
        <v>2731.15</v>
      </c>
      <c r="J2508" t="str">
        <f t="shared" si="355"/>
        <v>&gt;59</v>
      </c>
      <c r="K2508" s="2">
        <f t="shared" si="351"/>
        <v>3004.2650000000003</v>
      </c>
      <c r="L2508" s="2">
        <f t="shared" si="356"/>
        <v>3004</v>
      </c>
      <c r="M2508" s="2">
        <f t="shared" si="357"/>
        <v>3005</v>
      </c>
      <c r="N2508" s="2">
        <f t="shared" si="358"/>
        <v>3004</v>
      </c>
      <c r="O2508">
        <f t="shared" si="352"/>
        <v>2023</v>
      </c>
      <c r="P2508" t="str">
        <f t="shared" si="353"/>
        <v>Sep</v>
      </c>
      <c r="Q2508" t="str">
        <f t="shared" si="354"/>
        <v>Sep-2023</v>
      </c>
      <c r="R2508" s="2" t="str">
        <f t="shared" si="359"/>
        <v>ADULTS</v>
      </c>
    </row>
    <row r="2509" spans="1:18" x14ac:dyDescent="0.35">
      <c r="A2509" s="1">
        <v>44711</v>
      </c>
      <c r="B2509" t="s">
        <v>2539</v>
      </c>
      <c r="C2509">
        <v>79</v>
      </c>
      <c r="D2509" t="s">
        <v>21</v>
      </c>
      <c r="E2509" t="s">
        <v>15</v>
      </c>
      <c r="F2509" t="s">
        <v>16</v>
      </c>
      <c r="G2509" s="6">
        <f>VLOOKUP(F2509,S$11:$T$15, 2, FALSE)</f>
        <v>2509.1716796874998</v>
      </c>
      <c r="H2509" t="s">
        <v>12</v>
      </c>
      <c r="I2509" s="2">
        <v>4257.03</v>
      </c>
      <c r="J2509" t="str">
        <f t="shared" si="355"/>
        <v>&gt;59</v>
      </c>
      <c r="K2509" s="2">
        <f t="shared" si="351"/>
        <v>4682.7330000000002</v>
      </c>
      <c r="L2509" s="2">
        <f t="shared" si="356"/>
        <v>4683</v>
      </c>
      <c r="M2509" s="2">
        <f t="shared" si="357"/>
        <v>4683</v>
      </c>
      <c r="N2509" s="2">
        <f t="shared" si="358"/>
        <v>4682</v>
      </c>
      <c r="O2509">
        <f t="shared" si="352"/>
        <v>2022</v>
      </c>
      <c r="P2509" t="str">
        <f t="shared" si="353"/>
        <v>May</v>
      </c>
      <c r="Q2509" t="str">
        <f t="shared" si="354"/>
        <v>May-2022</v>
      </c>
      <c r="R2509" s="2" t="str">
        <f t="shared" si="359"/>
        <v>ADULTS</v>
      </c>
    </row>
    <row r="2510" spans="1:18" x14ac:dyDescent="0.35">
      <c r="A2510" s="1">
        <v>44836</v>
      </c>
      <c r="B2510" t="s">
        <v>2540</v>
      </c>
      <c r="C2510">
        <v>18</v>
      </c>
      <c r="D2510" t="s">
        <v>21</v>
      </c>
      <c r="E2510" t="s">
        <v>22</v>
      </c>
      <c r="F2510" t="s">
        <v>23</v>
      </c>
      <c r="G2510" s="6">
        <f>VLOOKUP(F2510,S$11:$T$15, 2, FALSE)</f>
        <v>2440.2966694490819</v>
      </c>
      <c r="H2510" t="s">
        <v>28</v>
      </c>
      <c r="I2510" s="2">
        <v>1869.11</v>
      </c>
      <c r="J2510" t="str">
        <f t="shared" si="355"/>
        <v>18-39</v>
      </c>
      <c r="K2510" s="2">
        <f t="shared" si="351"/>
        <v>2056.0210000000002</v>
      </c>
      <c r="L2510" s="2">
        <f t="shared" si="356"/>
        <v>2056</v>
      </c>
      <c r="M2510" s="2">
        <f t="shared" si="357"/>
        <v>2057</v>
      </c>
      <c r="N2510" s="2">
        <f t="shared" si="358"/>
        <v>2056</v>
      </c>
      <c r="O2510">
        <f t="shared" si="352"/>
        <v>2022</v>
      </c>
      <c r="P2510" t="str">
        <f t="shared" si="353"/>
        <v>Oct</v>
      </c>
      <c r="Q2510" t="str">
        <f t="shared" si="354"/>
        <v>Oct-2022</v>
      </c>
      <c r="R2510" s="2" t="str">
        <f t="shared" si="359"/>
        <v>ADULTS</v>
      </c>
    </row>
    <row r="2511" spans="1:18" x14ac:dyDescent="0.35">
      <c r="A2511" s="1">
        <v>45043</v>
      </c>
      <c r="B2511" t="s">
        <v>2541</v>
      </c>
      <c r="C2511">
        <v>90</v>
      </c>
      <c r="D2511" t="s">
        <v>21</v>
      </c>
      <c r="E2511" t="s">
        <v>35</v>
      </c>
      <c r="F2511" t="s">
        <v>30</v>
      </c>
      <c r="G2511" s="6">
        <f>VLOOKUP(F2511,S$11:$T$15, 2, FALSE)</f>
        <v>2496.7676064257025</v>
      </c>
      <c r="H2511" t="s">
        <v>67</v>
      </c>
      <c r="I2511" s="2">
        <v>2298.86</v>
      </c>
      <c r="J2511" t="str">
        <f t="shared" si="355"/>
        <v>&gt;59</v>
      </c>
      <c r="K2511" s="2">
        <f t="shared" si="351"/>
        <v>2528.7460000000005</v>
      </c>
      <c r="L2511" s="2">
        <f t="shared" si="356"/>
        <v>2529</v>
      </c>
      <c r="M2511" s="2">
        <f t="shared" si="357"/>
        <v>2529</v>
      </c>
      <c r="N2511" s="2">
        <f t="shared" si="358"/>
        <v>2528</v>
      </c>
      <c r="O2511">
        <f t="shared" si="352"/>
        <v>2023</v>
      </c>
      <c r="P2511" t="str">
        <f t="shared" si="353"/>
        <v>Apr</v>
      </c>
      <c r="Q2511" t="str">
        <f t="shared" si="354"/>
        <v>Apr-2023</v>
      </c>
      <c r="R2511" s="2" t="str">
        <f t="shared" si="359"/>
        <v>ADULTS</v>
      </c>
    </row>
    <row r="2512" spans="1:18" x14ac:dyDescent="0.35">
      <c r="A2512" s="1">
        <v>45287</v>
      </c>
      <c r="B2512" t="s">
        <v>2542</v>
      </c>
      <c r="C2512">
        <v>81</v>
      </c>
      <c r="D2512" t="s">
        <v>14</v>
      </c>
      <c r="E2512" t="s">
        <v>10</v>
      </c>
      <c r="F2512" t="s">
        <v>11</v>
      </c>
      <c r="G2512" s="6">
        <f>VLOOKUP(F2512,S$11:$T$15, 2, FALSE)</f>
        <v>2503.6022787783868</v>
      </c>
      <c r="H2512" t="s">
        <v>12</v>
      </c>
      <c r="I2512" s="2">
        <v>3716.07</v>
      </c>
      <c r="J2512" t="str">
        <f t="shared" si="355"/>
        <v>&gt;59</v>
      </c>
      <c r="K2512" s="2">
        <f t="shared" si="351"/>
        <v>4087.6770000000006</v>
      </c>
      <c r="L2512" s="2">
        <f t="shared" si="356"/>
        <v>4088</v>
      </c>
      <c r="M2512" s="2">
        <f t="shared" si="357"/>
        <v>4088</v>
      </c>
      <c r="N2512" s="2">
        <f t="shared" si="358"/>
        <v>4087</v>
      </c>
      <c r="O2512">
        <f t="shared" si="352"/>
        <v>2023</v>
      </c>
      <c r="P2512" t="str">
        <f t="shared" si="353"/>
        <v>Dec</v>
      </c>
      <c r="Q2512" t="str">
        <f t="shared" si="354"/>
        <v>Dec-2023</v>
      </c>
      <c r="R2512" s="2" t="str">
        <f t="shared" si="359"/>
        <v>ADULTS</v>
      </c>
    </row>
    <row r="2513" spans="1:18" x14ac:dyDescent="0.35">
      <c r="A2513" s="1">
        <v>45039</v>
      </c>
      <c r="B2513" t="s">
        <v>2543</v>
      </c>
      <c r="C2513">
        <v>56</v>
      </c>
      <c r="D2513" t="s">
        <v>21</v>
      </c>
      <c r="E2513" t="s">
        <v>35</v>
      </c>
      <c r="F2513" t="s">
        <v>16</v>
      </c>
      <c r="G2513" s="6">
        <f>VLOOKUP(F2513,S$11:$T$15, 2, FALSE)</f>
        <v>2509.1716796874998</v>
      </c>
      <c r="H2513" t="s">
        <v>17</v>
      </c>
      <c r="I2513" s="2">
        <v>3111.78</v>
      </c>
      <c r="J2513" t="str">
        <f t="shared" si="355"/>
        <v>40-59</v>
      </c>
      <c r="K2513" s="2">
        <f t="shared" si="351"/>
        <v>3422.9580000000005</v>
      </c>
      <c r="L2513" s="2">
        <f t="shared" si="356"/>
        <v>3423</v>
      </c>
      <c r="M2513" s="2">
        <f t="shared" si="357"/>
        <v>3423</v>
      </c>
      <c r="N2513" s="2">
        <f t="shared" si="358"/>
        <v>3422</v>
      </c>
      <c r="O2513">
        <f t="shared" si="352"/>
        <v>2023</v>
      </c>
      <c r="P2513" t="str">
        <f t="shared" si="353"/>
        <v>Apr</v>
      </c>
      <c r="Q2513" t="str">
        <f t="shared" si="354"/>
        <v>Apr-2023</v>
      </c>
      <c r="R2513" s="2" t="str">
        <f t="shared" si="359"/>
        <v>ADULTS</v>
      </c>
    </row>
    <row r="2514" spans="1:18" x14ac:dyDescent="0.35">
      <c r="A2514" s="1">
        <v>44866</v>
      </c>
      <c r="B2514" t="s">
        <v>2544</v>
      </c>
      <c r="C2514">
        <v>71</v>
      </c>
      <c r="D2514" t="s">
        <v>14</v>
      </c>
      <c r="E2514" t="s">
        <v>10</v>
      </c>
      <c r="F2514" t="s">
        <v>11</v>
      </c>
      <c r="G2514" s="6">
        <f>VLOOKUP(F2514,S$11:$T$15, 2, FALSE)</f>
        <v>2503.6022787783868</v>
      </c>
      <c r="H2514" t="s">
        <v>12</v>
      </c>
      <c r="I2514" s="2">
        <v>4697.41</v>
      </c>
      <c r="J2514" t="str">
        <f t="shared" si="355"/>
        <v>&gt;59</v>
      </c>
      <c r="K2514" s="2">
        <f t="shared" si="351"/>
        <v>5167.1509999999998</v>
      </c>
      <c r="L2514" s="2">
        <f t="shared" si="356"/>
        <v>5167</v>
      </c>
      <c r="M2514" s="2">
        <f t="shared" si="357"/>
        <v>5168</v>
      </c>
      <c r="N2514" s="2">
        <f t="shared" si="358"/>
        <v>5167</v>
      </c>
      <c r="O2514">
        <f t="shared" si="352"/>
        <v>2022</v>
      </c>
      <c r="P2514" t="str">
        <f t="shared" si="353"/>
        <v>Nov</v>
      </c>
      <c r="Q2514" t="str">
        <f t="shared" si="354"/>
        <v>Nov-2022</v>
      </c>
      <c r="R2514" s="2" t="str">
        <f t="shared" si="359"/>
        <v>ADULTS</v>
      </c>
    </row>
    <row r="2515" spans="1:18" x14ac:dyDescent="0.35">
      <c r="A2515" s="1">
        <v>44597</v>
      </c>
      <c r="B2515" t="s">
        <v>2545</v>
      </c>
      <c r="C2515">
        <v>65</v>
      </c>
      <c r="D2515" t="s">
        <v>9</v>
      </c>
      <c r="E2515" t="s">
        <v>22</v>
      </c>
      <c r="F2515" t="s">
        <v>16</v>
      </c>
      <c r="G2515" s="6">
        <f>VLOOKUP(F2515,S$11:$T$15, 2, FALSE)</f>
        <v>2509.1716796874998</v>
      </c>
      <c r="H2515" t="s">
        <v>40</v>
      </c>
      <c r="I2515" s="2">
        <v>1471.72</v>
      </c>
      <c r="J2515" t="str">
        <f t="shared" si="355"/>
        <v>&gt;59</v>
      </c>
      <c r="K2515" s="2">
        <f t="shared" si="351"/>
        <v>1618.8920000000001</v>
      </c>
      <c r="L2515" s="2">
        <f t="shared" si="356"/>
        <v>1619</v>
      </c>
      <c r="M2515" s="2">
        <f t="shared" si="357"/>
        <v>1619</v>
      </c>
      <c r="N2515" s="2">
        <f t="shared" si="358"/>
        <v>1618</v>
      </c>
      <c r="O2515">
        <f t="shared" si="352"/>
        <v>2022</v>
      </c>
      <c r="P2515" t="str">
        <f t="shared" si="353"/>
        <v>Feb</v>
      </c>
      <c r="Q2515" t="str">
        <f t="shared" si="354"/>
        <v>Feb-2022</v>
      </c>
      <c r="R2515" s="2" t="str">
        <f t="shared" si="359"/>
        <v>ADULTS</v>
      </c>
    </row>
    <row r="2516" spans="1:18" x14ac:dyDescent="0.35">
      <c r="A2516" s="1">
        <v>45214</v>
      </c>
      <c r="B2516" t="s">
        <v>2546</v>
      </c>
      <c r="C2516">
        <v>95</v>
      </c>
      <c r="D2516" t="s">
        <v>9</v>
      </c>
      <c r="E2516" t="s">
        <v>35</v>
      </c>
      <c r="F2516" t="s">
        <v>30</v>
      </c>
      <c r="G2516" s="6">
        <f>VLOOKUP(F2516,S$11:$T$15, 2, FALSE)</f>
        <v>2496.7676064257025</v>
      </c>
      <c r="H2516" t="s">
        <v>40</v>
      </c>
      <c r="I2516" s="2">
        <v>3789.76</v>
      </c>
      <c r="J2516" t="str">
        <f t="shared" si="355"/>
        <v>&gt;59</v>
      </c>
      <c r="K2516" s="2">
        <f t="shared" si="351"/>
        <v>4168.7360000000008</v>
      </c>
      <c r="L2516" s="2">
        <f t="shared" si="356"/>
        <v>4169</v>
      </c>
      <c r="M2516" s="2">
        <f t="shared" si="357"/>
        <v>4169</v>
      </c>
      <c r="N2516" s="2">
        <f t="shared" si="358"/>
        <v>4168</v>
      </c>
      <c r="O2516">
        <f t="shared" si="352"/>
        <v>2023</v>
      </c>
      <c r="P2516" t="str">
        <f t="shared" si="353"/>
        <v>Oct</v>
      </c>
      <c r="Q2516" t="str">
        <f t="shared" si="354"/>
        <v>Oct-2023</v>
      </c>
      <c r="R2516" s="2" t="str">
        <f t="shared" si="359"/>
        <v>ADULTS</v>
      </c>
    </row>
    <row r="2517" spans="1:18" x14ac:dyDescent="0.35">
      <c r="A2517" s="1">
        <v>44807</v>
      </c>
      <c r="B2517" t="s">
        <v>2547</v>
      </c>
      <c r="C2517">
        <v>52</v>
      </c>
      <c r="D2517" t="s">
        <v>21</v>
      </c>
      <c r="E2517" t="s">
        <v>25</v>
      </c>
      <c r="F2517" t="s">
        <v>16</v>
      </c>
      <c r="G2517" s="6">
        <f>VLOOKUP(F2517,S$11:$T$15, 2, FALSE)</f>
        <v>2509.1716796874998</v>
      </c>
      <c r="H2517" t="s">
        <v>37</v>
      </c>
      <c r="I2517" s="2">
        <v>2258.8000000000002</v>
      </c>
      <c r="J2517" t="str">
        <f t="shared" si="355"/>
        <v>40-59</v>
      </c>
      <c r="K2517" s="2">
        <f t="shared" si="351"/>
        <v>2484.6800000000003</v>
      </c>
      <c r="L2517" s="2">
        <f t="shared" si="356"/>
        <v>2485</v>
      </c>
      <c r="M2517" s="2">
        <f t="shared" si="357"/>
        <v>2485</v>
      </c>
      <c r="N2517" s="2">
        <f t="shared" si="358"/>
        <v>2484</v>
      </c>
      <c r="O2517">
        <f t="shared" si="352"/>
        <v>2022</v>
      </c>
      <c r="P2517" t="str">
        <f t="shared" si="353"/>
        <v>Sep</v>
      </c>
      <c r="Q2517" t="str">
        <f t="shared" si="354"/>
        <v>Sep-2022</v>
      </c>
      <c r="R2517" s="2" t="str">
        <f t="shared" si="359"/>
        <v>ADULTS</v>
      </c>
    </row>
    <row r="2518" spans="1:18" x14ac:dyDescent="0.35">
      <c r="A2518" s="1">
        <v>44582</v>
      </c>
      <c r="B2518" t="s">
        <v>2548</v>
      </c>
      <c r="C2518">
        <v>82</v>
      </c>
      <c r="D2518" t="s">
        <v>9</v>
      </c>
      <c r="E2518" t="s">
        <v>35</v>
      </c>
      <c r="F2518" t="s">
        <v>23</v>
      </c>
      <c r="G2518" s="6">
        <f>VLOOKUP(F2518,S$11:$T$15, 2, FALSE)</f>
        <v>2440.2966694490819</v>
      </c>
      <c r="H2518" t="s">
        <v>12</v>
      </c>
      <c r="I2518" s="2">
        <v>515.11</v>
      </c>
      <c r="J2518" t="str">
        <f t="shared" si="355"/>
        <v>&gt;59</v>
      </c>
      <c r="K2518" s="2">
        <f t="shared" si="351"/>
        <v>566.62100000000009</v>
      </c>
      <c r="L2518" s="2">
        <f t="shared" si="356"/>
        <v>567</v>
      </c>
      <c r="M2518" s="2">
        <f t="shared" si="357"/>
        <v>567</v>
      </c>
      <c r="N2518" s="2">
        <f t="shared" si="358"/>
        <v>566</v>
      </c>
      <c r="O2518">
        <f t="shared" si="352"/>
        <v>2022</v>
      </c>
      <c r="P2518" t="str">
        <f t="shared" si="353"/>
        <v>Jan</v>
      </c>
      <c r="Q2518" t="str">
        <f t="shared" si="354"/>
        <v>Jan-2022</v>
      </c>
      <c r="R2518" s="2" t="str">
        <f t="shared" si="359"/>
        <v>ADULTS</v>
      </c>
    </row>
    <row r="2519" spans="1:18" x14ac:dyDescent="0.35">
      <c r="A2519" s="1">
        <v>44923</v>
      </c>
      <c r="B2519" t="s">
        <v>2549</v>
      </c>
      <c r="C2519">
        <v>73</v>
      </c>
      <c r="D2519" t="s">
        <v>9</v>
      </c>
      <c r="E2519" t="s">
        <v>19</v>
      </c>
      <c r="F2519" t="s">
        <v>11</v>
      </c>
      <c r="G2519" s="6">
        <f>VLOOKUP(F2519,S$11:$T$15, 2, FALSE)</f>
        <v>2503.6022787783868</v>
      </c>
      <c r="H2519" t="s">
        <v>37</v>
      </c>
      <c r="I2519" s="2">
        <v>857.41</v>
      </c>
      <c r="J2519" t="str">
        <f t="shared" si="355"/>
        <v>&gt;59</v>
      </c>
      <c r="K2519" s="2">
        <f t="shared" si="351"/>
        <v>943.15100000000007</v>
      </c>
      <c r="L2519" s="2">
        <f t="shared" si="356"/>
        <v>943</v>
      </c>
      <c r="M2519" s="2">
        <f t="shared" si="357"/>
        <v>944</v>
      </c>
      <c r="N2519" s="2">
        <f t="shared" si="358"/>
        <v>943</v>
      </c>
      <c r="O2519">
        <f t="shared" si="352"/>
        <v>2022</v>
      </c>
      <c r="P2519" t="str">
        <f t="shared" si="353"/>
        <v>Dec</v>
      </c>
      <c r="Q2519" t="str">
        <f t="shared" si="354"/>
        <v>Dec-2022</v>
      </c>
      <c r="R2519" s="2" t="str">
        <f t="shared" si="359"/>
        <v>ADULTS</v>
      </c>
    </row>
    <row r="2520" spans="1:18" x14ac:dyDescent="0.35">
      <c r="A2520" s="1">
        <v>45144</v>
      </c>
      <c r="B2520" t="s">
        <v>2550</v>
      </c>
      <c r="C2520">
        <v>29</v>
      </c>
      <c r="D2520" t="s">
        <v>9</v>
      </c>
      <c r="E2520" t="s">
        <v>19</v>
      </c>
      <c r="F2520" t="s">
        <v>11</v>
      </c>
      <c r="G2520" s="6">
        <f>VLOOKUP(F2520,S$11:$T$15, 2, FALSE)</f>
        <v>2503.6022787783868</v>
      </c>
      <c r="H2520" t="s">
        <v>28</v>
      </c>
      <c r="I2520" s="2">
        <v>4784.1099999999997</v>
      </c>
      <c r="J2520" t="str">
        <f t="shared" si="355"/>
        <v>18-39</v>
      </c>
      <c r="K2520" s="2">
        <f t="shared" si="351"/>
        <v>5262.5209999999997</v>
      </c>
      <c r="L2520" s="2">
        <f t="shared" si="356"/>
        <v>5263</v>
      </c>
      <c r="M2520" s="2">
        <f t="shared" si="357"/>
        <v>5263</v>
      </c>
      <c r="N2520" s="2">
        <f t="shared" si="358"/>
        <v>5262</v>
      </c>
      <c r="O2520">
        <f t="shared" si="352"/>
        <v>2023</v>
      </c>
      <c r="P2520" t="str">
        <f t="shared" si="353"/>
        <v>Aug</v>
      </c>
      <c r="Q2520" t="str">
        <f t="shared" si="354"/>
        <v>Aug-2023</v>
      </c>
      <c r="R2520" s="2" t="str">
        <f t="shared" si="359"/>
        <v>ADULTS</v>
      </c>
    </row>
    <row r="2521" spans="1:18" x14ac:dyDescent="0.35">
      <c r="A2521" s="1">
        <v>44818</v>
      </c>
      <c r="B2521" t="s">
        <v>2551</v>
      </c>
      <c r="C2521">
        <v>98</v>
      </c>
      <c r="D2521" t="s">
        <v>14</v>
      </c>
      <c r="E2521" t="s">
        <v>22</v>
      </c>
      <c r="F2521" t="s">
        <v>16</v>
      </c>
      <c r="G2521" s="6">
        <f>VLOOKUP(F2521,S$11:$T$15, 2, FALSE)</f>
        <v>2509.1716796874998</v>
      </c>
      <c r="H2521" t="s">
        <v>28</v>
      </c>
      <c r="I2521" s="2">
        <v>1705.46</v>
      </c>
      <c r="J2521" t="str">
        <f t="shared" si="355"/>
        <v>&gt;59</v>
      </c>
      <c r="K2521" s="2">
        <f t="shared" si="351"/>
        <v>1876.0060000000001</v>
      </c>
      <c r="L2521" s="2">
        <f t="shared" si="356"/>
        <v>1876</v>
      </c>
      <c r="M2521" s="2">
        <f t="shared" si="357"/>
        <v>1877</v>
      </c>
      <c r="N2521" s="2">
        <f t="shared" si="358"/>
        <v>1876</v>
      </c>
      <c r="O2521">
        <f t="shared" si="352"/>
        <v>2022</v>
      </c>
      <c r="P2521" t="str">
        <f t="shared" si="353"/>
        <v>Sep</v>
      </c>
      <c r="Q2521" t="str">
        <f t="shared" si="354"/>
        <v>Sep-2022</v>
      </c>
      <c r="R2521" s="2" t="str">
        <f t="shared" si="359"/>
        <v>ADULTS</v>
      </c>
    </row>
    <row r="2522" spans="1:18" x14ac:dyDescent="0.35">
      <c r="A2522" s="1">
        <v>45085</v>
      </c>
      <c r="B2522" t="s">
        <v>2552</v>
      </c>
      <c r="C2522">
        <v>82</v>
      </c>
      <c r="D2522" t="s">
        <v>9</v>
      </c>
      <c r="E2522" t="s">
        <v>35</v>
      </c>
      <c r="F2522" t="s">
        <v>30</v>
      </c>
      <c r="G2522" s="6">
        <f>VLOOKUP(F2522,S$11:$T$15, 2, FALSE)</f>
        <v>2496.7676064257025</v>
      </c>
      <c r="H2522" t="s">
        <v>37</v>
      </c>
      <c r="I2522" s="2">
        <v>1630.45</v>
      </c>
      <c r="J2522" t="str">
        <f t="shared" si="355"/>
        <v>&gt;59</v>
      </c>
      <c r="K2522" s="2">
        <f t="shared" si="351"/>
        <v>1793.4950000000001</v>
      </c>
      <c r="L2522" s="2">
        <f t="shared" si="356"/>
        <v>1793</v>
      </c>
      <c r="M2522" s="2">
        <f t="shared" si="357"/>
        <v>1794</v>
      </c>
      <c r="N2522" s="2">
        <f t="shared" si="358"/>
        <v>1793</v>
      </c>
      <c r="O2522">
        <f t="shared" si="352"/>
        <v>2023</v>
      </c>
      <c r="P2522" t="str">
        <f t="shared" si="353"/>
        <v>Jun</v>
      </c>
      <c r="Q2522" t="str">
        <f t="shared" si="354"/>
        <v>Jun-2023</v>
      </c>
      <c r="R2522" s="2" t="str">
        <f t="shared" si="359"/>
        <v>ADULTS</v>
      </c>
    </row>
    <row r="2523" spans="1:18" x14ac:dyDescent="0.35">
      <c r="A2523" s="1">
        <v>45201</v>
      </c>
      <c r="B2523" t="s">
        <v>2553</v>
      </c>
      <c r="C2523">
        <v>29</v>
      </c>
      <c r="D2523" t="s">
        <v>14</v>
      </c>
      <c r="E2523" t="s">
        <v>15</v>
      </c>
      <c r="F2523" t="s">
        <v>23</v>
      </c>
      <c r="G2523" s="6">
        <f>VLOOKUP(F2523,S$11:$T$15, 2, FALSE)</f>
        <v>2440.2966694490819</v>
      </c>
      <c r="H2523" t="s">
        <v>12</v>
      </c>
      <c r="I2523" s="2">
        <v>4230.87</v>
      </c>
      <c r="J2523" t="str">
        <f t="shared" si="355"/>
        <v>18-39</v>
      </c>
      <c r="K2523" s="2">
        <f t="shared" si="351"/>
        <v>4653.9570000000003</v>
      </c>
      <c r="L2523" s="2">
        <f t="shared" si="356"/>
        <v>4654</v>
      </c>
      <c r="M2523" s="2">
        <f t="shared" si="357"/>
        <v>4654</v>
      </c>
      <c r="N2523" s="2">
        <f t="shared" si="358"/>
        <v>4653</v>
      </c>
      <c r="O2523">
        <f t="shared" si="352"/>
        <v>2023</v>
      </c>
      <c r="P2523" t="str">
        <f t="shared" si="353"/>
        <v>Oct</v>
      </c>
      <c r="Q2523" t="str">
        <f t="shared" si="354"/>
        <v>Oct-2023</v>
      </c>
      <c r="R2523" s="2" t="str">
        <f t="shared" si="359"/>
        <v>ADULTS</v>
      </c>
    </row>
    <row r="2524" spans="1:18" x14ac:dyDescent="0.35">
      <c r="A2524" s="1">
        <v>44875</v>
      </c>
      <c r="B2524" t="s">
        <v>2554</v>
      </c>
      <c r="C2524">
        <v>98</v>
      </c>
      <c r="D2524" t="s">
        <v>21</v>
      </c>
      <c r="E2524" t="s">
        <v>19</v>
      </c>
      <c r="F2524" t="s">
        <v>23</v>
      </c>
      <c r="G2524" s="6">
        <f>VLOOKUP(F2524,S$11:$T$15, 2, FALSE)</f>
        <v>2440.2966694490819</v>
      </c>
      <c r="H2524" t="s">
        <v>37</v>
      </c>
      <c r="I2524" s="2">
        <v>479.35</v>
      </c>
      <c r="J2524" t="str">
        <f t="shared" si="355"/>
        <v>&gt;59</v>
      </c>
      <c r="K2524" s="2">
        <f t="shared" si="351"/>
        <v>527.28500000000008</v>
      </c>
      <c r="L2524" s="2">
        <f t="shared" si="356"/>
        <v>527</v>
      </c>
      <c r="M2524" s="2">
        <f t="shared" si="357"/>
        <v>528</v>
      </c>
      <c r="N2524" s="2">
        <f t="shared" si="358"/>
        <v>527</v>
      </c>
      <c r="O2524">
        <f t="shared" si="352"/>
        <v>2022</v>
      </c>
      <c r="P2524" t="str">
        <f t="shared" si="353"/>
        <v>Nov</v>
      </c>
      <c r="Q2524" t="str">
        <f t="shared" si="354"/>
        <v>Nov-2022</v>
      </c>
      <c r="R2524" s="2" t="str">
        <f t="shared" si="359"/>
        <v>ADULTS</v>
      </c>
    </row>
    <row r="2525" spans="1:18" x14ac:dyDescent="0.35">
      <c r="A2525" s="1">
        <v>44906</v>
      </c>
      <c r="B2525" t="s">
        <v>2555</v>
      </c>
      <c r="C2525">
        <v>46</v>
      </c>
      <c r="D2525" t="s">
        <v>21</v>
      </c>
      <c r="E2525" t="s">
        <v>22</v>
      </c>
      <c r="F2525" t="s">
        <v>23</v>
      </c>
      <c r="G2525" s="6">
        <f>VLOOKUP(F2525,S$11:$T$15, 2, FALSE)</f>
        <v>2440.2966694490819</v>
      </c>
      <c r="H2525" t="s">
        <v>12</v>
      </c>
      <c r="I2525" s="2">
        <v>608.57000000000005</v>
      </c>
      <c r="J2525" t="str">
        <f t="shared" si="355"/>
        <v>40-59</v>
      </c>
      <c r="K2525" s="2">
        <f t="shared" si="351"/>
        <v>669.42700000000013</v>
      </c>
      <c r="L2525" s="2">
        <f t="shared" si="356"/>
        <v>669</v>
      </c>
      <c r="M2525" s="2">
        <f t="shared" si="357"/>
        <v>670</v>
      </c>
      <c r="N2525" s="2">
        <f t="shared" si="358"/>
        <v>669</v>
      </c>
      <c r="O2525">
        <f t="shared" si="352"/>
        <v>2022</v>
      </c>
      <c r="P2525" t="str">
        <f t="shared" si="353"/>
        <v>Dec</v>
      </c>
      <c r="Q2525" t="str">
        <f t="shared" si="354"/>
        <v>Dec-2022</v>
      </c>
      <c r="R2525" s="2" t="str">
        <f t="shared" si="359"/>
        <v>ADULTS</v>
      </c>
    </row>
    <row r="2526" spans="1:18" x14ac:dyDescent="0.35">
      <c r="A2526" s="1">
        <v>45059</v>
      </c>
      <c r="B2526" t="s">
        <v>2556</v>
      </c>
      <c r="C2526">
        <v>45</v>
      </c>
      <c r="D2526" t="s">
        <v>14</v>
      </c>
      <c r="E2526" t="s">
        <v>22</v>
      </c>
      <c r="F2526" t="s">
        <v>30</v>
      </c>
      <c r="G2526" s="6">
        <f>VLOOKUP(F2526,S$11:$T$15, 2, FALSE)</f>
        <v>2496.7676064257025</v>
      </c>
      <c r="H2526" t="s">
        <v>37</v>
      </c>
      <c r="I2526" s="2">
        <v>3285.48</v>
      </c>
      <c r="J2526" t="str">
        <f t="shared" si="355"/>
        <v>40-59</v>
      </c>
      <c r="K2526" s="2">
        <f t="shared" si="351"/>
        <v>3614.0280000000002</v>
      </c>
      <c r="L2526" s="2">
        <f t="shared" si="356"/>
        <v>3614</v>
      </c>
      <c r="M2526" s="2">
        <f t="shared" si="357"/>
        <v>3615</v>
      </c>
      <c r="N2526" s="2">
        <f t="shared" si="358"/>
        <v>3614</v>
      </c>
      <c r="O2526">
        <f t="shared" si="352"/>
        <v>2023</v>
      </c>
      <c r="P2526" t="str">
        <f t="shared" si="353"/>
        <v>May</v>
      </c>
      <c r="Q2526" t="str">
        <f t="shared" si="354"/>
        <v>May-2023</v>
      </c>
      <c r="R2526" s="2" t="str">
        <f t="shared" si="359"/>
        <v>ADULTS</v>
      </c>
    </row>
    <row r="2527" spans="1:18" x14ac:dyDescent="0.35">
      <c r="A2527" s="1">
        <v>45079</v>
      </c>
      <c r="B2527" t="s">
        <v>2557</v>
      </c>
      <c r="C2527">
        <v>64</v>
      </c>
      <c r="D2527" t="s">
        <v>14</v>
      </c>
      <c r="E2527" t="s">
        <v>19</v>
      </c>
      <c r="F2527" t="s">
        <v>30</v>
      </c>
      <c r="G2527" s="6">
        <f>VLOOKUP(F2527,S$11:$T$15, 2, FALSE)</f>
        <v>2496.7676064257025</v>
      </c>
      <c r="H2527" t="s">
        <v>37</v>
      </c>
      <c r="I2527" s="2">
        <v>4248.8</v>
      </c>
      <c r="J2527" t="str">
        <f t="shared" si="355"/>
        <v>&gt;59</v>
      </c>
      <c r="K2527" s="2">
        <f t="shared" si="351"/>
        <v>4673.68</v>
      </c>
      <c r="L2527" s="2">
        <f t="shared" si="356"/>
        <v>4674</v>
      </c>
      <c r="M2527" s="2">
        <f t="shared" si="357"/>
        <v>4674</v>
      </c>
      <c r="N2527" s="2">
        <f t="shared" si="358"/>
        <v>4673</v>
      </c>
      <c r="O2527">
        <f t="shared" si="352"/>
        <v>2023</v>
      </c>
      <c r="P2527" t="str">
        <f t="shared" si="353"/>
        <v>Jun</v>
      </c>
      <c r="Q2527" t="str">
        <f t="shared" si="354"/>
        <v>Jun-2023</v>
      </c>
      <c r="R2527" s="2" t="str">
        <f t="shared" si="359"/>
        <v>ADULTS</v>
      </c>
    </row>
    <row r="2528" spans="1:18" x14ac:dyDescent="0.35">
      <c r="A2528" s="1">
        <v>45245</v>
      </c>
      <c r="B2528" t="s">
        <v>2558</v>
      </c>
      <c r="C2528">
        <v>68</v>
      </c>
      <c r="D2528" t="s">
        <v>21</v>
      </c>
      <c r="E2528" t="s">
        <v>10</v>
      </c>
      <c r="F2528" t="s">
        <v>16</v>
      </c>
      <c r="G2528" s="6">
        <f>VLOOKUP(F2528,S$11:$T$15, 2, FALSE)</f>
        <v>2509.1716796874998</v>
      </c>
      <c r="H2528" t="s">
        <v>37</v>
      </c>
      <c r="I2528" s="2">
        <v>1990.37</v>
      </c>
      <c r="J2528" t="str">
        <f t="shared" si="355"/>
        <v>&gt;59</v>
      </c>
      <c r="K2528" s="2">
        <f t="shared" si="351"/>
        <v>2189.4070000000002</v>
      </c>
      <c r="L2528" s="2">
        <f t="shared" si="356"/>
        <v>2189</v>
      </c>
      <c r="M2528" s="2">
        <f t="shared" si="357"/>
        <v>2190</v>
      </c>
      <c r="N2528" s="2">
        <f t="shared" si="358"/>
        <v>2189</v>
      </c>
      <c r="O2528">
        <f t="shared" si="352"/>
        <v>2023</v>
      </c>
      <c r="P2528" t="str">
        <f t="shared" si="353"/>
        <v>Nov</v>
      </c>
      <c r="Q2528" t="str">
        <f t="shared" si="354"/>
        <v>Nov-2023</v>
      </c>
      <c r="R2528" s="2" t="str">
        <f t="shared" si="359"/>
        <v>ADULTS</v>
      </c>
    </row>
    <row r="2529" spans="1:18" x14ac:dyDescent="0.35">
      <c r="A2529" s="1">
        <v>44880</v>
      </c>
      <c r="B2529" t="s">
        <v>2559</v>
      </c>
      <c r="C2529">
        <v>63</v>
      </c>
      <c r="D2529" t="s">
        <v>14</v>
      </c>
      <c r="E2529" t="s">
        <v>33</v>
      </c>
      <c r="F2529" t="s">
        <v>11</v>
      </c>
      <c r="G2529" s="6">
        <f>VLOOKUP(F2529,S$11:$T$15, 2, FALSE)</f>
        <v>2503.6022787783868</v>
      </c>
      <c r="H2529" t="s">
        <v>12</v>
      </c>
      <c r="I2529" s="2">
        <v>4591.93</v>
      </c>
      <c r="J2529" t="str">
        <f t="shared" si="355"/>
        <v>&gt;59</v>
      </c>
      <c r="K2529" s="2">
        <f t="shared" si="351"/>
        <v>5051.1230000000005</v>
      </c>
      <c r="L2529" s="2">
        <f t="shared" si="356"/>
        <v>5051</v>
      </c>
      <c r="M2529" s="2">
        <f t="shared" si="357"/>
        <v>5052</v>
      </c>
      <c r="N2529" s="2">
        <f t="shared" si="358"/>
        <v>5051</v>
      </c>
      <c r="O2529">
        <f t="shared" si="352"/>
        <v>2022</v>
      </c>
      <c r="P2529" t="str">
        <f t="shared" si="353"/>
        <v>Nov</v>
      </c>
      <c r="Q2529" t="str">
        <f t="shared" si="354"/>
        <v>Nov-2022</v>
      </c>
      <c r="R2529" s="2" t="str">
        <f t="shared" si="359"/>
        <v>ADULTS</v>
      </c>
    </row>
    <row r="2530" spans="1:18" x14ac:dyDescent="0.35">
      <c r="A2530" s="1">
        <v>45287</v>
      </c>
      <c r="B2530" t="s">
        <v>2560</v>
      </c>
      <c r="C2530">
        <v>32</v>
      </c>
      <c r="D2530" t="s">
        <v>21</v>
      </c>
      <c r="E2530" t="s">
        <v>22</v>
      </c>
      <c r="F2530" t="s">
        <v>11</v>
      </c>
      <c r="G2530" s="6">
        <f>VLOOKUP(F2530,S$11:$T$15, 2, FALSE)</f>
        <v>2503.6022787783868</v>
      </c>
      <c r="H2530" t="s">
        <v>12</v>
      </c>
      <c r="I2530" s="2">
        <v>3632.36</v>
      </c>
      <c r="J2530" t="str">
        <f t="shared" si="355"/>
        <v>18-39</v>
      </c>
      <c r="K2530" s="2">
        <f t="shared" si="351"/>
        <v>3995.5960000000005</v>
      </c>
      <c r="L2530" s="2">
        <f t="shared" si="356"/>
        <v>3996</v>
      </c>
      <c r="M2530" s="2">
        <f t="shared" si="357"/>
        <v>3996</v>
      </c>
      <c r="N2530" s="2">
        <f t="shared" si="358"/>
        <v>3995</v>
      </c>
      <c r="O2530">
        <f t="shared" si="352"/>
        <v>2023</v>
      </c>
      <c r="P2530" t="str">
        <f t="shared" si="353"/>
        <v>Dec</v>
      </c>
      <c r="Q2530" t="str">
        <f t="shared" si="354"/>
        <v>Dec-2023</v>
      </c>
      <c r="R2530" s="2" t="str">
        <f t="shared" si="359"/>
        <v>ADULTS</v>
      </c>
    </row>
    <row r="2531" spans="1:18" x14ac:dyDescent="0.35">
      <c r="A2531" s="1">
        <v>45162</v>
      </c>
      <c r="B2531" t="s">
        <v>2561</v>
      </c>
      <c r="C2531">
        <v>2</v>
      </c>
      <c r="D2531" t="s">
        <v>14</v>
      </c>
      <c r="E2531" t="s">
        <v>10</v>
      </c>
      <c r="F2531" t="s">
        <v>11</v>
      </c>
      <c r="G2531" s="6">
        <f>VLOOKUP(F2531,S$11:$T$15, 2, FALSE)</f>
        <v>2503.6022787783868</v>
      </c>
      <c r="H2531" t="s">
        <v>12</v>
      </c>
      <c r="I2531" s="2">
        <v>2052.64</v>
      </c>
      <c r="J2531" t="str">
        <f t="shared" si="355"/>
        <v>0-17</v>
      </c>
      <c r="K2531" s="2">
        <f t="shared" si="351"/>
        <v>2257.904</v>
      </c>
      <c r="L2531" s="2">
        <f t="shared" si="356"/>
        <v>2258</v>
      </c>
      <c r="M2531" s="2">
        <f t="shared" si="357"/>
        <v>2258</v>
      </c>
      <c r="N2531" s="2">
        <f t="shared" si="358"/>
        <v>2257</v>
      </c>
      <c r="O2531">
        <f t="shared" si="352"/>
        <v>2023</v>
      </c>
      <c r="P2531" t="str">
        <f t="shared" si="353"/>
        <v>Aug</v>
      </c>
      <c r="Q2531" t="str">
        <f t="shared" si="354"/>
        <v>Aug-2023</v>
      </c>
      <c r="R2531" s="2" t="str">
        <f t="shared" si="359"/>
        <v>CHILDREN</v>
      </c>
    </row>
    <row r="2532" spans="1:18" x14ac:dyDescent="0.35">
      <c r="A2532" s="1">
        <v>44592</v>
      </c>
      <c r="B2532" t="s">
        <v>2562</v>
      </c>
      <c r="C2532">
        <v>82</v>
      </c>
      <c r="D2532" t="s">
        <v>9</v>
      </c>
      <c r="E2532" t="s">
        <v>19</v>
      </c>
      <c r="F2532" t="s">
        <v>16</v>
      </c>
      <c r="G2532" s="6">
        <f>VLOOKUP(F2532,S$11:$T$15, 2, FALSE)</f>
        <v>2509.1716796874998</v>
      </c>
      <c r="H2532" t="s">
        <v>12</v>
      </c>
      <c r="I2532" s="2">
        <v>4942.68</v>
      </c>
      <c r="J2532" t="str">
        <f t="shared" si="355"/>
        <v>&gt;59</v>
      </c>
      <c r="K2532" s="2">
        <f t="shared" si="351"/>
        <v>5436.9480000000003</v>
      </c>
      <c r="L2532" s="2">
        <f t="shared" si="356"/>
        <v>5437</v>
      </c>
      <c r="M2532" s="2">
        <f t="shared" si="357"/>
        <v>5437</v>
      </c>
      <c r="N2532" s="2">
        <f t="shared" si="358"/>
        <v>5436</v>
      </c>
      <c r="O2532">
        <f t="shared" si="352"/>
        <v>2022</v>
      </c>
      <c r="P2532" t="str">
        <f t="shared" si="353"/>
        <v>Jan</v>
      </c>
      <c r="Q2532" t="str">
        <f t="shared" si="354"/>
        <v>Jan-2022</v>
      </c>
      <c r="R2532" s="2" t="str">
        <f t="shared" si="359"/>
        <v>ADULTS</v>
      </c>
    </row>
    <row r="2533" spans="1:18" x14ac:dyDescent="0.35">
      <c r="A2533" s="1">
        <v>45122</v>
      </c>
      <c r="B2533" t="s">
        <v>2563</v>
      </c>
      <c r="C2533">
        <v>33</v>
      </c>
      <c r="D2533" t="s">
        <v>9</v>
      </c>
      <c r="E2533" t="s">
        <v>27</v>
      </c>
      <c r="F2533" t="s">
        <v>23</v>
      </c>
      <c r="G2533" s="6">
        <f>VLOOKUP(F2533,S$11:$T$15, 2, FALSE)</f>
        <v>2440.2966694490819</v>
      </c>
      <c r="H2533" t="s">
        <v>28</v>
      </c>
      <c r="I2533" s="2">
        <v>3036.22</v>
      </c>
      <c r="J2533" t="str">
        <f t="shared" si="355"/>
        <v>18-39</v>
      </c>
      <c r="K2533" s="2">
        <f t="shared" si="351"/>
        <v>3339.8420000000001</v>
      </c>
      <c r="L2533" s="2">
        <f t="shared" si="356"/>
        <v>3340</v>
      </c>
      <c r="M2533" s="2">
        <f t="shared" si="357"/>
        <v>3340</v>
      </c>
      <c r="N2533" s="2">
        <f t="shared" si="358"/>
        <v>3339</v>
      </c>
      <c r="O2533">
        <f t="shared" si="352"/>
        <v>2023</v>
      </c>
      <c r="P2533" t="str">
        <f t="shared" si="353"/>
        <v>Jul</v>
      </c>
      <c r="Q2533" t="str">
        <f t="shared" si="354"/>
        <v>Jul-2023</v>
      </c>
      <c r="R2533" s="2" t="str">
        <f t="shared" si="359"/>
        <v>ADULTS</v>
      </c>
    </row>
    <row r="2534" spans="1:18" x14ac:dyDescent="0.35">
      <c r="A2534" s="1">
        <v>44911</v>
      </c>
      <c r="B2534" t="s">
        <v>2564</v>
      </c>
      <c r="C2534">
        <v>25</v>
      </c>
      <c r="D2534" t="s">
        <v>9</v>
      </c>
      <c r="E2534" t="s">
        <v>25</v>
      </c>
      <c r="F2534" t="s">
        <v>16</v>
      </c>
      <c r="G2534" s="6">
        <f>VLOOKUP(F2534,S$11:$T$15, 2, FALSE)</f>
        <v>2509.1716796874998</v>
      </c>
      <c r="H2534" t="s">
        <v>67</v>
      </c>
      <c r="I2534" s="2">
        <v>1131.47</v>
      </c>
      <c r="J2534" t="str">
        <f t="shared" si="355"/>
        <v>18-39</v>
      </c>
      <c r="K2534" s="2">
        <f t="shared" si="351"/>
        <v>1244.6170000000002</v>
      </c>
      <c r="L2534" s="2">
        <f t="shared" si="356"/>
        <v>1245</v>
      </c>
      <c r="M2534" s="2">
        <f t="shared" si="357"/>
        <v>1245</v>
      </c>
      <c r="N2534" s="2">
        <f t="shared" si="358"/>
        <v>1244</v>
      </c>
      <c r="O2534">
        <f t="shared" si="352"/>
        <v>2022</v>
      </c>
      <c r="P2534" t="str">
        <f t="shared" si="353"/>
        <v>Dec</v>
      </c>
      <c r="Q2534" t="str">
        <f t="shared" si="354"/>
        <v>Dec-2022</v>
      </c>
      <c r="R2534" s="2" t="str">
        <f t="shared" si="359"/>
        <v>ADULTS</v>
      </c>
    </row>
    <row r="2535" spans="1:18" x14ac:dyDescent="0.35">
      <c r="A2535" s="1">
        <v>44892</v>
      </c>
      <c r="B2535" t="s">
        <v>2565</v>
      </c>
      <c r="C2535">
        <v>81</v>
      </c>
      <c r="D2535" t="s">
        <v>14</v>
      </c>
      <c r="E2535" t="s">
        <v>27</v>
      </c>
      <c r="F2535" t="s">
        <v>16</v>
      </c>
      <c r="G2535" s="6">
        <f>VLOOKUP(F2535,S$11:$T$15, 2, FALSE)</f>
        <v>2509.1716796874998</v>
      </c>
      <c r="H2535" t="s">
        <v>37</v>
      </c>
      <c r="I2535" s="2">
        <v>1309.69</v>
      </c>
      <c r="J2535" t="str">
        <f t="shared" si="355"/>
        <v>&gt;59</v>
      </c>
      <c r="K2535" s="2">
        <f t="shared" si="351"/>
        <v>1440.6590000000001</v>
      </c>
      <c r="L2535" s="2">
        <f t="shared" si="356"/>
        <v>1441</v>
      </c>
      <c r="M2535" s="2">
        <f t="shared" si="357"/>
        <v>1441</v>
      </c>
      <c r="N2535" s="2">
        <f t="shared" si="358"/>
        <v>1440</v>
      </c>
      <c r="O2535">
        <f t="shared" si="352"/>
        <v>2022</v>
      </c>
      <c r="P2535" t="str">
        <f t="shared" si="353"/>
        <v>Nov</v>
      </c>
      <c r="Q2535" t="str">
        <f t="shared" si="354"/>
        <v>Nov-2022</v>
      </c>
      <c r="R2535" s="2" t="str">
        <f t="shared" si="359"/>
        <v>ADULTS</v>
      </c>
    </row>
    <row r="2536" spans="1:18" x14ac:dyDescent="0.35">
      <c r="A2536" s="1">
        <v>44652</v>
      </c>
      <c r="B2536" t="s">
        <v>2566</v>
      </c>
      <c r="C2536">
        <v>35</v>
      </c>
      <c r="D2536" t="s">
        <v>9</v>
      </c>
      <c r="E2536" t="s">
        <v>22</v>
      </c>
      <c r="F2536" t="s">
        <v>30</v>
      </c>
      <c r="G2536" s="6">
        <f>VLOOKUP(F2536,S$11:$T$15, 2, FALSE)</f>
        <v>2496.7676064257025</v>
      </c>
      <c r="H2536" t="s">
        <v>28</v>
      </c>
      <c r="I2536" s="2">
        <v>3808.2</v>
      </c>
      <c r="J2536" t="str">
        <f t="shared" si="355"/>
        <v>18-39</v>
      </c>
      <c r="K2536" s="2">
        <f t="shared" si="351"/>
        <v>4189.0200000000004</v>
      </c>
      <c r="L2536" s="2">
        <f t="shared" si="356"/>
        <v>4189</v>
      </c>
      <c r="M2536" s="2">
        <f t="shared" si="357"/>
        <v>4190</v>
      </c>
      <c r="N2536" s="2">
        <f t="shared" si="358"/>
        <v>4189</v>
      </c>
      <c r="O2536">
        <f t="shared" si="352"/>
        <v>2022</v>
      </c>
      <c r="P2536" t="str">
        <f t="shared" si="353"/>
        <v>Apr</v>
      </c>
      <c r="Q2536" t="str">
        <f t="shared" si="354"/>
        <v>Apr-2022</v>
      </c>
      <c r="R2536" s="2" t="str">
        <f t="shared" si="359"/>
        <v>ADULTS</v>
      </c>
    </row>
    <row r="2537" spans="1:18" x14ac:dyDescent="0.35">
      <c r="A2537" s="1">
        <v>44987</v>
      </c>
      <c r="B2537" t="s">
        <v>2567</v>
      </c>
      <c r="C2537">
        <v>69</v>
      </c>
      <c r="D2537" t="s">
        <v>14</v>
      </c>
      <c r="E2537" t="s">
        <v>25</v>
      </c>
      <c r="F2537" t="s">
        <v>11</v>
      </c>
      <c r="G2537" s="6">
        <f>VLOOKUP(F2537,S$11:$T$15, 2, FALSE)</f>
        <v>2503.6022787783868</v>
      </c>
      <c r="H2537" t="s">
        <v>28</v>
      </c>
      <c r="I2537" s="2">
        <v>3175.4</v>
      </c>
      <c r="J2537" t="str">
        <f t="shared" si="355"/>
        <v>&gt;59</v>
      </c>
      <c r="K2537" s="2">
        <f t="shared" si="351"/>
        <v>3492.9400000000005</v>
      </c>
      <c r="L2537" s="2">
        <f t="shared" si="356"/>
        <v>3493</v>
      </c>
      <c r="M2537" s="2">
        <f t="shared" si="357"/>
        <v>3493</v>
      </c>
      <c r="N2537" s="2">
        <f t="shared" si="358"/>
        <v>3492</v>
      </c>
      <c r="O2537">
        <f t="shared" si="352"/>
        <v>2023</v>
      </c>
      <c r="P2537" t="str">
        <f t="shared" si="353"/>
        <v>Mar</v>
      </c>
      <c r="Q2537" t="str">
        <f t="shared" si="354"/>
        <v>Mar-2023</v>
      </c>
      <c r="R2537" s="2" t="str">
        <f t="shared" si="359"/>
        <v>ADULTS</v>
      </c>
    </row>
    <row r="2538" spans="1:18" x14ac:dyDescent="0.35">
      <c r="A2538" s="1">
        <v>44604</v>
      </c>
      <c r="B2538" t="s">
        <v>2568</v>
      </c>
      <c r="C2538">
        <v>72</v>
      </c>
      <c r="D2538" t="s">
        <v>21</v>
      </c>
      <c r="E2538" t="s">
        <v>33</v>
      </c>
      <c r="F2538" t="s">
        <v>30</v>
      </c>
      <c r="G2538" s="6">
        <f>VLOOKUP(F2538,S$11:$T$15, 2, FALSE)</f>
        <v>2496.7676064257025</v>
      </c>
      <c r="H2538" t="s">
        <v>28</v>
      </c>
      <c r="I2538" s="2">
        <v>4503.87</v>
      </c>
      <c r="J2538" t="str">
        <f t="shared" si="355"/>
        <v>&gt;59</v>
      </c>
      <c r="K2538" s="2">
        <f t="shared" si="351"/>
        <v>4954.2570000000005</v>
      </c>
      <c r="L2538" s="2">
        <f t="shared" si="356"/>
        <v>4954</v>
      </c>
      <c r="M2538" s="2">
        <f t="shared" si="357"/>
        <v>4955</v>
      </c>
      <c r="N2538" s="2">
        <f t="shared" si="358"/>
        <v>4954</v>
      </c>
      <c r="O2538">
        <f t="shared" si="352"/>
        <v>2022</v>
      </c>
      <c r="P2538" t="str">
        <f t="shared" si="353"/>
        <v>Feb</v>
      </c>
      <c r="Q2538" t="str">
        <f t="shared" si="354"/>
        <v>Feb-2022</v>
      </c>
      <c r="R2538" s="2" t="str">
        <f t="shared" si="359"/>
        <v>ADULTS</v>
      </c>
    </row>
    <row r="2539" spans="1:18" x14ac:dyDescent="0.35">
      <c r="A2539" s="1">
        <v>44755</v>
      </c>
      <c r="B2539" t="s">
        <v>2569</v>
      </c>
      <c r="C2539">
        <v>90</v>
      </c>
      <c r="D2539" t="s">
        <v>21</v>
      </c>
      <c r="E2539" t="s">
        <v>33</v>
      </c>
      <c r="F2539" t="s">
        <v>30</v>
      </c>
      <c r="G2539" s="6">
        <f>VLOOKUP(F2539,S$11:$T$15, 2, FALSE)</f>
        <v>2496.7676064257025</v>
      </c>
      <c r="H2539" t="s">
        <v>12</v>
      </c>
      <c r="I2539" s="2">
        <v>4431.24</v>
      </c>
      <c r="J2539" t="str">
        <f t="shared" si="355"/>
        <v>&gt;59</v>
      </c>
      <c r="K2539" s="2">
        <f t="shared" si="351"/>
        <v>4874.3640000000005</v>
      </c>
      <c r="L2539" s="2">
        <f t="shared" si="356"/>
        <v>4874</v>
      </c>
      <c r="M2539" s="2">
        <f t="shared" si="357"/>
        <v>4875</v>
      </c>
      <c r="N2539" s="2">
        <f t="shared" si="358"/>
        <v>4874</v>
      </c>
      <c r="O2539">
        <f t="shared" si="352"/>
        <v>2022</v>
      </c>
      <c r="P2539" t="str">
        <f t="shared" si="353"/>
        <v>Jul</v>
      </c>
      <c r="Q2539" t="str">
        <f t="shared" si="354"/>
        <v>Jul-2022</v>
      </c>
      <c r="R2539" s="2" t="str">
        <f t="shared" si="359"/>
        <v>ADULTS</v>
      </c>
    </row>
    <row r="2540" spans="1:18" x14ac:dyDescent="0.35">
      <c r="A2540" s="1">
        <v>45150</v>
      </c>
      <c r="B2540" t="s">
        <v>2570</v>
      </c>
      <c r="C2540">
        <v>71</v>
      </c>
      <c r="D2540" t="s">
        <v>21</v>
      </c>
      <c r="E2540" t="s">
        <v>27</v>
      </c>
      <c r="F2540" t="s">
        <v>23</v>
      </c>
      <c r="G2540" s="6">
        <f>VLOOKUP(F2540,S$11:$T$15, 2, FALSE)</f>
        <v>2440.2966694490819</v>
      </c>
      <c r="H2540" t="s">
        <v>40</v>
      </c>
      <c r="I2540" s="2">
        <v>4115.6899999999996</v>
      </c>
      <c r="J2540" t="str">
        <f t="shared" si="355"/>
        <v>&gt;59</v>
      </c>
      <c r="K2540" s="2">
        <f t="shared" si="351"/>
        <v>4527.259</v>
      </c>
      <c r="L2540" s="2">
        <f t="shared" si="356"/>
        <v>4527</v>
      </c>
      <c r="M2540" s="2">
        <f t="shared" si="357"/>
        <v>4528</v>
      </c>
      <c r="N2540" s="2">
        <f t="shared" si="358"/>
        <v>4527</v>
      </c>
      <c r="O2540">
        <f t="shared" si="352"/>
        <v>2023</v>
      </c>
      <c r="P2540" t="str">
        <f t="shared" si="353"/>
        <v>Aug</v>
      </c>
      <c r="Q2540" t="str">
        <f t="shared" si="354"/>
        <v>Aug-2023</v>
      </c>
      <c r="R2540" s="2" t="str">
        <f t="shared" si="359"/>
        <v>ADULTS</v>
      </c>
    </row>
    <row r="2541" spans="1:18" x14ac:dyDescent="0.35">
      <c r="A2541" s="1">
        <v>45256</v>
      </c>
      <c r="B2541" t="s">
        <v>2571</v>
      </c>
      <c r="C2541">
        <v>82</v>
      </c>
      <c r="D2541" t="s">
        <v>14</v>
      </c>
      <c r="E2541" t="s">
        <v>35</v>
      </c>
      <c r="F2541" t="s">
        <v>30</v>
      </c>
      <c r="G2541" s="6">
        <f>VLOOKUP(F2541,S$11:$T$15, 2, FALSE)</f>
        <v>2496.7676064257025</v>
      </c>
      <c r="H2541" t="s">
        <v>37</v>
      </c>
      <c r="I2541" s="2">
        <v>4377.05</v>
      </c>
      <c r="J2541" t="str">
        <f t="shared" si="355"/>
        <v>&gt;59</v>
      </c>
      <c r="K2541" s="2">
        <f t="shared" si="351"/>
        <v>4814.755000000001</v>
      </c>
      <c r="L2541" s="2">
        <f t="shared" si="356"/>
        <v>4815</v>
      </c>
      <c r="M2541" s="2">
        <f t="shared" si="357"/>
        <v>4815</v>
      </c>
      <c r="N2541" s="2">
        <f t="shared" si="358"/>
        <v>4814</v>
      </c>
      <c r="O2541">
        <f t="shared" si="352"/>
        <v>2023</v>
      </c>
      <c r="P2541" t="str">
        <f t="shared" si="353"/>
        <v>Nov</v>
      </c>
      <c r="Q2541" t="str">
        <f t="shared" si="354"/>
        <v>Nov-2023</v>
      </c>
      <c r="R2541" s="2" t="str">
        <f t="shared" si="359"/>
        <v>ADULTS</v>
      </c>
    </row>
    <row r="2542" spans="1:18" x14ac:dyDescent="0.35">
      <c r="A2542" s="1">
        <v>44675</v>
      </c>
      <c r="B2542" t="s">
        <v>2572</v>
      </c>
      <c r="C2542">
        <v>16</v>
      </c>
      <c r="D2542" t="s">
        <v>9</v>
      </c>
      <c r="E2542" t="s">
        <v>22</v>
      </c>
      <c r="F2542" t="s">
        <v>11</v>
      </c>
      <c r="G2542" s="6">
        <f>VLOOKUP(F2542,S$11:$T$15, 2, FALSE)</f>
        <v>2503.6022787783868</v>
      </c>
      <c r="H2542" t="s">
        <v>12</v>
      </c>
      <c r="I2542" s="2">
        <v>1106.43</v>
      </c>
      <c r="J2542" t="str">
        <f t="shared" si="355"/>
        <v>0-17</v>
      </c>
      <c r="K2542" s="2">
        <f t="shared" si="351"/>
        <v>1217.0730000000001</v>
      </c>
      <c r="L2542" s="2">
        <f t="shared" si="356"/>
        <v>1217</v>
      </c>
      <c r="M2542" s="2">
        <f t="shared" si="357"/>
        <v>1218</v>
      </c>
      <c r="N2542" s="2">
        <f t="shared" si="358"/>
        <v>1217</v>
      </c>
      <c r="O2542">
        <f t="shared" si="352"/>
        <v>2022</v>
      </c>
      <c r="P2542" t="str">
        <f t="shared" si="353"/>
        <v>Apr</v>
      </c>
      <c r="Q2542" t="str">
        <f t="shared" si="354"/>
        <v>Apr-2022</v>
      </c>
      <c r="R2542" s="2" t="str">
        <f t="shared" si="359"/>
        <v>CHILDREN</v>
      </c>
    </row>
    <row r="2543" spans="1:18" x14ac:dyDescent="0.35">
      <c r="A2543" s="1">
        <v>45000</v>
      </c>
      <c r="B2543" t="s">
        <v>2573</v>
      </c>
      <c r="C2543">
        <v>69</v>
      </c>
      <c r="D2543" t="s">
        <v>14</v>
      </c>
      <c r="E2543" t="s">
        <v>10</v>
      </c>
      <c r="F2543" t="s">
        <v>16</v>
      </c>
      <c r="G2543" s="6">
        <f>VLOOKUP(F2543,S$11:$T$15, 2, FALSE)</f>
        <v>2509.1716796874998</v>
      </c>
      <c r="H2543" t="s">
        <v>37</v>
      </c>
      <c r="I2543" s="2">
        <v>4545.96</v>
      </c>
      <c r="J2543" t="str">
        <f t="shared" si="355"/>
        <v>&gt;59</v>
      </c>
      <c r="K2543" s="2">
        <f t="shared" si="351"/>
        <v>5000.5560000000005</v>
      </c>
      <c r="L2543" s="2">
        <f t="shared" si="356"/>
        <v>5001</v>
      </c>
      <c r="M2543" s="2">
        <f t="shared" si="357"/>
        <v>5001</v>
      </c>
      <c r="N2543" s="2">
        <f t="shared" si="358"/>
        <v>5000</v>
      </c>
      <c r="O2543">
        <f t="shared" si="352"/>
        <v>2023</v>
      </c>
      <c r="P2543" t="str">
        <f t="shared" si="353"/>
        <v>Mar</v>
      </c>
      <c r="Q2543" t="str">
        <f t="shared" si="354"/>
        <v>Mar-2023</v>
      </c>
      <c r="R2543" s="2" t="str">
        <f t="shared" si="359"/>
        <v>ADULTS</v>
      </c>
    </row>
    <row r="2544" spans="1:18" x14ac:dyDescent="0.35">
      <c r="A2544" s="1">
        <v>44940</v>
      </c>
      <c r="B2544" t="s">
        <v>2574</v>
      </c>
      <c r="C2544">
        <v>5</v>
      </c>
      <c r="D2544" t="s">
        <v>14</v>
      </c>
      <c r="E2544" t="s">
        <v>10</v>
      </c>
      <c r="F2544" t="s">
        <v>23</v>
      </c>
      <c r="G2544" s="6">
        <f>VLOOKUP(F2544,S$11:$T$15, 2, FALSE)</f>
        <v>2440.2966694490819</v>
      </c>
      <c r="H2544" t="s">
        <v>17</v>
      </c>
      <c r="I2544" s="2">
        <v>2491.79</v>
      </c>
      <c r="J2544" t="str">
        <f t="shared" si="355"/>
        <v>0-17</v>
      </c>
      <c r="K2544" s="2">
        <f t="shared" si="351"/>
        <v>2740.9690000000001</v>
      </c>
      <c r="L2544" s="2">
        <f t="shared" si="356"/>
        <v>2741</v>
      </c>
      <c r="M2544" s="2">
        <f t="shared" si="357"/>
        <v>2741</v>
      </c>
      <c r="N2544" s="2">
        <f t="shared" si="358"/>
        <v>2740</v>
      </c>
      <c r="O2544">
        <f t="shared" si="352"/>
        <v>2023</v>
      </c>
      <c r="P2544" t="str">
        <f t="shared" si="353"/>
        <v>Jan</v>
      </c>
      <c r="Q2544" t="str">
        <f t="shared" si="354"/>
        <v>Jan-2023</v>
      </c>
      <c r="R2544" s="2" t="str">
        <f t="shared" si="359"/>
        <v>CHILDREN</v>
      </c>
    </row>
    <row r="2545" spans="1:18" x14ac:dyDescent="0.35">
      <c r="A2545" s="1">
        <v>44779</v>
      </c>
      <c r="B2545" t="s">
        <v>2575</v>
      </c>
      <c r="C2545">
        <v>11</v>
      </c>
      <c r="D2545" t="s">
        <v>14</v>
      </c>
      <c r="E2545" t="s">
        <v>35</v>
      </c>
      <c r="F2545" t="s">
        <v>30</v>
      </c>
      <c r="G2545" s="6">
        <f>VLOOKUP(F2545,S$11:$T$15, 2, FALSE)</f>
        <v>2496.7676064257025</v>
      </c>
      <c r="H2545" t="s">
        <v>40</v>
      </c>
      <c r="I2545" s="2">
        <v>4839.71</v>
      </c>
      <c r="J2545" t="str">
        <f t="shared" si="355"/>
        <v>0-17</v>
      </c>
      <c r="K2545" s="2">
        <f t="shared" si="351"/>
        <v>5323.6810000000005</v>
      </c>
      <c r="L2545" s="2">
        <f t="shared" si="356"/>
        <v>5324</v>
      </c>
      <c r="M2545" s="2">
        <f t="shared" si="357"/>
        <v>5324</v>
      </c>
      <c r="N2545" s="2">
        <f t="shared" si="358"/>
        <v>5323</v>
      </c>
      <c r="O2545">
        <f t="shared" si="352"/>
        <v>2022</v>
      </c>
      <c r="P2545" t="str">
        <f t="shared" si="353"/>
        <v>Aug</v>
      </c>
      <c r="Q2545" t="str">
        <f t="shared" si="354"/>
        <v>Aug-2022</v>
      </c>
      <c r="R2545" s="2" t="str">
        <f t="shared" si="359"/>
        <v>CHILDREN</v>
      </c>
    </row>
    <row r="2546" spans="1:18" x14ac:dyDescent="0.35">
      <c r="A2546" s="1">
        <v>45112</v>
      </c>
      <c r="B2546" t="s">
        <v>2576</v>
      </c>
      <c r="C2546">
        <v>35</v>
      </c>
      <c r="D2546" t="s">
        <v>14</v>
      </c>
      <c r="E2546" t="s">
        <v>10</v>
      </c>
      <c r="F2546" t="s">
        <v>30</v>
      </c>
      <c r="G2546" s="6">
        <f>VLOOKUP(F2546,S$11:$T$15, 2, FALSE)</f>
        <v>2496.7676064257025</v>
      </c>
      <c r="H2546" t="s">
        <v>40</v>
      </c>
      <c r="I2546" s="2">
        <v>3855.29</v>
      </c>
      <c r="J2546" t="str">
        <f t="shared" si="355"/>
        <v>18-39</v>
      </c>
      <c r="K2546" s="2">
        <f t="shared" si="351"/>
        <v>4240.8190000000004</v>
      </c>
      <c r="L2546" s="2">
        <f t="shared" si="356"/>
        <v>4241</v>
      </c>
      <c r="M2546" s="2">
        <f t="shared" si="357"/>
        <v>4241</v>
      </c>
      <c r="N2546" s="2">
        <f t="shared" si="358"/>
        <v>4240</v>
      </c>
      <c r="O2546">
        <f t="shared" si="352"/>
        <v>2023</v>
      </c>
      <c r="P2546" t="str">
        <f t="shared" si="353"/>
        <v>Jul</v>
      </c>
      <c r="Q2546" t="str">
        <f t="shared" si="354"/>
        <v>Jul-2023</v>
      </c>
      <c r="R2546" s="2" t="str">
        <f t="shared" si="359"/>
        <v>ADULTS</v>
      </c>
    </row>
    <row r="2547" spans="1:18" x14ac:dyDescent="0.35">
      <c r="A2547" s="1">
        <v>44979</v>
      </c>
      <c r="B2547" t="s">
        <v>2577</v>
      </c>
      <c r="C2547">
        <v>40</v>
      </c>
      <c r="D2547" t="s">
        <v>9</v>
      </c>
      <c r="E2547" t="s">
        <v>33</v>
      </c>
      <c r="F2547" t="s">
        <v>16</v>
      </c>
      <c r="G2547" s="6">
        <f>VLOOKUP(F2547,S$11:$T$15, 2, FALSE)</f>
        <v>2509.1716796874998</v>
      </c>
      <c r="H2547" t="s">
        <v>40</v>
      </c>
      <c r="I2547" s="2">
        <v>4206.66</v>
      </c>
      <c r="J2547" t="str">
        <f t="shared" si="355"/>
        <v>40-59</v>
      </c>
      <c r="K2547" s="2">
        <f t="shared" si="351"/>
        <v>4627.326</v>
      </c>
      <c r="L2547" s="2">
        <f t="shared" si="356"/>
        <v>4627</v>
      </c>
      <c r="M2547" s="2">
        <f t="shared" si="357"/>
        <v>4628</v>
      </c>
      <c r="N2547" s="2">
        <f t="shared" si="358"/>
        <v>4627</v>
      </c>
      <c r="O2547">
        <f t="shared" si="352"/>
        <v>2023</v>
      </c>
      <c r="P2547" t="str">
        <f t="shared" si="353"/>
        <v>Feb</v>
      </c>
      <c r="Q2547" t="str">
        <f t="shared" si="354"/>
        <v>Feb-2023</v>
      </c>
      <c r="R2547" s="2" t="str">
        <f t="shared" si="359"/>
        <v>ADULTS</v>
      </c>
    </row>
    <row r="2548" spans="1:18" x14ac:dyDescent="0.35">
      <c r="A2548" s="1">
        <v>44602</v>
      </c>
      <c r="B2548" t="s">
        <v>2578</v>
      </c>
      <c r="C2548">
        <v>1</v>
      </c>
      <c r="D2548" t="s">
        <v>21</v>
      </c>
      <c r="E2548" t="s">
        <v>22</v>
      </c>
      <c r="F2548" t="s">
        <v>23</v>
      </c>
      <c r="G2548" s="6">
        <f>VLOOKUP(F2548,S$11:$T$15, 2, FALSE)</f>
        <v>2440.2966694490819</v>
      </c>
      <c r="H2548" t="s">
        <v>17</v>
      </c>
      <c r="I2548" s="2">
        <v>1175.25</v>
      </c>
      <c r="J2548" t="str">
        <f t="shared" si="355"/>
        <v>0-17</v>
      </c>
      <c r="K2548" s="2">
        <f t="shared" si="351"/>
        <v>1292.7750000000001</v>
      </c>
      <c r="L2548" s="2">
        <f t="shared" si="356"/>
        <v>1293</v>
      </c>
      <c r="M2548" s="2">
        <f t="shared" si="357"/>
        <v>1293</v>
      </c>
      <c r="N2548" s="2">
        <f t="shared" si="358"/>
        <v>1292</v>
      </c>
      <c r="O2548">
        <f t="shared" si="352"/>
        <v>2022</v>
      </c>
      <c r="P2548" t="str">
        <f t="shared" si="353"/>
        <v>Feb</v>
      </c>
      <c r="Q2548" t="str">
        <f t="shared" si="354"/>
        <v>Feb-2022</v>
      </c>
      <c r="R2548" s="2" t="str">
        <f t="shared" si="359"/>
        <v>CHILDREN</v>
      </c>
    </row>
    <row r="2549" spans="1:18" x14ac:dyDescent="0.35">
      <c r="A2549" s="1">
        <v>45020</v>
      </c>
      <c r="B2549" t="s">
        <v>2579</v>
      </c>
      <c r="C2549">
        <v>53</v>
      </c>
      <c r="D2549" t="s">
        <v>14</v>
      </c>
      <c r="E2549" t="s">
        <v>22</v>
      </c>
      <c r="F2549" t="s">
        <v>30</v>
      </c>
      <c r="G2549" s="6">
        <f>VLOOKUP(F2549,S$11:$T$15, 2, FALSE)</f>
        <v>2496.7676064257025</v>
      </c>
      <c r="H2549" t="s">
        <v>28</v>
      </c>
      <c r="I2549" s="2">
        <v>795.27</v>
      </c>
      <c r="J2549" t="str">
        <f t="shared" si="355"/>
        <v>40-59</v>
      </c>
      <c r="K2549" s="2">
        <f t="shared" si="351"/>
        <v>874.79700000000003</v>
      </c>
      <c r="L2549" s="2">
        <f t="shared" si="356"/>
        <v>875</v>
      </c>
      <c r="M2549" s="2">
        <f t="shared" si="357"/>
        <v>875</v>
      </c>
      <c r="N2549" s="2">
        <f t="shared" si="358"/>
        <v>874</v>
      </c>
      <c r="O2549">
        <f t="shared" si="352"/>
        <v>2023</v>
      </c>
      <c r="P2549" t="str">
        <f t="shared" si="353"/>
        <v>Apr</v>
      </c>
      <c r="Q2549" t="str">
        <f t="shared" si="354"/>
        <v>Apr-2023</v>
      </c>
      <c r="R2549" s="2" t="str">
        <f t="shared" si="359"/>
        <v>ADULTS</v>
      </c>
    </row>
    <row r="2550" spans="1:18" x14ac:dyDescent="0.35">
      <c r="A2550" s="1">
        <v>44862</v>
      </c>
      <c r="B2550" t="s">
        <v>2580</v>
      </c>
      <c r="C2550">
        <v>94</v>
      </c>
      <c r="D2550" t="s">
        <v>21</v>
      </c>
      <c r="E2550" t="s">
        <v>15</v>
      </c>
      <c r="F2550" t="s">
        <v>23</v>
      </c>
      <c r="G2550" s="6">
        <f>VLOOKUP(F2550,S$11:$T$15, 2, FALSE)</f>
        <v>2440.2966694490819</v>
      </c>
      <c r="H2550" t="s">
        <v>12</v>
      </c>
      <c r="I2550" s="2">
        <v>4492.95</v>
      </c>
      <c r="J2550" t="str">
        <f t="shared" si="355"/>
        <v>&gt;59</v>
      </c>
      <c r="K2550" s="2">
        <f t="shared" si="351"/>
        <v>4942.2449999999999</v>
      </c>
      <c r="L2550" s="2">
        <f t="shared" si="356"/>
        <v>4942</v>
      </c>
      <c r="M2550" s="2">
        <f t="shared" si="357"/>
        <v>4943</v>
      </c>
      <c r="N2550" s="2">
        <f t="shared" si="358"/>
        <v>4942</v>
      </c>
      <c r="O2550">
        <f t="shared" si="352"/>
        <v>2022</v>
      </c>
      <c r="P2550" t="str">
        <f t="shared" si="353"/>
        <v>Oct</v>
      </c>
      <c r="Q2550" t="str">
        <f t="shared" si="354"/>
        <v>Oct-2022</v>
      </c>
      <c r="R2550" s="2" t="str">
        <f t="shared" si="359"/>
        <v>ADULTS</v>
      </c>
    </row>
    <row r="2551" spans="1:18" x14ac:dyDescent="0.35">
      <c r="A2551" s="1">
        <v>44633</v>
      </c>
      <c r="B2551" t="s">
        <v>2581</v>
      </c>
      <c r="C2551">
        <v>4</v>
      </c>
      <c r="D2551" t="s">
        <v>14</v>
      </c>
      <c r="E2551" t="s">
        <v>19</v>
      </c>
      <c r="F2551" t="s">
        <v>23</v>
      </c>
      <c r="G2551" s="6">
        <f>VLOOKUP(F2551,S$11:$T$15, 2, FALSE)</f>
        <v>2440.2966694490819</v>
      </c>
      <c r="H2551" t="s">
        <v>12</v>
      </c>
      <c r="I2551" s="2">
        <v>642.32000000000005</v>
      </c>
      <c r="J2551" t="str">
        <f t="shared" si="355"/>
        <v>0-17</v>
      </c>
      <c r="K2551" s="2">
        <f t="shared" si="351"/>
        <v>706.55200000000013</v>
      </c>
      <c r="L2551" s="2">
        <f t="shared" si="356"/>
        <v>707</v>
      </c>
      <c r="M2551" s="2">
        <f t="shared" si="357"/>
        <v>707</v>
      </c>
      <c r="N2551" s="2">
        <f t="shared" si="358"/>
        <v>706</v>
      </c>
      <c r="O2551">
        <f t="shared" si="352"/>
        <v>2022</v>
      </c>
      <c r="P2551" t="str">
        <f t="shared" si="353"/>
        <v>Mar</v>
      </c>
      <c r="Q2551" t="str">
        <f t="shared" si="354"/>
        <v>Mar-2022</v>
      </c>
      <c r="R2551" s="2" t="str">
        <f t="shared" si="359"/>
        <v>CHILDREN</v>
      </c>
    </row>
    <row r="2552" spans="1:18" x14ac:dyDescent="0.35">
      <c r="A2552" s="1">
        <v>45094</v>
      </c>
      <c r="B2552" t="s">
        <v>2582</v>
      </c>
      <c r="C2552">
        <v>67</v>
      </c>
      <c r="D2552" t="s">
        <v>14</v>
      </c>
      <c r="E2552" t="s">
        <v>15</v>
      </c>
      <c r="F2552" t="s">
        <v>30</v>
      </c>
      <c r="G2552" s="6">
        <f>VLOOKUP(F2552,S$11:$T$15, 2, FALSE)</f>
        <v>2496.7676064257025</v>
      </c>
      <c r="H2552" t="s">
        <v>40</v>
      </c>
      <c r="I2552" s="2">
        <v>4447.07</v>
      </c>
      <c r="J2552" t="str">
        <f t="shared" si="355"/>
        <v>&gt;59</v>
      </c>
      <c r="K2552" s="2">
        <f t="shared" si="351"/>
        <v>4891.777</v>
      </c>
      <c r="L2552" s="2">
        <f t="shared" si="356"/>
        <v>4892</v>
      </c>
      <c r="M2552" s="2">
        <f t="shared" si="357"/>
        <v>4892</v>
      </c>
      <c r="N2552" s="2">
        <f t="shared" si="358"/>
        <v>4891</v>
      </c>
      <c r="O2552">
        <f t="shared" si="352"/>
        <v>2023</v>
      </c>
      <c r="P2552" t="str">
        <f t="shared" si="353"/>
        <v>Jun</v>
      </c>
      <c r="Q2552" t="str">
        <f t="shared" si="354"/>
        <v>Jun-2023</v>
      </c>
      <c r="R2552" s="2" t="str">
        <f t="shared" si="359"/>
        <v>ADULTS</v>
      </c>
    </row>
    <row r="2553" spans="1:18" x14ac:dyDescent="0.35">
      <c r="A2553" s="1">
        <v>45242</v>
      </c>
      <c r="B2553" t="s">
        <v>2583</v>
      </c>
      <c r="C2553">
        <v>1</v>
      </c>
      <c r="D2553" t="s">
        <v>9</v>
      </c>
      <c r="E2553" t="s">
        <v>33</v>
      </c>
      <c r="F2553" t="s">
        <v>16</v>
      </c>
      <c r="G2553" s="6">
        <f>VLOOKUP(F2553,S$11:$T$15, 2, FALSE)</f>
        <v>2509.1716796874998</v>
      </c>
      <c r="H2553" t="s">
        <v>40</v>
      </c>
      <c r="I2553" s="2">
        <v>1233.97</v>
      </c>
      <c r="J2553" t="str">
        <f t="shared" si="355"/>
        <v>0-17</v>
      </c>
      <c r="K2553" s="2">
        <f t="shared" si="351"/>
        <v>1357.3670000000002</v>
      </c>
      <c r="L2553" s="2">
        <f t="shared" si="356"/>
        <v>1357</v>
      </c>
      <c r="M2553" s="2">
        <f t="shared" si="357"/>
        <v>1358</v>
      </c>
      <c r="N2553" s="2">
        <f t="shared" si="358"/>
        <v>1357</v>
      </c>
      <c r="O2553">
        <f t="shared" si="352"/>
        <v>2023</v>
      </c>
      <c r="P2553" t="str">
        <f t="shared" si="353"/>
        <v>Nov</v>
      </c>
      <c r="Q2553" t="str">
        <f t="shared" si="354"/>
        <v>Nov-2023</v>
      </c>
      <c r="R2553" s="2" t="str">
        <f t="shared" si="359"/>
        <v>CHILDREN</v>
      </c>
    </row>
    <row r="2554" spans="1:18" x14ac:dyDescent="0.35">
      <c r="A2554" s="1">
        <v>45128</v>
      </c>
      <c r="B2554" t="s">
        <v>2584</v>
      </c>
      <c r="C2554">
        <v>77</v>
      </c>
      <c r="D2554" t="s">
        <v>14</v>
      </c>
      <c r="E2554" t="s">
        <v>35</v>
      </c>
      <c r="F2554" t="s">
        <v>11</v>
      </c>
      <c r="G2554" s="6">
        <f>VLOOKUP(F2554,S$11:$T$15, 2, FALSE)</f>
        <v>2503.6022787783868</v>
      </c>
      <c r="H2554" t="s">
        <v>37</v>
      </c>
      <c r="I2554" s="2">
        <v>697.52</v>
      </c>
      <c r="J2554" t="str">
        <f t="shared" si="355"/>
        <v>&gt;59</v>
      </c>
      <c r="K2554" s="2">
        <f t="shared" si="351"/>
        <v>767.27200000000005</v>
      </c>
      <c r="L2554" s="2">
        <f t="shared" si="356"/>
        <v>767</v>
      </c>
      <c r="M2554" s="2">
        <f t="shared" si="357"/>
        <v>768</v>
      </c>
      <c r="N2554" s="2">
        <f t="shared" si="358"/>
        <v>767</v>
      </c>
      <c r="O2554">
        <f t="shared" si="352"/>
        <v>2023</v>
      </c>
      <c r="P2554" t="str">
        <f t="shared" si="353"/>
        <v>Jul</v>
      </c>
      <c r="Q2554" t="str">
        <f t="shared" si="354"/>
        <v>Jul-2023</v>
      </c>
      <c r="R2554" s="2" t="str">
        <f t="shared" si="359"/>
        <v>ADULTS</v>
      </c>
    </row>
    <row r="2555" spans="1:18" x14ac:dyDescent="0.35">
      <c r="A2555" s="1">
        <v>45233</v>
      </c>
      <c r="B2555" t="s">
        <v>2585</v>
      </c>
      <c r="C2555">
        <v>85</v>
      </c>
      <c r="D2555" t="s">
        <v>14</v>
      </c>
      <c r="E2555" t="s">
        <v>25</v>
      </c>
      <c r="F2555" t="s">
        <v>23</v>
      </c>
      <c r="G2555" s="6">
        <f>VLOOKUP(F2555,S$11:$T$15, 2, FALSE)</f>
        <v>2440.2966694490819</v>
      </c>
      <c r="H2555" t="s">
        <v>40</v>
      </c>
      <c r="I2555" s="2">
        <v>398.39</v>
      </c>
      <c r="J2555" t="str">
        <f t="shared" si="355"/>
        <v>&gt;59</v>
      </c>
      <c r="K2555" s="2">
        <f t="shared" si="351"/>
        <v>438.22900000000004</v>
      </c>
      <c r="L2555" s="2">
        <f t="shared" si="356"/>
        <v>438</v>
      </c>
      <c r="M2555" s="2">
        <f t="shared" si="357"/>
        <v>439</v>
      </c>
      <c r="N2555" s="2">
        <f t="shared" si="358"/>
        <v>438</v>
      </c>
      <c r="O2555">
        <f t="shared" si="352"/>
        <v>2023</v>
      </c>
      <c r="P2555" t="str">
        <f t="shared" si="353"/>
        <v>Nov</v>
      </c>
      <c r="Q2555" t="str">
        <f t="shared" si="354"/>
        <v>Nov-2023</v>
      </c>
      <c r="R2555" s="2" t="str">
        <f t="shared" si="359"/>
        <v>ADULTS</v>
      </c>
    </row>
    <row r="2556" spans="1:18" x14ac:dyDescent="0.35">
      <c r="A2556" s="1">
        <v>45229</v>
      </c>
      <c r="B2556" t="s">
        <v>2586</v>
      </c>
      <c r="C2556">
        <v>53</v>
      </c>
      <c r="D2556" t="s">
        <v>9</v>
      </c>
      <c r="E2556" t="s">
        <v>19</v>
      </c>
      <c r="F2556" t="s">
        <v>11</v>
      </c>
      <c r="G2556" s="6">
        <f>VLOOKUP(F2556,S$11:$T$15, 2, FALSE)</f>
        <v>2503.6022787783868</v>
      </c>
      <c r="H2556" t="s">
        <v>37</v>
      </c>
      <c r="I2556" s="2">
        <v>4344.3</v>
      </c>
      <c r="J2556" t="str">
        <f t="shared" si="355"/>
        <v>40-59</v>
      </c>
      <c r="K2556" s="2">
        <f t="shared" si="351"/>
        <v>4778.7300000000005</v>
      </c>
      <c r="L2556" s="2">
        <f t="shared" si="356"/>
        <v>4779</v>
      </c>
      <c r="M2556" s="2">
        <f t="shared" si="357"/>
        <v>4779</v>
      </c>
      <c r="N2556" s="2">
        <f t="shared" si="358"/>
        <v>4778</v>
      </c>
      <c r="O2556">
        <f t="shared" si="352"/>
        <v>2023</v>
      </c>
      <c r="P2556" t="str">
        <f t="shared" si="353"/>
        <v>Oct</v>
      </c>
      <c r="Q2556" t="str">
        <f t="shared" si="354"/>
        <v>Oct-2023</v>
      </c>
      <c r="R2556" s="2" t="str">
        <f t="shared" si="359"/>
        <v>ADULTS</v>
      </c>
    </row>
    <row r="2557" spans="1:18" x14ac:dyDescent="0.35">
      <c r="A2557" s="1">
        <v>44568</v>
      </c>
      <c r="B2557" t="s">
        <v>2587</v>
      </c>
      <c r="C2557">
        <v>27</v>
      </c>
      <c r="D2557" t="s">
        <v>21</v>
      </c>
      <c r="E2557" t="s">
        <v>10</v>
      </c>
      <c r="F2557" t="s">
        <v>16</v>
      </c>
      <c r="G2557" s="6">
        <f>VLOOKUP(F2557,S$11:$T$15, 2, FALSE)</f>
        <v>2509.1716796874998</v>
      </c>
      <c r="H2557" t="s">
        <v>28</v>
      </c>
      <c r="I2557" s="2">
        <v>317.38</v>
      </c>
      <c r="J2557" t="str">
        <f t="shared" si="355"/>
        <v>18-39</v>
      </c>
      <c r="K2557" s="2">
        <f t="shared" si="351"/>
        <v>349.11799999999999</v>
      </c>
      <c r="L2557" s="2">
        <f t="shared" si="356"/>
        <v>349</v>
      </c>
      <c r="M2557" s="2">
        <f t="shared" si="357"/>
        <v>350</v>
      </c>
      <c r="N2557" s="2">
        <f t="shared" si="358"/>
        <v>349</v>
      </c>
      <c r="O2557">
        <f t="shared" si="352"/>
        <v>2022</v>
      </c>
      <c r="P2557" t="str">
        <f t="shared" si="353"/>
        <v>Jan</v>
      </c>
      <c r="Q2557" t="str">
        <f t="shared" si="354"/>
        <v>Jan-2022</v>
      </c>
      <c r="R2557" s="2" t="str">
        <f t="shared" si="359"/>
        <v>ADULTS</v>
      </c>
    </row>
    <row r="2558" spans="1:18" x14ac:dyDescent="0.35">
      <c r="A2558" s="1">
        <v>45252</v>
      </c>
      <c r="B2558" t="s">
        <v>2588</v>
      </c>
      <c r="C2558">
        <v>4</v>
      </c>
      <c r="D2558" t="s">
        <v>9</v>
      </c>
      <c r="E2558" t="s">
        <v>10</v>
      </c>
      <c r="F2558" t="s">
        <v>11</v>
      </c>
      <c r="G2558" s="6">
        <f>VLOOKUP(F2558,S$11:$T$15, 2, FALSE)</f>
        <v>2503.6022787783868</v>
      </c>
      <c r="H2558" t="s">
        <v>40</v>
      </c>
      <c r="I2558" s="2">
        <v>1274.8800000000001</v>
      </c>
      <c r="J2558" t="str">
        <f t="shared" si="355"/>
        <v>0-17</v>
      </c>
      <c r="K2558" s="2">
        <f t="shared" si="351"/>
        <v>1402.3680000000002</v>
      </c>
      <c r="L2558" s="2">
        <f t="shared" si="356"/>
        <v>1402</v>
      </c>
      <c r="M2558" s="2">
        <f t="shared" si="357"/>
        <v>1403</v>
      </c>
      <c r="N2558" s="2">
        <f t="shared" si="358"/>
        <v>1402</v>
      </c>
      <c r="O2558">
        <f t="shared" si="352"/>
        <v>2023</v>
      </c>
      <c r="P2558" t="str">
        <f t="shared" si="353"/>
        <v>Nov</v>
      </c>
      <c r="Q2558" t="str">
        <f t="shared" si="354"/>
        <v>Nov-2023</v>
      </c>
      <c r="R2558" s="2" t="str">
        <f t="shared" si="359"/>
        <v>CHILDREN</v>
      </c>
    </row>
    <row r="2559" spans="1:18" x14ac:dyDescent="0.35">
      <c r="A2559" s="1">
        <v>44852</v>
      </c>
      <c r="B2559" t="s">
        <v>2589</v>
      </c>
      <c r="C2559">
        <v>12</v>
      </c>
      <c r="D2559" t="s">
        <v>9</v>
      </c>
      <c r="E2559" t="s">
        <v>19</v>
      </c>
      <c r="F2559" t="s">
        <v>30</v>
      </c>
      <c r="G2559" s="6">
        <f>VLOOKUP(F2559,S$11:$T$15, 2, FALSE)</f>
        <v>2496.7676064257025</v>
      </c>
      <c r="H2559" t="s">
        <v>17</v>
      </c>
      <c r="I2559" s="2">
        <v>526.20000000000005</v>
      </c>
      <c r="J2559" t="str">
        <f t="shared" si="355"/>
        <v>0-17</v>
      </c>
      <c r="K2559" s="2">
        <f t="shared" si="351"/>
        <v>578.82000000000005</v>
      </c>
      <c r="L2559" s="2">
        <f t="shared" si="356"/>
        <v>579</v>
      </c>
      <c r="M2559" s="2">
        <f t="shared" si="357"/>
        <v>579</v>
      </c>
      <c r="N2559" s="2">
        <f t="shared" si="358"/>
        <v>578</v>
      </c>
      <c r="O2559">
        <f t="shared" si="352"/>
        <v>2022</v>
      </c>
      <c r="P2559" t="str">
        <f t="shared" si="353"/>
        <v>Oct</v>
      </c>
      <c r="Q2559" t="str">
        <f t="shared" si="354"/>
        <v>Oct-2022</v>
      </c>
      <c r="R2559" s="2" t="str">
        <f t="shared" si="359"/>
        <v>CHILDREN</v>
      </c>
    </row>
    <row r="2560" spans="1:18" x14ac:dyDescent="0.35">
      <c r="A2560" s="1">
        <v>45125</v>
      </c>
      <c r="B2560" t="s">
        <v>2590</v>
      </c>
      <c r="C2560">
        <v>58</v>
      </c>
      <c r="D2560" t="s">
        <v>9</v>
      </c>
      <c r="E2560" t="s">
        <v>19</v>
      </c>
      <c r="F2560" t="s">
        <v>30</v>
      </c>
      <c r="G2560" s="6">
        <f>VLOOKUP(F2560,S$11:$T$15, 2, FALSE)</f>
        <v>2496.7676064257025</v>
      </c>
      <c r="H2560" t="s">
        <v>28</v>
      </c>
      <c r="I2560" s="2">
        <v>4085.11</v>
      </c>
      <c r="J2560" t="str">
        <f t="shared" si="355"/>
        <v>40-59</v>
      </c>
      <c r="K2560" s="2">
        <f t="shared" si="351"/>
        <v>4493.6210000000001</v>
      </c>
      <c r="L2560" s="2">
        <f t="shared" si="356"/>
        <v>4494</v>
      </c>
      <c r="M2560" s="2">
        <f t="shared" si="357"/>
        <v>4494</v>
      </c>
      <c r="N2560" s="2">
        <f t="shared" si="358"/>
        <v>4493</v>
      </c>
      <c r="O2560">
        <f t="shared" si="352"/>
        <v>2023</v>
      </c>
      <c r="P2560" t="str">
        <f t="shared" si="353"/>
        <v>Jul</v>
      </c>
      <c r="Q2560" t="str">
        <f t="shared" si="354"/>
        <v>Jul-2023</v>
      </c>
      <c r="R2560" s="2" t="str">
        <f t="shared" si="359"/>
        <v>ADULTS</v>
      </c>
    </row>
    <row r="2561" spans="1:18" x14ac:dyDescent="0.35">
      <c r="A2561" s="1">
        <v>45271</v>
      </c>
      <c r="B2561" t="s">
        <v>2591</v>
      </c>
      <c r="C2561">
        <v>80</v>
      </c>
      <c r="D2561" t="s">
        <v>14</v>
      </c>
      <c r="E2561" t="s">
        <v>33</v>
      </c>
      <c r="F2561" t="s">
        <v>11</v>
      </c>
      <c r="G2561" s="6">
        <f>VLOOKUP(F2561,S$11:$T$15, 2, FALSE)</f>
        <v>2503.6022787783868</v>
      </c>
      <c r="H2561" t="s">
        <v>28</v>
      </c>
      <c r="I2561" s="2">
        <v>4925.21</v>
      </c>
      <c r="J2561" t="str">
        <f t="shared" si="355"/>
        <v>&gt;59</v>
      </c>
      <c r="K2561" s="2">
        <f t="shared" si="351"/>
        <v>5417.7310000000007</v>
      </c>
      <c r="L2561" s="2">
        <f t="shared" si="356"/>
        <v>5418</v>
      </c>
      <c r="M2561" s="2">
        <f t="shared" si="357"/>
        <v>5418</v>
      </c>
      <c r="N2561" s="2">
        <f t="shared" si="358"/>
        <v>5417</v>
      </c>
      <c r="O2561">
        <f t="shared" si="352"/>
        <v>2023</v>
      </c>
      <c r="P2561" t="str">
        <f t="shared" si="353"/>
        <v>Dec</v>
      </c>
      <c r="Q2561" t="str">
        <f t="shared" si="354"/>
        <v>Dec-2023</v>
      </c>
      <c r="R2561" s="2" t="str">
        <f t="shared" si="359"/>
        <v>ADULTS</v>
      </c>
    </row>
    <row r="2562" spans="1:18" x14ac:dyDescent="0.35">
      <c r="A2562" s="1">
        <v>45066</v>
      </c>
      <c r="B2562" t="s">
        <v>2592</v>
      </c>
      <c r="C2562">
        <v>71</v>
      </c>
      <c r="D2562" t="s">
        <v>21</v>
      </c>
      <c r="E2562" t="s">
        <v>10</v>
      </c>
      <c r="F2562" t="s">
        <v>23</v>
      </c>
      <c r="G2562" s="6">
        <f>VLOOKUP(F2562,S$11:$T$15, 2, FALSE)</f>
        <v>2440.2966694490819</v>
      </c>
      <c r="H2562" t="s">
        <v>28</v>
      </c>
      <c r="I2562" s="2">
        <v>2913.81</v>
      </c>
      <c r="J2562" t="str">
        <f t="shared" si="355"/>
        <v>&gt;59</v>
      </c>
      <c r="K2562" s="2">
        <f t="shared" ref="K2562:K2625" si="360">I2562*1.1</f>
        <v>3205.1910000000003</v>
      </c>
      <c r="L2562" s="2">
        <f t="shared" si="356"/>
        <v>3205</v>
      </c>
      <c r="M2562" s="2">
        <f t="shared" si="357"/>
        <v>3206</v>
      </c>
      <c r="N2562" s="2">
        <f t="shared" si="358"/>
        <v>3205</v>
      </c>
      <c r="O2562">
        <f t="shared" ref="O2562:O2625" si="361">YEAR(A2562)</f>
        <v>2023</v>
      </c>
      <c r="P2562" t="str">
        <f t="shared" ref="P2562:P2625" si="362">TEXT(A2562, "MMM")</f>
        <v>May</v>
      </c>
      <c r="Q2562" t="str">
        <f t="shared" ref="Q2562:Q2625" si="363">TEXT(A2562, "MMM-YYYY")</f>
        <v>May-2023</v>
      </c>
      <c r="R2562" s="2" t="str">
        <f t="shared" si="359"/>
        <v>ADULTS</v>
      </c>
    </row>
    <row r="2563" spans="1:18" x14ac:dyDescent="0.35">
      <c r="A2563" s="1">
        <v>45286</v>
      </c>
      <c r="B2563" t="s">
        <v>2593</v>
      </c>
      <c r="C2563">
        <v>84</v>
      </c>
      <c r="D2563" t="s">
        <v>14</v>
      </c>
      <c r="E2563" t="s">
        <v>10</v>
      </c>
      <c r="F2563" t="s">
        <v>30</v>
      </c>
      <c r="G2563" s="6">
        <f>VLOOKUP(F2563,S$11:$T$15, 2, FALSE)</f>
        <v>2496.7676064257025</v>
      </c>
      <c r="H2563" t="s">
        <v>12</v>
      </c>
      <c r="I2563" s="2">
        <v>1388.67</v>
      </c>
      <c r="J2563" t="str">
        <f t="shared" ref="J2563:J2626" si="364">IF(C2563&lt;=17,"0-17",IF(C2563&lt;=39, "18-39", IF(C2563&lt;=59, "40-59", "&gt;59")))</f>
        <v>&gt;59</v>
      </c>
      <c r="K2563" s="2">
        <f t="shared" si="360"/>
        <v>1527.5370000000003</v>
      </c>
      <c r="L2563" s="2">
        <f t="shared" ref="L2563:L2626" si="365">ROUND(K2563, 0)</f>
        <v>1528</v>
      </c>
      <c r="M2563" s="2">
        <f t="shared" ref="M2563:M2626" si="366">ROUNDUP(K2563, 0)</f>
        <v>1528</v>
      </c>
      <c r="N2563" s="2">
        <f t="shared" ref="N2563:N2626" si="367">ROUNDDOWN(K2563,0)</f>
        <v>1527</v>
      </c>
      <c r="O2563">
        <f t="shared" si="361"/>
        <v>2023</v>
      </c>
      <c r="P2563" t="str">
        <f t="shared" si="362"/>
        <v>Dec</v>
      </c>
      <c r="Q2563" t="str">
        <f t="shared" si="363"/>
        <v>Dec-2023</v>
      </c>
      <c r="R2563" s="2" t="str">
        <f t="shared" ref="R2563:R2626" si="368">IF(C2563&gt;=18, "ADULTS", "CHILDREN")</f>
        <v>ADULTS</v>
      </c>
    </row>
    <row r="2564" spans="1:18" x14ac:dyDescent="0.35">
      <c r="A2564" s="1">
        <v>44684</v>
      </c>
      <c r="B2564" t="s">
        <v>2594</v>
      </c>
      <c r="C2564">
        <v>8</v>
      </c>
      <c r="D2564" t="s">
        <v>9</v>
      </c>
      <c r="E2564" t="s">
        <v>22</v>
      </c>
      <c r="F2564" t="s">
        <v>23</v>
      </c>
      <c r="G2564" s="6">
        <f>VLOOKUP(F2564,S$11:$T$15, 2, FALSE)</f>
        <v>2440.2966694490819</v>
      </c>
      <c r="H2564" t="s">
        <v>40</v>
      </c>
      <c r="I2564" s="2">
        <v>2454.66</v>
      </c>
      <c r="J2564" t="str">
        <f t="shared" si="364"/>
        <v>0-17</v>
      </c>
      <c r="K2564" s="2">
        <f t="shared" si="360"/>
        <v>2700.1260000000002</v>
      </c>
      <c r="L2564" s="2">
        <f t="shared" si="365"/>
        <v>2700</v>
      </c>
      <c r="M2564" s="2">
        <f t="shared" si="366"/>
        <v>2701</v>
      </c>
      <c r="N2564" s="2">
        <f t="shared" si="367"/>
        <v>2700</v>
      </c>
      <c r="O2564">
        <f t="shared" si="361"/>
        <v>2022</v>
      </c>
      <c r="P2564" t="str">
        <f t="shared" si="362"/>
        <v>May</v>
      </c>
      <c r="Q2564" t="str">
        <f t="shared" si="363"/>
        <v>May-2022</v>
      </c>
      <c r="R2564" s="2" t="str">
        <f t="shared" si="368"/>
        <v>CHILDREN</v>
      </c>
    </row>
    <row r="2565" spans="1:18" x14ac:dyDescent="0.35">
      <c r="A2565" s="1">
        <v>45043</v>
      </c>
      <c r="B2565" t="s">
        <v>2595</v>
      </c>
      <c r="C2565">
        <v>79</v>
      </c>
      <c r="D2565" t="s">
        <v>9</v>
      </c>
      <c r="E2565" t="s">
        <v>15</v>
      </c>
      <c r="F2565" t="s">
        <v>23</v>
      </c>
      <c r="G2565" s="6">
        <f>VLOOKUP(F2565,S$11:$T$15, 2, FALSE)</f>
        <v>2440.2966694490819</v>
      </c>
      <c r="H2565" t="s">
        <v>28</v>
      </c>
      <c r="I2565" s="2">
        <v>3156.89</v>
      </c>
      <c r="J2565" t="str">
        <f t="shared" si="364"/>
        <v>&gt;59</v>
      </c>
      <c r="K2565" s="2">
        <f t="shared" si="360"/>
        <v>3472.5790000000002</v>
      </c>
      <c r="L2565" s="2">
        <f t="shared" si="365"/>
        <v>3473</v>
      </c>
      <c r="M2565" s="2">
        <f t="shared" si="366"/>
        <v>3473</v>
      </c>
      <c r="N2565" s="2">
        <f t="shared" si="367"/>
        <v>3472</v>
      </c>
      <c r="O2565">
        <f t="shared" si="361"/>
        <v>2023</v>
      </c>
      <c r="P2565" t="str">
        <f t="shared" si="362"/>
        <v>Apr</v>
      </c>
      <c r="Q2565" t="str">
        <f t="shared" si="363"/>
        <v>Apr-2023</v>
      </c>
      <c r="R2565" s="2" t="str">
        <f t="shared" si="368"/>
        <v>ADULTS</v>
      </c>
    </row>
    <row r="2566" spans="1:18" x14ac:dyDescent="0.35">
      <c r="A2566" s="1">
        <v>45220</v>
      </c>
      <c r="B2566" t="s">
        <v>2596</v>
      </c>
      <c r="C2566">
        <v>83</v>
      </c>
      <c r="D2566" t="s">
        <v>9</v>
      </c>
      <c r="E2566" t="s">
        <v>25</v>
      </c>
      <c r="F2566" t="s">
        <v>23</v>
      </c>
      <c r="G2566" s="6">
        <f>VLOOKUP(F2566,S$11:$T$15, 2, FALSE)</f>
        <v>2440.2966694490819</v>
      </c>
      <c r="H2566" t="s">
        <v>40</v>
      </c>
      <c r="I2566" s="2">
        <v>289.27999999999997</v>
      </c>
      <c r="J2566" t="str">
        <f t="shared" si="364"/>
        <v>&gt;59</v>
      </c>
      <c r="K2566" s="2">
        <f t="shared" si="360"/>
        <v>318.20799999999997</v>
      </c>
      <c r="L2566" s="2">
        <f t="shared" si="365"/>
        <v>318</v>
      </c>
      <c r="M2566" s="2">
        <f t="shared" si="366"/>
        <v>319</v>
      </c>
      <c r="N2566" s="2">
        <f t="shared" si="367"/>
        <v>318</v>
      </c>
      <c r="O2566">
        <f t="shared" si="361"/>
        <v>2023</v>
      </c>
      <c r="P2566" t="str">
        <f t="shared" si="362"/>
        <v>Oct</v>
      </c>
      <c r="Q2566" t="str">
        <f t="shared" si="363"/>
        <v>Oct-2023</v>
      </c>
      <c r="R2566" s="2" t="str">
        <f t="shared" si="368"/>
        <v>ADULTS</v>
      </c>
    </row>
    <row r="2567" spans="1:18" x14ac:dyDescent="0.35">
      <c r="A2567" s="1">
        <v>45130</v>
      </c>
      <c r="B2567" t="s">
        <v>2597</v>
      </c>
      <c r="C2567">
        <v>10</v>
      </c>
      <c r="D2567" t="s">
        <v>14</v>
      </c>
      <c r="E2567" t="s">
        <v>35</v>
      </c>
      <c r="F2567" t="s">
        <v>11</v>
      </c>
      <c r="G2567" s="6">
        <f>VLOOKUP(F2567,S$11:$T$15, 2, FALSE)</f>
        <v>2503.6022787783868</v>
      </c>
      <c r="H2567" t="s">
        <v>12</v>
      </c>
      <c r="I2567" s="2">
        <v>3473.56</v>
      </c>
      <c r="J2567" t="str">
        <f t="shared" si="364"/>
        <v>0-17</v>
      </c>
      <c r="K2567" s="2">
        <f t="shared" si="360"/>
        <v>3820.9160000000002</v>
      </c>
      <c r="L2567" s="2">
        <f t="shared" si="365"/>
        <v>3821</v>
      </c>
      <c r="M2567" s="2">
        <f t="shared" si="366"/>
        <v>3821</v>
      </c>
      <c r="N2567" s="2">
        <f t="shared" si="367"/>
        <v>3820</v>
      </c>
      <c r="O2567">
        <f t="shared" si="361"/>
        <v>2023</v>
      </c>
      <c r="P2567" t="str">
        <f t="shared" si="362"/>
        <v>Jul</v>
      </c>
      <c r="Q2567" t="str">
        <f t="shared" si="363"/>
        <v>Jul-2023</v>
      </c>
      <c r="R2567" s="2" t="str">
        <f t="shared" si="368"/>
        <v>CHILDREN</v>
      </c>
    </row>
    <row r="2568" spans="1:18" x14ac:dyDescent="0.35">
      <c r="A2568" s="1">
        <v>44734</v>
      </c>
      <c r="B2568" t="s">
        <v>2598</v>
      </c>
      <c r="C2568">
        <v>29</v>
      </c>
      <c r="D2568" t="s">
        <v>9</v>
      </c>
      <c r="E2568" t="s">
        <v>22</v>
      </c>
      <c r="F2568" t="s">
        <v>16</v>
      </c>
      <c r="G2568" s="6">
        <f>VLOOKUP(F2568,S$11:$T$15, 2, FALSE)</f>
        <v>2509.1716796874998</v>
      </c>
      <c r="H2568" t="s">
        <v>17</v>
      </c>
      <c r="I2568" s="2">
        <v>1523.62</v>
      </c>
      <c r="J2568" t="str">
        <f t="shared" si="364"/>
        <v>18-39</v>
      </c>
      <c r="K2568" s="2">
        <f t="shared" si="360"/>
        <v>1675.982</v>
      </c>
      <c r="L2568" s="2">
        <f t="shared" si="365"/>
        <v>1676</v>
      </c>
      <c r="M2568" s="2">
        <f t="shared" si="366"/>
        <v>1676</v>
      </c>
      <c r="N2568" s="2">
        <f t="shared" si="367"/>
        <v>1675</v>
      </c>
      <c r="O2568">
        <f t="shared" si="361"/>
        <v>2022</v>
      </c>
      <c r="P2568" t="str">
        <f t="shared" si="362"/>
        <v>Jun</v>
      </c>
      <c r="Q2568" t="str">
        <f t="shared" si="363"/>
        <v>Jun-2022</v>
      </c>
      <c r="R2568" s="2" t="str">
        <f t="shared" si="368"/>
        <v>ADULTS</v>
      </c>
    </row>
    <row r="2569" spans="1:18" x14ac:dyDescent="0.35">
      <c r="A2569" s="1">
        <v>44716</v>
      </c>
      <c r="B2569" t="s">
        <v>2599</v>
      </c>
      <c r="C2569">
        <v>65</v>
      </c>
      <c r="D2569" t="s">
        <v>21</v>
      </c>
      <c r="E2569" t="s">
        <v>25</v>
      </c>
      <c r="F2569" t="s">
        <v>23</v>
      </c>
      <c r="G2569" s="6">
        <f>VLOOKUP(F2569,S$11:$T$15, 2, FALSE)</f>
        <v>2440.2966694490819</v>
      </c>
      <c r="H2569" t="s">
        <v>37</v>
      </c>
      <c r="I2569" s="2">
        <v>3020.59</v>
      </c>
      <c r="J2569" t="str">
        <f t="shared" si="364"/>
        <v>&gt;59</v>
      </c>
      <c r="K2569" s="2">
        <f t="shared" si="360"/>
        <v>3322.6490000000003</v>
      </c>
      <c r="L2569" s="2">
        <f t="shared" si="365"/>
        <v>3323</v>
      </c>
      <c r="M2569" s="2">
        <f t="shared" si="366"/>
        <v>3323</v>
      </c>
      <c r="N2569" s="2">
        <f t="shared" si="367"/>
        <v>3322</v>
      </c>
      <c r="O2569">
        <f t="shared" si="361"/>
        <v>2022</v>
      </c>
      <c r="P2569" t="str">
        <f t="shared" si="362"/>
        <v>Jun</v>
      </c>
      <c r="Q2569" t="str">
        <f t="shared" si="363"/>
        <v>Jun-2022</v>
      </c>
      <c r="R2569" s="2" t="str">
        <f t="shared" si="368"/>
        <v>ADULTS</v>
      </c>
    </row>
    <row r="2570" spans="1:18" x14ac:dyDescent="0.35">
      <c r="A2570" s="1">
        <v>44963</v>
      </c>
      <c r="B2570" t="s">
        <v>2600</v>
      </c>
      <c r="C2570">
        <v>53</v>
      </c>
      <c r="D2570" t="s">
        <v>21</v>
      </c>
      <c r="E2570" t="s">
        <v>22</v>
      </c>
      <c r="F2570" t="s">
        <v>30</v>
      </c>
      <c r="G2570" s="6">
        <f>VLOOKUP(F2570,S$11:$T$15, 2, FALSE)</f>
        <v>2496.7676064257025</v>
      </c>
      <c r="H2570" t="s">
        <v>28</v>
      </c>
      <c r="I2570" s="2">
        <v>4808.1400000000003</v>
      </c>
      <c r="J2570" t="str">
        <f t="shared" si="364"/>
        <v>40-59</v>
      </c>
      <c r="K2570" s="2">
        <f t="shared" si="360"/>
        <v>5288.9540000000006</v>
      </c>
      <c r="L2570" s="2">
        <f t="shared" si="365"/>
        <v>5289</v>
      </c>
      <c r="M2570" s="2">
        <f t="shared" si="366"/>
        <v>5289</v>
      </c>
      <c r="N2570" s="2">
        <f t="shared" si="367"/>
        <v>5288</v>
      </c>
      <c r="O2570">
        <f t="shared" si="361"/>
        <v>2023</v>
      </c>
      <c r="P2570" t="str">
        <f t="shared" si="362"/>
        <v>Feb</v>
      </c>
      <c r="Q2570" t="str">
        <f t="shared" si="363"/>
        <v>Feb-2023</v>
      </c>
      <c r="R2570" s="2" t="str">
        <f t="shared" si="368"/>
        <v>ADULTS</v>
      </c>
    </row>
    <row r="2571" spans="1:18" x14ac:dyDescent="0.35">
      <c r="A2571" s="1">
        <v>44833</v>
      </c>
      <c r="B2571" t="s">
        <v>2601</v>
      </c>
      <c r="C2571">
        <v>26</v>
      </c>
      <c r="D2571" t="s">
        <v>21</v>
      </c>
      <c r="E2571" t="s">
        <v>19</v>
      </c>
      <c r="F2571" t="s">
        <v>30</v>
      </c>
      <c r="G2571" s="6">
        <f>VLOOKUP(F2571,S$11:$T$15, 2, FALSE)</f>
        <v>2496.7676064257025</v>
      </c>
      <c r="H2571" t="s">
        <v>28</v>
      </c>
      <c r="I2571" s="2">
        <v>143.91</v>
      </c>
      <c r="J2571" t="str">
        <f t="shared" si="364"/>
        <v>18-39</v>
      </c>
      <c r="K2571" s="2">
        <f t="shared" si="360"/>
        <v>158.30100000000002</v>
      </c>
      <c r="L2571" s="2">
        <f t="shared" si="365"/>
        <v>158</v>
      </c>
      <c r="M2571" s="2">
        <f t="shared" si="366"/>
        <v>159</v>
      </c>
      <c r="N2571" s="2">
        <f t="shared" si="367"/>
        <v>158</v>
      </c>
      <c r="O2571">
        <f t="shared" si="361"/>
        <v>2022</v>
      </c>
      <c r="P2571" t="str">
        <f t="shared" si="362"/>
        <v>Sep</v>
      </c>
      <c r="Q2571" t="str">
        <f t="shared" si="363"/>
        <v>Sep-2022</v>
      </c>
      <c r="R2571" s="2" t="str">
        <f t="shared" si="368"/>
        <v>ADULTS</v>
      </c>
    </row>
    <row r="2572" spans="1:18" x14ac:dyDescent="0.35">
      <c r="A2572" s="1">
        <v>45156</v>
      </c>
      <c r="B2572" t="s">
        <v>2602</v>
      </c>
      <c r="C2572">
        <v>92</v>
      </c>
      <c r="D2572" t="s">
        <v>9</v>
      </c>
      <c r="E2572" t="s">
        <v>33</v>
      </c>
      <c r="F2572" t="s">
        <v>16</v>
      </c>
      <c r="G2572" s="6">
        <f>VLOOKUP(F2572,S$11:$T$15, 2, FALSE)</f>
        <v>2509.1716796874998</v>
      </c>
      <c r="H2572" t="s">
        <v>28</v>
      </c>
      <c r="I2572" s="2">
        <v>4023.05</v>
      </c>
      <c r="J2572" t="str">
        <f t="shared" si="364"/>
        <v>&gt;59</v>
      </c>
      <c r="K2572" s="2">
        <f t="shared" si="360"/>
        <v>4425.3550000000005</v>
      </c>
      <c r="L2572" s="2">
        <f t="shared" si="365"/>
        <v>4425</v>
      </c>
      <c r="M2572" s="2">
        <f t="shared" si="366"/>
        <v>4426</v>
      </c>
      <c r="N2572" s="2">
        <f t="shared" si="367"/>
        <v>4425</v>
      </c>
      <c r="O2572">
        <f t="shared" si="361"/>
        <v>2023</v>
      </c>
      <c r="P2572" t="str">
        <f t="shared" si="362"/>
        <v>Aug</v>
      </c>
      <c r="Q2572" t="str">
        <f t="shared" si="363"/>
        <v>Aug-2023</v>
      </c>
      <c r="R2572" s="2" t="str">
        <f t="shared" si="368"/>
        <v>ADULTS</v>
      </c>
    </row>
    <row r="2573" spans="1:18" x14ac:dyDescent="0.35">
      <c r="A2573" s="1">
        <v>44833</v>
      </c>
      <c r="B2573" t="s">
        <v>2603</v>
      </c>
      <c r="C2573">
        <v>92</v>
      </c>
      <c r="D2573" t="s">
        <v>14</v>
      </c>
      <c r="E2573" t="s">
        <v>15</v>
      </c>
      <c r="F2573" t="s">
        <v>16</v>
      </c>
      <c r="G2573" s="6">
        <f>VLOOKUP(F2573,S$11:$T$15, 2, FALSE)</f>
        <v>2509.1716796874998</v>
      </c>
      <c r="H2573" t="s">
        <v>12</v>
      </c>
      <c r="I2573" s="2">
        <v>3774.84</v>
      </c>
      <c r="J2573" t="str">
        <f t="shared" si="364"/>
        <v>&gt;59</v>
      </c>
      <c r="K2573" s="2">
        <f t="shared" si="360"/>
        <v>4152.3240000000005</v>
      </c>
      <c r="L2573" s="2">
        <f t="shared" si="365"/>
        <v>4152</v>
      </c>
      <c r="M2573" s="2">
        <f t="shared" si="366"/>
        <v>4153</v>
      </c>
      <c r="N2573" s="2">
        <f t="shared" si="367"/>
        <v>4152</v>
      </c>
      <c r="O2573">
        <f t="shared" si="361"/>
        <v>2022</v>
      </c>
      <c r="P2573" t="str">
        <f t="shared" si="362"/>
        <v>Sep</v>
      </c>
      <c r="Q2573" t="str">
        <f t="shared" si="363"/>
        <v>Sep-2022</v>
      </c>
      <c r="R2573" s="2" t="str">
        <f t="shared" si="368"/>
        <v>ADULTS</v>
      </c>
    </row>
    <row r="2574" spans="1:18" x14ac:dyDescent="0.35">
      <c r="A2574" s="1">
        <v>45265</v>
      </c>
      <c r="B2574" t="s">
        <v>2604</v>
      </c>
      <c r="C2574">
        <v>87</v>
      </c>
      <c r="D2574" t="s">
        <v>14</v>
      </c>
      <c r="E2574" t="s">
        <v>33</v>
      </c>
      <c r="F2574" t="s">
        <v>11</v>
      </c>
      <c r="G2574" s="6">
        <f>VLOOKUP(F2574,S$11:$T$15, 2, FALSE)</f>
        <v>2503.6022787783868</v>
      </c>
      <c r="H2574" t="s">
        <v>28</v>
      </c>
      <c r="I2574" s="2">
        <v>27.08</v>
      </c>
      <c r="J2574" t="str">
        <f t="shared" si="364"/>
        <v>&gt;59</v>
      </c>
      <c r="K2574" s="2">
        <f t="shared" si="360"/>
        <v>29.788</v>
      </c>
      <c r="L2574" s="2">
        <f t="shared" si="365"/>
        <v>30</v>
      </c>
      <c r="M2574" s="2">
        <f t="shared" si="366"/>
        <v>30</v>
      </c>
      <c r="N2574" s="2">
        <f t="shared" si="367"/>
        <v>29</v>
      </c>
      <c r="O2574">
        <f t="shared" si="361"/>
        <v>2023</v>
      </c>
      <c r="P2574" t="str">
        <f t="shared" si="362"/>
        <v>Dec</v>
      </c>
      <c r="Q2574" t="str">
        <f t="shared" si="363"/>
        <v>Dec-2023</v>
      </c>
      <c r="R2574" s="2" t="str">
        <f t="shared" si="368"/>
        <v>ADULTS</v>
      </c>
    </row>
    <row r="2575" spans="1:18" x14ac:dyDescent="0.35">
      <c r="A2575" s="1">
        <v>44646</v>
      </c>
      <c r="B2575" t="s">
        <v>2605</v>
      </c>
      <c r="C2575">
        <v>44</v>
      </c>
      <c r="D2575" t="s">
        <v>14</v>
      </c>
      <c r="E2575" t="s">
        <v>25</v>
      </c>
      <c r="F2575" t="s">
        <v>16</v>
      </c>
      <c r="G2575" s="6">
        <f>VLOOKUP(F2575,S$11:$T$15, 2, FALSE)</f>
        <v>2509.1716796874998</v>
      </c>
      <c r="H2575" t="s">
        <v>40</v>
      </c>
      <c r="I2575" s="2">
        <v>2844.06</v>
      </c>
      <c r="J2575" t="str">
        <f t="shared" si="364"/>
        <v>40-59</v>
      </c>
      <c r="K2575" s="2">
        <f t="shared" si="360"/>
        <v>3128.4660000000003</v>
      </c>
      <c r="L2575" s="2">
        <f t="shared" si="365"/>
        <v>3128</v>
      </c>
      <c r="M2575" s="2">
        <f t="shared" si="366"/>
        <v>3129</v>
      </c>
      <c r="N2575" s="2">
        <f t="shared" si="367"/>
        <v>3128</v>
      </c>
      <c r="O2575">
        <f t="shared" si="361"/>
        <v>2022</v>
      </c>
      <c r="P2575" t="str">
        <f t="shared" si="362"/>
        <v>Mar</v>
      </c>
      <c r="Q2575" t="str">
        <f t="shared" si="363"/>
        <v>Mar-2022</v>
      </c>
      <c r="R2575" s="2" t="str">
        <f t="shared" si="368"/>
        <v>ADULTS</v>
      </c>
    </row>
    <row r="2576" spans="1:18" x14ac:dyDescent="0.35">
      <c r="A2576" s="1">
        <v>44677</v>
      </c>
      <c r="B2576" t="s">
        <v>2606</v>
      </c>
      <c r="C2576">
        <v>94</v>
      </c>
      <c r="D2576" t="s">
        <v>21</v>
      </c>
      <c r="E2576" t="s">
        <v>10</v>
      </c>
      <c r="F2576" t="s">
        <v>16</v>
      </c>
      <c r="G2576" s="6">
        <f>VLOOKUP(F2576,S$11:$T$15, 2, FALSE)</f>
        <v>2509.1716796874998</v>
      </c>
      <c r="H2576" t="s">
        <v>37</v>
      </c>
      <c r="I2576" s="2">
        <v>3567.5</v>
      </c>
      <c r="J2576" t="str">
        <f t="shared" si="364"/>
        <v>&gt;59</v>
      </c>
      <c r="K2576" s="2">
        <f t="shared" si="360"/>
        <v>3924.2500000000005</v>
      </c>
      <c r="L2576" s="2">
        <f t="shared" si="365"/>
        <v>3924</v>
      </c>
      <c r="M2576" s="2">
        <f t="shared" si="366"/>
        <v>3925</v>
      </c>
      <c r="N2576" s="2">
        <f t="shared" si="367"/>
        <v>3924</v>
      </c>
      <c r="O2576">
        <f t="shared" si="361"/>
        <v>2022</v>
      </c>
      <c r="P2576" t="str">
        <f t="shared" si="362"/>
        <v>Apr</v>
      </c>
      <c r="Q2576" t="str">
        <f t="shared" si="363"/>
        <v>Apr-2022</v>
      </c>
      <c r="R2576" s="2" t="str">
        <f t="shared" si="368"/>
        <v>ADULTS</v>
      </c>
    </row>
    <row r="2577" spans="1:18" x14ac:dyDescent="0.35">
      <c r="A2577" s="1">
        <v>44649</v>
      </c>
      <c r="B2577" t="s">
        <v>2607</v>
      </c>
      <c r="C2577">
        <v>76</v>
      </c>
      <c r="D2577" t="s">
        <v>21</v>
      </c>
      <c r="E2577" t="s">
        <v>15</v>
      </c>
      <c r="F2577" t="s">
        <v>23</v>
      </c>
      <c r="G2577" s="6">
        <f>VLOOKUP(F2577,S$11:$T$15, 2, FALSE)</f>
        <v>2440.2966694490819</v>
      </c>
      <c r="H2577" t="s">
        <v>37</v>
      </c>
      <c r="I2577" s="2">
        <v>1180.72</v>
      </c>
      <c r="J2577" t="str">
        <f t="shared" si="364"/>
        <v>&gt;59</v>
      </c>
      <c r="K2577" s="2">
        <f t="shared" si="360"/>
        <v>1298.7920000000001</v>
      </c>
      <c r="L2577" s="2">
        <f t="shared" si="365"/>
        <v>1299</v>
      </c>
      <c r="M2577" s="2">
        <f t="shared" si="366"/>
        <v>1299</v>
      </c>
      <c r="N2577" s="2">
        <f t="shared" si="367"/>
        <v>1298</v>
      </c>
      <c r="O2577">
        <f t="shared" si="361"/>
        <v>2022</v>
      </c>
      <c r="P2577" t="str">
        <f t="shared" si="362"/>
        <v>Mar</v>
      </c>
      <c r="Q2577" t="str">
        <f t="shared" si="363"/>
        <v>Mar-2022</v>
      </c>
      <c r="R2577" s="2" t="str">
        <f t="shared" si="368"/>
        <v>ADULTS</v>
      </c>
    </row>
    <row r="2578" spans="1:18" x14ac:dyDescent="0.35">
      <c r="A2578" s="1">
        <v>44916</v>
      </c>
      <c r="B2578" t="s">
        <v>2608</v>
      </c>
      <c r="C2578">
        <v>34</v>
      </c>
      <c r="D2578" t="s">
        <v>9</v>
      </c>
      <c r="E2578" t="s">
        <v>19</v>
      </c>
      <c r="F2578" t="s">
        <v>23</v>
      </c>
      <c r="G2578" s="6">
        <f>VLOOKUP(F2578,S$11:$T$15, 2, FALSE)</f>
        <v>2440.2966694490819</v>
      </c>
      <c r="H2578" t="s">
        <v>12</v>
      </c>
      <c r="I2578" s="2">
        <v>4191.6000000000004</v>
      </c>
      <c r="J2578" t="str">
        <f t="shared" si="364"/>
        <v>18-39</v>
      </c>
      <c r="K2578" s="2">
        <f t="shared" si="360"/>
        <v>4610.7600000000011</v>
      </c>
      <c r="L2578" s="2">
        <f t="shared" si="365"/>
        <v>4611</v>
      </c>
      <c r="M2578" s="2">
        <f t="shared" si="366"/>
        <v>4611</v>
      </c>
      <c r="N2578" s="2">
        <f t="shared" si="367"/>
        <v>4610</v>
      </c>
      <c r="O2578">
        <f t="shared" si="361"/>
        <v>2022</v>
      </c>
      <c r="P2578" t="str">
        <f t="shared" si="362"/>
        <v>Dec</v>
      </c>
      <c r="Q2578" t="str">
        <f t="shared" si="363"/>
        <v>Dec-2022</v>
      </c>
      <c r="R2578" s="2" t="str">
        <f t="shared" si="368"/>
        <v>ADULTS</v>
      </c>
    </row>
    <row r="2579" spans="1:18" x14ac:dyDescent="0.35">
      <c r="A2579" s="1">
        <v>45248</v>
      </c>
      <c r="B2579" t="s">
        <v>2609</v>
      </c>
      <c r="C2579">
        <v>1</v>
      </c>
      <c r="D2579" t="s">
        <v>14</v>
      </c>
      <c r="E2579" t="s">
        <v>25</v>
      </c>
      <c r="F2579" t="s">
        <v>30</v>
      </c>
      <c r="G2579" s="6">
        <f>VLOOKUP(F2579,S$11:$T$15, 2, FALSE)</f>
        <v>2496.7676064257025</v>
      </c>
      <c r="H2579" t="s">
        <v>17</v>
      </c>
      <c r="I2579" s="2">
        <v>2875.22</v>
      </c>
      <c r="J2579" t="str">
        <f t="shared" si="364"/>
        <v>0-17</v>
      </c>
      <c r="K2579" s="2">
        <f t="shared" si="360"/>
        <v>3162.7420000000002</v>
      </c>
      <c r="L2579" s="2">
        <f t="shared" si="365"/>
        <v>3163</v>
      </c>
      <c r="M2579" s="2">
        <f t="shared" si="366"/>
        <v>3163</v>
      </c>
      <c r="N2579" s="2">
        <f t="shared" si="367"/>
        <v>3162</v>
      </c>
      <c r="O2579">
        <f t="shared" si="361"/>
        <v>2023</v>
      </c>
      <c r="P2579" t="str">
        <f t="shared" si="362"/>
        <v>Nov</v>
      </c>
      <c r="Q2579" t="str">
        <f t="shared" si="363"/>
        <v>Nov-2023</v>
      </c>
      <c r="R2579" s="2" t="str">
        <f t="shared" si="368"/>
        <v>CHILDREN</v>
      </c>
    </row>
    <row r="2580" spans="1:18" x14ac:dyDescent="0.35">
      <c r="A2580" s="1">
        <v>45165</v>
      </c>
      <c r="B2580" t="s">
        <v>2610</v>
      </c>
      <c r="C2580">
        <v>53</v>
      </c>
      <c r="D2580" t="s">
        <v>14</v>
      </c>
      <c r="E2580" t="s">
        <v>10</v>
      </c>
      <c r="F2580" t="s">
        <v>16</v>
      </c>
      <c r="G2580" s="6">
        <f>VLOOKUP(F2580,S$11:$T$15, 2, FALSE)</f>
        <v>2509.1716796874998</v>
      </c>
      <c r="H2580" t="s">
        <v>28</v>
      </c>
      <c r="I2580" s="2">
        <v>707.31</v>
      </c>
      <c r="J2580" t="str">
        <f t="shared" si="364"/>
        <v>40-59</v>
      </c>
      <c r="K2580" s="2">
        <f t="shared" si="360"/>
        <v>778.04100000000005</v>
      </c>
      <c r="L2580" s="2">
        <f t="shared" si="365"/>
        <v>778</v>
      </c>
      <c r="M2580" s="2">
        <f t="shared" si="366"/>
        <v>779</v>
      </c>
      <c r="N2580" s="2">
        <f t="shared" si="367"/>
        <v>778</v>
      </c>
      <c r="O2580">
        <f t="shared" si="361"/>
        <v>2023</v>
      </c>
      <c r="P2580" t="str">
        <f t="shared" si="362"/>
        <v>Aug</v>
      </c>
      <c r="Q2580" t="str">
        <f t="shared" si="363"/>
        <v>Aug-2023</v>
      </c>
      <c r="R2580" s="2" t="str">
        <f t="shared" si="368"/>
        <v>ADULTS</v>
      </c>
    </row>
    <row r="2581" spans="1:18" x14ac:dyDescent="0.35">
      <c r="A2581" s="1">
        <v>45060</v>
      </c>
      <c r="B2581" t="s">
        <v>2611</v>
      </c>
      <c r="C2581">
        <v>95</v>
      </c>
      <c r="D2581" t="s">
        <v>9</v>
      </c>
      <c r="E2581" t="s">
        <v>15</v>
      </c>
      <c r="F2581" t="s">
        <v>11</v>
      </c>
      <c r="G2581" s="6">
        <f>VLOOKUP(F2581,S$11:$T$15, 2, FALSE)</f>
        <v>2503.6022787783868</v>
      </c>
      <c r="H2581" t="s">
        <v>40</v>
      </c>
      <c r="I2581" s="2">
        <v>460.63</v>
      </c>
      <c r="J2581" t="str">
        <f t="shared" si="364"/>
        <v>&gt;59</v>
      </c>
      <c r="K2581" s="2">
        <f t="shared" si="360"/>
        <v>506.69300000000004</v>
      </c>
      <c r="L2581" s="2">
        <f t="shared" si="365"/>
        <v>507</v>
      </c>
      <c r="M2581" s="2">
        <f t="shared" si="366"/>
        <v>507</v>
      </c>
      <c r="N2581" s="2">
        <f t="shared" si="367"/>
        <v>506</v>
      </c>
      <c r="O2581">
        <f t="shared" si="361"/>
        <v>2023</v>
      </c>
      <c r="P2581" t="str">
        <f t="shared" si="362"/>
        <v>May</v>
      </c>
      <c r="Q2581" t="str">
        <f t="shared" si="363"/>
        <v>May-2023</v>
      </c>
      <c r="R2581" s="2" t="str">
        <f t="shared" si="368"/>
        <v>ADULTS</v>
      </c>
    </row>
    <row r="2582" spans="1:18" x14ac:dyDescent="0.35">
      <c r="A2582" s="1">
        <v>45095</v>
      </c>
      <c r="B2582" t="s">
        <v>2612</v>
      </c>
      <c r="C2582">
        <v>60</v>
      </c>
      <c r="D2582" t="s">
        <v>9</v>
      </c>
      <c r="E2582" t="s">
        <v>25</v>
      </c>
      <c r="F2582" t="s">
        <v>30</v>
      </c>
      <c r="G2582" s="6">
        <f>VLOOKUP(F2582,S$11:$T$15, 2, FALSE)</f>
        <v>2496.7676064257025</v>
      </c>
      <c r="H2582" t="s">
        <v>40</v>
      </c>
      <c r="I2582" s="2">
        <v>1201.43</v>
      </c>
      <c r="J2582" t="str">
        <f t="shared" si="364"/>
        <v>&gt;59</v>
      </c>
      <c r="K2582" s="2">
        <f t="shared" si="360"/>
        <v>1321.5730000000001</v>
      </c>
      <c r="L2582" s="2">
        <f t="shared" si="365"/>
        <v>1322</v>
      </c>
      <c r="M2582" s="2">
        <f t="shared" si="366"/>
        <v>1322</v>
      </c>
      <c r="N2582" s="2">
        <f t="shared" si="367"/>
        <v>1321</v>
      </c>
      <c r="O2582">
        <f t="shared" si="361"/>
        <v>2023</v>
      </c>
      <c r="P2582" t="str">
        <f t="shared" si="362"/>
        <v>Jun</v>
      </c>
      <c r="Q2582" t="str">
        <f t="shared" si="363"/>
        <v>Jun-2023</v>
      </c>
      <c r="R2582" s="2" t="str">
        <f t="shared" si="368"/>
        <v>ADULTS</v>
      </c>
    </row>
    <row r="2583" spans="1:18" x14ac:dyDescent="0.35">
      <c r="A2583" s="1">
        <v>45225</v>
      </c>
      <c r="B2583" t="s">
        <v>2613</v>
      </c>
      <c r="C2583">
        <v>51</v>
      </c>
      <c r="D2583" t="s">
        <v>14</v>
      </c>
      <c r="E2583" t="s">
        <v>10</v>
      </c>
      <c r="F2583" t="s">
        <v>16</v>
      </c>
      <c r="G2583" s="6">
        <f>VLOOKUP(F2583,S$11:$T$15, 2, FALSE)</f>
        <v>2509.1716796874998</v>
      </c>
      <c r="H2583" t="s">
        <v>17</v>
      </c>
      <c r="I2583" s="2">
        <v>3150.65</v>
      </c>
      <c r="J2583" t="str">
        <f t="shared" si="364"/>
        <v>40-59</v>
      </c>
      <c r="K2583" s="2">
        <f t="shared" si="360"/>
        <v>3465.7150000000006</v>
      </c>
      <c r="L2583" s="2">
        <f t="shared" si="365"/>
        <v>3466</v>
      </c>
      <c r="M2583" s="2">
        <f t="shared" si="366"/>
        <v>3466</v>
      </c>
      <c r="N2583" s="2">
        <f t="shared" si="367"/>
        <v>3465</v>
      </c>
      <c r="O2583">
        <f t="shared" si="361"/>
        <v>2023</v>
      </c>
      <c r="P2583" t="str">
        <f t="shared" si="362"/>
        <v>Oct</v>
      </c>
      <c r="Q2583" t="str">
        <f t="shared" si="363"/>
        <v>Oct-2023</v>
      </c>
      <c r="R2583" s="2" t="str">
        <f t="shared" si="368"/>
        <v>ADULTS</v>
      </c>
    </row>
    <row r="2584" spans="1:18" x14ac:dyDescent="0.35">
      <c r="A2584" s="1">
        <v>44631</v>
      </c>
      <c r="B2584" t="s">
        <v>2614</v>
      </c>
      <c r="C2584">
        <v>71</v>
      </c>
      <c r="D2584" t="s">
        <v>21</v>
      </c>
      <c r="E2584" t="s">
        <v>33</v>
      </c>
      <c r="F2584" t="s">
        <v>30</v>
      </c>
      <c r="G2584" s="6">
        <f>VLOOKUP(F2584,S$11:$T$15, 2, FALSE)</f>
        <v>2496.7676064257025</v>
      </c>
      <c r="H2584" t="s">
        <v>28</v>
      </c>
      <c r="I2584" s="2">
        <v>2539.61</v>
      </c>
      <c r="J2584" t="str">
        <f t="shared" si="364"/>
        <v>&gt;59</v>
      </c>
      <c r="K2584" s="2">
        <f t="shared" si="360"/>
        <v>2793.5710000000004</v>
      </c>
      <c r="L2584" s="2">
        <f t="shared" si="365"/>
        <v>2794</v>
      </c>
      <c r="M2584" s="2">
        <f t="shared" si="366"/>
        <v>2794</v>
      </c>
      <c r="N2584" s="2">
        <f t="shared" si="367"/>
        <v>2793</v>
      </c>
      <c r="O2584">
        <f t="shared" si="361"/>
        <v>2022</v>
      </c>
      <c r="P2584" t="str">
        <f t="shared" si="362"/>
        <v>Mar</v>
      </c>
      <c r="Q2584" t="str">
        <f t="shared" si="363"/>
        <v>Mar-2022</v>
      </c>
      <c r="R2584" s="2" t="str">
        <f t="shared" si="368"/>
        <v>ADULTS</v>
      </c>
    </row>
    <row r="2585" spans="1:18" x14ac:dyDescent="0.35">
      <c r="A2585" s="1">
        <v>44859</v>
      </c>
      <c r="B2585" t="s">
        <v>2615</v>
      </c>
      <c r="C2585">
        <v>39</v>
      </c>
      <c r="D2585" t="s">
        <v>21</v>
      </c>
      <c r="E2585" t="s">
        <v>35</v>
      </c>
      <c r="F2585" t="s">
        <v>16</v>
      </c>
      <c r="G2585" s="6">
        <f>VLOOKUP(F2585,S$11:$T$15, 2, FALSE)</f>
        <v>2509.1716796874998</v>
      </c>
      <c r="H2585" t="s">
        <v>12</v>
      </c>
      <c r="I2585" s="2">
        <v>617.46</v>
      </c>
      <c r="J2585" t="str">
        <f t="shared" si="364"/>
        <v>18-39</v>
      </c>
      <c r="K2585" s="2">
        <f t="shared" si="360"/>
        <v>679.20600000000013</v>
      </c>
      <c r="L2585" s="2">
        <f t="shared" si="365"/>
        <v>679</v>
      </c>
      <c r="M2585" s="2">
        <f t="shared" si="366"/>
        <v>680</v>
      </c>
      <c r="N2585" s="2">
        <f t="shared" si="367"/>
        <v>679</v>
      </c>
      <c r="O2585">
        <f t="shared" si="361"/>
        <v>2022</v>
      </c>
      <c r="P2585" t="str">
        <f t="shared" si="362"/>
        <v>Oct</v>
      </c>
      <c r="Q2585" t="str">
        <f t="shared" si="363"/>
        <v>Oct-2022</v>
      </c>
      <c r="R2585" s="2" t="str">
        <f t="shared" si="368"/>
        <v>ADULTS</v>
      </c>
    </row>
    <row r="2586" spans="1:18" x14ac:dyDescent="0.35">
      <c r="A2586" s="1">
        <v>45154</v>
      </c>
      <c r="B2586" t="s">
        <v>2616</v>
      </c>
      <c r="C2586">
        <v>90</v>
      </c>
      <c r="D2586" t="s">
        <v>9</v>
      </c>
      <c r="E2586" t="s">
        <v>15</v>
      </c>
      <c r="F2586" t="s">
        <v>23</v>
      </c>
      <c r="G2586" s="6">
        <f>VLOOKUP(F2586,S$11:$T$15, 2, FALSE)</f>
        <v>2440.2966694490819</v>
      </c>
      <c r="H2586" t="s">
        <v>17</v>
      </c>
      <c r="I2586" s="2">
        <v>3414.37</v>
      </c>
      <c r="J2586" t="str">
        <f t="shared" si="364"/>
        <v>&gt;59</v>
      </c>
      <c r="K2586" s="2">
        <f t="shared" si="360"/>
        <v>3755.8070000000002</v>
      </c>
      <c r="L2586" s="2">
        <f t="shared" si="365"/>
        <v>3756</v>
      </c>
      <c r="M2586" s="2">
        <f t="shared" si="366"/>
        <v>3756</v>
      </c>
      <c r="N2586" s="2">
        <f t="shared" si="367"/>
        <v>3755</v>
      </c>
      <c r="O2586">
        <f t="shared" si="361"/>
        <v>2023</v>
      </c>
      <c r="P2586" t="str">
        <f t="shared" si="362"/>
        <v>Aug</v>
      </c>
      <c r="Q2586" t="str">
        <f t="shared" si="363"/>
        <v>Aug-2023</v>
      </c>
      <c r="R2586" s="2" t="str">
        <f t="shared" si="368"/>
        <v>ADULTS</v>
      </c>
    </row>
    <row r="2587" spans="1:18" x14ac:dyDescent="0.35">
      <c r="A2587" s="1">
        <v>44607</v>
      </c>
      <c r="B2587" t="s">
        <v>2617</v>
      </c>
      <c r="C2587">
        <v>5</v>
      </c>
      <c r="D2587" t="s">
        <v>14</v>
      </c>
      <c r="E2587" t="s">
        <v>22</v>
      </c>
      <c r="F2587" t="s">
        <v>16</v>
      </c>
      <c r="G2587" s="6">
        <f>VLOOKUP(F2587,S$11:$T$15, 2, FALSE)</f>
        <v>2509.1716796874998</v>
      </c>
      <c r="H2587" t="s">
        <v>67</v>
      </c>
      <c r="I2587" s="2">
        <v>3986.46</v>
      </c>
      <c r="J2587" t="str">
        <f t="shared" si="364"/>
        <v>0-17</v>
      </c>
      <c r="K2587" s="2">
        <f t="shared" si="360"/>
        <v>4385.1060000000007</v>
      </c>
      <c r="L2587" s="2">
        <f t="shared" si="365"/>
        <v>4385</v>
      </c>
      <c r="M2587" s="2">
        <f t="shared" si="366"/>
        <v>4386</v>
      </c>
      <c r="N2587" s="2">
        <f t="shared" si="367"/>
        <v>4385</v>
      </c>
      <c r="O2587">
        <f t="shared" si="361"/>
        <v>2022</v>
      </c>
      <c r="P2587" t="str">
        <f t="shared" si="362"/>
        <v>Feb</v>
      </c>
      <c r="Q2587" t="str">
        <f t="shared" si="363"/>
        <v>Feb-2022</v>
      </c>
      <c r="R2587" s="2" t="str">
        <f t="shared" si="368"/>
        <v>CHILDREN</v>
      </c>
    </row>
    <row r="2588" spans="1:18" x14ac:dyDescent="0.35">
      <c r="A2588" s="1">
        <v>44965</v>
      </c>
      <c r="B2588" t="s">
        <v>2618</v>
      </c>
      <c r="C2588">
        <v>32</v>
      </c>
      <c r="D2588" t="s">
        <v>14</v>
      </c>
      <c r="E2588" t="s">
        <v>22</v>
      </c>
      <c r="F2588" t="s">
        <v>16</v>
      </c>
      <c r="G2588" s="6">
        <f>VLOOKUP(F2588,S$11:$T$15, 2, FALSE)</f>
        <v>2509.1716796874998</v>
      </c>
      <c r="H2588" t="s">
        <v>67</v>
      </c>
      <c r="I2588" s="2">
        <v>2507.62</v>
      </c>
      <c r="J2588" t="str">
        <f t="shared" si="364"/>
        <v>18-39</v>
      </c>
      <c r="K2588" s="2">
        <f t="shared" si="360"/>
        <v>2758.3820000000001</v>
      </c>
      <c r="L2588" s="2">
        <f t="shared" si="365"/>
        <v>2758</v>
      </c>
      <c r="M2588" s="2">
        <f t="shared" si="366"/>
        <v>2759</v>
      </c>
      <c r="N2588" s="2">
        <f t="shared" si="367"/>
        <v>2758</v>
      </c>
      <c r="O2588">
        <f t="shared" si="361"/>
        <v>2023</v>
      </c>
      <c r="P2588" t="str">
        <f t="shared" si="362"/>
        <v>Feb</v>
      </c>
      <c r="Q2588" t="str">
        <f t="shared" si="363"/>
        <v>Feb-2023</v>
      </c>
      <c r="R2588" s="2" t="str">
        <f t="shared" si="368"/>
        <v>ADULTS</v>
      </c>
    </row>
    <row r="2589" spans="1:18" x14ac:dyDescent="0.35">
      <c r="A2589" s="1">
        <v>44782</v>
      </c>
      <c r="B2589" t="s">
        <v>2619</v>
      </c>
      <c r="C2589">
        <v>63</v>
      </c>
      <c r="D2589" t="s">
        <v>21</v>
      </c>
      <c r="E2589" t="s">
        <v>35</v>
      </c>
      <c r="F2589" t="s">
        <v>16</v>
      </c>
      <c r="G2589" s="6">
        <f>VLOOKUP(F2589,S$11:$T$15, 2, FALSE)</f>
        <v>2509.1716796874998</v>
      </c>
      <c r="H2589" t="s">
        <v>17</v>
      </c>
      <c r="I2589" s="2">
        <v>1916.55</v>
      </c>
      <c r="J2589" t="str">
        <f t="shared" si="364"/>
        <v>&gt;59</v>
      </c>
      <c r="K2589" s="2">
        <f t="shared" si="360"/>
        <v>2108.2049999999999</v>
      </c>
      <c r="L2589" s="2">
        <f t="shared" si="365"/>
        <v>2108</v>
      </c>
      <c r="M2589" s="2">
        <f t="shared" si="366"/>
        <v>2109</v>
      </c>
      <c r="N2589" s="2">
        <f t="shared" si="367"/>
        <v>2108</v>
      </c>
      <c r="O2589">
        <f t="shared" si="361"/>
        <v>2022</v>
      </c>
      <c r="P2589" t="str">
        <f t="shared" si="362"/>
        <v>Aug</v>
      </c>
      <c r="Q2589" t="str">
        <f t="shared" si="363"/>
        <v>Aug-2022</v>
      </c>
      <c r="R2589" s="2" t="str">
        <f t="shared" si="368"/>
        <v>ADULTS</v>
      </c>
    </row>
    <row r="2590" spans="1:18" x14ac:dyDescent="0.35">
      <c r="A2590" s="1">
        <v>44723</v>
      </c>
      <c r="B2590" t="s">
        <v>2620</v>
      </c>
      <c r="C2590">
        <v>2</v>
      </c>
      <c r="D2590" t="s">
        <v>14</v>
      </c>
      <c r="E2590" t="s">
        <v>33</v>
      </c>
      <c r="F2590" t="s">
        <v>11</v>
      </c>
      <c r="G2590" s="6">
        <f>VLOOKUP(F2590,S$11:$T$15, 2, FALSE)</f>
        <v>2503.6022787783868</v>
      </c>
      <c r="H2590" t="s">
        <v>17</v>
      </c>
      <c r="I2590" s="2">
        <v>3419.37</v>
      </c>
      <c r="J2590" t="str">
        <f t="shared" si="364"/>
        <v>0-17</v>
      </c>
      <c r="K2590" s="2">
        <f t="shared" si="360"/>
        <v>3761.3070000000002</v>
      </c>
      <c r="L2590" s="2">
        <f t="shared" si="365"/>
        <v>3761</v>
      </c>
      <c r="M2590" s="2">
        <f t="shared" si="366"/>
        <v>3762</v>
      </c>
      <c r="N2590" s="2">
        <f t="shared" si="367"/>
        <v>3761</v>
      </c>
      <c r="O2590">
        <f t="shared" si="361"/>
        <v>2022</v>
      </c>
      <c r="P2590" t="str">
        <f t="shared" si="362"/>
        <v>Jun</v>
      </c>
      <c r="Q2590" t="str">
        <f t="shared" si="363"/>
        <v>Jun-2022</v>
      </c>
      <c r="R2590" s="2" t="str">
        <f t="shared" si="368"/>
        <v>CHILDREN</v>
      </c>
    </row>
    <row r="2591" spans="1:18" x14ac:dyDescent="0.35">
      <c r="A2591" s="1">
        <v>45060</v>
      </c>
      <c r="B2591" t="s">
        <v>2621</v>
      </c>
      <c r="C2591">
        <v>93</v>
      </c>
      <c r="D2591" t="s">
        <v>14</v>
      </c>
      <c r="E2591" t="s">
        <v>19</v>
      </c>
      <c r="F2591" t="s">
        <v>16</v>
      </c>
      <c r="G2591" s="6">
        <f>VLOOKUP(F2591,S$11:$T$15, 2, FALSE)</f>
        <v>2509.1716796874998</v>
      </c>
      <c r="H2591" t="s">
        <v>28</v>
      </c>
      <c r="I2591" s="2">
        <v>1888.1</v>
      </c>
      <c r="J2591" t="str">
        <f t="shared" si="364"/>
        <v>&gt;59</v>
      </c>
      <c r="K2591" s="2">
        <f t="shared" si="360"/>
        <v>2076.91</v>
      </c>
      <c r="L2591" s="2">
        <f t="shared" si="365"/>
        <v>2077</v>
      </c>
      <c r="M2591" s="2">
        <f t="shared" si="366"/>
        <v>2077</v>
      </c>
      <c r="N2591" s="2">
        <f t="shared" si="367"/>
        <v>2076</v>
      </c>
      <c r="O2591">
        <f t="shared" si="361"/>
        <v>2023</v>
      </c>
      <c r="P2591" t="str">
        <f t="shared" si="362"/>
        <v>May</v>
      </c>
      <c r="Q2591" t="str">
        <f t="shared" si="363"/>
        <v>May-2023</v>
      </c>
      <c r="R2591" s="2" t="str">
        <f t="shared" si="368"/>
        <v>ADULTS</v>
      </c>
    </row>
    <row r="2592" spans="1:18" x14ac:dyDescent="0.35">
      <c r="A2592" s="1">
        <v>44862</v>
      </c>
      <c r="B2592" t="s">
        <v>2622</v>
      </c>
      <c r="C2592">
        <v>98</v>
      </c>
      <c r="D2592" t="s">
        <v>14</v>
      </c>
      <c r="E2592" t="s">
        <v>10</v>
      </c>
      <c r="F2592" t="s">
        <v>11</v>
      </c>
      <c r="G2592" s="6">
        <f>VLOOKUP(F2592,S$11:$T$15, 2, FALSE)</f>
        <v>2503.6022787783868</v>
      </c>
      <c r="H2592" t="s">
        <v>40</v>
      </c>
      <c r="I2592" s="2">
        <v>2983.02</v>
      </c>
      <c r="J2592" t="str">
        <f t="shared" si="364"/>
        <v>&gt;59</v>
      </c>
      <c r="K2592" s="2">
        <f t="shared" si="360"/>
        <v>3281.3220000000001</v>
      </c>
      <c r="L2592" s="2">
        <f t="shared" si="365"/>
        <v>3281</v>
      </c>
      <c r="M2592" s="2">
        <f t="shared" si="366"/>
        <v>3282</v>
      </c>
      <c r="N2592" s="2">
        <f t="shared" si="367"/>
        <v>3281</v>
      </c>
      <c r="O2592">
        <f t="shared" si="361"/>
        <v>2022</v>
      </c>
      <c r="P2592" t="str">
        <f t="shared" si="362"/>
        <v>Oct</v>
      </c>
      <c r="Q2592" t="str">
        <f t="shared" si="363"/>
        <v>Oct-2022</v>
      </c>
      <c r="R2592" s="2" t="str">
        <f t="shared" si="368"/>
        <v>ADULTS</v>
      </c>
    </row>
    <row r="2593" spans="1:18" x14ac:dyDescent="0.35">
      <c r="A2593" s="1">
        <v>45077</v>
      </c>
      <c r="B2593" t="s">
        <v>2623</v>
      </c>
      <c r="C2593">
        <v>54</v>
      </c>
      <c r="D2593" t="s">
        <v>9</v>
      </c>
      <c r="E2593" t="s">
        <v>25</v>
      </c>
      <c r="F2593" t="s">
        <v>30</v>
      </c>
      <c r="G2593" s="6">
        <f>VLOOKUP(F2593,S$11:$T$15, 2, FALSE)</f>
        <v>2496.7676064257025</v>
      </c>
      <c r="H2593" t="s">
        <v>67</v>
      </c>
      <c r="I2593" s="2">
        <v>362.09</v>
      </c>
      <c r="J2593" t="str">
        <f t="shared" si="364"/>
        <v>40-59</v>
      </c>
      <c r="K2593" s="2">
        <f t="shared" si="360"/>
        <v>398.29899999999998</v>
      </c>
      <c r="L2593" s="2">
        <f t="shared" si="365"/>
        <v>398</v>
      </c>
      <c r="M2593" s="2">
        <f t="shared" si="366"/>
        <v>399</v>
      </c>
      <c r="N2593" s="2">
        <f t="shared" si="367"/>
        <v>398</v>
      </c>
      <c r="O2593">
        <f t="shared" si="361"/>
        <v>2023</v>
      </c>
      <c r="P2593" t="str">
        <f t="shared" si="362"/>
        <v>May</v>
      </c>
      <c r="Q2593" t="str">
        <f t="shared" si="363"/>
        <v>May-2023</v>
      </c>
      <c r="R2593" s="2" t="str">
        <f t="shared" si="368"/>
        <v>ADULTS</v>
      </c>
    </row>
    <row r="2594" spans="1:18" x14ac:dyDescent="0.35">
      <c r="A2594" s="1">
        <v>44968</v>
      </c>
      <c r="B2594" t="s">
        <v>2624</v>
      </c>
      <c r="C2594">
        <v>19</v>
      </c>
      <c r="D2594" t="s">
        <v>14</v>
      </c>
      <c r="E2594" t="s">
        <v>19</v>
      </c>
      <c r="F2594" t="s">
        <v>23</v>
      </c>
      <c r="G2594" s="6">
        <f>VLOOKUP(F2594,S$11:$T$15, 2, FALSE)</f>
        <v>2440.2966694490819</v>
      </c>
      <c r="H2594" t="s">
        <v>17</v>
      </c>
      <c r="I2594" s="2">
        <v>1058.4100000000001</v>
      </c>
      <c r="J2594" t="str">
        <f t="shared" si="364"/>
        <v>18-39</v>
      </c>
      <c r="K2594" s="2">
        <f t="shared" si="360"/>
        <v>1164.2510000000002</v>
      </c>
      <c r="L2594" s="2">
        <f t="shared" si="365"/>
        <v>1164</v>
      </c>
      <c r="M2594" s="2">
        <f t="shared" si="366"/>
        <v>1165</v>
      </c>
      <c r="N2594" s="2">
        <f t="shared" si="367"/>
        <v>1164</v>
      </c>
      <c r="O2594">
        <f t="shared" si="361"/>
        <v>2023</v>
      </c>
      <c r="P2594" t="str">
        <f t="shared" si="362"/>
        <v>Feb</v>
      </c>
      <c r="Q2594" t="str">
        <f t="shared" si="363"/>
        <v>Feb-2023</v>
      </c>
      <c r="R2594" s="2" t="str">
        <f t="shared" si="368"/>
        <v>ADULTS</v>
      </c>
    </row>
    <row r="2595" spans="1:18" x14ac:dyDescent="0.35">
      <c r="A2595" s="1">
        <v>44627</v>
      </c>
      <c r="B2595" t="s">
        <v>2625</v>
      </c>
      <c r="C2595">
        <v>87</v>
      </c>
      <c r="D2595" t="s">
        <v>14</v>
      </c>
      <c r="E2595" t="s">
        <v>25</v>
      </c>
      <c r="F2595" t="s">
        <v>23</v>
      </c>
      <c r="G2595" s="6">
        <f>VLOOKUP(F2595,S$11:$T$15, 2, FALSE)</f>
        <v>2440.2966694490819</v>
      </c>
      <c r="H2595" t="s">
        <v>40</v>
      </c>
      <c r="I2595" s="2">
        <v>4819.6899999999996</v>
      </c>
      <c r="J2595" t="str">
        <f t="shared" si="364"/>
        <v>&gt;59</v>
      </c>
      <c r="K2595" s="2">
        <f t="shared" si="360"/>
        <v>5301.6589999999997</v>
      </c>
      <c r="L2595" s="2">
        <f t="shared" si="365"/>
        <v>5302</v>
      </c>
      <c r="M2595" s="2">
        <f t="shared" si="366"/>
        <v>5302</v>
      </c>
      <c r="N2595" s="2">
        <f t="shared" si="367"/>
        <v>5301</v>
      </c>
      <c r="O2595">
        <f t="shared" si="361"/>
        <v>2022</v>
      </c>
      <c r="P2595" t="str">
        <f t="shared" si="362"/>
        <v>Mar</v>
      </c>
      <c r="Q2595" t="str">
        <f t="shared" si="363"/>
        <v>Mar-2022</v>
      </c>
      <c r="R2595" s="2" t="str">
        <f t="shared" si="368"/>
        <v>ADULTS</v>
      </c>
    </row>
    <row r="2596" spans="1:18" x14ac:dyDescent="0.35">
      <c r="A2596" s="1">
        <v>44901</v>
      </c>
      <c r="B2596" t="s">
        <v>2626</v>
      </c>
      <c r="C2596">
        <v>38</v>
      </c>
      <c r="D2596" t="s">
        <v>14</v>
      </c>
      <c r="E2596" t="s">
        <v>25</v>
      </c>
      <c r="F2596" t="s">
        <v>16</v>
      </c>
      <c r="G2596" s="6">
        <f>VLOOKUP(F2596,S$11:$T$15, 2, FALSE)</f>
        <v>2509.1716796874998</v>
      </c>
      <c r="H2596" t="s">
        <v>17</v>
      </c>
      <c r="I2596" s="2">
        <v>2338.11</v>
      </c>
      <c r="J2596" t="str">
        <f t="shared" si="364"/>
        <v>18-39</v>
      </c>
      <c r="K2596" s="2">
        <f t="shared" si="360"/>
        <v>2571.9210000000003</v>
      </c>
      <c r="L2596" s="2">
        <f t="shared" si="365"/>
        <v>2572</v>
      </c>
      <c r="M2596" s="2">
        <f t="shared" si="366"/>
        <v>2572</v>
      </c>
      <c r="N2596" s="2">
        <f t="shared" si="367"/>
        <v>2571</v>
      </c>
      <c r="O2596">
        <f t="shared" si="361"/>
        <v>2022</v>
      </c>
      <c r="P2596" t="str">
        <f t="shared" si="362"/>
        <v>Dec</v>
      </c>
      <c r="Q2596" t="str">
        <f t="shared" si="363"/>
        <v>Dec-2022</v>
      </c>
      <c r="R2596" s="2" t="str">
        <f t="shared" si="368"/>
        <v>ADULTS</v>
      </c>
    </row>
    <row r="2597" spans="1:18" x14ac:dyDescent="0.35">
      <c r="A2597" s="1">
        <v>44651</v>
      </c>
      <c r="B2597" t="s">
        <v>2627</v>
      </c>
      <c r="C2597">
        <v>2</v>
      </c>
      <c r="D2597" t="s">
        <v>14</v>
      </c>
      <c r="E2597" t="s">
        <v>10</v>
      </c>
      <c r="F2597" t="s">
        <v>30</v>
      </c>
      <c r="G2597" s="6">
        <f>VLOOKUP(F2597,S$11:$T$15, 2, FALSE)</f>
        <v>2496.7676064257025</v>
      </c>
      <c r="H2597" t="s">
        <v>37</v>
      </c>
      <c r="I2597" s="2">
        <v>3963.8</v>
      </c>
      <c r="J2597" t="str">
        <f t="shared" si="364"/>
        <v>0-17</v>
      </c>
      <c r="K2597" s="2">
        <f t="shared" si="360"/>
        <v>4360.18</v>
      </c>
      <c r="L2597" s="2">
        <f t="shared" si="365"/>
        <v>4360</v>
      </c>
      <c r="M2597" s="2">
        <f t="shared" si="366"/>
        <v>4361</v>
      </c>
      <c r="N2597" s="2">
        <f t="shared" si="367"/>
        <v>4360</v>
      </c>
      <c r="O2597">
        <f t="shared" si="361"/>
        <v>2022</v>
      </c>
      <c r="P2597" t="str">
        <f t="shared" si="362"/>
        <v>Mar</v>
      </c>
      <c r="Q2597" t="str">
        <f t="shared" si="363"/>
        <v>Mar-2022</v>
      </c>
      <c r="R2597" s="2" t="str">
        <f t="shared" si="368"/>
        <v>CHILDREN</v>
      </c>
    </row>
    <row r="2598" spans="1:18" x14ac:dyDescent="0.35">
      <c r="A2598" s="1">
        <v>44641</v>
      </c>
      <c r="B2598" t="s">
        <v>2628</v>
      </c>
      <c r="C2598">
        <v>46</v>
      </c>
      <c r="D2598" t="s">
        <v>14</v>
      </c>
      <c r="E2598" t="s">
        <v>10</v>
      </c>
      <c r="F2598" t="s">
        <v>11</v>
      </c>
      <c r="G2598" s="6">
        <f>VLOOKUP(F2598,S$11:$T$15, 2, FALSE)</f>
        <v>2503.6022787783868</v>
      </c>
      <c r="H2598" t="s">
        <v>37</v>
      </c>
      <c r="I2598" s="2">
        <v>3100.25</v>
      </c>
      <c r="J2598" t="str">
        <f t="shared" si="364"/>
        <v>40-59</v>
      </c>
      <c r="K2598" s="2">
        <f t="shared" si="360"/>
        <v>3410.2750000000001</v>
      </c>
      <c r="L2598" s="2">
        <f t="shared" si="365"/>
        <v>3410</v>
      </c>
      <c r="M2598" s="2">
        <f t="shared" si="366"/>
        <v>3411</v>
      </c>
      <c r="N2598" s="2">
        <f t="shared" si="367"/>
        <v>3410</v>
      </c>
      <c r="O2598">
        <f t="shared" si="361"/>
        <v>2022</v>
      </c>
      <c r="P2598" t="str">
        <f t="shared" si="362"/>
        <v>Mar</v>
      </c>
      <c r="Q2598" t="str">
        <f t="shared" si="363"/>
        <v>Mar-2022</v>
      </c>
      <c r="R2598" s="2" t="str">
        <f t="shared" si="368"/>
        <v>ADULTS</v>
      </c>
    </row>
    <row r="2599" spans="1:18" x14ac:dyDescent="0.35">
      <c r="A2599" s="1">
        <v>45040</v>
      </c>
      <c r="B2599" t="s">
        <v>2629</v>
      </c>
      <c r="C2599">
        <v>42</v>
      </c>
      <c r="D2599" t="s">
        <v>21</v>
      </c>
      <c r="E2599" t="s">
        <v>10</v>
      </c>
      <c r="F2599" t="s">
        <v>23</v>
      </c>
      <c r="G2599" s="6">
        <f>VLOOKUP(F2599,S$11:$T$15, 2, FALSE)</f>
        <v>2440.2966694490819</v>
      </c>
      <c r="H2599" t="s">
        <v>12</v>
      </c>
      <c r="I2599" s="2">
        <v>3697.02</v>
      </c>
      <c r="J2599" t="str">
        <f t="shared" si="364"/>
        <v>40-59</v>
      </c>
      <c r="K2599" s="2">
        <f t="shared" si="360"/>
        <v>4066.7220000000002</v>
      </c>
      <c r="L2599" s="2">
        <f t="shared" si="365"/>
        <v>4067</v>
      </c>
      <c r="M2599" s="2">
        <f t="shared" si="366"/>
        <v>4067</v>
      </c>
      <c r="N2599" s="2">
        <f t="shared" si="367"/>
        <v>4066</v>
      </c>
      <c r="O2599">
        <f t="shared" si="361"/>
        <v>2023</v>
      </c>
      <c r="P2599" t="str">
        <f t="shared" si="362"/>
        <v>Apr</v>
      </c>
      <c r="Q2599" t="str">
        <f t="shared" si="363"/>
        <v>Apr-2023</v>
      </c>
      <c r="R2599" s="2" t="str">
        <f t="shared" si="368"/>
        <v>ADULTS</v>
      </c>
    </row>
    <row r="2600" spans="1:18" x14ac:dyDescent="0.35">
      <c r="A2600" s="1">
        <v>44678</v>
      </c>
      <c r="B2600" t="s">
        <v>2630</v>
      </c>
      <c r="C2600">
        <v>99</v>
      </c>
      <c r="D2600" t="s">
        <v>21</v>
      </c>
      <c r="E2600" t="s">
        <v>10</v>
      </c>
      <c r="F2600" t="s">
        <v>23</v>
      </c>
      <c r="G2600" s="6">
        <f>VLOOKUP(F2600,S$11:$T$15, 2, FALSE)</f>
        <v>2440.2966694490819</v>
      </c>
      <c r="H2600" t="s">
        <v>17</v>
      </c>
      <c r="I2600" s="2">
        <v>2668.57</v>
      </c>
      <c r="J2600" t="str">
        <f t="shared" si="364"/>
        <v>&gt;59</v>
      </c>
      <c r="K2600" s="2">
        <f t="shared" si="360"/>
        <v>2935.4270000000006</v>
      </c>
      <c r="L2600" s="2">
        <f t="shared" si="365"/>
        <v>2935</v>
      </c>
      <c r="M2600" s="2">
        <f t="shared" si="366"/>
        <v>2936</v>
      </c>
      <c r="N2600" s="2">
        <f t="shared" si="367"/>
        <v>2935</v>
      </c>
      <c r="O2600">
        <f t="shared" si="361"/>
        <v>2022</v>
      </c>
      <c r="P2600" t="str">
        <f t="shared" si="362"/>
        <v>Apr</v>
      </c>
      <c r="Q2600" t="str">
        <f t="shared" si="363"/>
        <v>Apr-2022</v>
      </c>
      <c r="R2600" s="2" t="str">
        <f t="shared" si="368"/>
        <v>ADULTS</v>
      </c>
    </row>
    <row r="2601" spans="1:18" x14ac:dyDescent="0.35">
      <c r="A2601" s="1">
        <v>45112</v>
      </c>
      <c r="B2601" t="s">
        <v>2631</v>
      </c>
      <c r="C2601">
        <v>11</v>
      </c>
      <c r="D2601" t="s">
        <v>9</v>
      </c>
      <c r="E2601" t="s">
        <v>15</v>
      </c>
      <c r="F2601" t="s">
        <v>11</v>
      </c>
      <c r="G2601" s="6">
        <f>VLOOKUP(F2601,S$11:$T$15, 2, FALSE)</f>
        <v>2503.6022787783868</v>
      </c>
      <c r="H2601" t="s">
        <v>40</v>
      </c>
      <c r="I2601" s="2">
        <v>4241.54</v>
      </c>
      <c r="J2601" t="str">
        <f t="shared" si="364"/>
        <v>0-17</v>
      </c>
      <c r="K2601" s="2">
        <f t="shared" si="360"/>
        <v>4665.6940000000004</v>
      </c>
      <c r="L2601" s="2">
        <f t="shared" si="365"/>
        <v>4666</v>
      </c>
      <c r="M2601" s="2">
        <f t="shared" si="366"/>
        <v>4666</v>
      </c>
      <c r="N2601" s="2">
        <f t="shared" si="367"/>
        <v>4665</v>
      </c>
      <c r="O2601">
        <f t="shared" si="361"/>
        <v>2023</v>
      </c>
      <c r="P2601" t="str">
        <f t="shared" si="362"/>
        <v>Jul</v>
      </c>
      <c r="Q2601" t="str">
        <f t="shared" si="363"/>
        <v>Jul-2023</v>
      </c>
      <c r="R2601" s="2" t="str">
        <f t="shared" si="368"/>
        <v>CHILDREN</v>
      </c>
    </row>
    <row r="2602" spans="1:18" x14ac:dyDescent="0.35">
      <c r="A2602" s="1">
        <v>44630</v>
      </c>
      <c r="B2602" t="s">
        <v>2632</v>
      </c>
      <c r="C2602">
        <v>82</v>
      </c>
      <c r="D2602" t="s">
        <v>21</v>
      </c>
      <c r="E2602" t="s">
        <v>10</v>
      </c>
      <c r="F2602" t="s">
        <v>30</v>
      </c>
      <c r="G2602" s="6">
        <f>VLOOKUP(F2602,S$11:$T$15, 2, FALSE)</f>
        <v>2496.7676064257025</v>
      </c>
      <c r="H2602" t="s">
        <v>28</v>
      </c>
      <c r="I2602" s="2">
        <v>4572.24</v>
      </c>
      <c r="J2602" t="str">
        <f t="shared" si="364"/>
        <v>&gt;59</v>
      </c>
      <c r="K2602" s="2">
        <f t="shared" si="360"/>
        <v>5029.4639999999999</v>
      </c>
      <c r="L2602" s="2">
        <f t="shared" si="365"/>
        <v>5029</v>
      </c>
      <c r="M2602" s="2">
        <f t="shared" si="366"/>
        <v>5030</v>
      </c>
      <c r="N2602" s="2">
        <f t="shared" si="367"/>
        <v>5029</v>
      </c>
      <c r="O2602">
        <f t="shared" si="361"/>
        <v>2022</v>
      </c>
      <c r="P2602" t="str">
        <f t="shared" si="362"/>
        <v>Mar</v>
      </c>
      <c r="Q2602" t="str">
        <f t="shared" si="363"/>
        <v>Mar-2022</v>
      </c>
      <c r="R2602" s="2" t="str">
        <f t="shared" si="368"/>
        <v>ADULTS</v>
      </c>
    </row>
    <row r="2603" spans="1:18" x14ac:dyDescent="0.35">
      <c r="A2603" s="1">
        <v>44722</v>
      </c>
      <c r="B2603" t="s">
        <v>2633</v>
      </c>
      <c r="C2603">
        <v>46</v>
      </c>
      <c r="D2603" t="s">
        <v>21</v>
      </c>
      <c r="E2603" t="s">
        <v>10</v>
      </c>
      <c r="F2603" t="s">
        <v>16</v>
      </c>
      <c r="G2603" s="6">
        <f>VLOOKUP(F2603,S$11:$T$15, 2, FALSE)</f>
        <v>2509.1716796874998</v>
      </c>
      <c r="H2603" t="s">
        <v>28</v>
      </c>
      <c r="I2603" s="2">
        <v>524.65</v>
      </c>
      <c r="J2603" t="str">
        <f t="shared" si="364"/>
        <v>40-59</v>
      </c>
      <c r="K2603" s="2">
        <f t="shared" si="360"/>
        <v>577.11500000000001</v>
      </c>
      <c r="L2603" s="2">
        <f t="shared" si="365"/>
        <v>577</v>
      </c>
      <c r="M2603" s="2">
        <f t="shared" si="366"/>
        <v>578</v>
      </c>
      <c r="N2603" s="2">
        <f t="shared" si="367"/>
        <v>577</v>
      </c>
      <c r="O2603">
        <f t="shared" si="361"/>
        <v>2022</v>
      </c>
      <c r="P2603" t="str">
        <f t="shared" si="362"/>
        <v>Jun</v>
      </c>
      <c r="Q2603" t="str">
        <f t="shared" si="363"/>
        <v>Jun-2022</v>
      </c>
      <c r="R2603" s="2" t="str">
        <f t="shared" si="368"/>
        <v>ADULTS</v>
      </c>
    </row>
    <row r="2604" spans="1:18" x14ac:dyDescent="0.35">
      <c r="A2604" s="1">
        <v>44806</v>
      </c>
      <c r="B2604" t="s">
        <v>2634</v>
      </c>
      <c r="C2604">
        <v>39</v>
      </c>
      <c r="D2604" t="s">
        <v>21</v>
      </c>
      <c r="E2604" t="s">
        <v>19</v>
      </c>
      <c r="F2604" t="s">
        <v>30</v>
      </c>
      <c r="G2604" s="6">
        <f>VLOOKUP(F2604,S$11:$T$15, 2, FALSE)</f>
        <v>2496.7676064257025</v>
      </c>
      <c r="H2604" t="s">
        <v>28</v>
      </c>
      <c r="I2604" s="2">
        <v>1776.58</v>
      </c>
      <c r="J2604" t="str">
        <f t="shared" si="364"/>
        <v>18-39</v>
      </c>
      <c r="K2604" s="2">
        <f t="shared" si="360"/>
        <v>1954.2380000000001</v>
      </c>
      <c r="L2604" s="2">
        <f t="shared" si="365"/>
        <v>1954</v>
      </c>
      <c r="M2604" s="2">
        <f t="shared" si="366"/>
        <v>1955</v>
      </c>
      <c r="N2604" s="2">
        <f t="shared" si="367"/>
        <v>1954</v>
      </c>
      <c r="O2604">
        <f t="shared" si="361"/>
        <v>2022</v>
      </c>
      <c r="P2604" t="str">
        <f t="shared" si="362"/>
        <v>Sep</v>
      </c>
      <c r="Q2604" t="str">
        <f t="shared" si="363"/>
        <v>Sep-2022</v>
      </c>
      <c r="R2604" s="2" t="str">
        <f t="shared" si="368"/>
        <v>ADULTS</v>
      </c>
    </row>
    <row r="2605" spans="1:18" x14ac:dyDescent="0.35">
      <c r="A2605" s="1">
        <v>44895</v>
      </c>
      <c r="B2605" t="s">
        <v>2635</v>
      </c>
      <c r="C2605">
        <v>83</v>
      </c>
      <c r="D2605" t="s">
        <v>9</v>
      </c>
      <c r="E2605" t="s">
        <v>27</v>
      </c>
      <c r="F2605" t="s">
        <v>11</v>
      </c>
      <c r="G2605" s="6">
        <f>VLOOKUP(F2605,S$11:$T$15, 2, FALSE)</f>
        <v>2503.6022787783868</v>
      </c>
      <c r="H2605" t="s">
        <v>17</v>
      </c>
      <c r="I2605" s="2">
        <v>3554.46</v>
      </c>
      <c r="J2605" t="str">
        <f t="shared" si="364"/>
        <v>&gt;59</v>
      </c>
      <c r="K2605" s="2">
        <f t="shared" si="360"/>
        <v>3909.9060000000004</v>
      </c>
      <c r="L2605" s="2">
        <f t="shared" si="365"/>
        <v>3910</v>
      </c>
      <c r="M2605" s="2">
        <f t="shared" si="366"/>
        <v>3910</v>
      </c>
      <c r="N2605" s="2">
        <f t="shared" si="367"/>
        <v>3909</v>
      </c>
      <c r="O2605">
        <f t="shared" si="361"/>
        <v>2022</v>
      </c>
      <c r="P2605" t="str">
        <f t="shared" si="362"/>
        <v>Nov</v>
      </c>
      <c r="Q2605" t="str">
        <f t="shared" si="363"/>
        <v>Nov-2022</v>
      </c>
      <c r="R2605" s="2" t="str">
        <f t="shared" si="368"/>
        <v>ADULTS</v>
      </c>
    </row>
    <row r="2606" spans="1:18" x14ac:dyDescent="0.35">
      <c r="A2606" s="1">
        <v>44586</v>
      </c>
      <c r="B2606" t="s">
        <v>2636</v>
      </c>
      <c r="C2606">
        <v>51</v>
      </c>
      <c r="D2606" t="s">
        <v>14</v>
      </c>
      <c r="E2606" t="s">
        <v>10</v>
      </c>
      <c r="F2606" t="s">
        <v>30</v>
      </c>
      <c r="G2606" s="6">
        <f>VLOOKUP(F2606,S$11:$T$15, 2, FALSE)</f>
        <v>2496.7676064257025</v>
      </c>
      <c r="H2606" t="s">
        <v>17</v>
      </c>
      <c r="I2606" s="2">
        <v>3536.48</v>
      </c>
      <c r="J2606" t="str">
        <f t="shared" si="364"/>
        <v>40-59</v>
      </c>
      <c r="K2606" s="2">
        <f t="shared" si="360"/>
        <v>3890.1280000000002</v>
      </c>
      <c r="L2606" s="2">
        <f t="shared" si="365"/>
        <v>3890</v>
      </c>
      <c r="M2606" s="2">
        <f t="shared" si="366"/>
        <v>3891</v>
      </c>
      <c r="N2606" s="2">
        <f t="shared" si="367"/>
        <v>3890</v>
      </c>
      <c r="O2606">
        <f t="shared" si="361"/>
        <v>2022</v>
      </c>
      <c r="P2606" t="str">
        <f t="shared" si="362"/>
        <v>Jan</v>
      </c>
      <c r="Q2606" t="str">
        <f t="shared" si="363"/>
        <v>Jan-2022</v>
      </c>
      <c r="R2606" s="2" t="str">
        <f t="shared" si="368"/>
        <v>ADULTS</v>
      </c>
    </row>
    <row r="2607" spans="1:18" x14ac:dyDescent="0.35">
      <c r="A2607" s="1">
        <v>45127</v>
      </c>
      <c r="B2607" t="s">
        <v>2637</v>
      </c>
      <c r="C2607">
        <v>53</v>
      </c>
      <c r="D2607" t="s">
        <v>14</v>
      </c>
      <c r="E2607" t="s">
        <v>33</v>
      </c>
      <c r="F2607" t="s">
        <v>30</v>
      </c>
      <c r="G2607" s="6">
        <f>VLOOKUP(F2607,S$11:$T$15, 2, FALSE)</f>
        <v>2496.7676064257025</v>
      </c>
      <c r="H2607" t="s">
        <v>12</v>
      </c>
      <c r="I2607" s="2">
        <v>3031.89</v>
      </c>
      <c r="J2607" t="str">
        <f t="shared" si="364"/>
        <v>40-59</v>
      </c>
      <c r="K2607" s="2">
        <f t="shared" si="360"/>
        <v>3335.0790000000002</v>
      </c>
      <c r="L2607" s="2">
        <f t="shared" si="365"/>
        <v>3335</v>
      </c>
      <c r="M2607" s="2">
        <f t="shared" si="366"/>
        <v>3336</v>
      </c>
      <c r="N2607" s="2">
        <f t="shared" si="367"/>
        <v>3335</v>
      </c>
      <c r="O2607">
        <f t="shared" si="361"/>
        <v>2023</v>
      </c>
      <c r="P2607" t="str">
        <f t="shared" si="362"/>
        <v>Jul</v>
      </c>
      <c r="Q2607" t="str">
        <f t="shared" si="363"/>
        <v>Jul-2023</v>
      </c>
      <c r="R2607" s="2" t="str">
        <f t="shared" si="368"/>
        <v>ADULTS</v>
      </c>
    </row>
    <row r="2608" spans="1:18" x14ac:dyDescent="0.35">
      <c r="A2608" s="1">
        <v>45195</v>
      </c>
      <c r="B2608" t="s">
        <v>2638</v>
      </c>
      <c r="C2608">
        <v>30</v>
      </c>
      <c r="D2608" t="s">
        <v>9</v>
      </c>
      <c r="E2608" t="s">
        <v>10</v>
      </c>
      <c r="F2608" t="s">
        <v>30</v>
      </c>
      <c r="G2608" s="6">
        <f>VLOOKUP(F2608,S$11:$T$15, 2, FALSE)</f>
        <v>2496.7676064257025</v>
      </c>
      <c r="H2608" t="s">
        <v>17</v>
      </c>
      <c r="I2608" s="2">
        <v>4588.8999999999996</v>
      </c>
      <c r="J2608" t="str">
        <f t="shared" si="364"/>
        <v>18-39</v>
      </c>
      <c r="K2608" s="2">
        <f t="shared" si="360"/>
        <v>5047.79</v>
      </c>
      <c r="L2608" s="2">
        <f t="shared" si="365"/>
        <v>5048</v>
      </c>
      <c r="M2608" s="2">
        <f t="shared" si="366"/>
        <v>5048</v>
      </c>
      <c r="N2608" s="2">
        <f t="shared" si="367"/>
        <v>5047</v>
      </c>
      <c r="O2608">
        <f t="shared" si="361"/>
        <v>2023</v>
      </c>
      <c r="P2608" t="str">
        <f t="shared" si="362"/>
        <v>Sep</v>
      </c>
      <c r="Q2608" t="str">
        <f t="shared" si="363"/>
        <v>Sep-2023</v>
      </c>
      <c r="R2608" s="2" t="str">
        <f t="shared" si="368"/>
        <v>ADULTS</v>
      </c>
    </row>
    <row r="2609" spans="1:18" x14ac:dyDescent="0.35">
      <c r="A2609" s="1">
        <v>45270</v>
      </c>
      <c r="B2609" t="s">
        <v>2639</v>
      </c>
      <c r="C2609">
        <v>49</v>
      </c>
      <c r="D2609" t="s">
        <v>21</v>
      </c>
      <c r="E2609" t="s">
        <v>22</v>
      </c>
      <c r="F2609" t="s">
        <v>11</v>
      </c>
      <c r="G2609" s="6">
        <f>VLOOKUP(F2609,S$11:$T$15, 2, FALSE)</f>
        <v>2503.6022787783868</v>
      </c>
      <c r="H2609" t="s">
        <v>17</v>
      </c>
      <c r="I2609" s="2">
        <v>2551.19</v>
      </c>
      <c r="J2609" t="str">
        <f t="shared" si="364"/>
        <v>40-59</v>
      </c>
      <c r="K2609" s="2">
        <f t="shared" si="360"/>
        <v>2806.3090000000002</v>
      </c>
      <c r="L2609" s="2">
        <f t="shared" si="365"/>
        <v>2806</v>
      </c>
      <c r="M2609" s="2">
        <f t="shared" si="366"/>
        <v>2807</v>
      </c>
      <c r="N2609" s="2">
        <f t="shared" si="367"/>
        <v>2806</v>
      </c>
      <c r="O2609">
        <f t="shared" si="361"/>
        <v>2023</v>
      </c>
      <c r="P2609" t="str">
        <f t="shared" si="362"/>
        <v>Dec</v>
      </c>
      <c r="Q2609" t="str">
        <f t="shared" si="363"/>
        <v>Dec-2023</v>
      </c>
      <c r="R2609" s="2" t="str">
        <f t="shared" si="368"/>
        <v>ADULTS</v>
      </c>
    </row>
    <row r="2610" spans="1:18" x14ac:dyDescent="0.35">
      <c r="A2610" s="1">
        <v>45229</v>
      </c>
      <c r="B2610" t="s">
        <v>2640</v>
      </c>
      <c r="C2610">
        <v>69</v>
      </c>
      <c r="D2610" t="s">
        <v>9</v>
      </c>
      <c r="E2610" t="s">
        <v>19</v>
      </c>
      <c r="F2610" t="s">
        <v>11</v>
      </c>
      <c r="G2610" s="6">
        <f>VLOOKUP(F2610,S$11:$T$15, 2, FALSE)</f>
        <v>2503.6022787783868</v>
      </c>
      <c r="H2610" t="s">
        <v>40</v>
      </c>
      <c r="I2610" s="2">
        <v>3878.88</v>
      </c>
      <c r="J2610" t="str">
        <f t="shared" si="364"/>
        <v>&gt;59</v>
      </c>
      <c r="K2610" s="2">
        <f t="shared" si="360"/>
        <v>4266.768</v>
      </c>
      <c r="L2610" s="2">
        <f t="shared" si="365"/>
        <v>4267</v>
      </c>
      <c r="M2610" s="2">
        <f t="shared" si="366"/>
        <v>4267</v>
      </c>
      <c r="N2610" s="2">
        <f t="shared" si="367"/>
        <v>4266</v>
      </c>
      <c r="O2610">
        <f t="shared" si="361"/>
        <v>2023</v>
      </c>
      <c r="P2610" t="str">
        <f t="shared" si="362"/>
        <v>Oct</v>
      </c>
      <c r="Q2610" t="str">
        <f t="shared" si="363"/>
        <v>Oct-2023</v>
      </c>
      <c r="R2610" s="2" t="str">
        <f t="shared" si="368"/>
        <v>ADULTS</v>
      </c>
    </row>
    <row r="2611" spans="1:18" x14ac:dyDescent="0.35">
      <c r="A2611" s="1">
        <v>45078</v>
      </c>
      <c r="B2611" t="s">
        <v>2641</v>
      </c>
      <c r="C2611">
        <v>7</v>
      </c>
      <c r="D2611" t="s">
        <v>21</v>
      </c>
      <c r="E2611" t="s">
        <v>25</v>
      </c>
      <c r="F2611" t="s">
        <v>23</v>
      </c>
      <c r="G2611" s="6">
        <f>VLOOKUP(F2611,S$11:$T$15, 2, FALSE)</f>
        <v>2440.2966694490819</v>
      </c>
      <c r="H2611" t="s">
        <v>28</v>
      </c>
      <c r="I2611" s="2">
        <v>2330.34</v>
      </c>
      <c r="J2611" t="str">
        <f t="shared" si="364"/>
        <v>0-17</v>
      </c>
      <c r="K2611" s="2">
        <f t="shared" si="360"/>
        <v>2563.3740000000003</v>
      </c>
      <c r="L2611" s="2">
        <f t="shared" si="365"/>
        <v>2563</v>
      </c>
      <c r="M2611" s="2">
        <f t="shared" si="366"/>
        <v>2564</v>
      </c>
      <c r="N2611" s="2">
        <f t="shared" si="367"/>
        <v>2563</v>
      </c>
      <c r="O2611">
        <f t="shared" si="361"/>
        <v>2023</v>
      </c>
      <c r="P2611" t="str">
        <f t="shared" si="362"/>
        <v>Jun</v>
      </c>
      <c r="Q2611" t="str">
        <f t="shared" si="363"/>
        <v>Jun-2023</v>
      </c>
      <c r="R2611" s="2" t="str">
        <f t="shared" si="368"/>
        <v>CHILDREN</v>
      </c>
    </row>
    <row r="2612" spans="1:18" x14ac:dyDescent="0.35">
      <c r="A2612" s="1">
        <v>44893</v>
      </c>
      <c r="B2612" t="s">
        <v>2642</v>
      </c>
      <c r="C2612">
        <v>33</v>
      </c>
      <c r="D2612" t="s">
        <v>9</v>
      </c>
      <c r="E2612" t="s">
        <v>33</v>
      </c>
      <c r="F2612" t="s">
        <v>23</v>
      </c>
      <c r="G2612" s="6">
        <f>VLOOKUP(F2612,S$11:$T$15, 2, FALSE)</f>
        <v>2440.2966694490819</v>
      </c>
      <c r="H2612" t="s">
        <v>12</v>
      </c>
      <c r="I2612" s="2">
        <v>399.49</v>
      </c>
      <c r="J2612" t="str">
        <f t="shared" si="364"/>
        <v>18-39</v>
      </c>
      <c r="K2612" s="2">
        <f t="shared" si="360"/>
        <v>439.43900000000002</v>
      </c>
      <c r="L2612" s="2">
        <f t="shared" si="365"/>
        <v>439</v>
      </c>
      <c r="M2612" s="2">
        <f t="shared" si="366"/>
        <v>440</v>
      </c>
      <c r="N2612" s="2">
        <f t="shared" si="367"/>
        <v>439</v>
      </c>
      <c r="O2612">
        <f t="shared" si="361"/>
        <v>2022</v>
      </c>
      <c r="P2612" t="str">
        <f t="shared" si="362"/>
        <v>Nov</v>
      </c>
      <c r="Q2612" t="str">
        <f t="shared" si="363"/>
        <v>Nov-2022</v>
      </c>
      <c r="R2612" s="2" t="str">
        <f t="shared" si="368"/>
        <v>ADULTS</v>
      </c>
    </row>
    <row r="2613" spans="1:18" x14ac:dyDescent="0.35">
      <c r="A2613" s="1">
        <v>44658</v>
      </c>
      <c r="B2613" t="s">
        <v>2643</v>
      </c>
      <c r="C2613">
        <v>15</v>
      </c>
      <c r="D2613" t="s">
        <v>14</v>
      </c>
      <c r="E2613" t="s">
        <v>22</v>
      </c>
      <c r="F2613" t="s">
        <v>11</v>
      </c>
      <c r="G2613" s="6">
        <f>VLOOKUP(F2613,S$11:$T$15, 2, FALSE)</f>
        <v>2503.6022787783868</v>
      </c>
      <c r="H2613" t="s">
        <v>28</v>
      </c>
      <c r="I2613" s="2">
        <v>3920.21</v>
      </c>
      <c r="J2613" t="str">
        <f t="shared" si="364"/>
        <v>0-17</v>
      </c>
      <c r="K2613" s="2">
        <f t="shared" si="360"/>
        <v>4312.2310000000007</v>
      </c>
      <c r="L2613" s="2">
        <f t="shared" si="365"/>
        <v>4312</v>
      </c>
      <c r="M2613" s="2">
        <f t="shared" si="366"/>
        <v>4313</v>
      </c>
      <c r="N2613" s="2">
        <f t="shared" si="367"/>
        <v>4312</v>
      </c>
      <c r="O2613">
        <f t="shared" si="361"/>
        <v>2022</v>
      </c>
      <c r="P2613" t="str">
        <f t="shared" si="362"/>
        <v>Apr</v>
      </c>
      <c r="Q2613" t="str">
        <f t="shared" si="363"/>
        <v>Apr-2022</v>
      </c>
      <c r="R2613" s="2" t="str">
        <f t="shared" si="368"/>
        <v>CHILDREN</v>
      </c>
    </row>
    <row r="2614" spans="1:18" x14ac:dyDescent="0.35">
      <c r="A2614" s="1">
        <v>45137</v>
      </c>
      <c r="B2614" t="s">
        <v>2644</v>
      </c>
      <c r="C2614">
        <v>73</v>
      </c>
      <c r="D2614" t="s">
        <v>14</v>
      </c>
      <c r="E2614" t="s">
        <v>25</v>
      </c>
      <c r="F2614" t="s">
        <v>16</v>
      </c>
      <c r="G2614" s="6">
        <f>VLOOKUP(F2614,S$11:$T$15, 2, FALSE)</f>
        <v>2509.1716796874998</v>
      </c>
      <c r="H2614" t="s">
        <v>37</v>
      </c>
      <c r="I2614" s="2">
        <v>1332.03</v>
      </c>
      <c r="J2614" t="str">
        <f t="shared" si="364"/>
        <v>&gt;59</v>
      </c>
      <c r="K2614" s="2">
        <f t="shared" si="360"/>
        <v>1465.2330000000002</v>
      </c>
      <c r="L2614" s="2">
        <f t="shared" si="365"/>
        <v>1465</v>
      </c>
      <c r="M2614" s="2">
        <f t="shared" si="366"/>
        <v>1466</v>
      </c>
      <c r="N2614" s="2">
        <f t="shared" si="367"/>
        <v>1465</v>
      </c>
      <c r="O2614">
        <f t="shared" si="361"/>
        <v>2023</v>
      </c>
      <c r="P2614" t="str">
        <f t="shared" si="362"/>
        <v>Jul</v>
      </c>
      <c r="Q2614" t="str">
        <f t="shared" si="363"/>
        <v>Jul-2023</v>
      </c>
      <c r="R2614" s="2" t="str">
        <f t="shared" si="368"/>
        <v>ADULTS</v>
      </c>
    </row>
    <row r="2615" spans="1:18" x14ac:dyDescent="0.35">
      <c r="A2615" s="1">
        <v>44834</v>
      </c>
      <c r="B2615" t="s">
        <v>2645</v>
      </c>
      <c r="C2615">
        <v>39</v>
      </c>
      <c r="D2615" t="s">
        <v>14</v>
      </c>
      <c r="E2615" t="s">
        <v>33</v>
      </c>
      <c r="F2615" t="s">
        <v>11</v>
      </c>
      <c r="G2615" s="6">
        <f>VLOOKUP(F2615,S$11:$T$15, 2, FALSE)</f>
        <v>2503.6022787783868</v>
      </c>
      <c r="H2615" t="s">
        <v>12</v>
      </c>
      <c r="I2615" s="2">
        <v>1681.74</v>
      </c>
      <c r="J2615" t="str">
        <f t="shared" si="364"/>
        <v>18-39</v>
      </c>
      <c r="K2615" s="2">
        <f t="shared" si="360"/>
        <v>1849.9140000000002</v>
      </c>
      <c r="L2615" s="2">
        <f t="shared" si="365"/>
        <v>1850</v>
      </c>
      <c r="M2615" s="2">
        <f t="shared" si="366"/>
        <v>1850</v>
      </c>
      <c r="N2615" s="2">
        <f t="shared" si="367"/>
        <v>1849</v>
      </c>
      <c r="O2615">
        <f t="shared" si="361"/>
        <v>2022</v>
      </c>
      <c r="P2615" t="str">
        <f t="shared" si="362"/>
        <v>Sep</v>
      </c>
      <c r="Q2615" t="str">
        <f t="shared" si="363"/>
        <v>Sep-2022</v>
      </c>
      <c r="R2615" s="2" t="str">
        <f t="shared" si="368"/>
        <v>ADULTS</v>
      </c>
    </row>
    <row r="2616" spans="1:18" x14ac:dyDescent="0.35">
      <c r="A2616" s="1">
        <v>45177</v>
      </c>
      <c r="B2616" t="s">
        <v>2646</v>
      </c>
      <c r="C2616">
        <v>44</v>
      </c>
      <c r="D2616" t="s">
        <v>9</v>
      </c>
      <c r="E2616" t="s">
        <v>10</v>
      </c>
      <c r="F2616" t="s">
        <v>23</v>
      </c>
      <c r="G2616" s="6">
        <f>VLOOKUP(F2616,S$11:$T$15, 2, FALSE)</f>
        <v>2440.2966694490819</v>
      </c>
      <c r="H2616" t="s">
        <v>12</v>
      </c>
      <c r="I2616" s="2">
        <v>4059.99</v>
      </c>
      <c r="J2616" t="str">
        <f t="shared" si="364"/>
        <v>40-59</v>
      </c>
      <c r="K2616" s="2">
        <f t="shared" si="360"/>
        <v>4465.9890000000005</v>
      </c>
      <c r="L2616" s="2">
        <f t="shared" si="365"/>
        <v>4466</v>
      </c>
      <c r="M2616" s="2">
        <f t="shared" si="366"/>
        <v>4466</v>
      </c>
      <c r="N2616" s="2">
        <f t="shared" si="367"/>
        <v>4465</v>
      </c>
      <c r="O2616">
        <f t="shared" si="361"/>
        <v>2023</v>
      </c>
      <c r="P2616" t="str">
        <f t="shared" si="362"/>
        <v>Sep</v>
      </c>
      <c r="Q2616" t="str">
        <f t="shared" si="363"/>
        <v>Sep-2023</v>
      </c>
      <c r="R2616" s="2" t="str">
        <f t="shared" si="368"/>
        <v>ADULTS</v>
      </c>
    </row>
    <row r="2617" spans="1:18" x14ac:dyDescent="0.35">
      <c r="A2617" s="1">
        <v>45182</v>
      </c>
      <c r="B2617" t="s">
        <v>2647</v>
      </c>
      <c r="C2617">
        <v>83</v>
      </c>
      <c r="D2617" t="s">
        <v>21</v>
      </c>
      <c r="E2617" t="s">
        <v>22</v>
      </c>
      <c r="F2617" t="s">
        <v>16</v>
      </c>
      <c r="G2617" s="6">
        <f>VLOOKUP(F2617,S$11:$T$15, 2, FALSE)</f>
        <v>2509.1716796874998</v>
      </c>
      <c r="H2617" t="s">
        <v>37</v>
      </c>
      <c r="I2617" s="2">
        <v>1357.33</v>
      </c>
      <c r="J2617" t="str">
        <f t="shared" si="364"/>
        <v>&gt;59</v>
      </c>
      <c r="K2617" s="2">
        <f t="shared" si="360"/>
        <v>1493.0630000000001</v>
      </c>
      <c r="L2617" s="2">
        <f t="shared" si="365"/>
        <v>1493</v>
      </c>
      <c r="M2617" s="2">
        <f t="shared" si="366"/>
        <v>1494</v>
      </c>
      <c r="N2617" s="2">
        <f t="shared" si="367"/>
        <v>1493</v>
      </c>
      <c r="O2617">
        <f t="shared" si="361"/>
        <v>2023</v>
      </c>
      <c r="P2617" t="str">
        <f t="shared" si="362"/>
        <v>Sep</v>
      </c>
      <c r="Q2617" t="str">
        <f t="shared" si="363"/>
        <v>Sep-2023</v>
      </c>
      <c r="R2617" s="2" t="str">
        <f t="shared" si="368"/>
        <v>ADULTS</v>
      </c>
    </row>
    <row r="2618" spans="1:18" x14ac:dyDescent="0.35">
      <c r="A2618" s="1">
        <v>44929</v>
      </c>
      <c r="B2618" t="s">
        <v>2648</v>
      </c>
      <c r="C2618">
        <v>89</v>
      </c>
      <c r="D2618" t="s">
        <v>9</v>
      </c>
      <c r="E2618" t="s">
        <v>22</v>
      </c>
      <c r="F2618" t="s">
        <v>16</v>
      </c>
      <c r="G2618" s="6">
        <f>VLOOKUP(F2618,S$11:$T$15, 2, FALSE)</f>
        <v>2509.1716796874998</v>
      </c>
      <c r="H2618" t="s">
        <v>12</v>
      </c>
      <c r="I2618" s="2">
        <v>853.36</v>
      </c>
      <c r="J2618" t="str">
        <f t="shared" si="364"/>
        <v>&gt;59</v>
      </c>
      <c r="K2618" s="2">
        <f t="shared" si="360"/>
        <v>938.69600000000014</v>
      </c>
      <c r="L2618" s="2">
        <f t="shared" si="365"/>
        <v>939</v>
      </c>
      <c r="M2618" s="2">
        <f t="shared" si="366"/>
        <v>939</v>
      </c>
      <c r="N2618" s="2">
        <f t="shared" si="367"/>
        <v>938</v>
      </c>
      <c r="O2618">
        <f t="shared" si="361"/>
        <v>2023</v>
      </c>
      <c r="P2618" t="str">
        <f t="shared" si="362"/>
        <v>Jan</v>
      </c>
      <c r="Q2618" t="str">
        <f t="shared" si="363"/>
        <v>Jan-2023</v>
      </c>
      <c r="R2618" s="2" t="str">
        <f t="shared" si="368"/>
        <v>ADULTS</v>
      </c>
    </row>
    <row r="2619" spans="1:18" x14ac:dyDescent="0.35">
      <c r="A2619" s="1">
        <v>44723</v>
      </c>
      <c r="B2619" t="s">
        <v>2649</v>
      </c>
      <c r="C2619">
        <v>74</v>
      </c>
      <c r="D2619" t="s">
        <v>21</v>
      </c>
      <c r="E2619" t="s">
        <v>25</v>
      </c>
      <c r="F2619" t="s">
        <v>16</v>
      </c>
      <c r="G2619" s="6">
        <f>VLOOKUP(F2619,S$11:$T$15, 2, FALSE)</f>
        <v>2509.1716796874998</v>
      </c>
      <c r="H2619" t="s">
        <v>28</v>
      </c>
      <c r="I2619" s="2">
        <v>1358.85</v>
      </c>
      <c r="J2619" t="str">
        <f t="shared" si="364"/>
        <v>&gt;59</v>
      </c>
      <c r="K2619" s="2">
        <f t="shared" si="360"/>
        <v>1494.7350000000001</v>
      </c>
      <c r="L2619" s="2">
        <f t="shared" si="365"/>
        <v>1495</v>
      </c>
      <c r="M2619" s="2">
        <f t="shared" si="366"/>
        <v>1495</v>
      </c>
      <c r="N2619" s="2">
        <f t="shared" si="367"/>
        <v>1494</v>
      </c>
      <c r="O2619">
        <f t="shared" si="361"/>
        <v>2022</v>
      </c>
      <c r="P2619" t="str">
        <f t="shared" si="362"/>
        <v>Jun</v>
      </c>
      <c r="Q2619" t="str">
        <f t="shared" si="363"/>
        <v>Jun-2022</v>
      </c>
      <c r="R2619" s="2" t="str">
        <f t="shared" si="368"/>
        <v>ADULTS</v>
      </c>
    </row>
    <row r="2620" spans="1:18" x14ac:dyDescent="0.35">
      <c r="A2620" s="1">
        <v>45094</v>
      </c>
      <c r="B2620" t="s">
        <v>2650</v>
      </c>
      <c r="C2620">
        <v>6</v>
      </c>
      <c r="D2620" t="s">
        <v>21</v>
      </c>
      <c r="E2620" t="s">
        <v>22</v>
      </c>
      <c r="F2620" t="s">
        <v>23</v>
      </c>
      <c r="G2620" s="6">
        <f>VLOOKUP(F2620,S$11:$T$15, 2, FALSE)</f>
        <v>2440.2966694490819</v>
      </c>
      <c r="H2620" t="s">
        <v>17</v>
      </c>
      <c r="I2620" s="2">
        <v>2375.62</v>
      </c>
      <c r="J2620" t="str">
        <f t="shared" si="364"/>
        <v>0-17</v>
      </c>
      <c r="K2620" s="2">
        <f t="shared" si="360"/>
        <v>2613.1820000000002</v>
      </c>
      <c r="L2620" s="2">
        <f t="shared" si="365"/>
        <v>2613</v>
      </c>
      <c r="M2620" s="2">
        <f t="shared" si="366"/>
        <v>2614</v>
      </c>
      <c r="N2620" s="2">
        <f t="shared" si="367"/>
        <v>2613</v>
      </c>
      <c r="O2620">
        <f t="shared" si="361"/>
        <v>2023</v>
      </c>
      <c r="P2620" t="str">
        <f t="shared" si="362"/>
        <v>Jun</v>
      </c>
      <c r="Q2620" t="str">
        <f t="shared" si="363"/>
        <v>Jun-2023</v>
      </c>
      <c r="R2620" s="2" t="str">
        <f t="shared" si="368"/>
        <v>CHILDREN</v>
      </c>
    </row>
    <row r="2621" spans="1:18" x14ac:dyDescent="0.35">
      <c r="A2621" s="1">
        <v>44687</v>
      </c>
      <c r="B2621" t="s">
        <v>2651</v>
      </c>
      <c r="C2621">
        <v>89</v>
      </c>
      <c r="D2621" t="s">
        <v>9</v>
      </c>
      <c r="E2621" t="s">
        <v>19</v>
      </c>
      <c r="F2621" t="s">
        <v>16</v>
      </c>
      <c r="G2621" s="6">
        <f>VLOOKUP(F2621,S$11:$T$15, 2, FALSE)</f>
        <v>2509.1716796874998</v>
      </c>
      <c r="H2621" t="s">
        <v>40</v>
      </c>
      <c r="I2621" s="2">
        <v>1013.31</v>
      </c>
      <c r="J2621" t="str">
        <f t="shared" si="364"/>
        <v>&gt;59</v>
      </c>
      <c r="K2621" s="2">
        <f t="shared" si="360"/>
        <v>1114.6410000000001</v>
      </c>
      <c r="L2621" s="2">
        <f t="shared" si="365"/>
        <v>1115</v>
      </c>
      <c r="M2621" s="2">
        <f t="shared" si="366"/>
        <v>1115</v>
      </c>
      <c r="N2621" s="2">
        <f t="shared" si="367"/>
        <v>1114</v>
      </c>
      <c r="O2621">
        <f t="shared" si="361"/>
        <v>2022</v>
      </c>
      <c r="P2621" t="str">
        <f t="shared" si="362"/>
        <v>May</v>
      </c>
      <c r="Q2621" t="str">
        <f t="shared" si="363"/>
        <v>May-2022</v>
      </c>
      <c r="R2621" s="2" t="str">
        <f t="shared" si="368"/>
        <v>ADULTS</v>
      </c>
    </row>
    <row r="2622" spans="1:18" x14ac:dyDescent="0.35">
      <c r="A2622" s="1">
        <v>44686</v>
      </c>
      <c r="B2622" t="s">
        <v>2652</v>
      </c>
      <c r="C2622">
        <v>76</v>
      </c>
      <c r="D2622" t="s">
        <v>14</v>
      </c>
      <c r="E2622" t="s">
        <v>33</v>
      </c>
      <c r="F2622" t="s">
        <v>30</v>
      </c>
      <c r="G2622" s="6">
        <f>VLOOKUP(F2622,S$11:$T$15, 2, FALSE)</f>
        <v>2496.7676064257025</v>
      </c>
      <c r="H2622" t="s">
        <v>37</v>
      </c>
      <c r="I2622" s="2">
        <v>1098.92</v>
      </c>
      <c r="J2622" t="str">
        <f t="shared" si="364"/>
        <v>&gt;59</v>
      </c>
      <c r="K2622" s="2">
        <f t="shared" si="360"/>
        <v>1208.8120000000001</v>
      </c>
      <c r="L2622" s="2">
        <f t="shared" si="365"/>
        <v>1209</v>
      </c>
      <c r="M2622" s="2">
        <f t="shared" si="366"/>
        <v>1209</v>
      </c>
      <c r="N2622" s="2">
        <f t="shared" si="367"/>
        <v>1208</v>
      </c>
      <c r="O2622">
        <f t="shared" si="361"/>
        <v>2022</v>
      </c>
      <c r="P2622" t="str">
        <f t="shared" si="362"/>
        <v>May</v>
      </c>
      <c r="Q2622" t="str">
        <f t="shared" si="363"/>
        <v>May-2022</v>
      </c>
      <c r="R2622" s="2" t="str">
        <f t="shared" si="368"/>
        <v>ADULTS</v>
      </c>
    </row>
    <row r="2623" spans="1:18" x14ac:dyDescent="0.35">
      <c r="A2623" s="1">
        <v>45288</v>
      </c>
      <c r="B2623" t="s">
        <v>2653</v>
      </c>
      <c r="C2623">
        <v>11</v>
      </c>
      <c r="D2623" t="s">
        <v>9</v>
      </c>
      <c r="E2623" t="s">
        <v>35</v>
      </c>
      <c r="F2623" t="s">
        <v>30</v>
      </c>
      <c r="G2623" s="6">
        <f>VLOOKUP(F2623,S$11:$T$15, 2, FALSE)</f>
        <v>2496.7676064257025</v>
      </c>
      <c r="H2623" t="s">
        <v>28</v>
      </c>
      <c r="I2623" s="2">
        <v>1386.66</v>
      </c>
      <c r="J2623" t="str">
        <f t="shared" si="364"/>
        <v>0-17</v>
      </c>
      <c r="K2623" s="2">
        <f t="shared" si="360"/>
        <v>1525.3260000000002</v>
      </c>
      <c r="L2623" s="2">
        <f t="shared" si="365"/>
        <v>1525</v>
      </c>
      <c r="M2623" s="2">
        <f t="shared" si="366"/>
        <v>1526</v>
      </c>
      <c r="N2623" s="2">
        <f t="shared" si="367"/>
        <v>1525</v>
      </c>
      <c r="O2623">
        <f t="shared" si="361"/>
        <v>2023</v>
      </c>
      <c r="P2623" t="str">
        <f t="shared" si="362"/>
        <v>Dec</v>
      </c>
      <c r="Q2623" t="str">
        <f t="shared" si="363"/>
        <v>Dec-2023</v>
      </c>
      <c r="R2623" s="2" t="str">
        <f t="shared" si="368"/>
        <v>CHILDREN</v>
      </c>
    </row>
    <row r="2624" spans="1:18" x14ac:dyDescent="0.35">
      <c r="A2624" s="1">
        <v>45278</v>
      </c>
      <c r="B2624" t="s">
        <v>2654</v>
      </c>
      <c r="C2624">
        <v>45</v>
      </c>
      <c r="D2624" t="s">
        <v>21</v>
      </c>
      <c r="E2624" t="s">
        <v>19</v>
      </c>
      <c r="F2624" t="s">
        <v>16</v>
      </c>
      <c r="G2624" s="6">
        <f>VLOOKUP(F2624,S$11:$T$15, 2, FALSE)</f>
        <v>2509.1716796874998</v>
      </c>
      <c r="H2624" t="s">
        <v>28</v>
      </c>
      <c r="I2624" s="2">
        <v>379.78</v>
      </c>
      <c r="J2624" t="str">
        <f t="shared" si="364"/>
        <v>40-59</v>
      </c>
      <c r="K2624" s="2">
        <f t="shared" si="360"/>
        <v>417.75799999999998</v>
      </c>
      <c r="L2624" s="2">
        <f t="shared" si="365"/>
        <v>418</v>
      </c>
      <c r="M2624" s="2">
        <f t="shared" si="366"/>
        <v>418</v>
      </c>
      <c r="N2624" s="2">
        <f t="shared" si="367"/>
        <v>417</v>
      </c>
      <c r="O2624">
        <f t="shared" si="361"/>
        <v>2023</v>
      </c>
      <c r="P2624" t="str">
        <f t="shared" si="362"/>
        <v>Dec</v>
      </c>
      <c r="Q2624" t="str">
        <f t="shared" si="363"/>
        <v>Dec-2023</v>
      </c>
      <c r="R2624" s="2" t="str">
        <f t="shared" si="368"/>
        <v>ADULTS</v>
      </c>
    </row>
    <row r="2625" spans="1:18" x14ac:dyDescent="0.35">
      <c r="A2625" s="1">
        <v>44835</v>
      </c>
      <c r="B2625" t="s">
        <v>2655</v>
      </c>
      <c r="C2625">
        <v>30</v>
      </c>
      <c r="D2625" t="s">
        <v>14</v>
      </c>
      <c r="E2625" t="s">
        <v>35</v>
      </c>
      <c r="F2625" t="s">
        <v>23</v>
      </c>
      <c r="G2625" s="6">
        <f>VLOOKUP(F2625,S$11:$T$15, 2, FALSE)</f>
        <v>2440.2966694490819</v>
      </c>
      <c r="H2625" t="s">
        <v>37</v>
      </c>
      <c r="I2625" s="2">
        <v>1865.32</v>
      </c>
      <c r="J2625" t="str">
        <f t="shared" si="364"/>
        <v>18-39</v>
      </c>
      <c r="K2625" s="2">
        <f t="shared" si="360"/>
        <v>2051.8520000000003</v>
      </c>
      <c r="L2625" s="2">
        <f t="shared" si="365"/>
        <v>2052</v>
      </c>
      <c r="M2625" s="2">
        <f t="shared" si="366"/>
        <v>2052</v>
      </c>
      <c r="N2625" s="2">
        <f t="shared" si="367"/>
        <v>2051</v>
      </c>
      <c r="O2625">
        <f t="shared" si="361"/>
        <v>2022</v>
      </c>
      <c r="P2625" t="str">
        <f t="shared" si="362"/>
        <v>Oct</v>
      </c>
      <c r="Q2625" t="str">
        <f t="shared" si="363"/>
        <v>Oct-2022</v>
      </c>
      <c r="R2625" s="2" t="str">
        <f t="shared" si="368"/>
        <v>ADULTS</v>
      </c>
    </row>
    <row r="2626" spans="1:18" x14ac:dyDescent="0.35">
      <c r="A2626" s="1">
        <v>45004</v>
      </c>
      <c r="B2626" t="s">
        <v>2656</v>
      </c>
      <c r="C2626">
        <v>70</v>
      </c>
      <c r="D2626" t="s">
        <v>21</v>
      </c>
      <c r="E2626" t="s">
        <v>33</v>
      </c>
      <c r="F2626" t="s">
        <v>30</v>
      </c>
      <c r="G2626" s="6">
        <f>VLOOKUP(F2626,S$11:$T$15, 2, FALSE)</f>
        <v>2496.7676064257025</v>
      </c>
      <c r="H2626" t="s">
        <v>17</v>
      </c>
      <c r="I2626" s="2">
        <v>3144.1</v>
      </c>
      <c r="J2626" t="str">
        <f t="shared" si="364"/>
        <v>&gt;59</v>
      </c>
      <c r="K2626" s="2">
        <f t="shared" ref="K2626:K2689" si="369">I2626*1.1</f>
        <v>3458.51</v>
      </c>
      <c r="L2626" s="2">
        <f t="shared" si="365"/>
        <v>3459</v>
      </c>
      <c r="M2626" s="2">
        <f t="shared" si="366"/>
        <v>3459</v>
      </c>
      <c r="N2626" s="2">
        <f t="shared" si="367"/>
        <v>3458</v>
      </c>
      <c r="O2626">
        <f t="shared" ref="O2626:O2689" si="370">YEAR(A2626)</f>
        <v>2023</v>
      </c>
      <c r="P2626" t="str">
        <f t="shared" ref="P2626:P2689" si="371">TEXT(A2626, "MMM")</f>
        <v>Mar</v>
      </c>
      <c r="Q2626" t="str">
        <f t="shared" ref="Q2626:Q2689" si="372">TEXT(A2626, "MMM-YYYY")</f>
        <v>Mar-2023</v>
      </c>
      <c r="R2626" s="2" t="str">
        <f t="shared" si="368"/>
        <v>ADULTS</v>
      </c>
    </row>
    <row r="2627" spans="1:18" x14ac:dyDescent="0.35">
      <c r="A2627" s="1">
        <v>44738</v>
      </c>
      <c r="B2627" t="s">
        <v>2657</v>
      </c>
      <c r="C2627">
        <v>2</v>
      </c>
      <c r="D2627" t="s">
        <v>9</v>
      </c>
      <c r="E2627" t="s">
        <v>25</v>
      </c>
      <c r="F2627" t="s">
        <v>16</v>
      </c>
      <c r="G2627" s="6">
        <f>VLOOKUP(F2627,S$11:$T$15, 2, FALSE)</f>
        <v>2509.1716796874998</v>
      </c>
      <c r="H2627" t="s">
        <v>12</v>
      </c>
      <c r="I2627" s="2">
        <v>2020.01</v>
      </c>
      <c r="J2627" t="str">
        <f t="shared" ref="J2627:J2690" si="373">IF(C2627&lt;=17,"0-17",IF(C2627&lt;=39, "18-39", IF(C2627&lt;=59, "40-59", "&gt;59")))</f>
        <v>0-17</v>
      </c>
      <c r="K2627" s="2">
        <f t="shared" si="369"/>
        <v>2222.011</v>
      </c>
      <c r="L2627" s="2">
        <f t="shared" ref="L2627:L2690" si="374">ROUND(K2627, 0)</f>
        <v>2222</v>
      </c>
      <c r="M2627" s="2">
        <f t="shared" ref="M2627:M2690" si="375">ROUNDUP(K2627, 0)</f>
        <v>2223</v>
      </c>
      <c r="N2627" s="2">
        <f t="shared" ref="N2627:N2690" si="376">ROUNDDOWN(K2627,0)</f>
        <v>2222</v>
      </c>
      <c r="O2627">
        <f t="shared" si="370"/>
        <v>2022</v>
      </c>
      <c r="P2627" t="str">
        <f t="shared" si="371"/>
        <v>Jun</v>
      </c>
      <c r="Q2627" t="str">
        <f t="shared" si="372"/>
        <v>Jun-2022</v>
      </c>
      <c r="R2627" s="2" t="str">
        <f t="shared" ref="R2627:R2690" si="377">IF(C2627&gt;=18, "ADULTS", "CHILDREN")</f>
        <v>CHILDREN</v>
      </c>
    </row>
    <row r="2628" spans="1:18" x14ac:dyDescent="0.35">
      <c r="A2628" s="1">
        <v>45178</v>
      </c>
      <c r="B2628" t="s">
        <v>2658</v>
      </c>
      <c r="C2628">
        <v>36</v>
      </c>
      <c r="D2628" t="s">
        <v>9</v>
      </c>
      <c r="E2628" t="s">
        <v>33</v>
      </c>
      <c r="F2628" t="s">
        <v>11</v>
      </c>
      <c r="G2628" s="6">
        <f>VLOOKUP(F2628,S$11:$T$15, 2, FALSE)</f>
        <v>2503.6022787783868</v>
      </c>
      <c r="H2628" t="s">
        <v>17</v>
      </c>
      <c r="I2628" s="2">
        <v>1478.77</v>
      </c>
      <c r="J2628" t="str">
        <f t="shared" si="373"/>
        <v>18-39</v>
      </c>
      <c r="K2628" s="2">
        <f t="shared" si="369"/>
        <v>1626.6470000000002</v>
      </c>
      <c r="L2628" s="2">
        <f t="shared" si="374"/>
        <v>1627</v>
      </c>
      <c r="M2628" s="2">
        <f t="shared" si="375"/>
        <v>1627</v>
      </c>
      <c r="N2628" s="2">
        <f t="shared" si="376"/>
        <v>1626</v>
      </c>
      <c r="O2628">
        <f t="shared" si="370"/>
        <v>2023</v>
      </c>
      <c r="P2628" t="str">
        <f t="shared" si="371"/>
        <v>Sep</v>
      </c>
      <c r="Q2628" t="str">
        <f t="shared" si="372"/>
        <v>Sep-2023</v>
      </c>
      <c r="R2628" s="2" t="str">
        <f t="shared" si="377"/>
        <v>ADULTS</v>
      </c>
    </row>
    <row r="2629" spans="1:18" x14ac:dyDescent="0.35">
      <c r="A2629" s="1">
        <v>45204</v>
      </c>
      <c r="B2629" t="s">
        <v>2659</v>
      </c>
      <c r="C2629">
        <v>10</v>
      </c>
      <c r="D2629" t="s">
        <v>14</v>
      </c>
      <c r="E2629" t="s">
        <v>22</v>
      </c>
      <c r="F2629" t="s">
        <v>16</v>
      </c>
      <c r="G2629" s="6">
        <f>VLOOKUP(F2629,S$11:$T$15, 2, FALSE)</f>
        <v>2509.1716796874998</v>
      </c>
      <c r="H2629" t="s">
        <v>40</v>
      </c>
      <c r="I2629" s="2">
        <v>501.21</v>
      </c>
      <c r="J2629" t="str">
        <f t="shared" si="373"/>
        <v>0-17</v>
      </c>
      <c r="K2629" s="2">
        <f t="shared" si="369"/>
        <v>551.33100000000002</v>
      </c>
      <c r="L2629" s="2">
        <f t="shared" si="374"/>
        <v>551</v>
      </c>
      <c r="M2629" s="2">
        <f t="shared" si="375"/>
        <v>552</v>
      </c>
      <c r="N2629" s="2">
        <f t="shared" si="376"/>
        <v>551</v>
      </c>
      <c r="O2629">
        <f t="shared" si="370"/>
        <v>2023</v>
      </c>
      <c r="P2629" t="str">
        <f t="shared" si="371"/>
        <v>Oct</v>
      </c>
      <c r="Q2629" t="str">
        <f t="shared" si="372"/>
        <v>Oct-2023</v>
      </c>
      <c r="R2629" s="2" t="str">
        <f t="shared" si="377"/>
        <v>CHILDREN</v>
      </c>
    </row>
    <row r="2630" spans="1:18" x14ac:dyDescent="0.35">
      <c r="A2630" s="1">
        <v>45129</v>
      </c>
      <c r="B2630" t="s">
        <v>2660</v>
      </c>
      <c r="C2630">
        <v>53</v>
      </c>
      <c r="D2630" t="s">
        <v>9</v>
      </c>
      <c r="E2630" t="s">
        <v>19</v>
      </c>
      <c r="F2630" t="s">
        <v>11</v>
      </c>
      <c r="G2630" s="6">
        <f>VLOOKUP(F2630,S$11:$T$15, 2, FALSE)</f>
        <v>2503.6022787783868</v>
      </c>
      <c r="H2630" t="s">
        <v>12</v>
      </c>
      <c r="I2630" s="2">
        <v>3205.52</v>
      </c>
      <c r="J2630" t="str">
        <f t="shared" si="373"/>
        <v>40-59</v>
      </c>
      <c r="K2630" s="2">
        <f t="shared" si="369"/>
        <v>3526.0720000000001</v>
      </c>
      <c r="L2630" s="2">
        <f t="shared" si="374"/>
        <v>3526</v>
      </c>
      <c r="M2630" s="2">
        <f t="shared" si="375"/>
        <v>3527</v>
      </c>
      <c r="N2630" s="2">
        <f t="shared" si="376"/>
        <v>3526</v>
      </c>
      <c r="O2630">
        <f t="shared" si="370"/>
        <v>2023</v>
      </c>
      <c r="P2630" t="str">
        <f t="shared" si="371"/>
        <v>Jul</v>
      </c>
      <c r="Q2630" t="str">
        <f t="shared" si="372"/>
        <v>Jul-2023</v>
      </c>
      <c r="R2630" s="2" t="str">
        <f t="shared" si="377"/>
        <v>ADULTS</v>
      </c>
    </row>
    <row r="2631" spans="1:18" x14ac:dyDescent="0.35">
      <c r="A2631" s="1">
        <v>45109</v>
      </c>
      <c r="B2631" t="s">
        <v>2661</v>
      </c>
      <c r="C2631">
        <v>10</v>
      </c>
      <c r="D2631" t="s">
        <v>14</v>
      </c>
      <c r="E2631" t="s">
        <v>10</v>
      </c>
      <c r="F2631" t="s">
        <v>30</v>
      </c>
      <c r="G2631" s="6">
        <f>VLOOKUP(F2631,S$11:$T$15, 2, FALSE)</f>
        <v>2496.7676064257025</v>
      </c>
      <c r="H2631" t="s">
        <v>17</v>
      </c>
      <c r="I2631" s="2">
        <v>4437.08</v>
      </c>
      <c r="J2631" t="str">
        <f t="shared" si="373"/>
        <v>0-17</v>
      </c>
      <c r="K2631" s="2">
        <f t="shared" si="369"/>
        <v>4880.7880000000005</v>
      </c>
      <c r="L2631" s="2">
        <f t="shared" si="374"/>
        <v>4881</v>
      </c>
      <c r="M2631" s="2">
        <f t="shared" si="375"/>
        <v>4881</v>
      </c>
      <c r="N2631" s="2">
        <f t="shared" si="376"/>
        <v>4880</v>
      </c>
      <c r="O2631">
        <f t="shared" si="370"/>
        <v>2023</v>
      </c>
      <c r="P2631" t="str">
        <f t="shared" si="371"/>
        <v>Jul</v>
      </c>
      <c r="Q2631" t="str">
        <f t="shared" si="372"/>
        <v>Jul-2023</v>
      </c>
      <c r="R2631" s="2" t="str">
        <f t="shared" si="377"/>
        <v>CHILDREN</v>
      </c>
    </row>
    <row r="2632" spans="1:18" x14ac:dyDescent="0.35">
      <c r="A2632" s="1">
        <v>45012</v>
      </c>
      <c r="B2632" t="s">
        <v>2662</v>
      </c>
      <c r="C2632">
        <v>80</v>
      </c>
      <c r="D2632" t="s">
        <v>21</v>
      </c>
      <c r="E2632" t="s">
        <v>33</v>
      </c>
      <c r="F2632" t="s">
        <v>30</v>
      </c>
      <c r="G2632" s="6">
        <f>VLOOKUP(F2632,S$11:$T$15, 2, FALSE)</f>
        <v>2496.7676064257025</v>
      </c>
      <c r="H2632" t="s">
        <v>40</v>
      </c>
      <c r="I2632" s="2">
        <v>2260.9</v>
      </c>
      <c r="J2632" t="str">
        <f t="shared" si="373"/>
        <v>&gt;59</v>
      </c>
      <c r="K2632" s="2">
        <f t="shared" si="369"/>
        <v>2486.9900000000002</v>
      </c>
      <c r="L2632" s="2">
        <f t="shared" si="374"/>
        <v>2487</v>
      </c>
      <c r="M2632" s="2">
        <f t="shared" si="375"/>
        <v>2487</v>
      </c>
      <c r="N2632" s="2">
        <f t="shared" si="376"/>
        <v>2486</v>
      </c>
      <c r="O2632">
        <f t="shared" si="370"/>
        <v>2023</v>
      </c>
      <c r="P2632" t="str">
        <f t="shared" si="371"/>
        <v>Mar</v>
      </c>
      <c r="Q2632" t="str">
        <f t="shared" si="372"/>
        <v>Mar-2023</v>
      </c>
      <c r="R2632" s="2" t="str">
        <f t="shared" si="377"/>
        <v>ADULTS</v>
      </c>
    </row>
    <row r="2633" spans="1:18" x14ac:dyDescent="0.35">
      <c r="A2633" s="1">
        <v>44921</v>
      </c>
      <c r="B2633" t="s">
        <v>2663</v>
      </c>
      <c r="C2633">
        <v>4</v>
      </c>
      <c r="D2633" t="s">
        <v>14</v>
      </c>
      <c r="E2633" t="s">
        <v>10</v>
      </c>
      <c r="F2633" t="s">
        <v>16</v>
      </c>
      <c r="G2633" s="6">
        <f>VLOOKUP(F2633,S$11:$T$15, 2, FALSE)</f>
        <v>2509.1716796874998</v>
      </c>
      <c r="H2633" t="s">
        <v>40</v>
      </c>
      <c r="I2633" s="2">
        <v>3500.16</v>
      </c>
      <c r="J2633" t="str">
        <f t="shared" si="373"/>
        <v>0-17</v>
      </c>
      <c r="K2633" s="2">
        <f t="shared" si="369"/>
        <v>3850.1759999999999</v>
      </c>
      <c r="L2633" s="2">
        <f t="shared" si="374"/>
        <v>3850</v>
      </c>
      <c r="M2633" s="2">
        <f t="shared" si="375"/>
        <v>3851</v>
      </c>
      <c r="N2633" s="2">
        <f t="shared" si="376"/>
        <v>3850</v>
      </c>
      <c r="O2633">
        <f t="shared" si="370"/>
        <v>2022</v>
      </c>
      <c r="P2633" t="str">
        <f t="shared" si="371"/>
        <v>Dec</v>
      </c>
      <c r="Q2633" t="str">
        <f t="shared" si="372"/>
        <v>Dec-2022</v>
      </c>
      <c r="R2633" s="2" t="str">
        <f t="shared" si="377"/>
        <v>CHILDREN</v>
      </c>
    </row>
    <row r="2634" spans="1:18" x14ac:dyDescent="0.35">
      <c r="A2634" s="1">
        <v>45158</v>
      </c>
      <c r="B2634" t="s">
        <v>2664</v>
      </c>
      <c r="C2634">
        <v>51</v>
      </c>
      <c r="D2634" t="s">
        <v>14</v>
      </c>
      <c r="E2634" t="s">
        <v>10</v>
      </c>
      <c r="F2634" t="s">
        <v>11</v>
      </c>
      <c r="G2634" s="6">
        <f>VLOOKUP(F2634,S$11:$T$15, 2, FALSE)</f>
        <v>2503.6022787783868</v>
      </c>
      <c r="H2634" t="s">
        <v>28</v>
      </c>
      <c r="I2634" s="2">
        <v>636.91999999999996</v>
      </c>
      <c r="J2634" t="str">
        <f t="shared" si="373"/>
        <v>40-59</v>
      </c>
      <c r="K2634" s="2">
        <f t="shared" si="369"/>
        <v>700.61199999999997</v>
      </c>
      <c r="L2634" s="2">
        <f t="shared" si="374"/>
        <v>701</v>
      </c>
      <c r="M2634" s="2">
        <f t="shared" si="375"/>
        <v>701</v>
      </c>
      <c r="N2634" s="2">
        <f t="shared" si="376"/>
        <v>700</v>
      </c>
      <c r="O2634">
        <f t="shared" si="370"/>
        <v>2023</v>
      </c>
      <c r="P2634" t="str">
        <f t="shared" si="371"/>
        <v>Aug</v>
      </c>
      <c r="Q2634" t="str">
        <f t="shared" si="372"/>
        <v>Aug-2023</v>
      </c>
      <c r="R2634" s="2" t="str">
        <f t="shared" si="377"/>
        <v>ADULTS</v>
      </c>
    </row>
    <row r="2635" spans="1:18" x14ac:dyDescent="0.35">
      <c r="A2635" s="1">
        <v>45167</v>
      </c>
      <c r="B2635" t="s">
        <v>2665</v>
      </c>
      <c r="C2635">
        <v>88</v>
      </c>
      <c r="D2635" t="s">
        <v>9</v>
      </c>
      <c r="E2635" t="s">
        <v>25</v>
      </c>
      <c r="F2635" t="s">
        <v>30</v>
      </c>
      <c r="G2635" s="6">
        <f>VLOOKUP(F2635,S$11:$T$15, 2, FALSE)</f>
        <v>2496.7676064257025</v>
      </c>
      <c r="H2635" t="s">
        <v>40</v>
      </c>
      <c r="I2635" s="2">
        <v>1827.29</v>
      </c>
      <c r="J2635" t="str">
        <f t="shared" si="373"/>
        <v>&gt;59</v>
      </c>
      <c r="K2635" s="2">
        <f t="shared" si="369"/>
        <v>2010.0190000000002</v>
      </c>
      <c r="L2635" s="2">
        <f t="shared" si="374"/>
        <v>2010</v>
      </c>
      <c r="M2635" s="2">
        <f t="shared" si="375"/>
        <v>2011</v>
      </c>
      <c r="N2635" s="2">
        <f t="shared" si="376"/>
        <v>2010</v>
      </c>
      <c r="O2635">
        <f t="shared" si="370"/>
        <v>2023</v>
      </c>
      <c r="P2635" t="str">
        <f t="shared" si="371"/>
        <v>Aug</v>
      </c>
      <c r="Q2635" t="str">
        <f t="shared" si="372"/>
        <v>Aug-2023</v>
      </c>
      <c r="R2635" s="2" t="str">
        <f t="shared" si="377"/>
        <v>ADULTS</v>
      </c>
    </row>
    <row r="2636" spans="1:18" x14ac:dyDescent="0.35">
      <c r="A2636" s="1">
        <v>44732</v>
      </c>
      <c r="B2636" t="s">
        <v>2666</v>
      </c>
      <c r="C2636">
        <v>89</v>
      </c>
      <c r="D2636" t="s">
        <v>21</v>
      </c>
      <c r="E2636" t="s">
        <v>10</v>
      </c>
      <c r="F2636" t="s">
        <v>30</v>
      </c>
      <c r="G2636" s="6">
        <f>VLOOKUP(F2636,S$11:$T$15, 2, FALSE)</f>
        <v>2496.7676064257025</v>
      </c>
      <c r="H2636" t="s">
        <v>28</v>
      </c>
      <c r="I2636" s="2">
        <v>3019.88</v>
      </c>
      <c r="J2636" t="str">
        <f t="shared" si="373"/>
        <v>&gt;59</v>
      </c>
      <c r="K2636" s="2">
        <f t="shared" si="369"/>
        <v>3321.8680000000004</v>
      </c>
      <c r="L2636" s="2">
        <f t="shared" si="374"/>
        <v>3322</v>
      </c>
      <c r="M2636" s="2">
        <f t="shared" si="375"/>
        <v>3322</v>
      </c>
      <c r="N2636" s="2">
        <f t="shared" si="376"/>
        <v>3321</v>
      </c>
      <c r="O2636">
        <f t="shared" si="370"/>
        <v>2022</v>
      </c>
      <c r="P2636" t="str">
        <f t="shared" si="371"/>
        <v>Jun</v>
      </c>
      <c r="Q2636" t="str">
        <f t="shared" si="372"/>
        <v>Jun-2022</v>
      </c>
      <c r="R2636" s="2" t="str">
        <f t="shared" si="377"/>
        <v>ADULTS</v>
      </c>
    </row>
    <row r="2637" spans="1:18" x14ac:dyDescent="0.35">
      <c r="A2637" s="1">
        <v>44568</v>
      </c>
      <c r="B2637" t="s">
        <v>2667</v>
      </c>
      <c r="C2637">
        <v>45</v>
      </c>
      <c r="D2637" t="s">
        <v>14</v>
      </c>
      <c r="E2637" t="s">
        <v>15</v>
      </c>
      <c r="F2637" t="s">
        <v>30</v>
      </c>
      <c r="G2637" s="6">
        <f>VLOOKUP(F2637,S$11:$T$15, 2, FALSE)</f>
        <v>2496.7676064257025</v>
      </c>
      <c r="H2637" t="s">
        <v>28</v>
      </c>
      <c r="I2637" s="2">
        <v>2028.76</v>
      </c>
      <c r="J2637" t="str">
        <f t="shared" si="373"/>
        <v>40-59</v>
      </c>
      <c r="K2637" s="2">
        <f t="shared" si="369"/>
        <v>2231.636</v>
      </c>
      <c r="L2637" s="2">
        <f t="shared" si="374"/>
        <v>2232</v>
      </c>
      <c r="M2637" s="2">
        <f t="shared" si="375"/>
        <v>2232</v>
      </c>
      <c r="N2637" s="2">
        <f t="shared" si="376"/>
        <v>2231</v>
      </c>
      <c r="O2637">
        <f t="shared" si="370"/>
        <v>2022</v>
      </c>
      <c r="P2637" t="str">
        <f t="shared" si="371"/>
        <v>Jan</v>
      </c>
      <c r="Q2637" t="str">
        <f t="shared" si="372"/>
        <v>Jan-2022</v>
      </c>
      <c r="R2637" s="2" t="str">
        <f t="shared" si="377"/>
        <v>ADULTS</v>
      </c>
    </row>
    <row r="2638" spans="1:18" x14ac:dyDescent="0.35">
      <c r="A2638" s="1">
        <v>45145</v>
      </c>
      <c r="B2638" t="s">
        <v>2668</v>
      </c>
      <c r="C2638">
        <v>31</v>
      </c>
      <c r="D2638" t="s">
        <v>14</v>
      </c>
      <c r="E2638" t="s">
        <v>27</v>
      </c>
      <c r="F2638" t="s">
        <v>23</v>
      </c>
      <c r="G2638" s="6">
        <f>VLOOKUP(F2638,S$11:$T$15, 2, FALSE)</f>
        <v>2440.2966694490819</v>
      </c>
      <c r="H2638" t="s">
        <v>37</v>
      </c>
      <c r="I2638" s="2">
        <v>411.32</v>
      </c>
      <c r="J2638" t="str">
        <f t="shared" si="373"/>
        <v>18-39</v>
      </c>
      <c r="K2638" s="2">
        <f t="shared" si="369"/>
        <v>452.45200000000006</v>
      </c>
      <c r="L2638" s="2">
        <f t="shared" si="374"/>
        <v>452</v>
      </c>
      <c r="M2638" s="2">
        <f t="shared" si="375"/>
        <v>453</v>
      </c>
      <c r="N2638" s="2">
        <f t="shared" si="376"/>
        <v>452</v>
      </c>
      <c r="O2638">
        <f t="shared" si="370"/>
        <v>2023</v>
      </c>
      <c r="P2638" t="str">
        <f t="shared" si="371"/>
        <v>Aug</v>
      </c>
      <c r="Q2638" t="str">
        <f t="shared" si="372"/>
        <v>Aug-2023</v>
      </c>
      <c r="R2638" s="2" t="str">
        <f t="shared" si="377"/>
        <v>ADULTS</v>
      </c>
    </row>
    <row r="2639" spans="1:18" x14ac:dyDescent="0.35">
      <c r="A2639" s="1">
        <v>45240</v>
      </c>
      <c r="B2639" t="s">
        <v>2669</v>
      </c>
      <c r="C2639">
        <v>41</v>
      </c>
      <c r="D2639" t="s">
        <v>21</v>
      </c>
      <c r="E2639" t="s">
        <v>25</v>
      </c>
      <c r="F2639" t="s">
        <v>30</v>
      </c>
      <c r="G2639" s="6">
        <f>VLOOKUP(F2639,S$11:$T$15, 2, FALSE)</f>
        <v>2496.7676064257025</v>
      </c>
      <c r="H2639" t="s">
        <v>28</v>
      </c>
      <c r="I2639" s="2">
        <v>1211.54</v>
      </c>
      <c r="J2639" t="str">
        <f t="shared" si="373"/>
        <v>40-59</v>
      </c>
      <c r="K2639" s="2">
        <f t="shared" si="369"/>
        <v>1332.694</v>
      </c>
      <c r="L2639" s="2">
        <f t="shared" si="374"/>
        <v>1333</v>
      </c>
      <c r="M2639" s="2">
        <f t="shared" si="375"/>
        <v>1333</v>
      </c>
      <c r="N2639" s="2">
        <f t="shared" si="376"/>
        <v>1332</v>
      </c>
      <c r="O2639">
        <f t="shared" si="370"/>
        <v>2023</v>
      </c>
      <c r="P2639" t="str">
        <f t="shared" si="371"/>
        <v>Nov</v>
      </c>
      <c r="Q2639" t="str">
        <f t="shared" si="372"/>
        <v>Nov-2023</v>
      </c>
      <c r="R2639" s="2" t="str">
        <f t="shared" si="377"/>
        <v>ADULTS</v>
      </c>
    </row>
    <row r="2640" spans="1:18" x14ac:dyDescent="0.35">
      <c r="A2640" s="1">
        <v>45075</v>
      </c>
      <c r="B2640" t="s">
        <v>2670</v>
      </c>
      <c r="C2640">
        <v>21</v>
      </c>
      <c r="D2640" t="s">
        <v>14</v>
      </c>
      <c r="E2640" t="s">
        <v>33</v>
      </c>
      <c r="F2640" t="s">
        <v>16</v>
      </c>
      <c r="G2640" s="6">
        <f>VLOOKUP(F2640,S$11:$T$15, 2, FALSE)</f>
        <v>2509.1716796874998</v>
      </c>
      <c r="H2640" t="s">
        <v>40</v>
      </c>
      <c r="I2640" s="2">
        <v>4094.48</v>
      </c>
      <c r="J2640" t="str">
        <f t="shared" si="373"/>
        <v>18-39</v>
      </c>
      <c r="K2640" s="2">
        <f t="shared" si="369"/>
        <v>4503.9280000000008</v>
      </c>
      <c r="L2640" s="2">
        <f t="shared" si="374"/>
        <v>4504</v>
      </c>
      <c r="M2640" s="2">
        <f t="shared" si="375"/>
        <v>4504</v>
      </c>
      <c r="N2640" s="2">
        <f t="shared" si="376"/>
        <v>4503</v>
      </c>
      <c r="O2640">
        <f t="shared" si="370"/>
        <v>2023</v>
      </c>
      <c r="P2640" t="str">
        <f t="shared" si="371"/>
        <v>May</v>
      </c>
      <c r="Q2640" t="str">
        <f t="shared" si="372"/>
        <v>May-2023</v>
      </c>
      <c r="R2640" s="2" t="str">
        <f t="shared" si="377"/>
        <v>ADULTS</v>
      </c>
    </row>
    <row r="2641" spans="1:18" x14ac:dyDescent="0.35">
      <c r="A2641" s="1">
        <v>45043</v>
      </c>
      <c r="B2641" t="s">
        <v>2671</v>
      </c>
      <c r="C2641">
        <v>25</v>
      </c>
      <c r="D2641" t="s">
        <v>9</v>
      </c>
      <c r="E2641" t="s">
        <v>15</v>
      </c>
      <c r="F2641" t="s">
        <v>11</v>
      </c>
      <c r="G2641" s="6">
        <f>VLOOKUP(F2641,S$11:$T$15, 2, FALSE)</f>
        <v>2503.6022787783868</v>
      </c>
      <c r="H2641" t="s">
        <v>28</v>
      </c>
      <c r="I2641" s="2">
        <v>187.71</v>
      </c>
      <c r="J2641" t="str">
        <f t="shared" si="373"/>
        <v>18-39</v>
      </c>
      <c r="K2641" s="2">
        <f t="shared" si="369"/>
        <v>206.48100000000002</v>
      </c>
      <c r="L2641" s="2">
        <f t="shared" si="374"/>
        <v>206</v>
      </c>
      <c r="M2641" s="2">
        <f t="shared" si="375"/>
        <v>207</v>
      </c>
      <c r="N2641" s="2">
        <f t="shared" si="376"/>
        <v>206</v>
      </c>
      <c r="O2641">
        <f t="shared" si="370"/>
        <v>2023</v>
      </c>
      <c r="P2641" t="str">
        <f t="shared" si="371"/>
        <v>Apr</v>
      </c>
      <c r="Q2641" t="str">
        <f t="shared" si="372"/>
        <v>Apr-2023</v>
      </c>
      <c r="R2641" s="2" t="str">
        <f t="shared" si="377"/>
        <v>ADULTS</v>
      </c>
    </row>
    <row r="2642" spans="1:18" x14ac:dyDescent="0.35">
      <c r="A2642" s="1">
        <v>44944</v>
      </c>
      <c r="B2642" t="s">
        <v>2672</v>
      </c>
      <c r="C2642">
        <v>36</v>
      </c>
      <c r="D2642" t="s">
        <v>9</v>
      </c>
      <c r="E2642" t="s">
        <v>35</v>
      </c>
      <c r="F2642" t="s">
        <v>23</v>
      </c>
      <c r="G2642" s="6">
        <f>VLOOKUP(F2642,S$11:$T$15, 2, FALSE)</f>
        <v>2440.2966694490819</v>
      </c>
      <c r="H2642" t="s">
        <v>17</v>
      </c>
      <c r="I2642" s="2">
        <v>3208.05</v>
      </c>
      <c r="J2642" t="str">
        <f t="shared" si="373"/>
        <v>18-39</v>
      </c>
      <c r="K2642" s="2">
        <f t="shared" si="369"/>
        <v>3528.8550000000005</v>
      </c>
      <c r="L2642" s="2">
        <f t="shared" si="374"/>
        <v>3529</v>
      </c>
      <c r="M2642" s="2">
        <f t="shared" si="375"/>
        <v>3529</v>
      </c>
      <c r="N2642" s="2">
        <f t="shared" si="376"/>
        <v>3528</v>
      </c>
      <c r="O2642">
        <f t="shared" si="370"/>
        <v>2023</v>
      </c>
      <c r="P2642" t="str">
        <f t="shared" si="371"/>
        <v>Jan</v>
      </c>
      <c r="Q2642" t="str">
        <f t="shared" si="372"/>
        <v>Jan-2023</v>
      </c>
      <c r="R2642" s="2" t="str">
        <f t="shared" si="377"/>
        <v>ADULTS</v>
      </c>
    </row>
    <row r="2643" spans="1:18" x14ac:dyDescent="0.35">
      <c r="A2643" s="1">
        <v>44615</v>
      </c>
      <c r="B2643" t="s">
        <v>2673</v>
      </c>
      <c r="C2643">
        <v>5</v>
      </c>
      <c r="D2643" t="s">
        <v>9</v>
      </c>
      <c r="E2643" t="s">
        <v>25</v>
      </c>
      <c r="F2643" t="s">
        <v>11</v>
      </c>
      <c r="G2643" s="6">
        <f>VLOOKUP(F2643,S$11:$T$15, 2, FALSE)</f>
        <v>2503.6022787783868</v>
      </c>
      <c r="H2643" t="s">
        <v>17</v>
      </c>
      <c r="I2643" s="2">
        <v>510.95</v>
      </c>
      <c r="J2643" t="str">
        <f t="shared" si="373"/>
        <v>0-17</v>
      </c>
      <c r="K2643" s="2">
        <f t="shared" si="369"/>
        <v>562.04500000000007</v>
      </c>
      <c r="L2643" s="2">
        <f t="shared" si="374"/>
        <v>562</v>
      </c>
      <c r="M2643" s="2">
        <f t="shared" si="375"/>
        <v>563</v>
      </c>
      <c r="N2643" s="2">
        <f t="shared" si="376"/>
        <v>562</v>
      </c>
      <c r="O2643">
        <f t="shared" si="370"/>
        <v>2022</v>
      </c>
      <c r="P2643" t="str">
        <f t="shared" si="371"/>
        <v>Feb</v>
      </c>
      <c r="Q2643" t="str">
        <f t="shared" si="372"/>
        <v>Feb-2022</v>
      </c>
      <c r="R2643" s="2" t="str">
        <f t="shared" si="377"/>
        <v>CHILDREN</v>
      </c>
    </row>
    <row r="2644" spans="1:18" x14ac:dyDescent="0.35">
      <c r="A2644" s="1">
        <v>45098</v>
      </c>
      <c r="B2644" t="s">
        <v>2674</v>
      </c>
      <c r="C2644">
        <v>7</v>
      </c>
      <c r="D2644" t="s">
        <v>21</v>
      </c>
      <c r="E2644" t="s">
        <v>35</v>
      </c>
      <c r="F2644" t="s">
        <v>11</v>
      </c>
      <c r="G2644" s="6">
        <f>VLOOKUP(F2644,S$11:$T$15, 2, FALSE)</f>
        <v>2503.6022787783868</v>
      </c>
      <c r="H2644" t="s">
        <v>17</v>
      </c>
      <c r="I2644" s="2">
        <v>1677.84</v>
      </c>
      <c r="J2644" t="str">
        <f t="shared" si="373"/>
        <v>0-17</v>
      </c>
      <c r="K2644" s="2">
        <f t="shared" si="369"/>
        <v>1845.624</v>
      </c>
      <c r="L2644" s="2">
        <f t="shared" si="374"/>
        <v>1846</v>
      </c>
      <c r="M2644" s="2">
        <f t="shared" si="375"/>
        <v>1846</v>
      </c>
      <c r="N2644" s="2">
        <f t="shared" si="376"/>
        <v>1845</v>
      </c>
      <c r="O2644">
        <f t="shared" si="370"/>
        <v>2023</v>
      </c>
      <c r="P2644" t="str">
        <f t="shared" si="371"/>
        <v>Jun</v>
      </c>
      <c r="Q2644" t="str">
        <f t="shared" si="372"/>
        <v>Jun-2023</v>
      </c>
      <c r="R2644" s="2" t="str">
        <f t="shared" si="377"/>
        <v>CHILDREN</v>
      </c>
    </row>
    <row r="2645" spans="1:18" x14ac:dyDescent="0.35">
      <c r="A2645" s="1">
        <v>45038</v>
      </c>
      <c r="B2645" t="s">
        <v>2675</v>
      </c>
      <c r="C2645">
        <v>24</v>
      </c>
      <c r="D2645" t="s">
        <v>9</v>
      </c>
      <c r="E2645" t="s">
        <v>27</v>
      </c>
      <c r="F2645" t="s">
        <v>11</v>
      </c>
      <c r="G2645" s="6">
        <f>VLOOKUP(F2645,S$11:$T$15, 2, FALSE)</f>
        <v>2503.6022787783868</v>
      </c>
      <c r="H2645" t="s">
        <v>12</v>
      </c>
      <c r="I2645" s="2">
        <v>4150.1499999999996</v>
      </c>
      <c r="J2645" t="str">
        <f t="shared" si="373"/>
        <v>18-39</v>
      </c>
      <c r="K2645" s="2">
        <f t="shared" si="369"/>
        <v>4565.165</v>
      </c>
      <c r="L2645" s="2">
        <f t="shared" si="374"/>
        <v>4565</v>
      </c>
      <c r="M2645" s="2">
        <f t="shared" si="375"/>
        <v>4566</v>
      </c>
      <c r="N2645" s="2">
        <f t="shared" si="376"/>
        <v>4565</v>
      </c>
      <c r="O2645">
        <f t="shared" si="370"/>
        <v>2023</v>
      </c>
      <c r="P2645" t="str">
        <f t="shared" si="371"/>
        <v>Apr</v>
      </c>
      <c r="Q2645" t="str">
        <f t="shared" si="372"/>
        <v>Apr-2023</v>
      </c>
      <c r="R2645" s="2" t="str">
        <f t="shared" si="377"/>
        <v>ADULTS</v>
      </c>
    </row>
    <row r="2646" spans="1:18" x14ac:dyDescent="0.35">
      <c r="A2646" s="1">
        <v>44975</v>
      </c>
      <c r="B2646" t="s">
        <v>2676</v>
      </c>
      <c r="C2646">
        <v>80</v>
      </c>
      <c r="D2646" t="s">
        <v>21</v>
      </c>
      <c r="E2646" t="s">
        <v>22</v>
      </c>
      <c r="F2646" t="s">
        <v>11</v>
      </c>
      <c r="G2646" s="6">
        <f>VLOOKUP(F2646,S$11:$T$15, 2, FALSE)</f>
        <v>2503.6022787783868</v>
      </c>
      <c r="H2646" t="s">
        <v>17</v>
      </c>
      <c r="I2646" s="2">
        <v>3771.47</v>
      </c>
      <c r="J2646" t="str">
        <f t="shared" si="373"/>
        <v>&gt;59</v>
      </c>
      <c r="K2646" s="2">
        <f t="shared" si="369"/>
        <v>4148.6170000000002</v>
      </c>
      <c r="L2646" s="2">
        <f t="shared" si="374"/>
        <v>4149</v>
      </c>
      <c r="M2646" s="2">
        <f t="shared" si="375"/>
        <v>4149</v>
      </c>
      <c r="N2646" s="2">
        <f t="shared" si="376"/>
        <v>4148</v>
      </c>
      <c r="O2646">
        <f t="shared" si="370"/>
        <v>2023</v>
      </c>
      <c r="P2646" t="str">
        <f t="shared" si="371"/>
        <v>Feb</v>
      </c>
      <c r="Q2646" t="str">
        <f t="shared" si="372"/>
        <v>Feb-2023</v>
      </c>
      <c r="R2646" s="2" t="str">
        <f t="shared" si="377"/>
        <v>ADULTS</v>
      </c>
    </row>
    <row r="2647" spans="1:18" x14ac:dyDescent="0.35">
      <c r="A2647" s="1">
        <v>44746</v>
      </c>
      <c r="B2647" t="s">
        <v>2677</v>
      </c>
      <c r="C2647">
        <v>99</v>
      </c>
      <c r="D2647" t="s">
        <v>9</v>
      </c>
      <c r="E2647" t="s">
        <v>15</v>
      </c>
      <c r="F2647" t="s">
        <v>11</v>
      </c>
      <c r="G2647" s="6">
        <f>VLOOKUP(F2647,S$11:$T$15, 2, FALSE)</f>
        <v>2503.6022787783868</v>
      </c>
      <c r="H2647" t="s">
        <v>37</v>
      </c>
      <c r="I2647" s="2">
        <v>3934.76</v>
      </c>
      <c r="J2647" t="str">
        <f t="shared" si="373"/>
        <v>&gt;59</v>
      </c>
      <c r="K2647" s="2">
        <f t="shared" si="369"/>
        <v>4328.2360000000008</v>
      </c>
      <c r="L2647" s="2">
        <f t="shared" si="374"/>
        <v>4328</v>
      </c>
      <c r="M2647" s="2">
        <f t="shared" si="375"/>
        <v>4329</v>
      </c>
      <c r="N2647" s="2">
        <f t="shared" si="376"/>
        <v>4328</v>
      </c>
      <c r="O2647">
        <f t="shared" si="370"/>
        <v>2022</v>
      </c>
      <c r="P2647" t="str">
        <f t="shared" si="371"/>
        <v>Jul</v>
      </c>
      <c r="Q2647" t="str">
        <f t="shared" si="372"/>
        <v>Jul-2022</v>
      </c>
      <c r="R2647" s="2" t="str">
        <f t="shared" si="377"/>
        <v>ADULTS</v>
      </c>
    </row>
    <row r="2648" spans="1:18" x14ac:dyDescent="0.35">
      <c r="A2648" s="1">
        <v>44737</v>
      </c>
      <c r="B2648" t="s">
        <v>2678</v>
      </c>
      <c r="C2648">
        <v>87</v>
      </c>
      <c r="D2648" t="s">
        <v>21</v>
      </c>
      <c r="E2648" t="s">
        <v>19</v>
      </c>
      <c r="F2648" t="s">
        <v>16</v>
      </c>
      <c r="G2648" s="6">
        <f>VLOOKUP(F2648,S$11:$T$15, 2, FALSE)</f>
        <v>2509.1716796874998</v>
      </c>
      <c r="H2648" t="s">
        <v>12</v>
      </c>
      <c r="I2648" s="2">
        <v>99.11</v>
      </c>
      <c r="J2648" t="str">
        <f t="shared" si="373"/>
        <v>&gt;59</v>
      </c>
      <c r="K2648" s="2">
        <f t="shared" si="369"/>
        <v>109.02100000000002</v>
      </c>
      <c r="L2648" s="2">
        <f t="shared" si="374"/>
        <v>109</v>
      </c>
      <c r="M2648" s="2">
        <f t="shared" si="375"/>
        <v>110</v>
      </c>
      <c r="N2648" s="2">
        <f t="shared" si="376"/>
        <v>109</v>
      </c>
      <c r="O2648">
        <f t="shared" si="370"/>
        <v>2022</v>
      </c>
      <c r="P2648" t="str">
        <f t="shared" si="371"/>
        <v>Jun</v>
      </c>
      <c r="Q2648" t="str">
        <f t="shared" si="372"/>
        <v>Jun-2022</v>
      </c>
      <c r="R2648" s="2" t="str">
        <f t="shared" si="377"/>
        <v>ADULTS</v>
      </c>
    </row>
    <row r="2649" spans="1:18" x14ac:dyDescent="0.35">
      <c r="A2649" s="1">
        <v>44615</v>
      </c>
      <c r="B2649" t="s">
        <v>2679</v>
      </c>
      <c r="C2649">
        <v>27</v>
      </c>
      <c r="D2649" t="s">
        <v>14</v>
      </c>
      <c r="E2649" t="s">
        <v>22</v>
      </c>
      <c r="F2649" t="s">
        <v>30</v>
      </c>
      <c r="G2649" s="6">
        <f>VLOOKUP(F2649,S$11:$T$15, 2, FALSE)</f>
        <v>2496.7676064257025</v>
      </c>
      <c r="H2649" t="s">
        <v>40</v>
      </c>
      <c r="I2649" s="2">
        <v>4064.59</v>
      </c>
      <c r="J2649" t="str">
        <f t="shared" si="373"/>
        <v>18-39</v>
      </c>
      <c r="K2649" s="2">
        <f t="shared" si="369"/>
        <v>4471.0490000000009</v>
      </c>
      <c r="L2649" s="2">
        <f t="shared" si="374"/>
        <v>4471</v>
      </c>
      <c r="M2649" s="2">
        <f t="shared" si="375"/>
        <v>4472</v>
      </c>
      <c r="N2649" s="2">
        <f t="shared" si="376"/>
        <v>4471</v>
      </c>
      <c r="O2649">
        <f t="shared" si="370"/>
        <v>2022</v>
      </c>
      <c r="P2649" t="str">
        <f t="shared" si="371"/>
        <v>Feb</v>
      </c>
      <c r="Q2649" t="str">
        <f t="shared" si="372"/>
        <v>Feb-2022</v>
      </c>
      <c r="R2649" s="2" t="str">
        <f t="shared" si="377"/>
        <v>ADULTS</v>
      </c>
    </row>
    <row r="2650" spans="1:18" x14ac:dyDescent="0.35">
      <c r="A2650" s="1">
        <v>44960</v>
      </c>
      <c r="B2650" t="s">
        <v>2680</v>
      </c>
      <c r="C2650">
        <v>84</v>
      </c>
      <c r="D2650" t="s">
        <v>9</v>
      </c>
      <c r="E2650" t="s">
        <v>35</v>
      </c>
      <c r="F2650" t="s">
        <v>16</v>
      </c>
      <c r="G2650" s="6">
        <f>VLOOKUP(F2650,S$11:$T$15, 2, FALSE)</f>
        <v>2509.1716796874998</v>
      </c>
      <c r="H2650" t="s">
        <v>40</v>
      </c>
      <c r="I2650" s="2">
        <v>4718.8500000000004</v>
      </c>
      <c r="J2650" t="str">
        <f t="shared" si="373"/>
        <v>&gt;59</v>
      </c>
      <c r="K2650" s="2">
        <f t="shared" si="369"/>
        <v>5190.7350000000006</v>
      </c>
      <c r="L2650" s="2">
        <f t="shared" si="374"/>
        <v>5191</v>
      </c>
      <c r="M2650" s="2">
        <f t="shared" si="375"/>
        <v>5191</v>
      </c>
      <c r="N2650" s="2">
        <f t="shared" si="376"/>
        <v>5190</v>
      </c>
      <c r="O2650">
        <f t="shared" si="370"/>
        <v>2023</v>
      </c>
      <c r="P2650" t="str">
        <f t="shared" si="371"/>
        <v>Feb</v>
      </c>
      <c r="Q2650" t="str">
        <f t="shared" si="372"/>
        <v>Feb-2023</v>
      </c>
      <c r="R2650" s="2" t="str">
        <f t="shared" si="377"/>
        <v>ADULTS</v>
      </c>
    </row>
    <row r="2651" spans="1:18" x14ac:dyDescent="0.35">
      <c r="A2651" s="1">
        <v>44617</v>
      </c>
      <c r="B2651" t="s">
        <v>2681</v>
      </c>
      <c r="C2651">
        <v>61</v>
      </c>
      <c r="D2651" t="s">
        <v>21</v>
      </c>
      <c r="E2651" t="s">
        <v>35</v>
      </c>
      <c r="F2651" t="s">
        <v>11</v>
      </c>
      <c r="G2651" s="6">
        <f>VLOOKUP(F2651,S$11:$T$15, 2, FALSE)</f>
        <v>2503.6022787783868</v>
      </c>
      <c r="H2651" t="s">
        <v>40</v>
      </c>
      <c r="I2651" s="2">
        <v>2489.81</v>
      </c>
      <c r="J2651" t="str">
        <f t="shared" si="373"/>
        <v>&gt;59</v>
      </c>
      <c r="K2651" s="2">
        <f t="shared" si="369"/>
        <v>2738.7910000000002</v>
      </c>
      <c r="L2651" s="2">
        <f t="shared" si="374"/>
        <v>2739</v>
      </c>
      <c r="M2651" s="2">
        <f t="shared" si="375"/>
        <v>2739</v>
      </c>
      <c r="N2651" s="2">
        <f t="shared" si="376"/>
        <v>2738</v>
      </c>
      <c r="O2651">
        <f t="shared" si="370"/>
        <v>2022</v>
      </c>
      <c r="P2651" t="str">
        <f t="shared" si="371"/>
        <v>Feb</v>
      </c>
      <c r="Q2651" t="str">
        <f t="shared" si="372"/>
        <v>Feb-2022</v>
      </c>
      <c r="R2651" s="2" t="str">
        <f t="shared" si="377"/>
        <v>ADULTS</v>
      </c>
    </row>
    <row r="2652" spans="1:18" x14ac:dyDescent="0.35">
      <c r="A2652" s="1">
        <v>44696</v>
      </c>
      <c r="B2652" t="s">
        <v>2682</v>
      </c>
      <c r="C2652">
        <v>8</v>
      </c>
      <c r="D2652" t="s">
        <v>9</v>
      </c>
      <c r="E2652" t="s">
        <v>22</v>
      </c>
      <c r="F2652" t="s">
        <v>23</v>
      </c>
      <c r="G2652" s="6">
        <f>VLOOKUP(F2652,S$11:$T$15, 2, FALSE)</f>
        <v>2440.2966694490819</v>
      </c>
      <c r="H2652" t="s">
        <v>37</v>
      </c>
      <c r="I2652" s="2">
        <v>1732.63</v>
      </c>
      <c r="J2652" t="str">
        <f t="shared" si="373"/>
        <v>0-17</v>
      </c>
      <c r="K2652" s="2">
        <f t="shared" si="369"/>
        <v>1905.8930000000003</v>
      </c>
      <c r="L2652" s="2">
        <f t="shared" si="374"/>
        <v>1906</v>
      </c>
      <c r="M2652" s="2">
        <f t="shared" si="375"/>
        <v>1906</v>
      </c>
      <c r="N2652" s="2">
        <f t="shared" si="376"/>
        <v>1905</v>
      </c>
      <c r="O2652">
        <f t="shared" si="370"/>
        <v>2022</v>
      </c>
      <c r="P2652" t="str">
        <f t="shared" si="371"/>
        <v>May</v>
      </c>
      <c r="Q2652" t="str">
        <f t="shared" si="372"/>
        <v>May-2022</v>
      </c>
      <c r="R2652" s="2" t="str">
        <f t="shared" si="377"/>
        <v>CHILDREN</v>
      </c>
    </row>
    <row r="2653" spans="1:18" x14ac:dyDescent="0.35">
      <c r="A2653" s="1">
        <v>45092</v>
      </c>
      <c r="B2653" t="s">
        <v>2683</v>
      </c>
      <c r="C2653">
        <v>17</v>
      </c>
      <c r="D2653" t="s">
        <v>14</v>
      </c>
      <c r="E2653" t="s">
        <v>35</v>
      </c>
      <c r="F2653" t="s">
        <v>30</v>
      </c>
      <c r="G2653" s="6">
        <f>VLOOKUP(F2653,S$11:$T$15, 2, FALSE)</f>
        <v>2496.7676064257025</v>
      </c>
      <c r="H2653" t="s">
        <v>12</v>
      </c>
      <c r="I2653" s="2">
        <v>234.19</v>
      </c>
      <c r="J2653" t="str">
        <f t="shared" si="373"/>
        <v>0-17</v>
      </c>
      <c r="K2653" s="2">
        <f t="shared" si="369"/>
        <v>257.60900000000004</v>
      </c>
      <c r="L2653" s="2">
        <f t="shared" si="374"/>
        <v>258</v>
      </c>
      <c r="M2653" s="2">
        <f t="shared" si="375"/>
        <v>258</v>
      </c>
      <c r="N2653" s="2">
        <f t="shared" si="376"/>
        <v>257</v>
      </c>
      <c r="O2653">
        <f t="shared" si="370"/>
        <v>2023</v>
      </c>
      <c r="P2653" t="str">
        <f t="shared" si="371"/>
        <v>Jun</v>
      </c>
      <c r="Q2653" t="str">
        <f t="shared" si="372"/>
        <v>Jun-2023</v>
      </c>
      <c r="R2653" s="2" t="str">
        <f t="shared" si="377"/>
        <v>CHILDREN</v>
      </c>
    </row>
    <row r="2654" spans="1:18" x14ac:dyDescent="0.35">
      <c r="A2654" s="1">
        <v>45136</v>
      </c>
      <c r="B2654" t="s">
        <v>2684</v>
      </c>
      <c r="C2654">
        <v>47</v>
      </c>
      <c r="D2654" t="s">
        <v>14</v>
      </c>
      <c r="E2654" t="s">
        <v>35</v>
      </c>
      <c r="F2654" t="s">
        <v>23</v>
      </c>
      <c r="G2654" s="6">
        <f>VLOOKUP(F2654,S$11:$T$15, 2, FALSE)</f>
        <v>2440.2966694490819</v>
      </c>
      <c r="H2654" t="s">
        <v>37</v>
      </c>
      <c r="I2654" s="2">
        <v>4175.5200000000004</v>
      </c>
      <c r="J2654" t="str">
        <f t="shared" si="373"/>
        <v>40-59</v>
      </c>
      <c r="K2654" s="2">
        <f t="shared" si="369"/>
        <v>4593.072000000001</v>
      </c>
      <c r="L2654" s="2">
        <f t="shared" si="374"/>
        <v>4593</v>
      </c>
      <c r="M2654" s="2">
        <f t="shared" si="375"/>
        <v>4594</v>
      </c>
      <c r="N2654" s="2">
        <f t="shared" si="376"/>
        <v>4593</v>
      </c>
      <c r="O2654">
        <f t="shared" si="370"/>
        <v>2023</v>
      </c>
      <c r="P2654" t="str">
        <f t="shared" si="371"/>
        <v>Jul</v>
      </c>
      <c r="Q2654" t="str">
        <f t="shared" si="372"/>
        <v>Jul-2023</v>
      </c>
      <c r="R2654" s="2" t="str">
        <f t="shared" si="377"/>
        <v>ADULTS</v>
      </c>
    </row>
    <row r="2655" spans="1:18" x14ac:dyDescent="0.35">
      <c r="A2655" s="1">
        <v>44746</v>
      </c>
      <c r="B2655" t="s">
        <v>2685</v>
      </c>
      <c r="C2655">
        <v>19</v>
      </c>
      <c r="D2655" t="s">
        <v>14</v>
      </c>
      <c r="E2655" t="s">
        <v>15</v>
      </c>
      <c r="F2655" t="s">
        <v>23</v>
      </c>
      <c r="G2655" s="6">
        <f>VLOOKUP(F2655,S$11:$T$15, 2, FALSE)</f>
        <v>2440.2966694490819</v>
      </c>
      <c r="H2655" t="s">
        <v>12</v>
      </c>
      <c r="I2655" s="2">
        <v>2223.0100000000002</v>
      </c>
      <c r="J2655" t="str">
        <f t="shared" si="373"/>
        <v>18-39</v>
      </c>
      <c r="K2655" s="2">
        <f t="shared" si="369"/>
        <v>2445.3110000000006</v>
      </c>
      <c r="L2655" s="2">
        <f t="shared" si="374"/>
        <v>2445</v>
      </c>
      <c r="M2655" s="2">
        <f t="shared" si="375"/>
        <v>2446</v>
      </c>
      <c r="N2655" s="2">
        <f t="shared" si="376"/>
        <v>2445</v>
      </c>
      <c r="O2655">
        <f t="shared" si="370"/>
        <v>2022</v>
      </c>
      <c r="P2655" t="str">
        <f t="shared" si="371"/>
        <v>Jul</v>
      </c>
      <c r="Q2655" t="str">
        <f t="shared" si="372"/>
        <v>Jul-2022</v>
      </c>
      <c r="R2655" s="2" t="str">
        <f t="shared" si="377"/>
        <v>ADULTS</v>
      </c>
    </row>
    <row r="2656" spans="1:18" x14ac:dyDescent="0.35">
      <c r="A2656" s="1">
        <v>45234</v>
      </c>
      <c r="B2656" t="s">
        <v>2686</v>
      </c>
      <c r="C2656">
        <v>73</v>
      </c>
      <c r="D2656" t="s">
        <v>14</v>
      </c>
      <c r="E2656" t="s">
        <v>22</v>
      </c>
      <c r="F2656" t="s">
        <v>30</v>
      </c>
      <c r="G2656" s="6">
        <f>VLOOKUP(F2656,S$11:$T$15, 2, FALSE)</f>
        <v>2496.7676064257025</v>
      </c>
      <c r="H2656" t="s">
        <v>37</v>
      </c>
      <c r="I2656" s="2">
        <v>1043.1300000000001</v>
      </c>
      <c r="J2656" t="str">
        <f t="shared" si="373"/>
        <v>&gt;59</v>
      </c>
      <c r="K2656" s="2">
        <f t="shared" si="369"/>
        <v>1147.4430000000002</v>
      </c>
      <c r="L2656" s="2">
        <f t="shared" si="374"/>
        <v>1147</v>
      </c>
      <c r="M2656" s="2">
        <f t="shared" si="375"/>
        <v>1148</v>
      </c>
      <c r="N2656" s="2">
        <f t="shared" si="376"/>
        <v>1147</v>
      </c>
      <c r="O2656">
        <f t="shared" si="370"/>
        <v>2023</v>
      </c>
      <c r="P2656" t="str">
        <f t="shared" si="371"/>
        <v>Nov</v>
      </c>
      <c r="Q2656" t="str">
        <f t="shared" si="372"/>
        <v>Nov-2023</v>
      </c>
      <c r="R2656" s="2" t="str">
        <f t="shared" si="377"/>
        <v>ADULTS</v>
      </c>
    </row>
    <row r="2657" spans="1:18" x14ac:dyDescent="0.35">
      <c r="A2657" s="1">
        <v>45161</v>
      </c>
      <c r="B2657" t="s">
        <v>2687</v>
      </c>
      <c r="C2657">
        <v>83</v>
      </c>
      <c r="D2657" t="s">
        <v>21</v>
      </c>
      <c r="E2657" t="s">
        <v>35</v>
      </c>
      <c r="F2657" t="s">
        <v>30</v>
      </c>
      <c r="G2657" s="6">
        <f>VLOOKUP(F2657,S$11:$T$15, 2, FALSE)</f>
        <v>2496.7676064257025</v>
      </c>
      <c r="H2657" t="s">
        <v>37</v>
      </c>
      <c r="I2657" s="2">
        <v>1211.1500000000001</v>
      </c>
      <c r="J2657" t="str">
        <f t="shared" si="373"/>
        <v>&gt;59</v>
      </c>
      <c r="K2657" s="2">
        <f t="shared" si="369"/>
        <v>1332.2650000000001</v>
      </c>
      <c r="L2657" s="2">
        <f t="shared" si="374"/>
        <v>1332</v>
      </c>
      <c r="M2657" s="2">
        <f t="shared" si="375"/>
        <v>1333</v>
      </c>
      <c r="N2657" s="2">
        <f t="shared" si="376"/>
        <v>1332</v>
      </c>
      <c r="O2657">
        <f t="shared" si="370"/>
        <v>2023</v>
      </c>
      <c r="P2657" t="str">
        <f t="shared" si="371"/>
        <v>Aug</v>
      </c>
      <c r="Q2657" t="str">
        <f t="shared" si="372"/>
        <v>Aug-2023</v>
      </c>
      <c r="R2657" s="2" t="str">
        <f t="shared" si="377"/>
        <v>ADULTS</v>
      </c>
    </row>
    <row r="2658" spans="1:18" x14ac:dyDescent="0.35">
      <c r="A2658" s="1">
        <v>45209</v>
      </c>
      <c r="B2658" t="s">
        <v>2688</v>
      </c>
      <c r="C2658">
        <v>84</v>
      </c>
      <c r="D2658" t="s">
        <v>14</v>
      </c>
      <c r="E2658" t="s">
        <v>27</v>
      </c>
      <c r="F2658" t="s">
        <v>30</v>
      </c>
      <c r="G2658" s="6">
        <f>VLOOKUP(F2658,S$11:$T$15, 2, FALSE)</f>
        <v>2496.7676064257025</v>
      </c>
      <c r="H2658" t="s">
        <v>37</v>
      </c>
      <c r="I2658" s="2">
        <v>329.68</v>
      </c>
      <c r="J2658" t="str">
        <f t="shared" si="373"/>
        <v>&gt;59</v>
      </c>
      <c r="K2658" s="2">
        <f t="shared" si="369"/>
        <v>362.64800000000002</v>
      </c>
      <c r="L2658" s="2">
        <f t="shared" si="374"/>
        <v>363</v>
      </c>
      <c r="M2658" s="2">
        <f t="shared" si="375"/>
        <v>363</v>
      </c>
      <c r="N2658" s="2">
        <f t="shared" si="376"/>
        <v>362</v>
      </c>
      <c r="O2658">
        <f t="shared" si="370"/>
        <v>2023</v>
      </c>
      <c r="P2658" t="str">
        <f t="shared" si="371"/>
        <v>Oct</v>
      </c>
      <c r="Q2658" t="str">
        <f t="shared" si="372"/>
        <v>Oct-2023</v>
      </c>
      <c r="R2658" s="2" t="str">
        <f t="shared" si="377"/>
        <v>ADULTS</v>
      </c>
    </row>
    <row r="2659" spans="1:18" x14ac:dyDescent="0.35">
      <c r="A2659" s="1">
        <v>45189</v>
      </c>
      <c r="B2659" t="s">
        <v>2689</v>
      </c>
      <c r="C2659">
        <v>40</v>
      </c>
      <c r="D2659" t="s">
        <v>9</v>
      </c>
      <c r="E2659" t="s">
        <v>15</v>
      </c>
      <c r="F2659" t="s">
        <v>30</v>
      </c>
      <c r="G2659" s="6">
        <f>VLOOKUP(F2659,S$11:$T$15, 2, FALSE)</f>
        <v>2496.7676064257025</v>
      </c>
      <c r="H2659" t="s">
        <v>37</v>
      </c>
      <c r="I2659" s="2">
        <v>170.24</v>
      </c>
      <c r="J2659" t="str">
        <f t="shared" si="373"/>
        <v>40-59</v>
      </c>
      <c r="K2659" s="2">
        <f t="shared" si="369"/>
        <v>187.26400000000004</v>
      </c>
      <c r="L2659" s="2">
        <f t="shared" si="374"/>
        <v>187</v>
      </c>
      <c r="M2659" s="2">
        <f t="shared" si="375"/>
        <v>188</v>
      </c>
      <c r="N2659" s="2">
        <f t="shared" si="376"/>
        <v>187</v>
      </c>
      <c r="O2659">
        <f t="shared" si="370"/>
        <v>2023</v>
      </c>
      <c r="P2659" t="str">
        <f t="shared" si="371"/>
        <v>Sep</v>
      </c>
      <c r="Q2659" t="str">
        <f t="shared" si="372"/>
        <v>Sep-2023</v>
      </c>
      <c r="R2659" s="2" t="str">
        <f t="shared" si="377"/>
        <v>ADULTS</v>
      </c>
    </row>
    <row r="2660" spans="1:18" x14ac:dyDescent="0.35">
      <c r="A2660" s="1">
        <v>44688</v>
      </c>
      <c r="B2660" t="s">
        <v>2690</v>
      </c>
      <c r="C2660">
        <v>51</v>
      </c>
      <c r="D2660" t="s">
        <v>14</v>
      </c>
      <c r="E2660" t="s">
        <v>10</v>
      </c>
      <c r="F2660" t="s">
        <v>23</v>
      </c>
      <c r="G2660" s="6">
        <f>VLOOKUP(F2660,S$11:$T$15, 2, FALSE)</f>
        <v>2440.2966694490819</v>
      </c>
      <c r="H2660" t="s">
        <v>37</v>
      </c>
      <c r="I2660" s="2">
        <v>963.14</v>
      </c>
      <c r="J2660" t="str">
        <f t="shared" si="373"/>
        <v>40-59</v>
      </c>
      <c r="K2660" s="2">
        <f t="shared" si="369"/>
        <v>1059.4540000000002</v>
      </c>
      <c r="L2660" s="2">
        <f t="shared" si="374"/>
        <v>1059</v>
      </c>
      <c r="M2660" s="2">
        <f t="shared" si="375"/>
        <v>1060</v>
      </c>
      <c r="N2660" s="2">
        <f t="shared" si="376"/>
        <v>1059</v>
      </c>
      <c r="O2660">
        <f t="shared" si="370"/>
        <v>2022</v>
      </c>
      <c r="P2660" t="str">
        <f t="shared" si="371"/>
        <v>May</v>
      </c>
      <c r="Q2660" t="str">
        <f t="shared" si="372"/>
        <v>May-2022</v>
      </c>
      <c r="R2660" s="2" t="str">
        <f t="shared" si="377"/>
        <v>ADULTS</v>
      </c>
    </row>
    <row r="2661" spans="1:18" x14ac:dyDescent="0.35">
      <c r="A2661" s="1">
        <v>44626</v>
      </c>
      <c r="B2661" t="s">
        <v>2691</v>
      </c>
      <c r="C2661">
        <v>73</v>
      </c>
      <c r="D2661" t="s">
        <v>14</v>
      </c>
      <c r="E2661" t="s">
        <v>22</v>
      </c>
      <c r="F2661" t="s">
        <v>16</v>
      </c>
      <c r="G2661" s="6">
        <f>VLOOKUP(F2661,S$11:$T$15, 2, FALSE)</f>
        <v>2509.1716796874998</v>
      </c>
      <c r="H2661" t="s">
        <v>37</v>
      </c>
      <c r="I2661" s="2">
        <v>1905.88</v>
      </c>
      <c r="J2661" t="str">
        <f t="shared" si="373"/>
        <v>&gt;59</v>
      </c>
      <c r="K2661" s="2">
        <f t="shared" si="369"/>
        <v>2096.4680000000003</v>
      </c>
      <c r="L2661" s="2">
        <f t="shared" si="374"/>
        <v>2096</v>
      </c>
      <c r="M2661" s="2">
        <f t="shared" si="375"/>
        <v>2097</v>
      </c>
      <c r="N2661" s="2">
        <f t="shared" si="376"/>
        <v>2096</v>
      </c>
      <c r="O2661">
        <f t="shared" si="370"/>
        <v>2022</v>
      </c>
      <c r="P2661" t="str">
        <f t="shared" si="371"/>
        <v>Mar</v>
      </c>
      <c r="Q2661" t="str">
        <f t="shared" si="372"/>
        <v>Mar-2022</v>
      </c>
      <c r="R2661" s="2" t="str">
        <f t="shared" si="377"/>
        <v>ADULTS</v>
      </c>
    </row>
    <row r="2662" spans="1:18" x14ac:dyDescent="0.35">
      <c r="A2662" s="1">
        <v>44822</v>
      </c>
      <c r="B2662" t="s">
        <v>2692</v>
      </c>
      <c r="C2662">
        <v>57</v>
      </c>
      <c r="D2662" t="s">
        <v>14</v>
      </c>
      <c r="E2662" t="s">
        <v>35</v>
      </c>
      <c r="F2662" t="s">
        <v>16</v>
      </c>
      <c r="G2662" s="6">
        <f>VLOOKUP(F2662,S$11:$T$15, 2, FALSE)</f>
        <v>2509.1716796874998</v>
      </c>
      <c r="H2662" t="s">
        <v>40</v>
      </c>
      <c r="I2662" s="2">
        <v>2316.61</v>
      </c>
      <c r="J2662" t="str">
        <f t="shared" si="373"/>
        <v>40-59</v>
      </c>
      <c r="K2662" s="2">
        <f t="shared" si="369"/>
        <v>2548.2710000000002</v>
      </c>
      <c r="L2662" s="2">
        <f t="shared" si="374"/>
        <v>2548</v>
      </c>
      <c r="M2662" s="2">
        <f t="shared" si="375"/>
        <v>2549</v>
      </c>
      <c r="N2662" s="2">
        <f t="shared" si="376"/>
        <v>2548</v>
      </c>
      <c r="O2662">
        <f t="shared" si="370"/>
        <v>2022</v>
      </c>
      <c r="P2662" t="str">
        <f t="shared" si="371"/>
        <v>Sep</v>
      </c>
      <c r="Q2662" t="str">
        <f t="shared" si="372"/>
        <v>Sep-2022</v>
      </c>
      <c r="R2662" s="2" t="str">
        <f t="shared" si="377"/>
        <v>ADULTS</v>
      </c>
    </row>
    <row r="2663" spans="1:18" x14ac:dyDescent="0.35">
      <c r="A2663" s="1">
        <v>44634</v>
      </c>
      <c r="B2663" t="s">
        <v>2693</v>
      </c>
      <c r="C2663">
        <v>62</v>
      </c>
      <c r="D2663" t="s">
        <v>14</v>
      </c>
      <c r="E2663" t="s">
        <v>15</v>
      </c>
      <c r="F2663" t="s">
        <v>30</v>
      </c>
      <c r="G2663" s="6">
        <f>VLOOKUP(F2663,S$11:$T$15, 2, FALSE)</f>
        <v>2496.7676064257025</v>
      </c>
      <c r="H2663" t="s">
        <v>37</v>
      </c>
      <c r="I2663" s="2">
        <v>1347.79</v>
      </c>
      <c r="J2663" t="str">
        <f t="shared" si="373"/>
        <v>&gt;59</v>
      </c>
      <c r="K2663" s="2">
        <f t="shared" si="369"/>
        <v>1482.5690000000002</v>
      </c>
      <c r="L2663" s="2">
        <f t="shared" si="374"/>
        <v>1483</v>
      </c>
      <c r="M2663" s="2">
        <f t="shared" si="375"/>
        <v>1483</v>
      </c>
      <c r="N2663" s="2">
        <f t="shared" si="376"/>
        <v>1482</v>
      </c>
      <c r="O2663">
        <f t="shared" si="370"/>
        <v>2022</v>
      </c>
      <c r="P2663" t="str">
        <f t="shared" si="371"/>
        <v>Mar</v>
      </c>
      <c r="Q2663" t="str">
        <f t="shared" si="372"/>
        <v>Mar-2022</v>
      </c>
      <c r="R2663" s="2" t="str">
        <f t="shared" si="377"/>
        <v>ADULTS</v>
      </c>
    </row>
    <row r="2664" spans="1:18" x14ac:dyDescent="0.35">
      <c r="A2664" s="1">
        <v>44776</v>
      </c>
      <c r="B2664" t="s">
        <v>2694</v>
      </c>
      <c r="C2664">
        <v>31</v>
      </c>
      <c r="D2664" t="s">
        <v>14</v>
      </c>
      <c r="E2664" t="s">
        <v>33</v>
      </c>
      <c r="F2664" t="s">
        <v>23</v>
      </c>
      <c r="G2664" s="6">
        <f>VLOOKUP(F2664,S$11:$T$15, 2, FALSE)</f>
        <v>2440.2966694490819</v>
      </c>
      <c r="H2664" t="s">
        <v>12</v>
      </c>
      <c r="I2664" s="2">
        <v>2608.9299999999998</v>
      </c>
      <c r="J2664" t="str">
        <f t="shared" si="373"/>
        <v>18-39</v>
      </c>
      <c r="K2664" s="2">
        <f t="shared" si="369"/>
        <v>2869.8229999999999</v>
      </c>
      <c r="L2664" s="2">
        <f t="shared" si="374"/>
        <v>2870</v>
      </c>
      <c r="M2664" s="2">
        <f t="shared" si="375"/>
        <v>2870</v>
      </c>
      <c r="N2664" s="2">
        <f t="shared" si="376"/>
        <v>2869</v>
      </c>
      <c r="O2664">
        <f t="shared" si="370"/>
        <v>2022</v>
      </c>
      <c r="P2664" t="str">
        <f t="shared" si="371"/>
        <v>Aug</v>
      </c>
      <c r="Q2664" t="str">
        <f t="shared" si="372"/>
        <v>Aug-2022</v>
      </c>
      <c r="R2664" s="2" t="str">
        <f t="shared" si="377"/>
        <v>ADULTS</v>
      </c>
    </row>
    <row r="2665" spans="1:18" x14ac:dyDescent="0.35">
      <c r="A2665" s="1">
        <v>44716</v>
      </c>
      <c r="B2665" t="s">
        <v>2695</v>
      </c>
      <c r="C2665">
        <v>5</v>
      </c>
      <c r="D2665" t="s">
        <v>21</v>
      </c>
      <c r="E2665" t="s">
        <v>15</v>
      </c>
      <c r="F2665" t="s">
        <v>11</v>
      </c>
      <c r="G2665" s="6">
        <f>VLOOKUP(F2665,S$11:$T$15, 2, FALSE)</f>
        <v>2503.6022787783868</v>
      </c>
      <c r="H2665" t="s">
        <v>17</v>
      </c>
      <c r="I2665" s="2">
        <v>2353.02</v>
      </c>
      <c r="J2665" t="str">
        <f t="shared" si="373"/>
        <v>0-17</v>
      </c>
      <c r="K2665" s="2">
        <f t="shared" si="369"/>
        <v>2588.3220000000001</v>
      </c>
      <c r="L2665" s="2">
        <f t="shared" si="374"/>
        <v>2588</v>
      </c>
      <c r="M2665" s="2">
        <f t="shared" si="375"/>
        <v>2589</v>
      </c>
      <c r="N2665" s="2">
        <f t="shared" si="376"/>
        <v>2588</v>
      </c>
      <c r="O2665">
        <f t="shared" si="370"/>
        <v>2022</v>
      </c>
      <c r="P2665" t="str">
        <f t="shared" si="371"/>
        <v>Jun</v>
      </c>
      <c r="Q2665" t="str">
        <f t="shared" si="372"/>
        <v>Jun-2022</v>
      </c>
      <c r="R2665" s="2" t="str">
        <f t="shared" si="377"/>
        <v>CHILDREN</v>
      </c>
    </row>
    <row r="2666" spans="1:18" x14ac:dyDescent="0.35">
      <c r="A2666" s="1">
        <v>44759</v>
      </c>
      <c r="B2666" t="s">
        <v>2696</v>
      </c>
      <c r="C2666">
        <v>81</v>
      </c>
      <c r="D2666" t="s">
        <v>21</v>
      </c>
      <c r="E2666" t="s">
        <v>19</v>
      </c>
      <c r="F2666" t="s">
        <v>11</v>
      </c>
      <c r="G2666" s="6">
        <f>VLOOKUP(F2666,S$11:$T$15, 2, FALSE)</f>
        <v>2503.6022787783868</v>
      </c>
      <c r="H2666" t="s">
        <v>12</v>
      </c>
      <c r="I2666" s="2">
        <v>1211.29</v>
      </c>
      <c r="J2666" t="str">
        <f t="shared" si="373"/>
        <v>&gt;59</v>
      </c>
      <c r="K2666" s="2">
        <f t="shared" si="369"/>
        <v>1332.4190000000001</v>
      </c>
      <c r="L2666" s="2">
        <f t="shared" si="374"/>
        <v>1332</v>
      </c>
      <c r="M2666" s="2">
        <f t="shared" si="375"/>
        <v>1333</v>
      </c>
      <c r="N2666" s="2">
        <f t="shared" si="376"/>
        <v>1332</v>
      </c>
      <c r="O2666">
        <f t="shared" si="370"/>
        <v>2022</v>
      </c>
      <c r="P2666" t="str">
        <f t="shared" si="371"/>
        <v>Jul</v>
      </c>
      <c r="Q2666" t="str">
        <f t="shared" si="372"/>
        <v>Jul-2022</v>
      </c>
      <c r="R2666" s="2" t="str">
        <f t="shared" si="377"/>
        <v>ADULTS</v>
      </c>
    </row>
    <row r="2667" spans="1:18" x14ac:dyDescent="0.35">
      <c r="A2667" s="1">
        <v>45010</v>
      </c>
      <c r="B2667" t="s">
        <v>2697</v>
      </c>
      <c r="C2667">
        <v>12</v>
      </c>
      <c r="D2667" t="s">
        <v>9</v>
      </c>
      <c r="E2667" t="s">
        <v>19</v>
      </c>
      <c r="F2667" t="s">
        <v>16</v>
      </c>
      <c r="G2667" s="6">
        <f>VLOOKUP(F2667,S$11:$T$15, 2, FALSE)</f>
        <v>2509.1716796874998</v>
      </c>
      <c r="H2667" t="s">
        <v>17</v>
      </c>
      <c r="I2667" s="2">
        <v>2255.4499999999998</v>
      </c>
      <c r="J2667" t="str">
        <f t="shared" si="373"/>
        <v>0-17</v>
      </c>
      <c r="K2667" s="2">
        <f t="shared" si="369"/>
        <v>2480.9949999999999</v>
      </c>
      <c r="L2667" s="2">
        <f t="shared" si="374"/>
        <v>2481</v>
      </c>
      <c r="M2667" s="2">
        <f t="shared" si="375"/>
        <v>2481</v>
      </c>
      <c r="N2667" s="2">
        <f t="shared" si="376"/>
        <v>2480</v>
      </c>
      <c r="O2667">
        <f t="shared" si="370"/>
        <v>2023</v>
      </c>
      <c r="P2667" t="str">
        <f t="shared" si="371"/>
        <v>Mar</v>
      </c>
      <c r="Q2667" t="str">
        <f t="shared" si="372"/>
        <v>Mar-2023</v>
      </c>
      <c r="R2667" s="2" t="str">
        <f t="shared" si="377"/>
        <v>CHILDREN</v>
      </c>
    </row>
    <row r="2668" spans="1:18" x14ac:dyDescent="0.35">
      <c r="A2668" s="1">
        <v>44820</v>
      </c>
      <c r="B2668" t="s">
        <v>2698</v>
      </c>
      <c r="C2668">
        <v>5</v>
      </c>
      <c r="D2668" t="s">
        <v>14</v>
      </c>
      <c r="E2668" t="s">
        <v>27</v>
      </c>
      <c r="F2668" t="s">
        <v>11</v>
      </c>
      <c r="G2668" s="6">
        <f>VLOOKUP(F2668,S$11:$T$15, 2, FALSE)</f>
        <v>2503.6022787783868</v>
      </c>
      <c r="H2668" t="s">
        <v>28</v>
      </c>
      <c r="I2668" s="2">
        <v>767.5</v>
      </c>
      <c r="J2668" t="str">
        <f t="shared" si="373"/>
        <v>0-17</v>
      </c>
      <c r="K2668" s="2">
        <f t="shared" si="369"/>
        <v>844.25000000000011</v>
      </c>
      <c r="L2668" s="2">
        <f t="shared" si="374"/>
        <v>844</v>
      </c>
      <c r="M2668" s="2">
        <f t="shared" si="375"/>
        <v>845</v>
      </c>
      <c r="N2668" s="2">
        <f t="shared" si="376"/>
        <v>844</v>
      </c>
      <c r="O2668">
        <f t="shared" si="370"/>
        <v>2022</v>
      </c>
      <c r="P2668" t="str">
        <f t="shared" si="371"/>
        <v>Sep</v>
      </c>
      <c r="Q2668" t="str">
        <f t="shared" si="372"/>
        <v>Sep-2022</v>
      </c>
      <c r="R2668" s="2" t="str">
        <f t="shared" si="377"/>
        <v>CHILDREN</v>
      </c>
    </row>
    <row r="2669" spans="1:18" x14ac:dyDescent="0.35">
      <c r="A2669" s="1">
        <v>44895</v>
      </c>
      <c r="B2669" t="s">
        <v>2699</v>
      </c>
      <c r="C2669">
        <v>93</v>
      </c>
      <c r="D2669" t="s">
        <v>21</v>
      </c>
      <c r="E2669" t="s">
        <v>19</v>
      </c>
      <c r="F2669" t="s">
        <v>30</v>
      </c>
      <c r="G2669" s="6">
        <f>VLOOKUP(F2669,S$11:$T$15, 2, FALSE)</f>
        <v>2496.7676064257025</v>
      </c>
      <c r="H2669" t="s">
        <v>37</v>
      </c>
      <c r="I2669" s="2">
        <v>2725.38</v>
      </c>
      <c r="J2669" t="str">
        <f t="shared" si="373"/>
        <v>&gt;59</v>
      </c>
      <c r="K2669" s="2">
        <f t="shared" si="369"/>
        <v>2997.9180000000006</v>
      </c>
      <c r="L2669" s="2">
        <f t="shared" si="374"/>
        <v>2998</v>
      </c>
      <c r="M2669" s="2">
        <f t="shared" si="375"/>
        <v>2998</v>
      </c>
      <c r="N2669" s="2">
        <f t="shared" si="376"/>
        <v>2997</v>
      </c>
      <c r="O2669">
        <f t="shared" si="370"/>
        <v>2022</v>
      </c>
      <c r="P2669" t="str">
        <f t="shared" si="371"/>
        <v>Nov</v>
      </c>
      <c r="Q2669" t="str">
        <f t="shared" si="372"/>
        <v>Nov-2022</v>
      </c>
      <c r="R2669" s="2" t="str">
        <f t="shared" si="377"/>
        <v>ADULTS</v>
      </c>
    </row>
    <row r="2670" spans="1:18" x14ac:dyDescent="0.35">
      <c r="A2670" s="1">
        <v>45227</v>
      </c>
      <c r="B2670" t="s">
        <v>2700</v>
      </c>
      <c r="C2670">
        <v>71</v>
      </c>
      <c r="D2670" t="s">
        <v>9</v>
      </c>
      <c r="E2670" t="s">
        <v>33</v>
      </c>
      <c r="F2670" t="s">
        <v>11</v>
      </c>
      <c r="G2670" s="6">
        <f>VLOOKUP(F2670,S$11:$T$15, 2, FALSE)</f>
        <v>2503.6022787783868</v>
      </c>
      <c r="H2670" t="s">
        <v>17</v>
      </c>
      <c r="I2670" s="2">
        <v>4863.96</v>
      </c>
      <c r="J2670" t="str">
        <f t="shared" si="373"/>
        <v>&gt;59</v>
      </c>
      <c r="K2670" s="2">
        <f t="shared" si="369"/>
        <v>5350.3560000000007</v>
      </c>
      <c r="L2670" s="2">
        <f t="shared" si="374"/>
        <v>5350</v>
      </c>
      <c r="M2670" s="2">
        <f t="shared" si="375"/>
        <v>5351</v>
      </c>
      <c r="N2670" s="2">
        <f t="shared" si="376"/>
        <v>5350</v>
      </c>
      <c r="O2670">
        <f t="shared" si="370"/>
        <v>2023</v>
      </c>
      <c r="P2670" t="str">
        <f t="shared" si="371"/>
        <v>Oct</v>
      </c>
      <c r="Q2670" t="str">
        <f t="shared" si="372"/>
        <v>Oct-2023</v>
      </c>
      <c r="R2670" s="2" t="str">
        <f t="shared" si="377"/>
        <v>ADULTS</v>
      </c>
    </row>
    <row r="2671" spans="1:18" x14ac:dyDescent="0.35">
      <c r="A2671" s="1">
        <v>45174</v>
      </c>
      <c r="B2671" t="s">
        <v>2701</v>
      </c>
      <c r="C2671">
        <v>78</v>
      </c>
      <c r="D2671" t="s">
        <v>21</v>
      </c>
      <c r="E2671" t="s">
        <v>25</v>
      </c>
      <c r="F2671" t="s">
        <v>11</v>
      </c>
      <c r="G2671" s="6">
        <f>VLOOKUP(F2671,S$11:$T$15, 2, FALSE)</f>
        <v>2503.6022787783868</v>
      </c>
      <c r="H2671" t="s">
        <v>12</v>
      </c>
      <c r="I2671" s="2">
        <v>4339.96</v>
      </c>
      <c r="J2671" t="str">
        <f t="shared" si="373"/>
        <v>&gt;59</v>
      </c>
      <c r="K2671" s="2">
        <f t="shared" si="369"/>
        <v>4773.9560000000001</v>
      </c>
      <c r="L2671" s="2">
        <f t="shared" si="374"/>
        <v>4774</v>
      </c>
      <c r="M2671" s="2">
        <f t="shared" si="375"/>
        <v>4774</v>
      </c>
      <c r="N2671" s="2">
        <f t="shared" si="376"/>
        <v>4773</v>
      </c>
      <c r="O2671">
        <f t="shared" si="370"/>
        <v>2023</v>
      </c>
      <c r="P2671" t="str">
        <f t="shared" si="371"/>
        <v>Sep</v>
      </c>
      <c r="Q2671" t="str">
        <f t="shared" si="372"/>
        <v>Sep-2023</v>
      </c>
      <c r="R2671" s="2" t="str">
        <f t="shared" si="377"/>
        <v>ADULTS</v>
      </c>
    </row>
    <row r="2672" spans="1:18" x14ac:dyDescent="0.35">
      <c r="A2672" s="1">
        <v>45196</v>
      </c>
      <c r="B2672" t="s">
        <v>2702</v>
      </c>
      <c r="C2672">
        <v>13</v>
      </c>
      <c r="D2672" t="s">
        <v>14</v>
      </c>
      <c r="E2672" t="s">
        <v>33</v>
      </c>
      <c r="F2672" t="s">
        <v>11</v>
      </c>
      <c r="G2672" s="6">
        <f>VLOOKUP(F2672,S$11:$T$15, 2, FALSE)</f>
        <v>2503.6022787783868</v>
      </c>
      <c r="H2672" t="s">
        <v>17</v>
      </c>
      <c r="I2672" s="2">
        <v>158.28</v>
      </c>
      <c r="J2672" t="str">
        <f t="shared" si="373"/>
        <v>0-17</v>
      </c>
      <c r="K2672" s="2">
        <f t="shared" si="369"/>
        <v>174.108</v>
      </c>
      <c r="L2672" s="2">
        <f t="shared" si="374"/>
        <v>174</v>
      </c>
      <c r="M2672" s="2">
        <f t="shared" si="375"/>
        <v>175</v>
      </c>
      <c r="N2672" s="2">
        <f t="shared" si="376"/>
        <v>174</v>
      </c>
      <c r="O2672">
        <f t="shared" si="370"/>
        <v>2023</v>
      </c>
      <c r="P2672" t="str">
        <f t="shared" si="371"/>
        <v>Sep</v>
      </c>
      <c r="Q2672" t="str">
        <f t="shared" si="372"/>
        <v>Sep-2023</v>
      </c>
      <c r="R2672" s="2" t="str">
        <f t="shared" si="377"/>
        <v>CHILDREN</v>
      </c>
    </row>
    <row r="2673" spans="1:18" x14ac:dyDescent="0.35">
      <c r="A2673" s="1">
        <v>45183</v>
      </c>
      <c r="B2673" t="s">
        <v>2703</v>
      </c>
      <c r="C2673">
        <v>17</v>
      </c>
      <c r="D2673" t="s">
        <v>21</v>
      </c>
      <c r="E2673" t="s">
        <v>33</v>
      </c>
      <c r="F2673" t="s">
        <v>23</v>
      </c>
      <c r="G2673" s="6">
        <f>VLOOKUP(F2673,S$11:$T$15, 2, FALSE)</f>
        <v>2440.2966694490819</v>
      </c>
      <c r="H2673" t="s">
        <v>28</v>
      </c>
      <c r="I2673" s="2">
        <v>3046.37</v>
      </c>
      <c r="J2673" t="str">
        <f t="shared" si="373"/>
        <v>0-17</v>
      </c>
      <c r="K2673" s="2">
        <f t="shared" si="369"/>
        <v>3351.0070000000001</v>
      </c>
      <c r="L2673" s="2">
        <f t="shared" si="374"/>
        <v>3351</v>
      </c>
      <c r="M2673" s="2">
        <f t="shared" si="375"/>
        <v>3352</v>
      </c>
      <c r="N2673" s="2">
        <f t="shared" si="376"/>
        <v>3351</v>
      </c>
      <c r="O2673">
        <f t="shared" si="370"/>
        <v>2023</v>
      </c>
      <c r="P2673" t="str">
        <f t="shared" si="371"/>
        <v>Sep</v>
      </c>
      <c r="Q2673" t="str">
        <f t="shared" si="372"/>
        <v>Sep-2023</v>
      </c>
      <c r="R2673" s="2" t="str">
        <f t="shared" si="377"/>
        <v>CHILDREN</v>
      </c>
    </row>
    <row r="2674" spans="1:18" x14ac:dyDescent="0.35">
      <c r="A2674" s="1">
        <v>45086</v>
      </c>
      <c r="B2674" t="s">
        <v>2704</v>
      </c>
      <c r="C2674">
        <v>35</v>
      </c>
      <c r="D2674" t="s">
        <v>9</v>
      </c>
      <c r="E2674" t="s">
        <v>22</v>
      </c>
      <c r="F2674" t="s">
        <v>11</v>
      </c>
      <c r="G2674" s="6">
        <f>VLOOKUP(F2674,S$11:$T$15, 2, FALSE)</f>
        <v>2503.6022787783868</v>
      </c>
      <c r="H2674" t="s">
        <v>40</v>
      </c>
      <c r="I2674" s="2">
        <v>1120.45</v>
      </c>
      <c r="J2674" t="str">
        <f t="shared" si="373"/>
        <v>18-39</v>
      </c>
      <c r="K2674" s="2">
        <f t="shared" si="369"/>
        <v>1232.4950000000001</v>
      </c>
      <c r="L2674" s="2">
        <f t="shared" si="374"/>
        <v>1232</v>
      </c>
      <c r="M2674" s="2">
        <f t="shared" si="375"/>
        <v>1233</v>
      </c>
      <c r="N2674" s="2">
        <f t="shared" si="376"/>
        <v>1232</v>
      </c>
      <c r="O2674">
        <f t="shared" si="370"/>
        <v>2023</v>
      </c>
      <c r="P2674" t="str">
        <f t="shared" si="371"/>
        <v>Jun</v>
      </c>
      <c r="Q2674" t="str">
        <f t="shared" si="372"/>
        <v>Jun-2023</v>
      </c>
      <c r="R2674" s="2" t="str">
        <f t="shared" si="377"/>
        <v>ADULTS</v>
      </c>
    </row>
    <row r="2675" spans="1:18" x14ac:dyDescent="0.35">
      <c r="A2675" s="1">
        <v>44652</v>
      </c>
      <c r="B2675" t="s">
        <v>2705</v>
      </c>
      <c r="C2675">
        <v>82</v>
      </c>
      <c r="D2675" t="s">
        <v>9</v>
      </c>
      <c r="E2675" t="s">
        <v>27</v>
      </c>
      <c r="F2675" t="s">
        <v>16</v>
      </c>
      <c r="G2675" s="6">
        <f>VLOOKUP(F2675,S$11:$T$15, 2, FALSE)</f>
        <v>2509.1716796874998</v>
      </c>
      <c r="H2675" t="s">
        <v>17</v>
      </c>
      <c r="I2675" s="2">
        <v>3338.96</v>
      </c>
      <c r="J2675" t="str">
        <f t="shared" si="373"/>
        <v>&gt;59</v>
      </c>
      <c r="K2675" s="2">
        <f t="shared" si="369"/>
        <v>3672.8560000000002</v>
      </c>
      <c r="L2675" s="2">
        <f t="shared" si="374"/>
        <v>3673</v>
      </c>
      <c r="M2675" s="2">
        <f t="shared" si="375"/>
        <v>3673</v>
      </c>
      <c r="N2675" s="2">
        <f t="shared" si="376"/>
        <v>3672</v>
      </c>
      <c r="O2675">
        <f t="shared" si="370"/>
        <v>2022</v>
      </c>
      <c r="P2675" t="str">
        <f t="shared" si="371"/>
        <v>Apr</v>
      </c>
      <c r="Q2675" t="str">
        <f t="shared" si="372"/>
        <v>Apr-2022</v>
      </c>
      <c r="R2675" s="2" t="str">
        <f t="shared" si="377"/>
        <v>ADULTS</v>
      </c>
    </row>
    <row r="2676" spans="1:18" x14ac:dyDescent="0.35">
      <c r="A2676" s="1">
        <v>44888</v>
      </c>
      <c r="B2676" t="s">
        <v>2706</v>
      </c>
      <c r="C2676">
        <v>25</v>
      </c>
      <c r="D2676" t="s">
        <v>9</v>
      </c>
      <c r="E2676" t="s">
        <v>15</v>
      </c>
      <c r="F2676" t="s">
        <v>23</v>
      </c>
      <c r="G2676" s="6">
        <f>VLOOKUP(F2676,S$11:$T$15, 2, FALSE)</f>
        <v>2440.2966694490819</v>
      </c>
      <c r="H2676" t="s">
        <v>40</v>
      </c>
      <c r="I2676" s="2">
        <v>451.37</v>
      </c>
      <c r="J2676" t="str">
        <f t="shared" si="373"/>
        <v>18-39</v>
      </c>
      <c r="K2676" s="2">
        <f t="shared" si="369"/>
        <v>496.50700000000006</v>
      </c>
      <c r="L2676" s="2">
        <f t="shared" si="374"/>
        <v>497</v>
      </c>
      <c r="M2676" s="2">
        <f t="shared" si="375"/>
        <v>497</v>
      </c>
      <c r="N2676" s="2">
        <f t="shared" si="376"/>
        <v>496</v>
      </c>
      <c r="O2676">
        <f t="shared" si="370"/>
        <v>2022</v>
      </c>
      <c r="P2676" t="str">
        <f t="shared" si="371"/>
        <v>Nov</v>
      </c>
      <c r="Q2676" t="str">
        <f t="shared" si="372"/>
        <v>Nov-2022</v>
      </c>
      <c r="R2676" s="2" t="str">
        <f t="shared" si="377"/>
        <v>ADULTS</v>
      </c>
    </row>
    <row r="2677" spans="1:18" x14ac:dyDescent="0.35">
      <c r="A2677" s="1">
        <v>45194</v>
      </c>
      <c r="B2677" t="s">
        <v>2707</v>
      </c>
      <c r="C2677">
        <v>26</v>
      </c>
      <c r="D2677" t="s">
        <v>9</v>
      </c>
      <c r="E2677" t="s">
        <v>15</v>
      </c>
      <c r="F2677" t="s">
        <v>30</v>
      </c>
      <c r="G2677" s="6">
        <f>VLOOKUP(F2677,S$11:$T$15, 2, FALSE)</f>
        <v>2496.7676064257025</v>
      </c>
      <c r="H2677" t="s">
        <v>12</v>
      </c>
      <c r="I2677" s="2">
        <v>4517.82</v>
      </c>
      <c r="J2677" t="str">
        <f t="shared" si="373"/>
        <v>18-39</v>
      </c>
      <c r="K2677" s="2">
        <f t="shared" si="369"/>
        <v>4969.6019999999999</v>
      </c>
      <c r="L2677" s="2">
        <f t="shared" si="374"/>
        <v>4970</v>
      </c>
      <c r="M2677" s="2">
        <f t="shared" si="375"/>
        <v>4970</v>
      </c>
      <c r="N2677" s="2">
        <f t="shared" si="376"/>
        <v>4969</v>
      </c>
      <c r="O2677">
        <f t="shared" si="370"/>
        <v>2023</v>
      </c>
      <c r="P2677" t="str">
        <f t="shared" si="371"/>
        <v>Sep</v>
      </c>
      <c r="Q2677" t="str">
        <f t="shared" si="372"/>
        <v>Sep-2023</v>
      </c>
      <c r="R2677" s="2" t="str">
        <f t="shared" si="377"/>
        <v>ADULTS</v>
      </c>
    </row>
    <row r="2678" spans="1:18" x14ac:dyDescent="0.35">
      <c r="A2678" s="1">
        <v>45124</v>
      </c>
      <c r="B2678" t="s">
        <v>2708</v>
      </c>
      <c r="C2678">
        <v>27</v>
      </c>
      <c r="D2678" t="s">
        <v>14</v>
      </c>
      <c r="E2678" t="s">
        <v>10</v>
      </c>
      <c r="F2678" t="s">
        <v>16</v>
      </c>
      <c r="G2678" s="6">
        <f>VLOOKUP(F2678,S$11:$T$15, 2, FALSE)</f>
        <v>2509.1716796874998</v>
      </c>
      <c r="H2678" t="s">
        <v>28</v>
      </c>
      <c r="I2678" s="2">
        <v>3163.34</v>
      </c>
      <c r="J2678" t="str">
        <f t="shared" si="373"/>
        <v>18-39</v>
      </c>
      <c r="K2678" s="2">
        <f t="shared" si="369"/>
        <v>3479.6740000000004</v>
      </c>
      <c r="L2678" s="2">
        <f t="shared" si="374"/>
        <v>3480</v>
      </c>
      <c r="M2678" s="2">
        <f t="shared" si="375"/>
        <v>3480</v>
      </c>
      <c r="N2678" s="2">
        <f t="shared" si="376"/>
        <v>3479</v>
      </c>
      <c r="O2678">
        <f t="shared" si="370"/>
        <v>2023</v>
      </c>
      <c r="P2678" t="str">
        <f t="shared" si="371"/>
        <v>Jul</v>
      </c>
      <c r="Q2678" t="str">
        <f t="shared" si="372"/>
        <v>Jul-2023</v>
      </c>
      <c r="R2678" s="2" t="str">
        <f t="shared" si="377"/>
        <v>ADULTS</v>
      </c>
    </row>
    <row r="2679" spans="1:18" x14ac:dyDescent="0.35">
      <c r="A2679" s="1">
        <v>45037</v>
      </c>
      <c r="B2679" t="s">
        <v>2709</v>
      </c>
      <c r="C2679">
        <v>20</v>
      </c>
      <c r="D2679" t="s">
        <v>21</v>
      </c>
      <c r="E2679" t="s">
        <v>10</v>
      </c>
      <c r="F2679" t="s">
        <v>11</v>
      </c>
      <c r="G2679" s="6">
        <f>VLOOKUP(F2679,S$11:$T$15, 2, FALSE)</f>
        <v>2503.6022787783868</v>
      </c>
      <c r="H2679" t="s">
        <v>37</v>
      </c>
      <c r="I2679" s="2">
        <v>4887.2700000000004</v>
      </c>
      <c r="J2679" t="str">
        <f t="shared" si="373"/>
        <v>18-39</v>
      </c>
      <c r="K2679" s="2">
        <f t="shared" si="369"/>
        <v>5375.9970000000012</v>
      </c>
      <c r="L2679" s="2">
        <f t="shared" si="374"/>
        <v>5376</v>
      </c>
      <c r="M2679" s="2">
        <f t="shared" si="375"/>
        <v>5376</v>
      </c>
      <c r="N2679" s="2">
        <f t="shared" si="376"/>
        <v>5375</v>
      </c>
      <c r="O2679">
        <f t="shared" si="370"/>
        <v>2023</v>
      </c>
      <c r="P2679" t="str">
        <f t="shared" si="371"/>
        <v>Apr</v>
      </c>
      <c r="Q2679" t="str">
        <f t="shared" si="372"/>
        <v>Apr-2023</v>
      </c>
      <c r="R2679" s="2" t="str">
        <f t="shared" si="377"/>
        <v>ADULTS</v>
      </c>
    </row>
    <row r="2680" spans="1:18" x14ac:dyDescent="0.35">
      <c r="A2680" s="1">
        <v>44982</v>
      </c>
      <c r="B2680" t="s">
        <v>2710</v>
      </c>
      <c r="C2680">
        <v>39</v>
      </c>
      <c r="D2680" t="s">
        <v>9</v>
      </c>
      <c r="E2680" t="s">
        <v>22</v>
      </c>
      <c r="F2680" t="s">
        <v>23</v>
      </c>
      <c r="G2680" s="6">
        <f>VLOOKUP(F2680,S$11:$T$15, 2, FALSE)</f>
        <v>2440.2966694490819</v>
      </c>
      <c r="H2680" t="s">
        <v>37</v>
      </c>
      <c r="I2680" s="2">
        <v>1516.73</v>
      </c>
      <c r="J2680" t="str">
        <f t="shared" si="373"/>
        <v>18-39</v>
      </c>
      <c r="K2680" s="2">
        <f t="shared" si="369"/>
        <v>1668.4030000000002</v>
      </c>
      <c r="L2680" s="2">
        <f t="shared" si="374"/>
        <v>1668</v>
      </c>
      <c r="M2680" s="2">
        <f t="shared" si="375"/>
        <v>1669</v>
      </c>
      <c r="N2680" s="2">
        <f t="shared" si="376"/>
        <v>1668</v>
      </c>
      <c r="O2680">
        <f t="shared" si="370"/>
        <v>2023</v>
      </c>
      <c r="P2680" t="str">
        <f t="shared" si="371"/>
        <v>Feb</v>
      </c>
      <c r="Q2680" t="str">
        <f t="shared" si="372"/>
        <v>Feb-2023</v>
      </c>
      <c r="R2680" s="2" t="str">
        <f t="shared" si="377"/>
        <v>ADULTS</v>
      </c>
    </row>
    <row r="2681" spans="1:18" x14ac:dyDescent="0.35">
      <c r="A2681" s="1">
        <v>44721</v>
      </c>
      <c r="B2681" t="s">
        <v>2711</v>
      </c>
      <c r="C2681">
        <v>76</v>
      </c>
      <c r="D2681" t="s">
        <v>21</v>
      </c>
      <c r="E2681" t="s">
        <v>10</v>
      </c>
      <c r="F2681" t="s">
        <v>30</v>
      </c>
      <c r="G2681" s="6">
        <f>VLOOKUP(F2681,S$11:$T$15, 2, FALSE)</f>
        <v>2496.7676064257025</v>
      </c>
      <c r="H2681" t="s">
        <v>17</v>
      </c>
      <c r="I2681" s="2">
        <v>3828.98</v>
      </c>
      <c r="J2681" t="str">
        <f t="shared" si="373"/>
        <v>&gt;59</v>
      </c>
      <c r="K2681" s="2">
        <f t="shared" si="369"/>
        <v>4211.8780000000006</v>
      </c>
      <c r="L2681" s="2">
        <f t="shared" si="374"/>
        <v>4212</v>
      </c>
      <c r="M2681" s="2">
        <f t="shared" si="375"/>
        <v>4212</v>
      </c>
      <c r="N2681" s="2">
        <f t="shared" si="376"/>
        <v>4211</v>
      </c>
      <c r="O2681">
        <f t="shared" si="370"/>
        <v>2022</v>
      </c>
      <c r="P2681" t="str">
        <f t="shared" si="371"/>
        <v>Jun</v>
      </c>
      <c r="Q2681" t="str">
        <f t="shared" si="372"/>
        <v>Jun-2022</v>
      </c>
      <c r="R2681" s="2" t="str">
        <f t="shared" si="377"/>
        <v>ADULTS</v>
      </c>
    </row>
    <row r="2682" spans="1:18" x14ac:dyDescent="0.35">
      <c r="A2682" s="1">
        <v>44860</v>
      </c>
      <c r="B2682" t="s">
        <v>2712</v>
      </c>
      <c r="C2682">
        <v>27</v>
      </c>
      <c r="D2682" t="s">
        <v>21</v>
      </c>
      <c r="E2682" t="s">
        <v>19</v>
      </c>
      <c r="F2682" t="s">
        <v>23</v>
      </c>
      <c r="G2682" s="6">
        <f>VLOOKUP(F2682,S$11:$T$15, 2, FALSE)</f>
        <v>2440.2966694490819</v>
      </c>
      <c r="H2682" t="s">
        <v>37</v>
      </c>
      <c r="I2682" s="2">
        <v>4031.59</v>
      </c>
      <c r="J2682" t="str">
        <f t="shared" si="373"/>
        <v>18-39</v>
      </c>
      <c r="K2682" s="2">
        <f t="shared" si="369"/>
        <v>4434.7490000000007</v>
      </c>
      <c r="L2682" s="2">
        <f t="shared" si="374"/>
        <v>4435</v>
      </c>
      <c r="M2682" s="2">
        <f t="shared" si="375"/>
        <v>4435</v>
      </c>
      <c r="N2682" s="2">
        <f t="shared" si="376"/>
        <v>4434</v>
      </c>
      <c r="O2682">
        <f t="shared" si="370"/>
        <v>2022</v>
      </c>
      <c r="P2682" t="str">
        <f t="shared" si="371"/>
        <v>Oct</v>
      </c>
      <c r="Q2682" t="str">
        <f t="shared" si="372"/>
        <v>Oct-2022</v>
      </c>
      <c r="R2682" s="2" t="str">
        <f t="shared" si="377"/>
        <v>ADULTS</v>
      </c>
    </row>
    <row r="2683" spans="1:18" x14ac:dyDescent="0.35">
      <c r="A2683" s="1">
        <v>45269</v>
      </c>
      <c r="B2683" t="s">
        <v>2713</v>
      </c>
      <c r="C2683">
        <v>80</v>
      </c>
      <c r="D2683" t="s">
        <v>21</v>
      </c>
      <c r="E2683" t="s">
        <v>15</v>
      </c>
      <c r="F2683" t="s">
        <v>11</v>
      </c>
      <c r="G2683" s="6">
        <f>VLOOKUP(F2683,S$11:$T$15, 2, FALSE)</f>
        <v>2503.6022787783868</v>
      </c>
      <c r="H2683" t="s">
        <v>40</v>
      </c>
      <c r="I2683" s="2">
        <v>591.65</v>
      </c>
      <c r="J2683" t="str">
        <f t="shared" si="373"/>
        <v>&gt;59</v>
      </c>
      <c r="K2683" s="2">
        <f t="shared" si="369"/>
        <v>650.81500000000005</v>
      </c>
      <c r="L2683" s="2">
        <f t="shared" si="374"/>
        <v>651</v>
      </c>
      <c r="M2683" s="2">
        <f t="shared" si="375"/>
        <v>651</v>
      </c>
      <c r="N2683" s="2">
        <f t="shared" si="376"/>
        <v>650</v>
      </c>
      <c r="O2683">
        <f t="shared" si="370"/>
        <v>2023</v>
      </c>
      <c r="P2683" t="str">
        <f t="shared" si="371"/>
        <v>Dec</v>
      </c>
      <c r="Q2683" t="str">
        <f t="shared" si="372"/>
        <v>Dec-2023</v>
      </c>
      <c r="R2683" s="2" t="str">
        <f t="shared" si="377"/>
        <v>ADULTS</v>
      </c>
    </row>
    <row r="2684" spans="1:18" x14ac:dyDescent="0.35">
      <c r="A2684" s="1">
        <v>45077</v>
      </c>
      <c r="B2684" t="s">
        <v>2714</v>
      </c>
      <c r="C2684">
        <v>64</v>
      </c>
      <c r="D2684" t="s">
        <v>14</v>
      </c>
      <c r="E2684" t="s">
        <v>19</v>
      </c>
      <c r="F2684" t="s">
        <v>23</v>
      </c>
      <c r="G2684" s="6">
        <f>VLOOKUP(F2684,S$11:$T$15, 2, FALSE)</f>
        <v>2440.2966694490819</v>
      </c>
      <c r="H2684" t="s">
        <v>12</v>
      </c>
      <c r="I2684" s="2">
        <v>4467.68</v>
      </c>
      <c r="J2684" t="str">
        <f t="shared" si="373"/>
        <v>&gt;59</v>
      </c>
      <c r="K2684" s="2">
        <f t="shared" si="369"/>
        <v>4914.4480000000003</v>
      </c>
      <c r="L2684" s="2">
        <f t="shared" si="374"/>
        <v>4914</v>
      </c>
      <c r="M2684" s="2">
        <f t="shared" si="375"/>
        <v>4915</v>
      </c>
      <c r="N2684" s="2">
        <f t="shared" si="376"/>
        <v>4914</v>
      </c>
      <c r="O2684">
        <f t="shared" si="370"/>
        <v>2023</v>
      </c>
      <c r="P2684" t="str">
        <f t="shared" si="371"/>
        <v>May</v>
      </c>
      <c r="Q2684" t="str">
        <f t="shared" si="372"/>
        <v>May-2023</v>
      </c>
      <c r="R2684" s="2" t="str">
        <f t="shared" si="377"/>
        <v>ADULTS</v>
      </c>
    </row>
    <row r="2685" spans="1:18" x14ac:dyDescent="0.35">
      <c r="A2685" s="1">
        <v>44588</v>
      </c>
      <c r="B2685" t="s">
        <v>2715</v>
      </c>
      <c r="C2685">
        <v>2</v>
      </c>
      <c r="D2685" t="s">
        <v>21</v>
      </c>
      <c r="E2685" t="s">
        <v>15</v>
      </c>
      <c r="F2685" t="s">
        <v>23</v>
      </c>
      <c r="G2685" s="6">
        <f>VLOOKUP(F2685,S$11:$T$15, 2, FALSE)</f>
        <v>2440.2966694490819</v>
      </c>
      <c r="H2685" t="s">
        <v>17</v>
      </c>
      <c r="I2685" s="2">
        <v>4455.75</v>
      </c>
      <c r="J2685" t="str">
        <f t="shared" si="373"/>
        <v>0-17</v>
      </c>
      <c r="K2685" s="2">
        <f t="shared" si="369"/>
        <v>4901.3250000000007</v>
      </c>
      <c r="L2685" s="2">
        <f t="shared" si="374"/>
        <v>4901</v>
      </c>
      <c r="M2685" s="2">
        <f t="shared" si="375"/>
        <v>4902</v>
      </c>
      <c r="N2685" s="2">
        <f t="shared" si="376"/>
        <v>4901</v>
      </c>
      <c r="O2685">
        <f t="shared" si="370"/>
        <v>2022</v>
      </c>
      <c r="P2685" t="str">
        <f t="shared" si="371"/>
        <v>Jan</v>
      </c>
      <c r="Q2685" t="str">
        <f t="shared" si="372"/>
        <v>Jan-2022</v>
      </c>
      <c r="R2685" s="2" t="str">
        <f t="shared" si="377"/>
        <v>CHILDREN</v>
      </c>
    </row>
    <row r="2686" spans="1:18" x14ac:dyDescent="0.35">
      <c r="A2686" s="1">
        <v>45218</v>
      </c>
      <c r="B2686" t="s">
        <v>2716</v>
      </c>
      <c r="C2686">
        <v>70</v>
      </c>
      <c r="D2686" t="s">
        <v>14</v>
      </c>
      <c r="E2686" t="s">
        <v>19</v>
      </c>
      <c r="F2686" t="s">
        <v>11</v>
      </c>
      <c r="G2686" s="6">
        <f>VLOOKUP(F2686,S$11:$T$15, 2, FALSE)</f>
        <v>2503.6022787783868</v>
      </c>
      <c r="H2686" t="s">
        <v>12</v>
      </c>
      <c r="I2686" s="2">
        <v>2882.7</v>
      </c>
      <c r="J2686" t="str">
        <f t="shared" si="373"/>
        <v>&gt;59</v>
      </c>
      <c r="K2686" s="2">
        <f t="shared" si="369"/>
        <v>3170.9700000000003</v>
      </c>
      <c r="L2686" s="2">
        <f t="shared" si="374"/>
        <v>3171</v>
      </c>
      <c r="M2686" s="2">
        <f t="shared" si="375"/>
        <v>3171</v>
      </c>
      <c r="N2686" s="2">
        <f t="shared" si="376"/>
        <v>3170</v>
      </c>
      <c r="O2686">
        <f t="shared" si="370"/>
        <v>2023</v>
      </c>
      <c r="P2686" t="str">
        <f t="shared" si="371"/>
        <v>Oct</v>
      </c>
      <c r="Q2686" t="str">
        <f t="shared" si="372"/>
        <v>Oct-2023</v>
      </c>
      <c r="R2686" s="2" t="str">
        <f t="shared" si="377"/>
        <v>ADULTS</v>
      </c>
    </row>
    <row r="2687" spans="1:18" x14ac:dyDescent="0.35">
      <c r="A2687" s="1">
        <v>45203</v>
      </c>
      <c r="B2687" t="s">
        <v>2717</v>
      </c>
      <c r="C2687">
        <v>29</v>
      </c>
      <c r="D2687" t="s">
        <v>14</v>
      </c>
      <c r="E2687" t="s">
        <v>35</v>
      </c>
      <c r="F2687" t="s">
        <v>30</v>
      </c>
      <c r="G2687" s="6">
        <f>VLOOKUP(F2687,S$11:$T$15, 2, FALSE)</f>
        <v>2496.7676064257025</v>
      </c>
      <c r="H2687" t="s">
        <v>37</v>
      </c>
      <c r="I2687" s="2">
        <v>699.92</v>
      </c>
      <c r="J2687" t="str">
        <f t="shared" si="373"/>
        <v>18-39</v>
      </c>
      <c r="K2687" s="2">
        <f t="shared" si="369"/>
        <v>769.91200000000003</v>
      </c>
      <c r="L2687" s="2">
        <f t="shared" si="374"/>
        <v>770</v>
      </c>
      <c r="M2687" s="2">
        <f t="shared" si="375"/>
        <v>770</v>
      </c>
      <c r="N2687" s="2">
        <f t="shared" si="376"/>
        <v>769</v>
      </c>
      <c r="O2687">
        <f t="shared" si="370"/>
        <v>2023</v>
      </c>
      <c r="P2687" t="str">
        <f t="shared" si="371"/>
        <v>Oct</v>
      </c>
      <c r="Q2687" t="str">
        <f t="shared" si="372"/>
        <v>Oct-2023</v>
      </c>
      <c r="R2687" s="2" t="str">
        <f t="shared" si="377"/>
        <v>ADULTS</v>
      </c>
    </row>
    <row r="2688" spans="1:18" x14ac:dyDescent="0.35">
      <c r="A2688" s="1">
        <v>44650</v>
      </c>
      <c r="B2688" t="s">
        <v>2718</v>
      </c>
      <c r="C2688">
        <v>85</v>
      </c>
      <c r="D2688" t="s">
        <v>9</v>
      </c>
      <c r="E2688" t="s">
        <v>25</v>
      </c>
      <c r="F2688" t="s">
        <v>23</v>
      </c>
      <c r="G2688" s="6">
        <f>VLOOKUP(F2688,S$11:$T$15, 2, FALSE)</f>
        <v>2440.2966694490819</v>
      </c>
      <c r="H2688" t="s">
        <v>12</v>
      </c>
      <c r="I2688" s="2">
        <v>1347.94</v>
      </c>
      <c r="J2688" t="str">
        <f t="shared" si="373"/>
        <v>&gt;59</v>
      </c>
      <c r="K2688" s="2">
        <f t="shared" si="369"/>
        <v>1482.7340000000002</v>
      </c>
      <c r="L2688" s="2">
        <f t="shared" si="374"/>
        <v>1483</v>
      </c>
      <c r="M2688" s="2">
        <f t="shared" si="375"/>
        <v>1483</v>
      </c>
      <c r="N2688" s="2">
        <f t="shared" si="376"/>
        <v>1482</v>
      </c>
      <c r="O2688">
        <f t="shared" si="370"/>
        <v>2022</v>
      </c>
      <c r="P2688" t="str">
        <f t="shared" si="371"/>
        <v>Mar</v>
      </c>
      <c r="Q2688" t="str">
        <f t="shared" si="372"/>
        <v>Mar-2022</v>
      </c>
      <c r="R2688" s="2" t="str">
        <f t="shared" si="377"/>
        <v>ADULTS</v>
      </c>
    </row>
    <row r="2689" spans="1:18" x14ac:dyDescent="0.35">
      <c r="A2689" s="1">
        <v>45062</v>
      </c>
      <c r="B2689" t="s">
        <v>2719</v>
      </c>
      <c r="C2689">
        <v>60</v>
      </c>
      <c r="D2689" t="s">
        <v>9</v>
      </c>
      <c r="E2689" t="s">
        <v>22</v>
      </c>
      <c r="F2689" t="s">
        <v>23</v>
      </c>
      <c r="G2689" s="6">
        <f>VLOOKUP(F2689,S$11:$T$15, 2, FALSE)</f>
        <v>2440.2966694490819</v>
      </c>
      <c r="H2689" t="s">
        <v>12</v>
      </c>
      <c r="I2689" s="2">
        <v>4202.33</v>
      </c>
      <c r="J2689" t="str">
        <f t="shared" si="373"/>
        <v>&gt;59</v>
      </c>
      <c r="K2689" s="2">
        <f t="shared" si="369"/>
        <v>4622.5630000000001</v>
      </c>
      <c r="L2689" s="2">
        <f t="shared" si="374"/>
        <v>4623</v>
      </c>
      <c r="M2689" s="2">
        <f t="shared" si="375"/>
        <v>4623</v>
      </c>
      <c r="N2689" s="2">
        <f t="shared" si="376"/>
        <v>4622</v>
      </c>
      <c r="O2689">
        <f t="shared" si="370"/>
        <v>2023</v>
      </c>
      <c r="P2689" t="str">
        <f t="shared" si="371"/>
        <v>May</v>
      </c>
      <c r="Q2689" t="str">
        <f t="shared" si="372"/>
        <v>May-2023</v>
      </c>
      <c r="R2689" s="2" t="str">
        <f t="shared" si="377"/>
        <v>ADULTS</v>
      </c>
    </row>
    <row r="2690" spans="1:18" x14ac:dyDescent="0.35">
      <c r="A2690" s="1">
        <v>44713</v>
      </c>
      <c r="B2690" t="s">
        <v>2720</v>
      </c>
      <c r="C2690">
        <v>75</v>
      </c>
      <c r="D2690" t="s">
        <v>9</v>
      </c>
      <c r="E2690" t="s">
        <v>15</v>
      </c>
      <c r="F2690" t="s">
        <v>16</v>
      </c>
      <c r="G2690" s="6">
        <f>VLOOKUP(F2690,S$11:$T$15, 2, FALSE)</f>
        <v>2509.1716796874998</v>
      </c>
      <c r="H2690" t="s">
        <v>17</v>
      </c>
      <c r="I2690" s="2">
        <v>2224.46</v>
      </c>
      <c r="J2690" t="str">
        <f t="shared" si="373"/>
        <v>&gt;59</v>
      </c>
      <c r="K2690" s="2">
        <f t="shared" ref="K2690:K2753" si="378">I2690*1.1</f>
        <v>2446.9060000000004</v>
      </c>
      <c r="L2690" s="2">
        <f t="shared" si="374"/>
        <v>2447</v>
      </c>
      <c r="M2690" s="2">
        <f t="shared" si="375"/>
        <v>2447</v>
      </c>
      <c r="N2690" s="2">
        <f t="shared" si="376"/>
        <v>2446</v>
      </c>
      <c r="O2690">
        <f t="shared" ref="O2690:O2753" si="379">YEAR(A2690)</f>
        <v>2022</v>
      </c>
      <c r="P2690" t="str">
        <f t="shared" ref="P2690:P2753" si="380">TEXT(A2690, "MMM")</f>
        <v>Jun</v>
      </c>
      <c r="Q2690" t="str">
        <f t="shared" ref="Q2690:Q2753" si="381">TEXT(A2690, "MMM-YYYY")</f>
        <v>Jun-2022</v>
      </c>
      <c r="R2690" s="2" t="str">
        <f t="shared" si="377"/>
        <v>ADULTS</v>
      </c>
    </row>
    <row r="2691" spans="1:18" x14ac:dyDescent="0.35">
      <c r="A2691" s="1">
        <v>44891</v>
      </c>
      <c r="B2691" t="s">
        <v>2721</v>
      </c>
      <c r="C2691">
        <v>13</v>
      </c>
      <c r="D2691" t="s">
        <v>9</v>
      </c>
      <c r="E2691" t="s">
        <v>27</v>
      </c>
      <c r="F2691" t="s">
        <v>23</v>
      </c>
      <c r="G2691" s="6">
        <f>VLOOKUP(F2691,S$11:$T$15, 2, FALSE)</f>
        <v>2440.2966694490819</v>
      </c>
      <c r="H2691" t="s">
        <v>40</v>
      </c>
      <c r="I2691" s="2">
        <v>2301.39</v>
      </c>
      <c r="J2691" t="str">
        <f t="shared" ref="J2691:J2754" si="382">IF(C2691&lt;=17,"0-17",IF(C2691&lt;=39, "18-39", IF(C2691&lt;=59, "40-59", "&gt;59")))</f>
        <v>0-17</v>
      </c>
      <c r="K2691" s="2">
        <f t="shared" si="378"/>
        <v>2531.529</v>
      </c>
      <c r="L2691" s="2">
        <f t="shared" ref="L2691:L2754" si="383">ROUND(K2691, 0)</f>
        <v>2532</v>
      </c>
      <c r="M2691" s="2">
        <f t="shared" ref="M2691:M2754" si="384">ROUNDUP(K2691, 0)</f>
        <v>2532</v>
      </c>
      <c r="N2691" s="2">
        <f t="shared" ref="N2691:N2754" si="385">ROUNDDOWN(K2691,0)</f>
        <v>2531</v>
      </c>
      <c r="O2691">
        <f t="shared" si="379"/>
        <v>2022</v>
      </c>
      <c r="P2691" t="str">
        <f t="shared" si="380"/>
        <v>Nov</v>
      </c>
      <c r="Q2691" t="str">
        <f t="shared" si="381"/>
        <v>Nov-2022</v>
      </c>
      <c r="R2691" s="2" t="str">
        <f t="shared" ref="R2691:R2754" si="386">IF(C2691&gt;=18, "ADULTS", "CHILDREN")</f>
        <v>CHILDREN</v>
      </c>
    </row>
    <row r="2692" spans="1:18" x14ac:dyDescent="0.35">
      <c r="A2692" s="1">
        <v>44734</v>
      </c>
      <c r="B2692" t="s">
        <v>2722</v>
      </c>
      <c r="C2692">
        <v>95</v>
      </c>
      <c r="D2692" t="s">
        <v>9</v>
      </c>
      <c r="E2692" t="s">
        <v>10</v>
      </c>
      <c r="F2692" t="s">
        <v>11</v>
      </c>
      <c r="G2692" s="6">
        <f>VLOOKUP(F2692,S$11:$T$15, 2, FALSE)</f>
        <v>2503.6022787783868</v>
      </c>
      <c r="H2692" t="s">
        <v>40</v>
      </c>
      <c r="I2692" s="2">
        <v>1868.89</v>
      </c>
      <c r="J2692" t="str">
        <f t="shared" si="382"/>
        <v>&gt;59</v>
      </c>
      <c r="K2692" s="2">
        <f t="shared" si="378"/>
        <v>2055.7790000000005</v>
      </c>
      <c r="L2692" s="2">
        <f t="shared" si="383"/>
        <v>2056</v>
      </c>
      <c r="M2692" s="2">
        <f t="shared" si="384"/>
        <v>2056</v>
      </c>
      <c r="N2692" s="2">
        <f t="shared" si="385"/>
        <v>2055</v>
      </c>
      <c r="O2692">
        <f t="shared" si="379"/>
        <v>2022</v>
      </c>
      <c r="P2692" t="str">
        <f t="shared" si="380"/>
        <v>Jun</v>
      </c>
      <c r="Q2692" t="str">
        <f t="shared" si="381"/>
        <v>Jun-2022</v>
      </c>
      <c r="R2692" s="2" t="str">
        <f t="shared" si="386"/>
        <v>ADULTS</v>
      </c>
    </row>
    <row r="2693" spans="1:18" x14ac:dyDescent="0.35">
      <c r="A2693" s="1">
        <v>45178</v>
      </c>
      <c r="B2693" t="s">
        <v>2723</v>
      </c>
      <c r="C2693">
        <v>21</v>
      </c>
      <c r="D2693" t="s">
        <v>21</v>
      </c>
      <c r="E2693" t="s">
        <v>33</v>
      </c>
      <c r="F2693" t="s">
        <v>23</v>
      </c>
      <c r="G2693" s="6">
        <f>VLOOKUP(F2693,S$11:$T$15, 2, FALSE)</f>
        <v>2440.2966694490819</v>
      </c>
      <c r="H2693" t="s">
        <v>17</v>
      </c>
      <c r="I2693" s="2">
        <v>4292.9399999999996</v>
      </c>
      <c r="J2693" t="str">
        <f t="shared" si="382"/>
        <v>18-39</v>
      </c>
      <c r="K2693" s="2">
        <f t="shared" si="378"/>
        <v>4722.2340000000004</v>
      </c>
      <c r="L2693" s="2">
        <f t="shared" si="383"/>
        <v>4722</v>
      </c>
      <c r="M2693" s="2">
        <f t="shared" si="384"/>
        <v>4723</v>
      </c>
      <c r="N2693" s="2">
        <f t="shared" si="385"/>
        <v>4722</v>
      </c>
      <c r="O2693">
        <f t="shared" si="379"/>
        <v>2023</v>
      </c>
      <c r="P2693" t="str">
        <f t="shared" si="380"/>
        <v>Sep</v>
      </c>
      <c r="Q2693" t="str">
        <f t="shared" si="381"/>
        <v>Sep-2023</v>
      </c>
      <c r="R2693" s="2" t="str">
        <f t="shared" si="386"/>
        <v>ADULTS</v>
      </c>
    </row>
    <row r="2694" spans="1:18" x14ac:dyDescent="0.35">
      <c r="A2694" s="1">
        <v>44630</v>
      </c>
      <c r="B2694" t="s">
        <v>2724</v>
      </c>
      <c r="C2694">
        <v>41</v>
      </c>
      <c r="D2694" t="s">
        <v>21</v>
      </c>
      <c r="E2694" t="s">
        <v>27</v>
      </c>
      <c r="F2694" t="s">
        <v>23</v>
      </c>
      <c r="G2694" s="6">
        <f>VLOOKUP(F2694,S$11:$T$15, 2, FALSE)</f>
        <v>2440.2966694490819</v>
      </c>
      <c r="H2694" t="s">
        <v>28</v>
      </c>
      <c r="I2694" s="2">
        <v>1320.78</v>
      </c>
      <c r="J2694" t="str">
        <f t="shared" si="382"/>
        <v>40-59</v>
      </c>
      <c r="K2694" s="2">
        <f t="shared" si="378"/>
        <v>1452.8580000000002</v>
      </c>
      <c r="L2694" s="2">
        <f t="shared" si="383"/>
        <v>1453</v>
      </c>
      <c r="M2694" s="2">
        <f t="shared" si="384"/>
        <v>1453</v>
      </c>
      <c r="N2694" s="2">
        <f t="shared" si="385"/>
        <v>1452</v>
      </c>
      <c r="O2694">
        <f t="shared" si="379"/>
        <v>2022</v>
      </c>
      <c r="P2694" t="str">
        <f t="shared" si="380"/>
        <v>Mar</v>
      </c>
      <c r="Q2694" t="str">
        <f t="shared" si="381"/>
        <v>Mar-2022</v>
      </c>
      <c r="R2694" s="2" t="str">
        <f t="shared" si="386"/>
        <v>ADULTS</v>
      </c>
    </row>
    <row r="2695" spans="1:18" x14ac:dyDescent="0.35">
      <c r="A2695" s="1">
        <v>44953</v>
      </c>
      <c r="B2695" t="s">
        <v>2725</v>
      </c>
      <c r="C2695">
        <v>51</v>
      </c>
      <c r="D2695" t="s">
        <v>14</v>
      </c>
      <c r="E2695" t="s">
        <v>25</v>
      </c>
      <c r="F2695" t="s">
        <v>30</v>
      </c>
      <c r="G2695" s="6">
        <f>VLOOKUP(F2695,S$11:$T$15, 2, FALSE)</f>
        <v>2496.7676064257025</v>
      </c>
      <c r="H2695" t="s">
        <v>17</v>
      </c>
      <c r="I2695" s="2">
        <v>2464.66</v>
      </c>
      <c r="J2695" t="str">
        <f t="shared" si="382"/>
        <v>40-59</v>
      </c>
      <c r="K2695" s="2">
        <f t="shared" si="378"/>
        <v>2711.1260000000002</v>
      </c>
      <c r="L2695" s="2">
        <f t="shared" si="383"/>
        <v>2711</v>
      </c>
      <c r="M2695" s="2">
        <f t="shared" si="384"/>
        <v>2712</v>
      </c>
      <c r="N2695" s="2">
        <f t="shared" si="385"/>
        <v>2711</v>
      </c>
      <c r="O2695">
        <f t="shared" si="379"/>
        <v>2023</v>
      </c>
      <c r="P2695" t="str">
        <f t="shared" si="380"/>
        <v>Jan</v>
      </c>
      <c r="Q2695" t="str">
        <f t="shared" si="381"/>
        <v>Jan-2023</v>
      </c>
      <c r="R2695" s="2" t="str">
        <f t="shared" si="386"/>
        <v>ADULTS</v>
      </c>
    </row>
    <row r="2696" spans="1:18" x14ac:dyDescent="0.35">
      <c r="A2696" s="1">
        <v>44656</v>
      </c>
      <c r="B2696" t="s">
        <v>2726</v>
      </c>
      <c r="C2696">
        <v>63</v>
      </c>
      <c r="D2696" t="s">
        <v>9</v>
      </c>
      <c r="E2696" t="s">
        <v>19</v>
      </c>
      <c r="F2696" t="s">
        <v>23</v>
      </c>
      <c r="G2696" s="6">
        <f>VLOOKUP(F2696,S$11:$T$15, 2, FALSE)</f>
        <v>2440.2966694490819</v>
      </c>
      <c r="H2696" t="s">
        <v>37</v>
      </c>
      <c r="I2696" s="2">
        <v>952.51</v>
      </c>
      <c r="J2696" t="str">
        <f t="shared" si="382"/>
        <v>&gt;59</v>
      </c>
      <c r="K2696" s="2">
        <f t="shared" si="378"/>
        <v>1047.761</v>
      </c>
      <c r="L2696" s="2">
        <f t="shared" si="383"/>
        <v>1048</v>
      </c>
      <c r="M2696" s="2">
        <f t="shared" si="384"/>
        <v>1048</v>
      </c>
      <c r="N2696" s="2">
        <f t="shared" si="385"/>
        <v>1047</v>
      </c>
      <c r="O2696">
        <f t="shared" si="379"/>
        <v>2022</v>
      </c>
      <c r="P2696" t="str">
        <f t="shared" si="380"/>
        <v>Apr</v>
      </c>
      <c r="Q2696" t="str">
        <f t="shared" si="381"/>
        <v>Apr-2022</v>
      </c>
      <c r="R2696" s="2" t="str">
        <f t="shared" si="386"/>
        <v>ADULTS</v>
      </c>
    </row>
    <row r="2697" spans="1:18" x14ac:dyDescent="0.35">
      <c r="A2697" s="1">
        <v>45289</v>
      </c>
      <c r="B2697" t="s">
        <v>2727</v>
      </c>
      <c r="C2697">
        <v>22</v>
      </c>
      <c r="D2697" t="s">
        <v>21</v>
      </c>
      <c r="E2697" t="s">
        <v>15</v>
      </c>
      <c r="F2697" t="s">
        <v>23</v>
      </c>
      <c r="G2697" s="6">
        <f>VLOOKUP(F2697,S$11:$T$15, 2, FALSE)</f>
        <v>2440.2966694490819</v>
      </c>
      <c r="H2697" t="s">
        <v>37</v>
      </c>
      <c r="I2697" s="2">
        <v>1788.81</v>
      </c>
      <c r="J2697" t="str">
        <f t="shared" si="382"/>
        <v>18-39</v>
      </c>
      <c r="K2697" s="2">
        <f t="shared" si="378"/>
        <v>1967.691</v>
      </c>
      <c r="L2697" s="2">
        <f t="shared" si="383"/>
        <v>1968</v>
      </c>
      <c r="M2697" s="2">
        <f t="shared" si="384"/>
        <v>1968</v>
      </c>
      <c r="N2697" s="2">
        <f t="shared" si="385"/>
        <v>1967</v>
      </c>
      <c r="O2697">
        <f t="shared" si="379"/>
        <v>2023</v>
      </c>
      <c r="P2697" t="str">
        <f t="shared" si="380"/>
        <v>Dec</v>
      </c>
      <c r="Q2697" t="str">
        <f t="shared" si="381"/>
        <v>Dec-2023</v>
      </c>
      <c r="R2697" s="2" t="str">
        <f t="shared" si="386"/>
        <v>ADULTS</v>
      </c>
    </row>
    <row r="2698" spans="1:18" x14ac:dyDescent="0.35">
      <c r="A2698" s="1">
        <v>45101</v>
      </c>
      <c r="B2698" t="s">
        <v>2728</v>
      </c>
      <c r="C2698">
        <v>63</v>
      </c>
      <c r="D2698" t="s">
        <v>14</v>
      </c>
      <c r="E2698" t="s">
        <v>10</v>
      </c>
      <c r="F2698" t="s">
        <v>11</v>
      </c>
      <c r="G2698" s="6">
        <f>VLOOKUP(F2698,S$11:$T$15, 2, FALSE)</f>
        <v>2503.6022787783868</v>
      </c>
      <c r="H2698" t="s">
        <v>28</v>
      </c>
      <c r="I2698" s="2">
        <v>4474.66</v>
      </c>
      <c r="J2698" t="str">
        <f t="shared" si="382"/>
        <v>&gt;59</v>
      </c>
      <c r="K2698" s="2">
        <f t="shared" si="378"/>
        <v>4922.1260000000002</v>
      </c>
      <c r="L2698" s="2">
        <f t="shared" si="383"/>
        <v>4922</v>
      </c>
      <c r="M2698" s="2">
        <f t="shared" si="384"/>
        <v>4923</v>
      </c>
      <c r="N2698" s="2">
        <f t="shared" si="385"/>
        <v>4922</v>
      </c>
      <c r="O2698">
        <f t="shared" si="379"/>
        <v>2023</v>
      </c>
      <c r="P2698" t="str">
        <f t="shared" si="380"/>
        <v>Jun</v>
      </c>
      <c r="Q2698" t="str">
        <f t="shared" si="381"/>
        <v>Jun-2023</v>
      </c>
      <c r="R2698" s="2" t="str">
        <f t="shared" si="386"/>
        <v>ADULTS</v>
      </c>
    </row>
    <row r="2699" spans="1:18" x14ac:dyDescent="0.35">
      <c r="A2699" s="1">
        <v>44883</v>
      </c>
      <c r="B2699" t="s">
        <v>2729</v>
      </c>
      <c r="C2699">
        <v>65</v>
      </c>
      <c r="D2699" t="s">
        <v>14</v>
      </c>
      <c r="E2699" t="s">
        <v>25</v>
      </c>
      <c r="F2699" t="s">
        <v>30</v>
      </c>
      <c r="G2699" s="6">
        <f>VLOOKUP(F2699,S$11:$T$15, 2, FALSE)</f>
        <v>2496.7676064257025</v>
      </c>
      <c r="H2699" t="s">
        <v>37</v>
      </c>
      <c r="I2699" s="2">
        <v>3221.86</v>
      </c>
      <c r="J2699" t="str">
        <f t="shared" si="382"/>
        <v>&gt;59</v>
      </c>
      <c r="K2699" s="2">
        <f t="shared" si="378"/>
        <v>3544.0460000000003</v>
      </c>
      <c r="L2699" s="2">
        <f t="shared" si="383"/>
        <v>3544</v>
      </c>
      <c r="M2699" s="2">
        <f t="shared" si="384"/>
        <v>3545</v>
      </c>
      <c r="N2699" s="2">
        <f t="shared" si="385"/>
        <v>3544</v>
      </c>
      <c r="O2699">
        <f t="shared" si="379"/>
        <v>2022</v>
      </c>
      <c r="P2699" t="str">
        <f t="shared" si="380"/>
        <v>Nov</v>
      </c>
      <c r="Q2699" t="str">
        <f t="shared" si="381"/>
        <v>Nov-2022</v>
      </c>
      <c r="R2699" s="2" t="str">
        <f t="shared" si="386"/>
        <v>ADULTS</v>
      </c>
    </row>
    <row r="2700" spans="1:18" x14ac:dyDescent="0.35">
      <c r="A2700" s="1">
        <v>44563</v>
      </c>
      <c r="B2700" t="s">
        <v>2730</v>
      </c>
      <c r="C2700">
        <v>40</v>
      </c>
      <c r="D2700" t="s">
        <v>9</v>
      </c>
      <c r="E2700" t="s">
        <v>10</v>
      </c>
      <c r="F2700" t="s">
        <v>30</v>
      </c>
      <c r="G2700" s="6">
        <f>VLOOKUP(F2700,S$11:$T$15, 2, FALSE)</f>
        <v>2496.7676064257025</v>
      </c>
      <c r="H2700" t="s">
        <v>28</v>
      </c>
      <c r="I2700" s="2">
        <v>1137.72</v>
      </c>
      <c r="J2700" t="str">
        <f t="shared" si="382"/>
        <v>40-59</v>
      </c>
      <c r="K2700" s="2">
        <f t="shared" si="378"/>
        <v>1251.4920000000002</v>
      </c>
      <c r="L2700" s="2">
        <f t="shared" si="383"/>
        <v>1251</v>
      </c>
      <c r="M2700" s="2">
        <f t="shared" si="384"/>
        <v>1252</v>
      </c>
      <c r="N2700" s="2">
        <f t="shared" si="385"/>
        <v>1251</v>
      </c>
      <c r="O2700">
        <f t="shared" si="379"/>
        <v>2022</v>
      </c>
      <c r="P2700" t="str">
        <f t="shared" si="380"/>
        <v>Jan</v>
      </c>
      <c r="Q2700" t="str">
        <f t="shared" si="381"/>
        <v>Jan-2022</v>
      </c>
      <c r="R2700" s="2" t="str">
        <f t="shared" si="386"/>
        <v>ADULTS</v>
      </c>
    </row>
    <row r="2701" spans="1:18" x14ac:dyDescent="0.35">
      <c r="A2701" s="1">
        <v>44642</v>
      </c>
      <c r="B2701" t="s">
        <v>2731</v>
      </c>
      <c r="C2701">
        <v>80</v>
      </c>
      <c r="D2701" t="s">
        <v>14</v>
      </c>
      <c r="E2701" t="s">
        <v>15</v>
      </c>
      <c r="F2701" t="s">
        <v>16</v>
      </c>
      <c r="G2701" s="6">
        <f>VLOOKUP(F2701,S$11:$T$15, 2, FALSE)</f>
        <v>2509.1716796874998</v>
      </c>
      <c r="H2701" t="s">
        <v>40</v>
      </c>
      <c r="I2701" s="2">
        <v>582.70000000000005</v>
      </c>
      <c r="J2701" t="str">
        <f t="shared" si="382"/>
        <v>&gt;59</v>
      </c>
      <c r="K2701" s="2">
        <f t="shared" si="378"/>
        <v>640.97000000000014</v>
      </c>
      <c r="L2701" s="2">
        <f t="shared" si="383"/>
        <v>641</v>
      </c>
      <c r="M2701" s="2">
        <f t="shared" si="384"/>
        <v>641</v>
      </c>
      <c r="N2701" s="2">
        <f t="shared" si="385"/>
        <v>640</v>
      </c>
      <c r="O2701">
        <f t="shared" si="379"/>
        <v>2022</v>
      </c>
      <c r="P2701" t="str">
        <f t="shared" si="380"/>
        <v>Mar</v>
      </c>
      <c r="Q2701" t="str">
        <f t="shared" si="381"/>
        <v>Mar-2022</v>
      </c>
      <c r="R2701" s="2" t="str">
        <f t="shared" si="386"/>
        <v>ADULTS</v>
      </c>
    </row>
    <row r="2702" spans="1:18" x14ac:dyDescent="0.35">
      <c r="A2702" s="1">
        <v>45143</v>
      </c>
      <c r="B2702" t="s">
        <v>2732</v>
      </c>
      <c r="C2702">
        <v>82</v>
      </c>
      <c r="D2702" t="s">
        <v>14</v>
      </c>
      <c r="E2702" t="s">
        <v>10</v>
      </c>
      <c r="F2702" t="s">
        <v>23</v>
      </c>
      <c r="G2702" s="6">
        <f>VLOOKUP(F2702,S$11:$T$15, 2, FALSE)</f>
        <v>2440.2966694490819</v>
      </c>
      <c r="H2702" t="s">
        <v>37</v>
      </c>
      <c r="I2702" s="2">
        <v>1771.23</v>
      </c>
      <c r="J2702" t="str">
        <f t="shared" si="382"/>
        <v>&gt;59</v>
      </c>
      <c r="K2702" s="2">
        <f t="shared" si="378"/>
        <v>1948.3530000000001</v>
      </c>
      <c r="L2702" s="2">
        <f t="shared" si="383"/>
        <v>1948</v>
      </c>
      <c r="M2702" s="2">
        <f t="shared" si="384"/>
        <v>1949</v>
      </c>
      <c r="N2702" s="2">
        <f t="shared" si="385"/>
        <v>1948</v>
      </c>
      <c r="O2702">
        <f t="shared" si="379"/>
        <v>2023</v>
      </c>
      <c r="P2702" t="str">
        <f t="shared" si="380"/>
        <v>Aug</v>
      </c>
      <c r="Q2702" t="str">
        <f t="shared" si="381"/>
        <v>Aug-2023</v>
      </c>
      <c r="R2702" s="2" t="str">
        <f t="shared" si="386"/>
        <v>ADULTS</v>
      </c>
    </row>
    <row r="2703" spans="1:18" x14ac:dyDescent="0.35">
      <c r="A2703" s="1">
        <v>45013</v>
      </c>
      <c r="B2703" t="s">
        <v>2733</v>
      </c>
      <c r="C2703">
        <v>13</v>
      </c>
      <c r="D2703" t="s">
        <v>14</v>
      </c>
      <c r="E2703" t="s">
        <v>22</v>
      </c>
      <c r="F2703" t="s">
        <v>16</v>
      </c>
      <c r="G2703" s="6">
        <f>VLOOKUP(F2703,S$11:$T$15, 2, FALSE)</f>
        <v>2509.1716796874998</v>
      </c>
      <c r="H2703" t="s">
        <v>28</v>
      </c>
      <c r="I2703" s="2">
        <v>786.78</v>
      </c>
      <c r="J2703" t="str">
        <f t="shared" si="382"/>
        <v>0-17</v>
      </c>
      <c r="K2703" s="2">
        <f t="shared" si="378"/>
        <v>865.45800000000008</v>
      </c>
      <c r="L2703" s="2">
        <f t="shared" si="383"/>
        <v>865</v>
      </c>
      <c r="M2703" s="2">
        <f t="shared" si="384"/>
        <v>866</v>
      </c>
      <c r="N2703" s="2">
        <f t="shared" si="385"/>
        <v>865</v>
      </c>
      <c r="O2703">
        <f t="shared" si="379"/>
        <v>2023</v>
      </c>
      <c r="P2703" t="str">
        <f t="shared" si="380"/>
        <v>Mar</v>
      </c>
      <c r="Q2703" t="str">
        <f t="shared" si="381"/>
        <v>Mar-2023</v>
      </c>
      <c r="R2703" s="2" t="str">
        <f t="shared" si="386"/>
        <v>CHILDREN</v>
      </c>
    </row>
    <row r="2704" spans="1:18" x14ac:dyDescent="0.35">
      <c r="A2704" s="1">
        <v>44965</v>
      </c>
      <c r="B2704" t="s">
        <v>2734</v>
      </c>
      <c r="C2704">
        <v>91</v>
      </c>
      <c r="D2704" t="s">
        <v>9</v>
      </c>
      <c r="E2704" t="s">
        <v>33</v>
      </c>
      <c r="F2704" t="s">
        <v>11</v>
      </c>
      <c r="G2704" s="6">
        <f>VLOOKUP(F2704,S$11:$T$15, 2, FALSE)</f>
        <v>2503.6022787783868</v>
      </c>
      <c r="H2704" t="s">
        <v>12</v>
      </c>
      <c r="I2704" s="2">
        <v>2251.58</v>
      </c>
      <c r="J2704" t="str">
        <f t="shared" si="382"/>
        <v>&gt;59</v>
      </c>
      <c r="K2704" s="2">
        <f t="shared" si="378"/>
        <v>2476.7380000000003</v>
      </c>
      <c r="L2704" s="2">
        <f t="shared" si="383"/>
        <v>2477</v>
      </c>
      <c r="M2704" s="2">
        <f t="shared" si="384"/>
        <v>2477</v>
      </c>
      <c r="N2704" s="2">
        <f t="shared" si="385"/>
        <v>2476</v>
      </c>
      <c r="O2704">
        <f t="shared" si="379"/>
        <v>2023</v>
      </c>
      <c r="P2704" t="str">
        <f t="shared" si="380"/>
        <v>Feb</v>
      </c>
      <c r="Q2704" t="str">
        <f t="shared" si="381"/>
        <v>Feb-2023</v>
      </c>
      <c r="R2704" s="2" t="str">
        <f t="shared" si="386"/>
        <v>ADULTS</v>
      </c>
    </row>
    <row r="2705" spans="1:18" x14ac:dyDescent="0.35">
      <c r="A2705" s="1">
        <v>44914</v>
      </c>
      <c r="B2705" t="s">
        <v>2735</v>
      </c>
      <c r="C2705">
        <v>14</v>
      </c>
      <c r="D2705" t="s">
        <v>9</v>
      </c>
      <c r="E2705" t="s">
        <v>25</v>
      </c>
      <c r="F2705" t="s">
        <v>23</v>
      </c>
      <c r="G2705" s="6">
        <f>VLOOKUP(F2705,S$11:$T$15, 2, FALSE)</f>
        <v>2440.2966694490819</v>
      </c>
      <c r="H2705" t="s">
        <v>17</v>
      </c>
      <c r="I2705" s="2">
        <v>3775.06</v>
      </c>
      <c r="J2705" t="str">
        <f t="shared" si="382"/>
        <v>0-17</v>
      </c>
      <c r="K2705" s="2">
        <f t="shared" si="378"/>
        <v>4152.5660000000007</v>
      </c>
      <c r="L2705" s="2">
        <f t="shared" si="383"/>
        <v>4153</v>
      </c>
      <c r="M2705" s="2">
        <f t="shared" si="384"/>
        <v>4153</v>
      </c>
      <c r="N2705" s="2">
        <f t="shared" si="385"/>
        <v>4152</v>
      </c>
      <c r="O2705">
        <f t="shared" si="379"/>
        <v>2022</v>
      </c>
      <c r="P2705" t="str">
        <f t="shared" si="380"/>
        <v>Dec</v>
      </c>
      <c r="Q2705" t="str">
        <f t="shared" si="381"/>
        <v>Dec-2022</v>
      </c>
      <c r="R2705" s="2" t="str">
        <f t="shared" si="386"/>
        <v>CHILDREN</v>
      </c>
    </row>
    <row r="2706" spans="1:18" x14ac:dyDescent="0.35">
      <c r="A2706" s="1">
        <v>44684</v>
      </c>
      <c r="B2706" t="s">
        <v>2736</v>
      </c>
      <c r="C2706">
        <v>86</v>
      </c>
      <c r="D2706" t="s">
        <v>9</v>
      </c>
      <c r="E2706" t="s">
        <v>15</v>
      </c>
      <c r="F2706" t="s">
        <v>16</v>
      </c>
      <c r="G2706" s="6">
        <f>VLOOKUP(F2706,S$11:$T$15, 2, FALSE)</f>
        <v>2509.1716796874998</v>
      </c>
      <c r="H2706" t="s">
        <v>28</v>
      </c>
      <c r="I2706" s="2">
        <v>3445.87</v>
      </c>
      <c r="J2706" t="str">
        <f t="shared" si="382"/>
        <v>&gt;59</v>
      </c>
      <c r="K2706" s="2">
        <f t="shared" si="378"/>
        <v>3790.4570000000003</v>
      </c>
      <c r="L2706" s="2">
        <f t="shared" si="383"/>
        <v>3790</v>
      </c>
      <c r="M2706" s="2">
        <f t="shared" si="384"/>
        <v>3791</v>
      </c>
      <c r="N2706" s="2">
        <f t="shared" si="385"/>
        <v>3790</v>
      </c>
      <c r="O2706">
        <f t="shared" si="379"/>
        <v>2022</v>
      </c>
      <c r="P2706" t="str">
        <f t="shared" si="380"/>
        <v>May</v>
      </c>
      <c r="Q2706" t="str">
        <f t="shared" si="381"/>
        <v>May-2022</v>
      </c>
      <c r="R2706" s="2" t="str">
        <f t="shared" si="386"/>
        <v>ADULTS</v>
      </c>
    </row>
    <row r="2707" spans="1:18" x14ac:dyDescent="0.35">
      <c r="A2707" s="1">
        <v>45000</v>
      </c>
      <c r="B2707" t="s">
        <v>2737</v>
      </c>
      <c r="C2707">
        <v>31</v>
      </c>
      <c r="D2707" t="s">
        <v>14</v>
      </c>
      <c r="E2707" t="s">
        <v>22</v>
      </c>
      <c r="F2707" t="s">
        <v>11</v>
      </c>
      <c r="G2707" s="6">
        <f>VLOOKUP(F2707,S$11:$T$15, 2, FALSE)</f>
        <v>2503.6022787783868</v>
      </c>
      <c r="H2707" t="s">
        <v>28</v>
      </c>
      <c r="I2707" s="2">
        <v>3901.62</v>
      </c>
      <c r="J2707" t="str">
        <f t="shared" si="382"/>
        <v>18-39</v>
      </c>
      <c r="K2707" s="2">
        <f t="shared" si="378"/>
        <v>4291.7820000000002</v>
      </c>
      <c r="L2707" s="2">
        <f t="shared" si="383"/>
        <v>4292</v>
      </c>
      <c r="M2707" s="2">
        <f t="shared" si="384"/>
        <v>4292</v>
      </c>
      <c r="N2707" s="2">
        <f t="shared" si="385"/>
        <v>4291</v>
      </c>
      <c r="O2707">
        <f t="shared" si="379"/>
        <v>2023</v>
      </c>
      <c r="P2707" t="str">
        <f t="shared" si="380"/>
        <v>Mar</v>
      </c>
      <c r="Q2707" t="str">
        <f t="shared" si="381"/>
        <v>Mar-2023</v>
      </c>
      <c r="R2707" s="2" t="str">
        <f t="shared" si="386"/>
        <v>ADULTS</v>
      </c>
    </row>
    <row r="2708" spans="1:18" x14ac:dyDescent="0.35">
      <c r="A2708" s="1">
        <v>44676</v>
      </c>
      <c r="B2708" t="s">
        <v>2738</v>
      </c>
      <c r="C2708">
        <v>5</v>
      </c>
      <c r="D2708" t="s">
        <v>21</v>
      </c>
      <c r="E2708" t="s">
        <v>33</v>
      </c>
      <c r="F2708" t="s">
        <v>11</v>
      </c>
      <c r="G2708" s="6">
        <f>VLOOKUP(F2708,S$11:$T$15, 2, FALSE)</f>
        <v>2503.6022787783868</v>
      </c>
      <c r="H2708" t="s">
        <v>37</v>
      </c>
      <c r="I2708" s="2">
        <v>4738.5200000000004</v>
      </c>
      <c r="J2708" t="str">
        <f t="shared" si="382"/>
        <v>0-17</v>
      </c>
      <c r="K2708" s="2">
        <f t="shared" si="378"/>
        <v>5212.3720000000012</v>
      </c>
      <c r="L2708" s="2">
        <f t="shared" si="383"/>
        <v>5212</v>
      </c>
      <c r="M2708" s="2">
        <f t="shared" si="384"/>
        <v>5213</v>
      </c>
      <c r="N2708" s="2">
        <f t="shared" si="385"/>
        <v>5212</v>
      </c>
      <c r="O2708">
        <f t="shared" si="379"/>
        <v>2022</v>
      </c>
      <c r="P2708" t="str">
        <f t="shared" si="380"/>
        <v>Apr</v>
      </c>
      <c r="Q2708" t="str">
        <f t="shared" si="381"/>
        <v>Apr-2022</v>
      </c>
      <c r="R2708" s="2" t="str">
        <f t="shared" si="386"/>
        <v>CHILDREN</v>
      </c>
    </row>
    <row r="2709" spans="1:18" x14ac:dyDescent="0.35">
      <c r="A2709" s="1">
        <v>45136</v>
      </c>
      <c r="B2709" t="s">
        <v>2739</v>
      </c>
      <c r="C2709">
        <v>86</v>
      </c>
      <c r="D2709" t="s">
        <v>21</v>
      </c>
      <c r="E2709" t="s">
        <v>19</v>
      </c>
      <c r="F2709" t="s">
        <v>23</v>
      </c>
      <c r="G2709" s="6">
        <f>VLOOKUP(F2709,S$11:$T$15, 2, FALSE)</f>
        <v>2440.2966694490819</v>
      </c>
      <c r="H2709" t="s">
        <v>17</v>
      </c>
      <c r="I2709" s="2">
        <v>342.59</v>
      </c>
      <c r="J2709" t="str">
        <f t="shared" si="382"/>
        <v>&gt;59</v>
      </c>
      <c r="K2709" s="2">
        <f t="shared" si="378"/>
        <v>376.84899999999999</v>
      </c>
      <c r="L2709" s="2">
        <f t="shared" si="383"/>
        <v>377</v>
      </c>
      <c r="M2709" s="2">
        <f t="shared" si="384"/>
        <v>377</v>
      </c>
      <c r="N2709" s="2">
        <f t="shared" si="385"/>
        <v>376</v>
      </c>
      <c r="O2709">
        <f t="shared" si="379"/>
        <v>2023</v>
      </c>
      <c r="P2709" t="str">
        <f t="shared" si="380"/>
        <v>Jul</v>
      </c>
      <c r="Q2709" t="str">
        <f t="shared" si="381"/>
        <v>Jul-2023</v>
      </c>
      <c r="R2709" s="2" t="str">
        <f t="shared" si="386"/>
        <v>ADULTS</v>
      </c>
    </row>
    <row r="2710" spans="1:18" x14ac:dyDescent="0.35">
      <c r="A2710" s="1">
        <v>44826</v>
      </c>
      <c r="B2710" t="s">
        <v>2740</v>
      </c>
      <c r="C2710">
        <v>23</v>
      </c>
      <c r="D2710" t="s">
        <v>21</v>
      </c>
      <c r="E2710" t="s">
        <v>19</v>
      </c>
      <c r="F2710" t="s">
        <v>30</v>
      </c>
      <c r="G2710" s="6">
        <f>VLOOKUP(F2710,S$11:$T$15, 2, FALSE)</f>
        <v>2496.7676064257025</v>
      </c>
      <c r="H2710" t="s">
        <v>28</v>
      </c>
      <c r="I2710" s="2">
        <v>427.95</v>
      </c>
      <c r="J2710" t="str">
        <f t="shared" si="382"/>
        <v>18-39</v>
      </c>
      <c r="K2710" s="2">
        <f t="shared" si="378"/>
        <v>470.745</v>
      </c>
      <c r="L2710" s="2">
        <f t="shared" si="383"/>
        <v>471</v>
      </c>
      <c r="M2710" s="2">
        <f t="shared" si="384"/>
        <v>471</v>
      </c>
      <c r="N2710" s="2">
        <f t="shared" si="385"/>
        <v>470</v>
      </c>
      <c r="O2710">
        <f t="shared" si="379"/>
        <v>2022</v>
      </c>
      <c r="P2710" t="str">
        <f t="shared" si="380"/>
        <v>Sep</v>
      </c>
      <c r="Q2710" t="str">
        <f t="shared" si="381"/>
        <v>Sep-2022</v>
      </c>
      <c r="R2710" s="2" t="str">
        <f t="shared" si="386"/>
        <v>ADULTS</v>
      </c>
    </row>
    <row r="2711" spans="1:18" x14ac:dyDescent="0.35">
      <c r="A2711" s="1">
        <v>45069</v>
      </c>
      <c r="B2711" t="s">
        <v>2741</v>
      </c>
      <c r="C2711">
        <v>61</v>
      </c>
      <c r="D2711" t="s">
        <v>21</v>
      </c>
      <c r="E2711" t="s">
        <v>19</v>
      </c>
      <c r="F2711" t="s">
        <v>11</v>
      </c>
      <c r="G2711" s="6">
        <f>VLOOKUP(F2711,S$11:$T$15, 2, FALSE)</f>
        <v>2503.6022787783868</v>
      </c>
      <c r="H2711" t="s">
        <v>37</v>
      </c>
      <c r="I2711" s="2">
        <v>3520.3</v>
      </c>
      <c r="J2711" t="str">
        <f t="shared" si="382"/>
        <v>&gt;59</v>
      </c>
      <c r="K2711" s="2">
        <f t="shared" si="378"/>
        <v>3872.3300000000004</v>
      </c>
      <c r="L2711" s="2">
        <f t="shared" si="383"/>
        <v>3872</v>
      </c>
      <c r="M2711" s="2">
        <f t="shared" si="384"/>
        <v>3873</v>
      </c>
      <c r="N2711" s="2">
        <f t="shared" si="385"/>
        <v>3872</v>
      </c>
      <c r="O2711">
        <f t="shared" si="379"/>
        <v>2023</v>
      </c>
      <c r="P2711" t="str">
        <f t="shared" si="380"/>
        <v>May</v>
      </c>
      <c r="Q2711" t="str">
        <f t="shared" si="381"/>
        <v>May-2023</v>
      </c>
      <c r="R2711" s="2" t="str">
        <f t="shared" si="386"/>
        <v>ADULTS</v>
      </c>
    </row>
    <row r="2712" spans="1:18" x14ac:dyDescent="0.35">
      <c r="A2712" s="1">
        <v>45073</v>
      </c>
      <c r="B2712" t="s">
        <v>2742</v>
      </c>
      <c r="C2712">
        <v>27</v>
      </c>
      <c r="D2712" t="s">
        <v>9</v>
      </c>
      <c r="E2712" t="s">
        <v>10</v>
      </c>
      <c r="F2712" t="s">
        <v>30</v>
      </c>
      <c r="G2712" s="6">
        <f>VLOOKUP(F2712,S$11:$T$15, 2, FALSE)</f>
        <v>2496.7676064257025</v>
      </c>
      <c r="H2712" t="s">
        <v>12</v>
      </c>
      <c r="I2712" s="2">
        <v>2513.1999999999998</v>
      </c>
      <c r="J2712" t="str">
        <f t="shared" si="382"/>
        <v>18-39</v>
      </c>
      <c r="K2712" s="2">
        <f t="shared" si="378"/>
        <v>2764.52</v>
      </c>
      <c r="L2712" s="2">
        <f t="shared" si="383"/>
        <v>2765</v>
      </c>
      <c r="M2712" s="2">
        <f t="shared" si="384"/>
        <v>2765</v>
      </c>
      <c r="N2712" s="2">
        <f t="shared" si="385"/>
        <v>2764</v>
      </c>
      <c r="O2712">
        <f t="shared" si="379"/>
        <v>2023</v>
      </c>
      <c r="P2712" t="str">
        <f t="shared" si="380"/>
        <v>May</v>
      </c>
      <c r="Q2712" t="str">
        <f t="shared" si="381"/>
        <v>May-2023</v>
      </c>
      <c r="R2712" s="2" t="str">
        <f t="shared" si="386"/>
        <v>ADULTS</v>
      </c>
    </row>
    <row r="2713" spans="1:18" x14ac:dyDescent="0.35">
      <c r="A2713" s="1">
        <v>45116</v>
      </c>
      <c r="B2713" t="s">
        <v>2743</v>
      </c>
      <c r="C2713">
        <v>4</v>
      </c>
      <c r="D2713" t="s">
        <v>14</v>
      </c>
      <c r="E2713" t="s">
        <v>22</v>
      </c>
      <c r="F2713" t="s">
        <v>16</v>
      </c>
      <c r="G2713" s="6">
        <f>VLOOKUP(F2713,S$11:$T$15, 2, FALSE)</f>
        <v>2509.1716796874998</v>
      </c>
      <c r="H2713" t="s">
        <v>17</v>
      </c>
      <c r="I2713" s="2">
        <v>80.849999999999994</v>
      </c>
      <c r="J2713" t="str">
        <f t="shared" si="382"/>
        <v>0-17</v>
      </c>
      <c r="K2713" s="2">
        <f t="shared" si="378"/>
        <v>88.935000000000002</v>
      </c>
      <c r="L2713" s="2">
        <f t="shared" si="383"/>
        <v>89</v>
      </c>
      <c r="M2713" s="2">
        <f t="shared" si="384"/>
        <v>89</v>
      </c>
      <c r="N2713" s="2">
        <f t="shared" si="385"/>
        <v>88</v>
      </c>
      <c r="O2713">
        <f t="shared" si="379"/>
        <v>2023</v>
      </c>
      <c r="P2713" t="str">
        <f t="shared" si="380"/>
        <v>Jul</v>
      </c>
      <c r="Q2713" t="str">
        <f t="shared" si="381"/>
        <v>Jul-2023</v>
      </c>
      <c r="R2713" s="2" t="str">
        <f t="shared" si="386"/>
        <v>CHILDREN</v>
      </c>
    </row>
    <row r="2714" spans="1:18" x14ac:dyDescent="0.35">
      <c r="A2714" s="1">
        <v>45209</v>
      </c>
      <c r="B2714" t="s">
        <v>2744</v>
      </c>
      <c r="C2714">
        <v>35</v>
      </c>
      <c r="D2714" t="s">
        <v>14</v>
      </c>
      <c r="E2714" t="s">
        <v>10</v>
      </c>
      <c r="F2714" t="s">
        <v>23</v>
      </c>
      <c r="G2714" s="6">
        <f>VLOOKUP(F2714,S$11:$T$15, 2, FALSE)</f>
        <v>2440.2966694490819</v>
      </c>
      <c r="H2714" t="s">
        <v>28</v>
      </c>
      <c r="I2714" s="2">
        <v>4627.1499999999996</v>
      </c>
      <c r="J2714" t="str">
        <f t="shared" si="382"/>
        <v>18-39</v>
      </c>
      <c r="K2714" s="2">
        <f t="shared" si="378"/>
        <v>5089.8649999999998</v>
      </c>
      <c r="L2714" s="2">
        <f t="shared" si="383"/>
        <v>5090</v>
      </c>
      <c r="M2714" s="2">
        <f t="shared" si="384"/>
        <v>5090</v>
      </c>
      <c r="N2714" s="2">
        <f t="shared" si="385"/>
        <v>5089</v>
      </c>
      <c r="O2714">
        <f t="shared" si="379"/>
        <v>2023</v>
      </c>
      <c r="P2714" t="str">
        <f t="shared" si="380"/>
        <v>Oct</v>
      </c>
      <c r="Q2714" t="str">
        <f t="shared" si="381"/>
        <v>Oct-2023</v>
      </c>
      <c r="R2714" s="2" t="str">
        <f t="shared" si="386"/>
        <v>ADULTS</v>
      </c>
    </row>
    <row r="2715" spans="1:18" x14ac:dyDescent="0.35">
      <c r="A2715" s="1">
        <v>44790</v>
      </c>
      <c r="B2715" t="s">
        <v>2745</v>
      </c>
      <c r="C2715">
        <v>77</v>
      </c>
      <c r="D2715" t="s">
        <v>21</v>
      </c>
      <c r="E2715" t="s">
        <v>19</v>
      </c>
      <c r="F2715" t="s">
        <v>30</v>
      </c>
      <c r="G2715" s="6">
        <f>VLOOKUP(F2715,S$11:$T$15, 2, FALSE)</f>
        <v>2496.7676064257025</v>
      </c>
      <c r="H2715" t="s">
        <v>37</v>
      </c>
      <c r="I2715" s="2">
        <v>1262.42</v>
      </c>
      <c r="J2715" t="str">
        <f t="shared" si="382"/>
        <v>&gt;59</v>
      </c>
      <c r="K2715" s="2">
        <f t="shared" si="378"/>
        <v>1388.6620000000003</v>
      </c>
      <c r="L2715" s="2">
        <f t="shared" si="383"/>
        <v>1389</v>
      </c>
      <c r="M2715" s="2">
        <f t="shared" si="384"/>
        <v>1389</v>
      </c>
      <c r="N2715" s="2">
        <f t="shared" si="385"/>
        <v>1388</v>
      </c>
      <c r="O2715">
        <f t="shared" si="379"/>
        <v>2022</v>
      </c>
      <c r="P2715" t="str">
        <f t="shared" si="380"/>
        <v>Aug</v>
      </c>
      <c r="Q2715" t="str">
        <f t="shared" si="381"/>
        <v>Aug-2022</v>
      </c>
      <c r="R2715" s="2" t="str">
        <f t="shared" si="386"/>
        <v>ADULTS</v>
      </c>
    </row>
    <row r="2716" spans="1:18" x14ac:dyDescent="0.35">
      <c r="A2716" s="1">
        <v>44889</v>
      </c>
      <c r="B2716" t="s">
        <v>2746</v>
      </c>
      <c r="C2716">
        <v>71</v>
      </c>
      <c r="D2716" t="s">
        <v>9</v>
      </c>
      <c r="E2716" t="s">
        <v>19</v>
      </c>
      <c r="F2716" t="s">
        <v>16</v>
      </c>
      <c r="G2716" s="6">
        <f>VLOOKUP(F2716,S$11:$T$15, 2, FALSE)</f>
        <v>2509.1716796874998</v>
      </c>
      <c r="H2716" t="s">
        <v>12</v>
      </c>
      <c r="I2716" s="2">
        <v>4431.1099999999997</v>
      </c>
      <c r="J2716" t="str">
        <f t="shared" si="382"/>
        <v>&gt;59</v>
      </c>
      <c r="K2716" s="2">
        <f t="shared" si="378"/>
        <v>4874.2210000000005</v>
      </c>
      <c r="L2716" s="2">
        <f t="shared" si="383"/>
        <v>4874</v>
      </c>
      <c r="M2716" s="2">
        <f t="shared" si="384"/>
        <v>4875</v>
      </c>
      <c r="N2716" s="2">
        <f t="shared" si="385"/>
        <v>4874</v>
      </c>
      <c r="O2716">
        <f t="shared" si="379"/>
        <v>2022</v>
      </c>
      <c r="P2716" t="str">
        <f t="shared" si="380"/>
        <v>Nov</v>
      </c>
      <c r="Q2716" t="str">
        <f t="shared" si="381"/>
        <v>Nov-2022</v>
      </c>
      <c r="R2716" s="2" t="str">
        <f t="shared" si="386"/>
        <v>ADULTS</v>
      </c>
    </row>
    <row r="2717" spans="1:18" x14ac:dyDescent="0.35">
      <c r="A2717" s="1">
        <v>45024</v>
      </c>
      <c r="B2717" t="s">
        <v>2747</v>
      </c>
      <c r="C2717">
        <v>41</v>
      </c>
      <c r="D2717" t="s">
        <v>21</v>
      </c>
      <c r="E2717" t="s">
        <v>35</v>
      </c>
      <c r="F2717" t="s">
        <v>11</v>
      </c>
      <c r="G2717" s="6">
        <f>VLOOKUP(F2717,S$11:$T$15, 2, FALSE)</f>
        <v>2503.6022787783868</v>
      </c>
      <c r="H2717" t="s">
        <v>28</v>
      </c>
      <c r="I2717" s="2">
        <v>2439.58</v>
      </c>
      <c r="J2717" t="str">
        <f t="shared" si="382"/>
        <v>40-59</v>
      </c>
      <c r="K2717" s="2">
        <f t="shared" si="378"/>
        <v>2683.538</v>
      </c>
      <c r="L2717" s="2">
        <f t="shared" si="383"/>
        <v>2684</v>
      </c>
      <c r="M2717" s="2">
        <f t="shared" si="384"/>
        <v>2684</v>
      </c>
      <c r="N2717" s="2">
        <f t="shared" si="385"/>
        <v>2683</v>
      </c>
      <c r="O2717">
        <f t="shared" si="379"/>
        <v>2023</v>
      </c>
      <c r="P2717" t="str">
        <f t="shared" si="380"/>
        <v>Apr</v>
      </c>
      <c r="Q2717" t="str">
        <f t="shared" si="381"/>
        <v>Apr-2023</v>
      </c>
      <c r="R2717" s="2" t="str">
        <f t="shared" si="386"/>
        <v>ADULTS</v>
      </c>
    </row>
    <row r="2718" spans="1:18" x14ac:dyDescent="0.35">
      <c r="A2718" s="1">
        <v>44897</v>
      </c>
      <c r="B2718" t="s">
        <v>2748</v>
      </c>
      <c r="C2718">
        <v>70</v>
      </c>
      <c r="D2718" t="s">
        <v>14</v>
      </c>
      <c r="E2718" t="s">
        <v>10</v>
      </c>
      <c r="F2718" t="s">
        <v>16</v>
      </c>
      <c r="G2718" s="6">
        <f>VLOOKUP(F2718,S$11:$T$15, 2, FALSE)</f>
        <v>2509.1716796874998</v>
      </c>
      <c r="H2718" t="s">
        <v>28</v>
      </c>
      <c r="I2718" s="2">
        <v>1067.01</v>
      </c>
      <c r="J2718" t="str">
        <f t="shared" si="382"/>
        <v>&gt;59</v>
      </c>
      <c r="K2718" s="2">
        <f t="shared" si="378"/>
        <v>1173.711</v>
      </c>
      <c r="L2718" s="2">
        <f t="shared" si="383"/>
        <v>1174</v>
      </c>
      <c r="M2718" s="2">
        <f t="shared" si="384"/>
        <v>1174</v>
      </c>
      <c r="N2718" s="2">
        <f t="shared" si="385"/>
        <v>1173</v>
      </c>
      <c r="O2718">
        <f t="shared" si="379"/>
        <v>2022</v>
      </c>
      <c r="P2718" t="str">
        <f t="shared" si="380"/>
        <v>Dec</v>
      </c>
      <c r="Q2718" t="str">
        <f t="shared" si="381"/>
        <v>Dec-2022</v>
      </c>
      <c r="R2718" s="2" t="str">
        <f t="shared" si="386"/>
        <v>ADULTS</v>
      </c>
    </row>
    <row r="2719" spans="1:18" x14ac:dyDescent="0.35">
      <c r="A2719" s="1">
        <v>44879</v>
      </c>
      <c r="B2719" t="s">
        <v>2749</v>
      </c>
      <c r="C2719">
        <v>64</v>
      </c>
      <c r="D2719" t="s">
        <v>14</v>
      </c>
      <c r="E2719" t="s">
        <v>25</v>
      </c>
      <c r="F2719" t="s">
        <v>23</v>
      </c>
      <c r="G2719" s="6">
        <f>VLOOKUP(F2719,S$11:$T$15, 2, FALSE)</f>
        <v>2440.2966694490819</v>
      </c>
      <c r="H2719" t="s">
        <v>12</v>
      </c>
      <c r="I2719" s="2">
        <v>3270.78</v>
      </c>
      <c r="J2719" t="str">
        <f t="shared" si="382"/>
        <v>&gt;59</v>
      </c>
      <c r="K2719" s="2">
        <f t="shared" si="378"/>
        <v>3597.8580000000006</v>
      </c>
      <c r="L2719" s="2">
        <f t="shared" si="383"/>
        <v>3598</v>
      </c>
      <c r="M2719" s="2">
        <f t="shared" si="384"/>
        <v>3598</v>
      </c>
      <c r="N2719" s="2">
        <f t="shared" si="385"/>
        <v>3597</v>
      </c>
      <c r="O2719">
        <f t="shared" si="379"/>
        <v>2022</v>
      </c>
      <c r="P2719" t="str">
        <f t="shared" si="380"/>
        <v>Nov</v>
      </c>
      <c r="Q2719" t="str">
        <f t="shared" si="381"/>
        <v>Nov-2022</v>
      </c>
      <c r="R2719" s="2" t="str">
        <f t="shared" si="386"/>
        <v>ADULTS</v>
      </c>
    </row>
    <row r="2720" spans="1:18" x14ac:dyDescent="0.35">
      <c r="A2720" s="1">
        <v>44841</v>
      </c>
      <c r="B2720" t="s">
        <v>2750</v>
      </c>
      <c r="C2720">
        <v>52</v>
      </c>
      <c r="D2720" t="s">
        <v>9</v>
      </c>
      <c r="E2720" t="s">
        <v>33</v>
      </c>
      <c r="F2720" t="s">
        <v>16</v>
      </c>
      <c r="G2720" s="6">
        <f>VLOOKUP(F2720,S$11:$T$15, 2, FALSE)</f>
        <v>2509.1716796874998</v>
      </c>
      <c r="H2720" t="s">
        <v>40</v>
      </c>
      <c r="I2720" s="2">
        <v>4471.63</v>
      </c>
      <c r="J2720" t="str">
        <f t="shared" si="382"/>
        <v>40-59</v>
      </c>
      <c r="K2720" s="2">
        <f t="shared" si="378"/>
        <v>4918.7930000000006</v>
      </c>
      <c r="L2720" s="2">
        <f t="shared" si="383"/>
        <v>4919</v>
      </c>
      <c r="M2720" s="2">
        <f t="shared" si="384"/>
        <v>4919</v>
      </c>
      <c r="N2720" s="2">
        <f t="shared" si="385"/>
        <v>4918</v>
      </c>
      <c r="O2720">
        <f t="shared" si="379"/>
        <v>2022</v>
      </c>
      <c r="P2720" t="str">
        <f t="shared" si="380"/>
        <v>Oct</v>
      </c>
      <c r="Q2720" t="str">
        <f t="shared" si="381"/>
        <v>Oct-2022</v>
      </c>
      <c r="R2720" s="2" t="str">
        <f t="shared" si="386"/>
        <v>ADULTS</v>
      </c>
    </row>
    <row r="2721" spans="1:18" x14ac:dyDescent="0.35">
      <c r="A2721" s="1">
        <v>44778</v>
      </c>
      <c r="B2721" t="s">
        <v>2751</v>
      </c>
      <c r="C2721">
        <v>44</v>
      </c>
      <c r="D2721" t="s">
        <v>21</v>
      </c>
      <c r="E2721" t="s">
        <v>25</v>
      </c>
      <c r="F2721" t="s">
        <v>16</v>
      </c>
      <c r="G2721" s="6">
        <f>VLOOKUP(F2721,S$11:$T$15, 2, FALSE)</f>
        <v>2509.1716796874998</v>
      </c>
      <c r="H2721" t="s">
        <v>17</v>
      </c>
      <c r="I2721" s="2">
        <v>2333.4</v>
      </c>
      <c r="J2721" t="str">
        <f t="shared" si="382"/>
        <v>40-59</v>
      </c>
      <c r="K2721" s="2">
        <f t="shared" si="378"/>
        <v>2566.7400000000002</v>
      </c>
      <c r="L2721" s="2">
        <f t="shared" si="383"/>
        <v>2567</v>
      </c>
      <c r="M2721" s="2">
        <f t="shared" si="384"/>
        <v>2567</v>
      </c>
      <c r="N2721" s="2">
        <f t="shared" si="385"/>
        <v>2566</v>
      </c>
      <c r="O2721">
        <f t="shared" si="379"/>
        <v>2022</v>
      </c>
      <c r="P2721" t="str">
        <f t="shared" si="380"/>
        <v>Aug</v>
      </c>
      <c r="Q2721" t="str">
        <f t="shared" si="381"/>
        <v>Aug-2022</v>
      </c>
      <c r="R2721" s="2" t="str">
        <f t="shared" si="386"/>
        <v>ADULTS</v>
      </c>
    </row>
    <row r="2722" spans="1:18" x14ac:dyDescent="0.35">
      <c r="A2722" s="1">
        <v>44904</v>
      </c>
      <c r="B2722" t="s">
        <v>2752</v>
      </c>
      <c r="C2722">
        <v>9</v>
      </c>
      <c r="D2722" t="s">
        <v>21</v>
      </c>
      <c r="E2722" t="s">
        <v>10</v>
      </c>
      <c r="F2722" t="s">
        <v>30</v>
      </c>
      <c r="G2722" s="6">
        <f>VLOOKUP(F2722,S$11:$T$15, 2, FALSE)</f>
        <v>2496.7676064257025</v>
      </c>
      <c r="H2722" t="s">
        <v>28</v>
      </c>
      <c r="I2722" s="2">
        <v>4644.43</v>
      </c>
      <c r="J2722" t="str">
        <f t="shared" si="382"/>
        <v>0-17</v>
      </c>
      <c r="K2722" s="2">
        <f t="shared" si="378"/>
        <v>5108.8730000000005</v>
      </c>
      <c r="L2722" s="2">
        <f t="shared" si="383"/>
        <v>5109</v>
      </c>
      <c r="M2722" s="2">
        <f t="shared" si="384"/>
        <v>5109</v>
      </c>
      <c r="N2722" s="2">
        <f t="shared" si="385"/>
        <v>5108</v>
      </c>
      <c r="O2722">
        <f t="shared" si="379"/>
        <v>2022</v>
      </c>
      <c r="P2722" t="str">
        <f t="shared" si="380"/>
        <v>Dec</v>
      </c>
      <c r="Q2722" t="str">
        <f t="shared" si="381"/>
        <v>Dec-2022</v>
      </c>
      <c r="R2722" s="2" t="str">
        <f t="shared" si="386"/>
        <v>CHILDREN</v>
      </c>
    </row>
    <row r="2723" spans="1:18" x14ac:dyDescent="0.35">
      <c r="A2723" s="1">
        <v>44738</v>
      </c>
      <c r="B2723" t="s">
        <v>2753</v>
      </c>
      <c r="C2723">
        <v>93</v>
      </c>
      <c r="D2723" t="s">
        <v>14</v>
      </c>
      <c r="E2723" t="s">
        <v>10</v>
      </c>
      <c r="F2723" t="s">
        <v>30</v>
      </c>
      <c r="G2723" s="6">
        <f>VLOOKUP(F2723,S$11:$T$15, 2, FALSE)</f>
        <v>2496.7676064257025</v>
      </c>
      <c r="H2723" t="s">
        <v>28</v>
      </c>
      <c r="I2723" s="2">
        <v>1902.39</v>
      </c>
      <c r="J2723" t="str">
        <f t="shared" si="382"/>
        <v>&gt;59</v>
      </c>
      <c r="K2723" s="2">
        <f t="shared" si="378"/>
        <v>2092.6290000000004</v>
      </c>
      <c r="L2723" s="2">
        <f t="shared" si="383"/>
        <v>2093</v>
      </c>
      <c r="M2723" s="2">
        <f t="shared" si="384"/>
        <v>2093</v>
      </c>
      <c r="N2723" s="2">
        <f t="shared" si="385"/>
        <v>2092</v>
      </c>
      <c r="O2723">
        <f t="shared" si="379"/>
        <v>2022</v>
      </c>
      <c r="P2723" t="str">
        <f t="shared" si="380"/>
        <v>Jun</v>
      </c>
      <c r="Q2723" t="str">
        <f t="shared" si="381"/>
        <v>Jun-2022</v>
      </c>
      <c r="R2723" s="2" t="str">
        <f t="shared" si="386"/>
        <v>ADULTS</v>
      </c>
    </row>
    <row r="2724" spans="1:18" x14ac:dyDescent="0.35">
      <c r="A2724" s="1">
        <v>45285</v>
      </c>
      <c r="B2724" t="s">
        <v>2754</v>
      </c>
      <c r="C2724">
        <v>66</v>
      </c>
      <c r="D2724" t="s">
        <v>21</v>
      </c>
      <c r="E2724" t="s">
        <v>15</v>
      </c>
      <c r="F2724" t="s">
        <v>23</v>
      </c>
      <c r="G2724" s="6">
        <f>VLOOKUP(F2724,S$11:$T$15, 2, FALSE)</f>
        <v>2440.2966694490819</v>
      </c>
      <c r="H2724" t="s">
        <v>40</v>
      </c>
      <c r="I2724" s="2">
        <v>4695.3999999999996</v>
      </c>
      <c r="J2724" t="str">
        <f t="shared" si="382"/>
        <v>&gt;59</v>
      </c>
      <c r="K2724" s="2">
        <f t="shared" si="378"/>
        <v>5164.9399999999996</v>
      </c>
      <c r="L2724" s="2">
        <f t="shared" si="383"/>
        <v>5165</v>
      </c>
      <c r="M2724" s="2">
        <f t="shared" si="384"/>
        <v>5165</v>
      </c>
      <c r="N2724" s="2">
        <f t="shared" si="385"/>
        <v>5164</v>
      </c>
      <c r="O2724">
        <f t="shared" si="379"/>
        <v>2023</v>
      </c>
      <c r="P2724" t="str">
        <f t="shared" si="380"/>
        <v>Dec</v>
      </c>
      <c r="Q2724" t="str">
        <f t="shared" si="381"/>
        <v>Dec-2023</v>
      </c>
      <c r="R2724" s="2" t="str">
        <f t="shared" si="386"/>
        <v>ADULTS</v>
      </c>
    </row>
    <row r="2725" spans="1:18" x14ac:dyDescent="0.35">
      <c r="A2725" s="1">
        <v>44861</v>
      </c>
      <c r="B2725" t="s">
        <v>2755</v>
      </c>
      <c r="C2725">
        <v>16</v>
      </c>
      <c r="D2725" t="s">
        <v>14</v>
      </c>
      <c r="E2725" t="s">
        <v>22</v>
      </c>
      <c r="F2725" t="s">
        <v>16</v>
      </c>
      <c r="G2725" s="6">
        <f>VLOOKUP(F2725,S$11:$T$15, 2, FALSE)</f>
        <v>2509.1716796874998</v>
      </c>
      <c r="H2725" t="s">
        <v>12</v>
      </c>
      <c r="I2725" s="2">
        <v>3826.88</v>
      </c>
      <c r="J2725" t="str">
        <f t="shared" si="382"/>
        <v>0-17</v>
      </c>
      <c r="K2725" s="2">
        <f t="shared" si="378"/>
        <v>4209.5680000000002</v>
      </c>
      <c r="L2725" s="2">
        <f t="shared" si="383"/>
        <v>4210</v>
      </c>
      <c r="M2725" s="2">
        <f t="shared" si="384"/>
        <v>4210</v>
      </c>
      <c r="N2725" s="2">
        <f t="shared" si="385"/>
        <v>4209</v>
      </c>
      <c r="O2725">
        <f t="shared" si="379"/>
        <v>2022</v>
      </c>
      <c r="P2725" t="str">
        <f t="shared" si="380"/>
        <v>Oct</v>
      </c>
      <c r="Q2725" t="str">
        <f t="shared" si="381"/>
        <v>Oct-2022</v>
      </c>
      <c r="R2725" s="2" t="str">
        <f t="shared" si="386"/>
        <v>CHILDREN</v>
      </c>
    </row>
    <row r="2726" spans="1:18" x14ac:dyDescent="0.35">
      <c r="A2726" s="1">
        <v>44860</v>
      </c>
      <c r="B2726" t="s">
        <v>2756</v>
      </c>
      <c r="C2726">
        <v>44</v>
      </c>
      <c r="D2726" t="s">
        <v>9</v>
      </c>
      <c r="E2726" t="s">
        <v>25</v>
      </c>
      <c r="F2726" t="s">
        <v>16</v>
      </c>
      <c r="G2726" s="6">
        <f>VLOOKUP(F2726,S$11:$T$15, 2, FALSE)</f>
        <v>2509.1716796874998</v>
      </c>
      <c r="H2726" t="s">
        <v>17</v>
      </c>
      <c r="I2726" s="2">
        <v>3272.02</v>
      </c>
      <c r="J2726" t="str">
        <f t="shared" si="382"/>
        <v>40-59</v>
      </c>
      <c r="K2726" s="2">
        <f t="shared" si="378"/>
        <v>3599.2220000000002</v>
      </c>
      <c r="L2726" s="2">
        <f t="shared" si="383"/>
        <v>3599</v>
      </c>
      <c r="M2726" s="2">
        <f t="shared" si="384"/>
        <v>3600</v>
      </c>
      <c r="N2726" s="2">
        <f t="shared" si="385"/>
        <v>3599</v>
      </c>
      <c r="O2726">
        <f t="shared" si="379"/>
        <v>2022</v>
      </c>
      <c r="P2726" t="str">
        <f t="shared" si="380"/>
        <v>Oct</v>
      </c>
      <c r="Q2726" t="str">
        <f t="shared" si="381"/>
        <v>Oct-2022</v>
      </c>
      <c r="R2726" s="2" t="str">
        <f t="shared" si="386"/>
        <v>ADULTS</v>
      </c>
    </row>
    <row r="2727" spans="1:18" x14ac:dyDescent="0.35">
      <c r="A2727" s="1">
        <v>44803</v>
      </c>
      <c r="B2727" t="s">
        <v>2757</v>
      </c>
      <c r="C2727">
        <v>64</v>
      </c>
      <c r="D2727" t="s">
        <v>21</v>
      </c>
      <c r="E2727" t="s">
        <v>15</v>
      </c>
      <c r="F2727" t="s">
        <v>23</v>
      </c>
      <c r="G2727" s="6">
        <f>VLOOKUP(F2727,S$11:$T$15, 2, FALSE)</f>
        <v>2440.2966694490819</v>
      </c>
      <c r="H2727" t="s">
        <v>40</v>
      </c>
      <c r="I2727" s="2">
        <v>3604.51</v>
      </c>
      <c r="J2727" t="str">
        <f t="shared" si="382"/>
        <v>&gt;59</v>
      </c>
      <c r="K2727" s="2">
        <f t="shared" si="378"/>
        <v>3964.9610000000007</v>
      </c>
      <c r="L2727" s="2">
        <f t="shared" si="383"/>
        <v>3965</v>
      </c>
      <c r="M2727" s="2">
        <f t="shared" si="384"/>
        <v>3965</v>
      </c>
      <c r="N2727" s="2">
        <f t="shared" si="385"/>
        <v>3964</v>
      </c>
      <c r="O2727">
        <f t="shared" si="379"/>
        <v>2022</v>
      </c>
      <c r="P2727" t="str">
        <f t="shared" si="380"/>
        <v>Aug</v>
      </c>
      <c r="Q2727" t="str">
        <f t="shared" si="381"/>
        <v>Aug-2022</v>
      </c>
      <c r="R2727" s="2" t="str">
        <f t="shared" si="386"/>
        <v>ADULTS</v>
      </c>
    </row>
    <row r="2728" spans="1:18" x14ac:dyDescent="0.35">
      <c r="A2728" s="1">
        <v>44872</v>
      </c>
      <c r="B2728" t="s">
        <v>2758</v>
      </c>
      <c r="C2728">
        <v>67</v>
      </c>
      <c r="D2728" t="s">
        <v>9</v>
      </c>
      <c r="E2728" t="s">
        <v>15</v>
      </c>
      <c r="F2728" t="s">
        <v>23</v>
      </c>
      <c r="G2728" s="6">
        <f>VLOOKUP(F2728,S$11:$T$15, 2, FALSE)</f>
        <v>2440.2966694490819</v>
      </c>
      <c r="H2728" t="s">
        <v>37</v>
      </c>
      <c r="I2728" s="2">
        <v>1653.39</v>
      </c>
      <c r="J2728" t="str">
        <f t="shared" si="382"/>
        <v>&gt;59</v>
      </c>
      <c r="K2728" s="2">
        <f t="shared" si="378"/>
        <v>1818.7290000000003</v>
      </c>
      <c r="L2728" s="2">
        <f t="shared" si="383"/>
        <v>1819</v>
      </c>
      <c r="M2728" s="2">
        <f t="shared" si="384"/>
        <v>1819</v>
      </c>
      <c r="N2728" s="2">
        <f t="shared" si="385"/>
        <v>1818</v>
      </c>
      <c r="O2728">
        <f t="shared" si="379"/>
        <v>2022</v>
      </c>
      <c r="P2728" t="str">
        <f t="shared" si="380"/>
        <v>Nov</v>
      </c>
      <c r="Q2728" t="str">
        <f t="shared" si="381"/>
        <v>Nov-2022</v>
      </c>
      <c r="R2728" s="2" t="str">
        <f t="shared" si="386"/>
        <v>ADULTS</v>
      </c>
    </row>
    <row r="2729" spans="1:18" x14ac:dyDescent="0.35">
      <c r="A2729" s="1">
        <v>44647</v>
      </c>
      <c r="B2729" t="s">
        <v>2759</v>
      </c>
      <c r="C2729">
        <v>21</v>
      </c>
      <c r="D2729" t="s">
        <v>21</v>
      </c>
      <c r="E2729" t="s">
        <v>10</v>
      </c>
      <c r="F2729" t="s">
        <v>16</v>
      </c>
      <c r="G2729" s="6">
        <f>VLOOKUP(F2729,S$11:$T$15, 2, FALSE)</f>
        <v>2509.1716796874998</v>
      </c>
      <c r="H2729" t="s">
        <v>12</v>
      </c>
      <c r="I2729" s="2">
        <v>2879.91</v>
      </c>
      <c r="J2729" t="str">
        <f t="shared" si="382"/>
        <v>18-39</v>
      </c>
      <c r="K2729" s="2">
        <f t="shared" si="378"/>
        <v>3167.9010000000003</v>
      </c>
      <c r="L2729" s="2">
        <f t="shared" si="383"/>
        <v>3168</v>
      </c>
      <c r="M2729" s="2">
        <f t="shared" si="384"/>
        <v>3168</v>
      </c>
      <c r="N2729" s="2">
        <f t="shared" si="385"/>
        <v>3167</v>
      </c>
      <c r="O2729">
        <f t="shared" si="379"/>
        <v>2022</v>
      </c>
      <c r="P2729" t="str">
        <f t="shared" si="380"/>
        <v>Mar</v>
      </c>
      <c r="Q2729" t="str">
        <f t="shared" si="381"/>
        <v>Mar-2022</v>
      </c>
      <c r="R2729" s="2" t="str">
        <f t="shared" si="386"/>
        <v>ADULTS</v>
      </c>
    </row>
    <row r="2730" spans="1:18" x14ac:dyDescent="0.35">
      <c r="A2730" s="1">
        <v>45200</v>
      </c>
      <c r="B2730" t="s">
        <v>2760</v>
      </c>
      <c r="C2730">
        <v>54</v>
      </c>
      <c r="D2730" t="s">
        <v>14</v>
      </c>
      <c r="E2730" t="s">
        <v>35</v>
      </c>
      <c r="F2730" t="s">
        <v>16</v>
      </c>
      <c r="G2730" s="6">
        <f>VLOOKUP(F2730,S$11:$T$15, 2, FALSE)</f>
        <v>2509.1716796874998</v>
      </c>
      <c r="H2730" t="s">
        <v>28</v>
      </c>
      <c r="I2730" s="2">
        <v>364.27</v>
      </c>
      <c r="J2730" t="str">
        <f t="shared" si="382"/>
        <v>40-59</v>
      </c>
      <c r="K2730" s="2">
        <f t="shared" si="378"/>
        <v>400.697</v>
      </c>
      <c r="L2730" s="2">
        <f t="shared" si="383"/>
        <v>401</v>
      </c>
      <c r="M2730" s="2">
        <f t="shared" si="384"/>
        <v>401</v>
      </c>
      <c r="N2730" s="2">
        <f t="shared" si="385"/>
        <v>400</v>
      </c>
      <c r="O2730">
        <f t="shared" si="379"/>
        <v>2023</v>
      </c>
      <c r="P2730" t="str">
        <f t="shared" si="380"/>
        <v>Oct</v>
      </c>
      <c r="Q2730" t="str">
        <f t="shared" si="381"/>
        <v>Oct-2023</v>
      </c>
      <c r="R2730" s="2" t="str">
        <f t="shared" si="386"/>
        <v>ADULTS</v>
      </c>
    </row>
    <row r="2731" spans="1:18" x14ac:dyDescent="0.35">
      <c r="A2731" s="1">
        <v>44827</v>
      </c>
      <c r="B2731" t="s">
        <v>2761</v>
      </c>
      <c r="C2731">
        <v>53</v>
      </c>
      <c r="D2731" t="s">
        <v>9</v>
      </c>
      <c r="E2731" t="s">
        <v>25</v>
      </c>
      <c r="F2731" t="s">
        <v>16</v>
      </c>
      <c r="G2731" s="6">
        <f>VLOOKUP(F2731,S$11:$T$15, 2, FALSE)</f>
        <v>2509.1716796874998</v>
      </c>
      <c r="H2731" t="s">
        <v>37</v>
      </c>
      <c r="I2731" s="2">
        <v>3450.03</v>
      </c>
      <c r="J2731" t="str">
        <f t="shared" si="382"/>
        <v>40-59</v>
      </c>
      <c r="K2731" s="2">
        <f t="shared" si="378"/>
        <v>3795.0330000000004</v>
      </c>
      <c r="L2731" s="2">
        <f t="shared" si="383"/>
        <v>3795</v>
      </c>
      <c r="M2731" s="2">
        <f t="shared" si="384"/>
        <v>3796</v>
      </c>
      <c r="N2731" s="2">
        <f t="shared" si="385"/>
        <v>3795</v>
      </c>
      <c r="O2731">
        <f t="shared" si="379"/>
        <v>2022</v>
      </c>
      <c r="P2731" t="str">
        <f t="shared" si="380"/>
        <v>Sep</v>
      </c>
      <c r="Q2731" t="str">
        <f t="shared" si="381"/>
        <v>Sep-2022</v>
      </c>
      <c r="R2731" s="2" t="str">
        <f t="shared" si="386"/>
        <v>ADULTS</v>
      </c>
    </row>
    <row r="2732" spans="1:18" x14ac:dyDescent="0.35">
      <c r="A2732" s="1">
        <v>44747</v>
      </c>
      <c r="B2732" t="s">
        <v>2762</v>
      </c>
      <c r="C2732">
        <v>9</v>
      </c>
      <c r="D2732" t="s">
        <v>21</v>
      </c>
      <c r="E2732" t="s">
        <v>22</v>
      </c>
      <c r="F2732" t="s">
        <v>23</v>
      </c>
      <c r="G2732" s="6">
        <f>VLOOKUP(F2732,S$11:$T$15, 2, FALSE)</f>
        <v>2440.2966694490819</v>
      </c>
      <c r="H2732" t="s">
        <v>37</v>
      </c>
      <c r="I2732" s="2">
        <v>1750.41</v>
      </c>
      <c r="J2732" t="str">
        <f t="shared" si="382"/>
        <v>0-17</v>
      </c>
      <c r="K2732" s="2">
        <f t="shared" si="378"/>
        <v>1925.4510000000002</v>
      </c>
      <c r="L2732" s="2">
        <f t="shared" si="383"/>
        <v>1925</v>
      </c>
      <c r="M2732" s="2">
        <f t="shared" si="384"/>
        <v>1926</v>
      </c>
      <c r="N2732" s="2">
        <f t="shared" si="385"/>
        <v>1925</v>
      </c>
      <c r="O2732">
        <f t="shared" si="379"/>
        <v>2022</v>
      </c>
      <c r="P2732" t="str">
        <f t="shared" si="380"/>
        <v>Jul</v>
      </c>
      <c r="Q2732" t="str">
        <f t="shared" si="381"/>
        <v>Jul-2022</v>
      </c>
      <c r="R2732" s="2" t="str">
        <f t="shared" si="386"/>
        <v>CHILDREN</v>
      </c>
    </row>
    <row r="2733" spans="1:18" x14ac:dyDescent="0.35">
      <c r="A2733" s="1">
        <v>45161</v>
      </c>
      <c r="B2733" t="s">
        <v>2763</v>
      </c>
      <c r="C2733">
        <v>17</v>
      </c>
      <c r="D2733" t="s">
        <v>21</v>
      </c>
      <c r="E2733" t="s">
        <v>10</v>
      </c>
      <c r="F2733" t="s">
        <v>11</v>
      </c>
      <c r="G2733" s="6">
        <f>VLOOKUP(F2733,S$11:$T$15, 2, FALSE)</f>
        <v>2503.6022787783868</v>
      </c>
      <c r="H2733" t="s">
        <v>17</v>
      </c>
      <c r="I2733" s="2">
        <v>1014.73</v>
      </c>
      <c r="J2733" t="str">
        <f t="shared" si="382"/>
        <v>0-17</v>
      </c>
      <c r="K2733" s="2">
        <f t="shared" si="378"/>
        <v>1116.2030000000002</v>
      </c>
      <c r="L2733" s="2">
        <f t="shared" si="383"/>
        <v>1116</v>
      </c>
      <c r="M2733" s="2">
        <f t="shared" si="384"/>
        <v>1117</v>
      </c>
      <c r="N2733" s="2">
        <f t="shared" si="385"/>
        <v>1116</v>
      </c>
      <c r="O2733">
        <f t="shared" si="379"/>
        <v>2023</v>
      </c>
      <c r="P2733" t="str">
        <f t="shared" si="380"/>
        <v>Aug</v>
      </c>
      <c r="Q2733" t="str">
        <f t="shared" si="381"/>
        <v>Aug-2023</v>
      </c>
      <c r="R2733" s="2" t="str">
        <f t="shared" si="386"/>
        <v>CHILDREN</v>
      </c>
    </row>
    <row r="2734" spans="1:18" x14ac:dyDescent="0.35">
      <c r="A2734" s="1">
        <v>45102</v>
      </c>
      <c r="B2734" t="s">
        <v>2764</v>
      </c>
      <c r="C2734">
        <v>57</v>
      </c>
      <c r="D2734" t="s">
        <v>14</v>
      </c>
      <c r="E2734" t="s">
        <v>22</v>
      </c>
      <c r="F2734" t="s">
        <v>30</v>
      </c>
      <c r="G2734" s="6">
        <f>VLOOKUP(F2734,S$11:$T$15, 2, FALSE)</f>
        <v>2496.7676064257025</v>
      </c>
      <c r="H2734" t="s">
        <v>12</v>
      </c>
      <c r="I2734" s="2">
        <v>4675.76</v>
      </c>
      <c r="J2734" t="str">
        <f t="shared" si="382"/>
        <v>40-59</v>
      </c>
      <c r="K2734" s="2">
        <f t="shared" si="378"/>
        <v>5143.3360000000002</v>
      </c>
      <c r="L2734" s="2">
        <f t="shared" si="383"/>
        <v>5143</v>
      </c>
      <c r="M2734" s="2">
        <f t="shared" si="384"/>
        <v>5144</v>
      </c>
      <c r="N2734" s="2">
        <f t="shared" si="385"/>
        <v>5143</v>
      </c>
      <c r="O2734">
        <f t="shared" si="379"/>
        <v>2023</v>
      </c>
      <c r="P2734" t="str">
        <f t="shared" si="380"/>
        <v>Jun</v>
      </c>
      <c r="Q2734" t="str">
        <f t="shared" si="381"/>
        <v>Jun-2023</v>
      </c>
      <c r="R2734" s="2" t="str">
        <f t="shared" si="386"/>
        <v>ADULTS</v>
      </c>
    </row>
    <row r="2735" spans="1:18" x14ac:dyDescent="0.35">
      <c r="A2735" s="1">
        <v>45030</v>
      </c>
      <c r="B2735" t="s">
        <v>2765</v>
      </c>
      <c r="C2735">
        <v>54</v>
      </c>
      <c r="D2735" t="s">
        <v>9</v>
      </c>
      <c r="E2735" t="s">
        <v>35</v>
      </c>
      <c r="F2735" t="s">
        <v>30</v>
      </c>
      <c r="G2735" s="6">
        <f>VLOOKUP(F2735,S$11:$T$15, 2, FALSE)</f>
        <v>2496.7676064257025</v>
      </c>
      <c r="H2735" t="s">
        <v>40</v>
      </c>
      <c r="I2735" s="2">
        <v>132.54</v>
      </c>
      <c r="J2735" t="str">
        <f t="shared" si="382"/>
        <v>40-59</v>
      </c>
      <c r="K2735" s="2">
        <f t="shared" si="378"/>
        <v>145.79400000000001</v>
      </c>
      <c r="L2735" s="2">
        <f t="shared" si="383"/>
        <v>146</v>
      </c>
      <c r="M2735" s="2">
        <f t="shared" si="384"/>
        <v>146</v>
      </c>
      <c r="N2735" s="2">
        <f t="shared" si="385"/>
        <v>145</v>
      </c>
      <c r="O2735">
        <f t="shared" si="379"/>
        <v>2023</v>
      </c>
      <c r="P2735" t="str">
        <f t="shared" si="380"/>
        <v>Apr</v>
      </c>
      <c r="Q2735" t="str">
        <f t="shared" si="381"/>
        <v>Apr-2023</v>
      </c>
      <c r="R2735" s="2" t="str">
        <f t="shared" si="386"/>
        <v>ADULTS</v>
      </c>
    </row>
    <row r="2736" spans="1:18" x14ac:dyDescent="0.35">
      <c r="A2736" s="1">
        <v>44837</v>
      </c>
      <c r="B2736" t="s">
        <v>2766</v>
      </c>
      <c r="C2736">
        <v>40</v>
      </c>
      <c r="D2736" t="s">
        <v>21</v>
      </c>
      <c r="E2736" t="s">
        <v>10</v>
      </c>
      <c r="F2736" t="s">
        <v>11</v>
      </c>
      <c r="G2736" s="6">
        <f>VLOOKUP(F2736,S$11:$T$15, 2, FALSE)</f>
        <v>2503.6022787783868</v>
      </c>
      <c r="H2736" t="s">
        <v>28</v>
      </c>
      <c r="I2736" s="2">
        <v>376.24</v>
      </c>
      <c r="J2736" t="str">
        <f t="shared" si="382"/>
        <v>40-59</v>
      </c>
      <c r="K2736" s="2">
        <f t="shared" si="378"/>
        <v>413.86400000000003</v>
      </c>
      <c r="L2736" s="2">
        <f t="shared" si="383"/>
        <v>414</v>
      </c>
      <c r="M2736" s="2">
        <f t="shared" si="384"/>
        <v>414</v>
      </c>
      <c r="N2736" s="2">
        <f t="shared" si="385"/>
        <v>413</v>
      </c>
      <c r="O2736">
        <f t="shared" si="379"/>
        <v>2022</v>
      </c>
      <c r="P2736" t="str">
        <f t="shared" si="380"/>
        <v>Oct</v>
      </c>
      <c r="Q2736" t="str">
        <f t="shared" si="381"/>
        <v>Oct-2022</v>
      </c>
      <c r="R2736" s="2" t="str">
        <f t="shared" si="386"/>
        <v>ADULTS</v>
      </c>
    </row>
    <row r="2737" spans="1:18" x14ac:dyDescent="0.35">
      <c r="A2737" s="1">
        <v>44682</v>
      </c>
      <c r="B2737" t="s">
        <v>2767</v>
      </c>
      <c r="C2737">
        <v>64</v>
      </c>
      <c r="D2737" t="s">
        <v>21</v>
      </c>
      <c r="E2737" t="s">
        <v>35</v>
      </c>
      <c r="F2737" t="s">
        <v>11</v>
      </c>
      <c r="G2737" s="6">
        <f>VLOOKUP(F2737,S$11:$T$15, 2, FALSE)</f>
        <v>2503.6022787783868</v>
      </c>
      <c r="H2737" t="s">
        <v>17</v>
      </c>
      <c r="I2737" s="2">
        <v>1347.97</v>
      </c>
      <c r="J2737" t="str">
        <f t="shared" si="382"/>
        <v>&gt;59</v>
      </c>
      <c r="K2737" s="2">
        <f t="shared" si="378"/>
        <v>1482.7670000000001</v>
      </c>
      <c r="L2737" s="2">
        <f t="shared" si="383"/>
        <v>1483</v>
      </c>
      <c r="M2737" s="2">
        <f t="shared" si="384"/>
        <v>1483</v>
      </c>
      <c r="N2737" s="2">
        <f t="shared" si="385"/>
        <v>1482</v>
      </c>
      <c r="O2737">
        <f t="shared" si="379"/>
        <v>2022</v>
      </c>
      <c r="P2737" t="str">
        <f t="shared" si="380"/>
        <v>May</v>
      </c>
      <c r="Q2737" t="str">
        <f t="shared" si="381"/>
        <v>May-2022</v>
      </c>
      <c r="R2737" s="2" t="str">
        <f t="shared" si="386"/>
        <v>ADULTS</v>
      </c>
    </row>
    <row r="2738" spans="1:18" x14ac:dyDescent="0.35">
      <c r="A2738" s="1">
        <v>45193</v>
      </c>
      <c r="B2738" t="s">
        <v>2768</v>
      </c>
      <c r="C2738">
        <v>15</v>
      </c>
      <c r="D2738" t="s">
        <v>14</v>
      </c>
      <c r="E2738" t="s">
        <v>25</v>
      </c>
      <c r="F2738" t="s">
        <v>16</v>
      </c>
      <c r="G2738" s="6">
        <f>VLOOKUP(F2738,S$11:$T$15, 2, FALSE)</f>
        <v>2509.1716796874998</v>
      </c>
      <c r="H2738" t="s">
        <v>28</v>
      </c>
      <c r="I2738" s="2">
        <v>3819</v>
      </c>
      <c r="J2738" t="str">
        <f t="shared" si="382"/>
        <v>0-17</v>
      </c>
      <c r="K2738" s="2">
        <f t="shared" si="378"/>
        <v>4200.9000000000005</v>
      </c>
      <c r="L2738" s="2">
        <f t="shared" si="383"/>
        <v>4201</v>
      </c>
      <c r="M2738" s="2">
        <f t="shared" si="384"/>
        <v>4201</v>
      </c>
      <c r="N2738" s="2">
        <f t="shared" si="385"/>
        <v>4200</v>
      </c>
      <c r="O2738">
        <f t="shared" si="379"/>
        <v>2023</v>
      </c>
      <c r="P2738" t="str">
        <f t="shared" si="380"/>
        <v>Sep</v>
      </c>
      <c r="Q2738" t="str">
        <f t="shared" si="381"/>
        <v>Sep-2023</v>
      </c>
      <c r="R2738" s="2" t="str">
        <f t="shared" si="386"/>
        <v>CHILDREN</v>
      </c>
    </row>
    <row r="2739" spans="1:18" x14ac:dyDescent="0.35">
      <c r="A2739" s="1">
        <v>44959</v>
      </c>
      <c r="B2739" t="s">
        <v>2769</v>
      </c>
      <c r="C2739">
        <v>87</v>
      </c>
      <c r="D2739" t="s">
        <v>14</v>
      </c>
      <c r="E2739" t="s">
        <v>22</v>
      </c>
      <c r="F2739" t="s">
        <v>30</v>
      </c>
      <c r="G2739" s="6">
        <f>VLOOKUP(F2739,S$11:$T$15, 2, FALSE)</f>
        <v>2496.7676064257025</v>
      </c>
      <c r="H2739" t="s">
        <v>12</v>
      </c>
      <c r="I2739" s="2">
        <v>1000.63</v>
      </c>
      <c r="J2739" t="str">
        <f t="shared" si="382"/>
        <v>&gt;59</v>
      </c>
      <c r="K2739" s="2">
        <f t="shared" si="378"/>
        <v>1100.693</v>
      </c>
      <c r="L2739" s="2">
        <f t="shared" si="383"/>
        <v>1101</v>
      </c>
      <c r="M2739" s="2">
        <f t="shared" si="384"/>
        <v>1101</v>
      </c>
      <c r="N2739" s="2">
        <f t="shared" si="385"/>
        <v>1100</v>
      </c>
      <c r="O2739">
        <f t="shared" si="379"/>
        <v>2023</v>
      </c>
      <c r="P2739" t="str">
        <f t="shared" si="380"/>
        <v>Feb</v>
      </c>
      <c r="Q2739" t="str">
        <f t="shared" si="381"/>
        <v>Feb-2023</v>
      </c>
      <c r="R2739" s="2" t="str">
        <f t="shared" si="386"/>
        <v>ADULTS</v>
      </c>
    </row>
    <row r="2740" spans="1:18" x14ac:dyDescent="0.35">
      <c r="A2740" s="1">
        <v>45228</v>
      </c>
      <c r="B2740" t="s">
        <v>2770</v>
      </c>
      <c r="C2740">
        <v>37</v>
      </c>
      <c r="D2740" t="s">
        <v>9</v>
      </c>
      <c r="E2740" t="s">
        <v>15</v>
      </c>
      <c r="F2740" t="s">
        <v>23</v>
      </c>
      <c r="G2740" s="6">
        <f>VLOOKUP(F2740,S$11:$T$15, 2, FALSE)</f>
        <v>2440.2966694490819</v>
      </c>
      <c r="H2740" t="s">
        <v>67</v>
      </c>
      <c r="I2740" s="2">
        <v>4954.49</v>
      </c>
      <c r="J2740" t="str">
        <f t="shared" si="382"/>
        <v>18-39</v>
      </c>
      <c r="K2740" s="2">
        <f t="shared" si="378"/>
        <v>5449.9390000000003</v>
      </c>
      <c r="L2740" s="2">
        <f t="shared" si="383"/>
        <v>5450</v>
      </c>
      <c r="M2740" s="2">
        <f t="shared" si="384"/>
        <v>5450</v>
      </c>
      <c r="N2740" s="2">
        <f t="shared" si="385"/>
        <v>5449</v>
      </c>
      <c r="O2740">
        <f t="shared" si="379"/>
        <v>2023</v>
      </c>
      <c r="P2740" t="str">
        <f t="shared" si="380"/>
        <v>Oct</v>
      </c>
      <c r="Q2740" t="str">
        <f t="shared" si="381"/>
        <v>Oct-2023</v>
      </c>
      <c r="R2740" s="2" t="str">
        <f t="shared" si="386"/>
        <v>ADULTS</v>
      </c>
    </row>
    <row r="2741" spans="1:18" x14ac:dyDescent="0.35">
      <c r="A2741" s="1">
        <v>45103</v>
      </c>
      <c r="B2741" t="s">
        <v>2771</v>
      </c>
      <c r="C2741">
        <v>33</v>
      </c>
      <c r="D2741" t="s">
        <v>14</v>
      </c>
      <c r="E2741" t="s">
        <v>15</v>
      </c>
      <c r="F2741" t="s">
        <v>23</v>
      </c>
      <c r="G2741" s="6">
        <f>VLOOKUP(F2741,S$11:$T$15, 2, FALSE)</f>
        <v>2440.2966694490819</v>
      </c>
      <c r="H2741" t="s">
        <v>40</v>
      </c>
      <c r="I2741" s="2">
        <v>110.87</v>
      </c>
      <c r="J2741" t="str">
        <f t="shared" si="382"/>
        <v>18-39</v>
      </c>
      <c r="K2741" s="2">
        <f t="shared" si="378"/>
        <v>121.95700000000001</v>
      </c>
      <c r="L2741" s="2">
        <f t="shared" si="383"/>
        <v>122</v>
      </c>
      <c r="M2741" s="2">
        <f t="shared" si="384"/>
        <v>122</v>
      </c>
      <c r="N2741" s="2">
        <f t="shared" si="385"/>
        <v>121</v>
      </c>
      <c r="O2741">
        <f t="shared" si="379"/>
        <v>2023</v>
      </c>
      <c r="P2741" t="str">
        <f t="shared" si="380"/>
        <v>Jun</v>
      </c>
      <c r="Q2741" t="str">
        <f t="shared" si="381"/>
        <v>Jun-2023</v>
      </c>
      <c r="R2741" s="2" t="str">
        <f t="shared" si="386"/>
        <v>ADULTS</v>
      </c>
    </row>
    <row r="2742" spans="1:18" x14ac:dyDescent="0.35">
      <c r="A2742" s="1">
        <v>44849</v>
      </c>
      <c r="B2742" t="s">
        <v>2772</v>
      </c>
      <c r="C2742">
        <v>74</v>
      </c>
      <c r="D2742" t="s">
        <v>21</v>
      </c>
      <c r="E2742" t="s">
        <v>19</v>
      </c>
      <c r="F2742" t="s">
        <v>16</v>
      </c>
      <c r="G2742" s="6">
        <f>VLOOKUP(F2742,S$11:$T$15, 2, FALSE)</f>
        <v>2509.1716796874998</v>
      </c>
      <c r="H2742" t="s">
        <v>12</v>
      </c>
      <c r="I2742" s="2">
        <v>2501.3200000000002</v>
      </c>
      <c r="J2742" t="str">
        <f t="shared" si="382"/>
        <v>&gt;59</v>
      </c>
      <c r="K2742" s="2">
        <f t="shared" si="378"/>
        <v>2751.4520000000002</v>
      </c>
      <c r="L2742" s="2">
        <f t="shared" si="383"/>
        <v>2751</v>
      </c>
      <c r="M2742" s="2">
        <f t="shared" si="384"/>
        <v>2752</v>
      </c>
      <c r="N2742" s="2">
        <f t="shared" si="385"/>
        <v>2751</v>
      </c>
      <c r="O2742">
        <f t="shared" si="379"/>
        <v>2022</v>
      </c>
      <c r="P2742" t="str">
        <f t="shared" si="380"/>
        <v>Oct</v>
      </c>
      <c r="Q2742" t="str">
        <f t="shared" si="381"/>
        <v>Oct-2022</v>
      </c>
      <c r="R2742" s="2" t="str">
        <f t="shared" si="386"/>
        <v>ADULTS</v>
      </c>
    </row>
    <row r="2743" spans="1:18" x14ac:dyDescent="0.35">
      <c r="A2743" s="1">
        <v>44887</v>
      </c>
      <c r="B2743" t="s">
        <v>2773</v>
      </c>
      <c r="C2743">
        <v>75</v>
      </c>
      <c r="D2743" t="s">
        <v>14</v>
      </c>
      <c r="E2743" t="s">
        <v>25</v>
      </c>
      <c r="F2743" t="s">
        <v>30</v>
      </c>
      <c r="G2743" s="6">
        <f>VLOOKUP(F2743,S$11:$T$15, 2, FALSE)</f>
        <v>2496.7676064257025</v>
      </c>
      <c r="H2743" t="s">
        <v>28</v>
      </c>
      <c r="I2743" s="2">
        <v>251.63</v>
      </c>
      <c r="J2743" t="str">
        <f t="shared" si="382"/>
        <v>&gt;59</v>
      </c>
      <c r="K2743" s="2">
        <f t="shared" si="378"/>
        <v>276.79300000000001</v>
      </c>
      <c r="L2743" s="2">
        <f t="shared" si="383"/>
        <v>277</v>
      </c>
      <c r="M2743" s="2">
        <f t="shared" si="384"/>
        <v>277</v>
      </c>
      <c r="N2743" s="2">
        <f t="shared" si="385"/>
        <v>276</v>
      </c>
      <c r="O2743">
        <f t="shared" si="379"/>
        <v>2022</v>
      </c>
      <c r="P2743" t="str">
        <f t="shared" si="380"/>
        <v>Nov</v>
      </c>
      <c r="Q2743" t="str">
        <f t="shared" si="381"/>
        <v>Nov-2022</v>
      </c>
      <c r="R2743" s="2" t="str">
        <f t="shared" si="386"/>
        <v>ADULTS</v>
      </c>
    </row>
    <row r="2744" spans="1:18" x14ac:dyDescent="0.35">
      <c r="A2744" s="1">
        <v>45216</v>
      </c>
      <c r="B2744" t="s">
        <v>2774</v>
      </c>
      <c r="C2744">
        <v>13</v>
      </c>
      <c r="D2744" t="s">
        <v>21</v>
      </c>
      <c r="E2744" t="s">
        <v>35</v>
      </c>
      <c r="F2744" t="s">
        <v>16</v>
      </c>
      <c r="G2744" s="6">
        <f>VLOOKUP(F2744,S$11:$T$15, 2, FALSE)</f>
        <v>2509.1716796874998</v>
      </c>
      <c r="H2744" t="s">
        <v>37</v>
      </c>
      <c r="I2744" s="2">
        <v>3075.28</v>
      </c>
      <c r="J2744" t="str">
        <f t="shared" si="382"/>
        <v>0-17</v>
      </c>
      <c r="K2744" s="2">
        <f t="shared" si="378"/>
        <v>3382.8080000000004</v>
      </c>
      <c r="L2744" s="2">
        <f t="shared" si="383"/>
        <v>3383</v>
      </c>
      <c r="M2744" s="2">
        <f t="shared" si="384"/>
        <v>3383</v>
      </c>
      <c r="N2744" s="2">
        <f t="shared" si="385"/>
        <v>3382</v>
      </c>
      <c r="O2744">
        <f t="shared" si="379"/>
        <v>2023</v>
      </c>
      <c r="P2744" t="str">
        <f t="shared" si="380"/>
        <v>Oct</v>
      </c>
      <c r="Q2744" t="str">
        <f t="shared" si="381"/>
        <v>Oct-2023</v>
      </c>
      <c r="R2744" s="2" t="str">
        <f t="shared" si="386"/>
        <v>CHILDREN</v>
      </c>
    </row>
    <row r="2745" spans="1:18" x14ac:dyDescent="0.35">
      <c r="A2745" s="1">
        <v>44884</v>
      </c>
      <c r="B2745" t="s">
        <v>2775</v>
      </c>
      <c r="C2745">
        <v>99</v>
      </c>
      <c r="D2745" t="s">
        <v>21</v>
      </c>
      <c r="E2745" t="s">
        <v>27</v>
      </c>
      <c r="F2745" t="s">
        <v>23</v>
      </c>
      <c r="G2745" s="6">
        <f>VLOOKUP(F2745,S$11:$T$15, 2, FALSE)</f>
        <v>2440.2966694490819</v>
      </c>
      <c r="H2745" t="s">
        <v>28</v>
      </c>
      <c r="I2745" s="2">
        <v>1129.96</v>
      </c>
      <c r="J2745" t="str">
        <f t="shared" si="382"/>
        <v>&gt;59</v>
      </c>
      <c r="K2745" s="2">
        <f t="shared" si="378"/>
        <v>1242.9560000000001</v>
      </c>
      <c r="L2745" s="2">
        <f t="shared" si="383"/>
        <v>1243</v>
      </c>
      <c r="M2745" s="2">
        <f t="shared" si="384"/>
        <v>1243</v>
      </c>
      <c r="N2745" s="2">
        <f t="shared" si="385"/>
        <v>1242</v>
      </c>
      <c r="O2745">
        <f t="shared" si="379"/>
        <v>2022</v>
      </c>
      <c r="P2745" t="str">
        <f t="shared" si="380"/>
        <v>Nov</v>
      </c>
      <c r="Q2745" t="str">
        <f t="shared" si="381"/>
        <v>Nov-2022</v>
      </c>
      <c r="R2745" s="2" t="str">
        <f t="shared" si="386"/>
        <v>ADULTS</v>
      </c>
    </row>
    <row r="2746" spans="1:18" x14ac:dyDescent="0.35">
      <c r="A2746" s="1">
        <v>44839</v>
      </c>
      <c r="B2746" t="s">
        <v>2776</v>
      </c>
      <c r="C2746">
        <v>74</v>
      </c>
      <c r="D2746" t="s">
        <v>14</v>
      </c>
      <c r="E2746" t="s">
        <v>22</v>
      </c>
      <c r="F2746" t="s">
        <v>23</v>
      </c>
      <c r="G2746" s="6">
        <f>VLOOKUP(F2746,S$11:$T$15, 2, FALSE)</f>
        <v>2440.2966694490819</v>
      </c>
      <c r="H2746" t="s">
        <v>28</v>
      </c>
      <c r="I2746" s="2">
        <v>4331.1000000000004</v>
      </c>
      <c r="J2746" t="str">
        <f t="shared" si="382"/>
        <v>&gt;59</v>
      </c>
      <c r="K2746" s="2">
        <f t="shared" si="378"/>
        <v>4764.2100000000009</v>
      </c>
      <c r="L2746" s="2">
        <f t="shared" si="383"/>
        <v>4764</v>
      </c>
      <c r="M2746" s="2">
        <f t="shared" si="384"/>
        <v>4765</v>
      </c>
      <c r="N2746" s="2">
        <f t="shared" si="385"/>
        <v>4764</v>
      </c>
      <c r="O2746">
        <f t="shared" si="379"/>
        <v>2022</v>
      </c>
      <c r="P2746" t="str">
        <f t="shared" si="380"/>
        <v>Oct</v>
      </c>
      <c r="Q2746" t="str">
        <f t="shared" si="381"/>
        <v>Oct-2022</v>
      </c>
      <c r="R2746" s="2" t="str">
        <f t="shared" si="386"/>
        <v>ADULTS</v>
      </c>
    </row>
    <row r="2747" spans="1:18" x14ac:dyDescent="0.35">
      <c r="A2747" s="1">
        <v>44713</v>
      </c>
      <c r="B2747" t="s">
        <v>2777</v>
      </c>
      <c r="C2747">
        <v>66</v>
      </c>
      <c r="D2747" t="s">
        <v>9</v>
      </c>
      <c r="E2747" t="s">
        <v>10</v>
      </c>
      <c r="F2747" t="s">
        <v>11</v>
      </c>
      <c r="G2747" s="6">
        <f>VLOOKUP(F2747,S$11:$T$15, 2, FALSE)</f>
        <v>2503.6022787783868</v>
      </c>
      <c r="H2747" t="s">
        <v>28</v>
      </c>
      <c r="I2747" s="2">
        <v>3380.63</v>
      </c>
      <c r="J2747" t="str">
        <f t="shared" si="382"/>
        <v>&gt;59</v>
      </c>
      <c r="K2747" s="2">
        <f t="shared" si="378"/>
        <v>3718.6930000000002</v>
      </c>
      <c r="L2747" s="2">
        <f t="shared" si="383"/>
        <v>3719</v>
      </c>
      <c r="M2747" s="2">
        <f t="shared" si="384"/>
        <v>3719</v>
      </c>
      <c r="N2747" s="2">
        <f t="shared" si="385"/>
        <v>3718</v>
      </c>
      <c r="O2747">
        <f t="shared" si="379"/>
        <v>2022</v>
      </c>
      <c r="P2747" t="str">
        <f t="shared" si="380"/>
        <v>Jun</v>
      </c>
      <c r="Q2747" t="str">
        <f t="shared" si="381"/>
        <v>Jun-2022</v>
      </c>
      <c r="R2747" s="2" t="str">
        <f t="shared" si="386"/>
        <v>ADULTS</v>
      </c>
    </row>
    <row r="2748" spans="1:18" x14ac:dyDescent="0.35">
      <c r="A2748" s="1">
        <v>44627</v>
      </c>
      <c r="B2748" t="s">
        <v>2778</v>
      </c>
      <c r="C2748">
        <v>14</v>
      </c>
      <c r="D2748" t="s">
        <v>21</v>
      </c>
      <c r="E2748" t="s">
        <v>35</v>
      </c>
      <c r="F2748" t="s">
        <v>30</v>
      </c>
      <c r="G2748" s="6">
        <f>VLOOKUP(F2748,S$11:$T$15, 2, FALSE)</f>
        <v>2496.7676064257025</v>
      </c>
      <c r="H2748" t="s">
        <v>37</v>
      </c>
      <c r="I2748" s="2">
        <v>606.1</v>
      </c>
      <c r="J2748" t="str">
        <f t="shared" si="382"/>
        <v>0-17</v>
      </c>
      <c r="K2748" s="2">
        <f t="shared" si="378"/>
        <v>666.71</v>
      </c>
      <c r="L2748" s="2">
        <f t="shared" si="383"/>
        <v>667</v>
      </c>
      <c r="M2748" s="2">
        <f t="shared" si="384"/>
        <v>667</v>
      </c>
      <c r="N2748" s="2">
        <f t="shared" si="385"/>
        <v>666</v>
      </c>
      <c r="O2748">
        <f t="shared" si="379"/>
        <v>2022</v>
      </c>
      <c r="P2748" t="str">
        <f t="shared" si="380"/>
        <v>Mar</v>
      </c>
      <c r="Q2748" t="str">
        <f t="shared" si="381"/>
        <v>Mar-2022</v>
      </c>
      <c r="R2748" s="2" t="str">
        <f t="shared" si="386"/>
        <v>CHILDREN</v>
      </c>
    </row>
    <row r="2749" spans="1:18" x14ac:dyDescent="0.35">
      <c r="A2749" s="1">
        <v>45018</v>
      </c>
      <c r="B2749" t="s">
        <v>2779</v>
      </c>
      <c r="C2749">
        <v>40</v>
      </c>
      <c r="D2749" t="s">
        <v>21</v>
      </c>
      <c r="E2749" t="s">
        <v>15</v>
      </c>
      <c r="F2749" t="s">
        <v>16</v>
      </c>
      <c r="G2749" s="6">
        <f>VLOOKUP(F2749,S$11:$T$15, 2, FALSE)</f>
        <v>2509.1716796874998</v>
      </c>
      <c r="H2749" t="s">
        <v>40</v>
      </c>
      <c r="I2749" s="2">
        <v>1123.8599999999999</v>
      </c>
      <c r="J2749" t="str">
        <f t="shared" si="382"/>
        <v>40-59</v>
      </c>
      <c r="K2749" s="2">
        <f t="shared" si="378"/>
        <v>1236.2460000000001</v>
      </c>
      <c r="L2749" s="2">
        <f t="shared" si="383"/>
        <v>1236</v>
      </c>
      <c r="M2749" s="2">
        <f t="shared" si="384"/>
        <v>1237</v>
      </c>
      <c r="N2749" s="2">
        <f t="shared" si="385"/>
        <v>1236</v>
      </c>
      <c r="O2749">
        <f t="shared" si="379"/>
        <v>2023</v>
      </c>
      <c r="P2749" t="str">
        <f t="shared" si="380"/>
        <v>Apr</v>
      </c>
      <c r="Q2749" t="str">
        <f t="shared" si="381"/>
        <v>Apr-2023</v>
      </c>
      <c r="R2749" s="2" t="str">
        <f t="shared" si="386"/>
        <v>ADULTS</v>
      </c>
    </row>
    <row r="2750" spans="1:18" x14ac:dyDescent="0.35">
      <c r="A2750" s="1">
        <v>44587</v>
      </c>
      <c r="B2750" t="s">
        <v>2780</v>
      </c>
      <c r="C2750">
        <v>36</v>
      </c>
      <c r="D2750" t="s">
        <v>14</v>
      </c>
      <c r="E2750" t="s">
        <v>27</v>
      </c>
      <c r="F2750" t="s">
        <v>11</v>
      </c>
      <c r="G2750" s="6">
        <f>VLOOKUP(F2750,S$11:$T$15, 2, FALSE)</f>
        <v>2503.6022787783868</v>
      </c>
      <c r="H2750" t="s">
        <v>17</v>
      </c>
      <c r="I2750" s="2">
        <v>876.73</v>
      </c>
      <c r="J2750" t="str">
        <f t="shared" si="382"/>
        <v>18-39</v>
      </c>
      <c r="K2750" s="2">
        <f t="shared" si="378"/>
        <v>964.40300000000013</v>
      </c>
      <c r="L2750" s="2">
        <f t="shared" si="383"/>
        <v>964</v>
      </c>
      <c r="M2750" s="2">
        <f t="shared" si="384"/>
        <v>965</v>
      </c>
      <c r="N2750" s="2">
        <f t="shared" si="385"/>
        <v>964</v>
      </c>
      <c r="O2750">
        <f t="shared" si="379"/>
        <v>2022</v>
      </c>
      <c r="P2750" t="str">
        <f t="shared" si="380"/>
        <v>Jan</v>
      </c>
      <c r="Q2750" t="str">
        <f t="shared" si="381"/>
        <v>Jan-2022</v>
      </c>
      <c r="R2750" s="2" t="str">
        <f t="shared" si="386"/>
        <v>ADULTS</v>
      </c>
    </row>
    <row r="2751" spans="1:18" x14ac:dyDescent="0.35">
      <c r="A2751" s="1">
        <v>44983</v>
      </c>
      <c r="B2751" t="s">
        <v>2781</v>
      </c>
      <c r="C2751">
        <v>49</v>
      </c>
      <c r="D2751" t="s">
        <v>14</v>
      </c>
      <c r="E2751" t="s">
        <v>19</v>
      </c>
      <c r="F2751" t="s">
        <v>11</v>
      </c>
      <c r="G2751" s="6">
        <f>VLOOKUP(F2751,S$11:$T$15, 2, FALSE)</f>
        <v>2503.6022787783868</v>
      </c>
      <c r="H2751" t="s">
        <v>17</v>
      </c>
      <c r="I2751" s="2">
        <v>647.74</v>
      </c>
      <c r="J2751" t="str">
        <f t="shared" si="382"/>
        <v>40-59</v>
      </c>
      <c r="K2751" s="2">
        <f t="shared" si="378"/>
        <v>712.51400000000012</v>
      </c>
      <c r="L2751" s="2">
        <f t="shared" si="383"/>
        <v>713</v>
      </c>
      <c r="M2751" s="2">
        <f t="shared" si="384"/>
        <v>713</v>
      </c>
      <c r="N2751" s="2">
        <f t="shared" si="385"/>
        <v>712</v>
      </c>
      <c r="O2751">
        <f t="shared" si="379"/>
        <v>2023</v>
      </c>
      <c r="P2751" t="str">
        <f t="shared" si="380"/>
        <v>Feb</v>
      </c>
      <c r="Q2751" t="str">
        <f t="shared" si="381"/>
        <v>Feb-2023</v>
      </c>
      <c r="R2751" s="2" t="str">
        <f t="shared" si="386"/>
        <v>ADULTS</v>
      </c>
    </row>
    <row r="2752" spans="1:18" x14ac:dyDescent="0.35">
      <c r="A2752" s="1">
        <v>44971</v>
      </c>
      <c r="B2752" t="s">
        <v>2782</v>
      </c>
      <c r="C2752">
        <v>60</v>
      </c>
      <c r="D2752" t="s">
        <v>21</v>
      </c>
      <c r="E2752" t="s">
        <v>35</v>
      </c>
      <c r="F2752" t="s">
        <v>11</v>
      </c>
      <c r="G2752" s="6">
        <f>VLOOKUP(F2752,S$11:$T$15, 2, FALSE)</f>
        <v>2503.6022787783868</v>
      </c>
      <c r="H2752" t="s">
        <v>28</v>
      </c>
      <c r="I2752" s="2">
        <v>3640.15</v>
      </c>
      <c r="J2752" t="str">
        <f t="shared" si="382"/>
        <v>&gt;59</v>
      </c>
      <c r="K2752" s="2">
        <f t="shared" si="378"/>
        <v>4004.1650000000004</v>
      </c>
      <c r="L2752" s="2">
        <f t="shared" si="383"/>
        <v>4004</v>
      </c>
      <c r="M2752" s="2">
        <f t="shared" si="384"/>
        <v>4005</v>
      </c>
      <c r="N2752" s="2">
        <f t="shared" si="385"/>
        <v>4004</v>
      </c>
      <c r="O2752">
        <f t="shared" si="379"/>
        <v>2023</v>
      </c>
      <c r="P2752" t="str">
        <f t="shared" si="380"/>
        <v>Feb</v>
      </c>
      <c r="Q2752" t="str">
        <f t="shared" si="381"/>
        <v>Feb-2023</v>
      </c>
      <c r="R2752" s="2" t="str">
        <f t="shared" si="386"/>
        <v>ADULTS</v>
      </c>
    </row>
    <row r="2753" spans="1:18" x14ac:dyDescent="0.35">
      <c r="A2753" s="1">
        <v>44971</v>
      </c>
      <c r="B2753" t="s">
        <v>2783</v>
      </c>
      <c r="C2753">
        <v>66</v>
      </c>
      <c r="D2753" t="s">
        <v>21</v>
      </c>
      <c r="E2753" t="s">
        <v>15</v>
      </c>
      <c r="F2753" t="s">
        <v>23</v>
      </c>
      <c r="G2753" s="6">
        <f>VLOOKUP(F2753,S$11:$T$15, 2, FALSE)</f>
        <v>2440.2966694490819</v>
      </c>
      <c r="H2753" t="s">
        <v>12</v>
      </c>
      <c r="I2753" s="2">
        <v>4377.92</v>
      </c>
      <c r="J2753" t="str">
        <f t="shared" si="382"/>
        <v>&gt;59</v>
      </c>
      <c r="K2753" s="2">
        <f t="shared" si="378"/>
        <v>4815.7120000000004</v>
      </c>
      <c r="L2753" s="2">
        <f t="shared" si="383"/>
        <v>4816</v>
      </c>
      <c r="M2753" s="2">
        <f t="shared" si="384"/>
        <v>4816</v>
      </c>
      <c r="N2753" s="2">
        <f t="shared" si="385"/>
        <v>4815</v>
      </c>
      <c r="O2753">
        <f t="shared" si="379"/>
        <v>2023</v>
      </c>
      <c r="P2753" t="str">
        <f t="shared" si="380"/>
        <v>Feb</v>
      </c>
      <c r="Q2753" t="str">
        <f t="shared" si="381"/>
        <v>Feb-2023</v>
      </c>
      <c r="R2753" s="2" t="str">
        <f t="shared" si="386"/>
        <v>ADULTS</v>
      </c>
    </row>
    <row r="2754" spans="1:18" x14ac:dyDescent="0.35">
      <c r="A2754" s="1">
        <v>44952</v>
      </c>
      <c r="B2754" t="s">
        <v>2784</v>
      </c>
      <c r="C2754">
        <v>17</v>
      </c>
      <c r="D2754" t="s">
        <v>21</v>
      </c>
      <c r="E2754" t="s">
        <v>33</v>
      </c>
      <c r="F2754" t="s">
        <v>30</v>
      </c>
      <c r="G2754" s="6">
        <f>VLOOKUP(F2754,S$11:$T$15, 2, FALSE)</f>
        <v>2496.7676064257025</v>
      </c>
      <c r="H2754" t="s">
        <v>37</v>
      </c>
      <c r="I2754" s="2">
        <v>4360.95</v>
      </c>
      <c r="J2754" t="str">
        <f t="shared" si="382"/>
        <v>0-17</v>
      </c>
      <c r="K2754" s="2">
        <f t="shared" ref="K2754:K2817" si="387">I2754*1.1</f>
        <v>4797.0450000000001</v>
      </c>
      <c r="L2754" s="2">
        <f t="shared" si="383"/>
        <v>4797</v>
      </c>
      <c r="M2754" s="2">
        <f t="shared" si="384"/>
        <v>4798</v>
      </c>
      <c r="N2754" s="2">
        <f t="shared" si="385"/>
        <v>4797</v>
      </c>
      <c r="O2754">
        <f t="shared" ref="O2754:O2817" si="388">YEAR(A2754)</f>
        <v>2023</v>
      </c>
      <c r="P2754" t="str">
        <f t="shared" ref="P2754:P2817" si="389">TEXT(A2754, "MMM")</f>
        <v>Jan</v>
      </c>
      <c r="Q2754" t="str">
        <f t="shared" ref="Q2754:Q2817" si="390">TEXT(A2754, "MMM-YYYY")</f>
        <v>Jan-2023</v>
      </c>
      <c r="R2754" s="2" t="str">
        <f t="shared" si="386"/>
        <v>CHILDREN</v>
      </c>
    </row>
    <row r="2755" spans="1:18" x14ac:dyDescent="0.35">
      <c r="A2755" s="1">
        <v>45189</v>
      </c>
      <c r="B2755" t="s">
        <v>2785</v>
      </c>
      <c r="C2755">
        <v>94</v>
      </c>
      <c r="D2755" t="s">
        <v>14</v>
      </c>
      <c r="E2755" t="s">
        <v>25</v>
      </c>
      <c r="F2755" t="s">
        <v>11</v>
      </c>
      <c r="G2755" s="6">
        <f>VLOOKUP(F2755,S$11:$T$15, 2, FALSE)</f>
        <v>2503.6022787783868</v>
      </c>
      <c r="H2755" t="s">
        <v>12</v>
      </c>
      <c r="I2755" s="2">
        <v>4368.37</v>
      </c>
      <c r="J2755" t="str">
        <f t="shared" ref="J2755:J2818" si="391">IF(C2755&lt;=17,"0-17",IF(C2755&lt;=39, "18-39", IF(C2755&lt;=59, "40-59", "&gt;59")))</f>
        <v>&gt;59</v>
      </c>
      <c r="K2755" s="2">
        <f t="shared" si="387"/>
        <v>4805.2070000000003</v>
      </c>
      <c r="L2755" s="2">
        <f t="shared" ref="L2755:L2818" si="392">ROUND(K2755, 0)</f>
        <v>4805</v>
      </c>
      <c r="M2755" s="2">
        <f t="shared" ref="M2755:M2818" si="393">ROUNDUP(K2755, 0)</f>
        <v>4806</v>
      </c>
      <c r="N2755" s="2">
        <f t="shared" ref="N2755:N2818" si="394">ROUNDDOWN(K2755,0)</f>
        <v>4805</v>
      </c>
      <c r="O2755">
        <f t="shared" si="388"/>
        <v>2023</v>
      </c>
      <c r="P2755" t="str">
        <f t="shared" si="389"/>
        <v>Sep</v>
      </c>
      <c r="Q2755" t="str">
        <f t="shared" si="390"/>
        <v>Sep-2023</v>
      </c>
      <c r="R2755" s="2" t="str">
        <f t="shared" ref="R2755:R2818" si="395">IF(C2755&gt;=18, "ADULTS", "CHILDREN")</f>
        <v>ADULTS</v>
      </c>
    </row>
    <row r="2756" spans="1:18" x14ac:dyDescent="0.35">
      <c r="A2756" s="1">
        <v>45086</v>
      </c>
      <c r="B2756" t="s">
        <v>2786</v>
      </c>
      <c r="C2756">
        <v>0</v>
      </c>
      <c r="D2756" t="s">
        <v>14</v>
      </c>
      <c r="E2756" t="s">
        <v>25</v>
      </c>
      <c r="F2756" t="s">
        <v>16</v>
      </c>
      <c r="G2756" s="6">
        <f>VLOOKUP(F2756,S$11:$T$15, 2, FALSE)</f>
        <v>2509.1716796874998</v>
      </c>
      <c r="H2756" t="s">
        <v>40</v>
      </c>
      <c r="I2756" s="2">
        <v>937.26</v>
      </c>
      <c r="J2756" t="str">
        <f t="shared" si="391"/>
        <v>0-17</v>
      </c>
      <c r="K2756" s="2">
        <f t="shared" si="387"/>
        <v>1030.9860000000001</v>
      </c>
      <c r="L2756" s="2">
        <f t="shared" si="392"/>
        <v>1031</v>
      </c>
      <c r="M2756" s="2">
        <f t="shared" si="393"/>
        <v>1031</v>
      </c>
      <c r="N2756" s="2">
        <f t="shared" si="394"/>
        <v>1030</v>
      </c>
      <c r="O2756">
        <f t="shared" si="388"/>
        <v>2023</v>
      </c>
      <c r="P2756" t="str">
        <f t="shared" si="389"/>
        <v>Jun</v>
      </c>
      <c r="Q2756" t="str">
        <f t="shared" si="390"/>
        <v>Jun-2023</v>
      </c>
      <c r="R2756" s="2" t="str">
        <f t="shared" si="395"/>
        <v>CHILDREN</v>
      </c>
    </row>
    <row r="2757" spans="1:18" x14ac:dyDescent="0.35">
      <c r="A2757" s="1">
        <v>45120</v>
      </c>
      <c r="B2757" t="s">
        <v>2787</v>
      </c>
      <c r="C2757">
        <v>13</v>
      </c>
      <c r="D2757" t="s">
        <v>14</v>
      </c>
      <c r="E2757" t="s">
        <v>10</v>
      </c>
      <c r="F2757" t="s">
        <v>11</v>
      </c>
      <c r="G2757" s="6">
        <f>VLOOKUP(F2757,S$11:$T$15, 2, FALSE)</f>
        <v>2503.6022787783868</v>
      </c>
      <c r="H2757" t="s">
        <v>12</v>
      </c>
      <c r="I2757" s="2">
        <v>2292.5100000000002</v>
      </c>
      <c r="J2757" t="str">
        <f t="shared" si="391"/>
        <v>0-17</v>
      </c>
      <c r="K2757" s="2">
        <f t="shared" si="387"/>
        <v>2521.7610000000004</v>
      </c>
      <c r="L2757" s="2">
        <f t="shared" si="392"/>
        <v>2522</v>
      </c>
      <c r="M2757" s="2">
        <f t="shared" si="393"/>
        <v>2522</v>
      </c>
      <c r="N2757" s="2">
        <f t="shared" si="394"/>
        <v>2521</v>
      </c>
      <c r="O2757">
        <f t="shared" si="388"/>
        <v>2023</v>
      </c>
      <c r="P2757" t="str">
        <f t="shared" si="389"/>
        <v>Jul</v>
      </c>
      <c r="Q2757" t="str">
        <f t="shared" si="390"/>
        <v>Jul-2023</v>
      </c>
      <c r="R2757" s="2" t="str">
        <f t="shared" si="395"/>
        <v>CHILDREN</v>
      </c>
    </row>
    <row r="2758" spans="1:18" x14ac:dyDescent="0.35">
      <c r="A2758" s="1">
        <v>45016</v>
      </c>
      <c r="B2758" t="s">
        <v>2788</v>
      </c>
      <c r="C2758">
        <v>51</v>
      </c>
      <c r="D2758" t="s">
        <v>14</v>
      </c>
      <c r="E2758" t="s">
        <v>15</v>
      </c>
      <c r="F2758" t="s">
        <v>11</v>
      </c>
      <c r="G2758" s="6">
        <f>VLOOKUP(F2758,S$11:$T$15, 2, FALSE)</f>
        <v>2503.6022787783868</v>
      </c>
      <c r="H2758" t="s">
        <v>40</v>
      </c>
      <c r="I2758" s="2">
        <v>333.45</v>
      </c>
      <c r="J2758" t="str">
        <f t="shared" si="391"/>
        <v>40-59</v>
      </c>
      <c r="K2758" s="2">
        <f t="shared" si="387"/>
        <v>366.79500000000002</v>
      </c>
      <c r="L2758" s="2">
        <f t="shared" si="392"/>
        <v>367</v>
      </c>
      <c r="M2758" s="2">
        <f t="shared" si="393"/>
        <v>367</v>
      </c>
      <c r="N2758" s="2">
        <f t="shared" si="394"/>
        <v>366</v>
      </c>
      <c r="O2758">
        <f t="shared" si="388"/>
        <v>2023</v>
      </c>
      <c r="P2758" t="str">
        <f t="shared" si="389"/>
        <v>Mar</v>
      </c>
      <c r="Q2758" t="str">
        <f t="shared" si="390"/>
        <v>Mar-2023</v>
      </c>
      <c r="R2758" s="2" t="str">
        <f t="shared" si="395"/>
        <v>ADULTS</v>
      </c>
    </row>
    <row r="2759" spans="1:18" x14ac:dyDescent="0.35">
      <c r="A2759" s="1">
        <v>44882</v>
      </c>
      <c r="B2759" t="s">
        <v>2789</v>
      </c>
      <c r="C2759">
        <v>6</v>
      </c>
      <c r="D2759" t="s">
        <v>9</v>
      </c>
      <c r="E2759" t="s">
        <v>27</v>
      </c>
      <c r="F2759" t="s">
        <v>16</v>
      </c>
      <c r="G2759" s="6">
        <f>VLOOKUP(F2759,S$11:$T$15, 2, FALSE)</f>
        <v>2509.1716796874998</v>
      </c>
      <c r="H2759" t="s">
        <v>12</v>
      </c>
      <c r="I2759" s="2">
        <v>361.74</v>
      </c>
      <c r="J2759" t="str">
        <f t="shared" si="391"/>
        <v>0-17</v>
      </c>
      <c r="K2759" s="2">
        <f t="shared" si="387"/>
        <v>397.91400000000004</v>
      </c>
      <c r="L2759" s="2">
        <f t="shared" si="392"/>
        <v>398</v>
      </c>
      <c r="M2759" s="2">
        <f t="shared" si="393"/>
        <v>398</v>
      </c>
      <c r="N2759" s="2">
        <f t="shared" si="394"/>
        <v>397</v>
      </c>
      <c r="O2759">
        <f t="shared" si="388"/>
        <v>2022</v>
      </c>
      <c r="P2759" t="str">
        <f t="shared" si="389"/>
        <v>Nov</v>
      </c>
      <c r="Q2759" t="str">
        <f t="shared" si="390"/>
        <v>Nov-2022</v>
      </c>
      <c r="R2759" s="2" t="str">
        <f t="shared" si="395"/>
        <v>CHILDREN</v>
      </c>
    </row>
    <row r="2760" spans="1:18" x14ac:dyDescent="0.35">
      <c r="A2760" s="1">
        <v>45233</v>
      </c>
      <c r="B2760" t="s">
        <v>2790</v>
      </c>
      <c r="C2760">
        <v>71</v>
      </c>
      <c r="D2760" t="s">
        <v>21</v>
      </c>
      <c r="E2760" t="s">
        <v>27</v>
      </c>
      <c r="F2760" t="s">
        <v>30</v>
      </c>
      <c r="G2760" s="6">
        <f>VLOOKUP(F2760,S$11:$T$15, 2, FALSE)</f>
        <v>2496.7676064257025</v>
      </c>
      <c r="H2760" t="s">
        <v>40</v>
      </c>
      <c r="I2760" s="2">
        <v>896.56</v>
      </c>
      <c r="J2760" t="str">
        <f t="shared" si="391"/>
        <v>&gt;59</v>
      </c>
      <c r="K2760" s="2">
        <f t="shared" si="387"/>
        <v>986.21600000000001</v>
      </c>
      <c r="L2760" s="2">
        <f t="shared" si="392"/>
        <v>986</v>
      </c>
      <c r="M2760" s="2">
        <f t="shared" si="393"/>
        <v>987</v>
      </c>
      <c r="N2760" s="2">
        <f t="shared" si="394"/>
        <v>986</v>
      </c>
      <c r="O2760">
        <f t="shared" si="388"/>
        <v>2023</v>
      </c>
      <c r="P2760" t="str">
        <f t="shared" si="389"/>
        <v>Nov</v>
      </c>
      <c r="Q2760" t="str">
        <f t="shared" si="390"/>
        <v>Nov-2023</v>
      </c>
      <c r="R2760" s="2" t="str">
        <f t="shared" si="395"/>
        <v>ADULTS</v>
      </c>
    </row>
    <row r="2761" spans="1:18" x14ac:dyDescent="0.35">
      <c r="A2761" s="1">
        <v>44962</v>
      </c>
      <c r="B2761" t="s">
        <v>2791</v>
      </c>
      <c r="C2761">
        <v>79</v>
      </c>
      <c r="D2761" t="s">
        <v>9</v>
      </c>
      <c r="E2761" t="s">
        <v>25</v>
      </c>
      <c r="F2761" t="s">
        <v>23</v>
      </c>
      <c r="G2761" s="6">
        <f>VLOOKUP(F2761,S$11:$T$15, 2, FALSE)</f>
        <v>2440.2966694490819</v>
      </c>
      <c r="H2761" t="s">
        <v>28</v>
      </c>
      <c r="I2761" s="2">
        <v>4258.29</v>
      </c>
      <c r="J2761" t="str">
        <f t="shared" si="391"/>
        <v>&gt;59</v>
      </c>
      <c r="K2761" s="2">
        <f t="shared" si="387"/>
        <v>4684.1190000000006</v>
      </c>
      <c r="L2761" s="2">
        <f t="shared" si="392"/>
        <v>4684</v>
      </c>
      <c r="M2761" s="2">
        <f t="shared" si="393"/>
        <v>4685</v>
      </c>
      <c r="N2761" s="2">
        <f t="shared" si="394"/>
        <v>4684</v>
      </c>
      <c r="O2761">
        <f t="shared" si="388"/>
        <v>2023</v>
      </c>
      <c r="P2761" t="str">
        <f t="shared" si="389"/>
        <v>Feb</v>
      </c>
      <c r="Q2761" t="str">
        <f t="shared" si="390"/>
        <v>Feb-2023</v>
      </c>
      <c r="R2761" s="2" t="str">
        <f t="shared" si="395"/>
        <v>ADULTS</v>
      </c>
    </row>
    <row r="2762" spans="1:18" x14ac:dyDescent="0.35">
      <c r="A2762" s="1">
        <v>44958</v>
      </c>
      <c r="B2762" t="s">
        <v>2792</v>
      </c>
      <c r="C2762">
        <v>16</v>
      </c>
      <c r="D2762" t="s">
        <v>21</v>
      </c>
      <c r="E2762" t="s">
        <v>27</v>
      </c>
      <c r="F2762" t="s">
        <v>11</v>
      </c>
      <c r="G2762" s="6">
        <f>VLOOKUP(F2762,S$11:$T$15, 2, FALSE)</f>
        <v>2503.6022787783868</v>
      </c>
      <c r="H2762" t="s">
        <v>37</v>
      </c>
      <c r="I2762" s="2">
        <v>1382.33</v>
      </c>
      <c r="J2762" t="str">
        <f t="shared" si="391"/>
        <v>0-17</v>
      </c>
      <c r="K2762" s="2">
        <f t="shared" si="387"/>
        <v>1520.5630000000001</v>
      </c>
      <c r="L2762" s="2">
        <f t="shared" si="392"/>
        <v>1521</v>
      </c>
      <c r="M2762" s="2">
        <f t="shared" si="393"/>
        <v>1521</v>
      </c>
      <c r="N2762" s="2">
        <f t="shared" si="394"/>
        <v>1520</v>
      </c>
      <c r="O2762">
        <f t="shared" si="388"/>
        <v>2023</v>
      </c>
      <c r="P2762" t="str">
        <f t="shared" si="389"/>
        <v>Feb</v>
      </c>
      <c r="Q2762" t="str">
        <f t="shared" si="390"/>
        <v>Feb-2023</v>
      </c>
      <c r="R2762" s="2" t="str">
        <f t="shared" si="395"/>
        <v>CHILDREN</v>
      </c>
    </row>
    <row r="2763" spans="1:18" x14ac:dyDescent="0.35">
      <c r="A2763" s="1">
        <v>45197</v>
      </c>
      <c r="B2763" t="s">
        <v>2793</v>
      </c>
      <c r="C2763">
        <v>44</v>
      </c>
      <c r="D2763" t="s">
        <v>9</v>
      </c>
      <c r="E2763" t="s">
        <v>10</v>
      </c>
      <c r="F2763" t="s">
        <v>16</v>
      </c>
      <c r="G2763" s="6">
        <f>VLOOKUP(F2763,S$11:$T$15, 2, FALSE)</f>
        <v>2509.1716796874998</v>
      </c>
      <c r="H2763" t="s">
        <v>37</v>
      </c>
      <c r="I2763" s="2">
        <v>178.46</v>
      </c>
      <c r="J2763" t="str">
        <f t="shared" si="391"/>
        <v>40-59</v>
      </c>
      <c r="K2763" s="2">
        <f t="shared" si="387"/>
        <v>196.30600000000001</v>
      </c>
      <c r="L2763" s="2">
        <f t="shared" si="392"/>
        <v>196</v>
      </c>
      <c r="M2763" s="2">
        <f t="shared" si="393"/>
        <v>197</v>
      </c>
      <c r="N2763" s="2">
        <f t="shared" si="394"/>
        <v>196</v>
      </c>
      <c r="O2763">
        <f t="shared" si="388"/>
        <v>2023</v>
      </c>
      <c r="P2763" t="str">
        <f t="shared" si="389"/>
        <v>Sep</v>
      </c>
      <c r="Q2763" t="str">
        <f t="shared" si="390"/>
        <v>Sep-2023</v>
      </c>
      <c r="R2763" s="2" t="str">
        <f t="shared" si="395"/>
        <v>ADULTS</v>
      </c>
    </row>
    <row r="2764" spans="1:18" x14ac:dyDescent="0.35">
      <c r="A2764" s="1">
        <v>45255</v>
      </c>
      <c r="B2764" t="s">
        <v>2794</v>
      </c>
      <c r="C2764">
        <v>32</v>
      </c>
      <c r="D2764" t="s">
        <v>14</v>
      </c>
      <c r="E2764" t="s">
        <v>22</v>
      </c>
      <c r="F2764" t="s">
        <v>30</v>
      </c>
      <c r="G2764" s="6">
        <f>VLOOKUP(F2764,S$11:$T$15, 2, FALSE)</f>
        <v>2496.7676064257025</v>
      </c>
      <c r="H2764" t="s">
        <v>28</v>
      </c>
      <c r="I2764" s="2">
        <v>2895.64</v>
      </c>
      <c r="J2764" t="str">
        <f t="shared" si="391"/>
        <v>18-39</v>
      </c>
      <c r="K2764" s="2">
        <f t="shared" si="387"/>
        <v>3185.2040000000002</v>
      </c>
      <c r="L2764" s="2">
        <f t="shared" si="392"/>
        <v>3185</v>
      </c>
      <c r="M2764" s="2">
        <f t="shared" si="393"/>
        <v>3186</v>
      </c>
      <c r="N2764" s="2">
        <f t="shared" si="394"/>
        <v>3185</v>
      </c>
      <c r="O2764">
        <f t="shared" si="388"/>
        <v>2023</v>
      </c>
      <c r="P2764" t="str">
        <f t="shared" si="389"/>
        <v>Nov</v>
      </c>
      <c r="Q2764" t="str">
        <f t="shared" si="390"/>
        <v>Nov-2023</v>
      </c>
      <c r="R2764" s="2" t="str">
        <f t="shared" si="395"/>
        <v>ADULTS</v>
      </c>
    </row>
    <row r="2765" spans="1:18" x14ac:dyDescent="0.35">
      <c r="A2765" s="1">
        <v>44743</v>
      </c>
      <c r="B2765" t="s">
        <v>2795</v>
      </c>
      <c r="C2765">
        <v>64</v>
      </c>
      <c r="D2765" t="s">
        <v>14</v>
      </c>
      <c r="E2765" t="s">
        <v>10</v>
      </c>
      <c r="F2765" t="s">
        <v>11</v>
      </c>
      <c r="G2765" s="6">
        <f>VLOOKUP(F2765,S$11:$T$15, 2, FALSE)</f>
        <v>2503.6022787783868</v>
      </c>
      <c r="H2765" t="s">
        <v>17</v>
      </c>
      <c r="I2765" s="2">
        <v>2930.56</v>
      </c>
      <c r="J2765" t="str">
        <f t="shared" si="391"/>
        <v>&gt;59</v>
      </c>
      <c r="K2765" s="2">
        <f t="shared" si="387"/>
        <v>3223.616</v>
      </c>
      <c r="L2765" s="2">
        <f t="shared" si="392"/>
        <v>3224</v>
      </c>
      <c r="M2765" s="2">
        <f t="shared" si="393"/>
        <v>3224</v>
      </c>
      <c r="N2765" s="2">
        <f t="shared" si="394"/>
        <v>3223</v>
      </c>
      <c r="O2765">
        <f t="shared" si="388"/>
        <v>2022</v>
      </c>
      <c r="P2765" t="str">
        <f t="shared" si="389"/>
        <v>Jul</v>
      </c>
      <c r="Q2765" t="str">
        <f t="shared" si="390"/>
        <v>Jul-2022</v>
      </c>
      <c r="R2765" s="2" t="str">
        <f t="shared" si="395"/>
        <v>ADULTS</v>
      </c>
    </row>
    <row r="2766" spans="1:18" x14ac:dyDescent="0.35">
      <c r="A2766" s="1">
        <v>45244</v>
      </c>
      <c r="B2766" t="s">
        <v>2796</v>
      </c>
      <c r="C2766">
        <v>4</v>
      </c>
      <c r="D2766" t="s">
        <v>14</v>
      </c>
      <c r="E2766" t="s">
        <v>35</v>
      </c>
      <c r="F2766" t="s">
        <v>23</v>
      </c>
      <c r="G2766" s="6">
        <f>VLOOKUP(F2766,S$11:$T$15, 2, FALSE)</f>
        <v>2440.2966694490819</v>
      </c>
      <c r="H2766" t="s">
        <v>40</v>
      </c>
      <c r="I2766" s="2">
        <v>4539.63</v>
      </c>
      <c r="J2766" t="str">
        <f t="shared" si="391"/>
        <v>0-17</v>
      </c>
      <c r="K2766" s="2">
        <f t="shared" si="387"/>
        <v>4993.5930000000008</v>
      </c>
      <c r="L2766" s="2">
        <f t="shared" si="392"/>
        <v>4994</v>
      </c>
      <c r="M2766" s="2">
        <f t="shared" si="393"/>
        <v>4994</v>
      </c>
      <c r="N2766" s="2">
        <f t="shared" si="394"/>
        <v>4993</v>
      </c>
      <c r="O2766">
        <f t="shared" si="388"/>
        <v>2023</v>
      </c>
      <c r="P2766" t="str">
        <f t="shared" si="389"/>
        <v>Nov</v>
      </c>
      <c r="Q2766" t="str">
        <f t="shared" si="390"/>
        <v>Nov-2023</v>
      </c>
      <c r="R2766" s="2" t="str">
        <f t="shared" si="395"/>
        <v>CHILDREN</v>
      </c>
    </row>
    <row r="2767" spans="1:18" x14ac:dyDescent="0.35">
      <c r="A2767" s="1">
        <v>45155</v>
      </c>
      <c r="B2767" t="s">
        <v>2797</v>
      </c>
      <c r="C2767">
        <v>10</v>
      </c>
      <c r="D2767" t="s">
        <v>9</v>
      </c>
      <c r="E2767" t="s">
        <v>19</v>
      </c>
      <c r="F2767" t="s">
        <v>30</v>
      </c>
      <c r="G2767" s="6">
        <f>VLOOKUP(F2767,S$11:$T$15, 2, FALSE)</f>
        <v>2496.7676064257025</v>
      </c>
      <c r="H2767" t="s">
        <v>28</v>
      </c>
      <c r="I2767" s="2">
        <v>290.44</v>
      </c>
      <c r="J2767" t="str">
        <f t="shared" si="391"/>
        <v>0-17</v>
      </c>
      <c r="K2767" s="2">
        <f t="shared" si="387"/>
        <v>319.48400000000004</v>
      </c>
      <c r="L2767" s="2">
        <f t="shared" si="392"/>
        <v>319</v>
      </c>
      <c r="M2767" s="2">
        <f t="shared" si="393"/>
        <v>320</v>
      </c>
      <c r="N2767" s="2">
        <f t="shared" si="394"/>
        <v>319</v>
      </c>
      <c r="O2767">
        <f t="shared" si="388"/>
        <v>2023</v>
      </c>
      <c r="P2767" t="str">
        <f t="shared" si="389"/>
        <v>Aug</v>
      </c>
      <c r="Q2767" t="str">
        <f t="shared" si="390"/>
        <v>Aug-2023</v>
      </c>
      <c r="R2767" s="2" t="str">
        <f t="shared" si="395"/>
        <v>CHILDREN</v>
      </c>
    </row>
    <row r="2768" spans="1:18" x14ac:dyDescent="0.35">
      <c r="A2768" s="1">
        <v>45098</v>
      </c>
      <c r="B2768" t="s">
        <v>2798</v>
      </c>
      <c r="C2768">
        <v>19</v>
      </c>
      <c r="D2768" t="s">
        <v>9</v>
      </c>
      <c r="E2768" t="s">
        <v>22</v>
      </c>
      <c r="F2768" t="s">
        <v>30</v>
      </c>
      <c r="G2768" s="6">
        <f>VLOOKUP(F2768,S$11:$T$15, 2, FALSE)</f>
        <v>2496.7676064257025</v>
      </c>
      <c r="H2768" t="s">
        <v>40</v>
      </c>
      <c r="I2768" s="2">
        <v>1103.69</v>
      </c>
      <c r="J2768" t="str">
        <f t="shared" si="391"/>
        <v>18-39</v>
      </c>
      <c r="K2768" s="2">
        <f t="shared" si="387"/>
        <v>1214.0590000000002</v>
      </c>
      <c r="L2768" s="2">
        <f t="shared" si="392"/>
        <v>1214</v>
      </c>
      <c r="M2768" s="2">
        <f t="shared" si="393"/>
        <v>1215</v>
      </c>
      <c r="N2768" s="2">
        <f t="shared" si="394"/>
        <v>1214</v>
      </c>
      <c r="O2768">
        <f t="shared" si="388"/>
        <v>2023</v>
      </c>
      <c r="P2768" t="str">
        <f t="shared" si="389"/>
        <v>Jun</v>
      </c>
      <c r="Q2768" t="str">
        <f t="shared" si="390"/>
        <v>Jun-2023</v>
      </c>
      <c r="R2768" s="2" t="str">
        <f t="shared" si="395"/>
        <v>ADULTS</v>
      </c>
    </row>
    <row r="2769" spans="1:18" x14ac:dyDescent="0.35">
      <c r="A2769" s="1">
        <v>44821</v>
      </c>
      <c r="B2769" t="s">
        <v>2799</v>
      </c>
      <c r="C2769">
        <v>47</v>
      </c>
      <c r="D2769" t="s">
        <v>21</v>
      </c>
      <c r="E2769" t="s">
        <v>10</v>
      </c>
      <c r="F2769" t="s">
        <v>11</v>
      </c>
      <c r="G2769" s="6">
        <f>VLOOKUP(F2769,S$11:$T$15, 2, FALSE)</f>
        <v>2503.6022787783868</v>
      </c>
      <c r="H2769" t="s">
        <v>28</v>
      </c>
      <c r="I2769" s="2">
        <v>183.03</v>
      </c>
      <c r="J2769" t="str">
        <f t="shared" si="391"/>
        <v>40-59</v>
      </c>
      <c r="K2769" s="2">
        <f t="shared" si="387"/>
        <v>201.33300000000003</v>
      </c>
      <c r="L2769" s="2">
        <f t="shared" si="392"/>
        <v>201</v>
      </c>
      <c r="M2769" s="2">
        <f t="shared" si="393"/>
        <v>202</v>
      </c>
      <c r="N2769" s="2">
        <f t="shared" si="394"/>
        <v>201</v>
      </c>
      <c r="O2769">
        <f t="shared" si="388"/>
        <v>2022</v>
      </c>
      <c r="P2769" t="str">
        <f t="shared" si="389"/>
        <v>Sep</v>
      </c>
      <c r="Q2769" t="str">
        <f t="shared" si="390"/>
        <v>Sep-2022</v>
      </c>
      <c r="R2769" s="2" t="str">
        <f t="shared" si="395"/>
        <v>ADULTS</v>
      </c>
    </row>
    <row r="2770" spans="1:18" x14ac:dyDescent="0.35">
      <c r="A2770" s="1">
        <v>44845</v>
      </c>
      <c r="B2770" t="s">
        <v>2800</v>
      </c>
      <c r="C2770">
        <v>57</v>
      </c>
      <c r="D2770" t="s">
        <v>9</v>
      </c>
      <c r="E2770" t="s">
        <v>35</v>
      </c>
      <c r="F2770" t="s">
        <v>16</v>
      </c>
      <c r="G2770" s="6">
        <f>VLOOKUP(F2770,S$11:$T$15, 2, FALSE)</f>
        <v>2509.1716796874998</v>
      </c>
      <c r="H2770" t="s">
        <v>17</v>
      </c>
      <c r="I2770" s="2">
        <v>4139.32</v>
      </c>
      <c r="J2770" t="str">
        <f t="shared" si="391"/>
        <v>40-59</v>
      </c>
      <c r="K2770" s="2">
        <f t="shared" si="387"/>
        <v>4553.2520000000004</v>
      </c>
      <c r="L2770" s="2">
        <f t="shared" si="392"/>
        <v>4553</v>
      </c>
      <c r="M2770" s="2">
        <f t="shared" si="393"/>
        <v>4554</v>
      </c>
      <c r="N2770" s="2">
        <f t="shared" si="394"/>
        <v>4553</v>
      </c>
      <c r="O2770">
        <f t="shared" si="388"/>
        <v>2022</v>
      </c>
      <c r="P2770" t="str">
        <f t="shared" si="389"/>
        <v>Oct</v>
      </c>
      <c r="Q2770" t="str">
        <f t="shared" si="390"/>
        <v>Oct-2022</v>
      </c>
      <c r="R2770" s="2" t="str">
        <f t="shared" si="395"/>
        <v>ADULTS</v>
      </c>
    </row>
    <row r="2771" spans="1:18" x14ac:dyDescent="0.35">
      <c r="A2771" s="1">
        <v>44915</v>
      </c>
      <c r="B2771" t="s">
        <v>2801</v>
      </c>
      <c r="C2771">
        <v>96</v>
      </c>
      <c r="D2771" t="s">
        <v>14</v>
      </c>
      <c r="E2771" t="s">
        <v>15</v>
      </c>
      <c r="F2771" t="s">
        <v>30</v>
      </c>
      <c r="G2771" s="6">
        <f>VLOOKUP(F2771,S$11:$T$15, 2, FALSE)</f>
        <v>2496.7676064257025</v>
      </c>
      <c r="H2771" t="s">
        <v>37</v>
      </c>
      <c r="I2771" s="2">
        <v>2228.48</v>
      </c>
      <c r="J2771" t="str">
        <f t="shared" si="391"/>
        <v>&gt;59</v>
      </c>
      <c r="K2771" s="2">
        <f t="shared" si="387"/>
        <v>2451.3280000000004</v>
      </c>
      <c r="L2771" s="2">
        <f t="shared" si="392"/>
        <v>2451</v>
      </c>
      <c r="M2771" s="2">
        <f t="shared" si="393"/>
        <v>2452</v>
      </c>
      <c r="N2771" s="2">
        <f t="shared" si="394"/>
        <v>2451</v>
      </c>
      <c r="O2771">
        <f t="shared" si="388"/>
        <v>2022</v>
      </c>
      <c r="P2771" t="str">
        <f t="shared" si="389"/>
        <v>Dec</v>
      </c>
      <c r="Q2771" t="str">
        <f t="shared" si="390"/>
        <v>Dec-2022</v>
      </c>
      <c r="R2771" s="2" t="str">
        <f t="shared" si="395"/>
        <v>ADULTS</v>
      </c>
    </row>
    <row r="2772" spans="1:18" x14ac:dyDescent="0.35">
      <c r="A2772" s="1">
        <v>45226</v>
      </c>
      <c r="B2772" t="s">
        <v>2802</v>
      </c>
      <c r="C2772">
        <v>46</v>
      </c>
      <c r="D2772" t="s">
        <v>14</v>
      </c>
      <c r="E2772" t="s">
        <v>19</v>
      </c>
      <c r="F2772" t="s">
        <v>30</v>
      </c>
      <c r="G2772" s="6">
        <f>VLOOKUP(F2772,S$11:$T$15, 2, FALSE)</f>
        <v>2496.7676064257025</v>
      </c>
      <c r="H2772" t="s">
        <v>37</v>
      </c>
      <c r="I2772" s="2">
        <v>3566.7</v>
      </c>
      <c r="J2772" t="str">
        <f t="shared" si="391"/>
        <v>40-59</v>
      </c>
      <c r="K2772" s="2">
        <f t="shared" si="387"/>
        <v>3923.37</v>
      </c>
      <c r="L2772" s="2">
        <f t="shared" si="392"/>
        <v>3923</v>
      </c>
      <c r="M2772" s="2">
        <f t="shared" si="393"/>
        <v>3924</v>
      </c>
      <c r="N2772" s="2">
        <f t="shared" si="394"/>
        <v>3923</v>
      </c>
      <c r="O2772">
        <f t="shared" si="388"/>
        <v>2023</v>
      </c>
      <c r="P2772" t="str">
        <f t="shared" si="389"/>
        <v>Oct</v>
      </c>
      <c r="Q2772" t="str">
        <f t="shared" si="390"/>
        <v>Oct-2023</v>
      </c>
      <c r="R2772" s="2" t="str">
        <f t="shared" si="395"/>
        <v>ADULTS</v>
      </c>
    </row>
    <row r="2773" spans="1:18" x14ac:dyDescent="0.35">
      <c r="A2773" s="1">
        <v>45024</v>
      </c>
      <c r="B2773" t="s">
        <v>2803</v>
      </c>
      <c r="C2773">
        <v>45</v>
      </c>
      <c r="D2773" t="s">
        <v>14</v>
      </c>
      <c r="E2773" t="s">
        <v>25</v>
      </c>
      <c r="F2773" t="s">
        <v>16</v>
      </c>
      <c r="G2773" s="6">
        <f>VLOOKUP(F2773,S$11:$T$15, 2, FALSE)</f>
        <v>2509.1716796874998</v>
      </c>
      <c r="H2773" t="s">
        <v>40</v>
      </c>
      <c r="I2773" s="2">
        <v>879.7</v>
      </c>
      <c r="J2773" t="str">
        <f t="shared" si="391"/>
        <v>40-59</v>
      </c>
      <c r="K2773" s="2">
        <f t="shared" si="387"/>
        <v>967.67000000000007</v>
      </c>
      <c r="L2773" s="2">
        <f t="shared" si="392"/>
        <v>968</v>
      </c>
      <c r="M2773" s="2">
        <f t="shared" si="393"/>
        <v>968</v>
      </c>
      <c r="N2773" s="2">
        <f t="shared" si="394"/>
        <v>967</v>
      </c>
      <c r="O2773">
        <f t="shared" si="388"/>
        <v>2023</v>
      </c>
      <c r="P2773" t="str">
        <f t="shared" si="389"/>
        <v>Apr</v>
      </c>
      <c r="Q2773" t="str">
        <f t="shared" si="390"/>
        <v>Apr-2023</v>
      </c>
      <c r="R2773" s="2" t="str">
        <f t="shared" si="395"/>
        <v>ADULTS</v>
      </c>
    </row>
    <row r="2774" spans="1:18" x14ac:dyDescent="0.35">
      <c r="A2774" s="1">
        <v>44817</v>
      </c>
      <c r="B2774" t="s">
        <v>2804</v>
      </c>
      <c r="C2774">
        <v>63</v>
      </c>
      <c r="D2774" t="s">
        <v>9</v>
      </c>
      <c r="E2774" t="s">
        <v>22</v>
      </c>
      <c r="F2774" t="s">
        <v>23</v>
      </c>
      <c r="G2774" s="6">
        <f>VLOOKUP(F2774,S$11:$T$15, 2, FALSE)</f>
        <v>2440.2966694490819</v>
      </c>
      <c r="H2774" t="s">
        <v>17</v>
      </c>
      <c r="I2774" s="2">
        <v>152.4</v>
      </c>
      <c r="J2774" t="str">
        <f t="shared" si="391"/>
        <v>&gt;59</v>
      </c>
      <c r="K2774" s="2">
        <f t="shared" si="387"/>
        <v>167.64000000000001</v>
      </c>
      <c r="L2774" s="2">
        <f t="shared" si="392"/>
        <v>168</v>
      </c>
      <c r="M2774" s="2">
        <f t="shared" si="393"/>
        <v>168</v>
      </c>
      <c r="N2774" s="2">
        <f t="shared" si="394"/>
        <v>167</v>
      </c>
      <c r="O2774">
        <f t="shared" si="388"/>
        <v>2022</v>
      </c>
      <c r="P2774" t="str">
        <f t="shared" si="389"/>
        <v>Sep</v>
      </c>
      <c r="Q2774" t="str">
        <f t="shared" si="390"/>
        <v>Sep-2022</v>
      </c>
      <c r="R2774" s="2" t="str">
        <f t="shared" si="395"/>
        <v>ADULTS</v>
      </c>
    </row>
    <row r="2775" spans="1:18" x14ac:dyDescent="0.35">
      <c r="A2775" s="1">
        <v>45104</v>
      </c>
      <c r="B2775" t="s">
        <v>2805</v>
      </c>
      <c r="C2775">
        <v>69</v>
      </c>
      <c r="D2775" t="s">
        <v>14</v>
      </c>
      <c r="E2775" t="s">
        <v>35</v>
      </c>
      <c r="F2775" t="s">
        <v>11</v>
      </c>
      <c r="G2775" s="6">
        <f>VLOOKUP(F2775,S$11:$T$15, 2, FALSE)</f>
        <v>2503.6022787783868</v>
      </c>
      <c r="H2775" t="s">
        <v>12</v>
      </c>
      <c r="I2775" s="2">
        <v>311.52</v>
      </c>
      <c r="J2775" t="str">
        <f t="shared" si="391"/>
        <v>&gt;59</v>
      </c>
      <c r="K2775" s="2">
        <f t="shared" si="387"/>
        <v>342.67200000000003</v>
      </c>
      <c r="L2775" s="2">
        <f t="shared" si="392"/>
        <v>343</v>
      </c>
      <c r="M2775" s="2">
        <f t="shared" si="393"/>
        <v>343</v>
      </c>
      <c r="N2775" s="2">
        <f t="shared" si="394"/>
        <v>342</v>
      </c>
      <c r="O2775">
        <f t="shared" si="388"/>
        <v>2023</v>
      </c>
      <c r="P2775" t="str">
        <f t="shared" si="389"/>
        <v>Jun</v>
      </c>
      <c r="Q2775" t="str">
        <f t="shared" si="390"/>
        <v>Jun-2023</v>
      </c>
      <c r="R2775" s="2" t="str">
        <f t="shared" si="395"/>
        <v>ADULTS</v>
      </c>
    </row>
    <row r="2776" spans="1:18" x14ac:dyDescent="0.35">
      <c r="A2776" s="1">
        <v>45197</v>
      </c>
      <c r="B2776" t="s">
        <v>2806</v>
      </c>
      <c r="C2776">
        <v>87</v>
      </c>
      <c r="D2776" t="s">
        <v>14</v>
      </c>
      <c r="E2776" t="s">
        <v>22</v>
      </c>
      <c r="F2776" t="s">
        <v>23</v>
      </c>
      <c r="G2776" s="6">
        <f>VLOOKUP(F2776,S$11:$T$15, 2, FALSE)</f>
        <v>2440.2966694490819</v>
      </c>
      <c r="H2776" t="s">
        <v>12</v>
      </c>
      <c r="I2776" s="2">
        <v>4699.88</v>
      </c>
      <c r="J2776" t="str">
        <f t="shared" si="391"/>
        <v>&gt;59</v>
      </c>
      <c r="K2776" s="2">
        <f t="shared" si="387"/>
        <v>5169.8680000000004</v>
      </c>
      <c r="L2776" s="2">
        <f t="shared" si="392"/>
        <v>5170</v>
      </c>
      <c r="M2776" s="2">
        <f t="shared" si="393"/>
        <v>5170</v>
      </c>
      <c r="N2776" s="2">
        <f t="shared" si="394"/>
        <v>5169</v>
      </c>
      <c r="O2776">
        <f t="shared" si="388"/>
        <v>2023</v>
      </c>
      <c r="P2776" t="str">
        <f t="shared" si="389"/>
        <v>Sep</v>
      </c>
      <c r="Q2776" t="str">
        <f t="shared" si="390"/>
        <v>Sep-2023</v>
      </c>
      <c r="R2776" s="2" t="str">
        <f t="shared" si="395"/>
        <v>ADULTS</v>
      </c>
    </row>
    <row r="2777" spans="1:18" x14ac:dyDescent="0.35">
      <c r="A2777" s="1">
        <v>44747</v>
      </c>
      <c r="B2777" t="s">
        <v>2807</v>
      </c>
      <c r="C2777">
        <v>80</v>
      </c>
      <c r="D2777" t="s">
        <v>21</v>
      </c>
      <c r="E2777" t="s">
        <v>25</v>
      </c>
      <c r="F2777" t="s">
        <v>23</v>
      </c>
      <c r="G2777" s="6">
        <f>VLOOKUP(F2777,S$11:$T$15, 2, FALSE)</f>
        <v>2440.2966694490819</v>
      </c>
      <c r="H2777" t="s">
        <v>28</v>
      </c>
      <c r="I2777" s="2">
        <v>1672.14</v>
      </c>
      <c r="J2777" t="str">
        <f t="shared" si="391"/>
        <v>&gt;59</v>
      </c>
      <c r="K2777" s="2">
        <f t="shared" si="387"/>
        <v>1839.3540000000003</v>
      </c>
      <c r="L2777" s="2">
        <f t="shared" si="392"/>
        <v>1839</v>
      </c>
      <c r="M2777" s="2">
        <f t="shared" si="393"/>
        <v>1840</v>
      </c>
      <c r="N2777" s="2">
        <f t="shared" si="394"/>
        <v>1839</v>
      </c>
      <c r="O2777">
        <f t="shared" si="388"/>
        <v>2022</v>
      </c>
      <c r="P2777" t="str">
        <f t="shared" si="389"/>
        <v>Jul</v>
      </c>
      <c r="Q2777" t="str">
        <f t="shared" si="390"/>
        <v>Jul-2022</v>
      </c>
      <c r="R2777" s="2" t="str">
        <f t="shared" si="395"/>
        <v>ADULTS</v>
      </c>
    </row>
    <row r="2778" spans="1:18" x14ac:dyDescent="0.35">
      <c r="A2778" s="1">
        <v>45020</v>
      </c>
      <c r="B2778" t="s">
        <v>2808</v>
      </c>
      <c r="C2778">
        <v>58</v>
      </c>
      <c r="D2778" t="s">
        <v>21</v>
      </c>
      <c r="E2778" t="s">
        <v>22</v>
      </c>
      <c r="F2778" t="s">
        <v>23</v>
      </c>
      <c r="G2778" s="6">
        <f>VLOOKUP(F2778,S$11:$T$15, 2, FALSE)</f>
        <v>2440.2966694490819</v>
      </c>
      <c r="H2778" t="s">
        <v>40</v>
      </c>
      <c r="I2778" s="2">
        <v>4667.76</v>
      </c>
      <c r="J2778" t="str">
        <f t="shared" si="391"/>
        <v>40-59</v>
      </c>
      <c r="K2778" s="2">
        <f t="shared" si="387"/>
        <v>5134.536000000001</v>
      </c>
      <c r="L2778" s="2">
        <f t="shared" si="392"/>
        <v>5135</v>
      </c>
      <c r="M2778" s="2">
        <f t="shared" si="393"/>
        <v>5135</v>
      </c>
      <c r="N2778" s="2">
        <f t="shared" si="394"/>
        <v>5134</v>
      </c>
      <c r="O2778">
        <f t="shared" si="388"/>
        <v>2023</v>
      </c>
      <c r="P2778" t="str">
        <f t="shared" si="389"/>
        <v>Apr</v>
      </c>
      <c r="Q2778" t="str">
        <f t="shared" si="390"/>
        <v>Apr-2023</v>
      </c>
      <c r="R2778" s="2" t="str">
        <f t="shared" si="395"/>
        <v>ADULTS</v>
      </c>
    </row>
    <row r="2779" spans="1:18" x14ac:dyDescent="0.35">
      <c r="A2779" s="1">
        <v>44726</v>
      </c>
      <c r="B2779" t="s">
        <v>2809</v>
      </c>
      <c r="C2779">
        <v>41</v>
      </c>
      <c r="D2779" t="s">
        <v>9</v>
      </c>
      <c r="E2779" t="s">
        <v>2810</v>
      </c>
      <c r="F2779" t="s">
        <v>30</v>
      </c>
      <c r="G2779" s="6">
        <f>VLOOKUP(F2779,S$11:$T$15, 2, FALSE)</f>
        <v>2496.7676064257025</v>
      </c>
      <c r="H2779" t="s">
        <v>40</v>
      </c>
      <c r="I2779" s="2">
        <v>2805.91</v>
      </c>
      <c r="J2779" t="str">
        <f t="shared" si="391"/>
        <v>40-59</v>
      </c>
      <c r="K2779" s="2">
        <f t="shared" si="387"/>
        <v>3086.5010000000002</v>
      </c>
      <c r="L2779" s="2">
        <f t="shared" si="392"/>
        <v>3087</v>
      </c>
      <c r="M2779" s="2">
        <f t="shared" si="393"/>
        <v>3087</v>
      </c>
      <c r="N2779" s="2">
        <f t="shared" si="394"/>
        <v>3086</v>
      </c>
      <c r="O2779">
        <f t="shared" si="388"/>
        <v>2022</v>
      </c>
      <c r="P2779" t="str">
        <f t="shared" si="389"/>
        <v>Jun</v>
      </c>
      <c r="Q2779" t="str">
        <f t="shared" si="390"/>
        <v>Jun-2022</v>
      </c>
      <c r="R2779" s="2" t="str">
        <f t="shared" si="395"/>
        <v>ADULTS</v>
      </c>
    </row>
    <row r="2780" spans="1:18" x14ac:dyDescent="0.35">
      <c r="A2780" s="1">
        <v>45202</v>
      </c>
      <c r="B2780" t="s">
        <v>2811</v>
      </c>
      <c r="C2780">
        <v>65</v>
      </c>
      <c r="D2780" t="s">
        <v>9</v>
      </c>
      <c r="E2780" t="s">
        <v>35</v>
      </c>
      <c r="F2780" t="s">
        <v>11</v>
      </c>
      <c r="G2780" s="6">
        <f>VLOOKUP(F2780,S$11:$T$15, 2, FALSE)</f>
        <v>2503.6022787783868</v>
      </c>
      <c r="H2780" t="s">
        <v>40</v>
      </c>
      <c r="I2780" s="2">
        <v>646.36</v>
      </c>
      <c r="J2780" t="str">
        <f t="shared" si="391"/>
        <v>&gt;59</v>
      </c>
      <c r="K2780" s="2">
        <f t="shared" si="387"/>
        <v>710.99600000000009</v>
      </c>
      <c r="L2780" s="2">
        <f t="shared" si="392"/>
        <v>711</v>
      </c>
      <c r="M2780" s="2">
        <f t="shared" si="393"/>
        <v>711</v>
      </c>
      <c r="N2780" s="2">
        <f t="shared" si="394"/>
        <v>710</v>
      </c>
      <c r="O2780">
        <f t="shared" si="388"/>
        <v>2023</v>
      </c>
      <c r="P2780" t="str">
        <f t="shared" si="389"/>
        <v>Oct</v>
      </c>
      <c r="Q2780" t="str">
        <f t="shared" si="390"/>
        <v>Oct-2023</v>
      </c>
      <c r="R2780" s="2" t="str">
        <f t="shared" si="395"/>
        <v>ADULTS</v>
      </c>
    </row>
    <row r="2781" spans="1:18" x14ac:dyDescent="0.35">
      <c r="A2781" s="1">
        <v>44580</v>
      </c>
      <c r="B2781" t="s">
        <v>2812</v>
      </c>
      <c r="C2781">
        <v>46</v>
      </c>
      <c r="D2781" t="s">
        <v>14</v>
      </c>
      <c r="E2781" t="s">
        <v>19</v>
      </c>
      <c r="F2781" t="s">
        <v>16</v>
      </c>
      <c r="G2781" s="6">
        <f>VLOOKUP(F2781,S$11:$T$15, 2, FALSE)</f>
        <v>2509.1716796874998</v>
      </c>
      <c r="H2781" t="s">
        <v>40</v>
      </c>
      <c r="I2781" s="2">
        <v>3363.24</v>
      </c>
      <c r="J2781" t="str">
        <f t="shared" si="391"/>
        <v>40-59</v>
      </c>
      <c r="K2781" s="2">
        <f t="shared" si="387"/>
        <v>3699.5639999999999</v>
      </c>
      <c r="L2781" s="2">
        <f t="shared" si="392"/>
        <v>3700</v>
      </c>
      <c r="M2781" s="2">
        <f t="shared" si="393"/>
        <v>3700</v>
      </c>
      <c r="N2781" s="2">
        <f t="shared" si="394"/>
        <v>3699</v>
      </c>
      <c r="O2781">
        <f t="shared" si="388"/>
        <v>2022</v>
      </c>
      <c r="P2781" t="str">
        <f t="shared" si="389"/>
        <v>Jan</v>
      </c>
      <c r="Q2781" t="str">
        <f t="shared" si="390"/>
        <v>Jan-2022</v>
      </c>
      <c r="R2781" s="2" t="str">
        <f t="shared" si="395"/>
        <v>ADULTS</v>
      </c>
    </row>
    <row r="2782" spans="1:18" x14ac:dyDescent="0.35">
      <c r="A2782" s="1">
        <v>44629</v>
      </c>
      <c r="B2782" t="s">
        <v>2813</v>
      </c>
      <c r="C2782">
        <v>52</v>
      </c>
      <c r="D2782" t="s">
        <v>21</v>
      </c>
      <c r="E2782" t="s">
        <v>33</v>
      </c>
      <c r="F2782" t="s">
        <v>11</v>
      </c>
      <c r="G2782" s="6">
        <f>VLOOKUP(F2782,S$11:$T$15, 2, FALSE)</f>
        <v>2503.6022787783868</v>
      </c>
      <c r="H2782" t="s">
        <v>17</v>
      </c>
      <c r="I2782" s="2">
        <v>4939.47</v>
      </c>
      <c r="J2782" t="str">
        <f t="shared" si="391"/>
        <v>40-59</v>
      </c>
      <c r="K2782" s="2">
        <f t="shared" si="387"/>
        <v>5433.4170000000004</v>
      </c>
      <c r="L2782" s="2">
        <f t="shared" si="392"/>
        <v>5433</v>
      </c>
      <c r="M2782" s="2">
        <f t="shared" si="393"/>
        <v>5434</v>
      </c>
      <c r="N2782" s="2">
        <f t="shared" si="394"/>
        <v>5433</v>
      </c>
      <c r="O2782">
        <f t="shared" si="388"/>
        <v>2022</v>
      </c>
      <c r="P2782" t="str">
        <f t="shared" si="389"/>
        <v>Mar</v>
      </c>
      <c r="Q2782" t="str">
        <f t="shared" si="390"/>
        <v>Mar-2022</v>
      </c>
      <c r="R2782" s="2" t="str">
        <f t="shared" si="395"/>
        <v>ADULTS</v>
      </c>
    </row>
    <row r="2783" spans="1:18" x14ac:dyDescent="0.35">
      <c r="A2783" s="1">
        <v>44703</v>
      </c>
      <c r="B2783" t="s">
        <v>2814</v>
      </c>
      <c r="C2783">
        <v>81</v>
      </c>
      <c r="D2783" t="s">
        <v>9</v>
      </c>
      <c r="E2783" t="s">
        <v>35</v>
      </c>
      <c r="F2783" t="s">
        <v>16</v>
      </c>
      <c r="G2783" s="6">
        <f>VLOOKUP(F2783,S$11:$T$15, 2, FALSE)</f>
        <v>2509.1716796874998</v>
      </c>
      <c r="H2783" t="s">
        <v>17</v>
      </c>
      <c r="I2783" s="2">
        <v>4304.5600000000004</v>
      </c>
      <c r="J2783" t="str">
        <f t="shared" si="391"/>
        <v>&gt;59</v>
      </c>
      <c r="K2783" s="2">
        <f t="shared" si="387"/>
        <v>4735.0160000000005</v>
      </c>
      <c r="L2783" s="2">
        <f t="shared" si="392"/>
        <v>4735</v>
      </c>
      <c r="M2783" s="2">
        <f t="shared" si="393"/>
        <v>4736</v>
      </c>
      <c r="N2783" s="2">
        <f t="shared" si="394"/>
        <v>4735</v>
      </c>
      <c r="O2783">
        <f t="shared" si="388"/>
        <v>2022</v>
      </c>
      <c r="P2783" t="str">
        <f t="shared" si="389"/>
        <v>May</v>
      </c>
      <c r="Q2783" t="str">
        <f t="shared" si="390"/>
        <v>May-2022</v>
      </c>
      <c r="R2783" s="2" t="str">
        <f t="shared" si="395"/>
        <v>ADULTS</v>
      </c>
    </row>
    <row r="2784" spans="1:18" x14ac:dyDescent="0.35">
      <c r="A2784" s="1">
        <v>45095</v>
      </c>
      <c r="B2784" t="s">
        <v>2815</v>
      </c>
      <c r="C2784">
        <v>52</v>
      </c>
      <c r="D2784" t="s">
        <v>21</v>
      </c>
      <c r="E2784" t="s">
        <v>33</v>
      </c>
      <c r="F2784" t="s">
        <v>30</v>
      </c>
      <c r="G2784" s="6">
        <f>VLOOKUP(F2784,S$11:$T$15, 2, FALSE)</f>
        <v>2496.7676064257025</v>
      </c>
      <c r="H2784" t="s">
        <v>12</v>
      </c>
      <c r="I2784" s="2">
        <v>2359.0500000000002</v>
      </c>
      <c r="J2784" t="str">
        <f t="shared" si="391"/>
        <v>40-59</v>
      </c>
      <c r="K2784" s="2">
        <f t="shared" si="387"/>
        <v>2594.9550000000004</v>
      </c>
      <c r="L2784" s="2">
        <f t="shared" si="392"/>
        <v>2595</v>
      </c>
      <c r="M2784" s="2">
        <f t="shared" si="393"/>
        <v>2595</v>
      </c>
      <c r="N2784" s="2">
        <f t="shared" si="394"/>
        <v>2594</v>
      </c>
      <c r="O2784">
        <f t="shared" si="388"/>
        <v>2023</v>
      </c>
      <c r="P2784" t="str">
        <f t="shared" si="389"/>
        <v>Jun</v>
      </c>
      <c r="Q2784" t="str">
        <f t="shared" si="390"/>
        <v>Jun-2023</v>
      </c>
      <c r="R2784" s="2" t="str">
        <f t="shared" si="395"/>
        <v>ADULTS</v>
      </c>
    </row>
    <row r="2785" spans="1:18" x14ac:dyDescent="0.35">
      <c r="A2785" s="1">
        <v>45260</v>
      </c>
      <c r="B2785" t="s">
        <v>2816</v>
      </c>
      <c r="C2785">
        <v>32</v>
      </c>
      <c r="D2785" t="s">
        <v>9</v>
      </c>
      <c r="E2785" t="s">
        <v>33</v>
      </c>
      <c r="F2785" t="s">
        <v>11</v>
      </c>
      <c r="G2785" s="6">
        <f>VLOOKUP(F2785,S$11:$T$15, 2, FALSE)</f>
        <v>2503.6022787783868</v>
      </c>
      <c r="H2785" t="s">
        <v>28</v>
      </c>
      <c r="I2785" s="2">
        <v>3869.82</v>
      </c>
      <c r="J2785" t="str">
        <f t="shared" si="391"/>
        <v>18-39</v>
      </c>
      <c r="K2785" s="2">
        <f t="shared" si="387"/>
        <v>4256.8020000000006</v>
      </c>
      <c r="L2785" s="2">
        <f t="shared" si="392"/>
        <v>4257</v>
      </c>
      <c r="M2785" s="2">
        <f t="shared" si="393"/>
        <v>4257</v>
      </c>
      <c r="N2785" s="2">
        <f t="shared" si="394"/>
        <v>4256</v>
      </c>
      <c r="O2785">
        <f t="shared" si="388"/>
        <v>2023</v>
      </c>
      <c r="P2785" t="str">
        <f t="shared" si="389"/>
        <v>Nov</v>
      </c>
      <c r="Q2785" t="str">
        <f t="shared" si="390"/>
        <v>Nov-2023</v>
      </c>
      <c r="R2785" s="2" t="str">
        <f t="shared" si="395"/>
        <v>ADULTS</v>
      </c>
    </row>
    <row r="2786" spans="1:18" x14ac:dyDescent="0.35">
      <c r="A2786" s="1">
        <v>44650</v>
      </c>
      <c r="B2786" t="s">
        <v>2817</v>
      </c>
      <c r="C2786">
        <v>2</v>
      </c>
      <c r="D2786" t="s">
        <v>14</v>
      </c>
      <c r="E2786" t="s">
        <v>33</v>
      </c>
      <c r="F2786" t="s">
        <v>30</v>
      </c>
      <c r="G2786" s="6">
        <f>VLOOKUP(F2786,S$11:$T$15, 2, FALSE)</f>
        <v>2496.7676064257025</v>
      </c>
      <c r="H2786" t="s">
        <v>40</v>
      </c>
      <c r="I2786" s="2">
        <v>2906.4</v>
      </c>
      <c r="J2786" t="str">
        <f t="shared" si="391"/>
        <v>0-17</v>
      </c>
      <c r="K2786" s="2">
        <f t="shared" si="387"/>
        <v>3197.0400000000004</v>
      </c>
      <c r="L2786" s="2">
        <f t="shared" si="392"/>
        <v>3197</v>
      </c>
      <c r="M2786" s="2">
        <f t="shared" si="393"/>
        <v>3198</v>
      </c>
      <c r="N2786" s="2">
        <f t="shared" si="394"/>
        <v>3197</v>
      </c>
      <c r="O2786">
        <f t="shared" si="388"/>
        <v>2022</v>
      </c>
      <c r="P2786" t="str">
        <f t="shared" si="389"/>
        <v>Mar</v>
      </c>
      <c r="Q2786" t="str">
        <f t="shared" si="390"/>
        <v>Mar-2022</v>
      </c>
      <c r="R2786" s="2" t="str">
        <f t="shared" si="395"/>
        <v>CHILDREN</v>
      </c>
    </row>
    <row r="2787" spans="1:18" x14ac:dyDescent="0.35">
      <c r="A2787" s="1">
        <v>44962</v>
      </c>
      <c r="B2787" t="s">
        <v>2818</v>
      </c>
      <c r="C2787">
        <v>17</v>
      </c>
      <c r="D2787" t="s">
        <v>14</v>
      </c>
      <c r="E2787" t="s">
        <v>27</v>
      </c>
      <c r="F2787" t="s">
        <v>16</v>
      </c>
      <c r="G2787" s="6">
        <f>VLOOKUP(F2787,S$11:$T$15, 2, FALSE)</f>
        <v>2509.1716796874998</v>
      </c>
      <c r="H2787" t="s">
        <v>37</v>
      </c>
      <c r="I2787" s="2">
        <v>251.26</v>
      </c>
      <c r="J2787" t="str">
        <f t="shared" si="391"/>
        <v>0-17</v>
      </c>
      <c r="K2787" s="2">
        <f t="shared" si="387"/>
        <v>276.38600000000002</v>
      </c>
      <c r="L2787" s="2">
        <f t="shared" si="392"/>
        <v>276</v>
      </c>
      <c r="M2787" s="2">
        <f t="shared" si="393"/>
        <v>277</v>
      </c>
      <c r="N2787" s="2">
        <f t="shared" si="394"/>
        <v>276</v>
      </c>
      <c r="O2787">
        <f t="shared" si="388"/>
        <v>2023</v>
      </c>
      <c r="P2787" t="str">
        <f t="shared" si="389"/>
        <v>Feb</v>
      </c>
      <c r="Q2787" t="str">
        <f t="shared" si="390"/>
        <v>Feb-2023</v>
      </c>
      <c r="R2787" s="2" t="str">
        <f t="shared" si="395"/>
        <v>CHILDREN</v>
      </c>
    </row>
    <row r="2788" spans="1:18" x14ac:dyDescent="0.35">
      <c r="A2788" s="1">
        <v>44930</v>
      </c>
      <c r="B2788" t="s">
        <v>2819</v>
      </c>
      <c r="C2788">
        <v>24</v>
      </c>
      <c r="D2788" t="s">
        <v>14</v>
      </c>
      <c r="E2788" t="s">
        <v>15</v>
      </c>
      <c r="F2788" t="s">
        <v>30</v>
      </c>
      <c r="G2788" s="6">
        <f>VLOOKUP(F2788,S$11:$T$15, 2, FALSE)</f>
        <v>2496.7676064257025</v>
      </c>
      <c r="H2788" t="s">
        <v>12</v>
      </c>
      <c r="I2788" s="2">
        <v>830.61</v>
      </c>
      <c r="J2788" t="str">
        <f t="shared" si="391"/>
        <v>18-39</v>
      </c>
      <c r="K2788" s="2">
        <f t="shared" si="387"/>
        <v>913.67100000000005</v>
      </c>
      <c r="L2788" s="2">
        <f t="shared" si="392"/>
        <v>914</v>
      </c>
      <c r="M2788" s="2">
        <f t="shared" si="393"/>
        <v>914</v>
      </c>
      <c r="N2788" s="2">
        <f t="shared" si="394"/>
        <v>913</v>
      </c>
      <c r="O2788">
        <f t="shared" si="388"/>
        <v>2023</v>
      </c>
      <c r="P2788" t="str">
        <f t="shared" si="389"/>
        <v>Jan</v>
      </c>
      <c r="Q2788" t="str">
        <f t="shared" si="390"/>
        <v>Jan-2023</v>
      </c>
      <c r="R2788" s="2" t="str">
        <f t="shared" si="395"/>
        <v>ADULTS</v>
      </c>
    </row>
    <row r="2789" spans="1:18" x14ac:dyDescent="0.35">
      <c r="A2789" s="1">
        <v>44827</v>
      </c>
      <c r="B2789" t="s">
        <v>2820</v>
      </c>
      <c r="C2789">
        <v>45</v>
      </c>
      <c r="D2789" t="s">
        <v>9</v>
      </c>
      <c r="E2789" t="s">
        <v>27</v>
      </c>
      <c r="F2789" t="s">
        <v>11</v>
      </c>
      <c r="G2789" s="6">
        <f>VLOOKUP(F2789,S$11:$T$15, 2, FALSE)</f>
        <v>2503.6022787783868</v>
      </c>
      <c r="H2789" t="s">
        <v>12</v>
      </c>
      <c r="I2789" s="2">
        <v>3346.23</v>
      </c>
      <c r="J2789" t="str">
        <f t="shared" si="391"/>
        <v>40-59</v>
      </c>
      <c r="K2789" s="2">
        <f t="shared" si="387"/>
        <v>3680.8530000000005</v>
      </c>
      <c r="L2789" s="2">
        <f t="shared" si="392"/>
        <v>3681</v>
      </c>
      <c r="M2789" s="2">
        <f t="shared" si="393"/>
        <v>3681</v>
      </c>
      <c r="N2789" s="2">
        <f t="shared" si="394"/>
        <v>3680</v>
      </c>
      <c r="O2789">
        <f t="shared" si="388"/>
        <v>2022</v>
      </c>
      <c r="P2789" t="str">
        <f t="shared" si="389"/>
        <v>Sep</v>
      </c>
      <c r="Q2789" t="str">
        <f t="shared" si="390"/>
        <v>Sep-2022</v>
      </c>
      <c r="R2789" s="2" t="str">
        <f t="shared" si="395"/>
        <v>ADULTS</v>
      </c>
    </row>
    <row r="2790" spans="1:18" x14ac:dyDescent="0.35">
      <c r="A2790" s="1">
        <v>44853</v>
      </c>
      <c r="B2790" t="s">
        <v>2821</v>
      </c>
      <c r="C2790">
        <v>39</v>
      </c>
      <c r="D2790" t="s">
        <v>9</v>
      </c>
      <c r="E2790" t="s">
        <v>35</v>
      </c>
      <c r="F2790" t="s">
        <v>30</v>
      </c>
      <c r="G2790" s="6">
        <f>VLOOKUP(F2790,S$11:$T$15, 2, FALSE)</f>
        <v>2496.7676064257025</v>
      </c>
      <c r="H2790" t="s">
        <v>40</v>
      </c>
      <c r="I2790" s="2">
        <v>2460.64</v>
      </c>
      <c r="J2790" t="str">
        <f t="shared" si="391"/>
        <v>18-39</v>
      </c>
      <c r="K2790" s="2">
        <f t="shared" si="387"/>
        <v>2706.7040000000002</v>
      </c>
      <c r="L2790" s="2">
        <f t="shared" si="392"/>
        <v>2707</v>
      </c>
      <c r="M2790" s="2">
        <f t="shared" si="393"/>
        <v>2707</v>
      </c>
      <c r="N2790" s="2">
        <f t="shared" si="394"/>
        <v>2706</v>
      </c>
      <c r="O2790">
        <f t="shared" si="388"/>
        <v>2022</v>
      </c>
      <c r="P2790" t="str">
        <f t="shared" si="389"/>
        <v>Oct</v>
      </c>
      <c r="Q2790" t="str">
        <f t="shared" si="390"/>
        <v>Oct-2022</v>
      </c>
      <c r="R2790" s="2" t="str">
        <f t="shared" si="395"/>
        <v>ADULTS</v>
      </c>
    </row>
    <row r="2791" spans="1:18" x14ac:dyDescent="0.35">
      <c r="A2791" s="1">
        <v>45226</v>
      </c>
      <c r="B2791" t="s">
        <v>2822</v>
      </c>
      <c r="C2791">
        <v>77</v>
      </c>
      <c r="D2791" t="s">
        <v>9</v>
      </c>
      <c r="E2791" t="s">
        <v>25</v>
      </c>
      <c r="F2791" t="s">
        <v>16</v>
      </c>
      <c r="G2791" s="6">
        <f>VLOOKUP(F2791,S$11:$T$15, 2, FALSE)</f>
        <v>2509.1716796874998</v>
      </c>
      <c r="H2791" t="s">
        <v>12</v>
      </c>
      <c r="I2791" s="2">
        <v>2235.83</v>
      </c>
      <c r="J2791" t="str">
        <f t="shared" si="391"/>
        <v>&gt;59</v>
      </c>
      <c r="K2791" s="2">
        <f t="shared" si="387"/>
        <v>2459.413</v>
      </c>
      <c r="L2791" s="2">
        <f t="shared" si="392"/>
        <v>2459</v>
      </c>
      <c r="M2791" s="2">
        <f t="shared" si="393"/>
        <v>2460</v>
      </c>
      <c r="N2791" s="2">
        <f t="shared" si="394"/>
        <v>2459</v>
      </c>
      <c r="O2791">
        <f t="shared" si="388"/>
        <v>2023</v>
      </c>
      <c r="P2791" t="str">
        <f t="shared" si="389"/>
        <v>Oct</v>
      </c>
      <c r="Q2791" t="str">
        <f t="shared" si="390"/>
        <v>Oct-2023</v>
      </c>
      <c r="R2791" s="2" t="str">
        <f t="shared" si="395"/>
        <v>ADULTS</v>
      </c>
    </row>
    <row r="2792" spans="1:18" x14ac:dyDescent="0.35">
      <c r="A2792" s="1">
        <v>45252</v>
      </c>
      <c r="B2792" t="s">
        <v>2823</v>
      </c>
      <c r="C2792">
        <v>7</v>
      </c>
      <c r="D2792" t="s">
        <v>9</v>
      </c>
      <c r="E2792" t="s">
        <v>22</v>
      </c>
      <c r="F2792" t="s">
        <v>11</v>
      </c>
      <c r="G2792" s="6">
        <f>VLOOKUP(F2792,S$11:$T$15, 2, FALSE)</f>
        <v>2503.6022787783868</v>
      </c>
      <c r="H2792" t="s">
        <v>28</v>
      </c>
      <c r="I2792" s="2">
        <v>2513.62</v>
      </c>
      <c r="J2792" t="str">
        <f t="shared" si="391"/>
        <v>0-17</v>
      </c>
      <c r="K2792" s="2">
        <f t="shared" si="387"/>
        <v>2764.982</v>
      </c>
      <c r="L2792" s="2">
        <f t="shared" si="392"/>
        <v>2765</v>
      </c>
      <c r="M2792" s="2">
        <f t="shared" si="393"/>
        <v>2765</v>
      </c>
      <c r="N2792" s="2">
        <f t="shared" si="394"/>
        <v>2764</v>
      </c>
      <c r="O2792">
        <f t="shared" si="388"/>
        <v>2023</v>
      </c>
      <c r="P2792" t="str">
        <f t="shared" si="389"/>
        <v>Nov</v>
      </c>
      <c r="Q2792" t="str">
        <f t="shared" si="390"/>
        <v>Nov-2023</v>
      </c>
      <c r="R2792" s="2" t="str">
        <f t="shared" si="395"/>
        <v>CHILDREN</v>
      </c>
    </row>
    <row r="2793" spans="1:18" x14ac:dyDescent="0.35">
      <c r="A2793" s="1">
        <v>44664</v>
      </c>
      <c r="B2793" t="s">
        <v>2824</v>
      </c>
      <c r="C2793">
        <v>88</v>
      </c>
      <c r="D2793" t="s">
        <v>14</v>
      </c>
      <c r="E2793" t="s">
        <v>15</v>
      </c>
      <c r="F2793" t="s">
        <v>23</v>
      </c>
      <c r="G2793" s="6">
        <f>VLOOKUP(F2793,S$11:$T$15, 2, FALSE)</f>
        <v>2440.2966694490819</v>
      </c>
      <c r="H2793" t="s">
        <v>17</v>
      </c>
      <c r="I2793" s="2">
        <v>4580.28</v>
      </c>
      <c r="J2793" t="str">
        <f t="shared" si="391"/>
        <v>&gt;59</v>
      </c>
      <c r="K2793" s="2">
        <f t="shared" si="387"/>
        <v>5038.308</v>
      </c>
      <c r="L2793" s="2">
        <f t="shared" si="392"/>
        <v>5038</v>
      </c>
      <c r="M2793" s="2">
        <f t="shared" si="393"/>
        <v>5039</v>
      </c>
      <c r="N2793" s="2">
        <f t="shared" si="394"/>
        <v>5038</v>
      </c>
      <c r="O2793">
        <f t="shared" si="388"/>
        <v>2022</v>
      </c>
      <c r="P2793" t="str">
        <f t="shared" si="389"/>
        <v>Apr</v>
      </c>
      <c r="Q2793" t="str">
        <f t="shared" si="390"/>
        <v>Apr-2022</v>
      </c>
      <c r="R2793" s="2" t="str">
        <f t="shared" si="395"/>
        <v>ADULTS</v>
      </c>
    </row>
    <row r="2794" spans="1:18" x14ac:dyDescent="0.35">
      <c r="A2794" s="1">
        <v>45147</v>
      </c>
      <c r="B2794" t="s">
        <v>2825</v>
      </c>
      <c r="C2794">
        <v>16</v>
      </c>
      <c r="D2794" t="s">
        <v>9</v>
      </c>
      <c r="E2794" t="s">
        <v>15</v>
      </c>
      <c r="F2794" t="s">
        <v>23</v>
      </c>
      <c r="G2794" s="6">
        <f>VLOOKUP(F2794,S$11:$T$15, 2, FALSE)</f>
        <v>2440.2966694490819</v>
      </c>
      <c r="H2794" t="s">
        <v>40</v>
      </c>
      <c r="I2794" s="2">
        <v>4303.1099999999997</v>
      </c>
      <c r="J2794" t="str">
        <f t="shared" si="391"/>
        <v>0-17</v>
      </c>
      <c r="K2794" s="2">
        <f t="shared" si="387"/>
        <v>4733.4210000000003</v>
      </c>
      <c r="L2794" s="2">
        <f t="shared" si="392"/>
        <v>4733</v>
      </c>
      <c r="M2794" s="2">
        <f t="shared" si="393"/>
        <v>4734</v>
      </c>
      <c r="N2794" s="2">
        <f t="shared" si="394"/>
        <v>4733</v>
      </c>
      <c r="O2794">
        <f t="shared" si="388"/>
        <v>2023</v>
      </c>
      <c r="P2794" t="str">
        <f t="shared" si="389"/>
        <v>Aug</v>
      </c>
      <c r="Q2794" t="str">
        <f t="shared" si="390"/>
        <v>Aug-2023</v>
      </c>
      <c r="R2794" s="2" t="str">
        <f t="shared" si="395"/>
        <v>CHILDREN</v>
      </c>
    </row>
    <row r="2795" spans="1:18" x14ac:dyDescent="0.35">
      <c r="A2795" s="1">
        <v>45184</v>
      </c>
      <c r="B2795" t="s">
        <v>2826</v>
      </c>
      <c r="C2795">
        <v>84</v>
      </c>
      <c r="D2795" t="s">
        <v>14</v>
      </c>
      <c r="E2795" t="s">
        <v>19</v>
      </c>
      <c r="F2795" t="s">
        <v>30</v>
      </c>
      <c r="G2795" s="6">
        <f>VLOOKUP(F2795,S$11:$T$15, 2, FALSE)</f>
        <v>2496.7676064257025</v>
      </c>
      <c r="H2795" t="s">
        <v>17</v>
      </c>
      <c r="I2795" s="2">
        <v>3521.16</v>
      </c>
      <c r="J2795" t="str">
        <f t="shared" si="391"/>
        <v>&gt;59</v>
      </c>
      <c r="K2795" s="2">
        <f t="shared" si="387"/>
        <v>3873.2760000000003</v>
      </c>
      <c r="L2795" s="2">
        <f t="shared" si="392"/>
        <v>3873</v>
      </c>
      <c r="M2795" s="2">
        <f t="shared" si="393"/>
        <v>3874</v>
      </c>
      <c r="N2795" s="2">
        <f t="shared" si="394"/>
        <v>3873</v>
      </c>
      <c r="O2795">
        <f t="shared" si="388"/>
        <v>2023</v>
      </c>
      <c r="P2795" t="str">
        <f t="shared" si="389"/>
        <v>Sep</v>
      </c>
      <c r="Q2795" t="str">
        <f t="shared" si="390"/>
        <v>Sep-2023</v>
      </c>
      <c r="R2795" s="2" t="str">
        <f t="shared" si="395"/>
        <v>ADULTS</v>
      </c>
    </row>
    <row r="2796" spans="1:18" x14ac:dyDescent="0.35">
      <c r="A2796" s="1">
        <v>44892</v>
      </c>
      <c r="B2796" t="s">
        <v>2827</v>
      </c>
      <c r="C2796">
        <v>13</v>
      </c>
      <c r="D2796" t="s">
        <v>9</v>
      </c>
      <c r="E2796" t="s">
        <v>19</v>
      </c>
      <c r="F2796" t="s">
        <v>11</v>
      </c>
      <c r="G2796" s="6">
        <f>VLOOKUP(F2796,S$11:$T$15, 2, FALSE)</f>
        <v>2503.6022787783868</v>
      </c>
      <c r="H2796" t="s">
        <v>28</v>
      </c>
      <c r="I2796" s="2">
        <v>3456.48</v>
      </c>
      <c r="J2796" t="str">
        <f t="shared" si="391"/>
        <v>0-17</v>
      </c>
      <c r="K2796" s="2">
        <f t="shared" si="387"/>
        <v>3802.1280000000002</v>
      </c>
      <c r="L2796" s="2">
        <f t="shared" si="392"/>
        <v>3802</v>
      </c>
      <c r="M2796" s="2">
        <f t="shared" si="393"/>
        <v>3803</v>
      </c>
      <c r="N2796" s="2">
        <f t="shared" si="394"/>
        <v>3802</v>
      </c>
      <c r="O2796">
        <f t="shared" si="388"/>
        <v>2022</v>
      </c>
      <c r="P2796" t="str">
        <f t="shared" si="389"/>
        <v>Nov</v>
      </c>
      <c r="Q2796" t="str">
        <f t="shared" si="390"/>
        <v>Nov-2022</v>
      </c>
      <c r="R2796" s="2" t="str">
        <f t="shared" si="395"/>
        <v>CHILDREN</v>
      </c>
    </row>
    <row r="2797" spans="1:18" x14ac:dyDescent="0.35">
      <c r="A2797" s="1">
        <v>44842</v>
      </c>
      <c r="B2797" t="s">
        <v>2828</v>
      </c>
      <c r="C2797">
        <v>31</v>
      </c>
      <c r="D2797" t="s">
        <v>21</v>
      </c>
      <c r="E2797" t="s">
        <v>19</v>
      </c>
      <c r="F2797" t="s">
        <v>23</v>
      </c>
      <c r="G2797" s="6">
        <f>VLOOKUP(F2797,S$11:$T$15, 2, FALSE)</f>
        <v>2440.2966694490819</v>
      </c>
      <c r="H2797" t="s">
        <v>40</v>
      </c>
      <c r="I2797" s="2">
        <v>1286.77</v>
      </c>
      <c r="J2797" t="str">
        <f t="shared" si="391"/>
        <v>18-39</v>
      </c>
      <c r="K2797" s="2">
        <f t="shared" si="387"/>
        <v>1415.4470000000001</v>
      </c>
      <c r="L2797" s="2">
        <f t="shared" si="392"/>
        <v>1415</v>
      </c>
      <c r="M2797" s="2">
        <f t="shared" si="393"/>
        <v>1416</v>
      </c>
      <c r="N2797" s="2">
        <f t="shared" si="394"/>
        <v>1415</v>
      </c>
      <c r="O2797">
        <f t="shared" si="388"/>
        <v>2022</v>
      </c>
      <c r="P2797" t="str">
        <f t="shared" si="389"/>
        <v>Oct</v>
      </c>
      <c r="Q2797" t="str">
        <f t="shared" si="390"/>
        <v>Oct-2022</v>
      </c>
      <c r="R2797" s="2" t="str">
        <f t="shared" si="395"/>
        <v>ADULTS</v>
      </c>
    </row>
    <row r="2798" spans="1:18" x14ac:dyDescent="0.35">
      <c r="A2798" s="1">
        <v>45119</v>
      </c>
      <c r="B2798" t="s">
        <v>2829</v>
      </c>
      <c r="C2798">
        <v>68</v>
      </c>
      <c r="D2798" t="s">
        <v>9</v>
      </c>
      <c r="E2798" t="s">
        <v>15</v>
      </c>
      <c r="F2798" t="s">
        <v>30</v>
      </c>
      <c r="G2798" s="6">
        <f>VLOOKUP(F2798,S$11:$T$15, 2, FALSE)</f>
        <v>2496.7676064257025</v>
      </c>
      <c r="H2798" t="s">
        <v>40</v>
      </c>
      <c r="I2798" s="2">
        <v>2167.98</v>
      </c>
      <c r="J2798" t="str">
        <f t="shared" si="391"/>
        <v>&gt;59</v>
      </c>
      <c r="K2798" s="2">
        <f t="shared" si="387"/>
        <v>2384.7780000000002</v>
      </c>
      <c r="L2798" s="2">
        <f t="shared" si="392"/>
        <v>2385</v>
      </c>
      <c r="M2798" s="2">
        <f t="shared" si="393"/>
        <v>2385</v>
      </c>
      <c r="N2798" s="2">
        <f t="shared" si="394"/>
        <v>2384</v>
      </c>
      <c r="O2798">
        <f t="shared" si="388"/>
        <v>2023</v>
      </c>
      <c r="P2798" t="str">
        <f t="shared" si="389"/>
        <v>Jul</v>
      </c>
      <c r="Q2798" t="str">
        <f t="shared" si="390"/>
        <v>Jul-2023</v>
      </c>
      <c r="R2798" s="2" t="str">
        <f t="shared" si="395"/>
        <v>ADULTS</v>
      </c>
    </row>
    <row r="2799" spans="1:18" x14ac:dyDescent="0.35">
      <c r="A2799" s="1">
        <v>44620</v>
      </c>
      <c r="B2799" t="s">
        <v>2830</v>
      </c>
      <c r="C2799">
        <v>1</v>
      </c>
      <c r="D2799" t="s">
        <v>9</v>
      </c>
      <c r="E2799" t="s">
        <v>15</v>
      </c>
      <c r="F2799" t="s">
        <v>11</v>
      </c>
      <c r="G2799" s="6">
        <f>VLOOKUP(F2799,S$11:$T$15, 2, FALSE)</f>
        <v>2503.6022787783868</v>
      </c>
      <c r="H2799" t="s">
        <v>37</v>
      </c>
      <c r="I2799" s="2">
        <v>1060.9000000000001</v>
      </c>
      <c r="J2799" t="str">
        <f t="shared" si="391"/>
        <v>0-17</v>
      </c>
      <c r="K2799" s="2">
        <f t="shared" si="387"/>
        <v>1166.9900000000002</v>
      </c>
      <c r="L2799" s="2">
        <f t="shared" si="392"/>
        <v>1167</v>
      </c>
      <c r="M2799" s="2">
        <f t="shared" si="393"/>
        <v>1167</v>
      </c>
      <c r="N2799" s="2">
        <f t="shared" si="394"/>
        <v>1166</v>
      </c>
      <c r="O2799">
        <f t="shared" si="388"/>
        <v>2022</v>
      </c>
      <c r="P2799" t="str">
        <f t="shared" si="389"/>
        <v>Feb</v>
      </c>
      <c r="Q2799" t="str">
        <f t="shared" si="390"/>
        <v>Feb-2022</v>
      </c>
      <c r="R2799" s="2" t="str">
        <f t="shared" si="395"/>
        <v>CHILDREN</v>
      </c>
    </row>
    <row r="2800" spans="1:18" x14ac:dyDescent="0.35">
      <c r="A2800" s="1">
        <v>44751</v>
      </c>
      <c r="B2800" t="s">
        <v>2831</v>
      </c>
      <c r="C2800">
        <v>22</v>
      </c>
      <c r="D2800" t="s">
        <v>14</v>
      </c>
      <c r="E2800" t="s">
        <v>35</v>
      </c>
      <c r="F2800" t="s">
        <v>11</v>
      </c>
      <c r="G2800" s="6">
        <f>VLOOKUP(F2800,S$11:$T$15, 2, FALSE)</f>
        <v>2503.6022787783868</v>
      </c>
      <c r="H2800" t="s">
        <v>37</v>
      </c>
      <c r="I2800" s="2">
        <v>3235.22</v>
      </c>
      <c r="J2800" t="str">
        <f t="shared" si="391"/>
        <v>18-39</v>
      </c>
      <c r="K2800" s="2">
        <f t="shared" si="387"/>
        <v>3558.7420000000002</v>
      </c>
      <c r="L2800" s="2">
        <f t="shared" si="392"/>
        <v>3559</v>
      </c>
      <c r="M2800" s="2">
        <f t="shared" si="393"/>
        <v>3559</v>
      </c>
      <c r="N2800" s="2">
        <f t="shared" si="394"/>
        <v>3558</v>
      </c>
      <c r="O2800">
        <f t="shared" si="388"/>
        <v>2022</v>
      </c>
      <c r="P2800" t="str">
        <f t="shared" si="389"/>
        <v>Jul</v>
      </c>
      <c r="Q2800" t="str">
        <f t="shared" si="390"/>
        <v>Jul-2022</v>
      </c>
      <c r="R2800" s="2" t="str">
        <f t="shared" si="395"/>
        <v>ADULTS</v>
      </c>
    </row>
    <row r="2801" spans="1:18" x14ac:dyDescent="0.35">
      <c r="A2801" s="1">
        <v>44772</v>
      </c>
      <c r="B2801" t="s">
        <v>2832</v>
      </c>
      <c r="C2801">
        <v>56</v>
      </c>
      <c r="D2801" t="s">
        <v>14</v>
      </c>
      <c r="E2801" t="s">
        <v>33</v>
      </c>
      <c r="F2801" t="s">
        <v>23</v>
      </c>
      <c r="G2801" s="6">
        <f>VLOOKUP(F2801,S$11:$T$15, 2, FALSE)</f>
        <v>2440.2966694490819</v>
      </c>
      <c r="H2801" t="s">
        <v>28</v>
      </c>
      <c r="I2801" s="2">
        <v>1407.71</v>
      </c>
      <c r="J2801" t="str">
        <f t="shared" si="391"/>
        <v>40-59</v>
      </c>
      <c r="K2801" s="2">
        <f t="shared" si="387"/>
        <v>1548.4810000000002</v>
      </c>
      <c r="L2801" s="2">
        <f t="shared" si="392"/>
        <v>1548</v>
      </c>
      <c r="M2801" s="2">
        <f t="shared" si="393"/>
        <v>1549</v>
      </c>
      <c r="N2801" s="2">
        <f t="shared" si="394"/>
        <v>1548</v>
      </c>
      <c r="O2801">
        <f t="shared" si="388"/>
        <v>2022</v>
      </c>
      <c r="P2801" t="str">
        <f t="shared" si="389"/>
        <v>Jul</v>
      </c>
      <c r="Q2801" t="str">
        <f t="shared" si="390"/>
        <v>Jul-2022</v>
      </c>
      <c r="R2801" s="2" t="str">
        <f t="shared" si="395"/>
        <v>ADULTS</v>
      </c>
    </row>
    <row r="2802" spans="1:18" x14ac:dyDescent="0.35">
      <c r="A2802" s="1">
        <v>44618</v>
      </c>
      <c r="B2802" t="s">
        <v>2833</v>
      </c>
      <c r="C2802">
        <v>2</v>
      </c>
      <c r="D2802" t="s">
        <v>14</v>
      </c>
      <c r="E2802" t="s">
        <v>25</v>
      </c>
      <c r="F2802" t="s">
        <v>23</v>
      </c>
      <c r="G2802" s="6">
        <f>VLOOKUP(F2802,S$11:$T$15, 2, FALSE)</f>
        <v>2440.2966694490819</v>
      </c>
      <c r="H2802" t="s">
        <v>12</v>
      </c>
      <c r="I2802" s="2">
        <v>1625.16</v>
      </c>
      <c r="J2802" t="str">
        <f t="shared" si="391"/>
        <v>0-17</v>
      </c>
      <c r="K2802" s="2">
        <f t="shared" si="387"/>
        <v>1787.6760000000002</v>
      </c>
      <c r="L2802" s="2">
        <f t="shared" si="392"/>
        <v>1788</v>
      </c>
      <c r="M2802" s="2">
        <f t="shared" si="393"/>
        <v>1788</v>
      </c>
      <c r="N2802" s="2">
        <f t="shared" si="394"/>
        <v>1787</v>
      </c>
      <c r="O2802">
        <f t="shared" si="388"/>
        <v>2022</v>
      </c>
      <c r="P2802" t="str">
        <f t="shared" si="389"/>
        <v>Feb</v>
      </c>
      <c r="Q2802" t="str">
        <f t="shared" si="390"/>
        <v>Feb-2022</v>
      </c>
      <c r="R2802" s="2" t="str">
        <f t="shared" si="395"/>
        <v>CHILDREN</v>
      </c>
    </row>
    <row r="2803" spans="1:18" x14ac:dyDescent="0.35">
      <c r="A2803" s="1">
        <v>44683</v>
      </c>
      <c r="B2803" t="s">
        <v>2834</v>
      </c>
      <c r="C2803">
        <v>71</v>
      </c>
      <c r="D2803" t="s">
        <v>21</v>
      </c>
      <c r="E2803" t="s">
        <v>10</v>
      </c>
      <c r="F2803" t="s">
        <v>23</v>
      </c>
      <c r="G2803" s="6">
        <f>VLOOKUP(F2803,S$11:$T$15, 2, FALSE)</f>
        <v>2440.2966694490819</v>
      </c>
      <c r="H2803" t="s">
        <v>37</v>
      </c>
      <c r="I2803" s="2">
        <v>3000.92</v>
      </c>
      <c r="J2803" t="str">
        <f t="shared" si="391"/>
        <v>&gt;59</v>
      </c>
      <c r="K2803" s="2">
        <f t="shared" si="387"/>
        <v>3301.0120000000002</v>
      </c>
      <c r="L2803" s="2">
        <f t="shared" si="392"/>
        <v>3301</v>
      </c>
      <c r="M2803" s="2">
        <f t="shared" si="393"/>
        <v>3302</v>
      </c>
      <c r="N2803" s="2">
        <f t="shared" si="394"/>
        <v>3301</v>
      </c>
      <c r="O2803">
        <f t="shared" si="388"/>
        <v>2022</v>
      </c>
      <c r="P2803" t="str">
        <f t="shared" si="389"/>
        <v>May</v>
      </c>
      <c r="Q2803" t="str">
        <f t="shared" si="390"/>
        <v>May-2022</v>
      </c>
      <c r="R2803" s="2" t="str">
        <f t="shared" si="395"/>
        <v>ADULTS</v>
      </c>
    </row>
    <row r="2804" spans="1:18" x14ac:dyDescent="0.35">
      <c r="A2804" s="1">
        <v>44900</v>
      </c>
      <c r="B2804" t="s">
        <v>2835</v>
      </c>
      <c r="C2804">
        <v>30</v>
      </c>
      <c r="D2804" t="s">
        <v>9</v>
      </c>
      <c r="E2804" t="s">
        <v>35</v>
      </c>
      <c r="F2804" t="s">
        <v>16</v>
      </c>
      <c r="G2804" s="6">
        <f>VLOOKUP(F2804,S$11:$T$15, 2, FALSE)</f>
        <v>2509.1716796874998</v>
      </c>
      <c r="H2804" t="s">
        <v>12</v>
      </c>
      <c r="I2804" s="2">
        <v>4606.2</v>
      </c>
      <c r="J2804" t="str">
        <f t="shared" si="391"/>
        <v>18-39</v>
      </c>
      <c r="K2804" s="2">
        <f t="shared" si="387"/>
        <v>5066.8200000000006</v>
      </c>
      <c r="L2804" s="2">
        <f t="shared" si="392"/>
        <v>5067</v>
      </c>
      <c r="M2804" s="2">
        <f t="shared" si="393"/>
        <v>5067</v>
      </c>
      <c r="N2804" s="2">
        <f t="shared" si="394"/>
        <v>5066</v>
      </c>
      <c r="O2804">
        <f t="shared" si="388"/>
        <v>2022</v>
      </c>
      <c r="P2804" t="str">
        <f t="shared" si="389"/>
        <v>Dec</v>
      </c>
      <c r="Q2804" t="str">
        <f t="shared" si="390"/>
        <v>Dec-2022</v>
      </c>
      <c r="R2804" s="2" t="str">
        <f t="shared" si="395"/>
        <v>ADULTS</v>
      </c>
    </row>
    <row r="2805" spans="1:18" x14ac:dyDescent="0.35">
      <c r="A2805" s="1">
        <v>44872</v>
      </c>
      <c r="B2805" t="s">
        <v>2836</v>
      </c>
      <c r="C2805">
        <v>61</v>
      </c>
      <c r="D2805" t="s">
        <v>14</v>
      </c>
      <c r="E2805" t="s">
        <v>35</v>
      </c>
      <c r="F2805" t="s">
        <v>23</v>
      </c>
      <c r="G2805" s="6">
        <f>VLOOKUP(F2805,S$11:$T$15, 2, FALSE)</f>
        <v>2440.2966694490819</v>
      </c>
      <c r="H2805" t="s">
        <v>37</v>
      </c>
      <c r="I2805" s="2">
        <v>3754.02</v>
      </c>
      <c r="J2805" t="str">
        <f t="shared" si="391"/>
        <v>&gt;59</v>
      </c>
      <c r="K2805" s="2">
        <f t="shared" si="387"/>
        <v>4129.4220000000005</v>
      </c>
      <c r="L2805" s="2">
        <f t="shared" si="392"/>
        <v>4129</v>
      </c>
      <c r="M2805" s="2">
        <f t="shared" si="393"/>
        <v>4130</v>
      </c>
      <c r="N2805" s="2">
        <f t="shared" si="394"/>
        <v>4129</v>
      </c>
      <c r="O2805">
        <f t="shared" si="388"/>
        <v>2022</v>
      </c>
      <c r="P2805" t="str">
        <f t="shared" si="389"/>
        <v>Nov</v>
      </c>
      <c r="Q2805" t="str">
        <f t="shared" si="390"/>
        <v>Nov-2022</v>
      </c>
      <c r="R2805" s="2" t="str">
        <f t="shared" si="395"/>
        <v>ADULTS</v>
      </c>
    </row>
    <row r="2806" spans="1:18" x14ac:dyDescent="0.35">
      <c r="A2806" s="1">
        <v>44734</v>
      </c>
      <c r="B2806" t="s">
        <v>2837</v>
      </c>
      <c r="C2806">
        <v>57</v>
      </c>
      <c r="D2806" t="s">
        <v>9</v>
      </c>
      <c r="E2806" t="s">
        <v>19</v>
      </c>
      <c r="F2806" t="s">
        <v>30</v>
      </c>
      <c r="G2806" s="6">
        <f>VLOOKUP(F2806,S$11:$T$15, 2, FALSE)</f>
        <v>2496.7676064257025</v>
      </c>
      <c r="H2806" t="s">
        <v>17</v>
      </c>
      <c r="I2806" s="2">
        <v>1802.45</v>
      </c>
      <c r="J2806" t="str">
        <f t="shared" si="391"/>
        <v>40-59</v>
      </c>
      <c r="K2806" s="2">
        <f t="shared" si="387"/>
        <v>1982.6950000000002</v>
      </c>
      <c r="L2806" s="2">
        <f t="shared" si="392"/>
        <v>1983</v>
      </c>
      <c r="M2806" s="2">
        <f t="shared" si="393"/>
        <v>1983</v>
      </c>
      <c r="N2806" s="2">
        <f t="shared" si="394"/>
        <v>1982</v>
      </c>
      <c r="O2806">
        <f t="shared" si="388"/>
        <v>2022</v>
      </c>
      <c r="P2806" t="str">
        <f t="shared" si="389"/>
        <v>Jun</v>
      </c>
      <c r="Q2806" t="str">
        <f t="shared" si="390"/>
        <v>Jun-2022</v>
      </c>
      <c r="R2806" s="2" t="str">
        <f t="shared" si="395"/>
        <v>ADULTS</v>
      </c>
    </row>
    <row r="2807" spans="1:18" x14ac:dyDescent="0.35">
      <c r="A2807" s="1">
        <v>44754</v>
      </c>
      <c r="B2807" t="s">
        <v>2838</v>
      </c>
      <c r="C2807">
        <v>60</v>
      </c>
      <c r="D2807" t="s">
        <v>21</v>
      </c>
      <c r="E2807" t="s">
        <v>33</v>
      </c>
      <c r="F2807" t="s">
        <v>16</v>
      </c>
      <c r="G2807" s="6">
        <f>VLOOKUP(F2807,S$11:$T$15, 2, FALSE)</f>
        <v>2509.1716796874998</v>
      </c>
      <c r="H2807" t="s">
        <v>40</v>
      </c>
      <c r="I2807" s="2">
        <v>925.97</v>
      </c>
      <c r="J2807" t="str">
        <f t="shared" si="391"/>
        <v>&gt;59</v>
      </c>
      <c r="K2807" s="2">
        <f t="shared" si="387"/>
        <v>1018.5670000000001</v>
      </c>
      <c r="L2807" s="2">
        <f t="shared" si="392"/>
        <v>1019</v>
      </c>
      <c r="M2807" s="2">
        <f t="shared" si="393"/>
        <v>1019</v>
      </c>
      <c r="N2807" s="2">
        <f t="shared" si="394"/>
        <v>1018</v>
      </c>
      <c r="O2807">
        <f t="shared" si="388"/>
        <v>2022</v>
      </c>
      <c r="P2807" t="str">
        <f t="shared" si="389"/>
        <v>Jul</v>
      </c>
      <c r="Q2807" t="str">
        <f t="shared" si="390"/>
        <v>Jul-2022</v>
      </c>
      <c r="R2807" s="2" t="str">
        <f t="shared" si="395"/>
        <v>ADULTS</v>
      </c>
    </row>
    <row r="2808" spans="1:18" x14ac:dyDescent="0.35">
      <c r="A2808" s="1">
        <v>45251</v>
      </c>
      <c r="B2808" t="s">
        <v>2839</v>
      </c>
      <c r="C2808">
        <v>57</v>
      </c>
      <c r="D2808" t="s">
        <v>21</v>
      </c>
      <c r="E2808" t="s">
        <v>22</v>
      </c>
      <c r="F2808" t="s">
        <v>30</v>
      </c>
      <c r="G2808" s="6">
        <f>VLOOKUP(F2808,S$11:$T$15, 2, FALSE)</f>
        <v>2496.7676064257025</v>
      </c>
      <c r="H2808" t="s">
        <v>17</v>
      </c>
      <c r="I2808" s="2">
        <v>2098.46</v>
      </c>
      <c r="J2808" t="str">
        <f t="shared" si="391"/>
        <v>40-59</v>
      </c>
      <c r="K2808" s="2">
        <f t="shared" si="387"/>
        <v>2308.306</v>
      </c>
      <c r="L2808" s="2">
        <f t="shared" si="392"/>
        <v>2308</v>
      </c>
      <c r="M2808" s="2">
        <f t="shared" si="393"/>
        <v>2309</v>
      </c>
      <c r="N2808" s="2">
        <f t="shared" si="394"/>
        <v>2308</v>
      </c>
      <c r="O2808">
        <f t="shared" si="388"/>
        <v>2023</v>
      </c>
      <c r="P2808" t="str">
        <f t="shared" si="389"/>
        <v>Nov</v>
      </c>
      <c r="Q2808" t="str">
        <f t="shared" si="390"/>
        <v>Nov-2023</v>
      </c>
      <c r="R2808" s="2" t="str">
        <f t="shared" si="395"/>
        <v>ADULTS</v>
      </c>
    </row>
    <row r="2809" spans="1:18" x14ac:dyDescent="0.35">
      <c r="A2809" s="1">
        <v>44846</v>
      </c>
      <c r="B2809" t="s">
        <v>2840</v>
      </c>
      <c r="C2809">
        <v>89</v>
      </c>
      <c r="D2809" t="s">
        <v>21</v>
      </c>
      <c r="E2809" t="s">
        <v>27</v>
      </c>
      <c r="F2809" t="s">
        <v>11</v>
      </c>
      <c r="G2809" s="6">
        <f>VLOOKUP(F2809,S$11:$T$15, 2, FALSE)</f>
        <v>2503.6022787783868</v>
      </c>
      <c r="H2809" t="s">
        <v>17</v>
      </c>
      <c r="I2809" s="2">
        <v>747.65</v>
      </c>
      <c r="J2809" t="str">
        <f t="shared" si="391"/>
        <v>&gt;59</v>
      </c>
      <c r="K2809" s="2">
        <f t="shared" si="387"/>
        <v>822.41500000000008</v>
      </c>
      <c r="L2809" s="2">
        <f t="shared" si="392"/>
        <v>822</v>
      </c>
      <c r="M2809" s="2">
        <f t="shared" si="393"/>
        <v>823</v>
      </c>
      <c r="N2809" s="2">
        <f t="shared" si="394"/>
        <v>822</v>
      </c>
      <c r="O2809">
        <f t="shared" si="388"/>
        <v>2022</v>
      </c>
      <c r="P2809" t="str">
        <f t="shared" si="389"/>
        <v>Oct</v>
      </c>
      <c r="Q2809" t="str">
        <f t="shared" si="390"/>
        <v>Oct-2022</v>
      </c>
      <c r="R2809" s="2" t="str">
        <f t="shared" si="395"/>
        <v>ADULTS</v>
      </c>
    </row>
    <row r="2810" spans="1:18" x14ac:dyDescent="0.35">
      <c r="A2810" s="1">
        <v>45086</v>
      </c>
      <c r="B2810" t="s">
        <v>2841</v>
      </c>
      <c r="C2810">
        <v>0</v>
      </c>
      <c r="D2810" t="s">
        <v>9</v>
      </c>
      <c r="E2810" t="s">
        <v>33</v>
      </c>
      <c r="F2810" t="s">
        <v>11</v>
      </c>
      <c r="G2810" s="6">
        <f>VLOOKUP(F2810,S$11:$T$15, 2, FALSE)</f>
        <v>2503.6022787783868</v>
      </c>
      <c r="H2810" t="s">
        <v>28</v>
      </c>
      <c r="I2810" s="2">
        <v>88</v>
      </c>
      <c r="J2810" t="str">
        <f t="shared" si="391"/>
        <v>0-17</v>
      </c>
      <c r="K2810" s="2">
        <f t="shared" si="387"/>
        <v>96.800000000000011</v>
      </c>
      <c r="L2810" s="2">
        <f t="shared" si="392"/>
        <v>97</v>
      </c>
      <c r="M2810" s="2">
        <f t="shared" si="393"/>
        <v>97</v>
      </c>
      <c r="N2810" s="2">
        <f t="shared" si="394"/>
        <v>96</v>
      </c>
      <c r="O2810">
        <f t="shared" si="388"/>
        <v>2023</v>
      </c>
      <c r="P2810" t="str">
        <f t="shared" si="389"/>
        <v>Jun</v>
      </c>
      <c r="Q2810" t="str">
        <f t="shared" si="390"/>
        <v>Jun-2023</v>
      </c>
      <c r="R2810" s="2" t="str">
        <f t="shared" si="395"/>
        <v>CHILDREN</v>
      </c>
    </row>
    <row r="2811" spans="1:18" x14ac:dyDescent="0.35">
      <c r="A2811" s="1">
        <v>45009</v>
      </c>
      <c r="B2811" t="s">
        <v>2842</v>
      </c>
      <c r="C2811">
        <v>3</v>
      </c>
      <c r="D2811" t="s">
        <v>21</v>
      </c>
      <c r="E2811" t="s">
        <v>35</v>
      </c>
      <c r="F2811" t="s">
        <v>16</v>
      </c>
      <c r="G2811" s="6">
        <f>VLOOKUP(F2811,S$11:$T$15, 2, FALSE)</f>
        <v>2509.1716796874998</v>
      </c>
      <c r="H2811" t="s">
        <v>12</v>
      </c>
      <c r="I2811" s="2">
        <v>3428.84</v>
      </c>
      <c r="J2811" t="str">
        <f t="shared" si="391"/>
        <v>0-17</v>
      </c>
      <c r="K2811" s="2">
        <f t="shared" si="387"/>
        <v>3771.7240000000006</v>
      </c>
      <c r="L2811" s="2">
        <f t="shared" si="392"/>
        <v>3772</v>
      </c>
      <c r="M2811" s="2">
        <f t="shared" si="393"/>
        <v>3772</v>
      </c>
      <c r="N2811" s="2">
        <f t="shared" si="394"/>
        <v>3771</v>
      </c>
      <c r="O2811">
        <f t="shared" si="388"/>
        <v>2023</v>
      </c>
      <c r="P2811" t="str">
        <f t="shared" si="389"/>
        <v>Mar</v>
      </c>
      <c r="Q2811" t="str">
        <f t="shared" si="390"/>
        <v>Mar-2023</v>
      </c>
      <c r="R2811" s="2" t="str">
        <f t="shared" si="395"/>
        <v>CHILDREN</v>
      </c>
    </row>
    <row r="2812" spans="1:18" x14ac:dyDescent="0.35">
      <c r="A2812" s="1">
        <v>44904</v>
      </c>
      <c r="B2812" t="s">
        <v>2843</v>
      </c>
      <c r="C2812">
        <v>13</v>
      </c>
      <c r="D2812" t="s">
        <v>21</v>
      </c>
      <c r="E2812" t="s">
        <v>25</v>
      </c>
      <c r="F2812" t="s">
        <v>11</v>
      </c>
      <c r="G2812" s="6">
        <f>VLOOKUP(F2812,S$11:$T$15, 2, FALSE)</f>
        <v>2503.6022787783868</v>
      </c>
      <c r="H2812" t="s">
        <v>17</v>
      </c>
      <c r="I2812" s="2">
        <v>2722.11</v>
      </c>
      <c r="J2812" t="str">
        <f t="shared" si="391"/>
        <v>0-17</v>
      </c>
      <c r="K2812" s="2">
        <f t="shared" si="387"/>
        <v>2994.3210000000004</v>
      </c>
      <c r="L2812" s="2">
        <f t="shared" si="392"/>
        <v>2994</v>
      </c>
      <c r="M2812" s="2">
        <f t="shared" si="393"/>
        <v>2995</v>
      </c>
      <c r="N2812" s="2">
        <f t="shared" si="394"/>
        <v>2994</v>
      </c>
      <c r="O2812">
        <f t="shared" si="388"/>
        <v>2022</v>
      </c>
      <c r="P2812" t="str">
        <f t="shared" si="389"/>
        <v>Dec</v>
      </c>
      <c r="Q2812" t="str">
        <f t="shared" si="390"/>
        <v>Dec-2022</v>
      </c>
      <c r="R2812" s="2" t="str">
        <f t="shared" si="395"/>
        <v>CHILDREN</v>
      </c>
    </row>
    <row r="2813" spans="1:18" x14ac:dyDescent="0.35">
      <c r="A2813" s="1">
        <v>44962</v>
      </c>
      <c r="B2813" t="s">
        <v>2844</v>
      </c>
      <c r="C2813">
        <v>54</v>
      </c>
      <c r="D2813" t="s">
        <v>14</v>
      </c>
      <c r="E2813" t="s">
        <v>19</v>
      </c>
      <c r="F2813" t="s">
        <v>11</v>
      </c>
      <c r="G2813" s="6">
        <f>VLOOKUP(F2813,S$11:$T$15, 2, FALSE)</f>
        <v>2503.6022787783868</v>
      </c>
      <c r="H2813" t="s">
        <v>37</v>
      </c>
      <c r="I2813" s="2">
        <v>1509.35</v>
      </c>
      <c r="J2813" t="str">
        <f t="shared" si="391"/>
        <v>40-59</v>
      </c>
      <c r="K2813" s="2">
        <f t="shared" si="387"/>
        <v>1660.2850000000001</v>
      </c>
      <c r="L2813" s="2">
        <f t="shared" si="392"/>
        <v>1660</v>
      </c>
      <c r="M2813" s="2">
        <f t="shared" si="393"/>
        <v>1661</v>
      </c>
      <c r="N2813" s="2">
        <f t="shared" si="394"/>
        <v>1660</v>
      </c>
      <c r="O2813">
        <f t="shared" si="388"/>
        <v>2023</v>
      </c>
      <c r="P2813" t="str">
        <f t="shared" si="389"/>
        <v>Feb</v>
      </c>
      <c r="Q2813" t="str">
        <f t="shared" si="390"/>
        <v>Feb-2023</v>
      </c>
      <c r="R2813" s="2" t="str">
        <f t="shared" si="395"/>
        <v>ADULTS</v>
      </c>
    </row>
    <row r="2814" spans="1:18" x14ac:dyDescent="0.35">
      <c r="A2814" s="1">
        <v>45100</v>
      </c>
      <c r="B2814" t="s">
        <v>2845</v>
      </c>
      <c r="C2814">
        <v>33</v>
      </c>
      <c r="D2814" t="s">
        <v>21</v>
      </c>
      <c r="E2814" t="s">
        <v>33</v>
      </c>
      <c r="F2814" t="s">
        <v>16</v>
      </c>
      <c r="G2814" s="6">
        <f>VLOOKUP(F2814,S$11:$T$15, 2, FALSE)</f>
        <v>2509.1716796874998</v>
      </c>
      <c r="H2814" t="s">
        <v>12</v>
      </c>
      <c r="I2814" s="2">
        <v>1295.8699999999999</v>
      </c>
      <c r="J2814" t="str">
        <f t="shared" si="391"/>
        <v>18-39</v>
      </c>
      <c r="K2814" s="2">
        <f t="shared" si="387"/>
        <v>1425.4570000000001</v>
      </c>
      <c r="L2814" s="2">
        <f t="shared" si="392"/>
        <v>1425</v>
      </c>
      <c r="M2814" s="2">
        <f t="shared" si="393"/>
        <v>1426</v>
      </c>
      <c r="N2814" s="2">
        <f t="shared" si="394"/>
        <v>1425</v>
      </c>
      <c r="O2814">
        <f t="shared" si="388"/>
        <v>2023</v>
      </c>
      <c r="P2814" t="str">
        <f t="shared" si="389"/>
        <v>Jun</v>
      </c>
      <c r="Q2814" t="str">
        <f t="shared" si="390"/>
        <v>Jun-2023</v>
      </c>
      <c r="R2814" s="2" t="str">
        <f t="shared" si="395"/>
        <v>ADULTS</v>
      </c>
    </row>
    <row r="2815" spans="1:18" x14ac:dyDescent="0.35">
      <c r="A2815" s="1">
        <v>45220</v>
      </c>
      <c r="B2815" t="s">
        <v>2846</v>
      </c>
      <c r="C2815">
        <v>72</v>
      </c>
      <c r="D2815" t="s">
        <v>9</v>
      </c>
      <c r="E2815" t="s">
        <v>15</v>
      </c>
      <c r="F2815" t="s">
        <v>16</v>
      </c>
      <c r="G2815" s="6">
        <f>VLOOKUP(F2815,S$11:$T$15, 2, FALSE)</f>
        <v>2509.1716796874998</v>
      </c>
      <c r="H2815" t="s">
        <v>12</v>
      </c>
      <c r="I2815" s="2">
        <v>2482.44</v>
      </c>
      <c r="J2815" t="str">
        <f t="shared" si="391"/>
        <v>&gt;59</v>
      </c>
      <c r="K2815" s="2">
        <f t="shared" si="387"/>
        <v>2730.6840000000002</v>
      </c>
      <c r="L2815" s="2">
        <f t="shared" si="392"/>
        <v>2731</v>
      </c>
      <c r="M2815" s="2">
        <f t="shared" si="393"/>
        <v>2731</v>
      </c>
      <c r="N2815" s="2">
        <f t="shared" si="394"/>
        <v>2730</v>
      </c>
      <c r="O2815">
        <f t="shared" si="388"/>
        <v>2023</v>
      </c>
      <c r="P2815" t="str">
        <f t="shared" si="389"/>
        <v>Oct</v>
      </c>
      <c r="Q2815" t="str">
        <f t="shared" si="390"/>
        <v>Oct-2023</v>
      </c>
      <c r="R2815" s="2" t="str">
        <f t="shared" si="395"/>
        <v>ADULTS</v>
      </c>
    </row>
    <row r="2816" spans="1:18" x14ac:dyDescent="0.35">
      <c r="A2816" s="1">
        <v>45207</v>
      </c>
      <c r="B2816" t="s">
        <v>2847</v>
      </c>
      <c r="C2816">
        <v>76</v>
      </c>
      <c r="D2816" t="s">
        <v>14</v>
      </c>
      <c r="E2816" t="s">
        <v>22</v>
      </c>
      <c r="F2816" t="s">
        <v>30</v>
      </c>
      <c r="G2816" s="6">
        <f>VLOOKUP(F2816,S$11:$T$15, 2, FALSE)</f>
        <v>2496.7676064257025</v>
      </c>
      <c r="H2816" t="s">
        <v>17</v>
      </c>
      <c r="I2816" s="2">
        <v>2962.1</v>
      </c>
      <c r="J2816" t="str">
        <f t="shared" si="391"/>
        <v>&gt;59</v>
      </c>
      <c r="K2816" s="2">
        <f t="shared" si="387"/>
        <v>3258.31</v>
      </c>
      <c r="L2816" s="2">
        <f t="shared" si="392"/>
        <v>3258</v>
      </c>
      <c r="M2816" s="2">
        <f t="shared" si="393"/>
        <v>3259</v>
      </c>
      <c r="N2816" s="2">
        <f t="shared" si="394"/>
        <v>3258</v>
      </c>
      <c r="O2816">
        <f t="shared" si="388"/>
        <v>2023</v>
      </c>
      <c r="P2816" t="str">
        <f t="shared" si="389"/>
        <v>Oct</v>
      </c>
      <c r="Q2816" t="str">
        <f t="shared" si="390"/>
        <v>Oct-2023</v>
      </c>
      <c r="R2816" s="2" t="str">
        <f t="shared" si="395"/>
        <v>ADULTS</v>
      </c>
    </row>
    <row r="2817" spans="1:18" x14ac:dyDescent="0.35">
      <c r="A2817" s="1">
        <v>45048</v>
      </c>
      <c r="B2817" t="s">
        <v>2848</v>
      </c>
      <c r="C2817">
        <v>33</v>
      </c>
      <c r="D2817" t="s">
        <v>9</v>
      </c>
      <c r="E2817" t="s">
        <v>35</v>
      </c>
      <c r="F2817" t="s">
        <v>30</v>
      </c>
      <c r="G2817" s="6">
        <f>VLOOKUP(F2817,S$11:$T$15, 2, FALSE)</f>
        <v>2496.7676064257025</v>
      </c>
      <c r="H2817" t="s">
        <v>37</v>
      </c>
      <c r="I2817" s="2">
        <v>2510.98</v>
      </c>
      <c r="J2817" t="str">
        <f t="shared" si="391"/>
        <v>18-39</v>
      </c>
      <c r="K2817" s="2">
        <f t="shared" si="387"/>
        <v>2762.0780000000004</v>
      </c>
      <c r="L2817" s="2">
        <f t="shared" si="392"/>
        <v>2762</v>
      </c>
      <c r="M2817" s="2">
        <f t="shared" si="393"/>
        <v>2763</v>
      </c>
      <c r="N2817" s="2">
        <f t="shared" si="394"/>
        <v>2762</v>
      </c>
      <c r="O2817">
        <f t="shared" si="388"/>
        <v>2023</v>
      </c>
      <c r="P2817" t="str">
        <f t="shared" si="389"/>
        <v>May</v>
      </c>
      <c r="Q2817" t="str">
        <f t="shared" si="390"/>
        <v>May-2023</v>
      </c>
      <c r="R2817" s="2" t="str">
        <f t="shared" si="395"/>
        <v>ADULTS</v>
      </c>
    </row>
    <row r="2818" spans="1:18" x14ac:dyDescent="0.35">
      <c r="A2818" s="1">
        <v>44667</v>
      </c>
      <c r="B2818" t="s">
        <v>2849</v>
      </c>
      <c r="C2818">
        <v>38</v>
      </c>
      <c r="D2818" t="s">
        <v>14</v>
      </c>
      <c r="E2818" t="s">
        <v>25</v>
      </c>
      <c r="F2818" t="s">
        <v>16</v>
      </c>
      <c r="G2818" s="6">
        <f>VLOOKUP(F2818,S$11:$T$15, 2, FALSE)</f>
        <v>2509.1716796874998</v>
      </c>
      <c r="H2818" t="s">
        <v>37</v>
      </c>
      <c r="I2818" s="2">
        <v>3989.91</v>
      </c>
      <c r="J2818" t="str">
        <f t="shared" si="391"/>
        <v>18-39</v>
      </c>
      <c r="K2818" s="2">
        <f t="shared" ref="K2818:K2881" si="396">I2818*1.1</f>
        <v>4388.9009999999998</v>
      </c>
      <c r="L2818" s="2">
        <f t="shared" si="392"/>
        <v>4389</v>
      </c>
      <c r="M2818" s="2">
        <f t="shared" si="393"/>
        <v>4389</v>
      </c>
      <c r="N2818" s="2">
        <f t="shared" si="394"/>
        <v>4388</v>
      </c>
      <c r="O2818">
        <f t="shared" ref="O2818:O2881" si="397">YEAR(A2818)</f>
        <v>2022</v>
      </c>
      <c r="P2818" t="str">
        <f t="shared" ref="P2818:P2881" si="398">TEXT(A2818, "MMM")</f>
        <v>Apr</v>
      </c>
      <c r="Q2818" t="str">
        <f t="shared" ref="Q2818:Q2881" si="399">TEXT(A2818, "MMM-YYYY")</f>
        <v>Apr-2022</v>
      </c>
      <c r="R2818" s="2" t="str">
        <f t="shared" si="395"/>
        <v>ADULTS</v>
      </c>
    </row>
    <row r="2819" spans="1:18" x14ac:dyDescent="0.35">
      <c r="A2819" s="1">
        <v>44853</v>
      </c>
      <c r="B2819" t="s">
        <v>2850</v>
      </c>
      <c r="C2819">
        <v>57</v>
      </c>
      <c r="D2819" t="s">
        <v>14</v>
      </c>
      <c r="E2819" t="s">
        <v>25</v>
      </c>
      <c r="F2819" t="s">
        <v>11</v>
      </c>
      <c r="G2819" s="6">
        <f>VLOOKUP(F2819,S$11:$T$15, 2, FALSE)</f>
        <v>2503.6022787783868</v>
      </c>
      <c r="H2819" t="s">
        <v>40</v>
      </c>
      <c r="I2819" s="2">
        <v>2432.59</v>
      </c>
      <c r="J2819" t="str">
        <f t="shared" ref="J2819:J2882" si="400">IF(C2819&lt;=17,"0-17",IF(C2819&lt;=39, "18-39", IF(C2819&lt;=59, "40-59", "&gt;59")))</f>
        <v>40-59</v>
      </c>
      <c r="K2819" s="2">
        <f t="shared" si="396"/>
        <v>2675.8490000000002</v>
      </c>
      <c r="L2819" s="2">
        <f t="shared" ref="L2819:L2882" si="401">ROUND(K2819, 0)</f>
        <v>2676</v>
      </c>
      <c r="M2819" s="2">
        <f t="shared" ref="M2819:M2882" si="402">ROUNDUP(K2819, 0)</f>
        <v>2676</v>
      </c>
      <c r="N2819" s="2">
        <f t="shared" ref="N2819:N2882" si="403">ROUNDDOWN(K2819,0)</f>
        <v>2675</v>
      </c>
      <c r="O2819">
        <f t="shared" si="397"/>
        <v>2022</v>
      </c>
      <c r="P2819" t="str">
        <f t="shared" si="398"/>
        <v>Oct</v>
      </c>
      <c r="Q2819" t="str">
        <f t="shared" si="399"/>
        <v>Oct-2022</v>
      </c>
      <c r="R2819" s="2" t="str">
        <f t="shared" ref="R2819:R2882" si="404">IF(C2819&gt;=18, "ADULTS", "CHILDREN")</f>
        <v>ADULTS</v>
      </c>
    </row>
    <row r="2820" spans="1:18" x14ac:dyDescent="0.35">
      <c r="A2820" s="1">
        <v>45226</v>
      </c>
      <c r="B2820" t="s">
        <v>2851</v>
      </c>
      <c r="C2820">
        <v>13</v>
      </c>
      <c r="D2820" t="s">
        <v>21</v>
      </c>
      <c r="E2820" t="s">
        <v>10</v>
      </c>
      <c r="F2820" t="s">
        <v>11</v>
      </c>
      <c r="G2820" s="6">
        <f>VLOOKUP(F2820,S$11:$T$15, 2, FALSE)</f>
        <v>2503.6022787783868</v>
      </c>
      <c r="H2820" t="s">
        <v>37</v>
      </c>
      <c r="I2820" s="2">
        <v>4775.3500000000004</v>
      </c>
      <c r="J2820" t="str">
        <f t="shared" si="400"/>
        <v>0-17</v>
      </c>
      <c r="K2820" s="2">
        <f t="shared" si="396"/>
        <v>5252.8850000000011</v>
      </c>
      <c r="L2820" s="2">
        <f t="shared" si="401"/>
        <v>5253</v>
      </c>
      <c r="M2820" s="2">
        <f t="shared" si="402"/>
        <v>5253</v>
      </c>
      <c r="N2820" s="2">
        <f t="shared" si="403"/>
        <v>5252</v>
      </c>
      <c r="O2820">
        <f t="shared" si="397"/>
        <v>2023</v>
      </c>
      <c r="P2820" t="str">
        <f t="shared" si="398"/>
        <v>Oct</v>
      </c>
      <c r="Q2820" t="str">
        <f t="shared" si="399"/>
        <v>Oct-2023</v>
      </c>
      <c r="R2820" s="2" t="str">
        <f t="shared" si="404"/>
        <v>CHILDREN</v>
      </c>
    </row>
    <row r="2821" spans="1:18" x14ac:dyDescent="0.35">
      <c r="A2821" s="1">
        <v>45122</v>
      </c>
      <c r="B2821" t="s">
        <v>2852</v>
      </c>
      <c r="C2821">
        <v>53</v>
      </c>
      <c r="D2821" t="s">
        <v>14</v>
      </c>
      <c r="E2821" t="s">
        <v>15</v>
      </c>
      <c r="F2821" t="s">
        <v>23</v>
      </c>
      <c r="G2821" s="6">
        <f>VLOOKUP(F2821,S$11:$T$15, 2, FALSE)</f>
        <v>2440.2966694490819</v>
      </c>
      <c r="H2821" t="s">
        <v>37</v>
      </c>
      <c r="I2821" s="2">
        <v>2702.7</v>
      </c>
      <c r="J2821" t="str">
        <f t="shared" si="400"/>
        <v>40-59</v>
      </c>
      <c r="K2821" s="2">
        <f t="shared" si="396"/>
        <v>2972.9700000000003</v>
      </c>
      <c r="L2821" s="2">
        <f t="shared" si="401"/>
        <v>2973</v>
      </c>
      <c r="M2821" s="2">
        <f t="shared" si="402"/>
        <v>2973</v>
      </c>
      <c r="N2821" s="2">
        <f t="shared" si="403"/>
        <v>2972</v>
      </c>
      <c r="O2821">
        <f t="shared" si="397"/>
        <v>2023</v>
      </c>
      <c r="P2821" t="str">
        <f t="shared" si="398"/>
        <v>Jul</v>
      </c>
      <c r="Q2821" t="str">
        <f t="shared" si="399"/>
        <v>Jul-2023</v>
      </c>
      <c r="R2821" s="2" t="str">
        <f t="shared" si="404"/>
        <v>ADULTS</v>
      </c>
    </row>
    <row r="2822" spans="1:18" x14ac:dyDescent="0.35">
      <c r="A2822" s="1">
        <v>45002</v>
      </c>
      <c r="B2822" t="s">
        <v>2853</v>
      </c>
      <c r="C2822">
        <v>24</v>
      </c>
      <c r="D2822" t="s">
        <v>14</v>
      </c>
      <c r="E2822" t="s">
        <v>33</v>
      </c>
      <c r="F2822" t="s">
        <v>23</v>
      </c>
      <c r="G2822" s="6">
        <f>VLOOKUP(F2822,S$11:$T$15, 2, FALSE)</f>
        <v>2440.2966694490819</v>
      </c>
      <c r="H2822" t="s">
        <v>17</v>
      </c>
      <c r="I2822" s="2">
        <v>2095.83</v>
      </c>
      <c r="J2822" t="str">
        <f t="shared" si="400"/>
        <v>18-39</v>
      </c>
      <c r="K2822" s="2">
        <f t="shared" si="396"/>
        <v>2305.413</v>
      </c>
      <c r="L2822" s="2">
        <f t="shared" si="401"/>
        <v>2305</v>
      </c>
      <c r="M2822" s="2">
        <f t="shared" si="402"/>
        <v>2306</v>
      </c>
      <c r="N2822" s="2">
        <f t="shared" si="403"/>
        <v>2305</v>
      </c>
      <c r="O2822">
        <f t="shared" si="397"/>
        <v>2023</v>
      </c>
      <c r="P2822" t="str">
        <f t="shared" si="398"/>
        <v>Mar</v>
      </c>
      <c r="Q2822" t="str">
        <f t="shared" si="399"/>
        <v>Mar-2023</v>
      </c>
      <c r="R2822" s="2" t="str">
        <f t="shared" si="404"/>
        <v>ADULTS</v>
      </c>
    </row>
    <row r="2823" spans="1:18" x14ac:dyDescent="0.35">
      <c r="A2823" s="1">
        <v>45221</v>
      </c>
      <c r="B2823" t="s">
        <v>2854</v>
      </c>
      <c r="C2823">
        <v>14</v>
      </c>
      <c r="D2823" t="s">
        <v>14</v>
      </c>
      <c r="E2823" t="s">
        <v>27</v>
      </c>
      <c r="F2823" t="s">
        <v>30</v>
      </c>
      <c r="G2823" s="6">
        <f>VLOOKUP(F2823,S$11:$T$15, 2, FALSE)</f>
        <v>2496.7676064257025</v>
      </c>
      <c r="H2823" t="s">
        <v>37</v>
      </c>
      <c r="I2823" s="2">
        <v>823.75</v>
      </c>
      <c r="J2823" t="str">
        <f t="shared" si="400"/>
        <v>0-17</v>
      </c>
      <c r="K2823" s="2">
        <f t="shared" si="396"/>
        <v>906.12500000000011</v>
      </c>
      <c r="L2823" s="2">
        <f t="shared" si="401"/>
        <v>906</v>
      </c>
      <c r="M2823" s="2">
        <f t="shared" si="402"/>
        <v>907</v>
      </c>
      <c r="N2823" s="2">
        <f t="shared" si="403"/>
        <v>906</v>
      </c>
      <c r="O2823">
        <f t="shared" si="397"/>
        <v>2023</v>
      </c>
      <c r="P2823" t="str">
        <f t="shared" si="398"/>
        <v>Oct</v>
      </c>
      <c r="Q2823" t="str">
        <f t="shared" si="399"/>
        <v>Oct-2023</v>
      </c>
      <c r="R2823" s="2" t="str">
        <f t="shared" si="404"/>
        <v>CHILDREN</v>
      </c>
    </row>
    <row r="2824" spans="1:18" x14ac:dyDescent="0.35">
      <c r="A2824" s="1">
        <v>44582</v>
      </c>
      <c r="B2824" t="s">
        <v>2855</v>
      </c>
      <c r="C2824">
        <v>57</v>
      </c>
      <c r="D2824" t="s">
        <v>9</v>
      </c>
      <c r="E2824" t="s">
        <v>22</v>
      </c>
      <c r="F2824" t="s">
        <v>23</v>
      </c>
      <c r="G2824" s="6">
        <f>VLOOKUP(F2824,S$11:$T$15, 2, FALSE)</f>
        <v>2440.2966694490819</v>
      </c>
      <c r="H2824" t="s">
        <v>17</v>
      </c>
      <c r="I2824" s="2">
        <v>4063.81</v>
      </c>
      <c r="J2824" t="str">
        <f t="shared" si="400"/>
        <v>40-59</v>
      </c>
      <c r="K2824" s="2">
        <f t="shared" si="396"/>
        <v>4470.1910000000007</v>
      </c>
      <c r="L2824" s="2">
        <f t="shared" si="401"/>
        <v>4470</v>
      </c>
      <c r="M2824" s="2">
        <f t="shared" si="402"/>
        <v>4471</v>
      </c>
      <c r="N2824" s="2">
        <f t="shared" si="403"/>
        <v>4470</v>
      </c>
      <c r="O2824">
        <f t="shared" si="397"/>
        <v>2022</v>
      </c>
      <c r="P2824" t="str">
        <f t="shared" si="398"/>
        <v>Jan</v>
      </c>
      <c r="Q2824" t="str">
        <f t="shared" si="399"/>
        <v>Jan-2022</v>
      </c>
      <c r="R2824" s="2" t="str">
        <f t="shared" si="404"/>
        <v>ADULTS</v>
      </c>
    </row>
    <row r="2825" spans="1:18" x14ac:dyDescent="0.35">
      <c r="A2825" s="1">
        <v>45140</v>
      </c>
      <c r="B2825" t="s">
        <v>2856</v>
      </c>
      <c r="C2825">
        <v>61</v>
      </c>
      <c r="D2825" t="s">
        <v>9</v>
      </c>
      <c r="E2825" t="s">
        <v>19</v>
      </c>
      <c r="F2825" t="s">
        <v>30</v>
      </c>
      <c r="G2825" s="6">
        <f>VLOOKUP(F2825,S$11:$T$15, 2, FALSE)</f>
        <v>2496.7676064257025</v>
      </c>
      <c r="H2825" t="s">
        <v>17</v>
      </c>
      <c r="I2825" s="2">
        <v>3028.41</v>
      </c>
      <c r="J2825" t="str">
        <f t="shared" si="400"/>
        <v>&gt;59</v>
      </c>
      <c r="K2825" s="2">
        <f t="shared" si="396"/>
        <v>3331.2510000000002</v>
      </c>
      <c r="L2825" s="2">
        <f t="shared" si="401"/>
        <v>3331</v>
      </c>
      <c r="M2825" s="2">
        <f t="shared" si="402"/>
        <v>3332</v>
      </c>
      <c r="N2825" s="2">
        <f t="shared" si="403"/>
        <v>3331</v>
      </c>
      <c r="O2825">
        <f t="shared" si="397"/>
        <v>2023</v>
      </c>
      <c r="P2825" t="str">
        <f t="shared" si="398"/>
        <v>Aug</v>
      </c>
      <c r="Q2825" t="str">
        <f t="shared" si="399"/>
        <v>Aug-2023</v>
      </c>
      <c r="R2825" s="2" t="str">
        <f t="shared" si="404"/>
        <v>ADULTS</v>
      </c>
    </row>
    <row r="2826" spans="1:18" x14ac:dyDescent="0.35">
      <c r="A2826" s="1">
        <v>45104</v>
      </c>
      <c r="B2826" t="s">
        <v>2857</v>
      </c>
      <c r="C2826">
        <v>46</v>
      </c>
      <c r="D2826" t="s">
        <v>9</v>
      </c>
      <c r="E2826" t="s">
        <v>22</v>
      </c>
      <c r="F2826" t="s">
        <v>23</v>
      </c>
      <c r="G2826" s="6">
        <f>VLOOKUP(F2826,S$11:$T$15, 2, FALSE)</f>
        <v>2440.2966694490819</v>
      </c>
      <c r="H2826" t="s">
        <v>40</v>
      </c>
      <c r="I2826" s="2">
        <v>3224.97</v>
      </c>
      <c r="J2826" t="str">
        <f t="shared" si="400"/>
        <v>40-59</v>
      </c>
      <c r="K2826" s="2">
        <f t="shared" si="396"/>
        <v>3547.4670000000001</v>
      </c>
      <c r="L2826" s="2">
        <f t="shared" si="401"/>
        <v>3547</v>
      </c>
      <c r="M2826" s="2">
        <f t="shared" si="402"/>
        <v>3548</v>
      </c>
      <c r="N2826" s="2">
        <f t="shared" si="403"/>
        <v>3547</v>
      </c>
      <c r="O2826">
        <f t="shared" si="397"/>
        <v>2023</v>
      </c>
      <c r="P2826" t="str">
        <f t="shared" si="398"/>
        <v>Jun</v>
      </c>
      <c r="Q2826" t="str">
        <f t="shared" si="399"/>
        <v>Jun-2023</v>
      </c>
      <c r="R2826" s="2" t="str">
        <f t="shared" si="404"/>
        <v>ADULTS</v>
      </c>
    </row>
    <row r="2827" spans="1:18" x14ac:dyDescent="0.35">
      <c r="A2827" s="1">
        <v>44918</v>
      </c>
      <c r="B2827" t="s">
        <v>2858</v>
      </c>
      <c r="C2827">
        <v>15</v>
      </c>
      <c r="D2827" t="s">
        <v>14</v>
      </c>
      <c r="E2827" t="s">
        <v>15</v>
      </c>
      <c r="F2827" t="s">
        <v>16</v>
      </c>
      <c r="G2827" s="6">
        <f>VLOOKUP(F2827,S$11:$T$15, 2, FALSE)</f>
        <v>2509.1716796874998</v>
      </c>
      <c r="H2827" t="s">
        <v>37</v>
      </c>
      <c r="I2827" s="2">
        <v>2581.42</v>
      </c>
      <c r="J2827" t="str">
        <f t="shared" si="400"/>
        <v>0-17</v>
      </c>
      <c r="K2827" s="2">
        <f t="shared" si="396"/>
        <v>2839.5620000000004</v>
      </c>
      <c r="L2827" s="2">
        <f t="shared" si="401"/>
        <v>2840</v>
      </c>
      <c r="M2827" s="2">
        <f t="shared" si="402"/>
        <v>2840</v>
      </c>
      <c r="N2827" s="2">
        <f t="shared" si="403"/>
        <v>2839</v>
      </c>
      <c r="O2827">
        <f t="shared" si="397"/>
        <v>2022</v>
      </c>
      <c r="P2827" t="str">
        <f t="shared" si="398"/>
        <v>Dec</v>
      </c>
      <c r="Q2827" t="str">
        <f t="shared" si="399"/>
        <v>Dec-2022</v>
      </c>
      <c r="R2827" s="2" t="str">
        <f t="shared" si="404"/>
        <v>CHILDREN</v>
      </c>
    </row>
    <row r="2828" spans="1:18" x14ac:dyDescent="0.35">
      <c r="A2828" s="1">
        <v>44876</v>
      </c>
      <c r="B2828" t="s">
        <v>2859</v>
      </c>
      <c r="C2828">
        <v>81</v>
      </c>
      <c r="D2828" t="s">
        <v>9</v>
      </c>
      <c r="E2828" t="s">
        <v>19</v>
      </c>
      <c r="F2828" t="s">
        <v>16</v>
      </c>
      <c r="G2828" s="6">
        <f>VLOOKUP(F2828,S$11:$T$15, 2, FALSE)</f>
        <v>2509.1716796874998</v>
      </c>
      <c r="H2828" t="s">
        <v>37</v>
      </c>
      <c r="I2828" s="2">
        <v>2093.56</v>
      </c>
      <c r="J2828" t="str">
        <f t="shared" si="400"/>
        <v>&gt;59</v>
      </c>
      <c r="K2828" s="2">
        <f t="shared" si="396"/>
        <v>2302.9160000000002</v>
      </c>
      <c r="L2828" s="2">
        <f t="shared" si="401"/>
        <v>2303</v>
      </c>
      <c r="M2828" s="2">
        <f t="shared" si="402"/>
        <v>2303</v>
      </c>
      <c r="N2828" s="2">
        <f t="shared" si="403"/>
        <v>2302</v>
      </c>
      <c r="O2828">
        <f t="shared" si="397"/>
        <v>2022</v>
      </c>
      <c r="P2828" t="str">
        <f t="shared" si="398"/>
        <v>Nov</v>
      </c>
      <c r="Q2828" t="str">
        <f t="shared" si="399"/>
        <v>Nov-2022</v>
      </c>
      <c r="R2828" s="2" t="str">
        <f t="shared" si="404"/>
        <v>ADULTS</v>
      </c>
    </row>
    <row r="2829" spans="1:18" x14ac:dyDescent="0.35">
      <c r="A2829" s="1">
        <v>44827</v>
      </c>
      <c r="B2829" t="s">
        <v>2860</v>
      </c>
      <c r="C2829">
        <v>5</v>
      </c>
      <c r="D2829" t="s">
        <v>14</v>
      </c>
      <c r="E2829" t="s">
        <v>15</v>
      </c>
      <c r="F2829" t="s">
        <v>16</v>
      </c>
      <c r="G2829" s="6">
        <f>VLOOKUP(F2829,S$11:$T$15, 2, FALSE)</f>
        <v>2509.1716796874998</v>
      </c>
      <c r="H2829" t="s">
        <v>28</v>
      </c>
      <c r="I2829" s="2">
        <v>2536.69</v>
      </c>
      <c r="J2829" t="str">
        <f t="shared" si="400"/>
        <v>0-17</v>
      </c>
      <c r="K2829" s="2">
        <f t="shared" si="396"/>
        <v>2790.3590000000004</v>
      </c>
      <c r="L2829" s="2">
        <f t="shared" si="401"/>
        <v>2790</v>
      </c>
      <c r="M2829" s="2">
        <f t="shared" si="402"/>
        <v>2791</v>
      </c>
      <c r="N2829" s="2">
        <f t="shared" si="403"/>
        <v>2790</v>
      </c>
      <c r="O2829">
        <f t="shared" si="397"/>
        <v>2022</v>
      </c>
      <c r="P2829" t="str">
        <f t="shared" si="398"/>
        <v>Sep</v>
      </c>
      <c r="Q2829" t="str">
        <f t="shared" si="399"/>
        <v>Sep-2022</v>
      </c>
      <c r="R2829" s="2" t="str">
        <f t="shared" si="404"/>
        <v>CHILDREN</v>
      </c>
    </row>
    <row r="2830" spans="1:18" x14ac:dyDescent="0.35">
      <c r="A2830" s="1">
        <v>45101</v>
      </c>
      <c r="B2830" t="s">
        <v>2861</v>
      </c>
      <c r="C2830">
        <v>37</v>
      </c>
      <c r="D2830" t="s">
        <v>14</v>
      </c>
      <c r="E2830" t="s">
        <v>27</v>
      </c>
      <c r="F2830" t="s">
        <v>23</v>
      </c>
      <c r="G2830" s="6">
        <f>VLOOKUP(F2830,S$11:$T$15, 2, FALSE)</f>
        <v>2440.2966694490819</v>
      </c>
      <c r="H2830" t="s">
        <v>12</v>
      </c>
      <c r="I2830" s="2">
        <v>2193.08</v>
      </c>
      <c r="J2830" t="str">
        <f t="shared" si="400"/>
        <v>18-39</v>
      </c>
      <c r="K2830" s="2">
        <f t="shared" si="396"/>
        <v>2412.3879999999999</v>
      </c>
      <c r="L2830" s="2">
        <f t="shared" si="401"/>
        <v>2412</v>
      </c>
      <c r="M2830" s="2">
        <f t="shared" si="402"/>
        <v>2413</v>
      </c>
      <c r="N2830" s="2">
        <f t="shared" si="403"/>
        <v>2412</v>
      </c>
      <c r="O2830">
        <f t="shared" si="397"/>
        <v>2023</v>
      </c>
      <c r="P2830" t="str">
        <f t="shared" si="398"/>
        <v>Jun</v>
      </c>
      <c r="Q2830" t="str">
        <f t="shared" si="399"/>
        <v>Jun-2023</v>
      </c>
      <c r="R2830" s="2" t="str">
        <f t="shared" si="404"/>
        <v>ADULTS</v>
      </c>
    </row>
    <row r="2831" spans="1:18" x14ac:dyDescent="0.35">
      <c r="A2831" s="1">
        <v>45232</v>
      </c>
      <c r="B2831" t="s">
        <v>2862</v>
      </c>
      <c r="C2831">
        <v>60</v>
      </c>
      <c r="D2831" t="s">
        <v>21</v>
      </c>
      <c r="E2831" t="s">
        <v>10</v>
      </c>
      <c r="F2831" t="s">
        <v>23</v>
      </c>
      <c r="G2831" s="6">
        <f>VLOOKUP(F2831,S$11:$T$15, 2, FALSE)</f>
        <v>2440.2966694490819</v>
      </c>
      <c r="H2831" t="s">
        <v>37</v>
      </c>
      <c r="I2831" s="2">
        <v>4985.1899999999996</v>
      </c>
      <c r="J2831" t="str">
        <f t="shared" si="400"/>
        <v>&gt;59</v>
      </c>
      <c r="K2831" s="2">
        <f t="shared" si="396"/>
        <v>5483.7089999999998</v>
      </c>
      <c r="L2831" s="2">
        <f t="shared" si="401"/>
        <v>5484</v>
      </c>
      <c r="M2831" s="2">
        <f t="shared" si="402"/>
        <v>5484</v>
      </c>
      <c r="N2831" s="2">
        <f t="shared" si="403"/>
        <v>5483</v>
      </c>
      <c r="O2831">
        <f t="shared" si="397"/>
        <v>2023</v>
      </c>
      <c r="P2831" t="str">
        <f t="shared" si="398"/>
        <v>Nov</v>
      </c>
      <c r="Q2831" t="str">
        <f t="shared" si="399"/>
        <v>Nov-2023</v>
      </c>
      <c r="R2831" s="2" t="str">
        <f t="shared" si="404"/>
        <v>ADULTS</v>
      </c>
    </row>
    <row r="2832" spans="1:18" x14ac:dyDescent="0.35">
      <c r="A2832" s="1">
        <v>44984</v>
      </c>
      <c r="B2832" t="s">
        <v>2863</v>
      </c>
      <c r="C2832">
        <v>79</v>
      </c>
      <c r="D2832" t="s">
        <v>14</v>
      </c>
      <c r="E2832" t="s">
        <v>22</v>
      </c>
      <c r="F2832" t="s">
        <v>23</v>
      </c>
      <c r="G2832" s="6">
        <f>VLOOKUP(F2832,S$11:$T$15, 2, FALSE)</f>
        <v>2440.2966694490819</v>
      </c>
      <c r="H2832" t="s">
        <v>17</v>
      </c>
      <c r="I2832" s="2">
        <v>1637.27</v>
      </c>
      <c r="J2832" t="str">
        <f t="shared" si="400"/>
        <v>&gt;59</v>
      </c>
      <c r="K2832" s="2">
        <f t="shared" si="396"/>
        <v>1800.9970000000001</v>
      </c>
      <c r="L2832" s="2">
        <f t="shared" si="401"/>
        <v>1801</v>
      </c>
      <c r="M2832" s="2">
        <f t="shared" si="402"/>
        <v>1801</v>
      </c>
      <c r="N2832" s="2">
        <f t="shared" si="403"/>
        <v>1800</v>
      </c>
      <c r="O2832">
        <f t="shared" si="397"/>
        <v>2023</v>
      </c>
      <c r="P2832" t="str">
        <f t="shared" si="398"/>
        <v>Feb</v>
      </c>
      <c r="Q2832" t="str">
        <f t="shared" si="399"/>
        <v>Feb-2023</v>
      </c>
      <c r="R2832" s="2" t="str">
        <f t="shared" si="404"/>
        <v>ADULTS</v>
      </c>
    </row>
    <row r="2833" spans="1:18" x14ac:dyDescent="0.35">
      <c r="A2833" s="1">
        <v>44740</v>
      </c>
      <c r="B2833" t="s">
        <v>2864</v>
      </c>
      <c r="C2833">
        <v>12</v>
      </c>
      <c r="D2833" t="s">
        <v>21</v>
      </c>
      <c r="E2833" t="s">
        <v>25</v>
      </c>
      <c r="F2833" t="s">
        <v>23</v>
      </c>
      <c r="G2833" s="6">
        <f>VLOOKUP(F2833,S$11:$T$15, 2, FALSE)</f>
        <v>2440.2966694490819</v>
      </c>
      <c r="H2833" t="s">
        <v>28</v>
      </c>
      <c r="I2833" s="2">
        <v>4053.45</v>
      </c>
      <c r="J2833" t="str">
        <f t="shared" si="400"/>
        <v>0-17</v>
      </c>
      <c r="K2833" s="2">
        <f t="shared" si="396"/>
        <v>4458.7950000000001</v>
      </c>
      <c r="L2833" s="2">
        <f t="shared" si="401"/>
        <v>4459</v>
      </c>
      <c r="M2833" s="2">
        <f t="shared" si="402"/>
        <v>4459</v>
      </c>
      <c r="N2833" s="2">
        <f t="shared" si="403"/>
        <v>4458</v>
      </c>
      <c r="O2833">
        <f t="shared" si="397"/>
        <v>2022</v>
      </c>
      <c r="P2833" t="str">
        <f t="shared" si="398"/>
        <v>Jun</v>
      </c>
      <c r="Q2833" t="str">
        <f t="shared" si="399"/>
        <v>Jun-2022</v>
      </c>
      <c r="R2833" s="2" t="str">
        <f t="shared" si="404"/>
        <v>CHILDREN</v>
      </c>
    </row>
    <row r="2834" spans="1:18" x14ac:dyDescent="0.35">
      <c r="A2834" s="1">
        <v>45106</v>
      </c>
      <c r="B2834" t="s">
        <v>2865</v>
      </c>
      <c r="C2834">
        <v>33</v>
      </c>
      <c r="D2834" t="s">
        <v>9</v>
      </c>
      <c r="E2834" t="s">
        <v>15</v>
      </c>
      <c r="F2834" t="s">
        <v>11</v>
      </c>
      <c r="G2834" s="6">
        <f>VLOOKUP(F2834,S$11:$T$15, 2, FALSE)</f>
        <v>2503.6022787783868</v>
      </c>
      <c r="H2834" t="s">
        <v>12</v>
      </c>
      <c r="I2834" s="2">
        <v>454.43</v>
      </c>
      <c r="J2834" t="str">
        <f t="shared" si="400"/>
        <v>18-39</v>
      </c>
      <c r="K2834" s="2">
        <f t="shared" si="396"/>
        <v>499.87300000000005</v>
      </c>
      <c r="L2834" s="2">
        <f t="shared" si="401"/>
        <v>500</v>
      </c>
      <c r="M2834" s="2">
        <f t="shared" si="402"/>
        <v>500</v>
      </c>
      <c r="N2834" s="2">
        <f t="shared" si="403"/>
        <v>499</v>
      </c>
      <c r="O2834">
        <f t="shared" si="397"/>
        <v>2023</v>
      </c>
      <c r="P2834" t="str">
        <f t="shared" si="398"/>
        <v>Jun</v>
      </c>
      <c r="Q2834" t="str">
        <f t="shared" si="399"/>
        <v>Jun-2023</v>
      </c>
      <c r="R2834" s="2" t="str">
        <f t="shared" si="404"/>
        <v>ADULTS</v>
      </c>
    </row>
    <row r="2835" spans="1:18" x14ac:dyDescent="0.35">
      <c r="A2835" s="1">
        <v>44957</v>
      </c>
      <c r="B2835" t="s">
        <v>2866</v>
      </c>
      <c r="C2835">
        <v>13</v>
      </c>
      <c r="D2835" t="s">
        <v>21</v>
      </c>
      <c r="E2835" t="s">
        <v>35</v>
      </c>
      <c r="F2835" t="s">
        <v>23</v>
      </c>
      <c r="G2835" s="6">
        <f>VLOOKUP(F2835,S$11:$T$15, 2, FALSE)</f>
        <v>2440.2966694490819</v>
      </c>
      <c r="H2835" t="s">
        <v>37</v>
      </c>
      <c r="I2835" s="2">
        <v>2410.63</v>
      </c>
      <c r="J2835" t="str">
        <f t="shared" si="400"/>
        <v>0-17</v>
      </c>
      <c r="K2835" s="2">
        <f t="shared" si="396"/>
        <v>2651.6930000000002</v>
      </c>
      <c r="L2835" s="2">
        <f t="shared" si="401"/>
        <v>2652</v>
      </c>
      <c r="M2835" s="2">
        <f t="shared" si="402"/>
        <v>2652</v>
      </c>
      <c r="N2835" s="2">
        <f t="shared" si="403"/>
        <v>2651</v>
      </c>
      <c r="O2835">
        <f t="shared" si="397"/>
        <v>2023</v>
      </c>
      <c r="P2835" t="str">
        <f t="shared" si="398"/>
        <v>Jan</v>
      </c>
      <c r="Q2835" t="str">
        <f t="shared" si="399"/>
        <v>Jan-2023</v>
      </c>
      <c r="R2835" s="2" t="str">
        <f t="shared" si="404"/>
        <v>CHILDREN</v>
      </c>
    </row>
    <row r="2836" spans="1:18" x14ac:dyDescent="0.35">
      <c r="A2836" s="1">
        <v>44893</v>
      </c>
      <c r="B2836" t="s">
        <v>2867</v>
      </c>
      <c r="C2836">
        <v>23</v>
      </c>
      <c r="D2836" t="s">
        <v>14</v>
      </c>
      <c r="E2836" t="s">
        <v>33</v>
      </c>
      <c r="F2836" t="s">
        <v>23</v>
      </c>
      <c r="G2836" s="6">
        <f>VLOOKUP(F2836,S$11:$T$15, 2, FALSE)</f>
        <v>2440.2966694490819</v>
      </c>
      <c r="H2836" t="s">
        <v>12</v>
      </c>
      <c r="I2836" s="2">
        <v>4959.8</v>
      </c>
      <c r="J2836" t="str">
        <f t="shared" si="400"/>
        <v>18-39</v>
      </c>
      <c r="K2836" s="2">
        <f t="shared" si="396"/>
        <v>5455.7800000000007</v>
      </c>
      <c r="L2836" s="2">
        <f t="shared" si="401"/>
        <v>5456</v>
      </c>
      <c r="M2836" s="2">
        <f t="shared" si="402"/>
        <v>5456</v>
      </c>
      <c r="N2836" s="2">
        <f t="shared" si="403"/>
        <v>5455</v>
      </c>
      <c r="O2836">
        <f t="shared" si="397"/>
        <v>2022</v>
      </c>
      <c r="P2836" t="str">
        <f t="shared" si="398"/>
        <v>Nov</v>
      </c>
      <c r="Q2836" t="str">
        <f t="shared" si="399"/>
        <v>Nov-2022</v>
      </c>
      <c r="R2836" s="2" t="str">
        <f t="shared" si="404"/>
        <v>ADULTS</v>
      </c>
    </row>
    <row r="2837" spans="1:18" x14ac:dyDescent="0.35">
      <c r="A2837" s="1">
        <v>44586</v>
      </c>
      <c r="B2837" t="s">
        <v>2868</v>
      </c>
      <c r="C2837">
        <v>73</v>
      </c>
      <c r="D2837" t="s">
        <v>9</v>
      </c>
      <c r="E2837" t="s">
        <v>22</v>
      </c>
      <c r="F2837" t="s">
        <v>23</v>
      </c>
      <c r="G2837" s="6">
        <f>VLOOKUP(F2837,S$11:$T$15, 2, FALSE)</f>
        <v>2440.2966694490819</v>
      </c>
      <c r="H2837" t="s">
        <v>40</v>
      </c>
      <c r="I2837" s="2">
        <v>2832.01</v>
      </c>
      <c r="J2837" t="str">
        <f t="shared" si="400"/>
        <v>&gt;59</v>
      </c>
      <c r="K2837" s="2">
        <f t="shared" si="396"/>
        <v>3115.2110000000007</v>
      </c>
      <c r="L2837" s="2">
        <f t="shared" si="401"/>
        <v>3115</v>
      </c>
      <c r="M2837" s="2">
        <f t="shared" si="402"/>
        <v>3116</v>
      </c>
      <c r="N2837" s="2">
        <f t="shared" si="403"/>
        <v>3115</v>
      </c>
      <c r="O2837">
        <f t="shared" si="397"/>
        <v>2022</v>
      </c>
      <c r="P2837" t="str">
        <f t="shared" si="398"/>
        <v>Jan</v>
      </c>
      <c r="Q2837" t="str">
        <f t="shared" si="399"/>
        <v>Jan-2022</v>
      </c>
      <c r="R2837" s="2" t="str">
        <f t="shared" si="404"/>
        <v>ADULTS</v>
      </c>
    </row>
    <row r="2838" spans="1:18" x14ac:dyDescent="0.35">
      <c r="A2838" s="1">
        <v>44672</v>
      </c>
      <c r="B2838" t="s">
        <v>2869</v>
      </c>
      <c r="C2838">
        <v>57</v>
      </c>
      <c r="D2838" t="s">
        <v>9</v>
      </c>
      <c r="E2838" t="s">
        <v>22</v>
      </c>
      <c r="F2838" t="s">
        <v>30</v>
      </c>
      <c r="G2838" s="6">
        <f>VLOOKUP(F2838,S$11:$T$15, 2, FALSE)</f>
        <v>2496.7676064257025</v>
      </c>
      <c r="H2838" t="s">
        <v>40</v>
      </c>
      <c r="I2838" s="2">
        <v>2712.49</v>
      </c>
      <c r="J2838" t="str">
        <f t="shared" si="400"/>
        <v>40-59</v>
      </c>
      <c r="K2838" s="2">
        <f t="shared" si="396"/>
        <v>2983.739</v>
      </c>
      <c r="L2838" s="2">
        <f t="shared" si="401"/>
        <v>2984</v>
      </c>
      <c r="M2838" s="2">
        <f t="shared" si="402"/>
        <v>2984</v>
      </c>
      <c r="N2838" s="2">
        <f t="shared" si="403"/>
        <v>2983</v>
      </c>
      <c r="O2838">
        <f t="shared" si="397"/>
        <v>2022</v>
      </c>
      <c r="P2838" t="str">
        <f t="shared" si="398"/>
        <v>Apr</v>
      </c>
      <c r="Q2838" t="str">
        <f t="shared" si="399"/>
        <v>Apr-2022</v>
      </c>
      <c r="R2838" s="2" t="str">
        <f t="shared" si="404"/>
        <v>ADULTS</v>
      </c>
    </row>
    <row r="2839" spans="1:18" x14ac:dyDescent="0.35">
      <c r="A2839" s="1">
        <v>45035</v>
      </c>
      <c r="B2839" t="s">
        <v>2870</v>
      </c>
      <c r="C2839">
        <v>98</v>
      </c>
      <c r="D2839" t="s">
        <v>9</v>
      </c>
      <c r="E2839" t="s">
        <v>35</v>
      </c>
      <c r="F2839" t="s">
        <v>23</v>
      </c>
      <c r="G2839" s="6">
        <f>VLOOKUP(F2839,S$11:$T$15, 2, FALSE)</f>
        <v>2440.2966694490819</v>
      </c>
      <c r="H2839" t="s">
        <v>28</v>
      </c>
      <c r="I2839" s="2">
        <v>3137.32</v>
      </c>
      <c r="J2839" t="str">
        <f t="shared" si="400"/>
        <v>&gt;59</v>
      </c>
      <c r="K2839" s="2">
        <f t="shared" si="396"/>
        <v>3451.0520000000006</v>
      </c>
      <c r="L2839" s="2">
        <f t="shared" si="401"/>
        <v>3451</v>
      </c>
      <c r="M2839" s="2">
        <f t="shared" si="402"/>
        <v>3452</v>
      </c>
      <c r="N2839" s="2">
        <f t="shared" si="403"/>
        <v>3451</v>
      </c>
      <c r="O2839">
        <f t="shared" si="397"/>
        <v>2023</v>
      </c>
      <c r="P2839" t="str">
        <f t="shared" si="398"/>
        <v>Apr</v>
      </c>
      <c r="Q2839" t="str">
        <f t="shared" si="399"/>
        <v>Apr-2023</v>
      </c>
      <c r="R2839" s="2" t="str">
        <f t="shared" si="404"/>
        <v>ADULTS</v>
      </c>
    </row>
    <row r="2840" spans="1:18" x14ac:dyDescent="0.35">
      <c r="A2840" s="1">
        <v>45101</v>
      </c>
      <c r="B2840" t="s">
        <v>2871</v>
      </c>
      <c r="C2840">
        <v>44</v>
      </c>
      <c r="D2840" t="s">
        <v>9</v>
      </c>
      <c r="E2840" t="s">
        <v>33</v>
      </c>
      <c r="F2840" t="s">
        <v>16</v>
      </c>
      <c r="G2840" s="6">
        <f>VLOOKUP(F2840,S$11:$T$15, 2, FALSE)</f>
        <v>2509.1716796874998</v>
      </c>
      <c r="H2840" t="s">
        <v>12</v>
      </c>
      <c r="I2840" s="2">
        <v>4528.38</v>
      </c>
      <c r="J2840" t="str">
        <f t="shared" si="400"/>
        <v>40-59</v>
      </c>
      <c r="K2840" s="2">
        <f t="shared" si="396"/>
        <v>4981.2180000000008</v>
      </c>
      <c r="L2840" s="2">
        <f t="shared" si="401"/>
        <v>4981</v>
      </c>
      <c r="M2840" s="2">
        <f t="shared" si="402"/>
        <v>4982</v>
      </c>
      <c r="N2840" s="2">
        <f t="shared" si="403"/>
        <v>4981</v>
      </c>
      <c r="O2840">
        <f t="shared" si="397"/>
        <v>2023</v>
      </c>
      <c r="P2840" t="str">
        <f t="shared" si="398"/>
        <v>Jun</v>
      </c>
      <c r="Q2840" t="str">
        <f t="shared" si="399"/>
        <v>Jun-2023</v>
      </c>
      <c r="R2840" s="2" t="str">
        <f t="shared" si="404"/>
        <v>ADULTS</v>
      </c>
    </row>
    <row r="2841" spans="1:18" x14ac:dyDescent="0.35">
      <c r="A2841" s="1">
        <v>45150</v>
      </c>
      <c r="B2841" t="s">
        <v>2872</v>
      </c>
      <c r="C2841">
        <v>4</v>
      </c>
      <c r="D2841" t="s">
        <v>21</v>
      </c>
      <c r="E2841" t="s">
        <v>25</v>
      </c>
      <c r="F2841" t="s">
        <v>11</v>
      </c>
      <c r="G2841" s="6">
        <f>VLOOKUP(F2841,S$11:$T$15, 2, FALSE)</f>
        <v>2503.6022787783868</v>
      </c>
      <c r="H2841" t="s">
        <v>40</v>
      </c>
      <c r="I2841" s="2">
        <v>3097.63</v>
      </c>
      <c r="J2841" t="str">
        <f t="shared" si="400"/>
        <v>0-17</v>
      </c>
      <c r="K2841" s="2">
        <f t="shared" si="396"/>
        <v>3407.3930000000005</v>
      </c>
      <c r="L2841" s="2">
        <f t="shared" si="401"/>
        <v>3407</v>
      </c>
      <c r="M2841" s="2">
        <f t="shared" si="402"/>
        <v>3408</v>
      </c>
      <c r="N2841" s="2">
        <f t="shared" si="403"/>
        <v>3407</v>
      </c>
      <c r="O2841">
        <f t="shared" si="397"/>
        <v>2023</v>
      </c>
      <c r="P2841" t="str">
        <f t="shared" si="398"/>
        <v>Aug</v>
      </c>
      <c r="Q2841" t="str">
        <f t="shared" si="399"/>
        <v>Aug-2023</v>
      </c>
      <c r="R2841" s="2" t="str">
        <f t="shared" si="404"/>
        <v>CHILDREN</v>
      </c>
    </row>
    <row r="2842" spans="1:18" x14ac:dyDescent="0.35">
      <c r="A2842" s="1">
        <v>44794</v>
      </c>
      <c r="B2842" t="s">
        <v>2873</v>
      </c>
      <c r="C2842">
        <v>63</v>
      </c>
      <c r="D2842" t="s">
        <v>9</v>
      </c>
      <c r="E2842" t="s">
        <v>25</v>
      </c>
      <c r="F2842" t="s">
        <v>11</v>
      </c>
      <c r="G2842" s="6">
        <f>VLOOKUP(F2842,S$11:$T$15, 2, FALSE)</f>
        <v>2503.6022787783868</v>
      </c>
      <c r="H2842" t="s">
        <v>17</v>
      </c>
      <c r="I2842" s="2">
        <v>3198.58</v>
      </c>
      <c r="J2842" t="str">
        <f t="shared" si="400"/>
        <v>&gt;59</v>
      </c>
      <c r="K2842" s="2">
        <f t="shared" si="396"/>
        <v>3518.4380000000001</v>
      </c>
      <c r="L2842" s="2">
        <f t="shared" si="401"/>
        <v>3518</v>
      </c>
      <c r="M2842" s="2">
        <f t="shared" si="402"/>
        <v>3519</v>
      </c>
      <c r="N2842" s="2">
        <f t="shared" si="403"/>
        <v>3518</v>
      </c>
      <c r="O2842">
        <f t="shared" si="397"/>
        <v>2022</v>
      </c>
      <c r="P2842" t="str">
        <f t="shared" si="398"/>
        <v>Aug</v>
      </c>
      <c r="Q2842" t="str">
        <f t="shared" si="399"/>
        <v>Aug-2022</v>
      </c>
      <c r="R2842" s="2" t="str">
        <f t="shared" si="404"/>
        <v>ADULTS</v>
      </c>
    </row>
    <row r="2843" spans="1:18" x14ac:dyDescent="0.35">
      <c r="A2843" s="1">
        <v>44843</v>
      </c>
      <c r="B2843" t="s">
        <v>2874</v>
      </c>
      <c r="C2843">
        <v>17</v>
      </c>
      <c r="D2843" t="s">
        <v>9</v>
      </c>
      <c r="E2843" t="s">
        <v>10</v>
      </c>
      <c r="F2843" t="s">
        <v>23</v>
      </c>
      <c r="G2843" s="6">
        <f>VLOOKUP(F2843,S$11:$T$15, 2, FALSE)</f>
        <v>2440.2966694490819</v>
      </c>
      <c r="H2843" t="s">
        <v>17</v>
      </c>
      <c r="I2843" s="2">
        <v>3429.49</v>
      </c>
      <c r="J2843" t="str">
        <f t="shared" si="400"/>
        <v>0-17</v>
      </c>
      <c r="K2843" s="2">
        <f t="shared" si="396"/>
        <v>3772.4389999999999</v>
      </c>
      <c r="L2843" s="2">
        <f t="shared" si="401"/>
        <v>3772</v>
      </c>
      <c r="M2843" s="2">
        <f t="shared" si="402"/>
        <v>3773</v>
      </c>
      <c r="N2843" s="2">
        <f t="shared" si="403"/>
        <v>3772</v>
      </c>
      <c r="O2843">
        <f t="shared" si="397"/>
        <v>2022</v>
      </c>
      <c r="P2843" t="str">
        <f t="shared" si="398"/>
        <v>Oct</v>
      </c>
      <c r="Q2843" t="str">
        <f t="shared" si="399"/>
        <v>Oct-2022</v>
      </c>
      <c r="R2843" s="2" t="str">
        <f t="shared" si="404"/>
        <v>CHILDREN</v>
      </c>
    </row>
    <row r="2844" spans="1:18" x14ac:dyDescent="0.35">
      <c r="A2844" s="1">
        <v>45206</v>
      </c>
      <c r="B2844" t="s">
        <v>2875</v>
      </c>
      <c r="C2844">
        <v>2</v>
      </c>
      <c r="D2844" t="s">
        <v>21</v>
      </c>
      <c r="E2844" t="s">
        <v>15</v>
      </c>
      <c r="F2844" t="s">
        <v>11</v>
      </c>
      <c r="G2844" s="6">
        <f>VLOOKUP(F2844,S$11:$T$15, 2, FALSE)</f>
        <v>2503.6022787783868</v>
      </c>
      <c r="H2844" t="s">
        <v>40</v>
      </c>
      <c r="I2844" s="2">
        <v>2633.92</v>
      </c>
      <c r="J2844" t="str">
        <f t="shared" si="400"/>
        <v>0-17</v>
      </c>
      <c r="K2844" s="2">
        <f t="shared" si="396"/>
        <v>2897.3120000000004</v>
      </c>
      <c r="L2844" s="2">
        <f t="shared" si="401"/>
        <v>2897</v>
      </c>
      <c r="M2844" s="2">
        <f t="shared" si="402"/>
        <v>2898</v>
      </c>
      <c r="N2844" s="2">
        <f t="shared" si="403"/>
        <v>2897</v>
      </c>
      <c r="O2844">
        <f t="shared" si="397"/>
        <v>2023</v>
      </c>
      <c r="P2844" t="str">
        <f t="shared" si="398"/>
        <v>Oct</v>
      </c>
      <c r="Q2844" t="str">
        <f t="shared" si="399"/>
        <v>Oct-2023</v>
      </c>
      <c r="R2844" s="2" t="str">
        <f t="shared" si="404"/>
        <v>CHILDREN</v>
      </c>
    </row>
    <row r="2845" spans="1:18" x14ac:dyDescent="0.35">
      <c r="A2845" s="1">
        <v>44845</v>
      </c>
      <c r="B2845" t="s">
        <v>2876</v>
      </c>
      <c r="C2845">
        <v>94</v>
      </c>
      <c r="D2845" t="s">
        <v>14</v>
      </c>
      <c r="E2845" t="s">
        <v>33</v>
      </c>
      <c r="F2845" t="s">
        <v>16</v>
      </c>
      <c r="G2845" s="6">
        <f>VLOOKUP(F2845,S$11:$T$15, 2, FALSE)</f>
        <v>2509.1716796874998</v>
      </c>
      <c r="H2845" t="s">
        <v>12</v>
      </c>
      <c r="I2845" s="2">
        <v>3352.42</v>
      </c>
      <c r="J2845" t="str">
        <f t="shared" si="400"/>
        <v>&gt;59</v>
      </c>
      <c r="K2845" s="2">
        <f t="shared" si="396"/>
        <v>3687.6620000000003</v>
      </c>
      <c r="L2845" s="2">
        <f t="shared" si="401"/>
        <v>3688</v>
      </c>
      <c r="M2845" s="2">
        <f t="shared" si="402"/>
        <v>3688</v>
      </c>
      <c r="N2845" s="2">
        <f t="shared" si="403"/>
        <v>3687</v>
      </c>
      <c r="O2845">
        <f t="shared" si="397"/>
        <v>2022</v>
      </c>
      <c r="P2845" t="str">
        <f t="shared" si="398"/>
        <v>Oct</v>
      </c>
      <c r="Q2845" t="str">
        <f t="shared" si="399"/>
        <v>Oct-2022</v>
      </c>
      <c r="R2845" s="2" t="str">
        <f t="shared" si="404"/>
        <v>ADULTS</v>
      </c>
    </row>
    <row r="2846" spans="1:18" x14ac:dyDescent="0.35">
      <c r="A2846" s="1">
        <v>45241</v>
      </c>
      <c r="B2846" t="s">
        <v>2877</v>
      </c>
      <c r="C2846">
        <v>51</v>
      </c>
      <c r="D2846" t="s">
        <v>21</v>
      </c>
      <c r="E2846" t="s">
        <v>10</v>
      </c>
      <c r="F2846" t="s">
        <v>16</v>
      </c>
      <c r="G2846" s="6">
        <f>VLOOKUP(F2846,S$11:$T$15, 2, FALSE)</f>
        <v>2509.1716796874998</v>
      </c>
      <c r="H2846" t="s">
        <v>28</v>
      </c>
      <c r="I2846" s="2">
        <v>3914.92</v>
      </c>
      <c r="J2846" t="str">
        <f t="shared" si="400"/>
        <v>40-59</v>
      </c>
      <c r="K2846" s="2">
        <f t="shared" si="396"/>
        <v>4306.4120000000003</v>
      </c>
      <c r="L2846" s="2">
        <f t="shared" si="401"/>
        <v>4306</v>
      </c>
      <c r="M2846" s="2">
        <f t="shared" si="402"/>
        <v>4307</v>
      </c>
      <c r="N2846" s="2">
        <f t="shared" si="403"/>
        <v>4306</v>
      </c>
      <c r="O2846">
        <f t="shared" si="397"/>
        <v>2023</v>
      </c>
      <c r="P2846" t="str">
        <f t="shared" si="398"/>
        <v>Nov</v>
      </c>
      <c r="Q2846" t="str">
        <f t="shared" si="399"/>
        <v>Nov-2023</v>
      </c>
      <c r="R2846" s="2" t="str">
        <f t="shared" si="404"/>
        <v>ADULTS</v>
      </c>
    </row>
    <row r="2847" spans="1:18" x14ac:dyDescent="0.35">
      <c r="A2847" s="1">
        <v>45182</v>
      </c>
      <c r="B2847" t="s">
        <v>2878</v>
      </c>
      <c r="C2847">
        <v>7</v>
      </c>
      <c r="D2847" t="s">
        <v>9</v>
      </c>
      <c r="E2847" t="s">
        <v>33</v>
      </c>
      <c r="F2847" t="s">
        <v>16</v>
      </c>
      <c r="G2847" s="6">
        <f>VLOOKUP(F2847,S$11:$T$15, 2, FALSE)</f>
        <v>2509.1716796874998</v>
      </c>
      <c r="H2847" t="s">
        <v>37</v>
      </c>
      <c r="I2847" s="2">
        <v>3980.82</v>
      </c>
      <c r="J2847" t="str">
        <f t="shared" si="400"/>
        <v>0-17</v>
      </c>
      <c r="K2847" s="2">
        <f t="shared" si="396"/>
        <v>4378.902000000001</v>
      </c>
      <c r="L2847" s="2">
        <f t="shared" si="401"/>
        <v>4379</v>
      </c>
      <c r="M2847" s="2">
        <f t="shared" si="402"/>
        <v>4379</v>
      </c>
      <c r="N2847" s="2">
        <f t="shared" si="403"/>
        <v>4378</v>
      </c>
      <c r="O2847">
        <f t="shared" si="397"/>
        <v>2023</v>
      </c>
      <c r="P2847" t="str">
        <f t="shared" si="398"/>
        <v>Sep</v>
      </c>
      <c r="Q2847" t="str">
        <f t="shared" si="399"/>
        <v>Sep-2023</v>
      </c>
      <c r="R2847" s="2" t="str">
        <f t="shared" si="404"/>
        <v>CHILDREN</v>
      </c>
    </row>
    <row r="2848" spans="1:18" x14ac:dyDescent="0.35">
      <c r="A2848" s="1">
        <v>44575</v>
      </c>
      <c r="B2848" t="s">
        <v>2879</v>
      </c>
      <c r="C2848">
        <v>40</v>
      </c>
      <c r="D2848" t="s">
        <v>21</v>
      </c>
      <c r="E2848" t="s">
        <v>19</v>
      </c>
      <c r="F2848" t="s">
        <v>11</v>
      </c>
      <c r="G2848" s="6">
        <f>VLOOKUP(F2848,S$11:$T$15, 2, FALSE)</f>
        <v>2503.6022787783868</v>
      </c>
      <c r="H2848" t="s">
        <v>17</v>
      </c>
      <c r="I2848" s="2">
        <v>1926.96</v>
      </c>
      <c r="J2848" t="str">
        <f t="shared" si="400"/>
        <v>40-59</v>
      </c>
      <c r="K2848" s="2">
        <f t="shared" si="396"/>
        <v>2119.6560000000004</v>
      </c>
      <c r="L2848" s="2">
        <f t="shared" si="401"/>
        <v>2120</v>
      </c>
      <c r="M2848" s="2">
        <f t="shared" si="402"/>
        <v>2120</v>
      </c>
      <c r="N2848" s="2">
        <f t="shared" si="403"/>
        <v>2119</v>
      </c>
      <c r="O2848">
        <f t="shared" si="397"/>
        <v>2022</v>
      </c>
      <c r="P2848" t="str">
        <f t="shared" si="398"/>
        <v>Jan</v>
      </c>
      <c r="Q2848" t="str">
        <f t="shared" si="399"/>
        <v>Jan-2022</v>
      </c>
      <c r="R2848" s="2" t="str">
        <f t="shared" si="404"/>
        <v>ADULTS</v>
      </c>
    </row>
    <row r="2849" spans="1:18" x14ac:dyDescent="0.35">
      <c r="A2849" s="1">
        <v>45073</v>
      </c>
      <c r="B2849" t="s">
        <v>2880</v>
      </c>
      <c r="C2849">
        <v>16</v>
      </c>
      <c r="D2849" t="s">
        <v>21</v>
      </c>
      <c r="E2849" t="s">
        <v>35</v>
      </c>
      <c r="F2849" t="s">
        <v>16</v>
      </c>
      <c r="G2849" s="6">
        <f>VLOOKUP(F2849,S$11:$T$15, 2, FALSE)</f>
        <v>2509.1716796874998</v>
      </c>
      <c r="H2849" t="s">
        <v>28</v>
      </c>
      <c r="I2849" s="2">
        <v>2501.91</v>
      </c>
      <c r="J2849" t="str">
        <f t="shared" si="400"/>
        <v>0-17</v>
      </c>
      <c r="K2849" s="2">
        <f t="shared" si="396"/>
        <v>2752.1010000000001</v>
      </c>
      <c r="L2849" s="2">
        <f t="shared" si="401"/>
        <v>2752</v>
      </c>
      <c r="M2849" s="2">
        <f t="shared" si="402"/>
        <v>2753</v>
      </c>
      <c r="N2849" s="2">
        <f t="shared" si="403"/>
        <v>2752</v>
      </c>
      <c r="O2849">
        <f t="shared" si="397"/>
        <v>2023</v>
      </c>
      <c r="P2849" t="str">
        <f t="shared" si="398"/>
        <v>May</v>
      </c>
      <c r="Q2849" t="str">
        <f t="shared" si="399"/>
        <v>May-2023</v>
      </c>
      <c r="R2849" s="2" t="str">
        <f t="shared" si="404"/>
        <v>CHILDREN</v>
      </c>
    </row>
    <row r="2850" spans="1:18" x14ac:dyDescent="0.35">
      <c r="A2850" s="1">
        <v>45083</v>
      </c>
      <c r="B2850" t="s">
        <v>2881</v>
      </c>
      <c r="C2850">
        <v>46</v>
      </c>
      <c r="D2850" t="s">
        <v>14</v>
      </c>
      <c r="E2850" t="s">
        <v>25</v>
      </c>
      <c r="F2850" t="s">
        <v>30</v>
      </c>
      <c r="G2850" s="6">
        <f>VLOOKUP(F2850,S$11:$T$15, 2, FALSE)</f>
        <v>2496.7676064257025</v>
      </c>
      <c r="H2850" t="s">
        <v>12</v>
      </c>
      <c r="I2850" s="2">
        <v>2555.46</v>
      </c>
      <c r="J2850" t="str">
        <f t="shared" si="400"/>
        <v>40-59</v>
      </c>
      <c r="K2850" s="2">
        <f t="shared" si="396"/>
        <v>2811.0060000000003</v>
      </c>
      <c r="L2850" s="2">
        <f t="shared" si="401"/>
        <v>2811</v>
      </c>
      <c r="M2850" s="2">
        <f t="shared" si="402"/>
        <v>2812</v>
      </c>
      <c r="N2850" s="2">
        <f t="shared" si="403"/>
        <v>2811</v>
      </c>
      <c r="O2850">
        <f t="shared" si="397"/>
        <v>2023</v>
      </c>
      <c r="P2850" t="str">
        <f t="shared" si="398"/>
        <v>Jun</v>
      </c>
      <c r="Q2850" t="str">
        <f t="shared" si="399"/>
        <v>Jun-2023</v>
      </c>
      <c r="R2850" s="2" t="str">
        <f t="shared" si="404"/>
        <v>ADULTS</v>
      </c>
    </row>
    <row r="2851" spans="1:18" x14ac:dyDescent="0.35">
      <c r="A2851" s="1">
        <v>45155</v>
      </c>
      <c r="B2851" t="s">
        <v>2882</v>
      </c>
      <c r="C2851">
        <v>7</v>
      </c>
      <c r="D2851" t="s">
        <v>9</v>
      </c>
      <c r="E2851" t="s">
        <v>27</v>
      </c>
      <c r="F2851" t="s">
        <v>23</v>
      </c>
      <c r="G2851" s="6">
        <f>VLOOKUP(F2851,S$11:$T$15, 2, FALSE)</f>
        <v>2440.2966694490819</v>
      </c>
      <c r="H2851" t="s">
        <v>28</v>
      </c>
      <c r="I2851" s="2">
        <v>878.71</v>
      </c>
      <c r="J2851" t="str">
        <f t="shared" si="400"/>
        <v>0-17</v>
      </c>
      <c r="K2851" s="2">
        <f t="shared" si="396"/>
        <v>966.58100000000013</v>
      </c>
      <c r="L2851" s="2">
        <f t="shared" si="401"/>
        <v>967</v>
      </c>
      <c r="M2851" s="2">
        <f t="shared" si="402"/>
        <v>967</v>
      </c>
      <c r="N2851" s="2">
        <f t="shared" si="403"/>
        <v>966</v>
      </c>
      <c r="O2851">
        <f t="shared" si="397"/>
        <v>2023</v>
      </c>
      <c r="P2851" t="str">
        <f t="shared" si="398"/>
        <v>Aug</v>
      </c>
      <c r="Q2851" t="str">
        <f t="shared" si="399"/>
        <v>Aug-2023</v>
      </c>
      <c r="R2851" s="2" t="str">
        <f t="shared" si="404"/>
        <v>CHILDREN</v>
      </c>
    </row>
    <row r="2852" spans="1:18" x14ac:dyDescent="0.35">
      <c r="A2852" s="1">
        <v>44781</v>
      </c>
      <c r="B2852" t="s">
        <v>2883</v>
      </c>
      <c r="C2852">
        <v>22</v>
      </c>
      <c r="D2852" t="s">
        <v>21</v>
      </c>
      <c r="E2852" t="s">
        <v>15</v>
      </c>
      <c r="F2852" t="s">
        <v>16</v>
      </c>
      <c r="G2852" s="6">
        <f>VLOOKUP(F2852,S$11:$T$15, 2, FALSE)</f>
        <v>2509.1716796874998</v>
      </c>
      <c r="H2852" t="s">
        <v>28</v>
      </c>
      <c r="I2852" s="2">
        <v>1691.49</v>
      </c>
      <c r="J2852" t="str">
        <f t="shared" si="400"/>
        <v>18-39</v>
      </c>
      <c r="K2852" s="2">
        <f t="shared" si="396"/>
        <v>1860.6390000000001</v>
      </c>
      <c r="L2852" s="2">
        <f t="shared" si="401"/>
        <v>1861</v>
      </c>
      <c r="M2852" s="2">
        <f t="shared" si="402"/>
        <v>1861</v>
      </c>
      <c r="N2852" s="2">
        <f t="shared" si="403"/>
        <v>1860</v>
      </c>
      <c r="O2852">
        <f t="shared" si="397"/>
        <v>2022</v>
      </c>
      <c r="P2852" t="str">
        <f t="shared" si="398"/>
        <v>Aug</v>
      </c>
      <c r="Q2852" t="str">
        <f t="shared" si="399"/>
        <v>Aug-2022</v>
      </c>
      <c r="R2852" s="2" t="str">
        <f t="shared" si="404"/>
        <v>ADULTS</v>
      </c>
    </row>
    <row r="2853" spans="1:18" x14ac:dyDescent="0.35">
      <c r="A2853" s="1">
        <v>44769</v>
      </c>
      <c r="B2853" t="s">
        <v>2884</v>
      </c>
      <c r="C2853">
        <v>33</v>
      </c>
      <c r="D2853" t="s">
        <v>21</v>
      </c>
      <c r="E2853" t="s">
        <v>15</v>
      </c>
      <c r="F2853" t="s">
        <v>16</v>
      </c>
      <c r="G2853" s="6">
        <f>VLOOKUP(F2853,S$11:$T$15, 2, FALSE)</f>
        <v>2509.1716796874998</v>
      </c>
      <c r="H2853" t="s">
        <v>17</v>
      </c>
      <c r="I2853" s="2">
        <v>80.98</v>
      </c>
      <c r="J2853" t="str">
        <f t="shared" si="400"/>
        <v>18-39</v>
      </c>
      <c r="K2853" s="2">
        <f t="shared" si="396"/>
        <v>89.078000000000017</v>
      </c>
      <c r="L2853" s="2">
        <f t="shared" si="401"/>
        <v>89</v>
      </c>
      <c r="M2853" s="2">
        <f t="shared" si="402"/>
        <v>90</v>
      </c>
      <c r="N2853" s="2">
        <f t="shared" si="403"/>
        <v>89</v>
      </c>
      <c r="O2853">
        <f t="shared" si="397"/>
        <v>2022</v>
      </c>
      <c r="P2853" t="str">
        <f t="shared" si="398"/>
        <v>Jul</v>
      </c>
      <c r="Q2853" t="str">
        <f t="shared" si="399"/>
        <v>Jul-2022</v>
      </c>
      <c r="R2853" s="2" t="str">
        <f t="shared" si="404"/>
        <v>ADULTS</v>
      </c>
    </row>
    <row r="2854" spans="1:18" x14ac:dyDescent="0.35">
      <c r="A2854" s="1">
        <v>44906</v>
      </c>
      <c r="B2854" t="s">
        <v>2885</v>
      </c>
      <c r="C2854">
        <v>78</v>
      </c>
      <c r="D2854" t="s">
        <v>14</v>
      </c>
      <c r="E2854" t="s">
        <v>33</v>
      </c>
      <c r="F2854" t="s">
        <v>30</v>
      </c>
      <c r="G2854" s="6">
        <f>VLOOKUP(F2854,S$11:$T$15, 2, FALSE)</f>
        <v>2496.7676064257025</v>
      </c>
      <c r="H2854" t="s">
        <v>17</v>
      </c>
      <c r="I2854" s="2">
        <v>1588.42</v>
      </c>
      <c r="J2854" t="str">
        <f t="shared" si="400"/>
        <v>&gt;59</v>
      </c>
      <c r="K2854" s="2">
        <f t="shared" si="396"/>
        <v>1747.2620000000002</v>
      </c>
      <c r="L2854" s="2">
        <f t="shared" si="401"/>
        <v>1747</v>
      </c>
      <c r="M2854" s="2">
        <f t="shared" si="402"/>
        <v>1748</v>
      </c>
      <c r="N2854" s="2">
        <f t="shared" si="403"/>
        <v>1747</v>
      </c>
      <c r="O2854">
        <f t="shared" si="397"/>
        <v>2022</v>
      </c>
      <c r="P2854" t="str">
        <f t="shared" si="398"/>
        <v>Dec</v>
      </c>
      <c r="Q2854" t="str">
        <f t="shared" si="399"/>
        <v>Dec-2022</v>
      </c>
      <c r="R2854" s="2" t="str">
        <f t="shared" si="404"/>
        <v>ADULTS</v>
      </c>
    </row>
    <row r="2855" spans="1:18" x14ac:dyDescent="0.35">
      <c r="A2855" s="1">
        <v>44835</v>
      </c>
      <c r="B2855" t="s">
        <v>2886</v>
      </c>
      <c r="C2855">
        <v>35</v>
      </c>
      <c r="D2855" t="s">
        <v>14</v>
      </c>
      <c r="E2855" t="s">
        <v>15</v>
      </c>
      <c r="F2855" t="s">
        <v>11</v>
      </c>
      <c r="G2855" s="6">
        <f>VLOOKUP(F2855,S$11:$T$15, 2, FALSE)</f>
        <v>2503.6022787783868</v>
      </c>
      <c r="H2855" t="s">
        <v>40</v>
      </c>
      <c r="I2855" s="2">
        <v>1575.4</v>
      </c>
      <c r="J2855" t="str">
        <f t="shared" si="400"/>
        <v>18-39</v>
      </c>
      <c r="K2855" s="2">
        <f t="shared" si="396"/>
        <v>1732.9400000000003</v>
      </c>
      <c r="L2855" s="2">
        <f t="shared" si="401"/>
        <v>1733</v>
      </c>
      <c r="M2855" s="2">
        <f t="shared" si="402"/>
        <v>1733</v>
      </c>
      <c r="N2855" s="2">
        <f t="shared" si="403"/>
        <v>1732</v>
      </c>
      <c r="O2855">
        <f t="shared" si="397"/>
        <v>2022</v>
      </c>
      <c r="P2855" t="str">
        <f t="shared" si="398"/>
        <v>Oct</v>
      </c>
      <c r="Q2855" t="str">
        <f t="shared" si="399"/>
        <v>Oct-2022</v>
      </c>
      <c r="R2855" s="2" t="str">
        <f t="shared" si="404"/>
        <v>ADULTS</v>
      </c>
    </row>
    <row r="2856" spans="1:18" x14ac:dyDescent="0.35">
      <c r="A2856" s="1">
        <v>45011</v>
      </c>
      <c r="B2856" t="s">
        <v>2887</v>
      </c>
      <c r="C2856">
        <v>13</v>
      </c>
      <c r="D2856" t="s">
        <v>21</v>
      </c>
      <c r="E2856" t="s">
        <v>19</v>
      </c>
      <c r="F2856" t="s">
        <v>23</v>
      </c>
      <c r="G2856" s="6">
        <f>VLOOKUP(F2856,S$11:$T$15, 2, FALSE)</f>
        <v>2440.2966694490819</v>
      </c>
      <c r="H2856" t="s">
        <v>28</v>
      </c>
      <c r="I2856" s="2">
        <v>4024.12</v>
      </c>
      <c r="J2856" t="str">
        <f t="shared" si="400"/>
        <v>0-17</v>
      </c>
      <c r="K2856" s="2">
        <f t="shared" si="396"/>
        <v>4426.5320000000002</v>
      </c>
      <c r="L2856" s="2">
        <f t="shared" si="401"/>
        <v>4427</v>
      </c>
      <c r="M2856" s="2">
        <f t="shared" si="402"/>
        <v>4427</v>
      </c>
      <c r="N2856" s="2">
        <f t="shared" si="403"/>
        <v>4426</v>
      </c>
      <c r="O2856">
        <f t="shared" si="397"/>
        <v>2023</v>
      </c>
      <c r="P2856" t="str">
        <f t="shared" si="398"/>
        <v>Mar</v>
      </c>
      <c r="Q2856" t="str">
        <f t="shared" si="399"/>
        <v>Mar-2023</v>
      </c>
      <c r="R2856" s="2" t="str">
        <f t="shared" si="404"/>
        <v>CHILDREN</v>
      </c>
    </row>
    <row r="2857" spans="1:18" x14ac:dyDescent="0.35">
      <c r="A2857" s="1">
        <v>44824</v>
      </c>
      <c r="B2857" t="s">
        <v>2888</v>
      </c>
      <c r="C2857">
        <v>3</v>
      </c>
      <c r="D2857" t="s">
        <v>21</v>
      </c>
      <c r="E2857" t="s">
        <v>35</v>
      </c>
      <c r="F2857" t="s">
        <v>11</v>
      </c>
      <c r="G2857" s="6">
        <f>VLOOKUP(F2857,S$11:$T$15, 2, FALSE)</f>
        <v>2503.6022787783868</v>
      </c>
      <c r="H2857" t="s">
        <v>12</v>
      </c>
      <c r="I2857" s="2">
        <v>2679.42</v>
      </c>
      <c r="J2857" t="str">
        <f t="shared" si="400"/>
        <v>0-17</v>
      </c>
      <c r="K2857" s="2">
        <f t="shared" si="396"/>
        <v>2947.3620000000005</v>
      </c>
      <c r="L2857" s="2">
        <f t="shared" si="401"/>
        <v>2947</v>
      </c>
      <c r="M2857" s="2">
        <f t="shared" si="402"/>
        <v>2948</v>
      </c>
      <c r="N2857" s="2">
        <f t="shared" si="403"/>
        <v>2947</v>
      </c>
      <c r="O2857">
        <f t="shared" si="397"/>
        <v>2022</v>
      </c>
      <c r="P2857" t="str">
        <f t="shared" si="398"/>
        <v>Sep</v>
      </c>
      <c r="Q2857" t="str">
        <f t="shared" si="399"/>
        <v>Sep-2022</v>
      </c>
      <c r="R2857" s="2" t="str">
        <f t="shared" si="404"/>
        <v>CHILDREN</v>
      </c>
    </row>
    <row r="2858" spans="1:18" x14ac:dyDescent="0.35">
      <c r="A2858" s="1">
        <v>45175</v>
      </c>
      <c r="B2858" t="s">
        <v>2889</v>
      </c>
      <c r="C2858">
        <v>36</v>
      </c>
      <c r="D2858" t="s">
        <v>14</v>
      </c>
      <c r="E2858" t="s">
        <v>19</v>
      </c>
      <c r="F2858" t="s">
        <v>16</v>
      </c>
      <c r="G2858" s="6">
        <f>VLOOKUP(F2858,S$11:$T$15, 2, FALSE)</f>
        <v>2509.1716796874998</v>
      </c>
      <c r="H2858" t="s">
        <v>12</v>
      </c>
      <c r="I2858" s="2">
        <v>989.79</v>
      </c>
      <c r="J2858" t="str">
        <f t="shared" si="400"/>
        <v>18-39</v>
      </c>
      <c r="K2858" s="2">
        <f t="shared" si="396"/>
        <v>1088.769</v>
      </c>
      <c r="L2858" s="2">
        <f t="shared" si="401"/>
        <v>1089</v>
      </c>
      <c r="M2858" s="2">
        <f t="shared" si="402"/>
        <v>1089</v>
      </c>
      <c r="N2858" s="2">
        <f t="shared" si="403"/>
        <v>1088</v>
      </c>
      <c r="O2858">
        <f t="shared" si="397"/>
        <v>2023</v>
      </c>
      <c r="P2858" t="str">
        <f t="shared" si="398"/>
        <v>Sep</v>
      </c>
      <c r="Q2858" t="str">
        <f t="shared" si="399"/>
        <v>Sep-2023</v>
      </c>
      <c r="R2858" s="2" t="str">
        <f t="shared" si="404"/>
        <v>ADULTS</v>
      </c>
    </row>
    <row r="2859" spans="1:18" x14ac:dyDescent="0.35">
      <c r="A2859" s="1">
        <v>44834</v>
      </c>
      <c r="B2859" t="s">
        <v>2890</v>
      </c>
      <c r="C2859">
        <v>46</v>
      </c>
      <c r="D2859" t="s">
        <v>14</v>
      </c>
      <c r="E2859" t="s">
        <v>35</v>
      </c>
      <c r="F2859" t="s">
        <v>11</v>
      </c>
      <c r="G2859" s="6">
        <f>VLOOKUP(F2859,S$11:$T$15, 2, FALSE)</f>
        <v>2503.6022787783868</v>
      </c>
      <c r="H2859" t="s">
        <v>28</v>
      </c>
      <c r="I2859" s="2">
        <v>3996.27</v>
      </c>
      <c r="J2859" t="str">
        <f t="shared" si="400"/>
        <v>40-59</v>
      </c>
      <c r="K2859" s="2">
        <f t="shared" si="396"/>
        <v>4395.8969999999999</v>
      </c>
      <c r="L2859" s="2">
        <f t="shared" si="401"/>
        <v>4396</v>
      </c>
      <c r="M2859" s="2">
        <f t="shared" si="402"/>
        <v>4396</v>
      </c>
      <c r="N2859" s="2">
        <f t="shared" si="403"/>
        <v>4395</v>
      </c>
      <c r="O2859">
        <f t="shared" si="397"/>
        <v>2022</v>
      </c>
      <c r="P2859" t="str">
        <f t="shared" si="398"/>
        <v>Sep</v>
      </c>
      <c r="Q2859" t="str">
        <f t="shared" si="399"/>
        <v>Sep-2022</v>
      </c>
      <c r="R2859" s="2" t="str">
        <f t="shared" si="404"/>
        <v>ADULTS</v>
      </c>
    </row>
    <row r="2860" spans="1:18" x14ac:dyDescent="0.35">
      <c r="A2860" s="1">
        <v>44860</v>
      </c>
      <c r="B2860" t="s">
        <v>2891</v>
      </c>
      <c r="C2860">
        <v>61</v>
      </c>
      <c r="D2860" t="s">
        <v>21</v>
      </c>
      <c r="E2860" t="s">
        <v>27</v>
      </c>
      <c r="F2860" t="s">
        <v>11</v>
      </c>
      <c r="G2860" s="6">
        <f>VLOOKUP(F2860,S$11:$T$15, 2, FALSE)</f>
        <v>2503.6022787783868</v>
      </c>
      <c r="H2860" t="s">
        <v>12</v>
      </c>
      <c r="I2860" s="2">
        <v>2048.48</v>
      </c>
      <c r="J2860" t="str">
        <f t="shared" si="400"/>
        <v>&gt;59</v>
      </c>
      <c r="K2860" s="2">
        <f t="shared" si="396"/>
        <v>2253.3280000000004</v>
      </c>
      <c r="L2860" s="2">
        <f t="shared" si="401"/>
        <v>2253</v>
      </c>
      <c r="M2860" s="2">
        <f t="shared" si="402"/>
        <v>2254</v>
      </c>
      <c r="N2860" s="2">
        <f t="shared" si="403"/>
        <v>2253</v>
      </c>
      <c r="O2860">
        <f t="shared" si="397"/>
        <v>2022</v>
      </c>
      <c r="P2860" t="str">
        <f t="shared" si="398"/>
        <v>Oct</v>
      </c>
      <c r="Q2860" t="str">
        <f t="shared" si="399"/>
        <v>Oct-2022</v>
      </c>
      <c r="R2860" s="2" t="str">
        <f t="shared" si="404"/>
        <v>ADULTS</v>
      </c>
    </row>
    <row r="2861" spans="1:18" x14ac:dyDescent="0.35">
      <c r="A2861" s="1">
        <v>45121</v>
      </c>
      <c r="B2861" t="s">
        <v>2892</v>
      </c>
      <c r="C2861">
        <v>95</v>
      </c>
      <c r="D2861" t="s">
        <v>21</v>
      </c>
      <c r="E2861" t="s">
        <v>10</v>
      </c>
      <c r="F2861" t="s">
        <v>16</v>
      </c>
      <c r="G2861" s="6">
        <f>VLOOKUP(F2861,S$11:$T$15, 2, FALSE)</f>
        <v>2509.1716796874998</v>
      </c>
      <c r="H2861" t="s">
        <v>28</v>
      </c>
      <c r="I2861" s="2">
        <v>1354.82</v>
      </c>
      <c r="J2861" t="str">
        <f t="shared" si="400"/>
        <v>&gt;59</v>
      </c>
      <c r="K2861" s="2">
        <f t="shared" si="396"/>
        <v>1490.3020000000001</v>
      </c>
      <c r="L2861" s="2">
        <f t="shared" si="401"/>
        <v>1490</v>
      </c>
      <c r="M2861" s="2">
        <f t="shared" si="402"/>
        <v>1491</v>
      </c>
      <c r="N2861" s="2">
        <f t="shared" si="403"/>
        <v>1490</v>
      </c>
      <c r="O2861">
        <f t="shared" si="397"/>
        <v>2023</v>
      </c>
      <c r="P2861" t="str">
        <f t="shared" si="398"/>
        <v>Jul</v>
      </c>
      <c r="Q2861" t="str">
        <f t="shared" si="399"/>
        <v>Jul-2023</v>
      </c>
      <c r="R2861" s="2" t="str">
        <f t="shared" si="404"/>
        <v>ADULTS</v>
      </c>
    </row>
    <row r="2862" spans="1:18" x14ac:dyDescent="0.35">
      <c r="A2862" s="1">
        <v>44627</v>
      </c>
      <c r="B2862" t="s">
        <v>2893</v>
      </c>
      <c r="C2862">
        <v>96</v>
      </c>
      <c r="D2862" t="s">
        <v>14</v>
      </c>
      <c r="E2862" t="s">
        <v>15</v>
      </c>
      <c r="F2862" t="s">
        <v>30</v>
      </c>
      <c r="G2862" s="6">
        <f>VLOOKUP(F2862,S$11:$T$15, 2, FALSE)</f>
        <v>2496.7676064257025</v>
      </c>
      <c r="H2862" t="s">
        <v>17</v>
      </c>
      <c r="I2862" s="2">
        <v>3094.54</v>
      </c>
      <c r="J2862" t="str">
        <f t="shared" si="400"/>
        <v>&gt;59</v>
      </c>
      <c r="K2862" s="2">
        <f t="shared" si="396"/>
        <v>3403.9940000000001</v>
      </c>
      <c r="L2862" s="2">
        <f t="shared" si="401"/>
        <v>3404</v>
      </c>
      <c r="M2862" s="2">
        <f t="shared" si="402"/>
        <v>3404</v>
      </c>
      <c r="N2862" s="2">
        <f t="shared" si="403"/>
        <v>3403</v>
      </c>
      <c r="O2862">
        <f t="shared" si="397"/>
        <v>2022</v>
      </c>
      <c r="P2862" t="str">
        <f t="shared" si="398"/>
        <v>Mar</v>
      </c>
      <c r="Q2862" t="str">
        <f t="shared" si="399"/>
        <v>Mar-2022</v>
      </c>
      <c r="R2862" s="2" t="str">
        <f t="shared" si="404"/>
        <v>ADULTS</v>
      </c>
    </row>
    <row r="2863" spans="1:18" x14ac:dyDescent="0.35">
      <c r="A2863" s="1">
        <v>44959</v>
      </c>
      <c r="B2863" t="s">
        <v>2894</v>
      </c>
      <c r="C2863">
        <v>69</v>
      </c>
      <c r="D2863" t="s">
        <v>9</v>
      </c>
      <c r="E2863" t="s">
        <v>10</v>
      </c>
      <c r="F2863" t="s">
        <v>23</v>
      </c>
      <c r="G2863" s="6">
        <f>VLOOKUP(F2863,S$11:$T$15, 2, FALSE)</f>
        <v>2440.2966694490819</v>
      </c>
      <c r="H2863" t="s">
        <v>28</v>
      </c>
      <c r="I2863" s="2">
        <v>798.35</v>
      </c>
      <c r="J2863" t="str">
        <f t="shared" si="400"/>
        <v>&gt;59</v>
      </c>
      <c r="K2863" s="2">
        <f t="shared" si="396"/>
        <v>878.18500000000006</v>
      </c>
      <c r="L2863" s="2">
        <f t="shared" si="401"/>
        <v>878</v>
      </c>
      <c r="M2863" s="2">
        <f t="shared" si="402"/>
        <v>879</v>
      </c>
      <c r="N2863" s="2">
        <f t="shared" si="403"/>
        <v>878</v>
      </c>
      <c r="O2863">
        <f t="shared" si="397"/>
        <v>2023</v>
      </c>
      <c r="P2863" t="str">
        <f t="shared" si="398"/>
        <v>Feb</v>
      </c>
      <c r="Q2863" t="str">
        <f t="shared" si="399"/>
        <v>Feb-2023</v>
      </c>
      <c r="R2863" s="2" t="str">
        <f t="shared" si="404"/>
        <v>ADULTS</v>
      </c>
    </row>
    <row r="2864" spans="1:18" x14ac:dyDescent="0.35">
      <c r="A2864" s="1">
        <v>45161</v>
      </c>
      <c r="B2864" t="s">
        <v>2895</v>
      </c>
      <c r="C2864">
        <v>30</v>
      </c>
      <c r="D2864" t="s">
        <v>21</v>
      </c>
      <c r="E2864" t="s">
        <v>27</v>
      </c>
      <c r="F2864" t="s">
        <v>30</v>
      </c>
      <c r="G2864" s="6">
        <f>VLOOKUP(F2864,S$11:$T$15, 2, FALSE)</f>
        <v>2496.7676064257025</v>
      </c>
      <c r="H2864" t="s">
        <v>28</v>
      </c>
      <c r="I2864" s="2">
        <v>3036.75</v>
      </c>
      <c r="J2864" t="str">
        <f t="shared" si="400"/>
        <v>18-39</v>
      </c>
      <c r="K2864" s="2">
        <f t="shared" si="396"/>
        <v>3340.4250000000002</v>
      </c>
      <c r="L2864" s="2">
        <f t="shared" si="401"/>
        <v>3340</v>
      </c>
      <c r="M2864" s="2">
        <f t="shared" si="402"/>
        <v>3341</v>
      </c>
      <c r="N2864" s="2">
        <f t="shared" si="403"/>
        <v>3340</v>
      </c>
      <c r="O2864">
        <f t="shared" si="397"/>
        <v>2023</v>
      </c>
      <c r="P2864" t="str">
        <f t="shared" si="398"/>
        <v>Aug</v>
      </c>
      <c r="Q2864" t="str">
        <f t="shared" si="399"/>
        <v>Aug-2023</v>
      </c>
      <c r="R2864" s="2" t="str">
        <f t="shared" si="404"/>
        <v>ADULTS</v>
      </c>
    </row>
    <row r="2865" spans="1:18" x14ac:dyDescent="0.35">
      <c r="A2865" s="1">
        <v>44970</v>
      </c>
      <c r="B2865" t="s">
        <v>2896</v>
      </c>
      <c r="C2865">
        <v>14</v>
      </c>
      <c r="D2865" t="s">
        <v>9</v>
      </c>
      <c r="E2865" t="s">
        <v>25</v>
      </c>
      <c r="F2865" t="s">
        <v>16</v>
      </c>
      <c r="G2865" s="6">
        <f>VLOOKUP(F2865,S$11:$T$15, 2, FALSE)</f>
        <v>2509.1716796874998</v>
      </c>
      <c r="H2865" t="s">
        <v>12</v>
      </c>
      <c r="I2865" s="2">
        <v>4275.66</v>
      </c>
      <c r="J2865" t="str">
        <f t="shared" si="400"/>
        <v>0-17</v>
      </c>
      <c r="K2865" s="2">
        <f t="shared" si="396"/>
        <v>4703.2260000000006</v>
      </c>
      <c r="L2865" s="2">
        <f t="shared" si="401"/>
        <v>4703</v>
      </c>
      <c r="M2865" s="2">
        <f t="shared" si="402"/>
        <v>4704</v>
      </c>
      <c r="N2865" s="2">
        <f t="shared" si="403"/>
        <v>4703</v>
      </c>
      <c r="O2865">
        <f t="shared" si="397"/>
        <v>2023</v>
      </c>
      <c r="P2865" t="str">
        <f t="shared" si="398"/>
        <v>Feb</v>
      </c>
      <c r="Q2865" t="str">
        <f t="shared" si="399"/>
        <v>Feb-2023</v>
      </c>
      <c r="R2865" s="2" t="str">
        <f t="shared" si="404"/>
        <v>CHILDREN</v>
      </c>
    </row>
    <row r="2866" spans="1:18" x14ac:dyDescent="0.35">
      <c r="A2866" s="1">
        <v>44651</v>
      </c>
      <c r="B2866" t="s">
        <v>2897</v>
      </c>
      <c r="C2866">
        <v>12</v>
      </c>
      <c r="D2866" t="s">
        <v>14</v>
      </c>
      <c r="E2866" t="s">
        <v>10</v>
      </c>
      <c r="F2866" t="s">
        <v>23</v>
      </c>
      <c r="G2866" s="6">
        <f>VLOOKUP(F2866,S$11:$T$15, 2, FALSE)</f>
        <v>2440.2966694490819</v>
      </c>
      <c r="H2866" t="s">
        <v>17</v>
      </c>
      <c r="I2866" s="2">
        <v>1032.23</v>
      </c>
      <c r="J2866" t="str">
        <f t="shared" si="400"/>
        <v>0-17</v>
      </c>
      <c r="K2866" s="2">
        <f t="shared" si="396"/>
        <v>1135.4530000000002</v>
      </c>
      <c r="L2866" s="2">
        <f t="shared" si="401"/>
        <v>1135</v>
      </c>
      <c r="M2866" s="2">
        <f t="shared" si="402"/>
        <v>1136</v>
      </c>
      <c r="N2866" s="2">
        <f t="shared" si="403"/>
        <v>1135</v>
      </c>
      <c r="O2866">
        <f t="shared" si="397"/>
        <v>2022</v>
      </c>
      <c r="P2866" t="str">
        <f t="shared" si="398"/>
        <v>Mar</v>
      </c>
      <c r="Q2866" t="str">
        <f t="shared" si="399"/>
        <v>Mar-2022</v>
      </c>
      <c r="R2866" s="2" t="str">
        <f t="shared" si="404"/>
        <v>CHILDREN</v>
      </c>
    </row>
    <row r="2867" spans="1:18" x14ac:dyDescent="0.35">
      <c r="A2867" s="1">
        <v>44692</v>
      </c>
      <c r="B2867" t="s">
        <v>2898</v>
      </c>
      <c r="C2867">
        <v>40</v>
      </c>
      <c r="D2867" t="s">
        <v>9</v>
      </c>
      <c r="E2867" t="s">
        <v>35</v>
      </c>
      <c r="F2867" t="s">
        <v>30</v>
      </c>
      <c r="G2867" s="6">
        <f>VLOOKUP(F2867,S$11:$T$15, 2, FALSE)</f>
        <v>2496.7676064257025</v>
      </c>
      <c r="H2867" t="s">
        <v>28</v>
      </c>
      <c r="I2867" s="2">
        <v>2889.37</v>
      </c>
      <c r="J2867" t="str">
        <f t="shared" si="400"/>
        <v>40-59</v>
      </c>
      <c r="K2867" s="2">
        <f t="shared" si="396"/>
        <v>3178.3070000000002</v>
      </c>
      <c r="L2867" s="2">
        <f t="shared" si="401"/>
        <v>3178</v>
      </c>
      <c r="M2867" s="2">
        <f t="shared" si="402"/>
        <v>3179</v>
      </c>
      <c r="N2867" s="2">
        <f t="shared" si="403"/>
        <v>3178</v>
      </c>
      <c r="O2867">
        <f t="shared" si="397"/>
        <v>2022</v>
      </c>
      <c r="P2867" t="str">
        <f t="shared" si="398"/>
        <v>May</v>
      </c>
      <c r="Q2867" t="str">
        <f t="shared" si="399"/>
        <v>May-2022</v>
      </c>
      <c r="R2867" s="2" t="str">
        <f t="shared" si="404"/>
        <v>ADULTS</v>
      </c>
    </row>
    <row r="2868" spans="1:18" x14ac:dyDescent="0.35">
      <c r="A2868" s="1">
        <v>44806</v>
      </c>
      <c r="B2868" t="s">
        <v>2899</v>
      </c>
      <c r="C2868">
        <v>83</v>
      </c>
      <c r="D2868" t="s">
        <v>21</v>
      </c>
      <c r="E2868" t="s">
        <v>33</v>
      </c>
      <c r="F2868" t="s">
        <v>16</v>
      </c>
      <c r="G2868" s="6">
        <f>VLOOKUP(F2868,S$11:$T$15, 2, FALSE)</f>
        <v>2509.1716796874998</v>
      </c>
      <c r="H2868" t="s">
        <v>17</v>
      </c>
      <c r="I2868" s="2">
        <v>323.19</v>
      </c>
      <c r="J2868" t="str">
        <f t="shared" si="400"/>
        <v>&gt;59</v>
      </c>
      <c r="K2868" s="2">
        <f t="shared" si="396"/>
        <v>355.50900000000001</v>
      </c>
      <c r="L2868" s="2">
        <f t="shared" si="401"/>
        <v>356</v>
      </c>
      <c r="M2868" s="2">
        <f t="shared" si="402"/>
        <v>356</v>
      </c>
      <c r="N2868" s="2">
        <f t="shared" si="403"/>
        <v>355</v>
      </c>
      <c r="O2868">
        <f t="shared" si="397"/>
        <v>2022</v>
      </c>
      <c r="P2868" t="str">
        <f t="shared" si="398"/>
        <v>Sep</v>
      </c>
      <c r="Q2868" t="str">
        <f t="shared" si="399"/>
        <v>Sep-2022</v>
      </c>
      <c r="R2868" s="2" t="str">
        <f t="shared" si="404"/>
        <v>ADULTS</v>
      </c>
    </row>
    <row r="2869" spans="1:18" x14ac:dyDescent="0.35">
      <c r="A2869" s="1">
        <v>44858</v>
      </c>
      <c r="B2869" t="s">
        <v>2900</v>
      </c>
      <c r="C2869">
        <v>66</v>
      </c>
      <c r="D2869" t="s">
        <v>9</v>
      </c>
      <c r="E2869" t="s">
        <v>35</v>
      </c>
      <c r="F2869" t="s">
        <v>11</v>
      </c>
      <c r="G2869" s="6">
        <f>VLOOKUP(F2869,S$11:$T$15, 2, FALSE)</f>
        <v>2503.6022787783868</v>
      </c>
      <c r="H2869" t="s">
        <v>37</v>
      </c>
      <c r="I2869" s="2">
        <v>442.64</v>
      </c>
      <c r="J2869" t="str">
        <f t="shared" si="400"/>
        <v>&gt;59</v>
      </c>
      <c r="K2869" s="2">
        <f t="shared" si="396"/>
        <v>486.904</v>
      </c>
      <c r="L2869" s="2">
        <f t="shared" si="401"/>
        <v>487</v>
      </c>
      <c r="M2869" s="2">
        <f t="shared" si="402"/>
        <v>487</v>
      </c>
      <c r="N2869" s="2">
        <f t="shared" si="403"/>
        <v>486</v>
      </c>
      <c r="O2869">
        <f t="shared" si="397"/>
        <v>2022</v>
      </c>
      <c r="P2869" t="str">
        <f t="shared" si="398"/>
        <v>Oct</v>
      </c>
      <c r="Q2869" t="str">
        <f t="shared" si="399"/>
        <v>Oct-2022</v>
      </c>
      <c r="R2869" s="2" t="str">
        <f t="shared" si="404"/>
        <v>ADULTS</v>
      </c>
    </row>
    <row r="2870" spans="1:18" x14ac:dyDescent="0.35">
      <c r="A2870" s="1">
        <v>44867</v>
      </c>
      <c r="B2870" t="s">
        <v>2901</v>
      </c>
      <c r="C2870">
        <v>15</v>
      </c>
      <c r="D2870" t="s">
        <v>9</v>
      </c>
      <c r="E2870" t="s">
        <v>10</v>
      </c>
      <c r="F2870" t="s">
        <v>23</v>
      </c>
      <c r="G2870" s="6">
        <f>VLOOKUP(F2870,S$11:$T$15, 2, FALSE)</f>
        <v>2440.2966694490819</v>
      </c>
      <c r="H2870" t="s">
        <v>28</v>
      </c>
      <c r="I2870" s="2">
        <v>807.35</v>
      </c>
      <c r="J2870" t="str">
        <f t="shared" si="400"/>
        <v>0-17</v>
      </c>
      <c r="K2870" s="2">
        <f t="shared" si="396"/>
        <v>888.08500000000015</v>
      </c>
      <c r="L2870" s="2">
        <f t="shared" si="401"/>
        <v>888</v>
      </c>
      <c r="M2870" s="2">
        <f t="shared" si="402"/>
        <v>889</v>
      </c>
      <c r="N2870" s="2">
        <f t="shared" si="403"/>
        <v>888</v>
      </c>
      <c r="O2870">
        <f t="shared" si="397"/>
        <v>2022</v>
      </c>
      <c r="P2870" t="str">
        <f t="shared" si="398"/>
        <v>Nov</v>
      </c>
      <c r="Q2870" t="str">
        <f t="shared" si="399"/>
        <v>Nov-2022</v>
      </c>
      <c r="R2870" s="2" t="str">
        <f t="shared" si="404"/>
        <v>CHILDREN</v>
      </c>
    </row>
    <row r="2871" spans="1:18" x14ac:dyDescent="0.35">
      <c r="A2871" s="1">
        <v>44844</v>
      </c>
      <c r="B2871" t="s">
        <v>2902</v>
      </c>
      <c r="C2871">
        <v>45</v>
      </c>
      <c r="D2871" t="s">
        <v>14</v>
      </c>
      <c r="E2871" t="s">
        <v>15</v>
      </c>
      <c r="F2871" t="s">
        <v>11</v>
      </c>
      <c r="G2871" s="6">
        <f>VLOOKUP(F2871,S$11:$T$15, 2, FALSE)</f>
        <v>2503.6022787783868</v>
      </c>
      <c r="H2871" t="s">
        <v>37</v>
      </c>
      <c r="I2871" s="2">
        <v>1079.8499999999999</v>
      </c>
      <c r="J2871" t="str">
        <f t="shared" si="400"/>
        <v>40-59</v>
      </c>
      <c r="K2871" s="2">
        <f t="shared" si="396"/>
        <v>1187.835</v>
      </c>
      <c r="L2871" s="2">
        <f t="shared" si="401"/>
        <v>1188</v>
      </c>
      <c r="M2871" s="2">
        <f t="shared" si="402"/>
        <v>1188</v>
      </c>
      <c r="N2871" s="2">
        <f t="shared" si="403"/>
        <v>1187</v>
      </c>
      <c r="O2871">
        <f t="shared" si="397"/>
        <v>2022</v>
      </c>
      <c r="P2871" t="str">
        <f t="shared" si="398"/>
        <v>Oct</v>
      </c>
      <c r="Q2871" t="str">
        <f t="shared" si="399"/>
        <v>Oct-2022</v>
      </c>
      <c r="R2871" s="2" t="str">
        <f t="shared" si="404"/>
        <v>ADULTS</v>
      </c>
    </row>
    <row r="2872" spans="1:18" x14ac:dyDescent="0.35">
      <c r="A2872" s="1">
        <v>44706</v>
      </c>
      <c r="B2872" t="s">
        <v>2903</v>
      </c>
      <c r="C2872">
        <v>98</v>
      </c>
      <c r="D2872" t="s">
        <v>9</v>
      </c>
      <c r="E2872" t="s">
        <v>25</v>
      </c>
      <c r="F2872" t="s">
        <v>30</v>
      </c>
      <c r="G2872" s="6">
        <f>VLOOKUP(F2872,S$11:$T$15, 2, FALSE)</f>
        <v>2496.7676064257025</v>
      </c>
      <c r="H2872" t="s">
        <v>12</v>
      </c>
      <c r="I2872" s="2">
        <v>685.6</v>
      </c>
      <c r="J2872" t="str">
        <f t="shared" si="400"/>
        <v>&gt;59</v>
      </c>
      <c r="K2872" s="2">
        <f t="shared" si="396"/>
        <v>754.16000000000008</v>
      </c>
      <c r="L2872" s="2">
        <f t="shared" si="401"/>
        <v>754</v>
      </c>
      <c r="M2872" s="2">
        <f t="shared" si="402"/>
        <v>755</v>
      </c>
      <c r="N2872" s="2">
        <f t="shared" si="403"/>
        <v>754</v>
      </c>
      <c r="O2872">
        <f t="shared" si="397"/>
        <v>2022</v>
      </c>
      <c r="P2872" t="str">
        <f t="shared" si="398"/>
        <v>May</v>
      </c>
      <c r="Q2872" t="str">
        <f t="shared" si="399"/>
        <v>May-2022</v>
      </c>
      <c r="R2872" s="2" t="str">
        <f t="shared" si="404"/>
        <v>ADULTS</v>
      </c>
    </row>
    <row r="2873" spans="1:18" x14ac:dyDescent="0.35">
      <c r="A2873" s="1">
        <v>45291</v>
      </c>
      <c r="B2873" t="s">
        <v>2904</v>
      </c>
      <c r="C2873">
        <v>80</v>
      </c>
      <c r="D2873" t="s">
        <v>9</v>
      </c>
      <c r="E2873" t="s">
        <v>10</v>
      </c>
      <c r="F2873" t="s">
        <v>23</v>
      </c>
      <c r="G2873" s="6">
        <f>VLOOKUP(F2873,S$11:$T$15, 2, FALSE)</f>
        <v>2440.2966694490819</v>
      </c>
      <c r="H2873" t="s">
        <v>17</v>
      </c>
      <c r="I2873" s="2">
        <v>4515.5600000000004</v>
      </c>
      <c r="J2873" t="str">
        <f t="shared" si="400"/>
        <v>&gt;59</v>
      </c>
      <c r="K2873" s="2">
        <f t="shared" si="396"/>
        <v>4967.1160000000009</v>
      </c>
      <c r="L2873" s="2">
        <f t="shared" si="401"/>
        <v>4967</v>
      </c>
      <c r="M2873" s="2">
        <f t="shared" si="402"/>
        <v>4968</v>
      </c>
      <c r="N2873" s="2">
        <f t="shared" si="403"/>
        <v>4967</v>
      </c>
      <c r="O2873">
        <f t="shared" si="397"/>
        <v>2023</v>
      </c>
      <c r="P2873" t="str">
        <f t="shared" si="398"/>
        <v>Dec</v>
      </c>
      <c r="Q2873" t="str">
        <f t="shared" si="399"/>
        <v>Dec-2023</v>
      </c>
      <c r="R2873" s="2" t="str">
        <f t="shared" si="404"/>
        <v>ADULTS</v>
      </c>
    </row>
    <row r="2874" spans="1:18" x14ac:dyDescent="0.35">
      <c r="A2874" s="1">
        <v>44781</v>
      </c>
      <c r="B2874" t="s">
        <v>2905</v>
      </c>
      <c r="C2874">
        <v>84</v>
      </c>
      <c r="D2874" t="s">
        <v>14</v>
      </c>
      <c r="E2874" t="s">
        <v>10</v>
      </c>
      <c r="F2874" t="s">
        <v>11</v>
      </c>
      <c r="G2874" s="6">
        <f>VLOOKUP(F2874,S$11:$T$15, 2, FALSE)</f>
        <v>2503.6022787783868</v>
      </c>
      <c r="H2874" t="s">
        <v>40</v>
      </c>
      <c r="I2874" s="2">
        <v>1266.45</v>
      </c>
      <c r="J2874" t="str">
        <f t="shared" si="400"/>
        <v>&gt;59</v>
      </c>
      <c r="K2874" s="2">
        <f t="shared" si="396"/>
        <v>1393.0950000000003</v>
      </c>
      <c r="L2874" s="2">
        <f t="shared" si="401"/>
        <v>1393</v>
      </c>
      <c r="M2874" s="2">
        <f t="shared" si="402"/>
        <v>1394</v>
      </c>
      <c r="N2874" s="2">
        <f t="shared" si="403"/>
        <v>1393</v>
      </c>
      <c r="O2874">
        <f t="shared" si="397"/>
        <v>2022</v>
      </c>
      <c r="P2874" t="str">
        <f t="shared" si="398"/>
        <v>Aug</v>
      </c>
      <c r="Q2874" t="str">
        <f t="shared" si="399"/>
        <v>Aug-2022</v>
      </c>
      <c r="R2874" s="2" t="str">
        <f t="shared" si="404"/>
        <v>ADULTS</v>
      </c>
    </row>
    <row r="2875" spans="1:18" x14ac:dyDescent="0.35">
      <c r="A2875" s="1">
        <v>44635</v>
      </c>
      <c r="B2875" t="s">
        <v>2906</v>
      </c>
      <c r="C2875">
        <v>86</v>
      </c>
      <c r="D2875" t="s">
        <v>21</v>
      </c>
      <c r="E2875" t="s">
        <v>10</v>
      </c>
      <c r="F2875" t="s">
        <v>11</v>
      </c>
      <c r="G2875" s="6">
        <f>VLOOKUP(F2875,S$11:$T$15, 2, FALSE)</f>
        <v>2503.6022787783868</v>
      </c>
      <c r="H2875" t="s">
        <v>40</v>
      </c>
      <c r="I2875" s="2">
        <v>4951.5200000000004</v>
      </c>
      <c r="J2875" t="str">
        <f t="shared" si="400"/>
        <v>&gt;59</v>
      </c>
      <c r="K2875" s="2">
        <f t="shared" si="396"/>
        <v>5446.6720000000005</v>
      </c>
      <c r="L2875" s="2">
        <f t="shared" si="401"/>
        <v>5447</v>
      </c>
      <c r="M2875" s="2">
        <f t="shared" si="402"/>
        <v>5447</v>
      </c>
      <c r="N2875" s="2">
        <f t="shared" si="403"/>
        <v>5446</v>
      </c>
      <c r="O2875">
        <f t="shared" si="397"/>
        <v>2022</v>
      </c>
      <c r="P2875" t="str">
        <f t="shared" si="398"/>
        <v>Mar</v>
      </c>
      <c r="Q2875" t="str">
        <f t="shared" si="399"/>
        <v>Mar-2022</v>
      </c>
      <c r="R2875" s="2" t="str">
        <f t="shared" si="404"/>
        <v>ADULTS</v>
      </c>
    </row>
    <row r="2876" spans="1:18" x14ac:dyDescent="0.35">
      <c r="A2876" s="1">
        <v>45009</v>
      </c>
      <c r="B2876" t="s">
        <v>2907</v>
      </c>
      <c r="C2876">
        <v>67</v>
      </c>
      <c r="D2876" t="s">
        <v>21</v>
      </c>
      <c r="E2876" t="s">
        <v>27</v>
      </c>
      <c r="F2876" t="s">
        <v>11</v>
      </c>
      <c r="G2876" s="6">
        <f>VLOOKUP(F2876,S$11:$T$15, 2, FALSE)</f>
        <v>2503.6022787783868</v>
      </c>
      <c r="H2876" t="s">
        <v>37</v>
      </c>
      <c r="I2876" s="2">
        <v>861.54</v>
      </c>
      <c r="J2876" t="str">
        <f t="shared" si="400"/>
        <v>&gt;59</v>
      </c>
      <c r="K2876" s="2">
        <f t="shared" si="396"/>
        <v>947.69400000000007</v>
      </c>
      <c r="L2876" s="2">
        <f t="shared" si="401"/>
        <v>948</v>
      </c>
      <c r="M2876" s="2">
        <f t="shared" si="402"/>
        <v>948</v>
      </c>
      <c r="N2876" s="2">
        <f t="shared" si="403"/>
        <v>947</v>
      </c>
      <c r="O2876">
        <f t="shared" si="397"/>
        <v>2023</v>
      </c>
      <c r="P2876" t="str">
        <f t="shared" si="398"/>
        <v>Mar</v>
      </c>
      <c r="Q2876" t="str">
        <f t="shared" si="399"/>
        <v>Mar-2023</v>
      </c>
      <c r="R2876" s="2" t="str">
        <f t="shared" si="404"/>
        <v>ADULTS</v>
      </c>
    </row>
    <row r="2877" spans="1:18" x14ac:dyDescent="0.35">
      <c r="A2877" s="1">
        <v>44566</v>
      </c>
      <c r="B2877" t="s">
        <v>2908</v>
      </c>
      <c r="C2877">
        <v>83</v>
      </c>
      <c r="D2877" t="s">
        <v>21</v>
      </c>
      <c r="E2877" t="s">
        <v>35</v>
      </c>
      <c r="F2877" t="s">
        <v>16</v>
      </c>
      <c r="G2877" s="6">
        <f>VLOOKUP(F2877,S$11:$T$15, 2, FALSE)</f>
        <v>2509.1716796874998</v>
      </c>
      <c r="H2877" t="s">
        <v>12</v>
      </c>
      <c r="I2877" s="2">
        <v>2233.5700000000002</v>
      </c>
      <c r="J2877" t="str">
        <f t="shared" si="400"/>
        <v>&gt;59</v>
      </c>
      <c r="K2877" s="2">
        <f t="shared" si="396"/>
        <v>2456.9270000000006</v>
      </c>
      <c r="L2877" s="2">
        <f t="shared" si="401"/>
        <v>2457</v>
      </c>
      <c r="M2877" s="2">
        <f t="shared" si="402"/>
        <v>2457</v>
      </c>
      <c r="N2877" s="2">
        <f t="shared" si="403"/>
        <v>2456</v>
      </c>
      <c r="O2877">
        <f t="shared" si="397"/>
        <v>2022</v>
      </c>
      <c r="P2877" t="str">
        <f t="shared" si="398"/>
        <v>Jan</v>
      </c>
      <c r="Q2877" t="str">
        <f t="shared" si="399"/>
        <v>Jan-2022</v>
      </c>
      <c r="R2877" s="2" t="str">
        <f t="shared" si="404"/>
        <v>ADULTS</v>
      </c>
    </row>
    <row r="2878" spans="1:18" x14ac:dyDescent="0.35">
      <c r="A2878" s="1">
        <v>44947</v>
      </c>
      <c r="B2878" t="s">
        <v>2909</v>
      </c>
      <c r="C2878">
        <v>15</v>
      </c>
      <c r="D2878" t="s">
        <v>9</v>
      </c>
      <c r="E2878" t="s">
        <v>35</v>
      </c>
      <c r="F2878" t="s">
        <v>23</v>
      </c>
      <c r="G2878" s="6">
        <f>VLOOKUP(F2878,S$11:$T$15, 2, FALSE)</f>
        <v>2440.2966694490819</v>
      </c>
      <c r="H2878" t="s">
        <v>17</v>
      </c>
      <c r="I2878" s="2">
        <v>4207.34</v>
      </c>
      <c r="J2878" t="str">
        <f t="shared" si="400"/>
        <v>0-17</v>
      </c>
      <c r="K2878" s="2">
        <f t="shared" si="396"/>
        <v>4628.0740000000005</v>
      </c>
      <c r="L2878" s="2">
        <f t="shared" si="401"/>
        <v>4628</v>
      </c>
      <c r="M2878" s="2">
        <f t="shared" si="402"/>
        <v>4629</v>
      </c>
      <c r="N2878" s="2">
        <f t="shared" si="403"/>
        <v>4628</v>
      </c>
      <c r="O2878">
        <f t="shared" si="397"/>
        <v>2023</v>
      </c>
      <c r="P2878" t="str">
        <f t="shared" si="398"/>
        <v>Jan</v>
      </c>
      <c r="Q2878" t="str">
        <f t="shared" si="399"/>
        <v>Jan-2023</v>
      </c>
      <c r="R2878" s="2" t="str">
        <f t="shared" si="404"/>
        <v>CHILDREN</v>
      </c>
    </row>
    <row r="2879" spans="1:18" x14ac:dyDescent="0.35">
      <c r="A2879" s="1">
        <v>45260</v>
      </c>
      <c r="B2879" t="s">
        <v>2910</v>
      </c>
      <c r="C2879">
        <v>44</v>
      </c>
      <c r="D2879" t="s">
        <v>14</v>
      </c>
      <c r="E2879" t="s">
        <v>35</v>
      </c>
      <c r="F2879" t="s">
        <v>23</v>
      </c>
      <c r="G2879" s="6">
        <f>VLOOKUP(F2879,S$11:$T$15, 2, FALSE)</f>
        <v>2440.2966694490819</v>
      </c>
      <c r="H2879" t="s">
        <v>12</v>
      </c>
      <c r="I2879" s="2">
        <v>3630.9</v>
      </c>
      <c r="J2879" t="str">
        <f t="shared" si="400"/>
        <v>40-59</v>
      </c>
      <c r="K2879" s="2">
        <f t="shared" si="396"/>
        <v>3993.9900000000002</v>
      </c>
      <c r="L2879" s="2">
        <f t="shared" si="401"/>
        <v>3994</v>
      </c>
      <c r="M2879" s="2">
        <f t="shared" si="402"/>
        <v>3994</v>
      </c>
      <c r="N2879" s="2">
        <f t="shared" si="403"/>
        <v>3993</v>
      </c>
      <c r="O2879">
        <f t="shared" si="397"/>
        <v>2023</v>
      </c>
      <c r="P2879" t="str">
        <f t="shared" si="398"/>
        <v>Nov</v>
      </c>
      <c r="Q2879" t="str">
        <f t="shared" si="399"/>
        <v>Nov-2023</v>
      </c>
      <c r="R2879" s="2" t="str">
        <f t="shared" si="404"/>
        <v>ADULTS</v>
      </c>
    </row>
    <row r="2880" spans="1:18" x14ac:dyDescent="0.35">
      <c r="A2880" s="1">
        <v>45257</v>
      </c>
      <c r="B2880" t="s">
        <v>2911</v>
      </c>
      <c r="C2880">
        <v>9</v>
      </c>
      <c r="D2880" t="s">
        <v>21</v>
      </c>
      <c r="E2880" t="s">
        <v>33</v>
      </c>
      <c r="F2880" t="s">
        <v>16</v>
      </c>
      <c r="G2880" s="6">
        <f>VLOOKUP(F2880,S$11:$T$15, 2, FALSE)</f>
        <v>2509.1716796874998</v>
      </c>
      <c r="H2880" t="s">
        <v>17</v>
      </c>
      <c r="I2880" s="2">
        <v>2513.84</v>
      </c>
      <c r="J2880" t="str">
        <f t="shared" si="400"/>
        <v>0-17</v>
      </c>
      <c r="K2880" s="2">
        <f t="shared" si="396"/>
        <v>2765.2240000000002</v>
      </c>
      <c r="L2880" s="2">
        <f t="shared" si="401"/>
        <v>2765</v>
      </c>
      <c r="M2880" s="2">
        <f t="shared" si="402"/>
        <v>2766</v>
      </c>
      <c r="N2880" s="2">
        <f t="shared" si="403"/>
        <v>2765</v>
      </c>
      <c r="O2880">
        <f t="shared" si="397"/>
        <v>2023</v>
      </c>
      <c r="P2880" t="str">
        <f t="shared" si="398"/>
        <v>Nov</v>
      </c>
      <c r="Q2880" t="str">
        <f t="shared" si="399"/>
        <v>Nov-2023</v>
      </c>
      <c r="R2880" s="2" t="str">
        <f t="shared" si="404"/>
        <v>CHILDREN</v>
      </c>
    </row>
    <row r="2881" spans="1:18" x14ac:dyDescent="0.35">
      <c r="A2881" s="1">
        <v>45231</v>
      </c>
      <c r="B2881" t="s">
        <v>2912</v>
      </c>
      <c r="C2881">
        <v>52</v>
      </c>
      <c r="D2881" t="s">
        <v>21</v>
      </c>
      <c r="E2881" t="s">
        <v>35</v>
      </c>
      <c r="F2881" t="s">
        <v>30</v>
      </c>
      <c r="G2881" s="6">
        <f>VLOOKUP(F2881,S$11:$T$15, 2, FALSE)</f>
        <v>2496.7676064257025</v>
      </c>
      <c r="H2881" t="s">
        <v>40</v>
      </c>
      <c r="I2881" s="2">
        <v>3622.96</v>
      </c>
      <c r="J2881" t="str">
        <f t="shared" si="400"/>
        <v>40-59</v>
      </c>
      <c r="K2881" s="2">
        <f t="shared" si="396"/>
        <v>3985.2560000000003</v>
      </c>
      <c r="L2881" s="2">
        <f t="shared" si="401"/>
        <v>3985</v>
      </c>
      <c r="M2881" s="2">
        <f t="shared" si="402"/>
        <v>3986</v>
      </c>
      <c r="N2881" s="2">
        <f t="shared" si="403"/>
        <v>3985</v>
      </c>
      <c r="O2881">
        <f t="shared" si="397"/>
        <v>2023</v>
      </c>
      <c r="P2881" t="str">
        <f t="shared" si="398"/>
        <v>Nov</v>
      </c>
      <c r="Q2881" t="str">
        <f t="shared" si="399"/>
        <v>Nov-2023</v>
      </c>
      <c r="R2881" s="2" t="str">
        <f t="shared" si="404"/>
        <v>ADULTS</v>
      </c>
    </row>
    <row r="2882" spans="1:18" x14ac:dyDescent="0.35">
      <c r="A2882" s="1">
        <v>44687</v>
      </c>
      <c r="B2882" t="s">
        <v>2913</v>
      </c>
      <c r="C2882">
        <v>94</v>
      </c>
      <c r="D2882" t="s">
        <v>9</v>
      </c>
      <c r="E2882" t="s">
        <v>19</v>
      </c>
      <c r="F2882" t="s">
        <v>23</v>
      </c>
      <c r="G2882" s="6">
        <f>VLOOKUP(F2882,S$11:$T$15, 2, FALSE)</f>
        <v>2440.2966694490819</v>
      </c>
      <c r="H2882" t="s">
        <v>12</v>
      </c>
      <c r="I2882" s="2">
        <v>4719.4799999999996</v>
      </c>
      <c r="J2882" t="str">
        <f t="shared" si="400"/>
        <v>&gt;59</v>
      </c>
      <c r="K2882" s="2">
        <f t="shared" ref="K2882:K2945" si="405">I2882*1.1</f>
        <v>5191.4279999999999</v>
      </c>
      <c r="L2882" s="2">
        <f t="shared" si="401"/>
        <v>5191</v>
      </c>
      <c r="M2882" s="2">
        <f t="shared" si="402"/>
        <v>5192</v>
      </c>
      <c r="N2882" s="2">
        <f t="shared" si="403"/>
        <v>5191</v>
      </c>
      <c r="O2882">
        <f t="shared" ref="O2882:O2945" si="406">YEAR(A2882)</f>
        <v>2022</v>
      </c>
      <c r="P2882" t="str">
        <f t="shared" ref="P2882:P2945" si="407">TEXT(A2882, "MMM")</f>
        <v>May</v>
      </c>
      <c r="Q2882" t="str">
        <f t="shared" ref="Q2882:Q2945" si="408">TEXT(A2882, "MMM-YYYY")</f>
        <v>May-2022</v>
      </c>
      <c r="R2882" s="2" t="str">
        <f t="shared" si="404"/>
        <v>ADULTS</v>
      </c>
    </row>
    <row r="2883" spans="1:18" x14ac:dyDescent="0.35">
      <c r="A2883" s="1">
        <v>44993</v>
      </c>
      <c r="B2883" t="s">
        <v>2914</v>
      </c>
      <c r="C2883">
        <v>39</v>
      </c>
      <c r="D2883" t="s">
        <v>21</v>
      </c>
      <c r="E2883" t="s">
        <v>22</v>
      </c>
      <c r="F2883" t="s">
        <v>16</v>
      </c>
      <c r="G2883" s="6">
        <f>VLOOKUP(F2883,S$11:$T$15, 2, FALSE)</f>
        <v>2509.1716796874998</v>
      </c>
      <c r="H2883" t="s">
        <v>12</v>
      </c>
      <c r="I2883" s="2">
        <v>2126.13</v>
      </c>
      <c r="J2883" t="str">
        <f t="shared" ref="J2883:J2946" si="409">IF(C2883&lt;=17,"0-17",IF(C2883&lt;=39, "18-39", IF(C2883&lt;=59, "40-59", "&gt;59")))</f>
        <v>18-39</v>
      </c>
      <c r="K2883" s="2">
        <f t="shared" si="405"/>
        <v>2338.7430000000004</v>
      </c>
      <c r="L2883" s="2">
        <f t="shared" ref="L2883:L2946" si="410">ROUND(K2883, 0)</f>
        <v>2339</v>
      </c>
      <c r="M2883" s="2">
        <f t="shared" ref="M2883:M2946" si="411">ROUNDUP(K2883, 0)</f>
        <v>2339</v>
      </c>
      <c r="N2883" s="2">
        <f t="shared" ref="N2883:N2946" si="412">ROUNDDOWN(K2883,0)</f>
        <v>2338</v>
      </c>
      <c r="O2883">
        <f t="shared" si="406"/>
        <v>2023</v>
      </c>
      <c r="P2883" t="str">
        <f t="shared" si="407"/>
        <v>Mar</v>
      </c>
      <c r="Q2883" t="str">
        <f t="shared" si="408"/>
        <v>Mar-2023</v>
      </c>
      <c r="R2883" s="2" t="str">
        <f t="shared" ref="R2883:R2946" si="413">IF(C2883&gt;=18, "ADULTS", "CHILDREN")</f>
        <v>ADULTS</v>
      </c>
    </row>
    <row r="2884" spans="1:18" x14ac:dyDescent="0.35">
      <c r="A2884" s="1">
        <v>45197</v>
      </c>
      <c r="B2884" t="s">
        <v>2915</v>
      </c>
      <c r="C2884">
        <v>94</v>
      </c>
      <c r="D2884" t="s">
        <v>14</v>
      </c>
      <c r="E2884" t="s">
        <v>15</v>
      </c>
      <c r="F2884" t="s">
        <v>30</v>
      </c>
      <c r="G2884" s="6">
        <f>VLOOKUP(F2884,S$11:$T$15, 2, FALSE)</f>
        <v>2496.7676064257025</v>
      </c>
      <c r="H2884" t="s">
        <v>17</v>
      </c>
      <c r="I2884" s="2">
        <v>4637.4799999999996</v>
      </c>
      <c r="J2884" t="str">
        <f t="shared" si="409"/>
        <v>&gt;59</v>
      </c>
      <c r="K2884" s="2">
        <f t="shared" si="405"/>
        <v>5101.2280000000001</v>
      </c>
      <c r="L2884" s="2">
        <f t="shared" si="410"/>
        <v>5101</v>
      </c>
      <c r="M2884" s="2">
        <f t="shared" si="411"/>
        <v>5102</v>
      </c>
      <c r="N2884" s="2">
        <f t="shared" si="412"/>
        <v>5101</v>
      </c>
      <c r="O2884">
        <f t="shared" si="406"/>
        <v>2023</v>
      </c>
      <c r="P2884" t="str">
        <f t="shared" si="407"/>
        <v>Sep</v>
      </c>
      <c r="Q2884" t="str">
        <f t="shared" si="408"/>
        <v>Sep-2023</v>
      </c>
      <c r="R2884" s="2" t="str">
        <f t="shared" si="413"/>
        <v>ADULTS</v>
      </c>
    </row>
    <row r="2885" spans="1:18" x14ac:dyDescent="0.35">
      <c r="A2885" s="1">
        <v>44781</v>
      </c>
      <c r="B2885" t="s">
        <v>2916</v>
      </c>
      <c r="C2885">
        <v>67</v>
      </c>
      <c r="D2885" t="s">
        <v>14</v>
      </c>
      <c r="E2885" t="s">
        <v>22</v>
      </c>
      <c r="F2885" t="s">
        <v>30</v>
      </c>
      <c r="G2885" s="6">
        <f>VLOOKUP(F2885,S$11:$T$15, 2, FALSE)</f>
        <v>2496.7676064257025</v>
      </c>
      <c r="H2885" t="s">
        <v>67</v>
      </c>
      <c r="I2885" s="2">
        <v>4462.5600000000004</v>
      </c>
      <c r="J2885" t="str">
        <f t="shared" si="409"/>
        <v>&gt;59</v>
      </c>
      <c r="K2885" s="2">
        <f t="shared" si="405"/>
        <v>4908.8160000000007</v>
      </c>
      <c r="L2885" s="2">
        <f t="shared" si="410"/>
        <v>4909</v>
      </c>
      <c r="M2885" s="2">
        <f t="shared" si="411"/>
        <v>4909</v>
      </c>
      <c r="N2885" s="2">
        <f t="shared" si="412"/>
        <v>4908</v>
      </c>
      <c r="O2885">
        <f t="shared" si="406"/>
        <v>2022</v>
      </c>
      <c r="P2885" t="str">
        <f t="shared" si="407"/>
        <v>Aug</v>
      </c>
      <c r="Q2885" t="str">
        <f t="shared" si="408"/>
        <v>Aug-2022</v>
      </c>
      <c r="R2885" s="2" t="str">
        <f t="shared" si="413"/>
        <v>ADULTS</v>
      </c>
    </row>
    <row r="2886" spans="1:18" x14ac:dyDescent="0.35">
      <c r="A2886" s="1">
        <v>44819</v>
      </c>
      <c r="B2886" t="s">
        <v>2917</v>
      </c>
      <c r="C2886">
        <v>96</v>
      </c>
      <c r="D2886" t="s">
        <v>21</v>
      </c>
      <c r="E2886" t="s">
        <v>19</v>
      </c>
      <c r="F2886" t="s">
        <v>11</v>
      </c>
      <c r="G2886" s="6">
        <f>VLOOKUP(F2886,S$11:$T$15, 2, FALSE)</f>
        <v>2503.6022787783868</v>
      </c>
      <c r="H2886" t="s">
        <v>40</v>
      </c>
      <c r="I2886" s="2">
        <v>4610.16</v>
      </c>
      <c r="J2886" t="str">
        <f t="shared" si="409"/>
        <v>&gt;59</v>
      </c>
      <c r="K2886" s="2">
        <f t="shared" si="405"/>
        <v>5071.1760000000004</v>
      </c>
      <c r="L2886" s="2">
        <f t="shared" si="410"/>
        <v>5071</v>
      </c>
      <c r="M2886" s="2">
        <f t="shared" si="411"/>
        <v>5072</v>
      </c>
      <c r="N2886" s="2">
        <f t="shared" si="412"/>
        <v>5071</v>
      </c>
      <c r="O2886">
        <f t="shared" si="406"/>
        <v>2022</v>
      </c>
      <c r="P2886" t="str">
        <f t="shared" si="407"/>
        <v>Sep</v>
      </c>
      <c r="Q2886" t="str">
        <f t="shared" si="408"/>
        <v>Sep-2022</v>
      </c>
      <c r="R2886" s="2" t="str">
        <f t="shared" si="413"/>
        <v>ADULTS</v>
      </c>
    </row>
    <row r="2887" spans="1:18" x14ac:dyDescent="0.35">
      <c r="A2887" s="1">
        <v>45271</v>
      </c>
      <c r="B2887" t="s">
        <v>2918</v>
      </c>
      <c r="C2887">
        <v>63</v>
      </c>
      <c r="D2887" t="s">
        <v>9</v>
      </c>
      <c r="E2887" t="s">
        <v>33</v>
      </c>
      <c r="F2887" t="s">
        <v>23</v>
      </c>
      <c r="G2887" s="6">
        <f>VLOOKUP(F2887,S$11:$T$15, 2, FALSE)</f>
        <v>2440.2966694490819</v>
      </c>
      <c r="H2887" t="s">
        <v>40</v>
      </c>
      <c r="I2887" s="2">
        <v>609.71</v>
      </c>
      <c r="J2887" t="str">
        <f t="shared" si="409"/>
        <v>&gt;59</v>
      </c>
      <c r="K2887" s="2">
        <f t="shared" si="405"/>
        <v>670.68100000000004</v>
      </c>
      <c r="L2887" s="2">
        <f t="shared" si="410"/>
        <v>671</v>
      </c>
      <c r="M2887" s="2">
        <f t="shared" si="411"/>
        <v>671</v>
      </c>
      <c r="N2887" s="2">
        <f t="shared" si="412"/>
        <v>670</v>
      </c>
      <c r="O2887">
        <f t="shared" si="406"/>
        <v>2023</v>
      </c>
      <c r="P2887" t="str">
        <f t="shared" si="407"/>
        <v>Dec</v>
      </c>
      <c r="Q2887" t="str">
        <f t="shared" si="408"/>
        <v>Dec-2023</v>
      </c>
      <c r="R2887" s="2" t="str">
        <f t="shared" si="413"/>
        <v>ADULTS</v>
      </c>
    </row>
    <row r="2888" spans="1:18" x14ac:dyDescent="0.35">
      <c r="A2888" s="1">
        <v>44627</v>
      </c>
      <c r="B2888" t="s">
        <v>2919</v>
      </c>
      <c r="C2888">
        <v>43</v>
      </c>
      <c r="D2888" t="s">
        <v>14</v>
      </c>
      <c r="E2888" t="s">
        <v>33</v>
      </c>
      <c r="F2888" t="s">
        <v>16</v>
      </c>
      <c r="G2888" s="6">
        <f>VLOOKUP(F2888,S$11:$T$15, 2, FALSE)</f>
        <v>2509.1716796874998</v>
      </c>
      <c r="H2888" t="s">
        <v>17</v>
      </c>
      <c r="I2888" s="2">
        <v>768.73</v>
      </c>
      <c r="J2888" t="str">
        <f t="shared" si="409"/>
        <v>40-59</v>
      </c>
      <c r="K2888" s="2">
        <f t="shared" si="405"/>
        <v>845.60300000000007</v>
      </c>
      <c r="L2888" s="2">
        <f t="shared" si="410"/>
        <v>846</v>
      </c>
      <c r="M2888" s="2">
        <f t="shared" si="411"/>
        <v>846</v>
      </c>
      <c r="N2888" s="2">
        <f t="shared" si="412"/>
        <v>845</v>
      </c>
      <c r="O2888">
        <f t="shared" si="406"/>
        <v>2022</v>
      </c>
      <c r="P2888" t="str">
        <f t="shared" si="407"/>
        <v>Mar</v>
      </c>
      <c r="Q2888" t="str">
        <f t="shared" si="408"/>
        <v>Mar-2022</v>
      </c>
      <c r="R2888" s="2" t="str">
        <f t="shared" si="413"/>
        <v>ADULTS</v>
      </c>
    </row>
    <row r="2889" spans="1:18" x14ac:dyDescent="0.35">
      <c r="A2889" s="1">
        <v>44836</v>
      </c>
      <c r="B2889" t="s">
        <v>2920</v>
      </c>
      <c r="C2889">
        <v>16</v>
      </c>
      <c r="D2889" t="s">
        <v>9</v>
      </c>
      <c r="E2889" t="s">
        <v>22</v>
      </c>
      <c r="F2889" t="s">
        <v>16</v>
      </c>
      <c r="G2889" s="6">
        <f>VLOOKUP(F2889,S$11:$T$15, 2, FALSE)</f>
        <v>2509.1716796874998</v>
      </c>
      <c r="H2889" t="s">
        <v>67</v>
      </c>
      <c r="I2889" s="2">
        <v>1410.47</v>
      </c>
      <c r="J2889" t="str">
        <f t="shared" si="409"/>
        <v>0-17</v>
      </c>
      <c r="K2889" s="2">
        <f t="shared" si="405"/>
        <v>1551.5170000000001</v>
      </c>
      <c r="L2889" s="2">
        <f t="shared" si="410"/>
        <v>1552</v>
      </c>
      <c r="M2889" s="2">
        <f t="shared" si="411"/>
        <v>1552</v>
      </c>
      <c r="N2889" s="2">
        <f t="shared" si="412"/>
        <v>1551</v>
      </c>
      <c r="O2889">
        <f t="shared" si="406"/>
        <v>2022</v>
      </c>
      <c r="P2889" t="str">
        <f t="shared" si="407"/>
        <v>Oct</v>
      </c>
      <c r="Q2889" t="str">
        <f t="shared" si="408"/>
        <v>Oct-2022</v>
      </c>
      <c r="R2889" s="2" t="str">
        <f t="shared" si="413"/>
        <v>CHILDREN</v>
      </c>
    </row>
    <row r="2890" spans="1:18" x14ac:dyDescent="0.35">
      <c r="A2890" s="1">
        <v>44993</v>
      </c>
      <c r="B2890" t="s">
        <v>2921</v>
      </c>
      <c r="C2890">
        <v>70</v>
      </c>
      <c r="D2890" t="s">
        <v>21</v>
      </c>
      <c r="E2890" t="s">
        <v>19</v>
      </c>
      <c r="F2890" t="s">
        <v>16</v>
      </c>
      <c r="G2890" s="6">
        <f>VLOOKUP(F2890,S$11:$T$15, 2, FALSE)</f>
        <v>2509.1716796874998</v>
      </c>
      <c r="H2890" t="s">
        <v>37</v>
      </c>
      <c r="I2890" s="2">
        <v>4282.2</v>
      </c>
      <c r="J2890" t="str">
        <f t="shared" si="409"/>
        <v>&gt;59</v>
      </c>
      <c r="K2890" s="2">
        <f t="shared" si="405"/>
        <v>4710.42</v>
      </c>
      <c r="L2890" s="2">
        <f t="shared" si="410"/>
        <v>4710</v>
      </c>
      <c r="M2890" s="2">
        <f t="shared" si="411"/>
        <v>4711</v>
      </c>
      <c r="N2890" s="2">
        <f t="shared" si="412"/>
        <v>4710</v>
      </c>
      <c r="O2890">
        <f t="shared" si="406"/>
        <v>2023</v>
      </c>
      <c r="P2890" t="str">
        <f t="shared" si="407"/>
        <v>Mar</v>
      </c>
      <c r="Q2890" t="str">
        <f t="shared" si="408"/>
        <v>Mar-2023</v>
      </c>
      <c r="R2890" s="2" t="str">
        <f t="shared" si="413"/>
        <v>ADULTS</v>
      </c>
    </row>
    <row r="2891" spans="1:18" x14ac:dyDescent="0.35">
      <c r="A2891" s="1">
        <v>45124</v>
      </c>
      <c r="B2891" t="s">
        <v>2922</v>
      </c>
      <c r="C2891">
        <v>61</v>
      </c>
      <c r="D2891" t="s">
        <v>21</v>
      </c>
      <c r="E2891" t="s">
        <v>10</v>
      </c>
      <c r="F2891" t="s">
        <v>30</v>
      </c>
      <c r="G2891" s="6">
        <f>VLOOKUP(F2891,S$11:$T$15, 2, FALSE)</f>
        <v>2496.7676064257025</v>
      </c>
      <c r="H2891" t="s">
        <v>28</v>
      </c>
      <c r="I2891" s="2">
        <v>1931.44</v>
      </c>
      <c r="J2891" t="str">
        <f t="shared" si="409"/>
        <v>&gt;59</v>
      </c>
      <c r="K2891" s="2">
        <f t="shared" si="405"/>
        <v>2124.5840000000003</v>
      </c>
      <c r="L2891" s="2">
        <f t="shared" si="410"/>
        <v>2125</v>
      </c>
      <c r="M2891" s="2">
        <f t="shared" si="411"/>
        <v>2125</v>
      </c>
      <c r="N2891" s="2">
        <f t="shared" si="412"/>
        <v>2124</v>
      </c>
      <c r="O2891">
        <f t="shared" si="406"/>
        <v>2023</v>
      </c>
      <c r="P2891" t="str">
        <f t="shared" si="407"/>
        <v>Jul</v>
      </c>
      <c r="Q2891" t="str">
        <f t="shared" si="408"/>
        <v>Jul-2023</v>
      </c>
      <c r="R2891" s="2" t="str">
        <f t="shared" si="413"/>
        <v>ADULTS</v>
      </c>
    </row>
    <row r="2892" spans="1:18" x14ac:dyDescent="0.35">
      <c r="A2892" s="1">
        <v>45129</v>
      </c>
      <c r="B2892" t="s">
        <v>2923</v>
      </c>
      <c r="C2892">
        <v>26</v>
      </c>
      <c r="D2892" t="s">
        <v>9</v>
      </c>
      <c r="E2892" t="s">
        <v>25</v>
      </c>
      <c r="F2892" t="s">
        <v>16</v>
      </c>
      <c r="G2892" s="6">
        <f>VLOOKUP(F2892,S$11:$T$15, 2, FALSE)</f>
        <v>2509.1716796874998</v>
      </c>
      <c r="H2892" t="s">
        <v>28</v>
      </c>
      <c r="I2892" s="2">
        <v>2756.05</v>
      </c>
      <c r="J2892" t="str">
        <f t="shared" si="409"/>
        <v>18-39</v>
      </c>
      <c r="K2892" s="2">
        <f t="shared" si="405"/>
        <v>3031.6550000000007</v>
      </c>
      <c r="L2892" s="2">
        <f t="shared" si="410"/>
        <v>3032</v>
      </c>
      <c r="M2892" s="2">
        <f t="shared" si="411"/>
        <v>3032</v>
      </c>
      <c r="N2892" s="2">
        <f t="shared" si="412"/>
        <v>3031</v>
      </c>
      <c r="O2892">
        <f t="shared" si="406"/>
        <v>2023</v>
      </c>
      <c r="P2892" t="str">
        <f t="shared" si="407"/>
        <v>Jul</v>
      </c>
      <c r="Q2892" t="str">
        <f t="shared" si="408"/>
        <v>Jul-2023</v>
      </c>
      <c r="R2892" s="2" t="str">
        <f t="shared" si="413"/>
        <v>ADULTS</v>
      </c>
    </row>
    <row r="2893" spans="1:18" x14ac:dyDescent="0.35">
      <c r="A2893" s="1">
        <v>45254</v>
      </c>
      <c r="B2893" t="s">
        <v>2924</v>
      </c>
      <c r="C2893">
        <v>10</v>
      </c>
      <c r="D2893" t="s">
        <v>21</v>
      </c>
      <c r="E2893" t="s">
        <v>33</v>
      </c>
      <c r="F2893" t="s">
        <v>30</v>
      </c>
      <c r="G2893" s="6">
        <f>VLOOKUP(F2893,S$11:$T$15, 2, FALSE)</f>
        <v>2496.7676064257025</v>
      </c>
      <c r="H2893" t="s">
        <v>12</v>
      </c>
      <c r="I2893" s="2">
        <v>2056.6</v>
      </c>
      <c r="J2893" t="str">
        <f t="shared" si="409"/>
        <v>0-17</v>
      </c>
      <c r="K2893" s="2">
        <f t="shared" si="405"/>
        <v>2262.2600000000002</v>
      </c>
      <c r="L2893" s="2">
        <f t="shared" si="410"/>
        <v>2262</v>
      </c>
      <c r="M2893" s="2">
        <f t="shared" si="411"/>
        <v>2263</v>
      </c>
      <c r="N2893" s="2">
        <f t="shared" si="412"/>
        <v>2262</v>
      </c>
      <c r="O2893">
        <f t="shared" si="406"/>
        <v>2023</v>
      </c>
      <c r="P2893" t="str">
        <f t="shared" si="407"/>
        <v>Nov</v>
      </c>
      <c r="Q2893" t="str">
        <f t="shared" si="408"/>
        <v>Nov-2023</v>
      </c>
      <c r="R2893" s="2" t="str">
        <f t="shared" si="413"/>
        <v>CHILDREN</v>
      </c>
    </row>
    <row r="2894" spans="1:18" x14ac:dyDescent="0.35">
      <c r="A2894" s="1">
        <v>44905</v>
      </c>
      <c r="B2894" t="s">
        <v>2925</v>
      </c>
      <c r="C2894">
        <v>88</v>
      </c>
      <c r="D2894" t="s">
        <v>9</v>
      </c>
      <c r="E2894" t="s">
        <v>35</v>
      </c>
      <c r="F2894" t="s">
        <v>23</v>
      </c>
      <c r="G2894" s="6">
        <f>VLOOKUP(F2894,S$11:$T$15, 2, FALSE)</f>
        <v>2440.2966694490819</v>
      </c>
      <c r="H2894" t="s">
        <v>12</v>
      </c>
      <c r="I2894" s="2">
        <v>918.93</v>
      </c>
      <c r="J2894" t="str">
        <f t="shared" si="409"/>
        <v>&gt;59</v>
      </c>
      <c r="K2894" s="2">
        <f t="shared" si="405"/>
        <v>1010.823</v>
      </c>
      <c r="L2894" s="2">
        <f t="shared" si="410"/>
        <v>1011</v>
      </c>
      <c r="M2894" s="2">
        <f t="shared" si="411"/>
        <v>1011</v>
      </c>
      <c r="N2894" s="2">
        <f t="shared" si="412"/>
        <v>1010</v>
      </c>
      <c r="O2894">
        <f t="shared" si="406"/>
        <v>2022</v>
      </c>
      <c r="P2894" t="str">
        <f t="shared" si="407"/>
        <v>Dec</v>
      </c>
      <c r="Q2894" t="str">
        <f t="shared" si="408"/>
        <v>Dec-2022</v>
      </c>
      <c r="R2894" s="2" t="str">
        <f t="shared" si="413"/>
        <v>ADULTS</v>
      </c>
    </row>
    <row r="2895" spans="1:18" x14ac:dyDescent="0.35">
      <c r="A2895" s="1">
        <v>44838</v>
      </c>
      <c r="B2895" t="s">
        <v>2926</v>
      </c>
      <c r="C2895">
        <v>14</v>
      </c>
      <c r="D2895" t="s">
        <v>21</v>
      </c>
      <c r="E2895" t="s">
        <v>15</v>
      </c>
      <c r="F2895" t="s">
        <v>11</v>
      </c>
      <c r="G2895" s="6">
        <f>VLOOKUP(F2895,S$11:$T$15, 2, FALSE)</f>
        <v>2503.6022787783868</v>
      </c>
      <c r="H2895" t="s">
        <v>28</v>
      </c>
      <c r="I2895" s="2">
        <v>1903.23</v>
      </c>
      <c r="J2895" t="str">
        <f t="shared" si="409"/>
        <v>0-17</v>
      </c>
      <c r="K2895" s="2">
        <f t="shared" si="405"/>
        <v>2093.5530000000003</v>
      </c>
      <c r="L2895" s="2">
        <f t="shared" si="410"/>
        <v>2094</v>
      </c>
      <c r="M2895" s="2">
        <f t="shared" si="411"/>
        <v>2094</v>
      </c>
      <c r="N2895" s="2">
        <f t="shared" si="412"/>
        <v>2093</v>
      </c>
      <c r="O2895">
        <f t="shared" si="406"/>
        <v>2022</v>
      </c>
      <c r="P2895" t="str">
        <f t="shared" si="407"/>
        <v>Oct</v>
      </c>
      <c r="Q2895" t="str">
        <f t="shared" si="408"/>
        <v>Oct-2022</v>
      </c>
      <c r="R2895" s="2" t="str">
        <f t="shared" si="413"/>
        <v>CHILDREN</v>
      </c>
    </row>
    <row r="2896" spans="1:18" x14ac:dyDescent="0.35">
      <c r="A2896" s="1">
        <v>45152</v>
      </c>
      <c r="B2896" t="s">
        <v>2927</v>
      </c>
      <c r="C2896">
        <v>39</v>
      </c>
      <c r="D2896" t="s">
        <v>9</v>
      </c>
      <c r="E2896" t="s">
        <v>35</v>
      </c>
      <c r="F2896" t="s">
        <v>16</v>
      </c>
      <c r="G2896" s="6">
        <f>VLOOKUP(F2896,S$11:$T$15, 2, FALSE)</f>
        <v>2509.1716796874998</v>
      </c>
      <c r="H2896" t="s">
        <v>17</v>
      </c>
      <c r="I2896" s="2">
        <v>4932.2</v>
      </c>
      <c r="J2896" t="str">
        <f t="shared" si="409"/>
        <v>18-39</v>
      </c>
      <c r="K2896" s="2">
        <f t="shared" si="405"/>
        <v>5425.42</v>
      </c>
      <c r="L2896" s="2">
        <f t="shared" si="410"/>
        <v>5425</v>
      </c>
      <c r="M2896" s="2">
        <f t="shared" si="411"/>
        <v>5426</v>
      </c>
      <c r="N2896" s="2">
        <f t="shared" si="412"/>
        <v>5425</v>
      </c>
      <c r="O2896">
        <f t="shared" si="406"/>
        <v>2023</v>
      </c>
      <c r="P2896" t="str">
        <f t="shared" si="407"/>
        <v>Aug</v>
      </c>
      <c r="Q2896" t="str">
        <f t="shared" si="408"/>
        <v>Aug-2023</v>
      </c>
      <c r="R2896" s="2" t="str">
        <f t="shared" si="413"/>
        <v>ADULTS</v>
      </c>
    </row>
    <row r="2897" spans="1:18" x14ac:dyDescent="0.35">
      <c r="A2897" s="1">
        <v>45107</v>
      </c>
      <c r="B2897" t="s">
        <v>2928</v>
      </c>
      <c r="C2897">
        <v>85</v>
      </c>
      <c r="D2897" t="s">
        <v>21</v>
      </c>
      <c r="E2897" t="s">
        <v>27</v>
      </c>
      <c r="F2897" t="s">
        <v>16</v>
      </c>
      <c r="G2897" s="6">
        <f>VLOOKUP(F2897,S$11:$T$15, 2, FALSE)</f>
        <v>2509.1716796874998</v>
      </c>
      <c r="H2897" t="s">
        <v>40</v>
      </c>
      <c r="I2897" s="2">
        <v>3043.82</v>
      </c>
      <c r="J2897" t="str">
        <f t="shared" si="409"/>
        <v>&gt;59</v>
      </c>
      <c r="K2897" s="2">
        <f t="shared" si="405"/>
        <v>3348.2020000000002</v>
      </c>
      <c r="L2897" s="2">
        <f t="shared" si="410"/>
        <v>3348</v>
      </c>
      <c r="M2897" s="2">
        <f t="shared" si="411"/>
        <v>3349</v>
      </c>
      <c r="N2897" s="2">
        <f t="shared" si="412"/>
        <v>3348</v>
      </c>
      <c r="O2897">
        <f t="shared" si="406"/>
        <v>2023</v>
      </c>
      <c r="P2897" t="str">
        <f t="shared" si="407"/>
        <v>Jun</v>
      </c>
      <c r="Q2897" t="str">
        <f t="shared" si="408"/>
        <v>Jun-2023</v>
      </c>
      <c r="R2897" s="2" t="str">
        <f t="shared" si="413"/>
        <v>ADULTS</v>
      </c>
    </row>
    <row r="2898" spans="1:18" x14ac:dyDescent="0.35">
      <c r="A2898" s="1">
        <v>44972</v>
      </c>
      <c r="B2898" t="s">
        <v>2929</v>
      </c>
      <c r="C2898">
        <v>12</v>
      </c>
      <c r="D2898" t="s">
        <v>9</v>
      </c>
      <c r="E2898" t="s">
        <v>19</v>
      </c>
      <c r="F2898" t="s">
        <v>16</v>
      </c>
      <c r="G2898" s="6">
        <f>VLOOKUP(F2898,S$11:$T$15, 2, FALSE)</f>
        <v>2509.1716796874998</v>
      </c>
      <c r="H2898" t="s">
        <v>37</v>
      </c>
      <c r="I2898" s="2">
        <v>3849.37</v>
      </c>
      <c r="J2898" t="str">
        <f t="shared" si="409"/>
        <v>0-17</v>
      </c>
      <c r="K2898" s="2">
        <f t="shared" si="405"/>
        <v>4234.3069999999998</v>
      </c>
      <c r="L2898" s="2">
        <f t="shared" si="410"/>
        <v>4234</v>
      </c>
      <c r="M2898" s="2">
        <f t="shared" si="411"/>
        <v>4235</v>
      </c>
      <c r="N2898" s="2">
        <f t="shared" si="412"/>
        <v>4234</v>
      </c>
      <c r="O2898">
        <f t="shared" si="406"/>
        <v>2023</v>
      </c>
      <c r="P2898" t="str">
        <f t="shared" si="407"/>
        <v>Feb</v>
      </c>
      <c r="Q2898" t="str">
        <f t="shared" si="408"/>
        <v>Feb-2023</v>
      </c>
      <c r="R2898" s="2" t="str">
        <f t="shared" si="413"/>
        <v>CHILDREN</v>
      </c>
    </row>
    <row r="2899" spans="1:18" x14ac:dyDescent="0.35">
      <c r="A2899" s="1">
        <v>44735</v>
      </c>
      <c r="B2899" t="s">
        <v>2930</v>
      </c>
      <c r="C2899">
        <v>64</v>
      </c>
      <c r="D2899" t="s">
        <v>14</v>
      </c>
      <c r="E2899" t="s">
        <v>10</v>
      </c>
      <c r="F2899" t="s">
        <v>11</v>
      </c>
      <c r="G2899" s="6">
        <f>VLOOKUP(F2899,S$11:$T$15, 2, FALSE)</f>
        <v>2503.6022787783868</v>
      </c>
      <c r="H2899" t="s">
        <v>17</v>
      </c>
      <c r="I2899" s="2">
        <v>4316.6899999999996</v>
      </c>
      <c r="J2899" t="str">
        <f t="shared" si="409"/>
        <v>&gt;59</v>
      </c>
      <c r="K2899" s="2">
        <f t="shared" si="405"/>
        <v>4748.3590000000004</v>
      </c>
      <c r="L2899" s="2">
        <f t="shared" si="410"/>
        <v>4748</v>
      </c>
      <c r="M2899" s="2">
        <f t="shared" si="411"/>
        <v>4749</v>
      </c>
      <c r="N2899" s="2">
        <f t="shared" si="412"/>
        <v>4748</v>
      </c>
      <c r="O2899">
        <f t="shared" si="406"/>
        <v>2022</v>
      </c>
      <c r="P2899" t="str">
        <f t="shared" si="407"/>
        <v>Jun</v>
      </c>
      <c r="Q2899" t="str">
        <f t="shared" si="408"/>
        <v>Jun-2022</v>
      </c>
      <c r="R2899" s="2" t="str">
        <f t="shared" si="413"/>
        <v>ADULTS</v>
      </c>
    </row>
    <row r="2900" spans="1:18" x14ac:dyDescent="0.35">
      <c r="A2900" s="1">
        <v>44776</v>
      </c>
      <c r="B2900" t="s">
        <v>2931</v>
      </c>
      <c r="C2900">
        <v>25</v>
      </c>
      <c r="D2900" t="s">
        <v>14</v>
      </c>
      <c r="E2900" t="s">
        <v>33</v>
      </c>
      <c r="F2900" t="s">
        <v>23</v>
      </c>
      <c r="G2900" s="6">
        <f>VLOOKUP(F2900,S$11:$T$15, 2, FALSE)</f>
        <v>2440.2966694490819</v>
      </c>
      <c r="H2900" t="s">
        <v>37</v>
      </c>
      <c r="I2900" s="2">
        <v>4529.8999999999996</v>
      </c>
      <c r="J2900" t="str">
        <f t="shared" si="409"/>
        <v>18-39</v>
      </c>
      <c r="K2900" s="2">
        <f t="shared" si="405"/>
        <v>4982.8900000000003</v>
      </c>
      <c r="L2900" s="2">
        <f t="shared" si="410"/>
        <v>4983</v>
      </c>
      <c r="M2900" s="2">
        <f t="shared" si="411"/>
        <v>4983</v>
      </c>
      <c r="N2900" s="2">
        <f t="shared" si="412"/>
        <v>4982</v>
      </c>
      <c r="O2900">
        <f t="shared" si="406"/>
        <v>2022</v>
      </c>
      <c r="P2900" t="str">
        <f t="shared" si="407"/>
        <v>Aug</v>
      </c>
      <c r="Q2900" t="str">
        <f t="shared" si="408"/>
        <v>Aug-2022</v>
      </c>
      <c r="R2900" s="2" t="str">
        <f t="shared" si="413"/>
        <v>ADULTS</v>
      </c>
    </row>
    <row r="2901" spans="1:18" x14ac:dyDescent="0.35">
      <c r="A2901" s="1">
        <v>44811</v>
      </c>
      <c r="B2901" t="s">
        <v>2932</v>
      </c>
      <c r="C2901">
        <v>88</v>
      </c>
      <c r="D2901" t="s">
        <v>9</v>
      </c>
      <c r="E2901" t="s">
        <v>15</v>
      </c>
      <c r="F2901" t="s">
        <v>16</v>
      </c>
      <c r="G2901" s="6">
        <f>VLOOKUP(F2901,S$11:$T$15, 2, FALSE)</f>
        <v>2509.1716796874998</v>
      </c>
      <c r="H2901" t="s">
        <v>40</v>
      </c>
      <c r="I2901" s="2">
        <v>4911.1899999999996</v>
      </c>
      <c r="J2901" t="str">
        <f t="shared" si="409"/>
        <v>&gt;59</v>
      </c>
      <c r="K2901" s="2">
        <f t="shared" si="405"/>
        <v>5402.3090000000002</v>
      </c>
      <c r="L2901" s="2">
        <f t="shared" si="410"/>
        <v>5402</v>
      </c>
      <c r="M2901" s="2">
        <f t="shared" si="411"/>
        <v>5403</v>
      </c>
      <c r="N2901" s="2">
        <f t="shared" si="412"/>
        <v>5402</v>
      </c>
      <c r="O2901">
        <f t="shared" si="406"/>
        <v>2022</v>
      </c>
      <c r="P2901" t="str">
        <f t="shared" si="407"/>
        <v>Sep</v>
      </c>
      <c r="Q2901" t="str">
        <f t="shared" si="408"/>
        <v>Sep-2022</v>
      </c>
      <c r="R2901" s="2" t="str">
        <f t="shared" si="413"/>
        <v>ADULTS</v>
      </c>
    </row>
    <row r="2902" spans="1:18" x14ac:dyDescent="0.35">
      <c r="A2902" s="1">
        <v>45125</v>
      </c>
      <c r="B2902" t="s">
        <v>2933</v>
      </c>
      <c r="C2902">
        <v>98</v>
      </c>
      <c r="D2902" t="s">
        <v>14</v>
      </c>
      <c r="E2902" t="s">
        <v>25</v>
      </c>
      <c r="F2902" t="s">
        <v>16</v>
      </c>
      <c r="G2902" s="6">
        <f>VLOOKUP(F2902,S$11:$T$15, 2, FALSE)</f>
        <v>2509.1716796874998</v>
      </c>
      <c r="H2902" t="s">
        <v>67</v>
      </c>
      <c r="I2902" s="2">
        <v>184.21</v>
      </c>
      <c r="J2902" t="str">
        <f t="shared" si="409"/>
        <v>&gt;59</v>
      </c>
      <c r="K2902" s="2">
        <f t="shared" si="405"/>
        <v>202.63100000000003</v>
      </c>
      <c r="L2902" s="2">
        <f t="shared" si="410"/>
        <v>203</v>
      </c>
      <c r="M2902" s="2">
        <f t="shared" si="411"/>
        <v>203</v>
      </c>
      <c r="N2902" s="2">
        <f t="shared" si="412"/>
        <v>202</v>
      </c>
      <c r="O2902">
        <f t="shared" si="406"/>
        <v>2023</v>
      </c>
      <c r="P2902" t="str">
        <f t="shared" si="407"/>
        <v>Jul</v>
      </c>
      <c r="Q2902" t="str">
        <f t="shared" si="408"/>
        <v>Jul-2023</v>
      </c>
      <c r="R2902" s="2" t="str">
        <f t="shared" si="413"/>
        <v>ADULTS</v>
      </c>
    </row>
    <row r="2903" spans="1:18" x14ac:dyDescent="0.35">
      <c r="A2903" s="1">
        <v>44652</v>
      </c>
      <c r="B2903" t="s">
        <v>2934</v>
      </c>
      <c r="C2903">
        <v>26</v>
      </c>
      <c r="D2903" t="s">
        <v>9</v>
      </c>
      <c r="E2903" t="s">
        <v>10</v>
      </c>
      <c r="F2903" t="s">
        <v>16</v>
      </c>
      <c r="G2903" s="6">
        <f>VLOOKUP(F2903,S$11:$T$15, 2, FALSE)</f>
        <v>2509.1716796874998</v>
      </c>
      <c r="H2903" t="s">
        <v>28</v>
      </c>
      <c r="I2903" s="2">
        <v>1778.91</v>
      </c>
      <c r="J2903" t="str">
        <f t="shared" si="409"/>
        <v>18-39</v>
      </c>
      <c r="K2903" s="2">
        <f t="shared" si="405"/>
        <v>1956.8010000000002</v>
      </c>
      <c r="L2903" s="2">
        <f t="shared" si="410"/>
        <v>1957</v>
      </c>
      <c r="M2903" s="2">
        <f t="shared" si="411"/>
        <v>1957</v>
      </c>
      <c r="N2903" s="2">
        <f t="shared" si="412"/>
        <v>1956</v>
      </c>
      <c r="O2903">
        <f t="shared" si="406"/>
        <v>2022</v>
      </c>
      <c r="P2903" t="str">
        <f t="shared" si="407"/>
        <v>Apr</v>
      </c>
      <c r="Q2903" t="str">
        <f t="shared" si="408"/>
        <v>Apr-2022</v>
      </c>
      <c r="R2903" s="2" t="str">
        <f t="shared" si="413"/>
        <v>ADULTS</v>
      </c>
    </row>
    <row r="2904" spans="1:18" x14ac:dyDescent="0.35">
      <c r="A2904" s="1">
        <v>44669</v>
      </c>
      <c r="B2904" t="s">
        <v>2935</v>
      </c>
      <c r="C2904">
        <v>13</v>
      </c>
      <c r="D2904" t="s">
        <v>9</v>
      </c>
      <c r="E2904" t="s">
        <v>10</v>
      </c>
      <c r="F2904" t="s">
        <v>11</v>
      </c>
      <c r="G2904" s="6">
        <f>VLOOKUP(F2904,S$11:$T$15, 2, FALSE)</f>
        <v>2503.6022787783868</v>
      </c>
      <c r="H2904" t="s">
        <v>37</v>
      </c>
      <c r="I2904" s="2">
        <v>2016.5</v>
      </c>
      <c r="J2904" t="str">
        <f t="shared" si="409"/>
        <v>0-17</v>
      </c>
      <c r="K2904" s="2">
        <f t="shared" si="405"/>
        <v>2218.15</v>
      </c>
      <c r="L2904" s="2">
        <f t="shared" si="410"/>
        <v>2218</v>
      </c>
      <c r="M2904" s="2">
        <f t="shared" si="411"/>
        <v>2219</v>
      </c>
      <c r="N2904" s="2">
        <f t="shared" si="412"/>
        <v>2218</v>
      </c>
      <c r="O2904">
        <f t="shared" si="406"/>
        <v>2022</v>
      </c>
      <c r="P2904" t="str">
        <f t="shared" si="407"/>
        <v>Apr</v>
      </c>
      <c r="Q2904" t="str">
        <f t="shared" si="408"/>
        <v>Apr-2022</v>
      </c>
      <c r="R2904" s="2" t="str">
        <f t="shared" si="413"/>
        <v>CHILDREN</v>
      </c>
    </row>
    <row r="2905" spans="1:18" x14ac:dyDescent="0.35">
      <c r="A2905" s="1">
        <v>45265</v>
      </c>
      <c r="B2905" t="s">
        <v>2936</v>
      </c>
      <c r="C2905">
        <v>11</v>
      </c>
      <c r="D2905" t="s">
        <v>14</v>
      </c>
      <c r="E2905" t="s">
        <v>35</v>
      </c>
      <c r="F2905" t="s">
        <v>30</v>
      </c>
      <c r="G2905" s="6">
        <f>VLOOKUP(F2905,S$11:$T$15, 2, FALSE)</f>
        <v>2496.7676064257025</v>
      </c>
      <c r="H2905" t="s">
        <v>37</v>
      </c>
      <c r="I2905" s="2">
        <v>3922.89</v>
      </c>
      <c r="J2905" t="str">
        <f t="shared" si="409"/>
        <v>0-17</v>
      </c>
      <c r="K2905" s="2">
        <f t="shared" si="405"/>
        <v>4315.1790000000001</v>
      </c>
      <c r="L2905" s="2">
        <f t="shared" si="410"/>
        <v>4315</v>
      </c>
      <c r="M2905" s="2">
        <f t="shared" si="411"/>
        <v>4316</v>
      </c>
      <c r="N2905" s="2">
        <f t="shared" si="412"/>
        <v>4315</v>
      </c>
      <c r="O2905">
        <f t="shared" si="406"/>
        <v>2023</v>
      </c>
      <c r="P2905" t="str">
        <f t="shared" si="407"/>
        <v>Dec</v>
      </c>
      <c r="Q2905" t="str">
        <f t="shared" si="408"/>
        <v>Dec-2023</v>
      </c>
      <c r="R2905" s="2" t="str">
        <f t="shared" si="413"/>
        <v>CHILDREN</v>
      </c>
    </row>
    <row r="2906" spans="1:18" x14ac:dyDescent="0.35">
      <c r="A2906" s="1">
        <v>44739</v>
      </c>
      <c r="B2906" t="s">
        <v>2937</v>
      </c>
      <c r="C2906">
        <v>20</v>
      </c>
      <c r="D2906" t="s">
        <v>14</v>
      </c>
      <c r="E2906" t="s">
        <v>19</v>
      </c>
      <c r="F2906" t="s">
        <v>16</v>
      </c>
      <c r="G2906" s="6">
        <f>VLOOKUP(F2906,S$11:$T$15, 2, FALSE)</f>
        <v>2509.1716796874998</v>
      </c>
      <c r="H2906" t="s">
        <v>12</v>
      </c>
      <c r="I2906" s="2">
        <v>1027.73</v>
      </c>
      <c r="J2906" t="str">
        <f t="shared" si="409"/>
        <v>18-39</v>
      </c>
      <c r="K2906" s="2">
        <f t="shared" si="405"/>
        <v>1130.5030000000002</v>
      </c>
      <c r="L2906" s="2">
        <f t="shared" si="410"/>
        <v>1131</v>
      </c>
      <c r="M2906" s="2">
        <f t="shared" si="411"/>
        <v>1131</v>
      </c>
      <c r="N2906" s="2">
        <f t="shared" si="412"/>
        <v>1130</v>
      </c>
      <c r="O2906">
        <f t="shared" si="406"/>
        <v>2022</v>
      </c>
      <c r="P2906" t="str">
        <f t="shared" si="407"/>
        <v>Jun</v>
      </c>
      <c r="Q2906" t="str">
        <f t="shared" si="408"/>
        <v>Jun-2022</v>
      </c>
      <c r="R2906" s="2" t="str">
        <f t="shared" si="413"/>
        <v>ADULTS</v>
      </c>
    </row>
    <row r="2907" spans="1:18" x14ac:dyDescent="0.35">
      <c r="A2907" s="1">
        <v>44727</v>
      </c>
      <c r="B2907" t="s">
        <v>2938</v>
      </c>
      <c r="C2907">
        <v>58</v>
      </c>
      <c r="D2907" t="s">
        <v>21</v>
      </c>
      <c r="E2907" t="s">
        <v>15</v>
      </c>
      <c r="F2907" t="s">
        <v>11</v>
      </c>
      <c r="G2907" s="6">
        <f>VLOOKUP(F2907,S$11:$T$15, 2, FALSE)</f>
        <v>2503.6022787783868</v>
      </c>
      <c r="H2907" t="s">
        <v>37</v>
      </c>
      <c r="I2907" s="2">
        <v>2346.2399999999998</v>
      </c>
      <c r="J2907" t="str">
        <f t="shared" si="409"/>
        <v>40-59</v>
      </c>
      <c r="K2907" s="2">
        <f t="shared" si="405"/>
        <v>2580.864</v>
      </c>
      <c r="L2907" s="2">
        <f t="shared" si="410"/>
        <v>2581</v>
      </c>
      <c r="M2907" s="2">
        <f t="shared" si="411"/>
        <v>2581</v>
      </c>
      <c r="N2907" s="2">
        <f t="shared" si="412"/>
        <v>2580</v>
      </c>
      <c r="O2907">
        <f t="shared" si="406"/>
        <v>2022</v>
      </c>
      <c r="P2907" t="str">
        <f t="shared" si="407"/>
        <v>Jun</v>
      </c>
      <c r="Q2907" t="str">
        <f t="shared" si="408"/>
        <v>Jun-2022</v>
      </c>
      <c r="R2907" s="2" t="str">
        <f t="shared" si="413"/>
        <v>ADULTS</v>
      </c>
    </row>
    <row r="2908" spans="1:18" x14ac:dyDescent="0.35">
      <c r="A2908" s="1">
        <v>45206</v>
      </c>
      <c r="B2908" t="s">
        <v>2939</v>
      </c>
      <c r="C2908">
        <v>80</v>
      </c>
      <c r="D2908" t="s">
        <v>21</v>
      </c>
      <c r="E2908" t="s">
        <v>19</v>
      </c>
      <c r="F2908" t="s">
        <v>30</v>
      </c>
      <c r="G2908" s="6">
        <f>VLOOKUP(F2908,S$11:$T$15, 2, FALSE)</f>
        <v>2496.7676064257025</v>
      </c>
      <c r="H2908" t="s">
        <v>40</v>
      </c>
      <c r="I2908" s="2">
        <v>3441.45</v>
      </c>
      <c r="J2908" t="str">
        <f t="shared" si="409"/>
        <v>&gt;59</v>
      </c>
      <c r="K2908" s="2">
        <f t="shared" si="405"/>
        <v>3785.5950000000003</v>
      </c>
      <c r="L2908" s="2">
        <f t="shared" si="410"/>
        <v>3786</v>
      </c>
      <c r="M2908" s="2">
        <f t="shared" si="411"/>
        <v>3786</v>
      </c>
      <c r="N2908" s="2">
        <f t="shared" si="412"/>
        <v>3785</v>
      </c>
      <c r="O2908">
        <f t="shared" si="406"/>
        <v>2023</v>
      </c>
      <c r="P2908" t="str">
        <f t="shared" si="407"/>
        <v>Oct</v>
      </c>
      <c r="Q2908" t="str">
        <f t="shared" si="408"/>
        <v>Oct-2023</v>
      </c>
      <c r="R2908" s="2" t="str">
        <f t="shared" si="413"/>
        <v>ADULTS</v>
      </c>
    </row>
    <row r="2909" spans="1:18" x14ac:dyDescent="0.35">
      <c r="A2909" s="1">
        <v>44680</v>
      </c>
      <c r="B2909" t="s">
        <v>2940</v>
      </c>
      <c r="C2909">
        <v>38</v>
      </c>
      <c r="D2909" t="s">
        <v>9</v>
      </c>
      <c r="E2909" t="s">
        <v>10</v>
      </c>
      <c r="F2909" t="s">
        <v>16</v>
      </c>
      <c r="G2909" s="6">
        <f>VLOOKUP(F2909,S$11:$T$15, 2, FALSE)</f>
        <v>2509.1716796874998</v>
      </c>
      <c r="H2909" t="s">
        <v>12</v>
      </c>
      <c r="I2909" s="2">
        <v>2143.04</v>
      </c>
      <c r="J2909" t="str">
        <f t="shared" si="409"/>
        <v>18-39</v>
      </c>
      <c r="K2909" s="2">
        <f t="shared" si="405"/>
        <v>2357.3440000000001</v>
      </c>
      <c r="L2909" s="2">
        <f t="shared" si="410"/>
        <v>2357</v>
      </c>
      <c r="M2909" s="2">
        <f t="shared" si="411"/>
        <v>2358</v>
      </c>
      <c r="N2909" s="2">
        <f t="shared" si="412"/>
        <v>2357</v>
      </c>
      <c r="O2909">
        <f t="shared" si="406"/>
        <v>2022</v>
      </c>
      <c r="P2909" t="str">
        <f t="shared" si="407"/>
        <v>Apr</v>
      </c>
      <c r="Q2909" t="str">
        <f t="shared" si="408"/>
        <v>Apr-2022</v>
      </c>
      <c r="R2909" s="2" t="str">
        <f t="shared" si="413"/>
        <v>ADULTS</v>
      </c>
    </row>
    <row r="2910" spans="1:18" x14ac:dyDescent="0.35">
      <c r="A2910" s="1">
        <v>45189</v>
      </c>
      <c r="B2910" t="s">
        <v>2941</v>
      </c>
      <c r="C2910">
        <v>77</v>
      </c>
      <c r="D2910" t="s">
        <v>21</v>
      </c>
      <c r="E2910" t="s">
        <v>25</v>
      </c>
      <c r="F2910" t="s">
        <v>23</v>
      </c>
      <c r="G2910" s="6">
        <f>VLOOKUP(F2910,S$11:$T$15, 2, FALSE)</f>
        <v>2440.2966694490819</v>
      </c>
      <c r="H2910" t="s">
        <v>12</v>
      </c>
      <c r="I2910" s="2">
        <v>1475.01</v>
      </c>
      <c r="J2910" t="str">
        <f t="shared" si="409"/>
        <v>&gt;59</v>
      </c>
      <c r="K2910" s="2">
        <f t="shared" si="405"/>
        <v>1622.5110000000002</v>
      </c>
      <c r="L2910" s="2">
        <f t="shared" si="410"/>
        <v>1623</v>
      </c>
      <c r="M2910" s="2">
        <f t="shared" si="411"/>
        <v>1623</v>
      </c>
      <c r="N2910" s="2">
        <f t="shared" si="412"/>
        <v>1622</v>
      </c>
      <c r="O2910">
        <f t="shared" si="406"/>
        <v>2023</v>
      </c>
      <c r="P2910" t="str">
        <f t="shared" si="407"/>
        <v>Sep</v>
      </c>
      <c r="Q2910" t="str">
        <f t="shared" si="408"/>
        <v>Sep-2023</v>
      </c>
      <c r="R2910" s="2" t="str">
        <f t="shared" si="413"/>
        <v>ADULTS</v>
      </c>
    </row>
    <row r="2911" spans="1:18" x14ac:dyDescent="0.35">
      <c r="A2911" s="1">
        <v>45234</v>
      </c>
      <c r="B2911" t="s">
        <v>2942</v>
      </c>
      <c r="C2911">
        <v>20</v>
      </c>
      <c r="D2911" t="s">
        <v>21</v>
      </c>
      <c r="E2911" t="s">
        <v>35</v>
      </c>
      <c r="F2911" t="s">
        <v>23</v>
      </c>
      <c r="G2911" s="6">
        <f>VLOOKUP(F2911,S$11:$T$15, 2, FALSE)</f>
        <v>2440.2966694490819</v>
      </c>
      <c r="H2911" t="s">
        <v>28</v>
      </c>
      <c r="I2911" s="2">
        <v>4130.28</v>
      </c>
      <c r="J2911" t="str">
        <f t="shared" si="409"/>
        <v>18-39</v>
      </c>
      <c r="K2911" s="2">
        <f t="shared" si="405"/>
        <v>4543.308</v>
      </c>
      <c r="L2911" s="2">
        <f t="shared" si="410"/>
        <v>4543</v>
      </c>
      <c r="M2911" s="2">
        <f t="shared" si="411"/>
        <v>4544</v>
      </c>
      <c r="N2911" s="2">
        <f t="shared" si="412"/>
        <v>4543</v>
      </c>
      <c r="O2911">
        <f t="shared" si="406"/>
        <v>2023</v>
      </c>
      <c r="P2911" t="str">
        <f t="shared" si="407"/>
        <v>Nov</v>
      </c>
      <c r="Q2911" t="str">
        <f t="shared" si="408"/>
        <v>Nov-2023</v>
      </c>
      <c r="R2911" s="2" t="str">
        <f t="shared" si="413"/>
        <v>ADULTS</v>
      </c>
    </row>
    <row r="2912" spans="1:18" x14ac:dyDescent="0.35">
      <c r="A2912" s="1">
        <v>45160</v>
      </c>
      <c r="B2912" t="s">
        <v>2943</v>
      </c>
      <c r="C2912">
        <v>57</v>
      </c>
      <c r="D2912" t="s">
        <v>14</v>
      </c>
      <c r="E2912" t="s">
        <v>19</v>
      </c>
      <c r="F2912" t="s">
        <v>30</v>
      </c>
      <c r="G2912" s="6">
        <f>VLOOKUP(F2912,S$11:$T$15, 2, FALSE)</f>
        <v>2496.7676064257025</v>
      </c>
      <c r="H2912" t="s">
        <v>28</v>
      </c>
      <c r="I2912" s="2">
        <v>2215.64</v>
      </c>
      <c r="J2912" t="str">
        <f t="shared" si="409"/>
        <v>40-59</v>
      </c>
      <c r="K2912" s="2">
        <f t="shared" si="405"/>
        <v>2437.2040000000002</v>
      </c>
      <c r="L2912" s="2">
        <f t="shared" si="410"/>
        <v>2437</v>
      </c>
      <c r="M2912" s="2">
        <f t="shared" si="411"/>
        <v>2438</v>
      </c>
      <c r="N2912" s="2">
        <f t="shared" si="412"/>
        <v>2437</v>
      </c>
      <c r="O2912">
        <f t="shared" si="406"/>
        <v>2023</v>
      </c>
      <c r="P2912" t="str">
        <f t="shared" si="407"/>
        <v>Aug</v>
      </c>
      <c r="Q2912" t="str">
        <f t="shared" si="408"/>
        <v>Aug-2023</v>
      </c>
      <c r="R2912" s="2" t="str">
        <f t="shared" si="413"/>
        <v>ADULTS</v>
      </c>
    </row>
    <row r="2913" spans="1:18" x14ac:dyDescent="0.35">
      <c r="A2913" s="1">
        <v>45046</v>
      </c>
      <c r="B2913" t="s">
        <v>2944</v>
      </c>
      <c r="C2913">
        <v>76</v>
      </c>
      <c r="D2913" t="s">
        <v>21</v>
      </c>
      <c r="E2913" t="s">
        <v>22</v>
      </c>
      <c r="F2913" t="s">
        <v>16</v>
      </c>
      <c r="G2913" s="6">
        <f>VLOOKUP(F2913,S$11:$T$15, 2, FALSE)</f>
        <v>2509.1716796874998</v>
      </c>
      <c r="H2913" t="s">
        <v>37</v>
      </c>
      <c r="I2913" s="2">
        <v>450.44</v>
      </c>
      <c r="J2913" t="str">
        <f t="shared" si="409"/>
        <v>&gt;59</v>
      </c>
      <c r="K2913" s="2">
        <f t="shared" si="405"/>
        <v>495.48400000000004</v>
      </c>
      <c r="L2913" s="2">
        <f t="shared" si="410"/>
        <v>495</v>
      </c>
      <c r="M2913" s="2">
        <f t="shared" si="411"/>
        <v>496</v>
      </c>
      <c r="N2913" s="2">
        <f t="shared" si="412"/>
        <v>495</v>
      </c>
      <c r="O2913">
        <f t="shared" si="406"/>
        <v>2023</v>
      </c>
      <c r="P2913" t="str">
        <f t="shared" si="407"/>
        <v>Apr</v>
      </c>
      <c r="Q2913" t="str">
        <f t="shared" si="408"/>
        <v>Apr-2023</v>
      </c>
      <c r="R2913" s="2" t="str">
        <f t="shared" si="413"/>
        <v>ADULTS</v>
      </c>
    </row>
    <row r="2914" spans="1:18" x14ac:dyDescent="0.35">
      <c r="A2914" s="1">
        <v>44983</v>
      </c>
      <c r="B2914" t="s">
        <v>2945</v>
      </c>
      <c r="C2914">
        <v>69</v>
      </c>
      <c r="D2914" t="s">
        <v>14</v>
      </c>
      <c r="E2914" t="s">
        <v>33</v>
      </c>
      <c r="F2914" t="s">
        <v>11</v>
      </c>
      <c r="G2914" s="6">
        <f>VLOOKUP(F2914,S$11:$T$15, 2, FALSE)</f>
        <v>2503.6022787783868</v>
      </c>
      <c r="H2914" t="s">
        <v>12</v>
      </c>
      <c r="I2914" s="2">
        <v>3783.16</v>
      </c>
      <c r="J2914" t="str">
        <f t="shared" si="409"/>
        <v>&gt;59</v>
      </c>
      <c r="K2914" s="2">
        <f t="shared" si="405"/>
        <v>4161.4760000000006</v>
      </c>
      <c r="L2914" s="2">
        <f t="shared" si="410"/>
        <v>4161</v>
      </c>
      <c r="M2914" s="2">
        <f t="shared" si="411"/>
        <v>4162</v>
      </c>
      <c r="N2914" s="2">
        <f t="shared" si="412"/>
        <v>4161</v>
      </c>
      <c r="O2914">
        <f t="shared" si="406"/>
        <v>2023</v>
      </c>
      <c r="P2914" t="str">
        <f t="shared" si="407"/>
        <v>Feb</v>
      </c>
      <c r="Q2914" t="str">
        <f t="shared" si="408"/>
        <v>Feb-2023</v>
      </c>
      <c r="R2914" s="2" t="str">
        <f t="shared" si="413"/>
        <v>ADULTS</v>
      </c>
    </row>
    <row r="2915" spans="1:18" x14ac:dyDescent="0.35">
      <c r="A2915" s="1">
        <v>44983</v>
      </c>
      <c r="B2915" t="s">
        <v>2946</v>
      </c>
      <c r="C2915">
        <v>90</v>
      </c>
      <c r="D2915" t="s">
        <v>14</v>
      </c>
      <c r="E2915" t="s">
        <v>19</v>
      </c>
      <c r="F2915" t="s">
        <v>16</v>
      </c>
      <c r="G2915" s="6">
        <f>VLOOKUP(F2915,S$11:$T$15, 2, FALSE)</f>
        <v>2509.1716796874998</v>
      </c>
      <c r="H2915" t="s">
        <v>37</v>
      </c>
      <c r="I2915" s="2">
        <v>2667.37</v>
      </c>
      <c r="J2915" t="str">
        <f t="shared" si="409"/>
        <v>&gt;59</v>
      </c>
      <c r="K2915" s="2">
        <f t="shared" si="405"/>
        <v>2934.107</v>
      </c>
      <c r="L2915" s="2">
        <f t="shared" si="410"/>
        <v>2934</v>
      </c>
      <c r="M2915" s="2">
        <f t="shared" si="411"/>
        <v>2935</v>
      </c>
      <c r="N2915" s="2">
        <f t="shared" si="412"/>
        <v>2934</v>
      </c>
      <c r="O2915">
        <f t="shared" si="406"/>
        <v>2023</v>
      </c>
      <c r="P2915" t="str">
        <f t="shared" si="407"/>
        <v>Feb</v>
      </c>
      <c r="Q2915" t="str">
        <f t="shared" si="408"/>
        <v>Feb-2023</v>
      </c>
      <c r="R2915" s="2" t="str">
        <f t="shared" si="413"/>
        <v>ADULTS</v>
      </c>
    </row>
    <row r="2916" spans="1:18" x14ac:dyDescent="0.35">
      <c r="A2916" s="1">
        <v>45013</v>
      </c>
      <c r="B2916" t="s">
        <v>2947</v>
      </c>
      <c r="C2916">
        <v>67</v>
      </c>
      <c r="D2916" t="s">
        <v>14</v>
      </c>
      <c r="E2916" t="s">
        <v>35</v>
      </c>
      <c r="F2916" t="s">
        <v>23</v>
      </c>
      <c r="G2916" s="6">
        <f>VLOOKUP(F2916,S$11:$T$15, 2, FALSE)</f>
        <v>2440.2966694490819</v>
      </c>
      <c r="H2916" t="s">
        <v>12</v>
      </c>
      <c r="I2916" s="2">
        <v>3908.43</v>
      </c>
      <c r="J2916" t="str">
        <f t="shared" si="409"/>
        <v>&gt;59</v>
      </c>
      <c r="K2916" s="2">
        <f t="shared" si="405"/>
        <v>4299.2730000000001</v>
      </c>
      <c r="L2916" s="2">
        <f t="shared" si="410"/>
        <v>4299</v>
      </c>
      <c r="M2916" s="2">
        <f t="shared" si="411"/>
        <v>4300</v>
      </c>
      <c r="N2916" s="2">
        <f t="shared" si="412"/>
        <v>4299</v>
      </c>
      <c r="O2916">
        <f t="shared" si="406"/>
        <v>2023</v>
      </c>
      <c r="P2916" t="str">
        <f t="shared" si="407"/>
        <v>Mar</v>
      </c>
      <c r="Q2916" t="str">
        <f t="shared" si="408"/>
        <v>Mar-2023</v>
      </c>
      <c r="R2916" s="2" t="str">
        <f t="shared" si="413"/>
        <v>ADULTS</v>
      </c>
    </row>
    <row r="2917" spans="1:18" x14ac:dyDescent="0.35">
      <c r="A2917" s="1">
        <v>44835</v>
      </c>
      <c r="B2917" t="s">
        <v>2948</v>
      </c>
      <c r="C2917">
        <v>36</v>
      </c>
      <c r="D2917" t="s">
        <v>14</v>
      </c>
      <c r="E2917" t="s">
        <v>10</v>
      </c>
      <c r="F2917" t="s">
        <v>23</v>
      </c>
      <c r="G2917" s="6">
        <f>VLOOKUP(F2917,S$11:$T$15, 2, FALSE)</f>
        <v>2440.2966694490819</v>
      </c>
      <c r="H2917" t="s">
        <v>37</v>
      </c>
      <c r="I2917" s="2">
        <v>4564.59</v>
      </c>
      <c r="J2917" t="str">
        <f t="shared" si="409"/>
        <v>18-39</v>
      </c>
      <c r="K2917" s="2">
        <f t="shared" si="405"/>
        <v>5021.0490000000009</v>
      </c>
      <c r="L2917" s="2">
        <f t="shared" si="410"/>
        <v>5021</v>
      </c>
      <c r="M2917" s="2">
        <f t="shared" si="411"/>
        <v>5022</v>
      </c>
      <c r="N2917" s="2">
        <f t="shared" si="412"/>
        <v>5021</v>
      </c>
      <c r="O2917">
        <f t="shared" si="406"/>
        <v>2022</v>
      </c>
      <c r="P2917" t="str">
        <f t="shared" si="407"/>
        <v>Oct</v>
      </c>
      <c r="Q2917" t="str">
        <f t="shared" si="408"/>
        <v>Oct-2022</v>
      </c>
      <c r="R2917" s="2" t="str">
        <f t="shared" si="413"/>
        <v>ADULTS</v>
      </c>
    </row>
    <row r="2918" spans="1:18" x14ac:dyDescent="0.35">
      <c r="A2918" s="1">
        <v>44861</v>
      </c>
      <c r="B2918" t="s">
        <v>2949</v>
      </c>
      <c r="C2918">
        <v>17</v>
      </c>
      <c r="D2918" t="s">
        <v>21</v>
      </c>
      <c r="E2918" t="s">
        <v>19</v>
      </c>
      <c r="F2918" t="s">
        <v>23</v>
      </c>
      <c r="G2918" s="6">
        <f>VLOOKUP(F2918,S$11:$T$15, 2, FALSE)</f>
        <v>2440.2966694490819</v>
      </c>
      <c r="H2918" t="s">
        <v>12</v>
      </c>
      <c r="I2918" s="2">
        <v>2354.34</v>
      </c>
      <c r="J2918" t="str">
        <f t="shared" si="409"/>
        <v>0-17</v>
      </c>
      <c r="K2918" s="2">
        <f t="shared" si="405"/>
        <v>2589.7740000000003</v>
      </c>
      <c r="L2918" s="2">
        <f t="shared" si="410"/>
        <v>2590</v>
      </c>
      <c r="M2918" s="2">
        <f t="shared" si="411"/>
        <v>2590</v>
      </c>
      <c r="N2918" s="2">
        <f t="shared" si="412"/>
        <v>2589</v>
      </c>
      <c r="O2918">
        <f t="shared" si="406"/>
        <v>2022</v>
      </c>
      <c r="P2918" t="str">
        <f t="shared" si="407"/>
        <v>Oct</v>
      </c>
      <c r="Q2918" t="str">
        <f t="shared" si="408"/>
        <v>Oct-2022</v>
      </c>
      <c r="R2918" s="2" t="str">
        <f t="shared" si="413"/>
        <v>CHILDREN</v>
      </c>
    </row>
    <row r="2919" spans="1:18" x14ac:dyDescent="0.35">
      <c r="A2919" s="1">
        <v>44988</v>
      </c>
      <c r="B2919" t="s">
        <v>2950</v>
      </c>
      <c r="C2919">
        <v>37</v>
      </c>
      <c r="D2919" t="s">
        <v>9</v>
      </c>
      <c r="E2919" t="s">
        <v>33</v>
      </c>
      <c r="F2919" t="s">
        <v>16</v>
      </c>
      <c r="G2919" s="6">
        <f>VLOOKUP(F2919,S$11:$T$15, 2, FALSE)</f>
        <v>2509.1716796874998</v>
      </c>
      <c r="H2919" t="s">
        <v>12</v>
      </c>
      <c r="I2919" s="2">
        <v>4392.07</v>
      </c>
      <c r="J2919" t="str">
        <f t="shared" si="409"/>
        <v>18-39</v>
      </c>
      <c r="K2919" s="2">
        <f t="shared" si="405"/>
        <v>4831.277</v>
      </c>
      <c r="L2919" s="2">
        <f t="shared" si="410"/>
        <v>4831</v>
      </c>
      <c r="M2919" s="2">
        <f t="shared" si="411"/>
        <v>4832</v>
      </c>
      <c r="N2919" s="2">
        <f t="shared" si="412"/>
        <v>4831</v>
      </c>
      <c r="O2919">
        <f t="shared" si="406"/>
        <v>2023</v>
      </c>
      <c r="P2919" t="str">
        <f t="shared" si="407"/>
        <v>Mar</v>
      </c>
      <c r="Q2919" t="str">
        <f t="shared" si="408"/>
        <v>Mar-2023</v>
      </c>
      <c r="R2919" s="2" t="str">
        <f t="shared" si="413"/>
        <v>ADULTS</v>
      </c>
    </row>
    <row r="2920" spans="1:18" x14ac:dyDescent="0.35">
      <c r="A2920" s="1">
        <v>44639</v>
      </c>
      <c r="B2920" t="s">
        <v>2951</v>
      </c>
      <c r="C2920">
        <v>78</v>
      </c>
      <c r="D2920" t="s">
        <v>21</v>
      </c>
      <c r="E2920" t="s">
        <v>27</v>
      </c>
      <c r="F2920" t="s">
        <v>30</v>
      </c>
      <c r="G2920" s="6">
        <f>VLOOKUP(F2920,S$11:$T$15, 2, FALSE)</f>
        <v>2496.7676064257025</v>
      </c>
      <c r="H2920" t="s">
        <v>12</v>
      </c>
      <c r="I2920" s="2">
        <v>2702.51</v>
      </c>
      <c r="J2920" t="str">
        <f t="shared" si="409"/>
        <v>&gt;59</v>
      </c>
      <c r="K2920" s="2">
        <f t="shared" si="405"/>
        <v>2972.7610000000004</v>
      </c>
      <c r="L2920" s="2">
        <f t="shared" si="410"/>
        <v>2973</v>
      </c>
      <c r="M2920" s="2">
        <f t="shared" si="411"/>
        <v>2973</v>
      </c>
      <c r="N2920" s="2">
        <f t="shared" si="412"/>
        <v>2972</v>
      </c>
      <c r="O2920">
        <f t="shared" si="406"/>
        <v>2022</v>
      </c>
      <c r="P2920" t="str">
        <f t="shared" si="407"/>
        <v>Mar</v>
      </c>
      <c r="Q2920" t="str">
        <f t="shared" si="408"/>
        <v>Mar-2022</v>
      </c>
      <c r="R2920" s="2" t="str">
        <f t="shared" si="413"/>
        <v>ADULTS</v>
      </c>
    </row>
    <row r="2921" spans="1:18" x14ac:dyDescent="0.35">
      <c r="A2921" s="1">
        <v>44583</v>
      </c>
      <c r="B2921" t="s">
        <v>2952</v>
      </c>
      <c r="C2921">
        <v>71</v>
      </c>
      <c r="D2921" t="s">
        <v>9</v>
      </c>
      <c r="E2921" t="s">
        <v>19</v>
      </c>
      <c r="F2921" t="s">
        <v>16</v>
      </c>
      <c r="G2921" s="6">
        <f>VLOOKUP(F2921,S$11:$T$15, 2, FALSE)</f>
        <v>2509.1716796874998</v>
      </c>
      <c r="H2921" t="s">
        <v>40</v>
      </c>
      <c r="I2921" s="2">
        <v>4433.8900000000003</v>
      </c>
      <c r="J2921" t="str">
        <f t="shared" si="409"/>
        <v>&gt;59</v>
      </c>
      <c r="K2921" s="2">
        <f t="shared" si="405"/>
        <v>4877.2790000000005</v>
      </c>
      <c r="L2921" s="2">
        <f t="shared" si="410"/>
        <v>4877</v>
      </c>
      <c r="M2921" s="2">
        <f t="shared" si="411"/>
        <v>4878</v>
      </c>
      <c r="N2921" s="2">
        <f t="shared" si="412"/>
        <v>4877</v>
      </c>
      <c r="O2921">
        <f t="shared" si="406"/>
        <v>2022</v>
      </c>
      <c r="P2921" t="str">
        <f t="shared" si="407"/>
        <v>Jan</v>
      </c>
      <c r="Q2921" t="str">
        <f t="shared" si="408"/>
        <v>Jan-2022</v>
      </c>
      <c r="R2921" s="2" t="str">
        <f t="shared" si="413"/>
        <v>ADULTS</v>
      </c>
    </row>
    <row r="2922" spans="1:18" x14ac:dyDescent="0.35">
      <c r="A2922" s="1">
        <v>44801</v>
      </c>
      <c r="B2922" t="s">
        <v>2953</v>
      </c>
      <c r="C2922">
        <v>93</v>
      </c>
      <c r="D2922" t="s">
        <v>14</v>
      </c>
      <c r="E2922" t="s">
        <v>19</v>
      </c>
      <c r="F2922" t="s">
        <v>23</v>
      </c>
      <c r="G2922" s="6">
        <f>VLOOKUP(F2922,S$11:$T$15, 2, FALSE)</f>
        <v>2440.2966694490819</v>
      </c>
      <c r="H2922" t="s">
        <v>40</v>
      </c>
      <c r="I2922" s="2">
        <v>1286.78</v>
      </c>
      <c r="J2922" t="str">
        <f t="shared" si="409"/>
        <v>&gt;59</v>
      </c>
      <c r="K2922" s="2">
        <f t="shared" si="405"/>
        <v>1415.4580000000001</v>
      </c>
      <c r="L2922" s="2">
        <f t="shared" si="410"/>
        <v>1415</v>
      </c>
      <c r="M2922" s="2">
        <f t="shared" si="411"/>
        <v>1416</v>
      </c>
      <c r="N2922" s="2">
        <f t="shared" si="412"/>
        <v>1415</v>
      </c>
      <c r="O2922">
        <f t="shared" si="406"/>
        <v>2022</v>
      </c>
      <c r="P2922" t="str">
        <f t="shared" si="407"/>
        <v>Aug</v>
      </c>
      <c r="Q2922" t="str">
        <f t="shared" si="408"/>
        <v>Aug-2022</v>
      </c>
      <c r="R2922" s="2" t="str">
        <f t="shared" si="413"/>
        <v>ADULTS</v>
      </c>
    </row>
    <row r="2923" spans="1:18" x14ac:dyDescent="0.35">
      <c r="A2923" s="1">
        <v>45226</v>
      </c>
      <c r="B2923" t="s">
        <v>2954</v>
      </c>
      <c r="C2923">
        <v>7</v>
      </c>
      <c r="D2923" t="s">
        <v>21</v>
      </c>
      <c r="E2923" t="s">
        <v>15</v>
      </c>
      <c r="F2923" t="s">
        <v>11</v>
      </c>
      <c r="G2923" s="6">
        <f>VLOOKUP(F2923,S$11:$T$15, 2, FALSE)</f>
        <v>2503.6022787783868</v>
      </c>
      <c r="H2923" t="s">
        <v>37</v>
      </c>
      <c r="I2923" s="2">
        <v>1640.29</v>
      </c>
      <c r="J2923" t="str">
        <f t="shared" si="409"/>
        <v>0-17</v>
      </c>
      <c r="K2923" s="2">
        <f t="shared" si="405"/>
        <v>1804.3190000000002</v>
      </c>
      <c r="L2923" s="2">
        <f t="shared" si="410"/>
        <v>1804</v>
      </c>
      <c r="M2923" s="2">
        <f t="shared" si="411"/>
        <v>1805</v>
      </c>
      <c r="N2923" s="2">
        <f t="shared" si="412"/>
        <v>1804</v>
      </c>
      <c r="O2923">
        <f t="shared" si="406"/>
        <v>2023</v>
      </c>
      <c r="P2923" t="str">
        <f t="shared" si="407"/>
        <v>Oct</v>
      </c>
      <c r="Q2923" t="str">
        <f t="shared" si="408"/>
        <v>Oct-2023</v>
      </c>
      <c r="R2923" s="2" t="str">
        <f t="shared" si="413"/>
        <v>CHILDREN</v>
      </c>
    </row>
    <row r="2924" spans="1:18" x14ac:dyDescent="0.35">
      <c r="A2924" s="1">
        <v>45117</v>
      </c>
      <c r="B2924" t="s">
        <v>2955</v>
      </c>
      <c r="C2924">
        <v>25</v>
      </c>
      <c r="D2924" t="s">
        <v>21</v>
      </c>
      <c r="E2924" t="s">
        <v>25</v>
      </c>
      <c r="F2924" t="s">
        <v>11</v>
      </c>
      <c r="G2924" s="6">
        <f>VLOOKUP(F2924,S$11:$T$15, 2, FALSE)</f>
        <v>2503.6022787783868</v>
      </c>
      <c r="H2924" t="s">
        <v>17</v>
      </c>
      <c r="I2924" s="2">
        <v>2483.2199999999998</v>
      </c>
      <c r="J2924" t="str">
        <f t="shared" si="409"/>
        <v>18-39</v>
      </c>
      <c r="K2924" s="2">
        <f t="shared" si="405"/>
        <v>2731.5419999999999</v>
      </c>
      <c r="L2924" s="2">
        <f t="shared" si="410"/>
        <v>2732</v>
      </c>
      <c r="M2924" s="2">
        <f t="shared" si="411"/>
        <v>2732</v>
      </c>
      <c r="N2924" s="2">
        <f t="shared" si="412"/>
        <v>2731</v>
      </c>
      <c r="O2924">
        <f t="shared" si="406"/>
        <v>2023</v>
      </c>
      <c r="P2924" t="str">
        <f t="shared" si="407"/>
        <v>Jul</v>
      </c>
      <c r="Q2924" t="str">
        <f t="shared" si="408"/>
        <v>Jul-2023</v>
      </c>
      <c r="R2924" s="2" t="str">
        <f t="shared" si="413"/>
        <v>ADULTS</v>
      </c>
    </row>
    <row r="2925" spans="1:18" x14ac:dyDescent="0.35">
      <c r="A2925" s="1">
        <v>45123</v>
      </c>
      <c r="B2925" t="s">
        <v>2956</v>
      </c>
      <c r="C2925">
        <v>31</v>
      </c>
      <c r="D2925" t="s">
        <v>9</v>
      </c>
      <c r="E2925" t="s">
        <v>33</v>
      </c>
      <c r="F2925" t="s">
        <v>11</v>
      </c>
      <c r="G2925" s="6">
        <f>VLOOKUP(F2925,S$11:$T$15, 2, FALSE)</f>
        <v>2503.6022787783868</v>
      </c>
      <c r="H2925" t="s">
        <v>12</v>
      </c>
      <c r="I2925" s="2">
        <v>1599.17</v>
      </c>
      <c r="J2925" t="str">
        <f t="shared" si="409"/>
        <v>18-39</v>
      </c>
      <c r="K2925" s="2">
        <f t="shared" si="405"/>
        <v>1759.0870000000002</v>
      </c>
      <c r="L2925" s="2">
        <f t="shared" si="410"/>
        <v>1759</v>
      </c>
      <c r="M2925" s="2">
        <f t="shared" si="411"/>
        <v>1760</v>
      </c>
      <c r="N2925" s="2">
        <f t="shared" si="412"/>
        <v>1759</v>
      </c>
      <c r="O2925">
        <f t="shared" si="406"/>
        <v>2023</v>
      </c>
      <c r="P2925" t="str">
        <f t="shared" si="407"/>
        <v>Jul</v>
      </c>
      <c r="Q2925" t="str">
        <f t="shared" si="408"/>
        <v>Jul-2023</v>
      </c>
      <c r="R2925" s="2" t="str">
        <f t="shared" si="413"/>
        <v>ADULTS</v>
      </c>
    </row>
    <row r="2926" spans="1:18" x14ac:dyDescent="0.35">
      <c r="A2926" s="1">
        <v>44968</v>
      </c>
      <c r="B2926" t="s">
        <v>2957</v>
      </c>
      <c r="C2926">
        <v>48</v>
      </c>
      <c r="D2926" t="s">
        <v>9</v>
      </c>
      <c r="E2926" t="s">
        <v>10</v>
      </c>
      <c r="F2926" t="s">
        <v>23</v>
      </c>
      <c r="G2926" s="6">
        <f>VLOOKUP(F2926,S$11:$T$15, 2, FALSE)</f>
        <v>2440.2966694490819</v>
      </c>
      <c r="H2926" t="s">
        <v>28</v>
      </c>
      <c r="I2926" s="2">
        <v>457.83</v>
      </c>
      <c r="J2926" t="str">
        <f t="shared" si="409"/>
        <v>40-59</v>
      </c>
      <c r="K2926" s="2">
        <f t="shared" si="405"/>
        <v>503.613</v>
      </c>
      <c r="L2926" s="2">
        <f t="shared" si="410"/>
        <v>504</v>
      </c>
      <c r="M2926" s="2">
        <f t="shared" si="411"/>
        <v>504</v>
      </c>
      <c r="N2926" s="2">
        <f t="shared" si="412"/>
        <v>503</v>
      </c>
      <c r="O2926">
        <f t="shared" si="406"/>
        <v>2023</v>
      </c>
      <c r="P2926" t="str">
        <f t="shared" si="407"/>
        <v>Feb</v>
      </c>
      <c r="Q2926" t="str">
        <f t="shared" si="408"/>
        <v>Feb-2023</v>
      </c>
      <c r="R2926" s="2" t="str">
        <f t="shared" si="413"/>
        <v>ADULTS</v>
      </c>
    </row>
    <row r="2927" spans="1:18" x14ac:dyDescent="0.35">
      <c r="A2927" s="1">
        <v>44833</v>
      </c>
      <c r="B2927" t="s">
        <v>2958</v>
      </c>
      <c r="C2927">
        <v>0</v>
      </c>
      <c r="D2927" t="s">
        <v>9</v>
      </c>
      <c r="E2927" t="s">
        <v>22</v>
      </c>
      <c r="F2927" t="s">
        <v>23</v>
      </c>
      <c r="G2927" s="6">
        <f>VLOOKUP(F2927,S$11:$T$15, 2, FALSE)</f>
        <v>2440.2966694490819</v>
      </c>
      <c r="H2927" t="s">
        <v>12</v>
      </c>
      <c r="I2927" s="2">
        <v>3572.16</v>
      </c>
      <c r="J2927" t="str">
        <f t="shared" si="409"/>
        <v>0-17</v>
      </c>
      <c r="K2927" s="2">
        <f t="shared" si="405"/>
        <v>3929.3760000000002</v>
      </c>
      <c r="L2927" s="2">
        <f t="shared" si="410"/>
        <v>3929</v>
      </c>
      <c r="M2927" s="2">
        <f t="shared" si="411"/>
        <v>3930</v>
      </c>
      <c r="N2927" s="2">
        <f t="shared" si="412"/>
        <v>3929</v>
      </c>
      <c r="O2927">
        <f t="shared" si="406"/>
        <v>2022</v>
      </c>
      <c r="P2927" t="str">
        <f t="shared" si="407"/>
        <v>Sep</v>
      </c>
      <c r="Q2927" t="str">
        <f t="shared" si="408"/>
        <v>Sep-2022</v>
      </c>
      <c r="R2927" s="2" t="str">
        <f t="shared" si="413"/>
        <v>CHILDREN</v>
      </c>
    </row>
    <row r="2928" spans="1:18" x14ac:dyDescent="0.35">
      <c r="A2928" s="1">
        <v>45281</v>
      </c>
      <c r="B2928" t="s">
        <v>2959</v>
      </c>
      <c r="C2928">
        <v>31</v>
      </c>
      <c r="D2928" t="s">
        <v>21</v>
      </c>
      <c r="E2928" t="s">
        <v>10</v>
      </c>
      <c r="F2928" t="s">
        <v>23</v>
      </c>
      <c r="G2928" s="6">
        <f>VLOOKUP(F2928,S$11:$T$15, 2, FALSE)</f>
        <v>2440.2966694490819</v>
      </c>
      <c r="H2928" t="s">
        <v>40</v>
      </c>
      <c r="I2928" s="2">
        <v>4203.08</v>
      </c>
      <c r="J2928" t="str">
        <f t="shared" si="409"/>
        <v>18-39</v>
      </c>
      <c r="K2928" s="2">
        <f t="shared" si="405"/>
        <v>4623.3879999999999</v>
      </c>
      <c r="L2928" s="2">
        <f t="shared" si="410"/>
        <v>4623</v>
      </c>
      <c r="M2928" s="2">
        <f t="shared" si="411"/>
        <v>4624</v>
      </c>
      <c r="N2928" s="2">
        <f t="shared" si="412"/>
        <v>4623</v>
      </c>
      <c r="O2928">
        <f t="shared" si="406"/>
        <v>2023</v>
      </c>
      <c r="P2928" t="str">
        <f t="shared" si="407"/>
        <v>Dec</v>
      </c>
      <c r="Q2928" t="str">
        <f t="shared" si="408"/>
        <v>Dec-2023</v>
      </c>
      <c r="R2928" s="2" t="str">
        <f t="shared" si="413"/>
        <v>ADULTS</v>
      </c>
    </row>
    <row r="2929" spans="1:18" x14ac:dyDescent="0.35">
      <c r="A2929" s="1">
        <v>44736</v>
      </c>
      <c r="B2929" t="s">
        <v>2960</v>
      </c>
      <c r="C2929">
        <v>23</v>
      </c>
      <c r="D2929" t="s">
        <v>9</v>
      </c>
      <c r="E2929" t="s">
        <v>33</v>
      </c>
      <c r="F2929" t="s">
        <v>16</v>
      </c>
      <c r="G2929" s="6">
        <f>VLOOKUP(F2929,S$11:$T$15, 2, FALSE)</f>
        <v>2509.1716796874998</v>
      </c>
      <c r="H2929" t="s">
        <v>12</v>
      </c>
      <c r="I2929" s="2">
        <v>4829.54</v>
      </c>
      <c r="J2929" t="str">
        <f t="shared" si="409"/>
        <v>18-39</v>
      </c>
      <c r="K2929" s="2">
        <f t="shared" si="405"/>
        <v>5312.4940000000006</v>
      </c>
      <c r="L2929" s="2">
        <f t="shared" si="410"/>
        <v>5312</v>
      </c>
      <c r="M2929" s="2">
        <f t="shared" si="411"/>
        <v>5313</v>
      </c>
      <c r="N2929" s="2">
        <f t="shared" si="412"/>
        <v>5312</v>
      </c>
      <c r="O2929">
        <f t="shared" si="406"/>
        <v>2022</v>
      </c>
      <c r="P2929" t="str">
        <f t="shared" si="407"/>
        <v>Jun</v>
      </c>
      <c r="Q2929" t="str">
        <f t="shared" si="408"/>
        <v>Jun-2022</v>
      </c>
      <c r="R2929" s="2" t="str">
        <f t="shared" si="413"/>
        <v>ADULTS</v>
      </c>
    </row>
    <row r="2930" spans="1:18" x14ac:dyDescent="0.35">
      <c r="A2930" s="1">
        <v>44587</v>
      </c>
      <c r="B2930" t="s">
        <v>2961</v>
      </c>
      <c r="C2930">
        <v>12</v>
      </c>
      <c r="D2930" t="s">
        <v>9</v>
      </c>
      <c r="E2930" t="s">
        <v>15</v>
      </c>
      <c r="F2930" t="s">
        <v>11</v>
      </c>
      <c r="G2930" s="6">
        <f>VLOOKUP(F2930,S$11:$T$15, 2, FALSE)</f>
        <v>2503.6022787783868</v>
      </c>
      <c r="H2930" t="s">
        <v>67</v>
      </c>
      <c r="I2930" s="2">
        <v>1100.29</v>
      </c>
      <c r="J2930" t="str">
        <f t="shared" si="409"/>
        <v>0-17</v>
      </c>
      <c r="K2930" s="2">
        <f t="shared" si="405"/>
        <v>1210.319</v>
      </c>
      <c r="L2930" s="2">
        <f t="shared" si="410"/>
        <v>1210</v>
      </c>
      <c r="M2930" s="2">
        <f t="shared" si="411"/>
        <v>1211</v>
      </c>
      <c r="N2930" s="2">
        <f t="shared" si="412"/>
        <v>1210</v>
      </c>
      <c r="O2930">
        <f t="shared" si="406"/>
        <v>2022</v>
      </c>
      <c r="P2930" t="str">
        <f t="shared" si="407"/>
        <v>Jan</v>
      </c>
      <c r="Q2930" t="str">
        <f t="shared" si="408"/>
        <v>Jan-2022</v>
      </c>
      <c r="R2930" s="2" t="str">
        <f t="shared" si="413"/>
        <v>CHILDREN</v>
      </c>
    </row>
    <row r="2931" spans="1:18" x14ac:dyDescent="0.35">
      <c r="A2931" s="1">
        <v>44562</v>
      </c>
      <c r="B2931" t="s">
        <v>2962</v>
      </c>
      <c r="C2931">
        <v>78</v>
      </c>
      <c r="D2931" t="s">
        <v>14</v>
      </c>
      <c r="E2931" t="s">
        <v>15</v>
      </c>
      <c r="F2931" t="s">
        <v>16</v>
      </c>
      <c r="G2931" s="6">
        <f>VLOOKUP(F2931,S$11:$T$15, 2, FALSE)</f>
        <v>2509.1716796874998</v>
      </c>
      <c r="H2931" t="s">
        <v>17</v>
      </c>
      <c r="I2931" s="2">
        <v>3482.19</v>
      </c>
      <c r="J2931" t="str">
        <f t="shared" si="409"/>
        <v>&gt;59</v>
      </c>
      <c r="K2931" s="2">
        <f t="shared" si="405"/>
        <v>3830.4090000000006</v>
      </c>
      <c r="L2931" s="2">
        <f t="shared" si="410"/>
        <v>3830</v>
      </c>
      <c r="M2931" s="2">
        <f t="shared" si="411"/>
        <v>3831</v>
      </c>
      <c r="N2931" s="2">
        <f t="shared" si="412"/>
        <v>3830</v>
      </c>
      <c r="O2931">
        <f t="shared" si="406"/>
        <v>2022</v>
      </c>
      <c r="P2931" t="str">
        <f t="shared" si="407"/>
        <v>Jan</v>
      </c>
      <c r="Q2931" t="str">
        <f t="shared" si="408"/>
        <v>Jan-2022</v>
      </c>
      <c r="R2931" s="2" t="str">
        <f t="shared" si="413"/>
        <v>ADULTS</v>
      </c>
    </row>
    <row r="2932" spans="1:18" x14ac:dyDescent="0.35">
      <c r="A2932" s="1">
        <v>45020</v>
      </c>
      <c r="B2932" t="s">
        <v>2963</v>
      </c>
      <c r="C2932">
        <v>57</v>
      </c>
      <c r="D2932" t="s">
        <v>21</v>
      </c>
      <c r="E2932" t="s">
        <v>19</v>
      </c>
      <c r="F2932" t="s">
        <v>11</v>
      </c>
      <c r="G2932" s="6">
        <f>VLOOKUP(F2932,S$11:$T$15, 2, FALSE)</f>
        <v>2503.6022787783868</v>
      </c>
      <c r="H2932" t="s">
        <v>12</v>
      </c>
      <c r="I2932" s="2">
        <v>2804.78</v>
      </c>
      <c r="J2932" t="str">
        <f t="shared" si="409"/>
        <v>40-59</v>
      </c>
      <c r="K2932" s="2">
        <f t="shared" si="405"/>
        <v>3085.2580000000003</v>
      </c>
      <c r="L2932" s="2">
        <f t="shared" si="410"/>
        <v>3085</v>
      </c>
      <c r="M2932" s="2">
        <f t="shared" si="411"/>
        <v>3086</v>
      </c>
      <c r="N2932" s="2">
        <f t="shared" si="412"/>
        <v>3085</v>
      </c>
      <c r="O2932">
        <f t="shared" si="406"/>
        <v>2023</v>
      </c>
      <c r="P2932" t="str">
        <f t="shared" si="407"/>
        <v>Apr</v>
      </c>
      <c r="Q2932" t="str">
        <f t="shared" si="408"/>
        <v>Apr-2023</v>
      </c>
      <c r="R2932" s="2" t="str">
        <f t="shared" si="413"/>
        <v>ADULTS</v>
      </c>
    </row>
    <row r="2933" spans="1:18" x14ac:dyDescent="0.35">
      <c r="A2933" s="1">
        <v>45275</v>
      </c>
      <c r="B2933" t="s">
        <v>2964</v>
      </c>
      <c r="C2933">
        <v>28</v>
      </c>
      <c r="D2933" t="s">
        <v>14</v>
      </c>
      <c r="E2933" t="s">
        <v>27</v>
      </c>
      <c r="F2933" t="s">
        <v>30</v>
      </c>
      <c r="G2933" s="6">
        <f>VLOOKUP(F2933,S$11:$T$15, 2, FALSE)</f>
        <v>2496.7676064257025</v>
      </c>
      <c r="H2933" t="s">
        <v>17</v>
      </c>
      <c r="I2933" s="2">
        <v>2539.73</v>
      </c>
      <c r="J2933" t="str">
        <f t="shared" si="409"/>
        <v>18-39</v>
      </c>
      <c r="K2933" s="2">
        <f t="shared" si="405"/>
        <v>2793.7030000000004</v>
      </c>
      <c r="L2933" s="2">
        <f t="shared" si="410"/>
        <v>2794</v>
      </c>
      <c r="M2933" s="2">
        <f t="shared" si="411"/>
        <v>2794</v>
      </c>
      <c r="N2933" s="2">
        <f t="shared" si="412"/>
        <v>2793</v>
      </c>
      <c r="O2933">
        <f t="shared" si="406"/>
        <v>2023</v>
      </c>
      <c r="P2933" t="str">
        <f t="shared" si="407"/>
        <v>Dec</v>
      </c>
      <c r="Q2933" t="str">
        <f t="shared" si="408"/>
        <v>Dec-2023</v>
      </c>
      <c r="R2933" s="2" t="str">
        <f t="shared" si="413"/>
        <v>ADULTS</v>
      </c>
    </row>
    <row r="2934" spans="1:18" x14ac:dyDescent="0.35">
      <c r="A2934" s="1">
        <v>44799</v>
      </c>
      <c r="B2934" t="s">
        <v>2965</v>
      </c>
      <c r="C2934">
        <v>86</v>
      </c>
      <c r="D2934" t="s">
        <v>9</v>
      </c>
      <c r="E2934" t="s">
        <v>27</v>
      </c>
      <c r="F2934" t="s">
        <v>11</v>
      </c>
      <c r="G2934" s="6">
        <f>VLOOKUP(F2934,S$11:$T$15, 2, FALSE)</f>
        <v>2503.6022787783868</v>
      </c>
      <c r="H2934" t="s">
        <v>12</v>
      </c>
      <c r="I2934" s="2">
        <v>1541.42</v>
      </c>
      <c r="J2934" t="str">
        <f t="shared" si="409"/>
        <v>&gt;59</v>
      </c>
      <c r="K2934" s="2">
        <f t="shared" si="405"/>
        <v>1695.5620000000001</v>
      </c>
      <c r="L2934" s="2">
        <f t="shared" si="410"/>
        <v>1696</v>
      </c>
      <c r="M2934" s="2">
        <f t="shared" si="411"/>
        <v>1696</v>
      </c>
      <c r="N2934" s="2">
        <f t="shared" si="412"/>
        <v>1695</v>
      </c>
      <c r="O2934">
        <f t="shared" si="406"/>
        <v>2022</v>
      </c>
      <c r="P2934" t="str">
        <f t="shared" si="407"/>
        <v>Aug</v>
      </c>
      <c r="Q2934" t="str">
        <f t="shared" si="408"/>
        <v>Aug-2022</v>
      </c>
      <c r="R2934" s="2" t="str">
        <f t="shared" si="413"/>
        <v>ADULTS</v>
      </c>
    </row>
    <row r="2935" spans="1:18" x14ac:dyDescent="0.35">
      <c r="A2935" s="1">
        <v>44709</v>
      </c>
      <c r="B2935" t="s">
        <v>2966</v>
      </c>
      <c r="C2935">
        <v>98</v>
      </c>
      <c r="D2935" t="s">
        <v>14</v>
      </c>
      <c r="E2935" t="s">
        <v>25</v>
      </c>
      <c r="F2935" t="s">
        <v>23</v>
      </c>
      <c r="G2935" s="6">
        <f>VLOOKUP(F2935,S$11:$T$15, 2, FALSE)</f>
        <v>2440.2966694490819</v>
      </c>
      <c r="H2935" t="s">
        <v>37</v>
      </c>
      <c r="I2935" s="2">
        <v>389.94</v>
      </c>
      <c r="J2935" t="str">
        <f t="shared" si="409"/>
        <v>&gt;59</v>
      </c>
      <c r="K2935" s="2">
        <f t="shared" si="405"/>
        <v>428.93400000000003</v>
      </c>
      <c r="L2935" s="2">
        <f t="shared" si="410"/>
        <v>429</v>
      </c>
      <c r="M2935" s="2">
        <f t="shared" si="411"/>
        <v>429</v>
      </c>
      <c r="N2935" s="2">
        <f t="shared" si="412"/>
        <v>428</v>
      </c>
      <c r="O2935">
        <f t="shared" si="406"/>
        <v>2022</v>
      </c>
      <c r="P2935" t="str">
        <f t="shared" si="407"/>
        <v>May</v>
      </c>
      <c r="Q2935" t="str">
        <f t="shared" si="408"/>
        <v>May-2022</v>
      </c>
      <c r="R2935" s="2" t="str">
        <f t="shared" si="413"/>
        <v>ADULTS</v>
      </c>
    </row>
    <row r="2936" spans="1:18" x14ac:dyDescent="0.35">
      <c r="A2936" s="1">
        <v>44621</v>
      </c>
      <c r="B2936" t="s">
        <v>2967</v>
      </c>
      <c r="C2936">
        <v>73</v>
      </c>
      <c r="D2936" t="s">
        <v>14</v>
      </c>
      <c r="E2936" t="s">
        <v>15</v>
      </c>
      <c r="F2936" t="s">
        <v>23</v>
      </c>
      <c r="G2936" s="6">
        <f>VLOOKUP(F2936,S$11:$T$15, 2, FALSE)</f>
        <v>2440.2966694490819</v>
      </c>
      <c r="H2936" t="s">
        <v>12</v>
      </c>
      <c r="I2936" s="2">
        <v>164.08</v>
      </c>
      <c r="J2936" t="str">
        <f t="shared" si="409"/>
        <v>&gt;59</v>
      </c>
      <c r="K2936" s="2">
        <f t="shared" si="405"/>
        <v>180.48800000000003</v>
      </c>
      <c r="L2936" s="2">
        <f t="shared" si="410"/>
        <v>180</v>
      </c>
      <c r="M2936" s="2">
        <f t="shared" si="411"/>
        <v>181</v>
      </c>
      <c r="N2936" s="2">
        <f t="shared" si="412"/>
        <v>180</v>
      </c>
      <c r="O2936">
        <f t="shared" si="406"/>
        <v>2022</v>
      </c>
      <c r="P2936" t="str">
        <f t="shared" si="407"/>
        <v>Mar</v>
      </c>
      <c r="Q2936" t="str">
        <f t="shared" si="408"/>
        <v>Mar-2022</v>
      </c>
      <c r="R2936" s="2" t="str">
        <f t="shared" si="413"/>
        <v>ADULTS</v>
      </c>
    </row>
    <row r="2937" spans="1:18" x14ac:dyDescent="0.35">
      <c r="A2937" s="1">
        <v>44972</v>
      </c>
      <c r="B2937" t="s">
        <v>2968</v>
      </c>
      <c r="C2937">
        <v>74</v>
      </c>
      <c r="D2937" t="s">
        <v>21</v>
      </c>
      <c r="E2937" t="s">
        <v>25</v>
      </c>
      <c r="F2937" t="s">
        <v>16</v>
      </c>
      <c r="G2937" s="6">
        <f>VLOOKUP(F2937,S$11:$T$15, 2, FALSE)</f>
        <v>2509.1716796874998</v>
      </c>
      <c r="H2937" t="s">
        <v>37</v>
      </c>
      <c r="I2937" s="2">
        <v>3981.71</v>
      </c>
      <c r="J2937" t="str">
        <f t="shared" si="409"/>
        <v>&gt;59</v>
      </c>
      <c r="K2937" s="2">
        <f t="shared" si="405"/>
        <v>4379.8810000000003</v>
      </c>
      <c r="L2937" s="2">
        <f t="shared" si="410"/>
        <v>4380</v>
      </c>
      <c r="M2937" s="2">
        <f t="shared" si="411"/>
        <v>4380</v>
      </c>
      <c r="N2937" s="2">
        <f t="shared" si="412"/>
        <v>4379</v>
      </c>
      <c r="O2937">
        <f t="shared" si="406"/>
        <v>2023</v>
      </c>
      <c r="P2937" t="str">
        <f t="shared" si="407"/>
        <v>Feb</v>
      </c>
      <c r="Q2937" t="str">
        <f t="shared" si="408"/>
        <v>Feb-2023</v>
      </c>
      <c r="R2937" s="2" t="str">
        <f t="shared" si="413"/>
        <v>ADULTS</v>
      </c>
    </row>
    <row r="2938" spans="1:18" x14ac:dyDescent="0.35">
      <c r="A2938" s="1">
        <v>45242</v>
      </c>
      <c r="B2938" t="s">
        <v>2969</v>
      </c>
      <c r="C2938">
        <v>82</v>
      </c>
      <c r="D2938" t="s">
        <v>14</v>
      </c>
      <c r="E2938" t="s">
        <v>22</v>
      </c>
      <c r="F2938" t="s">
        <v>16</v>
      </c>
      <c r="G2938" s="6">
        <f>VLOOKUP(F2938,S$11:$T$15, 2, FALSE)</f>
        <v>2509.1716796874998</v>
      </c>
      <c r="H2938" t="s">
        <v>12</v>
      </c>
      <c r="I2938" s="2">
        <v>1690.5</v>
      </c>
      <c r="J2938" t="str">
        <f t="shared" si="409"/>
        <v>&gt;59</v>
      </c>
      <c r="K2938" s="2">
        <f t="shared" si="405"/>
        <v>1859.5500000000002</v>
      </c>
      <c r="L2938" s="2">
        <f t="shared" si="410"/>
        <v>1860</v>
      </c>
      <c r="M2938" s="2">
        <f t="shared" si="411"/>
        <v>1860</v>
      </c>
      <c r="N2938" s="2">
        <f t="shared" si="412"/>
        <v>1859</v>
      </c>
      <c r="O2938">
        <f t="shared" si="406"/>
        <v>2023</v>
      </c>
      <c r="P2938" t="str">
        <f t="shared" si="407"/>
        <v>Nov</v>
      </c>
      <c r="Q2938" t="str">
        <f t="shared" si="408"/>
        <v>Nov-2023</v>
      </c>
      <c r="R2938" s="2" t="str">
        <f t="shared" si="413"/>
        <v>ADULTS</v>
      </c>
    </row>
    <row r="2939" spans="1:18" x14ac:dyDescent="0.35">
      <c r="A2939" s="1">
        <v>44791</v>
      </c>
      <c r="B2939" t="s">
        <v>2970</v>
      </c>
      <c r="C2939">
        <v>57</v>
      </c>
      <c r="D2939" t="s">
        <v>14</v>
      </c>
      <c r="E2939" t="s">
        <v>19</v>
      </c>
      <c r="F2939" t="s">
        <v>30</v>
      </c>
      <c r="G2939" s="6">
        <f>VLOOKUP(F2939,S$11:$T$15, 2, FALSE)</f>
        <v>2496.7676064257025</v>
      </c>
      <c r="H2939" t="s">
        <v>37</v>
      </c>
      <c r="I2939" s="2">
        <v>1157.71</v>
      </c>
      <c r="J2939" t="str">
        <f t="shared" si="409"/>
        <v>40-59</v>
      </c>
      <c r="K2939" s="2">
        <f t="shared" si="405"/>
        <v>1273.4810000000002</v>
      </c>
      <c r="L2939" s="2">
        <f t="shared" si="410"/>
        <v>1273</v>
      </c>
      <c r="M2939" s="2">
        <f t="shared" si="411"/>
        <v>1274</v>
      </c>
      <c r="N2939" s="2">
        <f t="shared" si="412"/>
        <v>1273</v>
      </c>
      <c r="O2939">
        <f t="shared" si="406"/>
        <v>2022</v>
      </c>
      <c r="P2939" t="str">
        <f t="shared" si="407"/>
        <v>Aug</v>
      </c>
      <c r="Q2939" t="str">
        <f t="shared" si="408"/>
        <v>Aug-2022</v>
      </c>
      <c r="R2939" s="2" t="str">
        <f t="shared" si="413"/>
        <v>ADULTS</v>
      </c>
    </row>
    <row r="2940" spans="1:18" x14ac:dyDescent="0.35">
      <c r="A2940" s="1">
        <v>45276</v>
      </c>
      <c r="B2940" t="s">
        <v>2971</v>
      </c>
      <c r="C2940">
        <v>59</v>
      </c>
      <c r="D2940" t="s">
        <v>9</v>
      </c>
      <c r="E2940" t="s">
        <v>33</v>
      </c>
      <c r="F2940" t="s">
        <v>11</v>
      </c>
      <c r="G2940" s="6">
        <f>VLOOKUP(F2940,S$11:$T$15, 2, FALSE)</f>
        <v>2503.6022787783868</v>
      </c>
      <c r="H2940" t="s">
        <v>28</v>
      </c>
      <c r="I2940" s="2">
        <v>3634.21</v>
      </c>
      <c r="J2940" t="str">
        <f t="shared" si="409"/>
        <v>40-59</v>
      </c>
      <c r="K2940" s="2">
        <f t="shared" si="405"/>
        <v>3997.6310000000003</v>
      </c>
      <c r="L2940" s="2">
        <f t="shared" si="410"/>
        <v>3998</v>
      </c>
      <c r="M2940" s="2">
        <f t="shared" si="411"/>
        <v>3998</v>
      </c>
      <c r="N2940" s="2">
        <f t="shared" si="412"/>
        <v>3997</v>
      </c>
      <c r="O2940">
        <f t="shared" si="406"/>
        <v>2023</v>
      </c>
      <c r="P2940" t="str">
        <f t="shared" si="407"/>
        <v>Dec</v>
      </c>
      <c r="Q2940" t="str">
        <f t="shared" si="408"/>
        <v>Dec-2023</v>
      </c>
      <c r="R2940" s="2" t="str">
        <f t="shared" si="413"/>
        <v>ADULTS</v>
      </c>
    </row>
    <row r="2941" spans="1:18" x14ac:dyDescent="0.35">
      <c r="A2941" s="1">
        <v>44942</v>
      </c>
      <c r="B2941" t="s">
        <v>2972</v>
      </c>
      <c r="C2941">
        <v>74</v>
      </c>
      <c r="D2941" t="s">
        <v>21</v>
      </c>
      <c r="E2941" t="s">
        <v>25</v>
      </c>
      <c r="F2941" t="s">
        <v>23</v>
      </c>
      <c r="G2941" s="6">
        <f>VLOOKUP(F2941,S$11:$T$15, 2, FALSE)</f>
        <v>2440.2966694490819</v>
      </c>
      <c r="H2941" t="s">
        <v>28</v>
      </c>
      <c r="I2941" s="2">
        <v>2050.71</v>
      </c>
      <c r="J2941" t="str">
        <f t="shared" si="409"/>
        <v>&gt;59</v>
      </c>
      <c r="K2941" s="2">
        <f t="shared" si="405"/>
        <v>2255.7810000000004</v>
      </c>
      <c r="L2941" s="2">
        <f t="shared" si="410"/>
        <v>2256</v>
      </c>
      <c r="M2941" s="2">
        <f t="shared" si="411"/>
        <v>2256</v>
      </c>
      <c r="N2941" s="2">
        <f t="shared" si="412"/>
        <v>2255</v>
      </c>
      <c r="O2941">
        <f t="shared" si="406"/>
        <v>2023</v>
      </c>
      <c r="P2941" t="str">
        <f t="shared" si="407"/>
        <v>Jan</v>
      </c>
      <c r="Q2941" t="str">
        <f t="shared" si="408"/>
        <v>Jan-2023</v>
      </c>
      <c r="R2941" s="2" t="str">
        <f t="shared" si="413"/>
        <v>ADULTS</v>
      </c>
    </row>
    <row r="2942" spans="1:18" x14ac:dyDescent="0.35">
      <c r="A2942" s="1">
        <v>45122</v>
      </c>
      <c r="B2942" t="s">
        <v>2973</v>
      </c>
      <c r="C2942">
        <v>8</v>
      </c>
      <c r="D2942" t="s">
        <v>14</v>
      </c>
      <c r="E2942" t="s">
        <v>19</v>
      </c>
      <c r="F2942" t="s">
        <v>11</v>
      </c>
      <c r="G2942" s="6">
        <f>VLOOKUP(F2942,S$11:$T$15, 2, FALSE)</f>
        <v>2503.6022787783868</v>
      </c>
      <c r="H2942" t="s">
        <v>40</v>
      </c>
      <c r="I2942" s="2">
        <v>3712.41</v>
      </c>
      <c r="J2942" t="str">
        <f t="shared" si="409"/>
        <v>0-17</v>
      </c>
      <c r="K2942" s="2">
        <f t="shared" si="405"/>
        <v>4083.6510000000003</v>
      </c>
      <c r="L2942" s="2">
        <f t="shared" si="410"/>
        <v>4084</v>
      </c>
      <c r="M2942" s="2">
        <f t="shared" si="411"/>
        <v>4084</v>
      </c>
      <c r="N2942" s="2">
        <f t="shared" si="412"/>
        <v>4083</v>
      </c>
      <c r="O2942">
        <f t="shared" si="406"/>
        <v>2023</v>
      </c>
      <c r="P2942" t="str">
        <f t="shared" si="407"/>
        <v>Jul</v>
      </c>
      <c r="Q2942" t="str">
        <f t="shared" si="408"/>
        <v>Jul-2023</v>
      </c>
      <c r="R2942" s="2" t="str">
        <f t="shared" si="413"/>
        <v>CHILDREN</v>
      </c>
    </row>
    <row r="2943" spans="1:18" x14ac:dyDescent="0.35">
      <c r="A2943" s="1">
        <v>45011</v>
      </c>
      <c r="B2943" t="s">
        <v>2974</v>
      </c>
      <c r="C2943">
        <v>62</v>
      </c>
      <c r="D2943" t="s">
        <v>9</v>
      </c>
      <c r="E2943" t="s">
        <v>19</v>
      </c>
      <c r="F2943" t="s">
        <v>16</v>
      </c>
      <c r="G2943" s="6">
        <f>VLOOKUP(F2943,S$11:$T$15, 2, FALSE)</f>
        <v>2509.1716796874998</v>
      </c>
      <c r="H2943" t="s">
        <v>37</v>
      </c>
      <c r="I2943" s="2">
        <v>3703.87</v>
      </c>
      <c r="J2943" t="str">
        <f t="shared" si="409"/>
        <v>&gt;59</v>
      </c>
      <c r="K2943" s="2">
        <f t="shared" si="405"/>
        <v>4074.2570000000001</v>
      </c>
      <c r="L2943" s="2">
        <f t="shared" si="410"/>
        <v>4074</v>
      </c>
      <c r="M2943" s="2">
        <f t="shared" si="411"/>
        <v>4075</v>
      </c>
      <c r="N2943" s="2">
        <f t="shared" si="412"/>
        <v>4074</v>
      </c>
      <c r="O2943">
        <f t="shared" si="406"/>
        <v>2023</v>
      </c>
      <c r="P2943" t="str">
        <f t="shared" si="407"/>
        <v>Mar</v>
      </c>
      <c r="Q2943" t="str">
        <f t="shared" si="408"/>
        <v>Mar-2023</v>
      </c>
      <c r="R2943" s="2" t="str">
        <f t="shared" si="413"/>
        <v>ADULTS</v>
      </c>
    </row>
    <row r="2944" spans="1:18" x14ac:dyDescent="0.35">
      <c r="A2944" s="1">
        <v>45000</v>
      </c>
      <c r="B2944" t="s">
        <v>2975</v>
      </c>
      <c r="C2944">
        <v>91</v>
      </c>
      <c r="D2944" t="s">
        <v>21</v>
      </c>
      <c r="E2944" t="s">
        <v>33</v>
      </c>
      <c r="F2944" t="s">
        <v>30</v>
      </c>
      <c r="G2944" s="6">
        <f>VLOOKUP(F2944,S$11:$T$15, 2, FALSE)</f>
        <v>2496.7676064257025</v>
      </c>
      <c r="H2944" t="s">
        <v>12</v>
      </c>
      <c r="I2944" s="2">
        <v>2298.06</v>
      </c>
      <c r="J2944" t="str">
        <f t="shared" si="409"/>
        <v>&gt;59</v>
      </c>
      <c r="K2944" s="2">
        <f t="shared" si="405"/>
        <v>2527.866</v>
      </c>
      <c r="L2944" s="2">
        <f t="shared" si="410"/>
        <v>2528</v>
      </c>
      <c r="M2944" s="2">
        <f t="shared" si="411"/>
        <v>2528</v>
      </c>
      <c r="N2944" s="2">
        <f t="shared" si="412"/>
        <v>2527</v>
      </c>
      <c r="O2944">
        <f t="shared" si="406"/>
        <v>2023</v>
      </c>
      <c r="P2944" t="str">
        <f t="shared" si="407"/>
        <v>Mar</v>
      </c>
      <c r="Q2944" t="str">
        <f t="shared" si="408"/>
        <v>Mar-2023</v>
      </c>
      <c r="R2944" s="2" t="str">
        <f t="shared" si="413"/>
        <v>ADULTS</v>
      </c>
    </row>
    <row r="2945" spans="1:18" x14ac:dyDescent="0.35">
      <c r="A2945" s="1">
        <v>45016</v>
      </c>
      <c r="B2945" t="s">
        <v>2976</v>
      </c>
      <c r="C2945">
        <v>81</v>
      </c>
      <c r="D2945" t="s">
        <v>9</v>
      </c>
      <c r="E2945" t="s">
        <v>19</v>
      </c>
      <c r="F2945" t="s">
        <v>11</v>
      </c>
      <c r="G2945" s="6">
        <f>VLOOKUP(F2945,S$11:$T$15, 2, FALSE)</f>
        <v>2503.6022787783868</v>
      </c>
      <c r="H2945" t="s">
        <v>40</v>
      </c>
      <c r="I2945" s="2">
        <v>2244.77</v>
      </c>
      <c r="J2945" t="str">
        <f t="shared" si="409"/>
        <v>&gt;59</v>
      </c>
      <c r="K2945" s="2">
        <f t="shared" si="405"/>
        <v>2469.2470000000003</v>
      </c>
      <c r="L2945" s="2">
        <f t="shared" si="410"/>
        <v>2469</v>
      </c>
      <c r="M2945" s="2">
        <f t="shared" si="411"/>
        <v>2470</v>
      </c>
      <c r="N2945" s="2">
        <f t="shared" si="412"/>
        <v>2469</v>
      </c>
      <c r="O2945">
        <f t="shared" si="406"/>
        <v>2023</v>
      </c>
      <c r="P2945" t="str">
        <f t="shared" si="407"/>
        <v>Mar</v>
      </c>
      <c r="Q2945" t="str">
        <f t="shared" si="408"/>
        <v>Mar-2023</v>
      </c>
      <c r="R2945" s="2" t="str">
        <f t="shared" si="413"/>
        <v>ADULTS</v>
      </c>
    </row>
    <row r="2946" spans="1:18" x14ac:dyDescent="0.35">
      <c r="A2946" s="1">
        <v>45244</v>
      </c>
      <c r="B2946" t="s">
        <v>2977</v>
      </c>
      <c r="C2946">
        <v>28</v>
      </c>
      <c r="D2946" t="s">
        <v>21</v>
      </c>
      <c r="E2946" t="s">
        <v>27</v>
      </c>
      <c r="F2946" t="s">
        <v>11</v>
      </c>
      <c r="G2946" s="6">
        <f>VLOOKUP(F2946,S$11:$T$15, 2, FALSE)</f>
        <v>2503.6022787783868</v>
      </c>
      <c r="H2946" t="s">
        <v>12</v>
      </c>
      <c r="I2946" s="2">
        <v>466.09</v>
      </c>
      <c r="J2946" t="str">
        <f t="shared" si="409"/>
        <v>18-39</v>
      </c>
      <c r="K2946" s="2">
        <f t="shared" ref="K2946:K3009" si="414">I2946*1.1</f>
        <v>512.69900000000007</v>
      </c>
      <c r="L2946" s="2">
        <f t="shared" si="410"/>
        <v>513</v>
      </c>
      <c r="M2946" s="2">
        <f t="shared" si="411"/>
        <v>513</v>
      </c>
      <c r="N2946" s="2">
        <f t="shared" si="412"/>
        <v>512</v>
      </c>
      <c r="O2946">
        <f t="shared" ref="O2946:O3009" si="415">YEAR(A2946)</f>
        <v>2023</v>
      </c>
      <c r="P2946" t="str">
        <f t="shared" ref="P2946:P3009" si="416">TEXT(A2946, "MMM")</f>
        <v>Nov</v>
      </c>
      <c r="Q2946" t="str">
        <f t="shared" ref="Q2946:Q3009" si="417">TEXT(A2946, "MMM-YYYY")</f>
        <v>Nov-2023</v>
      </c>
      <c r="R2946" s="2" t="str">
        <f t="shared" si="413"/>
        <v>ADULTS</v>
      </c>
    </row>
    <row r="2947" spans="1:18" x14ac:dyDescent="0.35">
      <c r="A2947" s="1">
        <v>45000</v>
      </c>
      <c r="B2947" t="s">
        <v>2978</v>
      </c>
      <c r="C2947">
        <v>81</v>
      </c>
      <c r="D2947" t="s">
        <v>21</v>
      </c>
      <c r="E2947" t="s">
        <v>19</v>
      </c>
      <c r="F2947" t="s">
        <v>16</v>
      </c>
      <c r="G2947" s="6">
        <f>VLOOKUP(F2947,S$11:$T$15, 2, FALSE)</f>
        <v>2509.1716796874998</v>
      </c>
      <c r="H2947" t="s">
        <v>12</v>
      </c>
      <c r="I2947" s="2">
        <v>4668.9799999999996</v>
      </c>
      <c r="J2947" t="str">
        <f t="shared" ref="J2947:J3010" si="418">IF(C2947&lt;=17,"0-17",IF(C2947&lt;=39, "18-39", IF(C2947&lt;=59, "40-59", "&gt;59")))</f>
        <v>&gt;59</v>
      </c>
      <c r="K2947" s="2">
        <f t="shared" si="414"/>
        <v>5135.8779999999997</v>
      </c>
      <c r="L2947" s="2">
        <f t="shared" ref="L2947:L3010" si="419">ROUND(K2947, 0)</f>
        <v>5136</v>
      </c>
      <c r="M2947" s="2">
        <f t="shared" ref="M2947:M3010" si="420">ROUNDUP(K2947, 0)</f>
        <v>5136</v>
      </c>
      <c r="N2947" s="2">
        <f t="shared" ref="N2947:N3010" si="421">ROUNDDOWN(K2947,0)</f>
        <v>5135</v>
      </c>
      <c r="O2947">
        <f t="shared" si="415"/>
        <v>2023</v>
      </c>
      <c r="P2947" t="str">
        <f t="shared" si="416"/>
        <v>Mar</v>
      </c>
      <c r="Q2947" t="str">
        <f t="shared" si="417"/>
        <v>Mar-2023</v>
      </c>
      <c r="R2947" s="2" t="str">
        <f t="shared" ref="R2947:R3010" si="422">IF(C2947&gt;=18, "ADULTS", "CHILDREN")</f>
        <v>ADULTS</v>
      </c>
    </row>
    <row r="2948" spans="1:18" x14ac:dyDescent="0.35">
      <c r="A2948" s="1">
        <v>44823</v>
      </c>
      <c r="B2948" t="s">
        <v>2979</v>
      </c>
      <c r="C2948">
        <v>95</v>
      </c>
      <c r="D2948" t="s">
        <v>14</v>
      </c>
      <c r="E2948" t="s">
        <v>10</v>
      </c>
      <c r="F2948" t="s">
        <v>16</v>
      </c>
      <c r="G2948" s="6">
        <f>VLOOKUP(F2948,S$11:$T$15, 2, FALSE)</f>
        <v>2509.1716796874998</v>
      </c>
      <c r="H2948" t="s">
        <v>40</v>
      </c>
      <c r="I2948" s="2">
        <v>3015.03</v>
      </c>
      <c r="J2948" t="str">
        <f t="shared" si="418"/>
        <v>&gt;59</v>
      </c>
      <c r="K2948" s="2">
        <f t="shared" si="414"/>
        <v>3316.5330000000004</v>
      </c>
      <c r="L2948" s="2">
        <f t="shared" si="419"/>
        <v>3317</v>
      </c>
      <c r="M2948" s="2">
        <f t="shared" si="420"/>
        <v>3317</v>
      </c>
      <c r="N2948" s="2">
        <f t="shared" si="421"/>
        <v>3316</v>
      </c>
      <c r="O2948">
        <f t="shared" si="415"/>
        <v>2022</v>
      </c>
      <c r="P2948" t="str">
        <f t="shared" si="416"/>
        <v>Sep</v>
      </c>
      <c r="Q2948" t="str">
        <f t="shared" si="417"/>
        <v>Sep-2022</v>
      </c>
      <c r="R2948" s="2" t="str">
        <f t="shared" si="422"/>
        <v>ADULTS</v>
      </c>
    </row>
    <row r="2949" spans="1:18" x14ac:dyDescent="0.35">
      <c r="A2949" s="1">
        <v>44915</v>
      </c>
      <c r="B2949" t="s">
        <v>2980</v>
      </c>
      <c r="C2949">
        <v>47</v>
      </c>
      <c r="D2949" t="s">
        <v>21</v>
      </c>
      <c r="E2949" t="s">
        <v>33</v>
      </c>
      <c r="F2949" t="s">
        <v>16</v>
      </c>
      <c r="G2949" s="6">
        <f>VLOOKUP(F2949,S$11:$T$15, 2, FALSE)</f>
        <v>2509.1716796874998</v>
      </c>
      <c r="H2949" t="s">
        <v>37</v>
      </c>
      <c r="I2949" s="2">
        <v>1697.88</v>
      </c>
      <c r="J2949" t="str">
        <f t="shared" si="418"/>
        <v>40-59</v>
      </c>
      <c r="K2949" s="2">
        <f t="shared" si="414"/>
        <v>1867.6680000000003</v>
      </c>
      <c r="L2949" s="2">
        <f t="shared" si="419"/>
        <v>1868</v>
      </c>
      <c r="M2949" s="2">
        <f t="shared" si="420"/>
        <v>1868</v>
      </c>
      <c r="N2949" s="2">
        <f t="shared" si="421"/>
        <v>1867</v>
      </c>
      <c r="O2949">
        <f t="shared" si="415"/>
        <v>2022</v>
      </c>
      <c r="P2949" t="str">
        <f t="shared" si="416"/>
        <v>Dec</v>
      </c>
      <c r="Q2949" t="str">
        <f t="shared" si="417"/>
        <v>Dec-2022</v>
      </c>
      <c r="R2949" s="2" t="str">
        <f t="shared" si="422"/>
        <v>ADULTS</v>
      </c>
    </row>
    <row r="2950" spans="1:18" x14ac:dyDescent="0.35">
      <c r="A2950" s="1">
        <v>44667</v>
      </c>
      <c r="B2950" t="s">
        <v>2981</v>
      </c>
      <c r="C2950">
        <v>80</v>
      </c>
      <c r="D2950" t="s">
        <v>21</v>
      </c>
      <c r="E2950" t="s">
        <v>10</v>
      </c>
      <c r="F2950" t="s">
        <v>30</v>
      </c>
      <c r="G2950" s="6">
        <f>VLOOKUP(F2950,S$11:$T$15, 2, FALSE)</f>
        <v>2496.7676064257025</v>
      </c>
      <c r="H2950" t="s">
        <v>17</v>
      </c>
      <c r="I2950" s="2">
        <v>4560.8900000000003</v>
      </c>
      <c r="J2950" t="str">
        <f t="shared" si="418"/>
        <v>&gt;59</v>
      </c>
      <c r="K2950" s="2">
        <f t="shared" si="414"/>
        <v>5016.9790000000012</v>
      </c>
      <c r="L2950" s="2">
        <f t="shared" si="419"/>
        <v>5017</v>
      </c>
      <c r="M2950" s="2">
        <f t="shared" si="420"/>
        <v>5017</v>
      </c>
      <c r="N2950" s="2">
        <f t="shared" si="421"/>
        <v>5016</v>
      </c>
      <c r="O2950">
        <f t="shared" si="415"/>
        <v>2022</v>
      </c>
      <c r="P2950" t="str">
        <f t="shared" si="416"/>
        <v>Apr</v>
      </c>
      <c r="Q2950" t="str">
        <f t="shared" si="417"/>
        <v>Apr-2022</v>
      </c>
      <c r="R2950" s="2" t="str">
        <f t="shared" si="422"/>
        <v>ADULTS</v>
      </c>
    </row>
    <row r="2951" spans="1:18" x14ac:dyDescent="0.35">
      <c r="A2951" s="1">
        <v>44719</v>
      </c>
      <c r="B2951" t="s">
        <v>2982</v>
      </c>
      <c r="C2951">
        <v>2</v>
      </c>
      <c r="D2951" t="s">
        <v>21</v>
      </c>
      <c r="E2951" t="s">
        <v>25</v>
      </c>
      <c r="F2951" t="s">
        <v>16</v>
      </c>
      <c r="G2951" s="6">
        <f>VLOOKUP(F2951,S$11:$T$15, 2, FALSE)</f>
        <v>2509.1716796874998</v>
      </c>
      <c r="H2951" t="s">
        <v>17</v>
      </c>
      <c r="I2951" s="2">
        <v>4226.6099999999997</v>
      </c>
      <c r="J2951" t="str">
        <f t="shared" si="418"/>
        <v>0-17</v>
      </c>
      <c r="K2951" s="2">
        <f t="shared" si="414"/>
        <v>4649.2709999999997</v>
      </c>
      <c r="L2951" s="2">
        <f t="shared" si="419"/>
        <v>4649</v>
      </c>
      <c r="M2951" s="2">
        <f t="shared" si="420"/>
        <v>4650</v>
      </c>
      <c r="N2951" s="2">
        <f t="shared" si="421"/>
        <v>4649</v>
      </c>
      <c r="O2951">
        <f t="shared" si="415"/>
        <v>2022</v>
      </c>
      <c r="P2951" t="str">
        <f t="shared" si="416"/>
        <v>Jun</v>
      </c>
      <c r="Q2951" t="str">
        <f t="shared" si="417"/>
        <v>Jun-2022</v>
      </c>
      <c r="R2951" s="2" t="str">
        <f t="shared" si="422"/>
        <v>CHILDREN</v>
      </c>
    </row>
    <row r="2952" spans="1:18" x14ac:dyDescent="0.35">
      <c r="A2952" s="1">
        <v>45119</v>
      </c>
      <c r="B2952" t="s">
        <v>2983</v>
      </c>
      <c r="C2952">
        <v>89</v>
      </c>
      <c r="D2952" t="s">
        <v>9</v>
      </c>
      <c r="E2952" t="s">
        <v>22</v>
      </c>
      <c r="F2952" t="s">
        <v>30</v>
      </c>
      <c r="G2952" s="6">
        <f>VLOOKUP(F2952,S$11:$T$15, 2, FALSE)</f>
        <v>2496.7676064257025</v>
      </c>
      <c r="H2952" t="s">
        <v>28</v>
      </c>
      <c r="I2952" s="2">
        <v>4184.6099999999997</v>
      </c>
      <c r="J2952" t="str">
        <f t="shared" si="418"/>
        <v>&gt;59</v>
      </c>
      <c r="K2952" s="2">
        <f t="shared" si="414"/>
        <v>4603.0709999999999</v>
      </c>
      <c r="L2952" s="2">
        <f t="shared" si="419"/>
        <v>4603</v>
      </c>
      <c r="M2952" s="2">
        <f t="shared" si="420"/>
        <v>4604</v>
      </c>
      <c r="N2952" s="2">
        <f t="shared" si="421"/>
        <v>4603</v>
      </c>
      <c r="O2952">
        <f t="shared" si="415"/>
        <v>2023</v>
      </c>
      <c r="P2952" t="str">
        <f t="shared" si="416"/>
        <v>Jul</v>
      </c>
      <c r="Q2952" t="str">
        <f t="shared" si="417"/>
        <v>Jul-2023</v>
      </c>
      <c r="R2952" s="2" t="str">
        <f t="shared" si="422"/>
        <v>ADULTS</v>
      </c>
    </row>
    <row r="2953" spans="1:18" x14ac:dyDescent="0.35">
      <c r="A2953" s="1">
        <v>44588</v>
      </c>
      <c r="B2953" t="s">
        <v>2984</v>
      </c>
      <c r="C2953">
        <v>16</v>
      </c>
      <c r="D2953" t="s">
        <v>14</v>
      </c>
      <c r="E2953" t="s">
        <v>10</v>
      </c>
      <c r="F2953" t="s">
        <v>16</v>
      </c>
      <c r="G2953" s="6">
        <f>VLOOKUP(F2953,S$11:$T$15, 2, FALSE)</f>
        <v>2509.1716796874998</v>
      </c>
      <c r="H2953" t="s">
        <v>17</v>
      </c>
      <c r="I2953" s="2">
        <v>4249.1099999999997</v>
      </c>
      <c r="J2953" t="str">
        <f t="shared" si="418"/>
        <v>0-17</v>
      </c>
      <c r="K2953" s="2">
        <f t="shared" si="414"/>
        <v>4674.0209999999997</v>
      </c>
      <c r="L2953" s="2">
        <f t="shared" si="419"/>
        <v>4674</v>
      </c>
      <c r="M2953" s="2">
        <f t="shared" si="420"/>
        <v>4675</v>
      </c>
      <c r="N2953" s="2">
        <f t="shared" si="421"/>
        <v>4674</v>
      </c>
      <c r="O2953">
        <f t="shared" si="415"/>
        <v>2022</v>
      </c>
      <c r="P2953" t="str">
        <f t="shared" si="416"/>
        <v>Jan</v>
      </c>
      <c r="Q2953" t="str">
        <f t="shared" si="417"/>
        <v>Jan-2022</v>
      </c>
      <c r="R2953" s="2" t="str">
        <f t="shared" si="422"/>
        <v>CHILDREN</v>
      </c>
    </row>
    <row r="2954" spans="1:18" x14ac:dyDescent="0.35">
      <c r="A2954" s="1">
        <v>45142</v>
      </c>
      <c r="B2954" t="s">
        <v>2985</v>
      </c>
      <c r="C2954">
        <v>1</v>
      </c>
      <c r="D2954" t="s">
        <v>14</v>
      </c>
      <c r="E2954" t="s">
        <v>33</v>
      </c>
      <c r="F2954" t="s">
        <v>16</v>
      </c>
      <c r="G2954" s="6">
        <f>VLOOKUP(F2954,S$11:$T$15, 2, FALSE)</f>
        <v>2509.1716796874998</v>
      </c>
      <c r="H2954" t="s">
        <v>17</v>
      </c>
      <c r="I2954" s="2">
        <v>378.87</v>
      </c>
      <c r="J2954" t="str">
        <f t="shared" si="418"/>
        <v>0-17</v>
      </c>
      <c r="K2954" s="2">
        <f t="shared" si="414"/>
        <v>416.75700000000006</v>
      </c>
      <c r="L2954" s="2">
        <f t="shared" si="419"/>
        <v>417</v>
      </c>
      <c r="M2954" s="2">
        <f t="shared" si="420"/>
        <v>417</v>
      </c>
      <c r="N2954" s="2">
        <f t="shared" si="421"/>
        <v>416</v>
      </c>
      <c r="O2954">
        <f t="shared" si="415"/>
        <v>2023</v>
      </c>
      <c r="P2954" t="str">
        <f t="shared" si="416"/>
        <v>Aug</v>
      </c>
      <c r="Q2954" t="str">
        <f t="shared" si="417"/>
        <v>Aug-2023</v>
      </c>
      <c r="R2954" s="2" t="str">
        <f t="shared" si="422"/>
        <v>CHILDREN</v>
      </c>
    </row>
    <row r="2955" spans="1:18" x14ac:dyDescent="0.35">
      <c r="A2955" s="1">
        <v>45155</v>
      </c>
      <c r="B2955" t="s">
        <v>2986</v>
      </c>
      <c r="C2955">
        <v>36</v>
      </c>
      <c r="D2955" t="s">
        <v>9</v>
      </c>
      <c r="E2955" t="s">
        <v>22</v>
      </c>
      <c r="F2955" t="s">
        <v>30</v>
      </c>
      <c r="G2955" s="6">
        <f>VLOOKUP(F2955,S$11:$T$15, 2, FALSE)</f>
        <v>2496.7676064257025</v>
      </c>
      <c r="H2955" t="s">
        <v>17</v>
      </c>
      <c r="I2955" s="2">
        <v>4981.22</v>
      </c>
      <c r="J2955" t="str">
        <f t="shared" si="418"/>
        <v>18-39</v>
      </c>
      <c r="K2955" s="2">
        <f t="shared" si="414"/>
        <v>5479.3420000000006</v>
      </c>
      <c r="L2955" s="2">
        <f t="shared" si="419"/>
        <v>5479</v>
      </c>
      <c r="M2955" s="2">
        <f t="shared" si="420"/>
        <v>5480</v>
      </c>
      <c r="N2955" s="2">
        <f t="shared" si="421"/>
        <v>5479</v>
      </c>
      <c r="O2955">
        <f t="shared" si="415"/>
        <v>2023</v>
      </c>
      <c r="P2955" t="str">
        <f t="shared" si="416"/>
        <v>Aug</v>
      </c>
      <c r="Q2955" t="str">
        <f t="shared" si="417"/>
        <v>Aug-2023</v>
      </c>
      <c r="R2955" s="2" t="str">
        <f t="shared" si="422"/>
        <v>ADULTS</v>
      </c>
    </row>
    <row r="2956" spans="1:18" x14ac:dyDescent="0.35">
      <c r="A2956" s="1">
        <v>45258</v>
      </c>
      <c r="B2956" t="s">
        <v>2987</v>
      </c>
      <c r="C2956">
        <v>26</v>
      </c>
      <c r="D2956" t="s">
        <v>14</v>
      </c>
      <c r="E2956" t="s">
        <v>33</v>
      </c>
      <c r="F2956" t="s">
        <v>11</v>
      </c>
      <c r="G2956" s="6">
        <f>VLOOKUP(F2956,S$11:$T$15, 2, FALSE)</f>
        <v>2503.6022787783868</v>
      </c>
      <c r="H2956" t="s">
        <v>40</v>
      </c>
      <c r="I2956" s="2">
        <v>4278.13</v>
      </c>
      <c r="J2956" t="str">
        <f t="shared" si="418"/>
        <v>18-39</v>
      </c>
      <c r="K2956" s="2">
        <f t="shared" si="414"/>
        <v>4705.9430000000002</v>
      </c>
      <c r="L2956" s="2">
        <f t="shared" si="419"/>
        <v>4706</v>
      </c>
      <c r="M2956" s="2">
        <f t="shared" si="420"/>
        <v>4706</v>
      </c>
      <c r="N2956" s="2">
        <f t="shared" si="421"/>
        <v>4705</v>
      </c>
      <c r="O2956">
        <f t="shared" si="415"/>
        <v>2023</v>
      </c>
      <c r="P2956" t="str">
        <f t="shared" si="416"/>
        <v>Nov</v>
      </c>
      <c r="Q2956" t="str">
        <f t="shared" si="417"/>
        <v>Nov-2023</v>
      </c>
      <c r="R2956" s="2" t="str">
        <f t="shared" si="422"/>
        <v>ADULTS</v>
      </c>
    </row>
    <row r="2957" spans="1:18" x14ac:dyDescent="0.35">
      <c r="A2957" s="1">
        <v>44684</v>
      </c>
      <c r="B2957" t="s">
        <v>2988</v>
      </c>
      <c r="C2957">
        <v>25</v>
      </c>
      <c r="D2957" t="s">
        <v>14</v>
      </c>
      <c r="E2957" t="s">
        <v>15</v>
      </c>
      <c r="F2957" t="s">
        <v>30</v>
      </c>
      <c r="G2957" s="6">
        <f>VLOOKUP(F2957,S$11:$T$15, 2, FALSE)</f>
        <v>2496.7676064257025</v>
      </c>
      <c r="H2957" t="s">
        <v>40</v>
      </c>
      <c r="I2957" s="2">
        <v>2814.52</v>
      </c>
      <c r="J2957" t="str">
        <f t="shared" si="418"/>
        <v>18-39</v>
      </c>
      <c r="K2957" s="2">
        <f t="shared" si="414"/>
        <v>3095.9720000000002</v>
      </c>
      <c r="L2957" s="2">
        <f t="shared" si="419"/>
        <v>3096</v>
      </c>
      <c r="M2957" s="2">
        <f t="shared" si="420"/>
        <v>3096</v>
      </c>
      <c r="N2957" s="2">
        <f t="shared" si="421"/>
        <v>3095</v>
      </c>
      <c r="O2957">
        <f t="shared" si="415"/>
        <v>2022</v>
      </c>
      <c r="P2957" t="str">
        <f t="shared" si="416"/>
        <v>May</v>
      </c>
      <c r="Q2957" t="str">
        <f t="shared" si="417"/>
        <v>May-2022</v>
      </c>
      <c r="R2957" s="2" t="str">
        <f t="shared" si="422"/>
        <v>ADULTS</v>
      </c>
    </row>
    <row r="2958" spans="1:18" x14ac:dyDescent="0.35">
      <c r="A2958" s="1">
        <v>45284</v>
      </c>
      <c r="B2958" t="s">
        <v>2989</v>
      </c>
      <c r="C2958">
        <v>86</v>
      </c>
      <c r="D2958" t="s">
        <v>9</v>
      </c>
      <c r="E2958" t="s">
        <v>19</v>
      </c>
      <c r="F2958" t="s">
        <v>11</v>
      </c>
      <c r="G2958" s="6">
        <f>VLOOKUP(F2958,S$11:$T$15, 2, FALSE)</f>
        <v>2503.6022787783868</v>
      </c>
      <c r="H2958" t="s">
        <v>12</v>
      </c>
      <c r="I2958" s="2">
        <v>141.08000000000001</v>
      </c>
      <c r="J2958" t="str">
        <f t="shared" si="418"/>
        <v>&gt;59</v>
      </c>
      <c r="K2958" s="2">
        <f t="shared" si="414"/>
        <v>155.18800000000002</v>
      </c>
      <c r="L2958" s="2">
        <f t="shared" si="419"/>
        <v>155</v>
      </c>
      <c r="M2958" s="2">
        <f t="shared" si="420"/>
        <v>156</v>
      </c>
      <c r="N2958" s="2">
        <f t="shared" si="421"/>
        <v>155</v>
      </c>
      <c r="O2958">
        <f t="shared" si="415"/>
        <v>2023</v>
      </c>
      <c r="P2958" t="str">
        <f t="shared" si="416"/>
        <v>Dec</v>
      </c>
      <c r="Q2958" t="str">
        <f t="shared" si="417"/>
        <v>Dec-2023</v>
      </c>
      <c r="R2958" s="2" t="str">
        <f t="shared" si="422"/>
        <v>ADULTS</v>
      </c>
    </row>
    <row r="2959" spans="1:18" x14ac:dyDescent="0.35">
      <c r="A2959" s="1">
        <v>45258</v>
      </c>
      <c r="B2959" t="s">
        <v>2990</v>
      </c>
      <c r="C2959">
        <v>96</v>
      </c>
      <c r="D2959" t="s">
        <v>9</v>
      </c>
      <c r="E2959" t="s">
        <v>35</v>
      </c>
      <c r="F2959" t="s">
        <v>16</v>
      </c>
      <c r="G2959" s="6">
        <f>VLOOKUP(F2959,S$11:$T$15, 2, FALSE)</f>
        <v>2509.1716796874998</v>
      </c>
      <c r="H2959" t="s">
        <v>37</v>
      </c>
      <c r="I2959" s="2">
        <v>3469.78</v>
      </c>
      <c r="J2959" t="str">
        <f t="shared" si="418"/>
        <v>&gt;59</v>
      </c>
      <c r="K2959" s="2">
        <f t="shared" si="414"/>
        <v>3816.7580000000007</v>
      </c>
      <c r="L2959" s="2">
        <f t="shared" si="419"/>
        <v>3817</v>
      </c>
      <c r="M2959" s="2">
        <f t="shared" si="420"/>
        <v>3817</v>
      </c>
      <c r="N2959" s="2">
        <f t="shared" si="421"/>
        <v>3816</v>
      </c>
      <c r="O2959">
        <f t="shared" si="415"/>
        <v>2023</v>
      </c>
      <c r="P2959" t="str">
        <f t="shared" si="416"/>
        <v>Nov</v>
      </c>
      <c r="Q2959" t="str">
        <f t="shared" si="417"/>
        <v>Nov-2023</v>
      </c>
      <c r="R2959" s="2" t="str">
        <f t="shared" si="422"/>
        <v>ADULTS</v>
      </c>
    </row>
    <row r="2960" spans="1:18" x14ac:dyDescent="0.35">
      <c r="A2960" s="1">
        <v>44753</v>
      </c>
      <c r="B2960" t="s">
        <v>2991</v>
      </c>
      <c r="C2960">
        <v>62</v>
      </c>
      <c r="D2960" t="s">
        <v>14</v>
      </c>
      <c r="E2960" t="s">
        <v>2992</v>
      </c>
      <c r="F2960" t="s">
        <v>23</v>
      </c>
      <c r="G2960" s="6">
        <f>VLOOKUP(F2960,S$11:$T$15, 2, FALSE)</f>
        <v>2440.2966694490819</v>
      </c>
      <c r="H2960" t="s">
        <v>37</v>
      </c>
      <c r="I2960" s="2">
        <v>3174.01</v>
      </c>
      <c r="J2960" t="str">
        <f t="shared" si="418"/>
        <v>&gt;59</v>
      </c>
      <c r="K2960" s="2">
        <f t="shared" si="414"/>
        <v>3491.4110000000005</v>
      </c>
      <c r="L2960" s="2">
        <f t="shared" si="419"/>
        <v>3491</v>
      </c>
      <c r="M2960" s="2">
        <f t="shared" si="420"/>
        <v>3492</v>
      </c>
      <c r="N2960" s="2">
        <f t="shared" si="421"/>
        <v>3491</v>
      </c>
      <c r="O2960">
        <f t="shared" si="415"/>
        <v>2022</v>
      </c>
      <c r="P2960" t="str">
        <f t="shared" si="416"/>
        <v>Jul</v>
      </c>
      <c r="Q2960" t="str">
        <f t="shared" si="417"/>
        <v>Jul-2022</v>
      </c>
      <c r="R2960" s="2" t="str">
        <f t="shared" si="422"/>
        <v>ADULTS</v>
      </c>
    </row>
    <row r="2961" spans="1:18" x14ac:dyDescent="0.35">
      <c r="A2961" s="1">
        <v>44562</v>
      </c>
      <c r="B2961" t="s">
        <v>2993</v>
      </c>
      <c r="C2961">
        <v>65</v>
      </c>
      <c r="D2961" t="s">
        <v>14</v>
      </c>
      <c r="E2961" t="s">
        <v>10</v>
      </c>
      <c r="F2961" t="s">
        <v>16</v>
      </c>
      <c r="G2961" s="6">
        <f>VLOOKUP(F2961,S$11:$T$15, 2, FALSE)</f>
        <v>2509.1716796874998</v>
      </c>
      <c r="H2961" t="s">
        <v>37</v>
      </c>
      <c r="I2961" s="2">
        <v>4361.6099999999997</v>
      </c>
      <c r="J2961" t="str">
        <f t="shared" si="418"/>
        <v>&gt;59</v>
      </c>
      <c r="K2961" s="2">
        <f t="shared" si="414"/>
        <v>4797.7709999999997</v>
      </c>
      <c r="L2961" s="2">
        <f t="shared" si="419"/>
        <v>4798</v>
      </c>
      <c r="M2961" s="2">
        <f t="shared" si="420"/>
        <v>4798</v>
      </c>
      <c r="N2961" s="2">
        <f t="shared" si="421"/>
        <v>4797</v>
      </c>
      <c r="O2961">
        <f t="shared" si="415"/>
        <v>2022</v>
      </c>
      <c r="P2961" t="str">
        <f t="shared" si="416"/>
        <v>Jan</v>
      </c>
      <c r="Q2961" t="str">
        <f t="shared" si="417"/>
        <v>Jan-2022</v>
      </c>
      <c r="R2961" s="2" t="str">
        <f t="shared" si="422"/>
        <v>ADULTS</v>
      </c>
    </row>
    <row r="2962" spans="1:18" x14ac:dyDescent="0.35">
      <c r="A2962" s="1">
        <v>45151</v>
      </c>
      <c r="B2962" t="s">
        <v>2994</v>
      </c>
      <c r="C2962">
        <v>64</v>
      </c>
      <c r="D2962" t="s">
        <v>21</v>
      </c>
      <c r="E2962" t="s">
        <v>19</v>
      </c>
      <c r="F2962" t="s">
        <v>23</v>
      </c>
      <c r="G2962" s="6">
        <f>VLOOKUP(F2962,S$11:$T$15, 2, FALSE)</f>
        <v>2440.2966694490819</v>
      </c>
      <c r="H2962" t="s">
        <v>40</v>
      </c>
      <c r="I2962" s="2">
        <v>286.51</v>
      </c>
      <c r="J2962" t="str">
        <f t="shared" si="418"/>
        <v>&gt;59</v>
      </c>
      <c r="K2962" s="2">
        <f t="shared" si="414"/>
        <v>315.161</v>
      </c>
      <c r="L2962" s="2">
        <f t="shared" si="419"/>
        <v>315</v>
      </c>
      <c r="M2962" s="2">
        <f t="shared" si="420"/>
        <v>316</v>
      </c>
      <c r="N2962" s="2">
        <f t="shared" si="421"/>
        <v>315</v>
      </c>
      <c r="O2962">
        <f t="shared" si="415"/>
        <v>2023</v>
      </c>
      <c r="P2962" t="str">
        <f t="shared" si="416"/>
        <v>Aug</v>
      </c>
      <c r="Q2962" t="str">
        <f t="shared" si="417"/>
        <v>Aug-2023</v>
      </c>
      <c r="R2962" s="2" t="str">
        <f t="shared" si="422"/>
        <v>ADULTS</v>
      </c>
    </row>
    <row r="2963" spans="1:18" x14ac:dyDescent="0.35">
      <c r="A2963" s="1">
        <v>44912</v>
      </c>
      <c r="B2963" t="s">
        <v>2995</v>
      </c>
      <c r="C2963">
        <v>41</v>
      </c>
      <c r="D2963" t="s">
        <v>9</v>
      </c>
      <c r="E2963" t="s">
        <v>10</v>
      </c>
      <c r="F2963" t="s">
        <v>30</v>
      </c>
      <c r="G2963" s="6">
        <f>VLOOKUP(F2963,S$11:$T$15, 2, FALSE)</f>
        <v>2496.7676064257025</v>
      </c>
      <c r="H2963" t="s">
        <v>37</v>
      </c>
      <c r="I2963" s="2">
        <v>3046.09</v>
      </c>
      <c r="J2963" t="str">
        <f t="shared" si="418"/>
        <v>40-59</v>
      </c>
      <c r="K2963" s="2">
        <f t="shared" si="414"/>
        <v>3350.6990000000005</v>
      </c>
      <c r="L2963" s="2">
        <f t="shared" si="419"/>
        <v>3351</v>
      </c>
      <c r="M2963" s="2">
        <f t="shared" si="420"/>
        <v>3351</v>
      </c>
      <c r="N2963" s="2">
        <f t="shared" si="421"/>
        <v>3350</v>
      </c>
      <c r="O2963">
        <f t="shared" si="415"/>
        <v>2022</v>
      </c>
      <c r="P2963" t="str">
        <f t="shared" si="416"/>
        <v>Dec</v>
      </c>
      <c r="Q2963" t="str">
        <f t="shared" si="417"/>
        <v>Dec-2022</v>
      </c>
      <c r="R2963" s="2" t="str">
        <f t="shared" si="422"/>
        <v>ADULTS</v>
      </c>
    </row>
    <row r="2964" spans="1:18" x14ac:dyDescent="0.35">
      <c r="A2964" s="1">
        <v>44628</v>
      </c>
      <c r="B2964" t="s">
        <v>2996</v>
      </c>
      <c r="C2964">
        <v>53</v>
      </c>
      <c r="D2964" t="s">
        <v>9</v>
      </c>
      <c r="E2964" t="s">
        <v>35</v>
      </c>
      <c r="F2964" t="s">
        <v>16</v>
      </c>
      <c r="G2964" s="6">
        <f>VLOOKUP(F2964,S$11:$T$15, 2, FALSE)</f>
        <v>2509.1716796874998</v>
      </c>
      <c r="H2964" t="s">
        <v>37</v>
      </c>
      <c r="I2964" s="2">
        <v>561.6</v>
      </c>
      <c r="J2964" t="str">
        <f t="shared" si="418"/>
        <v>40-59</v>
      </c>
      <c r="K2964" s="2">
        <f t="shared" si="414"/>
        <v>617.7600000000001</v>
      </c>
      <c r="L2964" s="2">
        <f t="shared" si="419"/>
        <v>618</v>
      </c>
      <c r="M2964" s="2">
        <f t="shared" si="420"/>
        <v>618</v>
      </c>
      <c r="N2964" s="2">
        <f t="shared" si="421"/>
        <v>617</v>
      </c>
      <c r="O2964">
        <f t="shared" si="415"/>
        <v>2022</v>
      </c>
      <c r="P2964" t="str">
        <f t="shared" si="416"/>
        <v>Mar</v>
      </c>
      <c r="Q2964" t="str">
        <f t="shared" si="417"/>
        <v>Mar-2022</v>
      </c>
      <c r="R2964" s="2" t="str">
        <f t="shared" si="422"/>
        <v>ADULTS</v>
      </c>
    </row>
    <row r="2965" spans="1:18" x14ac:dyDescent="0.35">
      <c r="A2965" s="1">
        <v>45001</v>
      </c>
      <c r="B2965" t="s">
        <v>2997</v>
      </c>
      <c r="C2965">
        <v>7</v>
      </c>
      <c r="D2965" t="s">
        <v>14</v>
      </c>
      <c r="E2965" t="s">
        <v>35</v>
      </c>
      <c r="F2965" t="s">
        <v>23</v>
      </c>
      <c r="G2965" s="6">
        <f>VLOOKUP(F2965,S$11:$T$15, 2, FALSE)</f>
        <v>2440.2966694490819</v>
      </c>
      <c r="H2965" t="s">
        <v>12</v>
      </c>
      <c r="I2965" s="2">
        <v>1991.34</v>
      </c>
      <c r="J2965" t="str">
        <f t="shared" si="418"/>
        <v>0-17</v>
      </c>
      <c r="K2965" s="2">
        <f t="shared" si="414"/>
        <v>2190.4740000000002</v>
      </c>
      <c r="L2965" s="2">
        <f t="shared" si="419"/>
        <v>2190</v>
      </c>
      <c r="M2965" s="2">
        <f t="shared" si="420"/>
        <v>2191</v>
      </c>
      <c r="N2965" s="2">
        <f t="shared" si="421"/>
        <v>2190</v>
      </c>
      <c r="O2965">
        <f t="shared" si="415"/>
        <v>2023</v>
      </c>
      <c r="P2965" t="str">
        <f t="shared" si="416"/>
        <v>Mar</v>
      </c>
      <c r="Q2965" t="str">
        <f t="shared" si="417"/>
        <v>Mar-2023</v>
      </c>
      <c r="R2965" s="2" t="str">
        <f t="shared" si="422"/>
        <v>CHILDREN</v>
      </c>
    </row>
    <row r="2966" spans="1:18" x14ac:dyDescent="0.35">
      <c r="A2966" s="1">
        <v>44782</v>
      </c>
      <c r="B2966" t="s">
        <v>2998</v>
      </c>
      <c r="C2966">
        <v>0</v>
      </c>
      <c r="D2966" t="s">
        <v>9</v>
      </c>
      <c r="E2966" t="s">
        <v>33</v>
      </c>
      <c r="F2966" t="s">
        <v>16</v>
      </c>
      <c r="G2966" s="6">
        <f>VLOOKUP(F2966,S$11:$T$15, 2, FALSE)</f>
        <v>2509.1716796874998</v>
      </c>
      <c r="H2966" t="s">
        <v>37</v>
      </c>
      <c r="I2966" s="2">
        <v>4250.88</v>
      </c>
      <c r="J2966" t="str">
        <f t="shared" si="418"/>
        <v>0-17</v>
      </c>
      <c r="K2966" s="2">
        <f t="shared" si="414"/>
        <v>4675.9680000000008</v>
      </c>
      <c r="L2966" s="2">
        <f t="shared" si="419"/>
        <v>4676</v>
      </c>
      <c r="M2966" s="2">
        <f t="shared" si="420"/>
        <v>4676</v>
      </c>
      <c r="N2966" s="2">
        <f t="shared" si="421"/>
        <v>4675</v>
      </c>
      <c r="O2966">
        <f t="shared" si="415"/>
        <v>2022</v>
      </c>
      <c r="P2966" t="str">
        <f t="shared" si="416"/>
        <v>Aug</v>
      </c>
      <c r="Q2966" t="str">
        <f t="shared" si="417"/>
        <v>Aug-2022</v>
      </c>
      <c r="R2966" s="2" t="str">
        <f t="shared" si="422"/>
        <v>CHILDREN</v>
      </c>
    </row>
    <row r="2967" spans="1:18" x14ac:dyDescent="0.35">
      <c r="A2967" s="1">
        <v>45145</v>
      </c>
      <c r="B2967" t="s">
        <v>2999</v>
      </c>
      <c r="C2967">
        <v>31</v>
      </c>
      <c r="D2967" t="s">
        <v>21</v>
      </c>
      <c r="E2967" t="s">
        <v>27</v>
      </c>
      <c r="F2967" t="s">
        <v>11</v>
      </c>
      <c r="G2967" s="6">
        <f>VLOOKUP(F2967,S$11:$T$15, 2, FALSE)</f>
        <v>2503.6022787783868</v>
      </c>
      <c r="H2967" t="s">
        <v>17</v>
      </c>
      <c r="I2967" s="2">
        <v>747.73</v>
      </c>
      <c r="J2967" t="str">
        <f t="shared" si="418"/>
        <v>18-39</v>
      </c>
      <c r="K2967" s="2">
        <f t="shared" si="414"/>
        <v>822.50300000000004</v>
      </c>
      <c r="L2967" s="2">
        <f t="shared" si="419"/>
        <v>823</v>
      </c>
      <c r="M2967" s="2">
        <f t="shared" si="420"/>
        <v>823</v>
      </c>
      <c r="N2967" s="2">
        <f t="shared" si="421"/>
        <v>822</v>
      </c>
      <c r="O2967">
        <f t="shared" si="415"/>
        <v>2023</v>
      </c>
      <c r="P2967" t="str">
        <f t="shared" si="416"/>
        <v>Aug</v>
      </c>
      <c r="Q2967" t="str">
        <f t="shared" si="417"/>
        <v>Aug-2023</v>
      </c>
      <c r="R2967" s="2" t="str">
        <f t="shared" si="422"/>
        <v>ADULTS</v>
      </c>
    </row>
    <row r="2968" spans="1:18" x14ac:dyDescent="0.35">
      <c r="A2968" s="1">
        <v>45218</v>
      </c>
      <c r="B2968" t="s">
        <v>3000</v>
      </c>
      <c r="C2968">
        <v>29</v>
      </c>
      <c r="D2968" t="s">
        <v>21</v>
      </c>
      <c r="E2968" t="s">
        <v>35</v>
      </c>
      <c r="F2968" t="s">
        <v>30</v>
      </c>
      <c r="G2968" s="6">
        <f>VLOOKUP(F2968,S$11:$T$15, 2, FALSE)</f>
        <v>2496.7676064257025</v>
      </c>
      <c r="H2968" t="s">
        <v>17</v>
      </c>
      <c r="I2968" s="2">
        <v>1440.99</v>
      </c>
      <c r="J2968" t="str">
        <f t="shared" si="418"/>
        <v>18-39</v>
      </c>
      <c r="K2968" s="2">
        <f t="shared" si="414"/>
        <v>1585.0890000000002</v>
      </c>
      <c r="L2968" s="2">
        <f t="shared" si="419"/>
        <v>1585</v>
      </c>
      <c r="M2968" s="2">
        <f t="shared" si="420"/>
        <v>1586</v>
      </c>
      <c r="N2968" s="2">
        <f t="shared" si="421"/>
        <v>1585</v>
      </c>
      <c r="O2968">
        <f t="shared" si="415"/>
        <v>2023</v>
      </c>
      <c r="P2968" t="str">
        <f t="shared" si="416"/>
        <v>Oct</v>
      </c>
      <c r="Q2968" t="str">
        <f t="shared" si="417"/>
        <v>Oct-2023</v>
      </c>
      <c r="R2968" s="2" t="str">
        <f t="shared" si="422"/>
        <v>ADULTS</v>
      </c>
    </row>
    <row r="2969" spans="1:18" x14ac:dyDescent="0.35">
      <c r="A2969" s="1">
        <v>44853</v>
      </c>
      <c r="B2969" t="s">
        <v>3001</v>
      </c>
      <c r="C2969">
        <v>58</v>
      </c>
      <c r="D2969" t="s">
        <v>21</v>
      </c>
      <c r="E2969" t="s">
        <v>25</v>
      </c>
      <c r="F2969" t="s">
        <v>11</v>
      </c>
      <c r="G2969" s="6">
        <f>VLOOKUP(F2969,S$11:$T$15, 2, FALSE)</f>
        <v>2503.6022787783868</v>
      </c>
      <c r="H2969" t="s">
        <v>17</v>
      </c>
      <c r="I2969" s="2">
        <v>1973.01</v>
      </c>
      <c r="J2969" t="str">
        <f t="shared" si="418"/>
        <v>40-59</v>
      </c>
      <c r="K2969" s="2">
        <f t="shared" si="414"/>
        <v>2170.3110000000001</v>
      </c>
      <c r="L2969" s="2">
        <f t="shared" si="419"/>
        <v>2170</v>
      </c>
      <c r="M2969" s="2">
        <f t="shared" si="420"/>
        <v>2171</v>
      </c>
      <c r="N2969" s="2">
        <f t="shared" si="421"/>
        <v>2170</v>
      </c>
      <c r="O2969">
        <f t="shared" si="415"/>
        <v>2022</v>
      </c>
      <c r="P2969" t="str">
        <f t="shared" si="416"/>
        <v>Oct</v>
      </c>
      <c r="Q2969" t="str">
        <f t="shared" si="417"/>
        <v>Oct-2022</v>
      </c>
      <c r="R2969" s="2" t="str">
        <f t="shared" si="422"/>
        <v>ADULTS</v>
      </c>
    </row>
    <row r="2970" spans="1:18" x14ac:dyDescent="0.35">
      <c r="A2970" s="1">
        <v>44847</v>
      </c>
      <c r="B2970" t="s">
        <v>3002</v>
      </c>
      <c r="C2970">
        <v>31</v>
      </c>
      <c r="D2970" t="s">
        <v>21</v>
      </c>
      <c r="E2970" t="s">
        <v>10</v>
      </c>
      <c r="F2970" t="s">
        <v>16</v>
      </c>
      <c r="G2970" s="6">
        <f>VLOOKUP(F2970,S$11:$T$15, 2, FALSE)</f>
        <v>2509.1716796874998</v>
      </c>
      <c r="H2970" t="s">
        <v>28</v>
      </c>
      <c r="I2970" s="2">
        <v>1668.43</v>
      </c>
      <c r="J2970" t="str">
        <f t="shared" si="418"/>
        <v>18-39</v>
      </c>
      <c r="K2970" s="2">
        <f t="shared" si="414"/>
        <v>1835.2730000000001</v>
      </c>
      <c r="L2970" s="2">
        <f t="shared" si="419"/>
        <v>1835</v>
      </c>
      <c r="M2970" s="2">
        <f t="shared" si="420"/>
        <v>1836</v>
      </c>
      <c r="N2970" s="2">
        <f t="shared" si="421"/>
        <v>1835</v>
      </c>
      <c r="O2970">
        <f t="shared" si="415"/>
        <v>2022</v>
      </c>
      <c r="P2970" t="str">
        <f t="shared" si="416"/>
        <v>Oct</v>
      </c>
      <c r="Q2970" t="str">
        <f t="shared" si="417"/>
        <v>Oct-2022</v>
      </c>
      <c r="R2970" s="2" t="str">
        <f t="shared" si="422"/>
        <v>ADULTS</v>
      </c>
    </row>
    <row r="2971" spans="1:18" x14ac:dyDescent="0.35">
      <c r="A2971" s="1">
        <v>45077</v>
      </c>
      <c r="B2971" t="s">
        <v>3003</v>
      </c>
      <c r="C2971">
        <v>64</v>
      </c>
      <c r="D2971" t="s">
        <v>14</v>
      </c>
      <c r="E2971" t="s">
        <v>15</v>
      </c>
      <c r="F2971" t="s">
        <v>16</v>
      </c>
      <c r="G2971" s="6">
        <f>VLOOKUP(F2971,S$11:$T$15, 2, FALSE)</f>
        <v>2509.1716796874998</v>
      </c>
      <c r="H2971" t="s">
        <v>28</v>
      </c>
      <c r="I2971" s="2">
        <v>2304.8000000000002</v>
      </c>
      <c r="J2971" t="str">
        <f t="shared" si="418"/>
        <v>&gt;59</v>
      </c>
      <c r="K2971" s="2">
        <f t="shared" si="414"/>
        <v>2535.2800000000002</v>
      </c>
      <c r="L2971" s="2">
        <f t="shared" si="419"/>
        <v>2535</v>
      </c>
      <c r="M2971" s="2">
        <f t="shared" si="420"/>
        <v>2536</v>
      </c>
      <c r="N2971" s="2">
        <f t="shared" si="421"/>
        <v>2535</v>
      </c>
      <c r="O2971">
        <f t="shared" si="415"/>
        <v>2023</v>
      </c>
      <c r="P2971" t="str">
        <f t="shared" si="416"/>
        <v>May</v>
      </c>
      <c r="Q2971" t="str">
        <f t="shared" si="417"/>
        <v>May-2023</v>
      </c>
      <c r="R2971" s="2" t="str">
        <f t="shared" si="422"/>
        <v>ADULTS</v>
      </c>
    </row>
    <row r="2972" spans="1:18" x14ac:dyDescent="0.35">
      <c r="A2972" s="1">
        <v>44749</v>
      </c>
      <c r="B2972" t="s">
        <v>3004</v>
      </c>
      <c r="C2972">
        <v>4</v>
      </c>
      <c r="D2972" t="s">
        <v>21</v>
      </c>
      <c r="E2972" t="s">
        <v>10</v>
      </c>
      <c r="F2972" t="s">
        <v>11</v>
      </c>
      <c r="G2972" s="6">
        <f>VLOOKUP(F2972,S$11:$T$15, 2, FALSE)</f>
        <v>2503.6022787783868</v>
      </c>
      <c r="H2972" t="s">
        <v>28</v>
      </c>
      <c r="I2972" s="2">
        <v>2855.17</v>
      </c>
      <c r="J2972" t="str">
        <f t="shared" si="418"/>
        <v>0-17</v>
      </c>
      <c r="K2972" s="2">
        <f t="shared" si="414"/>
        <v>3140.6870000000004</v>
      </c>
      <c r="L2972" s="2">
        <f t="shared" si="419"/>
        <v>3141</v>
      </c>
      <c r="M2972" s="2">
        <f t="shared" si="420"/>
        <v>3141</v>
      </c>
      <c r="N2972" s="2">
        <f t="shared" si="421"/>
        <v>3140</v>
      </c>
      <c r="O2972">
        <f t="shared" si="415"/>
        <v>2022</v>
      </c>
      <c r="P2972" t="str">
        <f t="shared" si="416"/>
        <v>Jul</v>
      </c>
      <c r="Q2972" t="str">
        <f t="shared" si="417"/>
        <v>Jul-2022</v>
      </c>
      <c r="R2972" s="2" t="str">
        <f t="shared" si="422"/>
        <v>CHILDREN</v>
      </c>
    </row>
    <row r="2973" spans="1:18" x14ac:dyDescent="0.35">
      <c r="A2973" s="1">
        <v>44981</v>
      </c>
      <c r="B2973" t="s">
        <v>3005</v>
      </c>
      <c r="C2973">
        <v>4</v>
      </c>
      <c r="D2973" t="s">
        <v>14</v>
      </c>
      <c r="E2973" t="s">
        <v>15</v>
      </c>
      <c r="F2973" t="s">
        <v>23</v>
      </c>
      <c r="G2973" s="6">
        <f>VLOOKUP(F2973,S$11:$T$15, 2, FALSE)</f>
        <v>2440.2966694490819</v>
      </c>
      <c r="H2973" t="s">
        <v>67</v>
      </c>
      <c r="I2973" s="2">
        <v>166.64</v>
      </c>
      <c r="J2973" t="str">
        <f t="shared" si="418"/>
        <v>0-17</v>
      </c>
      <c r="K2973" s="2">
        <f t="shared" si="414"/>
        <v>183.304</v>
      </c>
      <c r="L2973" s="2">
        <f t="shared" si="419"/>
        <v>183</v>
      </c>
      <c r="M2973" s="2">
        <f t="shared" si="420"/>
        <v>184</v>
      </c>
      <c r="N2973" s="2">
        <f t="shared" si="421"/>
        <v>183</v>
      </c>
      <c r="O2973">
        <f t="shared" si="415"/>
        <v>2023</v>
      </c>
      <c r="P2973" t="str">
        <f t="shared" si="416"/>
        <v>Feb</v>
      </c>
      <c r="Q2973" t="str">
        <f t="shared" si="417"/>
        <v>Feb-2023</v>
      </c>
      <c r="R2973" s="2" t="str">
        <f t="shared" si="422"/>
        <v>CHILDREN</v>
      </c>
    </row>
    <row r="2974" spans="1:18" x14ac:dyDescent="0.35">
      <c r="A2974" s="1">
        <v>44800</v>
      </c>
      <c r="B2974" t="s">
        <v>3006</v>
      </c>
      <c r="C2974">
        <v>30</v>
      </c>
      <c r="D2974" t="s">
        <v>9</v>
      </c>
      <c r="E2974" t="s">
        <v>25</v>
      </c>
      <c r="F2974" t="s">
        <v>23</v>
      </c>
      <c r="G2974" s="6">
        <f>VLOOKUP(F2974,S$11:$T$15, 2, FALSE)</f>
        <v>2440.2966694490819</v>
      </c>
      <c r="H2974" t="s">
        <v>17</v>
      </c>
      <c r="I2974" s="2">
        <v>3850.65</v>
      </c>
      <c r="J2974" t="str">
        <f t="shared" si="418"/>
        <v>18-39</v>
      </c>
      <c r="K2974" s="2">
        <f t="shared" si="414"/>
        <v>4235.7150000000001</v>
      </c>
      <c r="L2974" s="2">
        <f t="shared" si="419"/>
        <v>4236</v>
      </c>
      <c r="M2974" s="2">
        <f t="shared" si="420"/>
        <v>4236</v>
      </c>
      <c r="N2974" s="2">
        <f t="shared" si="421"/>
        <v>4235</v>
      </c>
      <c r="O2974">
        <f t="shared" si="415"/>
        <v>2022</v>
      </c>
      <c r="P2974" t="str">
        <f t="shared" si="416"/>
        <v>Aug</v>
      </c>
      <c r="Q2974" t="str">
        <f t="shared" si="417"/>
        <v>Aug-2022</v>
      </c>
      <c r="R2974" s="2" t="str">
        <f t="shared" si="422"/>
        <v>ADULTS</v>
      </c>
    </row>
    <row r="2975" spans="1:18" x14ac:dyDescent="0.35">
      <c r="A2975" s="1">
        <v>45237</v>
      </c>
      <c r="B2975" t="s">
        <v>3007</v>
      </c>
      <c r="C2975">
        <v>57</v>
      </c>
      <c r="D2975" t="s">
        <v>9</v>
      </c>
      <c r="E2975" t="s">
        <v>35</v>
      </c>
      <c r="F2975" t="s">
        <v>23</v>
      </c>
      <c r="G2975" s="6">
        <f>VLOOKUP(F2975,S$11:$T$15, 2, FALSE)</f>
        <v>2440.2966694490819</v>
      </c>
      <c r="H2975" t="s">
        <v>40</v>
      </c>
      <c r="I2975" s="2">
        <v>2428.91</v>
      </c>
      <c r="J2975" t="str">
        <f t="shared" si="418"/>
        <v>40-59</v>
      </c>
      <c r="K2975" s="2">
        <f t="shared" si="414"/>
        <v>2671.8009999999999</v>
      </c>
      <c r="L2975" s="2">
        <f t="shared" si="419"/>
        <v>2672</v>
      </c>
      <c r="M2975" s="2">
        <f t="shared" si="420"/>
        <v>2672</v>
      </c>
      <c r="N2975" s="2">
        <f t="shared" si="421"/>
        <v>2671</v>
      </c>
      <c r="O2975">
        <f t="shared" si="415"/>
        <v>2023</v>
      </c>
      <c r="P2975" t="str">
        <f t="shared" si="416"/>
        <v>Nov</v>
      </c>
      <c r="Q2975" t="str">
        <f t="shared" si="417"/>
        <v>Nov-2023</v>
      </c>
      <c r="R2975" s="2" t="str">
        <f t="shared" si="422"/>
        <v>ADULTS</v>
      </c>
    </row>
    <row r="2976" spans="1:18" x14ac:dyDescent="0.35">
      <c r="A2976" s="1">
        <v>44961</v>
      </c>
      <c r="B2976" t="s">
        <v>3008</v>
      </c>
      <c r="C2976">
        <v>23</v>
      </c>
      <c r="D2976" t="s">
        <v>9</v>
      </c>
      <c r="E2976" t="s">
        <v>35</v>
      </c>
      <c r="F2976" t="s">
        <v>16</v>
      </c>
      <c r="G2976" s="6">
        <f>VLOOKUP(F2976,S$11:$T$15, 2, FALSE)</f>
        <v>2509.1716796874998</v>
      </c>
      <c r="H2976" t="s">
        <v>28</v>
      </c>
      <c r="I2976" s="2">
        <v>3078.16</v>
      </c>
      <c r="J2976" t="str">
        <f t="shared" si="418"/>
        <v>18-39</v>
      </c>
      <c r="K2976" s="2">
        <f t="shared" si="414"/>
        <v>3385.9760000000001</v>
      </c>
      <c r="L2976" s="2">
        <f t="shared" si="419"/>
        <v>3386</v>
      </c>
      <c r="M2976" s="2">
        <f t="shared" si="420"/>
        <v>3386</v>
      </c>
      <c r="N2976" s="2">
        <f t="shared" si="421"/>
        <v>3385</v>
      </c>
      <c r="O2976">
        <f t="shared" si="415"/>
        <v>2023</v>
      </c>
      <c r="P2976" t="str">
        <f t="shared" si="416"/>
        <v>Feb</v>
      </c>
      <c r="Q2976" t="str">
        <f t="shared" si="417"/>
        <v>Feb-2023</v>
      </c>
      <c r="R2976" s="2" t="str">
        <f t="shared" si="422"/>
        <v>ADULTS</v>
      </c>
    </row>
    <row r="2977" spans="1:18" x14ac:dyDescent="0.35">
      <c r="A2977" s="1">
        <v>44822</v>
      </c>
      <c r="B2977" t="s">
        <v>3009</v>
      </c>
      <c r="C2977">
        <v>97</v>
      </c>
      <c r="D2977" t="s">
        <v>21</v>
      </c>
      <c r="E2977" t="s">
        <v>27</v>
      </c>
      <c r="F2977" t="s">
        <v>16</v>
      </c>
      <c r="G2977" s="6">
        <f>VLOOKUP(F2977,S$11:$T$15, 2, FALSE)</f>
        <v>2509.1716796874998</v>
      </c>
      <c r="H2977" t="s">
        <v>12</v>
      </c>
      <c r="I2977" s="2">
        <v>4145.25</v>
      </c>
      <c r="J2977" t="str">
        <f t="shared" si="418"/>
        <v>&gt;59</v>
      </c>
      <c r="K2977" s="2">
        <f t="shared" si="414"/>
        <v>4559.7750000000005</v>
      </c>
      <c r="L2977" s="2">
        <f t="shared" si="419"/>
        <v>4560</v>
      </c>
      <c r="M2977" s="2">
        <f t="shared" si="420"/>
        <v>4560</v>
      </c>
      <c r="N2977" s="2">
        <f t="shared" si="421"/>
        <v>4559</v>
      </c>
      <c r="O2977">
        <f t="shared" si="415"/>
        <v>2022</v>
      </c>
      <c r="P2977" t="str">
        <f t="shared" si="416"/>
        <v>Sep</v>
      </c>
      <c r="Q2977" t="str">
        <f t="shared" si="417"/>
        <v>Sep-2022</v>
      </c>
      <c r="R2977" s="2" t="str">
        <f t="shared" si="422"/>
        <v>ADULTS</v>
      </c>
    </row>
    <row r="2978" spans="1:18" x14ac:dyDescent="0.35">
      <c r="A2978" s="1">
        <v>45071</v>
      </c>
      <c r="B2978" t="s">
        <v>3010</v>
      </c>
      <c r="C2978">
        <v>37</v>
      </c>
      <c r="D2978" t="s">
        <v>9</v>
      </c>
      <c r="E2978" t="s">
        <v>33</v>
      </c>
      <c r="F2978" t="s">
        <v>16</v>
      </c>
      <c r="G2978" s="6">
        <f>VLOOKUP(F2978,S$11:$T$15, 2, FALSE)</f>
        <v>2509.1716796874998</v>
      </c>
      <c r="H2978" t="s">
        <v>37</v>
      </c>
      <c r="I2978" s="2">
        <v>3135.26</v>
      </c>
      <c r="J2978" t="str">
        <f t="shared" si="418"/>
        <v>18-39</v>
      </c>
      <c r="K2978" s="2">
        <f t="shared" si="414"/>
        <v>3448.7860000000005</v>
      </c>
      <c r="L2978" s="2">
        <f t="shared" si="419"/>
        <v>3449</v>
      </c>
      <c r="M2978" s="2">
        <f t="shared" si="420"/>
        <v>3449</v>
      </c>
      <c r="N2978" s="2">
        <f t="shared" si="421"/>
        <v>3448</v>
      </c>
      <c r="O2978">
        <f t="shared" si="415"/>
        <v>2023</v>
      </c>
      <c r="P2978" t="str">
        <f t="shared" si="416"/>
        <v>May</v>
      </c>
      <c r="Q2978" t="str">
        <f t="shared" si="417"/>
        <v>May-2023</v>
      </c>
      <c r="R2978" s="2" t="str">
        <f t="shared" si="422"/>
        <v>ADULTS</v>
      </c>
    </row>
    <row r="2979" spans="1:18" x14ac:dyDescent="0.35">
      <c r="A2979" s="1">
        <v>44937</v>
      </c>
      <c r="B2979" t="s">
        <v>3011</v>
      </c>
      <c r="C2979">
        <v>35</v>
      </c>
      <c r="D2979" t="s">
        <v>9</v>
      </c>
      <c r="E2979" t="s">
        <v>35</v>
      </c>
      <c r="F2979" t="s">
        <v>11</v>
      </c>
      <c r="G2979" s="6">
        <f>VLOOKUP(F2979,S$11:$T$15, 2, FALSE)</f>
        <v>2503.6022787783868</v>
      </c>
      <c r="H2979" t="s">
        <v>40</v>
      </c>
      <c r="I2979" s="2">
        <v>1481.26</v>
      </c>
      <c r="J2979" t="str">
        <f t="shared" si="418"/>
        <v>18-39</v>
      </c>
      <c r="K2979" s="2">
        <f t="shared" si="414"/>
        <v>1629.3860000000002</v>
      </c>
      <c r="L2979" s="2">
        <f t="shared" si="419"/>
        <v>1629</v>
      </c>
      <c r="M2979" s="2">
        <f t="shared" si="420"/>
        <v>1630</v>
      </c>
      <c r="N2979" s="2">
        <f t="shared" si="421"/>
        <v>1629</v>
      </c>
      <c r="O2979">
        <f t="shared" si="415"/>
        <v>2023</v>
      </c>
      <c r="P2979" t="str">
        <f t="shared" si="416"/>
        <v>Jan</v>
      </c>
      <c r="Q2979" t="str">
        <f t="shared" si="417"/>
        <v>Jan-2023</v>
      </c>
      <c r="R2979" s="2" t="str">
        <f t="shared" si="422"/>
        <v>ADULTS</v>
      </c>
    </row>
    <row r="2980" spans="1:18" x14ac:dyDescent="0.35">
      <c r="A2980" s="1">
        <v>44941</v>
      </c>
      <c r="B2980" t="s">
        <v>3012</v>
      </c>
      <c r="C2980">
        <v>18</v>
      </c>
      <c r="D2980" t="s">
        <v>14</v>
      </c>
      <c r="E2980" t="s">
        <v>33</v>
      </c>
      <c r="F2980" t="s">
        <v>11</v>
      </c>
      <c r="G2980" s="6">
        <f>VLOOKUP(F2980,S$11:$T$15, 2, FALSE)</f>
        <v>2503.6022787783868</v>
      </c>
      <c r="H2980" t="s">
        <v>28</v>
      </c>
      <c r="I2980" s="2">
        <v>4217.5</v>
      </c>
      <c r="J2980" t="str">
        <f t="shared" si="418"/>
        <v>18-39</v>
      </c>
      <c r="K2980" s="2">
        <f t="shared" si="414"/>
        <v>4639.25</v>
      </c>
      <c r="L2980" s="2">
        <f t="shared" si="419"/>
        <v>4639</v>
      </c>
      <c r="M2980" s="2">
        <f t="shared" si="420"/>
        <v>4640</v>
      </c>
      <c r="N2980" s="2">
        <f t="shared" si="421"/>
        <v>4639</v>
      </c>
      <c r="O2980">
        <f t="shared" si="415"/>
        <v>2023</v>
      </c>
      <c r="P2980" t="str">
        <f t="shared" si="416"/>
        <v>Jan</v>
      </c>
      <c r="Q2980" t="str">
        <f t="shared" si="417"/>
        <v>Jan-2023</v>
      </c>
      <c r="R2980" s="2" t="str">
        <f t="shared" si="422"/>
        <v>ADULTS</v>
      </c>
    </row>
    <row r="2981" spans="1:18" x14ac:dyDescent="0.35">
      <c r="A2981" s="1">
        <v>44590</v>
      </c>
      <c r="B2981" t="s">
        <v>3013</v>
      </c>
      <c r="C2981">
        <v>14</v>
      </c>
      <c r="D2981" t="s">
        <v>14</v>
      </c>
      <c r="E2981" t="s">
        <v>35</v>
      </c>
      <c r="F2981" t="s">
        <v>30</v>
      </c>
      <c r="G2981" s="6">
        <f>VLOOKUP(F2981,S$11:$T$15, 2, FALSE)</f>
        <v>2496.7676064257025</v>
      </c>
      <c r="H2981" t="s">
        <v>40</v>
      </c>
      <c r="I2981" s="2">
        <v>3431.93</v>
      </c>
      <c r="J2981" t="str">
        <f t="shared" si="418"/>
        <v>0-17</v>
      </c>
      <c r="K2981" s="2">
        <f t="shared" si="414"/>
        <v>3775.123</v>
      </c>
      <c r="L2981" s="2">
        <f t="shared" si="419"/>
        <v>3775</v>
      </c>
      <c r="M2981" s="2">
        <f t="shared" si="420"/>
        <v>3776</v>
      </c>
      <c r="N2981" s="2">
        <f t="shared" si="421"/>
        <v>3775</v>
      </c>
      <c r="O2981">
        <f t="shared" si="415"/>
        <v>2022</v>
      </c>
      <c r="P2981" t="str">
        <f t="shared" si="416"/>
        <v>Jan</v>
      </c>
      <c r="Q2981" t="str">
        <f t="shared" si="417"/>
        <v>Jan-2022</v>
      </c>
      <c r="R2981" s="2" t="str">
        <f t="shared" si="422"/>
        <v>CHILDREN</v>
      </c>
    </row>
    <row r="2982" spans="1:18" x14ac:dyDescent="0.35">
      <c r="A2982" s="1">
        <v>44676</v>
      </c>
      <c r="B2982" t="s">
        <v>3014</v>
      </c>
      <c r="C2982">
        <v>98</v>
      </c>
      <c r="D2982" t="s">
        <v>9</v>
      </c>
      <c r="E2982" t="s">
        <v>35</v>
      </c>
      <c r="F2982" t="s">
        <v>30</v>
      </c>
      <c r="G2982" s="6">
        <f>VLOOKUP(F2982,S$11:$T$15, 2, FALSE)</f>
        <v>2496.7676064257025</v>
      </c>
      <c r="H2982" t="s">
        <v>28</v>
      </c>
      <c r="I2982" s="2">
        <v>4716.3999999999996</v>
      </c>
      <c r="J2982" t="str">
        <f t="shared" si="418"/>
        <v>&gt;59</v>
      </c>
      <c r="K2982" s="2">
        <f t="shared" si="414"/>
        <v>5188.04</v>
      </c>
      <c r="L2982" s="2">
        <f t="shared" si="419"/>
        <v>5188</v>
      </c>
      <c r="M2982" s="2">
        <f t="shared" si="420"/>
        <v>5189</v>
      </c>
      <c r="N2982" s="2">
        <f t="shared" si="421"/>
        <v>5188</v>
      </c>
      <c r="O2982">
        <f t="shared" si="415"/>
        <v>2022</v>
      </c>
      <c r="P2982" t="str">
        <f t="shared" si="416"/>
        <v>Apr</v>
      </c>
      <c r="Q2982" t="str">
        <f t="shared" si="417"/>
        <v>Apr-2022</v>
      </c>
      <c r="R2982" s="2" t="str">
        <f t="shared" si="422"/>
        <v>ADULTS</v>
      </c>
    </row>
    <row r="2983" spans="1:18" x14ac:dyDescent="0.35">
      <c r="A2983" s="1">
        <v>44841</v>
      </c>
      <c r="B2983" t="s">
        <v>3015</v>
      </c>
      <c r="C2983">
        <v>98</v>
      </c>
      <c r="D2983" t="s">
        <v>21</v>
      </c>
      <c r="E2983" t="s">
        <v>22</v>
      </c>
      <c r="F2983" t="s">
        <v>30</v>
      </c>
      <c r="G2983" s="6">
        <f>VLOOKUP(F2983,S$11:$T$15, 2, FALSE)</f>
        <v>2496.7676064257025</v>
      </c>
      <c r="H2983" t="s">
        <v>37</v>
      </c>
      <c r="I2983" s="2">
        <v>1065.77</v>
      </c>
      <c r="J2983" t="str">
        <f t="shared" si="418"/>
        <v>&gt;59</v>
      </c>
      <c r="K2983" s="2">
        <f t="shared" si="414"/>
        <v>1172.347</v>
      </c>
      <c r="L2983" s="2">
        <f t="shared" si="419"/>
        <v>1172</v>
      </c>
      <c r="M2983" s="2">
        <f t="shared" si="420"/>
        <v>1173</v>
      </c>
      <c r="N2983" s="2">
        <f t="shared" si="421"/>
        <v>1172</v>
      </c>
      <c r="O2983">
        <f t="shared" si="415"/>
        <v>2022</v>
      </c>
      <c r="P2983" t="str">
        <f t="shared" si="416"/>
        <v>Oct</v>
      </c>
      <c r="Q2983" t="str">
        <f t="shared" si="417"/>
        <v>Oct-2022</v>
      </c>
      <c r="R2983" s="2" t="str">
        <f t="shared" si="422"/>
        <v>ADULTS</v>
      </c>
    </row>
    <row r="2984" spans="1:18" x14ac:dyDescent="0.35">
      <c r="A2984" s="1">
        <v>45277</v>
      </c>
      <c r="B2984" t="s">
        <v>3016</v>
      </c>
      <c r="C2984">
        <v>16</v>
      </c>
      <c r="D2984" t="s">
        <v>14</v>
      </c>
      <c r="E2984" t="s">
        <v>25</v>
      </c>
      <c r="F2984" t="s">
        <v>11</v>
      </c>
      <c r="G2984" s="6">
        <f>VLOOKUP(F2984,S$11:$T$15, 2, FALSE)</f>
        <v>2503.6022787783868</v>
      </c>
      <c r="H2984" t="s">
        <v>40</v>
      </c>
      <c r="I2984" s="2">
        <v>731.61</v>
      </c>
      <c r="J2984" t="str">
        <f t="shared" si="418"/>
        <v>0-17</v>
      </c>
      <c r="K2984" s="2">
        <f t="shared" si="414"/>
        <v>804.77100000000007</v>
      </c>
      <c r="L2984" s="2">
        <f t="shared" si="419"/>
        <v>805</v>
      </c>
      <c r="M2984" s="2">
        <f t="shared" si="420"/>
        <v>805</v>
      </c>
      <c r="N2984" s="2">
        <f t="shared" si="421"/>
        <v>804</v>
      </c>
      <c r="O2984">
        <f t="shared" si="415"/>
        <v>2023</v>
      </c>
      <c r="P2984" t="str">
        <f t="shared" si="416"/>
        <v>Dec</v>
      </c>
      <c r="Q2984" t="str">
        <f t="shared" si="417"/>
        <v>Dec-2023</v>
      </c>
      <c r="R2984" s="2" t="str">
        <f t="shared" si="422"/>
        <v>CHILDREN</v>
      </c>
    </row>
    <row r="2985" spans="1:18" x14ac:dyDescent="0.35">
      <c r="A2985" s="1">
        <v>44663</v>
      </c>
      <c r="B2985" t="s">
        <v>3017</v>
      </c>
      <c r="C2985">
        <v>97</v>
      </c>
      <c r="D2985" t="s">
        <v>14</v>
      </c>
      <c r="E2985" t="s">
        <v>10</v>
      </c>
      <c r="F2985" t="s">
        <v>11</v>
      </c>
      <c r="G2985" s="6">
        <f>VLOOKUP(F2985,S$11:$T$15, 2, FALSE)</f>
        <v>2503.6022787783868</v>
      </c>
      <c r="H2985" t="s">
        <v>40</v>
      </c>
      <c r="I2985" s="2">
        <v>3141.36</v>
      </c>
      <c r="J2985" t="str">
        <f t="shared" si="418"/>
        <v>&gt;59</v>
      </c>
      <c r="K2985" s="2">
        <f t="shared" si="414"/>
        <v>3455.4960000000005</v>
      </c>
      <c r="L2985" s="2">
        <f t="shared" si="419"/>
        <v>3455</v>
      </c>
      <c r="M2985" s="2">
        <f t="shared" si="420"/>
        <v>3456</v>
      </c>
      <c r="N2985" s="2">
        <f t="shared" si="421"/>
        <v>3455</v>
      </c>
      <c r="O2985">
        <f t="shared" si="415"/>
        <v>2022</v>
      </c>
      <c r="P2985" t="str">
        <f t="shared" si="416"/>
        <v>Apr</v>
      </c>
      <c r="Q2985" t="str">
        <f t="shared" si="417"/>
        <v>Apr-2022</v>
      </c>
      <c r="R2985" s="2" t="str">
        <f t="shared" si="422"/>
        <v>ADULTS</v>
      </c>
    </row>
    <row r="2986" spans="1:18" x14ac:dyDescent="0.35">
      <c r="A2986" s="1">
        <v>44870</v>
      </c>
      <c r="B2986" t="s">
        <v>3018</v>
      </c>
      <c r="C2986">
        <v>16</v>
      </c>
      <c r="D2986" t="s">
        <v>14</v>
      </c>
      <c r="E2986" t="s">
        <v>35</v>
      </c>
      <c r="F2986" t="s">
        <v>16</v>
      </c>
      <c r="G2986" s="6">
        <f>VLOOKUP(F2986,S$11:$T$15, 2, FALSE)</f>
        <v>2509.1716796874998</v>
      </c>
      <c r="H2986" t="s">
        <v>17</v>
      </c>
      <c r="I2986" s="2">
        <v>4801.3</v>
      </c>
      <c r="J2986" t="str">
        <f t="shared" si="418"/>
        <v>0-17</v>
      </c>
      <c r="K2986" s="2">
        <f t="shared" si="414"/>
        <v>5281.43</v>
      </c>
      <c r="L2986" s="2">
        <f t="shared" si="419"/>
        <v>5281</v>
      </c>
      <c r="M2986" s="2">
        <f t="shared" si="420"/>
        <v>5282</v>
      </c>
      <c r="N2986" s="2">
        <f t="shared" si="421"/>
        <v>5281</v>
      </c>
      <c r="O2986">
        <f t="shared" si="415"/>
        <v>2022</v>
      </c>
      <c r="P2986" t="str">
        <f t="shared" si="416"/>
        <v>Nov</v>
      </c>
      <c r="Q2986" t="str">
        <f t="shared" si="417"/>
        <v>Nov-2022</v>
      </c>
      <c r="R2986" s="2" t="str">
        <f t="shared" si="422"/>
        <v>CHILDREN</v>
      </c>
    </row>
    <row r="2987" spans="1:18" x14ac:dyDescent="0.35">
      <c r="A2987" s="1">
        <v>45129</v>
      </c>
      <c r="B2987" t="s">
        <v>3019</v>
      </c>
      <c r="C2987">
        <v>99</v>
      </c>
      <c r="D2987" t="s">
        <v>21</v>
      </c>
      <c r="E2987" t="s">
        <v>10</v>
      </c>
      <c r="F2987" t="s">
        <v>16</v>
      </c>
      <c r="G2987" s="6">
        <f>VLOOKUP(F2987,S$11:$T$15, 2, FALSE)</f>
        <v>2509.1716796874998</v>
      </c>
      <c r="H2987" t="s">
        <v>17</v>
      </c>
      <c r="I2987" s="2">
        <v>2880.71</v>
      </c>
      <c r="J2987" t="str">
        <f t="shared" si="418"/>
        <v>&gt;59</v>
      </c>
      <c r="K2987" s="2">
        <f t="shared" si="414"/>
        <v>3168.7810000000004</v>
      </c>
      <c r="L2987" s="2">
        <f t="shared" si="419"/>
        <v>3169</v>
      </c>
      <c r="M2987" s="2">
        <f t="shared" si="420"/>
        <v>3169</v>
      </c>
      <c r="N2987" s="2">
        <f t="shared" si="421"/>
        <v>3168</v>
      </c>
      <c r="O2987">
        <f t="shared" si="415"/>
        <v>2023</v>
      </c>
      <c r="P2987" t="str">
        <f t="shared" si="416"/>
        <v>Jul</v>
      </c>
      <c r="Q2987" t="str">
        <f t="shared" si="417"/>
        <v>Jul-2023</v>
      </c>
      <c r="R2987" s="2" t="str">
        <f t="shared" si="422"/>
        <v>ADULTS</v>
      </c>
    </row>
    <row r="2988" spans="1:18" x14ac:dyDescent="0.35">
      <c r="A2988" s="1">
        <v>45003</v>
      </c>
      <c r="B2988" t="s">
        <v>3020</v>
      </c>
      <c r="C2988">
        <v>17</v>
      </c>
      <c r="D2988" t="s">
        <v>21</v>
      </c>
      <c r="E2988" t="s">
        <v>27</v>
      </c>
      <c r="F2988" t="s">
        <v>23</v>
      </c>
      <c r="G2988" s="6">
        <f>VLOOKUP(F2988,S$11:$T$15, 2, FALSE)</f>
        <v>2440.2966694490819</v>
      </c>
      <c r="H2988" t="s">
        <v>40</v>
      </c>
      <c r="I2988" s="2">
        <v>1386.67</v>
      </c>
      <c r="J2988" t="str">
        <f t="shared" si="418"/>
        <v>0-17</v>
      </c>
      <c r="K2988" s="2">
        <f t="shared" si="414"/>
        <v>1525.3370000000002</v>
      </c>
      <c r="L2988" s="2">
        <f t="shared" si="419"/>
        <v>1525</v>
      </c>
      <c r="M2988" s="2">
        <f t="shared" si="420"/>
        <v>1526</v>
      </c>
      <c r="N2988" s="2">
        <f t="shared" si="421"/>
        <v>1525</v>
      </c>
      <c r="O2988">
        <f t="shared" si="415"/>
        <v>2023</v>
      </c>
      <c r="P2988" t="str">
        <f t="shared" si="416"/>
        <v>Mar</v>
      </c>
      <c r="Q2988" t="str">
        <f t="shared" si="417"/>
        <v>Mar-2023</v>
      </c>
      <c r="R2988" s="2" t="str">
        <f t="shared" si="422"/>
        <v>CHILDREN</v>
      </c>
    </row>
    <row r="2989" spans="1:18" x14ac:dyDescent="0.35">
      <c r="A2989" s="1">
        <v>45120</v>
      </c>
      <c r="B2989" t="s">
        <v>3021</v>
      </c>
      <c r="C2989">
        <v>99</v>
      </c>
      <c r="D2989" t="s">
        <v>21</v>
      </c>
      <c r="E2989" t="s">
        <v>33</v>
      </c>
      <c r="F2989" t="s">
        <v>16</v>
      </c>
      <c r="G2989" s="6">
        <f>VLOOKUP(F2989,S$11:$T$15, 2, FALSE)</f>
        <v>2509.1716796874998</v>
      </c>
      <c r="H2989" t="s">
        <v>37</v>
      </c>
      <c r="I2989" s="2">
        <v>2626.19</v>
      </c>
      <c r="J2989" t="str">
        <f t="shared" si="418"/>
        <v>&gt;59</v>
      </c>
      <c r="K2989" s="2">
        <f t="shared" si="414"/>
        <v>2888.8090000000002</v>
      </c>
      <c r="L2989" s="2">
        <f t="shared" si="419"/>
        <v>2889</v>
      </c>
      <c r="M2989" s="2">
        <f t="shared" si="420"/>
        <v>2889</v>
      </c>
      <c r="N2989" s="2">
        <f t="shared" si="421"/>
        <v>2888</v>
      </c>
      <c r="O2989">
        <f t="shared" si="415"/>
        <v>2023</v>
      </c>
      <c r="P2989" t="str">
        <f t="shared" si="416"/>
        <v>Jul</v>
      </c>
      <c r="Q2989" t="str">
        <f t="shared" si="417"/>
        <v>Jul-2023</v>
      </c>
      <c r="R2989" s="2" t="str">
        <f t="shared" si="422"/>
        <v>ADULTS</v>
      </c>
    </row>
    <row r="2990" spans="1:18" x14ac:dyDescent="0.35">
      <c r="A2990" s="1">
        <v>45214</v>
      </c>
      <c r="B2990" t="s">
        <v>3022</v>
      </c>
      <c r="C2990">
        <v>16</v>
      </c>
      <c r="D2990" t="s">
        <v>14</v>
      </c>
      <c r="E2990" t="s">
        <v>33</v>
      </c>
      <c r="F2990" t="s">
        <v>23</v>
      </c>
      <c r="G2990" s="6">
        <f>VLOOKUP(F2990,S$11:$T$15, 2, FALSE)</f>
        <v>2440.2966694490819</v>
      </c>
      <c r="H2990" t="s">
        <v>40</v>
      </c>
      <c r="I2990" s="2">
        <v>1778.07</v>
      </c>
      <c r="J2990" t="str">
        <f t="shared" si="418"/>
        <v>0-17</v>
      </c>
      <c r="K2990" s="2">
        <f t="shared" si="414"/>
        <v>1955.8770000000002</v>
      </c>
      <c r="L2990" s="2">
        <f t="shared" si="419"/>
        <v>1956</v>
      </c>
      <c r="M2990" s="2">
        <f t="shared" si="420"/>
        <v>1956</v>
      </c>
      <c r="N2990" s="2">
        <f t="shared" si="421"/>
        <v>1955</v>
      </c>
      <c r="O2990">
        <f t="shared" si="415"/>
        <v>2023</v>
      </c>
      <c r="P2990" t="str">
        <f t="shared" si="416"/>
        <v>Oct</v>
      </c>
      <c r="Q2990" t="str">
        <f t="shared" si="417"/>
        <v>Oct-2023</v>
      </c>
      <c r="R2990" s="2" t="str">
        <f t="shared" si="422"/>
        <v>CHILDREN</v>
      </c>
    </row>
    <row r="2991" spans="1:18" x14ac:dyDescent="0.35">
      <c r="A2991" s="1">
        <v>45201</v>
      </c>
      <c r="B2991" t="s">
        <v>3023</v>
      </c>
      <c r="C2991">
        <v>87</v>
      </c>
      <c r="D2991" t="s">
        <v>21</v>
      </c>
      <c r="E2991" t="s">
        <v>35</v>
      </c>
      <c r="F2991" t="s">
        <v>11</v>
      </c>
      <c r="G2991" s="6">
        <f>VLOOKUP(F2991,S$11:$T$15, 2, FALSE)</f>
        <v>2503.6022787783868</v>
      </c>
      <c r="H2991" t="s">
        <v>17</v>
      </c>
      <c r="I2991" s="2">
        <v>2124.92</v>
      </c>
      <c r="J2991" t="str">
        <f t="shared" si="418"/>
        <v>&gt;59</v>
      </c>
      <c r="K2991" s="2">
        <f t="shared" si="414"/>
        <v>2337.4120000000003</v>
      </c>
      <c r="L2991" s="2">
        <f t="shared" si="419"/>
        <v>2337</v>
      </c>
      <c r="M2991" s="2">
        <f t="shared" si="420"/>
        <v>2338</v>
      </c>
      <c r="N2991" s="2">
        <f t="shared" si="421"/>
        <v>2337</v>
      </c>
      <c r="O2991">
        <f t="shared" si="415"/>
        <v>2023</v>
      </c>
      <c r="P2991" t="str">
        <f t="shared" si="416"/>
        <v>Oct</v>
      </c>
      <c r="Q2991" t="str">
        <f t="shared" si="417"/>
        <v>Oct-2023</v>
      </c>
      <c r="R2991" s="2" t="str">
        <f t="shared" si="422"/>
        <v>ADULTS</v>
      </c>
    </row>
    <row r="2992" spans="1:18" x14ac:dyDescent="0.35">
      <c r="A2992" s="1">
        <v>44694</v>
      </c>
      <c r="B2992" t="s">
        <v>3024</v>
      </c>
      <c r="C2992">
        <v>97</v>
      </c>
      <c r="D2992" t="s">
        <v>14</v>
      </c>
      <c r="E2992" t="s">
        <v>33</v>
      </c>
      <c r="F2992" t="s">
        <v>11</v>
      </c>
      <c r="G2992" s="6">
        <f>VLOOKUP(F2992,S$11:$T$15, 2, FALSE)</f>
        <v>2503.6022787783868</v>
      </c>
      <c r="H2992" t="s">
        <v>67</v>
      </c>
      <c r="I2992" s="2">
        <v>3574.58</v>
      </c>
      <c r="J2992" t="str">
        <f t="shared" si="418"/>
        <v>&gt;59</v>
      </c>
      <c r="K2992" s="2">
        <f t="shared" si="414"/>
        <v>3932.038</v>
      </c>
      <c r="L2992" s="2">
        <f t="shared" si="419"/>
        <v>3932</v>
      </c>
      <c r="M2992" s="2">
        <f t="shared" si="420"/>
        <v>3933</v>
      </c>
      <c r="N2992" s="2">
        <f t="shared" si="421"/>
        <v>3932</v>
      </c>
      <c r="O2992">
        <f t="shared" si="415"/>
        <v>2022</v>
      </c>
      <c r="P2992" t="str">
        <f t="shared" si="416"/>
        <v>May</v>
      </c>
      <c r="Q2992" t="str">
        <f t="shared" si="417"/>
        <v>May-2022</v>
      </c>
      <c r="R2992" s="2" t="str">
        <f t="shared" si="422"/>
        <v>ADULTS</v>
      </c>
    </row>
    <row r="2993" spans="1:18" x14ac:dyDescent="0.35">
      <c r="A2993" s="1">
        <v>44972</v>
      </c>
      <c r="B2993" t="s">
        <v>3025</v>
      </c>
      <c r="C2993">
        <v>50</v>
      </c>
      <c r="D2993" t="s">
        <v>9</v>
      </c>
      <c r="E2993" t="s">
        <v>19</v>
      </c>
      <c r="F2993" t="s">
        <v>11</v>
      </c>
      <c r="G2993" s="6">
        <f>VLOOKUP(F2993,S$11:$T$15, 2, FALSE)</f>
        <v>2503.6022787783868</v>
      </c>
      <c r="H2993" t="s">
        <v>28</v>
      </c>
      <c r="I2993" s="2">
        <v>4932.75</v>
      </c>
      <c r="J2993" t="str">
        <f t="shared" si="418"/>
        <v>40-59</v>
      </c>
      <c r="K2993" s="2">
        <f t="shared" si="414"/>
        <v>5426.0250000000005</v>
      </c>
      <c r="L2993" s="2">
        <f t="shared" si="419"/>
        <v>5426</v>
      </c>
      <c r="M2993" s="2">
        <f t="shared" si="420"/>
        <v>5427</v>
      </c>
      <c r="N2993" s="2">
        <f t="shared" si="421"/>
        <v>5426</v>
      </c>
      <c r="O2993">
        <f t="shared" si="415"/>
        <v>2023</v>
      </c>
      <c r="P2993" t="str">
        <f t="shared" si="416"/>
        <v>Feb</v>
      </c>
      <c r="Q2993" t="str">
        <f t="shared" si="417"/>
        <v>Feb-2023</v>
      </c>
      <c r="R2993" s="2" t="str">
        <f t="shared" si="422"/>
        <v>ADULTS</v>
      </c>
    </row>
    <row r="2994" spans="1:18" x14ac:dyDescent="0.35">
      <c r="A2994" s="1">
        <v>44894</v>
      </c>
      <c r="B2994" t="s">
        <v>3026</v>
      </c>
      <c r="C2994">
        <v>32</v>
      </c>
      <c r="D2994" t="s">
        <v>9</v>
      </c>
      <c r="E2994" t="s">
        <v>19</v>
      </c>
      <c r="F2994" t="s">
        <v>23</v>
      </c>
      <c r="G2994" s="6">
        <f>VLOOKUP(F2994,S$11:$T$15, 2, FALSE)</f>
        <v>2440.2966694490819</v>
      </c>
      <c r="H2994" t="s">
        <v>12</v>
      </c>
      <c r="I2994" s="2">
        <v>669.12</v>
      </c>
      <c r="J2994" t="str">
        <f t="shared" si="418"/>
        <v>18-39</v>
      </c>
      <c r="K2994" s="2">
        <f t="shared" si="414"/>
        <v>736.03200000000004</v>
      </c>
      <c r="L2994" s="2">
        <f t="shared" si="419"/>
        <v>736</v>
      </c>
      <c r="M2994" s="2">
        <f t="shared" si="420"/>
        <v>737</v>
      </c>
      <c r="N2994" s="2">
        <f t="shared" si="421"/>
        <v>736</v>
      </c>
      <c r="O2994">
        <f t="shared" si="415"/>
        <v>2022</v>
      </c>
      <c r="P2994" t="str">
        <f t="shared" si="416"/>
        <v>Nov</v>
      </c>
      <c r="Q2994" t="str">
        <f t="shared" si="417"/>
        <v>Nov-2022</v>
      </c>
      <c r="R2994" s="2" t="str">
        <f t="shared" si="422"/>
        <v>ADULTS</v>
      </c>
    </row>
    <row r="2995" spans="1:18" x14ac:dyDescent="0.35">
      <c r="A2995" s="1">
        <v>45170</v>
      </c>
      <c r="B2995" t="s">
        <v>3027</v>
      </c>
      <c r="C2995">
        <v>80</v>
      </c>
      <c r="D2995" t="s">
        <v>21</v>
      </c>
      <c r="E2995" t="s">
        <v>19</v>
      </c>
      <c r="F2995" t="s">
        <v>30</v>
      </c>
      <c r="G2995" s="6">
        <f>VLOOKUP(F2995,S$11:$T$15, 2, FALSE)</f>
        <v>2496.7676064257025</v>
      </c>
      <c r="H2995" t="s">
        <v>12</v>
      </c>
      <c r="I2995" s="2">
        <v>1820.3</v>
      </c>
      <c r="J2995" t="str">
        <f t="shared" si="418"/>
        <v>&gt;59</v>
      </c>
      <c r="K2995" s="2">
        <f t="shared" si="414"/>
        <v>2002.3300000000002</v>
      </c>
      <c r="L2995" s="2">
        <f t="shared" si="419"/>
        <v>2002</v>
      </c>
      <c r="M2995" s="2">
        <f t="shared" si="420"/>
        <v>2003</v>
      </c>
      <c r="N2995" s="2">
        <f t="shared" si="421"/>
        <v>2002</v>
      </c>
      <c r="O2995">
        <f t="shared" si="415"/>
        <v>2023</v>
      </c>
      <c r="P2995" t="str">
        <f t="shared" si="416"/>
        <v>Sep</v>
      </c>
      <c r="Q2995" t="str">
        <f t="shared" si="417"/>
        <v>Sep-2023</v>
      </c>
      <c r="R2995" s="2" t="str">
        <f t="shared" si="422"/>
        <v>ADULTS</v>
      </c>
    </row>
    <row r="2996" spans="1:18" x14ac:dyDescent="0.35">
      <c r="A2996" s="1">
        <v>45219</v>
      </c>
      <c r="B2996" t="s">
        <v>3028</v>
      </c>
      <c r="C2996">
        <v>91</v>
      </c>
      <c r="D2996" t="s">
        <v>21</v>
      </c>
      <c r="E2996" t="s">
        <v>33</v>
      </c>
      <c r="F2996" t="s">
        <v>11</v>
      </c>
      <c r="G2996" s="6">
        <f>VLOOKUP(F2996,S$11:$T$15, 2, FALSE)</f>
        <v>2503.6022787783868</v>
      </c>
      <c r="H2996" t="s">
        <v>40</v>
      </c>
      <c r="I2996" s="2">
        <v>2172.25</v>
      </c>
      <c r="J2996" t="str">
        <f t="shared" si="418"/>
        <v>&gt;59</v>
      </c>
      <c r="K2996" s="2">
        <f t="shared" si="414"/>
        <v>2389.4750000000004</v>
      </c>
      <c r="L2996" s="2">
        <f t="shared" si="419"/>
        <v>2389</v>
      </c>
      <c r="M2996" s="2">
        <f t="shared" si="420"/>
        <v>2390</v>
      </c>
      <c r="N2996" s="2">
        <f t="shared" si="421"/>
        <v>2389</v>
      </c>
      <c r="O2996">
        <f t="shared" si="415"/>
        <v>2023</v>
      </c>
      <c r="P2996" t="str">
        <f t="shared" si="416"/>
        <v>Oct</v>
      </c>
      <c r="Q2996" t="str">
        <f t="shared" si="417"/>
        <v>Oct-2023</v>
      </c>
      <c r="R2996" s="2" t="str">
        <f t="shared" si="422"/>
        <v>ADULTS</v>
      </c>
    </row>
    <row r="2997" spans="1:18" x14ac:dyDescent="0.35">
      <c r="A2997" s="1">
        <v>44856</v>
      </c>
      <c r="B2997" t="s">
        <v>3029</v>
      </c>
      <c r="C2997">
        <v>15</v>
      </c>
      <c r="D2997" t="s">
        <v>21</v>
      </c>
      <c r="E2997" t="s">
        <v>35</v>
      </c>
      <c r="F2997" t="s">
        <v>11</v>
      </c>
      <c r="G2997" s="6">
        <f>VLOOKUP(F2997,S$11:$T$15, 2, FALSE)</f>
        <v>2503.6022787783868</v>
      </c>
      <c r="H2997" t="s">
        <v>12</v>
      </c>
      <c r="I2997" s="2">
        <v>3036.99</v>
      </c>
      <c r="J2997" t="str">
        <f t="shared" si="418"/>
        <v>0-17</v>
      </c>
      <c r="K2997" s="2">
        <f t="shared" si="414"/>
        <v>3340.6889999999999</v>
      </c>
      <c r="L2997" s="2">
        <f t="shared" si="419"/>
        <v>3341</v>
      </c>
      <c r="M2997" s="2">
        <f t="shared" si="420"/>
        <v>3341</v>
      </c>
      <c r="N2997" s="2">
        <f t="shared" si="421"/>
        <v>3340</v>
      </c>
      <c r="O2997">
        <f t="shared" si="415"/>
        <v>2022</v>
      </c>
      <c r="P2997" t="str">
        <f t="shared" si="416"/>
        <v>Oct</v>
      </c>
      <c r="Q2997" t="str">
        <f t="shared" si="417"/>
        <v>Oct-2022</v>
      </c>
      <c r="R2997" s="2" t="str">
        <f t="shared" si="422"/>
        <v>CHILDREN</v>
      </c>
    </row>
    <row r="2998" spans="1:18" x14ac:dyDescent="0.35">
      <c r="A2998" s="1">
        <v>44636</v>
      </c>
      <c r="B2998" t="s">
        <v>3030</v>
      </c>
      <c r="C2998">
        <v>35</v>
      </c>
      <c r="D2998" t="s">
        <v>9</v>
      </c>
      <c r="E2998" t="s">
        <v>25</v>
      </c>
      <c r="F2998" t="s">
        <v>23</v>
      </c>
      <c r="G2998" s="6">
        <f>VLOOKUP(F2998,S$11:$T$15, 2, FALSE)</f>
        <v>2440.2966694490819</v>
      </c>
      <c r="H2998" t="s">
        <v>17</v>
      </c>
      <c r="I2998" s="2">
        <v>3073.89</v>
      </c>
      <c r="J2998" t="str">
        <f t="shared" si="418"/>
        <v>18-39</v>
      </c>
      <c r="K2998" s="2">
        <f t="shared" si="414"/>
        <v>3381.279</v>
      </c>
      <c r="L2998" s="2">
        <f t="shared" si="419"/>
        <v>3381</v>
      </c>
      <c r="M2998" s="2">
        <f t="shared" si="420"/>
        <v>3382</v>
      </c>
      <c r="N2998" s="2">
        <f t="shared" si="421"/>
        <v>3381</v>
      </c>
      <c r="O2998">
        <f t="shared" si="415"/>
        <v>2022</v>
      </c>
      <c r="P2998" t="str">
        <f t="shared" si="416"/>
        <v>Mar</v>
      </c>
      <c r="Q2998" t="str">
        <f t="shared" si="417"/>
        <v>Mar-2022</v>
      </c>
      <c r="R2998" s="2" t="str">
        <f t="shared" si="422"/>
        <v>ADULTS</v>
      </c>
    </row>
    <row r="2999" spans="1:18" x14ac:dyDescent="0.35">
      <c r="A2999" s="1">
        <v>45002</v>
      </c>
      <c r="B2999" t="s">
        <v>3031</v>
      </c>
      <c r="C2999">
        <v>61</v>
      </c>
      <c r="D2999" t="s">
        <v>9</v>
      </c>
      <c r="E2999" t="s">
        <v>10</v>
      </c>
      <c r="F2999" t="s">
        <v>30</v>
      </c>
      <c r="G2999" s="6">
        <f>VLOOKUP(F2999,S$11:$T$15, 2, FALSE)</f>
        <v>2496.7676064257025</v>
      </c>
      <c r="H2999" t="s">
        <v>12</v>
      </c>
      <c r="I2999" s="2">
        <v>4409.2700000000004</v>
      </c>
      <c r="J2999" t="str">
        <f t="shared" si="418"/>
        <v>&gt;59</v>
      </c>
      <c r="K2999" s="2">
        <f t="shared" si="414"/>
        <v>4850.197000000001</v>
      </c>
      <c r="L2999" s="2">
        <f t="shared" si="419"/>
        <v>4850</v>
      </c>
      <c r="M2999" s="2">
        <f t="shared" si="420"/>
        <v>4851</v>
      </c>
      <c r="N2999" s="2">
        <f t="shared" si="421"/>
        <v>4850</v>
      </c>
      <c r="O2999">
        <f t="shared" si="415"/>
        <v>2023</v>
      </c>
      <c r="P2999" t="str">
        <f t="shared" si="416"/>
        <v>Mar</v>
      </c>
      <c r="Q2999" t="str">
        <f t="shared" si="417"/>
        <v>Mar-2023</v>
      </c>
      <c r="R2999" s="2" t="str">
        <f t="shared" si="422"/>
        <v>ADULTS</v>
      </c>
    </row>
    <row r="3000" spans="1:18" x14ac:dyDescent="0.35">
      <c r="A3000" s="1">
        <v>44569</v>
      </c>
      <c r="B3000" t="s">
        <v>3032</v>
      </c>
      <c r="C3000">
        <v>64</v>
      </c>
      <c r="D3000" t="s">
        <v>21</v>
      </c>
      <c r="E3000" t="s">
        <v>35</v>
      </c>
      <c r="F3000" t="s">
        <v>30</v>
      </c>
      <c r="G3000" s="6">
        <f>VLOOKUP(F3000,S$11:$T$15, 2, FALSE)</f>
        <v>2496.7676064257025</v>
      </c>
      <c r="H3000" t="s">
        <v>12</v>
      </c>
      <c r="I3000" s="2">
        <v>485.96</v>
      </c>
      <c r="J3000" t="str">
        <f t="shared" si="418"/>
        <v>&gt;59</v>
      </c>
      <c r="K3000" s="2">
        <f t="shared" si="414"/>
        <v>534.55600000000004</v>
      </c>
      <c r="L3000" s="2">
        <f t="shared" si="419"/>
        <v>535</v>
      </c>
      <c r="M3000" s="2">
        <f t="shared" si="420"/>
        <v>535</v>
      </c>
      <c r="N3000" s="2">
        <f t="shared" si="421"/>
        <v>534</v>
      </c>
      <c r="O3000">
        <f t="shared" si="415"/>
        <v>2022</v>
      </c>
      <c r="P3000" t="str">
        <f t="shared" si="416"/>
        <v>Jan</v>
      </c>
      <c r="Q3000" t="str">
        <f t="shared" si="417"/>
        <v>Jan-2022</v>
      </c>
      <c r="R3000" s="2" t="str">
        <f t="shared" si="422"/>
        <v>ADULTS</v>
      </c>
    </row>
    <row r="3001" spans="1:18" x14ac:dyDescent="0.35">
      <c r="A3001" s="1">
        <v>44652</v>
      </c>
      <c r="B3001" t="s">
        <v>3033</v>
      </c>
      <c r="C3001">
        <v>26</v>
      </c>
      <c r="D3001" t="s">
        <v>9</v>
      </c>
      <c r="E3001" t="s">
        <v>19</v>
      </c>
      <c r="F3001" t="s">
        <v>11</v>
      </c>
      <c r="G3001" s="6">
        <f>VLOOKUP(F3001,S$11:$T$15, 2, FALSE)</f>
        <v>2503.6022787783868</v>
      </c>
      <c r="H3001" t="s">
        <v>37</v>
      </c>
      <c r="I3001" s="2">
        <v>4358.2299999999996</v>
      </c>
      <c r="J3001" t="str">
        <f t="shared" si="418"/>
        <v>18-39</v>
      </c>
      <c r="K3001" s="2">
        <f t="shared" si="414"/>
        <v>4794.0529999999999</v>
      </c>
      <c r="L3001" s="2">
        <f t="shared" si="419"/>
        <v>4794</v>
      </c>
      <c r="M3001" s="2">
        <f t="shared" si="420"/>
        <v>4795</v>
      </c>
      <c r="N3001" s="2">
        <f t="shared" si="421"/>
        <v>4794</v>
      </c>
      <c r="O3001">
        <f t="shared" si="415"/>
        <v>2022</v>
      </c>
      <c r="P3001" t="str">
        <f t="shared" si="416"/>
        <v>Apr</v>
      </c>
      <c r="Q3001" t="str">
        <f t="shared" si="417"/>
        <v>Apr-2022</v>
      </c>
      <c r="R3001" s="2" t="str">
        <f t="shared" si="422"/>
        <v>ADULTS</v>
      </c>
    </row>
    <row r="3002" spans="1:18" x14ac:dyDescent="0.35">
      <c r="A3002" s="1">
        <v>44698</v>
      </c>
      <c r="B3002" t="s">
        <v>3034</v>
      </c>
      <c r="C3002">
        <v>49</v>
      </c>
      <c r="D3002" t="s">
        <v>9</v>
      </c>
      <c r="E3002" t="s">
        <v>19</v>
      </c>
      <c r="F3002" t="s">
        <v>23</v>
      </c>
      <c r="G3002" s="6">
        <f>VLOOKUP(F3002,S$11:$T$15, 2, FALSE)</f>
        <v>2440.2966694490819</v>
      </c>
      <c r="H3002" t="s">
        <v>37</v>
      </c>
      <c r="I3002" s="2">
        <v>3213.23</v>
      </c>
      <c r="J3002" t="str">
        <f t="shared" si="418"/>
        <v>40-59</v>
      </c>
      <c r="K3002" s="2">
        <f t="shared" si="414"/>
        <v>3534.5530000000003</v>
      </c>
      <c r="L3002" s="2">
        <f t="shared" si="419"/>
        <v>3535</v>
      </c>
      <c r="M3002" s="2">
        <f t="shared" si="420"/>
        <v>3535</v>
      </c>
      <c r="N3002" s="2">
        <f t="shared" si="421"/>
        <v>3534</v>
      </c>
      <c r="O3002">
        <f t="shared" si="415"/>
        <v>2022</v>
      </c>
      <c r="P3002" t="str">
        <f t="shared" si="416"/>
        <v>May</v>
      </c>
      <c r="Q3002" t="str">
        <f t="shared" si="417"/>
        <v>May-2022</v>
      </c>
      <c r="R3002" s="2" t="str">
        <f t="shared" si="422"/>
        <v>ADULTS</v>
      </c>
    </row>
    <row r="3003" spans="1:18" x14ac:dyDescent="0.35">
      <c r="A3003" s="1">
        <v>44580</v>
      </c>
      <c r="B3003" t="s">
        <v>3035</v>
      </c>
      <c r="C3003">
        <v>44</v>
      </c>
      <c r="D3003" t="s">
        <v>9</v>
      </c>
      <c r="E3003" t="s">
        <v>27</v>
      </c>
      <c r="F3003" t="s">
        <v>16</v>
      </c>
      <c r="G3003" s="6">
        <f>VLOOKUP(F3003,S$11:$T$15, 2, FALSE)</f>
        <v>2509.1716796874998</v>
      </c>
      <c r="H3003" t="s">
        <v>28</v>
      </c>
      <c r="I3003" s="2">
        <v>3728.58</v>
      </c>
      <c r="J3003" t="str">
        <f t="shared" si="418"/>
        <v>40-59</v>
      </c>
      <c r="K3003" s="2">
        <f t="shared" si="414"/>
        <v>4101.4380000000001</v>
      </c>
      <c r="L3003" s="2">
        <f t="shared" si="419"/>
        <v>4101</v>
      </c>
      <c r="M3003" s="2">
        <f t="shared" si="420"/>
        <v>4102</v>
      </c>
      <c r="N3003" s="2">
        <f t="shared" si="421"/>
        <v>4101</v>
      </c>
      <c r="O3003">
        <f t="shared" si="415"/>
        <v>2022</v>
      </c>
      <c r="P3003" t="str">
        <f t="shared" si="416"/>
        <v>Jan</v>
      </c>
      <c r="Q3003" t="str">
        <f t="shared" si="417"/>
        <v>Jan-2022</v>
      </c>
      <c r="R3003" s="2" t="str">
        <f t="shared" si="422"/>
        <v>ADULTS</v>
      </c>
    </row>
    <row r="3004" spans="1:18" x14ac:dyDescent="0.35">
      <c r="A3004" s="1">
        <v>44795</v>
      </c>
      <c r="B3004" t="s">
        <v>3036</v>
      </c>
      <c r="C3004">
        <v>25</v>
      </c>
      <c r="D3004" t="s">
        <v>9</v>
      </c>
      <c r="E3004" t="s">
        <v>22</v>
      </c>
      <c r="F3004" t="s">
        <v>16</v>
      </c>
      <c r="G3004" s="6">
        <f>VLOOKUP(F3004,S$11:$T$15, 2, FALSE)</f>
        <v>2509.1716796874998</v>
      </c>
      <c r="H3004" t="s">
        <v>28</v>
      </c>
      <c r="I3004" s="2">
        <v>1904.3</v>
      </c>
      <c r="J3004" t="str">
        <f t="shared" si="418"/>
        <v>18-39</v>
      </c>
      <c r="K3004" s="2">
        <f t="shared" si="414"/>
        <v>2094.73</v>
      </c>
      <c r="L3004" s="2">
        <f t="shared" si="419"/>
        <v>2095</v>
      </c>
      <c r="M3004" s="2">
        <f t="shared" si="420"/>
        <v>2095</v>
      </c>
      <c r="N3004" s="2">
        <f t="shared" si="421"/>
        <v>2094</v>
      </c>
      <c r="O3004">
        <f t="shared" si="415"/>
        <v>2022</v>
      </c>
      <c r="P3004" t="str">
        <f t="shared" si="416"/>
        <v>Aug</v>
      </c>
      <c r="Q3004" t="str">
        <f t="shared" si="417"/>
        <v>Aug-2022</v>
      </c>
      <c r="R3004" s="2" t="str">
        <f t="shared" si="422"/>
        <v>ADULTS</v>
      </c>
    </row>
    <row r="3005" spans="1:18" x14ac:dyDescent="0.35">
      <c r="A3005" s="1">
        <v>44880</v>
      </c>
      <c r="B3005" t="s">
        <v>3037</v>
      </c>
      <c r="C3005">
        <v>23</v>
      </c>
      <c r="D3005" t="s">
        <v>9</v>
      </c>
      <c r="E3005" t="s">
        <v>15</v>
      </c>
      <c r="F3005" t="s">
        <v>30</v>
      </c>
      <c r="G3005" s="6">
        <f>VLOOKUP(F3005,S$11:$T$15, 2, FALSE)</f>
        <v>2496.7676064257025</v>
      </c>
      <c r="H3005" t="s">
        <v>28</v>
      </c>
      <c r="I3005" s="2">
        <v>4353.84</v>
      </c>
      <c r="J3005" t="str">
        <f t="shared" si="418"/>
        <v>18-39</v>
      </c>
      <c r="K3005" s="2">
        <f t="shared" si="414"/>
        <v>4789.2240000000002</v>
      </c>
      <c r="L3005" s="2">
        <f t="shared" si="419"/>
        <v>4789</v>
      </c>
      <c r="M3005" s="2">
        <f t="shared" si="420"/>
        <v>4790</v>
      </c>
      <c r="N3005" s="2">
        <f t="shared" si="421"/>
        <v>4789</v>
      </c>
      <c r="O3005">
        <f t="shared" si="415"/>
        <v>2022</v>
      </c>
      <c r="P3005" t="str">
        <f t="shared" si="416"/>
        <v>Nov</v>
      </c>
      <c r="Q3005" t="str">
        <f t="shared" si="417"/>
        <v>Nov-2022</v>
      </c>
      <c r="R3005" s="2" t="str">
        <f t="shared" si="422"/>
        <v>ADULTS</v>
      </c>
    </row>
    <row r="3006" spans="1:18" x14ac:dyDescent="0.35">
      <c r="A3006" s="1">
        <v>45229</v>
      </c>
      <c r="B3006" t="s">
        <v>3038</v>
      </c>
      <c r="C3006">
        <v>52</v>
      </c>
      <c r="D3006" t="s">
        <v>9</v>
      </c>
      <c r="E3006" t="s">
        <v>22</v>
      </c>
      <c r="F3006" t="s">
        <v>23</v>
      </c>
      <c r="G3006" s="6">
        <f>VLOOKUP(F3006,S$11:$T$15, 2, FALSE)</f>
        <v>2440.2966694490819</v>
      </c>
      <c r="H3006" t="s">
        <v>37</v>
      </c>
      <c r="I3006" s="2">
        <v>25.99</v>
      </c>
      <c r="J3006" t="str">
        <f t="shared" si="418"/>
        <v>40-59</v>
      </c>
      <c r="K3006" s="2">
        <f t="shared" si="414"/>
        <v>28.589000000000002</v>
      </c>
      <c r="L3006" s="2">
        <f t="shared" si="419"/>
        <v>29</v>
      </c>
      <c r="M3006" s="2">
        <f t="shared" si="420"/>
        <v>29</v>
      </c>
      <c r="N3006" s="2">
        <f t="shared" si="421"/>
        <v>28</v>
      </c>
      <c r="O3006">
        <f t="shared" si="415"/>
        <v>2023</v>
      </c>
      <c r="P3006" t="str">
        <f t="shared" si="416"/>
        <v>Oct</v>
      </c>
      <c r="Q3006" t="str">
        <f t="shared" si="417"/>
        <v>Oct-2023</v>
      </c>
      <c r="R3006" s="2" t="str">
        <f t="shared" si="422"/>
        <v>ADULTS</v>
      </c>
    </row>
    <row r="3007" spans="1:18" x14ac:dyDescent="0.35">
      <c r="A3007" s="1">
        <v>45263</v>
      </c>
      <c r="B3007" t="s">
        <v>3039</v>
      </c>
      <c r="C3007">
        <v>81</v>
      </c>
      <c r="D3007" t="s">
        <v>9</v>
      </c>
      <c r="E3007" t="s">
        <v>22</v>
      </c>
      <c r="F3007" t="s">
        <v>11</v>
      </c>
      <c r="G3007" s="6">
        <f>VLOOKUP(F3007,S$11:$T$15, 2, FALSE)</f>
        <v>2503.6022787783868</v>
      </c>
      <c r="H3007" t="s">
        <v>28</v>
      </c>
      <c r="I3007" s="2">
        <v>3499.08</v>
      </c>
      <c r="J3007" t="str">
        <f t="shared" si="418"/>
        <v>&gt;59</v>
      </c>
      <c r="K3007" s="2">
        <f t="shared" si="414"/>
        <v>3848.9880000000003</v>
      </c>
      <c r="L3007" s="2">
        <f t="shared" si="419"/>
        <v>3849</v>
      </c>
      <c r="M3007" s="2">
        <f t="shared" si="420"/>
        <v>3849</v>
      </c>
      <c r="N3007" s="2">
        <f t="shared" si="421"/>
        <v>3848</v>
      </c>
      <c r="O3007">
        <f t="shared" si="415"/>
        <v>2023</v>
      </c>
      <c r="P3007" t="str">
        <f t="shared" si="416"/>
        <v>Dec</v>
      </c>
      <c r="Q3007" t="str">
        <f t="shared" si="417"/>
        <v>Dec-2023</v>
      </c>
      <c r="R3007" s="2" t="str">
        <f t="shared" si="422"/>
        <v>ADULTS</v>
      </c>
    </row>
    <row r="3008" spans="1:18" x14ac:dyDescent="0.35">
      <c r="A3008" s="1">
        <v>44793</v>
      </c>
      <c r="B3008" t="s">
        <v>3040</v>
      </c>
      <c r="C3008">
        <v>5</v>
      </c>
      <c r="D3008" t="s">
        <v>9</v>
      </c>
      <c r="E3008" t="s">
        <v>35</v>
      </c>
      <c r="F3008" t="s">
        <v>16</v>
      </c>
      <c r="G3008" s="6">
        <f>VLOOKUP(F3008,S$11:$T$15, 2, FALSE)</f>
        <v>2509.1716796874998</v>
      </c>
      <c r="H3008" t="s">
        <v>28</v>
      </c>
      <c r="I3008" s="2">
        <v>3875</v>
      </c>
      <c r="J3008" t="str">
        <f t="shared" si="418"/>
        <v>0-17</v>
      </c>
      <c r="K3008" s="2">
        <f t="shared" si="414"/>
        <v>4262.5</v>
      </c>
      <c r="L3008" s="2">
        <f t="shared" si="419"/>
        <v>4263</v>
      </c>
      <c r="M3008" s="2">
        <f t="shared" si="420"/>
        <v>4263</v>
      </c>
      <c r="N3008" s="2">
        <f t="shared" si="421"/>
        <v>4262</v>
      </c>
      <c r="O3008">
        <f t="shared" si="415"/>
        <v>2022</v>
      </c>
      <c r="P3008" t="str">
        <f t="shared" si="416"/>
        <v>Aug</v>
      </c>
      <c r="Q3008" t="str">
        <f t="shared" si="417"/>
        <v>Aug-2022</v>
      </c>
      <c r="R3008" s="2" t="str">
        <f t="shared" si="422"/>
        <v>CHILDREN</v>
      </c>
    </row>
    <row r="3009" spans="1:18" x14ac:dyDescent="0.35">
      <c r="A3009" s="1">
        <v>44924</v>
      </c>
      <c r="B3009" t="s">
        <v>3041</v>
      </c>
      <c r="C3009">
        <v>50</v>
      </c>
      <c r="D3009" t="s">
        <v>21</v>
      </c>
      <c r="E3009" t="s">
        <v>35</v>
      </c>
      <c r="F3009" t="s">
        <v>11</v>
      </c>
      <c r="G3009" s="6">
        <f>VLOOKUP(F3009,S$11:$T$15, 2, FALSE)</f>
        <v>2503.6022787783868</v>
      </c>
      <c r="H3009" t="s">
        <v>12</v>
      </c>
      <c r="I3009" s="2">
        <v>3832.71</v>
      </c>
      <c r="J3009" t="str">
        <f t="shared" si="418"/>
        <v>40-59</v>
      </c>
      <c r="K3009" s="2">
        <f t="shared" si="414"/>
        <v>4215.9810000000007</v>
      </c>
      <c r="L3009" s="2">
        <f t="shared" si="419"/>
        <v>4216</v>
      </c>
      <c r="M3009" s="2">
        <f t="shared" si="420"/>
        <v>4216</v>
      </c>
      <c r="N3009" s="2">
        <f t="shared" si="421"/>
        <v>4215</v>
      </c>
      <c r="O3009">
        <f t="shared" si="415"/>
        <v>2022</v>
      </c>
      <c r="P3009" t="str">
        <f t="shared" si="416"/>
        <v>Dec</v>
      </c>
      <c r="Q3009" t="str">
        <f t="shared" si="417"/>
        <v>Dec-2022</v>
      </c>
      <c r="R3009" s="2" t="str">
        <f t="shared" si="422"/>
        <v>ADULTS</v>
      </c>
    </row>
    <row r="3010" spans="1:18" x14ac:dyDescent="0.35">
      <c r="A3010" s="1">
        <v>45256</v>
      </c>
      <c r="B3010" t="s">
        <v>3042</v>
      </c>
      <c r="C3010">
        <v>50</v>
      </c>
      <c r="D3010" t="s">
        <v>14</v>
      </c>
      <c r="E3010" t="s">
        <v>22</v>
      </c>
      <c r="F3010" t="s">
        <v>11</v>
      </c>
      <c r="G3010" s="6">
        <f>VLOOKUP(F3010,S$11:$T$15, 2, FALSE)</f>
        <v>2503.6022787783868</v>
      </c>
      <c r="H3010" t="s">
        <v>28</v>
      </c>
      <c r="I3010" s="2">
        <v>964.26</v>
      </c>
      <c r="J3010" t="str">
        <f t="shared" si="418"/>
        <v>40-59</v>
      </c>
      <c r="K3010" s="2">
        <f t="shared" ref="K3010:K3073" si="423">I3010*1.1</f>
        <v>1060.6860000000001</v>
      </c>
      <c r="L3010" s="2">
        <f t="shared" si="419"/>
        <v>1061</v>
      </c>
      <c r="M3010" s="2">
        <f t="shared" si="420"/>
        <v>1061</v>
      </c>
      <c r="N3010" s="2">
        <f t="shared" si="421"/>
        <v>1060</v>
      </c>
      <c r="O3010">
        <f t="shared" ref="O3010:O3073" si="424">YEAR(A3010)</f>
        <v>2023</v>
      </c>
      <c r="P3010" t="str">
        <f t="shared" ref="P3010:P3073" si="425">TEXT(A3010, "MMM")</f>
        <v>Nov</v>
      </c>
      <c r="Q3010" t="str">
        <f t="shared" ref="Q3010:Q3073" si="426">TEXT(A3010, "MMM-YYYY")</f>
        <v>Nov-2023</v>
      </c>
      <c r="R3010" s="2" t="str">
        <f t="shared" si="422"/>
        <v>ADULTS</v>
      </c>
    </row>
    <row r="3011" spans="1:18" x14ac:dyDescent="0.35">
      <c r="A3011" s="1">
        <v>44832</v>
      </c>
      <c r="B3011" t="s">
        <v>3043</v>
      </c>
      <c r="C3011">
        <v>75</v>
      </c>
      <c r="D3011" t="s">
        <v>21</v>
      </c>
      <c r="E3011" t="s">
        <v>19</v>
      </c>
      <c r="F3011" t="s">
        <v>30</v>
      </c>
      <c r="G3011" s="6">
        <f>VLOOKUP(F3011,S$11:$T$15, 2, FALSE)</f>
        <v>2496.7676064257025</v>
      </c>
      <c r="H3011" t="s">
        <v>17</v>
      </c>
      <c r="I3011" s="2">
        <v>128.85</v>
      </c>
      <c r="J3011" t="str">
        <f t="shared" ref="J3011:J3074" si="427">IF(C3011&lt;=17,"0-17",IF(C3011&lt;=39, "18-39", IF(C3011&lt;=59, "40-59", "&gt;59")))</f>
        <v>&gt;59</v>
      </c>
      <c r="K3011" s="2">
        <f t="shared" si="423"/>
        <v>141.73500000000001</v>
      </c>
      <c r="L3011" s="2">
        <f t="shared" ref="L3011:L3074" si="428">ROUND(K3011, 0)</f>
        <v>142</v>
      </c>
      <c r="M3011" s="2">
        <f t="shared" ref="M3011:M3074" si="429">ROUNDUP(K3011, 0)</f>
        <v>142</v>
      </c>
      <c r="N3011" s="2">
        <f t="shared" ref="N3011:N3074" si="430">ROUNDDOWN(K3011,0)</f>
        <v>141</v>
      </c>
      <c r="O3011">
        <f t="shared" si="424"/>
        <v>2022</v>
      </c>
      <c r="P3011" t="str">
        <f t="shared" si="425"/>
        <v>Sep</v>
      </c>
      <c r="Q3011" t="str">
        <f t="shared" si="426"/>
        <v>Sep-2022</v>
      </c>
      <c r="R3011" s="2" t="str">
        <f t="shared" ref="R3011:R3074" si="431">IF(C3011&gt;=18, "ADULTS", "CHILDREN")</f>
        <v>ADULTS</v>
      </c>
    </row>
    <row r="3012" spans="1:18" x14ac:dyDescent="0.35">
      <c r="A3012" s="1">
        <v>45083</v>
      </c>
      <c r="B3012" t="s">
        <v>3044</v>
      </c>
      <c r="C3012">
        <v>11</v>
      </c>
      <c r="D3012" t="s">
        <v>21</v>
      </c>
      <c r="E3012" t="s">
        <v>33</v>
      </c>
      <c r="F3012" t="s">
        <v>11</v>
      </c>
      <c r="G3012" s="6">
        <f>VLOOKUP(F3012,S$11:$T$15, 2, FALSE)</f>
        <v>2503.6022787783868</v>
      </c>
      <c r="H3012" t="s">
        <v>12</v>
      </c>
      <c r="I3012" s="2">
        <v>1076.1600000000001</v>
      </c>
      <c r="J3012" t="str">
        <f t="shared" si="427"/>
        <v>0-17</v>
      </c>
      <c r="K3012" s="2">
        <f t="shared" si="423"/>
        <v>1183.7760000000003</v>
      </c>
      <c r="L3012" s="2">
        <f t="shared" si="428"/>
        <v>1184</v>
      </c>
      <c r="M3012" s="2">
        <f t="shared" si="429"/>
        <v>1184</v>
      </c>
      <c r="N3012" s="2">
        <f t="shared" si="430"/>
        <v>1183</v>
      </c>
      <c r="O3012">
        <f t="shared" si="424"/>
        <v>2023</v>
      </c>
      <c r="P3012" t="str">
        <f t="shared" si="425"/>
        <v>Jun</v>
      </c>
      <c r="Q3012" t="str">
        <f t="shared" si="426"/>
        <v>Jun-2023</v>
      </c>
      <c r="R3012" s="2" t="str">
        <f t="shared" si="431"/>
        <v>CHILDREN</v>
      </c>
    </row>
    <row r="3013" spans="1:18" x14ac:dyDescent="0.35">
      <c r="A3013" s="1">
        <v>44676</v>
      </c>
      <c r="B3013" t="s">
        <v>3045</v>
      </c>
      <c r="C3013">
        <v>52</v>
      </c>
      <c r="D3013" t="s">
        <v>21</v>
      </c>
      <c r="E3013" t="s">
        <v>35</v>
      </c>
      <c r="F3013" t="s">
        <v>23</v>
      </c>
      <c r="G3013" s="6">
        <f>VLOOKUP(F3013,S$11:$T$15, 2, FALSE)</f>
        <v>2440.2966694490819</v>
      </c>
      <c r="H3013" t="s">
        <v>28</v>
      </c>
      <c r="I3013" s="2">
        <v>1462.55</v>
      </c>
      <c r="J3013" t="str">
        <f t="shared" si="427"/>
        <v>40-59</v>
      </c>
      <c r="K3013" s="2">
        <f t="shared" si="423"/>
        <v>1608.8050000000001</v>
      </c>
      <c r="L3013" s="2">
        <f t="shared" si="428"/>
        <v>1609</v>
      </c>
      <c r="M3013" s="2">
        <f t="shared" si="429"/>
        <v>1609</v>
      </c>
      <c r="N3013" s="2">
        <f t="shared" si="430"/>
        <v>1608</v>
      </c>
      <c r="O3013">
        <f t="shared" si="424"/>
        <v>2022</v>
      </c>
      <c r="P3013" t="str">
        <f t="shared" si="425"/>
        <v>Apr</v>
      </c>
      <c r="Q3013" t="str">
        <f t="shared" si="426"/>
        <v>Apr-2022</v>
      </c>
      <c r="R3013" s="2" t="str">
        <f t="shared" si="431"/>
        <v>ADULTS</v>
      </c>
    </row>
    <row r="3014" spans="1:18" x14ac:dyDescent="0.35">
      <c r="A3014" s="1">
        <v>44582</v>
      </c>
      <c r="B3014" t="s">
        <v>3046</v>
      </c>
      <c r="C3014">
        <v>5</v>
      </c>
      <c r="D3014" t="s">
        <v>9</v>
      </c>
      <c r="E3014" t="s">
        <v>27</v>
      </c>
      <c r="F3014" t="s">
        <v>16</v>
      </c>
      <c r="G3014" s="6">
        <f>VLOOKUP(F3014,S$11:$T$15, 2, FALSE)</f>
        <v>2509.1716796874998</v>
      </c>
      <c r="H3014" t="s">
        <v>37</v>
      </c>
      <c r="I3014" s="2">
        <v>4742.57</v>
      </c>
      <c r="J3014" t="str">
        <f t="shared" si="427"/>
        <v>0-17</v>
      </c>
      <c r="K3014" s="2">
        <f t="shared" si="423"/>
        <v>5216.8270000000002</v>
      </c>
      <c r="L3014" s="2">
        <f t="shared" si="428"/>
        <v>5217</v>
      </c>
      <c r="M3014" s="2">
        <f t="shared" si="429"/>
        <v>5217</v>
      </c>
      <c r="N3014" s="2">
        <f t="shared" si="430"/>
        <v>5216</v>
      </c>
      <c r="O3014">
        <f t="shared" si="424"/>
        <v>2022</v>
      </c>
      <c r="P3014" t="str">
        <f t="shared" si="425"/>
        <v>Jan</v>
      </c>
      <c r="Q3014" t="str">
        <f t="shared" si="426"/>
        <v>Jan-2022</v>
      </c>
      <c r="R3014" s="2" t="str">
        <f t="shared" si="431"/>
        <v>CHILDREN</v>
      </c>
    </row>
    <row r="3015" spans="1:18" x14ac:dyDescent="0.35">
      <c r="A3015" s="1">
        <v>45215</v>
      </c>
      <c r="B3015" t="s">
        <v>3047</v>
      </c>
      <c r="C3015">
        <v>82</v>
      </c>
      <c r="D3015" t="s">
        <v>9</v>
      </c>
      <c r="E3015" t="s">
        <v>15</v>
      </c>
      <c r="F3015" t="s">
        <v>16</v>
      </c>
      <c r="G3015" s="6">
        <f>VLOOKUP(F3015,S$11:$T$15, 2, FALSE)</f>
        <v>2509.1716796874998</v>
      </c>
      <c r="H3015" t="s">
        <v>12</v>
      </c>
      <c r="I3015" s="2">
        <v>3331.44</v>
      </c>
      <c r="J3015" t="str">
        <f t="shared" si="427"/>
        <v>&gt;59</v>
      </c>
      <c r="K3015" s="2">
        <f t="shared" si="423"/>
        <v>3664.5840000000003</v>
      </c>
      <c r="L3015" s="2">
        <f t="shared" si="428"/>
        <v>3665</v>
      </c>
      <c r="M3015" s="2">
        <f t="shared" si="429"/>
        <v>3665</v>
      </c>
      <c r="N3015" s="2">
        <f t="shared" si="430"/>
        <v>3664</v>
      </c>
      <c r="O3015">
        <f t="shared" si="424"/>
        <v>2023</v>
      </c>
      <c r="P3015" t="str">
        <f t="shared" si="425"/>
        <v>Oct</v>
      </c>
      <c r="Q3015" t="str">
        <f t="shared" si="426"/>
        <v>Oct-2023</v>
      </c>
      <c r="R3015" s="2" t="str">
        <f t="shared" si="431"/>
        <v>ADULTS</v>
      </c>
    </row>
    <row r="3016" spans="1:18" x14ac:dyDescent="0.35">
      <c r="A3016" s="1">
        <v>44787</v>
      </c>
      <c r="B3016" t="s">
        <v>3048</v>
      </c>
      <c r="C3016">
        <v>61</v>
      </c>
      <c r="D3016" t="s">
        <v>9</v>
      </c>
      <c r="E3016" t="s">
        <v>10</v>
      </c>
      <c r="F3016" t="s">
        <v>30</v>
      </c>
      <c r="G3016" s="6">
        <f>VLOOKUP(F3016,S$11:$T$15, 2, FALSE)</f>
        <v>2496.7676064257025</v>
      </c>
      <c r="H3016" t="s">
        <v>40</v>
      </c>
      <c r="I3016" s="2">
        <v>253.9</v>
      </c>
      <c r="J3016" t="str">
        <f t="shared" si="427"/>
        <v>&gt;59</v>
      </c>
      <c r="K3016" s="2">
        <f t="shared" si="423"/>
        <v>279.29000000000002</v>
      </c>
      <c r="L3016" s="2">
        <f t="shared" si="428"/>
        <v>279</v>
      </c>
      <c r="M3016" s="2">
        <f t="shared" si="429"/>
        <v>280</v>
      </c>
      <c r="N3016" s="2">
        <f t="shared" si="430"/>
        <v>279</v>
      </c>
      <c r="O3016">
        <f t="shared" si="424"/>
        <v>2022</v>
      </c>
      <c r="P3016" t="str">
        <f t="shared" si="425"/>
        <v>Aug</v>
      </c>
      <c r="Q3016" t="str">
        <f t="shared" si="426"/>
        <v>Aug-2022</v>
      </c>
      <c r="R3016" s="2" t="str">
        <f t="shared" si="431"/>
        <v>ADULTS</v>
      </c>
    </row>
    <row r="3017" spans="1:18" x14ac:dyDescent="0.35">
      <c r="A3017" s="1">
        <v>45271</v>
      </c>
      <c r="B3017" t="s">
        <v>3049</v>
      </c>
      <c r="C3017">
        <v>39</v>
      </c>
      <c r="D3017" t="s">
        <v>21</v>
      </c>
      <c r="E3017" t="s">
        <v>35</v>
      </c>
      <c r="F3017" t="s">
        <v>30</v>
      </c>
      <c r="G3017" s="6">
        <f>VLOOKUP(F3017,S$11:$T$15, 2, FALSE)</f>
        <v>2496.7676064257025</v>
      </c>
      <c r="H3017" t="s">
        <v>37</v>
      </c>
      <c r="I3017" s="2">
        <v>1202.48</v>
      </c>
      <c r="J3017" t="str">
        <f t="shared" si="427"/>
        <v>18-39</v>
      </c>
      <c r="K3017" s="2">
        <f t="shared" si="423"/>
        <v>1322.7280000000001</v>
      </c>
      <c r="L3017" s="2">
        <f t="shared" si="428"/>
        <v>1323</v>
      </c>
      <c r="M3017" s="2">
        <f t="shared" si="429"/>
        <v>1323</v>
      </c>
      <c r="N3017" s="2">
        <f t="shared" si="430"/>
        <v>1322</v>
      </c>
      <c r="O3017">
        <f t="shared" si="424"/>
        <v>2023</v>
      </c>
      <c r="P3017" t="str">
        <f t="shared" si="425"/>
        <v>Dec</v>
      </c>
      <c r="Q3017" t="str">
        <f t="shared" si="426"/>
        <v>Dec-2023</v>
      </c>
      <c r="R3017" s="2" t="str">
        <f t="shared" si="431"/>
        <v>ADULTS</v>
      </c>
    </row>
    <row r="3018" spans="1:18" x14ac:dyDescent="0.35">
      <c r="A3018" s="1">
        <v>44795</v>
      </c>
      <c r="B3018" t="s">
        <v>3050</v>
      </c>
      <c r="C3018">
        <v>83</v>
      </c>
      <c r="D3018" t="s">
        <v>14</v>
      </c>
      <c r="E3018" t="s">
        <v>27</v>
      </c>
      <c r="F3018" t="s">
        <v>30</v>
      </c>
      <c r="G3018" s="6">
        <f>VLOOKUP(F3018,S$11:$T$15, 2, FALSE)</f>
        <v>2496.7676064257025</v>
      </c>
      <c r="H3018" t="s">
        <v>28</v>
      </c>
      <c r="I3018" s="2">
        <v>914.48</v>
      </c>
      <c r="J3018" t="str">
        <f t="shared" si="427"/>
        <v>&gt;59</v>
      </c>
      <c r="K3018" s="2">
        <f t="shared" si="423"/>
        <v>1005.9280000000001</v>
      </c>
      <c r="L3018" s="2">
        <f t="shared" si="428"/>
        <v>1006</v>
      </c>
      <c r="M3018" s="2">
        <f t="shared" si="429"/>
        <v>1006</v>
      </c>
      <c r="N3018" s="2">
        <f t="shared" si="430"/>
        <v>1005</v>
      </c>
      <c r="O3018">
        <f t="shared" si="424"/>
        <v>2022</v>
      </c>
      <c r="P3018" t="str">
        <f t="shared" si="425"/>
        <v>Aug</v>
      </c>
      <c r="Q3018" t="str">
        <f t="shared" si="426"/>
        <v>Aug-2022</v>
      </c>
      <c r="R3018" s="2" t="str">
        <f t="shared" si="431"/>
        <v>ADULTS</v>
      </c>
    </row>
    <row r="3019" spans="1:18" x14ac:dyDescent="0.35">
      <c r="A3019" s="1">
        <v>45232</v>
      </c>
      <c r="B3019" t="s">
        <v>3051</v>
      </c>
      <c r="C3019">
        <v>99</v>
      </c>
      <c r="D3019" t="s">
        <v>21</v>
      </c>
      <c r="E3019" t="s">
        <v>19</v>
      </c>
      <c r="F3019" t="s">
        <v>11</v>
      </c>
      <c r="G3019" s="6">
        <f>VLOOKUP(F3019,S$11:$T$15, 2, FALSE)</f>
        <v>2503.6022787783868</v>
      </c>
      <c r="H3019" t="s">
        <v>17</v>
      </c>
      <c r="I3019" s="2">
        <v>3378.68</v>
      </c>
      <c r="J3019" t="str">
        <f t="shared" si="427"/>
        <v>&gt;59</v>
      </c>
      <c r="K3019" s="2">
        <f t="shared" si="423"/>
        <v>3716.5480000000002</v>
      </c>
      <c r="L3019" s="2">
        <f t="shared" si="428"/>
        <v>3717</v>
      </c>
      <c r="M3019" s="2">
        <f t="shared" si="429"/>
        <v>3717</v>
      </c>
      <c r="N3019" s="2">
        <f t="shared" si="430"/>
        <v>3716</v>
      </c>
      <c r="O3019">
        <f t="shared" si="424"/>
        <v>2023</v>
      </c>
      <c r="P3019" t="str">
        <f t="shared" si="425"/>
        <v>Nov</v>
      </c>
      <c r="Q3019" t="str">
        <f t="shared" si="426"/>
        <v>Nov-2023</v>
      </c>
      <c r="R3019" s="2" t="str">
        <f t="shared" si="431"/>
        <v>ADULTS</v>
      </c>
    </row>
    <row r="3020" spans="1:18" x14ac:dyDescent="0.35">
      <c r="A3020" s="1">
        <v>45089</v>
      </c>
      <c r="B3020" t="s">
        <v>3052</v>
      </c>
      <c r="C3020">
        <v>83</v>
      </c>
      <c r="D3020" t="s">
        <v>9</v>
      </c>
      <c r="E3020" t="s">
        <v>10</v>
      </c>
      <c r="F3020" t="s">
        <v>11</v>
      </c>
      <c r="G3020" s="6">
        <f>VLOOKUP(F3020,S$11:$T$15, 2, FALSE)</f>
        <v>2503.6022787783868</v>
      </c>
      <c r="H3020" t="s">
        <v>37</v>
      </c>
      <c r="I3020" s="2">
        <v>2374.39</v>
      </c>
      <c r="J3020" t="str">
        <f t="shared" si="427"/>
        <v>&gt;59</v>
      </c>
      <c r="K3020" s="2">
        <f t="shared" si="423"/>
        <v>2611.8290000000002</v>
      </c>
      <c r="L3020" s="2">
        <f t="shared" si="428"/>
        <v>2612</v>
      </c>
      <c r="M3020" s="2">
        <f t="shared" si="429"/>
        <v>2612</v>
      </c>
      <c r="N3020" s="2">
        <f t="shared" si="430"/>
        <v>2611</v>
      </c>
      <c r="O3020">
        <f t="shared" si="424"/>
        <v>2023</v>
      </c>
      <c r="P3020" t="str">
        <f t="shared" si="425"/>
        <v>Jun</v>
      </c>
      <c r="Q3020" t="str">
        <f t="shared" si="426"/>
        <v>Jun-2023</v>
      </c>
      <c r="R3020" s="2" t="str">
        <f t="shared" si="431"/>
        <v>ADULTS</v>
      </c>
    </row>
    <row r="3021" spans="1:18" x14ac:dyDescent="0.35">
      <c r="A3021" s="1">
        <v>45186</v>
      </c>
      <c r="B3021" t="s">
        <v>3053</v>
      </c>
      <c r="C3021">
        <v>68</v>
      </c>
      <c r="D3021" t="s">
        <v>14</v>
      </c>
      <c r="E3021" t="s">
        <v>25</v>
      </c>
      <c r="F3021" t="s">
        <v>30</v>
      </c>
      <c r="G3021" s="6">
        <f>VLOOKUP(F3021,S$11:$T$15, 2, FALSE)</f>
        <v>2496.7676064257025</v>
      </c>
      <c r="H3021" t="s">
        <v>17</v>
      </c>
      <c r="I3021" s="2">
        <v>3209.22</v>
      </c>
      <c r="J3021" t="str">
        <f t="shared" si="427"/>
        <v>&gt;59</v>
      </c>
      <c r="K3021" s="2">
        <f t="shared" si="423"/>
        <v>3530.1420000000003</v>
      </c>
      <c r="L3021" s="2">
        <f t="shared" si="428"/>
        <v>3530</v>
      </c>
      <c r="M3021" s="2">
        <f t="shared" si="429"/>
        <v>3531</v>
      </c>
      <c r="N3021" s="2">
        <f t="shared" si="430"/>
        <v>3530</v>
      </c>
      <c r="O3021">
        <f t="shared" si="424"/>
        <v>2023</v>
      </c>
      <c r="P3021" t="str">
        <f t="shared" si="425"/>
        <v>Sep</v>
      </c>
      <c r="Q3021" t="str">
        <f t="shared" si="426"/>
        <v>Sep-2023</v>
      </c>
      <c r="R3021" s="2" t="str">
        <f t="shared" si="431"/>
        <v>ADULTS</v>
      </c>
    </row>
    <row r="3022" spans="1:18" x14ac:dyDescent="0.35">
      <c r="A3022" s="1">
        <v>44688</v>
      </c>
      <c r="B3022" t="s">
        <v>3054</v>
      </c>
      <c r="C3022">
        <v>32</v>
      </c>
      <c r="D3022" t="s">
        <v>14</v>
      </c>
      <c r="E3022" t="s">
        <v>22</v>
      </c>
      <c r="F3022" t="s">
        <v>11</v>
      </c>
      <c r="G3022" s="6">
        <f>VLOOKUP(F3022,S$11:$T$15, 2, FALSE)</f>
        <v>2503.6022787783868</v>
      </c>
      <c r="H3022" t="s">
        <v>37</v>
      </c>
      <c r="I3022" s="2">
        <v>1516.43</v>
      </c>
      <c r="J3022" t="str">
        <f t="shared" si="427"/>
        <v>18-39</v>
      </c>
      <c r="K3022" s="2">
        <f t="shared" si="423"/>
        <v>1668.0730000000001</v>
      </c>
      <c r="L3022" s="2">
        <f t="shared" si="428"/>
        <v>1668</v>
      </c>
      <c r="M3022" s="2">
        <f t="shared" si="429"/>
        <v>1669</v>
      </c>
      <c r="N3022" s="2">
        <f t="shared" si="430"/>
        <v>1668</v>
      </c>
      <c r="O3022">
        <f t="shared" si="424"/>
        <v>2022</v>
      </c>
      <c r="P3022" t="str">
        <f t="shared" si="425"/>
        <v>May</v>
      </c>
      <c r="Q3022" t="str">
        <f t="shared" si="426"/>
        <v>May-2022</v>
      </c>
      <c r="R3022" s="2" t="str">
        <f t="shared" si="431"/>
        <v>ADULTS</v>
      </c>
    </row>
    <row r="3023" spans="1:18" x14ac:dyDescent="0.35">
      <c r="A3023" s="1">
        <v>45200</v>
      </c>
      <c r="B3023" t="s">
        <v>3055</v>
      </c>
      <c r="C3023">
        <v>2</v>
      </c>
      <c r="D3023" t="s">
        <v>21</v>
      </c>
      <c r="E3023" t="s">
        <v>25</v>
      </c>
      <c r="F3023" t="s">
        <v>23</v>
      </c>
      <c r="G3023" s="6">
        <f>VLOOKUP(F3023,S$11:$T$15, 2, FALSE)</f>
        <v>2440.2966694490819</v>
      </c>
      <c r="H3023" t="s">
        <v>17</v>
      </c>
      <c r="I3023" s="2">
        <v>4228.24</v>
      </c>
      <c r="J3023" t="str">
        <f t="shared" si="427"/>
        <v>0-17</v>
      </c>
      <c r="K3023" s="2">
        <f t="shared" si="423"/>
        <v>4651.0640000000003</v>
      </c>
      <c r="L3023" s="2">
        <f t="shared" si="428"/>
        <v>4651</v>
      </c>
      <c r="M3023" s="2">
        <f t="shared" si="429"/>
        <v>4652</v>
      </c>
      <c r="N3023" s="2">
        <f t="shared" si="430"/>
        <v>4651</v>
      </c>
      <c r="O3023">
        <f t="shared" si="424"/>
        <v>2023</v>
      </c>
      <c r="P3023" t="str">
        <f t="shared" si="425"/>
        <v>Oct</v>
      </c>
      <c r="Q3023" t="str">
        <f t="shared" si="426"/>
        <v>Oct-2023</v>
      </c>
      <c r="R3023" s="2" t="str">
        <f t="shared" si="431"/>
        <v>CHILDREN</v>
      </c>
    </row>
    <row r="3024" spans="1:18" x14ac:dyDescent="0.35">
      <c r="A3024" s="1">
        <v>45120</v>
      </c>
      <c r="B3024" t="s">
        <v>3056</v>
      </c>
      <c r="C3024">
        <v>61</v>
      </c>
      <c r="D3024" t="s">
        <v>9</v>
      </c>
      <c r="E3024" t="s">
        <v>33</v>
      </c>
      <c r="F3024" t="s">
        <v>23</v>
      </c>
      <c r="G3024" s="6">
        <f>VLOOKUP(F3024,S$11:$T$15, 2, FALSE)</f>
        <v>2440.2966694490819</v>
      </c>
      <c r="H3024" t="s">
        <v>28</v>
      </c>
      <c r="I3024" s="2">
        <v>76.63</v>
      </c>
      <c r="J3024" t="str">
        <f t="shared" si="427"/>
        <v>&gt;59</v>
      </c>
      <c r="K3024" s="2">
        <f t="shared" si="423"/>
        <v>84.293000000000006</v>
      </c>
      <c r="L3024" s="2">
        <f t="shared" si="428"/>
        <v>84</v>
      </c>
      <c r="M3024" s="2">
        <f t="shared" si="429"/>
        <v>85</v>
      </c>
      <c r="N3024" s="2">
        <f t="shared" si="430"/>
        <v>84</v>
      </c>
      <c r="O3024">
        <f t="shared" si="424"/>
        <v>2023</v>
      </c>
      <c r="P3024" t="str">
        <f t="shared" si="425"/>
        <v>Jul</v>
      </c>
      <c r="Q3024" t="str">
        <f t="shared" si="426"/>
        <v>Jul-2023</v>
      </c>
      <c r="R3024" s="2" t="str">
        <f t="shared" si="431"/>
        <v>ADULTS</v>
      </c>
    </row>
    <row r="3025" spans="1:18" x14ac:dyDescent="0.35">
      <c r="A3025" s="1">
        <v>44598</v>
      </c>
      <c r="B3025" t="s">
        <v>3057</v>
      </c>
      <c r="C3025">
        <v>44</v>
      </c>
      <c r="D3025" t="s">
        <v>14</v>
      </c>
      <c r="E3025" t="s">
        <v>33</v>
      </c>
      <c r="F3025" t="s">
        <v>30</v>
      </c>
      <c r="G3025" s="6">
        <f>VLOOKUP(F3025,S$11:$T$15, 2, FALSE)</f>
        <v>2496.7676064257025</v>
      </c>
      <c r="H3025" t="s">
        <v>28</v>
      </c>
      <c r="I3025" s="2">
        <v>4723.3100000000004</v>
      </c>
      <c r="J3025" t="str">
        <f t="shared" si="427"/>
        <v>40-59</v>
      </c>
      <c r="K3025" s="2">
        <f t="shared" si="423"/>
        <v>5195.6410000000005</v>
      </c>
      <c r="L3025" s="2">
        <f t="shared" si="428"/>
        <v>5196</v>
      </c>
      <c r="M3025" s="2">
        <f t="shared" si="429"/>
        <v>5196</v>
      </c>
      <c r="N3025" s="2">
        <f t="shared" si="430"/>
        <v>5195</v>
      </c>
      <c r="O3025">
        <f t="shared" si="424"/>
        <v>2022</v>
      </c>
      <c r="P3025" t="str">
        <f t="shared" si="425"/>
        <v>Feb</v>
      </c>
      <c r="Q3025" t="str">
        <f t="shared" si="426"/>
        <v>Feb-2022</v>
      </c>
      <c r="R3025" s="2" t="str">
        <f t="shared" si="431"/>
        <v>ADULTS</v>
      </c>
    </row>
    <row r="3026" spans="1:18" x14ac:dyDescent="0.35">
      <c r="A3026" s="1">
        <v>45245</v>
      </c>
      <c r="B3026" t="s">
        <v>3058</v>
      </c>
      <c r="C3026">
        <v>95</v>
      </c>
      <c r="D3026" t="s">
        <v>9</v>
      </c>
      <c r="E3026" t="s">
        <v>33</v>
      </c>
      <c r="F3026" t="s">
        <v>23</v>
      </c>
      <c r="G3026" s="6">
        <f>VLOOKUP(F3026,S$11:$T$15, 2, FALSE)</f>
        <v>2440.2966694490819</v>
      </c>
      <c r="H3026" t="s">
        <v>12</v>
      </c>
      <c r="I3026" s="2">
        <v>1698.54</v>
      </c>
      <c r="J3026" t="str">
        <f t="shared" si="427"/>
        <v>&gt;59</v>
      </c>
      <c r="K3026" s="2">
        <f t="shared" si="423"/>
        <v>1868.394</v>
      </c>
      <c r="L3026" s="2">
        <f t="shared" si="428"/>
        <v>1868</v>
      </c>
      <c r="M3026" s="2">
        <f t="shared" si="429"/>
        <v>1869</v>
      </c>
      <c r="N3026" s="2">
        <f t="shared" si="430"/>
        <v>1868</v>
      </c>
      <c r="O3026">
        <f t="shared" si="424"/>
        <v>2023</v>
      </c>
      <c r="P3026" t="str">
        <f t="shared" si="425"/>
        <v>Nov</v>
      </c>
      <c r="Q3026" t="str">
        <f t="shared" si="426"/>
        <v>Nov-2023</v>
      </c>
      <c r="R3026" s="2" t="str">
        <f t="shared" si="431"/>
        <v>ADULTS</v>
      </c>
    </row>
    <row r="3027" spans="1:18" x14ac:dyDescent="0.35">
      <c r="A3027" s="1">
        <v>45232</v>
      </c>
      <c r="B3027" t="s">
        <v>3059</v>
      </c>
      <c r="C3027">
        <v>92</v>
      </c>
      <c r="D3027" t="s">
        <v>9</v>
      </c>
      <c r="E3027" t="s">
        <v>33</v>
      </c>
      <c r="F3027" t="s">
        <v>23</v>
      </c>
      <c r="G3027" s="6">
        <f>VLOOKUP(F3027,S$11:$T$15, 2, FALSE)</f>
        <v>2440.2966694490819</v>
      </c>
      <c r="H3027" t="s">
        <v>67</v>
      </c>
      <c r="I3027" s="2">
        <v>4465.67</v>
      </c>
      <c r="J3027" t="str">
        <f t="shared" si="427"/>
        <v>&gt;59</v>
      </c>
      <c r="K3027" s="2">
        <f t="shared" si="423"/>
        <v>4912.2370000000001</v>
      </c>
      <c r="L3027" s="2">
        <f t="shared" si="428"/>
        <v>4912</v>
      </c>
      <c r="M3027" s="2">
        <f t="shared" si="429"/>
        <v>4913</v>
      </c>
      <c r="N3027" s="2">
        <f t="shared" si="430"/>
        <v>4912</v>
      </c>
      <c r="O3027">
        <f t="shared" si="424"/>
        <v>2023</v>
      </c>
      <c r="P3027" t="str">
        <f t="shared" si="425"/>
        <v>Nov</v>
      </c>
      <c r="Q3027" t="str">
        <f t="shared" si="426"/>
        <v>Nov-2023</v>
      </c>
      <c r="R3027" s="2" t="str">
        <f t="shared" si="431"/>
        <v>ADULTS</v>
      </c>
    </row>
    <row r="3028" spans="1:18" x14ac:dyDescent="0.35">
      <c r="A3028" s="1">
        <v>45203</v>
      </c>
      <c r="B3028" t="s">
        <v>3060</v>
      </c>
      <c r="C3028">
        <v>21</v>
      </c>
      <c r="D3028" t="s">
        <v>21</v>
      </c>
      <c r="E3028" t="s">
        <v>33</v>
      </c>
      <c r="F3028" t="s">
        <v>30</v>
      </c>
      <c r="G3028" s="6">
        <f>VLOOKUP(F3028,S$11:$T$15, 2, FALSE)</f>
        <v>2496.7676064257025</v>
      </c>
      <c r="H3028" t="s">
        <v>37</v>
      </c>
      <c r="I3028" s="2">
        <v>1124.08</v>
      </c>
      <c r="J3028" t="str">
        <f t="shared" si="427"/>
        <v>18-39</v>
      </c>
      <c r="K3028" s="2">
        <f t="shared" si="423"/>
        <v>1236.4880000000001</v>
      </c>
      <c r="L3028" s="2">
        <f t="shared" si="428"/>
        <v>1236</v>
      </c>
      <c r="M3028" s="2">
        <f t="shared" si="429"/>
        <v>1237</v>
      </c>
      <c r="N3028" s="2">
        <f t="shared" si="430"/>
        <v>1236</v>
      </c>
      <c r="O3028">
        <f t="shared" si="424"/>
        <v>2023</v>
      </c>
      <c r="P3028" t="str">
        <f t="shared" si="425"/>
        <v>Oct</v>
      </c>
      <c r="Q3028" t="str">
        <f t="shared" si="426"/>
        <v>Oct-2023</v>
      </c>
      <c r="R3028" s="2" t="str">
        <f t="shared" si="431"/>
        <v>ADULTS</v>
      </c>
    </row>
    <row r="3029" spans="1:18" x14ac:dyDescent="0.35">
      <c r="A3029" s="1">
        <v>44585</v>
      </c>
      <c r="B3029" t="s">
        <v>3061</v>
      </c>
      <c r="C3029">
        <v>90</v>
      </c>
      <c r="D3029" t="s">
        <v>9</v>
      </c>
      <c r="E3029" t="s">
        <v>35</v>
      </c>
      <c r="F3029" t="s">
        <v>30</v>
      </c>
      <c r="G3029" s="6">
        <f>VLOOKUP(F3029,S$11:$T$15, 2, FALSE)</f>
        <v>2496.7676064257025</v>
      </c>
      <c r="H3029" t="s">
        <v>40</v>
      </c>
      <c r="I3029" s="2">
        <v>2455.52</v>
      </c>
      <c r="J3029" t="str">
        <f t="shared" si="427"/>
        <v>&gt;59</v>
      </c>
      <c r="K3029" s="2">
        <f t="shared" si="423"/>
        <v>2701.0720000000001</v>
      </c>
      <c r="L3029" s="2">
        <f t="shared" si="428"/>
        <v>2701</v>
      </c>
      <c r="M3029" s="2">
        <f t="shared" si="429"/>
        <v>2702</v>
      </c>
      <c r="N3029" s="2">
        <f t="shared" si="430"/>
        <v>2701</v>
      </c>
      <c r="O3029">
        <f t="shared" si="424"/>
        <v>2022</v>
      </c>
      <c r="P3029" t="str">
        <f t="shared" si="425"/>
        <v>Jan</v>
      </c>
      <c r="Q3029" t="str">
        <f t="shared" si="426"/>
        <v>Jan-2022</v>
      </c>
      <c r="R3029" s="2" t="str">
        <f t="shared" si="431"/>
        <v>ADULTS</v>
      </c>
    </row>
    <row r="3030" spans="1:18" x14ac:dyDescent="0.35">
      <c r="A3030" s="1">
        <v>44662</v>
      </c>
      <c r="B3030" t="s">
        <v>3062</v>
      </c>
      <c r="C3030">
        <v>77</v>
      </c>
      <c r="D3030" t="s">
        <v>14</v>
      </c>
      <c r="E3030" t="s">
        <v>25</v>
      </c>
      <c r="F3030" t="s">
        <v>30</v>
      </c>
      <c r="G3030" s="6">
        <f>VLOOKUP(F3030,S$11:$T$15, 2, FALSE)</f>
        <v>2496.7676064257025</v>
      </c>
      <c r="H3030" t="s">
        <v>37</v>
      </c>
      <c r="I3030" s="2">
        <v>386.48</v>
      </c>
      <c r="J3030" t="str">
        <f t="shared" si="427"/>
        <v>&gt;59</v>
      </c>
      <c r="K3030" s="2">
        <f t="shared" si="423"/>
        <v>425.12800000000004</v>
      </c>
      <c r="L3030" s="2">
        <f t="shared" si="428"/>
        <v>425</v>
      </c>
      <c r="M3030" s="2">
        <f t="shared" si="429"/>
        <v>426</v>
      </c>
      <c r="N3030" s="2">
        <f t="shared" si="430"/>
        <v>425</v>
      </c>
      <c r="O3030">
        <f t="shared" si="424"/>
        <v>2022</v>
      </c>
      <c r="P3030" t="str">
        <f t="shared" si="425"/>
        <v>Apr</v>
      </c>
      <c r="Q3030" t="str">
        <f t="shared" si="426"/>
        <v>Apr-2022</v>
      </c>
      <c r="R3030" s="2" t="str">
        <f t="shared" si="431"/>
        <v>ADULTS</v>
      </c>
    </row>
    <row r="3031" spans="1:18" x14ac:dyDescent="0.35">
      <c r="A3031" s="1">
        <v>44770</v>
      </c>
      <c r="B3031" t="s">
        <v>3063</v>
      </c>
      <c r="C3031">
        <v>78</v>
      </c>
      <c r="D3031" t="s">
        <v>9</v>
      </c>
      <c r="E3031" t="s">
        <v>19</v>
      </c>
      <c r="F3031" t="s">
        <v>23</v>
      </c>
      <c r="G3031" s="6">
        <f>VLOOKUP(F3031,S$11:$T$15, 2, FALSE)</f>
        <v>2440.2966694490819</v>
      </c>
      <c r="H3031" t="s">
        <v>28</v>
      </c>
      <c r="I3031" s="2">
        <v>536.69000000000005</v>
      </c>
      <c r="J3031" t="str">
        <f t="shared" si="427"/>
        <v>&gt;59</v>
      </c>
      <c r="K3031" s="2">
        <f t="shared" si="423"/>
        <v>590.35900000000015</v>
      </c>
      <c r="L3031" s="2">
        <f t="shared" si="428"/>
        <v>590</v>
      </c>
      <c r="M3031" s="2">
        <f t="shared" si="429"/>
        <v>591</v>
      </c>
      <c r="N3031" s="2">
        <f t="shared" si="430"/>
        <v>590</v>
      </c>
      <c r="O3031">
        <f t="shared" si="424"/>
        <v>2022</v>
      </c>
      <c r="P3031" t="str">
        <f t="shared" si="425"/>
        <v>Jul</v>
      </c>
      <c r="Q3031" t="str">
        <f t="shared" si="426"/>
        <v>Jul-2022</v>
      </c>
      <c r="R3031" s="2" t="str">
        <f t="shared" si="431"/>
        <v>ADULTS</v>
      </c>
    </row>
    <row r="3032" spans="1:18" x14ac:dyDescent="0.35">
      <c r="A3032" s="1">
        <v>45251</v>
      </c>
      <c r="B3032" t="s">
        <v>3064</v>
      </c>
      <c r="C3032">
        <v>67</v>
      </c>
      <c r="D3032" t="s">
        <v>21</v>
      </c>
      <c r="E3032" t="s">
        <v>35</v>
      </c>
      <c r="F3032" t="s">
        <v>23</v>
      </c>
      <c r="G3032" s="6">
        <f>VLOOKUP(F3032,S$11:$T$15, 2, FALSE)</f>
        <v>2440.2966694490819</v>
      </c>
      <c r="H3032" t="s">
        <v>37</v>
      </c>
      <c r="I3032" s="2">
        <v>1275.02</v>
      </c>
      <c r="J3032" t="str">
        <f t="shared" si="427"/>
        <v>&gt;59</v>
      </c>
      <c r="K3032" s="2">
        <f t="shared" si="423"/>
        <v>1402.5220000000002</v>
      </c>
      <c r="L3032" s="2">
        <f t="shared" si="428"/>
        <v>1403</v>
      </c>
      <c r="M3032" s="2">
        <f t="shared" si="429"/>
        <v>1403</v>
      </c>
      <c r="N3032" s="2">
        <f t="shared" si="430"/>
        <v>1402</v>
      </c>
      <c r="O3032">
        <f t="shared" si="424"/>
        <v>2023</v>
      </c>
      <c r="P3032" t="str">
        <f t="shared" si="425"/>
        <v>Nov</v>
      </c>
      <c r="Q3032" t="str">
        <f t="shared" si="426"/>
        <v>Nov-2023</v>
      </c>
      <c r="R3032" s="2" t="str">
        <f t="shared" si="431"/>
        <v>ADULTS</v>
      </c>
    </row>
    <row r="3033" spans="1:18" x14ac:dyDescent="0.35">
      <c r="A3033" s="1">
        <v>44675</v>
      </c>
      <c r="B3033" t="s">
        <v>3065</v>
      </c>
      <c r="C3033">
        <v>18</v>
      </c>
      <c r="D3033" t="s">
        <v>9</v>
      </c>
      <c r="E3033" t="s">
        <v>33</v>
      </c>
      <c r="F3033" t="s">
        <v>30</v>
      </c>
      <c r="G3033" s="6">
        <f>VLOOKUP(F3033,S$11:$T$15, 2, FALSE)</f>
        <v>2496.7676064257025</v>
      </c>
      <c r="H3033" t="s">
        <v>17</v>
      </c>
      <c r="I3033" s="2">
        <v>1939.8</v>
      </c>
      <c r="J3033" t="str">
        <f t="shared" si="427"/>
        <v>18-39</v>
      </c>
      <c r="K3033" s="2">
        <f t="shared" si="423"/>
        <v>2133.7800000000002</v>
      </c>
      <c r="L3033" s="2">
        <f t="shared" si="428"/>
        <v>2134</v>
      </c>
      <c r="M3033" s="2">
        <f t="shared" si="429"/>
        <v>2134</v>
      </c>
      <c r="N3033" s="2">
        <f t="shared" si="430"/>
        <v>2133</v>
      </c>
      <c r="O3033">
        <f t="shared" si="424"/>
        <v>2022</v>
      </c>
      <c r="P3033" t="str">
        <f t="shared" si="425"/>
        <v>Apr</v>
      </c>
      <c r="Q3033" t="str">
        <f t="shared" si="426"/>
        <v>Apr-2022</v>
      </c>
      <c r="R3033" s="2" t="str">
        <f t="shared" si="431"/>
        <v>ADULTS</v>
      </c>
    </row>
    <row r="3034" spans="1:18" x14ac:dyDescent="0.35">
      <c r="A3034" s="1">
        <v>45067</v>
      </c>
      <c r="B3034" t="s">
        <v>3066</v>
      </c>
      <c r="C3034">
        <v>41</v>
      </c>
      <c r="D3034" t="s">
        <v>21</v>
      </c>
      <c r="E3034" t="s">
        <v>35</v>
      </c>
      <c r="F3034" t="s">
        <v>30</v>
      </c>
      <c r="G3034" s="6">
        <f>VLOOKUP(F3034,S$11:$T$15, 2, FALSE)</f>
        <v>2496.7676064257025</v>
      </c>
      <c r="H3034" t="s">
        <v>40</v>
      </c>
      <c r="I3034" s="2">
        <v>2897.84</v>
      </c>
      <c r="J3034" t="str">
        <f t="shared" si="427"/>
        <v>40-59</v>
      </c>
      <c r="K3034" s="2">
        <f t="shared" si="423"/>
        <v>3187.6240000000003</v>
      </c>
      <c r="L3034" s="2">
        <f t="shared" si="428"/>
        <v>3188</v>
      </c>
      <c r="M3034" s="2">
        <f t="shared" si="429"/>
        <v>3188</v>
      </c>
      <c r="N3034" s="2">
        <f t="shared" si="430"/>
        <v>3187</v>
      </c>
      <c r="O3034">
        <f t="shared" si="424"/>
        <v>2023</v>
      </c>
      <c r="P3034" t="str">
        <f t="shared" si="425"/>
        <v>May</v>
      </c>
      <c r="Q3034" t="str">
        <f t="shared" si="426"/>
        <v>May-2023</v>
      </c>
      <c r="R3034" s="2" t="str">
        <f t="shared" si="431"/>
        <v>ADULTS</v>
      </c>
    </row>
    <row r="3035" spans="1:18" x14ac:dyDescent="0.35">
      <c r="A3035" s="1">
        <v>44854</v>
      </c>
      <c r="B3035" t="s">
        <v>3067</v>
      </c>
      <c r="C3035">
        <v>34</v>
      </c>
      <c r="D3035" t="s">
        <v>21</v>
      </c>
      <c r="E3035" t="s">
        <v>19</v>
      </c>
      <c r="F3035" t="s">
        <v>11</v>
      </c>
      <c r="G3035" s="6">
        <f>VLOOKUP(F3035,S$11:$T$15, 2, FALSE)</f>
        <v>2503.6022787783868</v>
      </c>
      <c r="H3035" t="s">
        <v>40</v>
      </c>
      <c r="I3035" s="2">
        <v>2861.27</v>
      </c>
      <c r="J3035" t="str">
        <f t="shared" si="427"/>
        <v>18-39</v>
      </c>
      <c r="K3035" s="2">
        <f t="shared" si="423"/>
        <v>3147.3970000000004</v>
      </c>
      <c r="L3035" s="2">
        <f t="shared" si="428"/>
        <v>3147</v>
      </c>
      <c r="M3035" s="2">
        <f t="shared" si="429"/>
        <v>3148</v>
      </c>
      <c r="N3035" s="2">
        <f t="shared" si="430"/>
        <v>3147</v>
      </c>
      <c r="O3035">
        <f t="shared" si="424"/>
        <v>2022</v>
      </c>
      <c r="P3035" t="str">
        <f t="shared" si="425"/>
        <v>Oct</v>
      </c>
      <c r="Q3035" t="str">
        <f t="shared" si="426"/>
        <v>Oct-2022</v>
      </c>
      <c r="R3035" s="2" t="str">
        <f t="shared" si="431"/>
        <v>ADULTS</v>
      </c>
    </row>
    <row r="3036" spans="1:18" x14ac:dyDescent="0.35">
      <c r="A3036" s="1">
        <v>44667</v>
      </c>
      <c r="B3036" t="s">
        <v>3068</v>
      </c>
      <c r="C3036">
        <v>57</v>
      </c>
      <c r="D3036" t="s">
        <v>21</v>
      </c>
      <c r="E3036" t="s">
        <v>35</v>
      </c>
      <c r="F3036" t="s">
        <v>11</v>
      </c>
      <c r="G3036" s="6">
        <f>VLOOKUP(F3036,S$11:$T$15, 2, FALSE)</f>
        <v>2503.6022787783868</v>
      </c>
      <c r="H3036" t="s">
        <v>17</v>
      </c>
      <c r="I3036" s="2">
        <v>1784.71</v>
      </c>
      <c r="J3036" t="str">
        <f t="shared" si="427"/>
        <v>40-59</v>
      </c>
      <c r="K3036" s="2">
        <f t="shared" si="423"/>
        <v>1963.1810000000003</v>
      </c>
      <c r="L3036" s="2">
        <f t="shared" si="428"/>
        <v>1963</v>
      </c>
      <c r="M3036" s="2">
        <f t="shared" si="429"/>
        <v>1964</v>
      </c>
      <c r="N3036" s="2">
        <f t="shared" si="430"/>
        <v>1963</v>
      </c>
      <c r="O3036">
        <f t="shared" si="424"/>
        <v>2022</v>
      </c>
      <c r="P3036" t="str">
        <f t="shared" si="425"/>
        <v>Apr</v>
      </c>
      <c r="Q3036" t="str">
        <f t="shared" si="426"/>
        <v>Apr-2022</v>
      </c>
      <c r="R3036" s="2" t="str">
        <f t="shared" si="431"/>
        <v>ADULTS</v>
      </c>
    </row>
    <row r="3037" spans="1:18" x14ac:dyDescent="0.35">
      <c r="A3037" s="1">
        <v>44805</v>
      </c>
      <c r="B3037" t="s">
        <v>3069</v>
      </c>
      <c r="C3037">
        <v>69</v>
      </c>
      <c r="D3037" t="s">
        <v>9</v>
      </c>
      <c r="E3037" t="s">
        <v>25</v>
      </c>
      <c r="F3037" t="s">
        <v>30</v>
      </c>
      <c r="G3037" s="6">
        <f>VLOOKUP(F3037,S$11:$T$15, 2, FALSE)</f>
        <v>2496.7676064257025</v>
      </c>
      <c r="H3037" t="s">
        <v>67</v>
      </c>
      <c r="I3037" s="2">
        <v>3469.15</v>
      </c>
      <c r="J3037" t="str">
        <f t="shared" si="427"/>
        <v>&gt;59</v>
      </c>
      <c r="K3037" s="2">
        <f t="shared" si="423"/>
        <v>3816.0650000000005</v>
      </c>
      <c r="L3037" s="2">
        <f t="shared" si="428"/>
        <v>3816</v>
      </c>
      <c r="M3037" s="2">
        <f t="shared" si="429"/>
        <v>3817</v>
      </c>
      <c r="N3037" s="2">
        <f t="shared" si="430"/>
        <v>3816</v>
      </c>
      <c r="O3037">
        <f t="shared" si="424"/>
        <v>2022</v>
      </c>
      <c r="P3037" t="str">
        <f t="shared" si="425"/>
        <v>Sep</v>
      </c>
      <c r="Q3037" t="str">
        <f t="shared" si="426"/>
        <v>Sep-2022</v>
      </c>
      <c r="R3037" s="2" t="str">
        <f t="shared" si="431"/>
        <v>ADULTS</v>
      </c>
    </row>
    <row r="3038" spans="1:18" x14ac:dyDescent="0.35">
      <c r="A3038" s="1">
        <v>44746</v>
      </c>
      <c r="B3038" t="s">
        <v>3070</v>
      </c>
      <c r="C3038">
        <v>0</v>
      </c>
      <c r="D3038" t="s">
        <v>14</v>
      </c>
      <c r="E3038" t="s">
        <v>33</v>
      </c>
      <c r="F3038" t="s">
        <v>23</v>
      </c>
      <c r="G3038" s="6">
        <f>VLOOKUP(F3038,S$11:$T$15, 2, FALSE)</f>
        <v>2440.2966694490819</v>
      </c>
      <c r="H3038" t="s">
        <v>12</v>
      </c>
      <c r="I3038" s="2">
        <v>3924.58</v>
      </c>
      <c r="J3038" t="str">
        <f t="shared" si="427"/>
        <v>0-17</v>
      </c>
      <c r="K3038" s="2">
        <f t="shared" si="423"/>
        <v>4317.0380000000005</v>
      </c>
      <c r="L3038" s="2">
        <f t="shared" si="428"/>
        <v>4317</v>
      </c>
      <c r="M3038" s="2">
        <f t="shared" si="429"/>
        <v>4318</v>
      </c>
      <c r="N3038" s="2">
        <f t="shared" si="430"/>
        <v>4317</v>
      </c>
      <c r="O3038">
        <f t="shared" si="424"/>
        <v>2022</v>
      </c>
      <c r="P3038" t="str">
        <f t="shared" si="425"/>
        <v>Jul</v>
      </c>
      <c r="Q3038" t="str">
        <f t="shared" si="426"/>
        <v>Jul-2022</v>
      </c>
      <c r="R3038" s="2" t="str">
        <f t="shared" si="431"/>
        <v>CHILDREN</v>
      </c>
    </row>
    <row r="3039" spans="1:18" x14ac:dyDescent="0.35">
      <c r="A3039" s="1">
        <v>44837</v>
      </c>
      <c r="B3039" t="s">
        <v>3071</v>
      </c>
      <c r="C3039">
        <v>64</v>
      </c>
      <c r="D3039" t="s">
        <v>21</v>
      </c>
      <c r="E3039" t="s">
        <v>33</v>
      </c>
      <c r="F3039" t="s">
        <v>11</v>
      </c>
      <c r="G3039" s="6">
        <f>VLOOKUP(F3039,S$11:$T$15, 2, FALSE)</f>
        <v>2503.6022787783868</v>
      </c>
      <c r="H3039" t="s">
        <v>12</v>
      </c>
      <c r="I3039" s="2">
        <v>2359.25</v>
      </c>
      <c r="J3039" t="str">
        <f t="shared" si="427"/>
        <v>&gt;59</v>
      </c>
      <c r="K3039" s="2">
        <f t="shared" si="423"/>
        <v>2595.1750000000002</v>
      </c>
      <c r="L3039" s="2">
        <f t="shared" si="428"/>
        <v>2595</v>
      </c>
      <c r="M3039" s="2">
        <f t="shared" si="429"/>
        <v>2596</v>
      </c>
      <c r="N3039" s="2">
        <f t="shared" si="430"/>
        <v>2595</v>
      </c>
      <c r="O3039">
        <f t="shared" si="424"/>
        <v>2022</v>
      </c>
      <c r="P3039" t="str">
        <f t="shared" si="425"/>
        <v>Oct</v>
      </c>
      <c r="Q3039" t="str">
        <f t="shared" si="426"/>
        <v>Oct-2022</v>
      </c>
      <c r="R3039" s="2" t="str">
        <f t="shared" si="431"/>
        <v>ADULTS</v>
      </c>
    </row>
    <row r="3040" spans="1:18" x14ac:dyDescent="0.35">
      <c r="A3040" s="1">
        <v>44949</v>
      </c>
      <c r="B3040" t="s">
        <v>3072</v>
      </c>
      <c r="C3040">
        <v>12</v>
      </c>
      <c r="D3040" t="s">
        <v>21</v>
      </c>
      <c r="E3040" t="s">
        <v>10</v>
      </c>
      <c r="F3040" t="s">
        <v>11</v>
      </c>
      <c r="G3040" s="6">
        <f>VLOOKUP(F3040,S$11:$T$15, 2, FALSE)</f>
        <v>2503.6022787783868</v>
      </c>
      <c r="H3040" t="s">
        <v>28</v>
      </c>
      <c r="I3040" s="2">
        <v>3058.82</v>
      </c>
      <c r="J3040" t="str">
        <f t="shared" si="427"/>
        <v>0-17</v>
      </c>
      <c r="K3040" s="2">
        <f t="shared" si="423"/>
        <v>3364.7020000000002</v>
      </c>
      <c r="L3040" s="2">
        <f t="shared" si="428"/>
        <v>3365</v>
      </c>
      <c r="M3040" s="2">
        <f t="shared" si="429"/>
        <v>3365</v>
      </c>
      <c r="N3040" s="2">
        <f t="shared" si="430"/>
        <v>3364</v>
      </c>
      <c r="O3040">
        <f t="shared" si="424"/>
        <v>2023</v>
      </c>
      <c r="P3040" t="str">
        <f t="shared" si="425"/>
        <v>Jan</v>
      </c>
      <c r="Q3040" t="str">
        <f t="shared" si="426"/>
        <v>Jan-2023</v>
      </c>
      <c r="R3040" s="2" t="str">
        <f t="shared" si="431"/>
        <v>CHILDREN</v>
      </c>
    </row>
    <row r="3041" spans="1:18" x14ac:dyDescent="0.35">
      <c r="A3041" s="1">
        <v>45155</v>
      </c>
      <c r="B3041" t="s">
        <v>3073</v>
      </c>
      <c r="C3041">
        <v>93</v>
      </c>
      <c r="D3041" t="s">
        <v>14</v>
      </c>
      <c r="E3041" t="s">
        <v>15</v>
      </c>
      <c r="F3041" t="s">
        <v>11</v>
      </c>
      <c r="G3041" s="6">
        <f>VLOOKUP(F3041,S$11:$T$15, 2, FALSE)</f>
        <v>2503.6022787783868</v>
      </c>
      <c r="H3041" t="s">
        <v>40</v>
      </c>
      <c r="I3041" s="2">
        <v>2395.96</v>
      </c>
      <c r="J3041" t="str">
        <f t="shared" si="427"/>
        <v>&gt;59</v>
      </c>
      <c r="K3041" s="2">
        <f t="shared" si="423"/>
        <v>2635.556</v>
      </c>
      <c r="L3041" s="2">
        <f t="shared" si="428"/>
        <v>2636</v>
      </c>
      <c r="M3041" s="2">
        <f t="shared" si="429"/>
        <v>2636</v>
      </c>
      <c r="N3041" s="2">
        <f t="shared" si="430"/>
        <v>2635</v>
      </c>
      <c r="O3041">
        <f t="shared" si="424"/>
        <v>2023</v>
      </c>
      <c r="P3041" t="str">
        <f t="shared" si="425"/>
        <v>Aug</v>
      </c>
      <c r="Q3041" t="str">
        <f t="shared" si="426"/>
        <v>Aug-2023</v>
      </c>
      <c r="R3041" s="2" t="str">
        <f t="shared" si="431"/>
        <v>ADULTS</v>
      </c>
    </row>
    <row r="3042" spans="1:18" x14ac:dyDescent="0.35">
      <c r="A3042" s="1">
        <v>44859</v>
      </c>
      <c r="B3042" t="s">
        <v>3074</v>
      </c>
      <c r="C3042">
        <v>88</v>
      </c>
      <c r="D3042" t="s">
        <v>21</v>
      </c>
      <c r="E3042" t="s">
        <v>25</v>
      </c>
      <c r="F3042" t="s">
        <v>30</v>
      </c>
      <c r="G3042" s="6">
        <f>VLOOKUP(F3042,S$11:$T$15, 2, FALSE)</f>
        <v>2496.7676064257025</v>
      </c>
      <c r="H3042" t="s">
        <v>67</v>
      </c>
      <c r="I3042" s="2">
        <v>4745.57</v>
      </c>
      <c r="J3042" t="str">
        <f t="shared" si="427"/>
        <v>&gt;59</v>
      </c>
      <c r="K3042" s="2">
        <f t="shared" si="423"/>
        <v>5220.1270000000004</v>
      </c>
      <c r="L3042" s="2">
        <f t="shared" si="428"/>
        <v>5220</v>
      </c>
      <c r="M3042" s="2">
        <f t="shared" si="429"/>
        <v>5221</v>
      </c>
      <c r="N3042" s="2">
        <f t="shared" si="430"/>
        <v>5220</v>
      </c>
      <c r="O3042">
        <f t="shared" si="424"/>
        <v>2022</v>
      </c>
      <c r="P3042" t="str">
        <f t="shared" si="425"/>
        <v>Oct</v>
      </c>
      <c r="Q3042" t="str">
        <f t="shared" si="426"/>
        <v>Oct-2022</v>
      </c>
      <c r="R3042" s="2" t="str">
        <f t="shared" si="431"/>
        <v>ADULTS</v>
      </c>
    </row>
    <row r="3043" spans="1:18" x14ac:dyDescent="0.35">
      <c r="A3043" s="1">
        <v>44869</v>
      </c>
      <c r="B3043" t="s">
        <v>3075</v>
      </c>
      <c r="C3043">
        <v>88</v>
      </c>
      <c r="D3043" t="s">
        <v>14</v>
      </c>
      <c r="E3043" t="s">
        <v>19</v>
      </c>
      <c r="F3043" t="s">
        <v>30</v>
      </c>
      <c r="G3043" s="6">
        <f>VLOOKUP(F3043,S$11:$T$15, 2, FALSE)</f>
        <v>2496.7676064257025</v>
      </c>
      <c r="H3043" t="s">
        <v>28</v>
      </c>
      <c r="I3043" s="2">
        <v>4945.8500000000004</v>
      </c>
      <c r="J3043" t="str">
        <f t="shared" si="427"/>
        <v>&gt;59</v>
      </c>
      <c r="K3043" s="2">
        <f t="shared" si="423"/>
        <v>5440.4350000000004</v>
      </c>
      <c r="L3043" s="2">
        <f t="shared" si="428"/>
        <v>5440</v>
      </c>
      <c r="M3043" s="2">
        <f t="shared" si="429"/>
        <v>5441</v>
      </c>
      <c r="N3043" s="2">
        <f t="shared" si="430"/>
        <v>5440</v>
      </c>
      <c r="O3043">
        <f t="shared" si="424"/>
        <v>2022</v>
      </c>
      <c r="P3043" t="str">
        <f t="shared" si="425"/>
        <v>Nov</v>
      </c>
      <c r="Q3043" t="str">
        <f t="shared" si="426"/>
        <v>Nov-2022</v>
      </c>
      <c r="R3043" s="2" t="str">
        <f t="shared" si="431"/>
        <v>ADULTS</v>
      </c>
    </row>
    <row r="3044" spans="1:18" x14ac:dyDescent="0.35">
      <c r="A3044" s="1">
        <v>44851</v>
      </c>
      <c r="B3044" t="s">
        <v>3076</v>
      </c>
      <c r="C3044">
        <v>45</v>
      </c>
      <c r="D3044" t="s">
        <v>21</v>
      </c>
      <c r="E3044" t="s">
        <v>33</v>
      </c>
      <c r="F3044" t="s">
        <v>23</v>
      </c>
      <c r="G3044" s="6">
        <f>VLOOKUP(F3044,S$11:$T$15, 2, FALSE)</f>
        <v>2440.2966694490819</v>
      </c>
      <c r="H3044" t="s">
        <v>37</v>
      </c>
      <c r="I3044" s="2">
        <v>3818.98</v>
      </c>
      <c r="J3044" t="str">
        <f t="shared" si="427"/>
        <v>40-59</v>
      </c>
      <c r="K3044" s="2">
        <f t="shared" si="423"/>
        <v>4200.8780000000006</v>
      </c>
      <c r="L3044" s="2">
        <f t="shared" si="428"/>
        <v>4201</v>
      </c>
      <c r="M3044" s="2">
        <f t="shared" si="429"/>
        <v>4201</v>
      </c>
      <c r="N3044" s="2">
        <f t="shared" si="430"/>
        <v>4200</v>
      </c>
      <c r="O3044">
        <f t="shared" si="424"/>
        <v>2022</v>
      </c>
      <c r="P3044" t="str">
        <f t="shared" si="425"/>
        <v>Oct</v>
      </c>
      <c r="Q3044" t="str">
        <f t="shared" si="426"/>
        <v>Oct-2022</v>
      </c>
      <c r="R3044" s="2" t="str">
        <f t="shared" si="431"/>
        <v>ADULTS</v>
      </c>
    </row>
    <row r="3045" spans="1:18" x14ac:dyDescent="0.35">
      <c r="A3045" s="1">
        <v>44886</v>
      </c>
      <c r="B3045" t="s">
        <v>3077</v>
      </c>
      <c r="C3045">
        <v>75</v>
      </c>
      <c r="D3045" t="s">
        <v>9</v>
      </c>
      <c r="E3045" t="s">
        <v>10</v>
      </c>
      <c r="F3045" t="s">
        <v>23</v>
      </c>
      <c r="G3045" s="6">
        <f>VLOOKUP(F3045,S$11:$T$15, 2, FALSE)</f>
        <v>2440.2966694490819</v>
      </c>
      <c r="H3045" t="s">
        <v>28</v>
      </c>
      <c r="I3045" s="2">
        <v>1855.85</v>
      </c>
      <c r="J3045" t="str">
        <f t="shared" si="427"/>
        <v>&gt;59</v>
      </c>
      <c r="K3045" s="2">
        <f t="shared" si="423"/>
        <v>2041.4350000000002</v>
      </c>
      <c r="L3045" s="2">
        <f t="shared" si="428"/>
        <v>2041</v>
      </c>
      <c r="M3045" s="2">
        <f t="shared" si="429"/>
        <v>2042</v>
      </c>
      <c r="N3045" s="2">
        <f t="shared" si="430"/>
        <v>2041</v>
      </c>
      <c r="O3045">
        <f t="shared" si="424"/>
        <v>2022</v>
      </c>
      <c r="P3045" t="str">
        <f t="shared" si="425"/>
        <v>Nov</v>
      </c>
      <c r="Q3045" t="str">
        <f t="shared" si="426"/>
        <v>Nov-2022</v>
      </c>
      <c r="R3045" s="2" t="str">
        <f t="shared" si="431"/>
        <v>ADULTS</v>
      </c>
    </row>
    <row r="3046" spans="1:18" x14ac:dyDescent="0.35">
      <c r="A3046" s="1">
        <v>45024</v>
      </c>
      <c r="B3046" t="s">
        <v>3078</v>
      </c>
      <c r="C3046">
        <v>15</v>
      </c>
      <c r="D3046" t="s">
        <v>14</v>
      </c>
      <c r="E3046" t="s">
        <v>10</v>
      </c>
      <c r="F3046" t="s">
        <v>16</v>
      </c>
      <c r="G3046" s="6">
        <f>VLOOKUP(F3046,S$11:$T$15, 2, FALSE)</f>
        <v>2509.1716796874998</v>
      </c>
      <c r="H3046" t="s">
        <v>40</v>
      </c>
      <c r="I3046" s="2">
        <v>1143.47</v>
      </c>
      <c r="J3046" t="str">
        <f t="shared" si="427"/>
        <v>0-17</v>
      </c>
      <c r="K3046" s="2">
        <f t="shared" si="423"/>
        <v>1257.8170000000002</v>
      </c>
      <c r="L3046" s="2">
        <f t="shared" si="428"/>
        <v>1258</v>
      </c>
      <c r="M3046" s="2">
        <f t="shared" si="429"/>
        <v>1258</v>
      </c>
      <c r="N3046" s="2">
        <f t="shared" si="430"/>
        <v>1257</v>
      </c>
      <c r="O3046">
        <f t="shared" si="424"/>
        <v>2023</v>
      </c>
      <c r="P3046" t="str">
        <f t="shared" si="425"/>
        <v>Apr</v>
      </c>
      <c r="Q3046" t="str">
        <f t="shared" si="426"/>
        <v>Apr-2023</v>
      </c>
      <c r="R3046" s="2" t="str">
        <f t="shared" si="431"/>
        <v>CHILDREN</v>
      </c>
    </row>
    <row r="3047" spans="1:18" x14ac:dyDescent="0.35">
      <c r="A3047" s="1">
        <v>44639</v>
      </c>
      <c r="B3047" t="s">
        <v>3079</v>
      </c>
      <c r="C3047">
        <v>21</v>
      </c>
      <c r="D3047" t="s">
        <v>21</v>
      </c>
      <c r="E3047" t="s">
        <v>25</v>
      </c>
      <c r="F3047" t="s">
        <v>11</v>
      </c>
      <c r="G3047" s="6">
        <f>VLOOKUP(F3047,S$11:$T$15, 2, FALSE)</f>
        <v>2503.6022787783868</v>
      </c>
      <c r="H3047" t="s">
        <v>40</v>
      </c>
      <c r="I3047" s="2">
        <v>4125.17</v>
      </c>
      <c r="J3047" t="str">
        <f t="shared" si="427"/>
        <v>18-39</v>
      </c>
      <c r="K3047" s="2">
        <f t="shared" si="423"/>
        <v>4537.6870000000008</v>
      </c>
      <c r="L3047" s="2">
        <f t="shared" si="428"/>
        <v>4538</v>
      </c>
      <c r="M3047" s="2">
        <f t="shared" si="429"/>
        <v>4538</v>
      </c>
      <c r="N3047" s="2">
        <f t="shared" si="430"/>
        <v>4537</v>
      </c>
      <c r="O3047">
        <f t="shared" si="424"/>
        <v>2022</v>
      </c>
      <c r="P3047" t="str">
        <f t="shared" si="425"/>
        <v>Mar</v>
      </c>
      <c r="Q3047" t="str">
        <f t="shared" si="426"/>
        <v>Mar-2022</v>
      </c>
      <c r="R3047" s="2" t="str">
        <f t="shared" si="431"/>
        <v>ADULTS</v>
      </c>
    </row>
    <row r="3048" spans="1:18" x14ac:dyDescent="0.35">
      <c r="A3048" s="1">
        <v>44826</v>
      </c>
      <c r="B3048" t="s">
        <v>3080</v>
      </c>
      <c r="C3048">
        <v>32</v>
      </c>
      <c r="D3048" t="s">
        <v>14</v>
      </c>
      <c r="E3048" t="s">
        <v>35</v>
      </c>
      <c r="F3048" t="s">
        <v>16</v>
      </c>
      <c r="G3048" s="6">
        <f>VLOOKUP(F3048,S$11:$T$15, 2, FALSE)</f>
        <v>2509.1716796874998</v>
      </c>
      <c r="H3048" t="s">
        <v>37</v>
      </c>
      <c r="I3048" s="2">
        <v>3661.72</v>
      </c>
      <c r="J3048" t="str">
        <f t="shared" si="427"/>
        <v>18-39</v>
      </c>
      <c r="K3048" s="2">
        <f t="shared" si="423"/>
        <v>4027.8920000000003</v>
      </c>
      <c r="L3048" s="2">
        <f t="shared" si="428"/>
        <v>4028</v>
      </c>
      <c r="M3048" s="2">
        <f t="shared" si="429"/>
        <v>4028</v>
      </c>
      <c r="N3048" s="2">
        <f t="shared" si="430"/>
        <v>4027</v>
      </c>
      <c r="O3048">
        <f t="shared" si="424"/>
        <v>2022</v>
      </c>
      <c r="P3048" t="str">
        <f t="shared" si="425"/>
        <v>Sep</v>
      </c>
      <c r="Q3048" t="str">
        <f t="shared" si="426"/>
        <v>Sep-2022</v>
      </c>
      <c r="R3048" s="2" t="str">
        <f t="shared" si="431"/>
        <v>ADULTS</v>
      </c>
    </row>
    <row r="3049" spans="1:18" x14ac:dyDescent="0.35">
      <c r="A3049" s="1">
        <v>45012</v>
      </c>
      <c r="B3049" t="s">
        <v>3081</v>
      </c>
      <c r="C3049">
        <v>35</v>
      </c>
      <c r="D3049" t="s">
        <v>21</v>
      </c>
      <c r="E3049" t="s">
        <v>27</v>
      </c>
      <c r="F3049" t="s">
        <v>11</v>
      </c>
      <c r="G3049" s="6">
        <f>VLOOKUP(F3049,S$11:$T$15, 2, FALSE)</f>
        <v>2503.6022787783868</v>
      </c>
      <c r="H3049" t="s">
        <v>37</v>
      </c>
      <c r="I3049" s="2">
        <v>2430.44</v>
      </c>
      <c r="J3049" t="str">
        <f t="shared" si="427"/>
        <v>18-39</v>
      </c>
      <c r="K3049" s="2">
        <f t="shared" si="423"/>
        <v>2673.4840000000004</v>
      </c>
      <c r="L3049" s="2">
        <f t="shared" si="428"/>
        <v>2673</v>
      </c>
      <c r="M3049" s="2">
        <f t="shared" si="429"/>
        <v>2674</v>
      </c>
      <c r="N3049" s="2">
        <f t="shared" si="430"/>
        <v>2673</v>
      </c>
      <c r="O3049">
        <f t="shared" si="424"/>
        <v>2023</v>
      </c>
      <c r="P3049" t="str">
        <f t="shared" si="425"/>
        <v>Mar</v>
      </c>
      <c r="Q3049" t="str">
        <f t="shared" si="426"/>
        <v>Mar-2023</v>
      </c>
      <c r="R3049" s="2" t="str">
        <f t="shared" si="431"/>
        <v>ADULTS</v>
      </c>
    </row>
    <row r="3050" spans="1:18" x14ac:dyDescent="0.35">
      <c r="A3050" s="1">
        <v>44783</v>
      </c>
      <c r="B3050" t="s">
        <v>3082</v>
      </c>
      <c r="C3050">
        <v>19</v>
      </c>
      <c r="D3050" t="s">
        <v>21</v>
      </c>
      <c r="E3050" t="s">
        <v>35</v>
      </c>
      <c r="F3050" t="s">
        <v>30</v>
      </c>
      <c r="G3050" s="6">
        <f>VLOOKUP(F3050,S$11:$T$15, 2, FALSE)</f>
        <v>2496.7676064257025</v>
      </c>
      <c r="H3050" t="s">
        <v>28</v>
      </c>
      <c r="I3050" s="2">
        <v>3335.17</v>
      </c>
      <c r="J3050" t="str">
        <f t="shared" si="427"/>
        <v>18-39</v>
      </c>
      <c r="K3050" s="2">
        <f t="shared" si="423"/>
        <v>3668.6870000000004</v>
      </c>
      <c r="L3050" s="2">
        <f t="shared" si="428"/>
        <v>3669</v>
      </c>
      <c r="M3050" s="2">
        <f t="shared" si="429"/>
        <v>3669</v>
      </c>
      <c r="N3050" s="2">
        <f t="shared" si="430"/>
        <v>3668</v>
      </c>
      <c r="O3050">
        <f t="shared" si="424"/>
        <v>2022</v>
      </c>
      <c r="P3050" t="str">
        <f t="shared" si="425"/>
        <v>Aug</v>
      </c>
      <c r="Q3050" t="str">
        <f t="shared" si="426"/>
        <v>Aug-2022</v>
      </c>
      <c r="R3050" s="2" t="str">
        <f t="shared" si="431"/>
        <v>ADULTS</v>
      </c>
    </row>
    <row r="3051" spans="1:18" x14ac:dyDescent="0.35">
      <c r="A3051" s="1">
        <v>44830</v>
      </c>
      <c r="B3051" t="s">
        <v>3083</v>
      </c>
      <c r="C3051">
        <v>85</v>
      </c>
      <c r="D3051" t="s">
        <v>9</v>
      </c>
      <c r="E3051" t="s">
        <v>22</v>
      </c>
      <c r="F3051" t="s">
        <v>11</v>
      </c>
      <c r="G3051" s="6">
        <f>VLOOKUP(F3051,S$11:$T$15, 2, FALSE)</f>
        <v>2503.6022787783868</v>
      </c>
      <c r="H3051" t="s">
        <v>12</v>
      </c>
      <c r="I3051" s="2">
        <v>1929.04</v>
      </c>
      <c r="J3051" t="str">
        <f t="shared" si="427"/>
        <v>&gt;59</v>
      </c>
      <c r="K3051" s="2">
        <f t="shared" si="423"/>
        <v>2121.944</v>
      </c>
      <c r="L3051" s="2">
        <f t="shared" si="428"/>
        <v>2122</v>
      </c>
      <c r="M3051" s="2">
        <f t="shared" si="429"/>
        <v>2122</v>
      </c>
      <c r="N3051" s="2">
        <f t="shared" si="430"/>
        <v>2121</v>
      </c>
      <c r="O3051">
        <f t="shared" si="424"/>
        <v>2022</v>
      </c>
      <c r="P3051" t="str">
        <f t="shared" si="425"/>
        <v>Sep</v>
      </c>
      <c r="Q3051" t="str">
        <f t="shared" si="426"/>
        <v>Sep-2022</v>
      </c>
      <c r="R3051" s="2" t="str">
        <f t="shared" si="431"/>
        <v>ADULTS</v>
      </c>
    </row>
    <row r="3052" spans="1:18" x14ac:dyDescent="0.35">
      <c r="A3052" s="1">
        <v>44823</v>
      </c>
      <c r="B3052" t="s">
        <v>3084</v>
      </c>
      <c r="C3052">
        <v>10</v>
      </c>
      <c r="D3052" t="s">
        <v>9</v>
      </c>
      <c r="E3052" t="s">
        <v>10</v>
      </c>
      <c r="F3052" t="s">
        <v>16</v>
      </c>
      <c r="G3052" s="6">
        <f>VLOOKUP(F3052,S$11:$T$15, 2, FALSE)</f>
        <v>2509.1716796874998</v>
      </c>
      <c r="H3052" t="s">
        <v>17</v>
      </c>
      <c r="I3052" s="2">
        <v>1201.92</v>
      </c>
      <c r="J3052" t="str">
        <f t="shared" si="427"/>
        <v>0-17</v>
      </c>
      <c r="K3052" s="2">
        <f t="shared" si="423"/>
        <v>1322.1120000000001</v>
      </c>
      <c r="L3052" s="2">
        <f t="shared" si="428"/>
        <v>1322</v>
      </c>
      <c r="M3052" s="2">
        <f t="shared" si="429"/>
        <v>1323</v>
      </c>
      <c r="N3052" s="2">
        <f t="shared" si="430"/>
        <v>1322</v>
      </c>
      <c r="O3052">
        <f t="shared" si="424"/>
        <v>2022</v>
      </c>
      <c r="P3052" t="str">
        <f t="shared" si="425"/>
        <v>Sep</v>
      </c>
      <c r="Q3052" t="str">
        <f t="shared" si="426"/>
        <v>Sep-2022</v>
      </c>
      <c r="R3052" s="2" t="str">
        <f t="shared" si="431"/>
        <v>CHILDREN</v>
      </c>
    </row>
    <row r="3053" spans="1:18" x14ac:dyDescent="0.35">
      <c r="A3053" s="1">
        <v>44967</v>
      </c>
      <c r="B3053" t="s">
        <v>3085</v>
      </c>
      <c r="C3053">
        <v>87</v>
      </c>
      <c r="D3053" t="s">
        <v>9</v>
      </c>
      <c r="E3053" t="s">
        <v>27</v>
      </c>
      <c r="F3053" t="s">
        <v>11</v>
      </c>
      <c r="G3053" s="6">
        <f>VLOOKUP(F3053,S$11:$T$15, 2, FALSE)</f>
        <v>2503.6022787783868</v>
      </c>
      <c r="H3053" t="s">
        <v>17</v>
      </c>
      <c r="I3053" s="2">
        <v>4342.82</v>
      </c>
      <c r="J3053" t="str">
        <f t="shared" si="427"/>
        <v>&gt;59</v>
      </c>
      <c r="K3053" s="2">
        <f t="shared" si="423"/>
        <v>4777.1019999999999</v>
      </c>
      <c r="L3053" s="2">
        <f t="shared" si="428"/>
        <v>4777</v>
      </c>
      <c r="M3053" s="2">
        <f t="shared" si="429"/>
        <v>4778</v>
      </c>
      <c r="N3053" s="2">
        <f t="shared" si="430"/>
        <v>4777</v>
      </c>
      <c r="O3053">
        <f t="shared" si="424"/>
        <v>2023</v>
      </c>
      <c r="P3053" t="str">
        <f t="shared" si="425"/>
        <v>Feb</v>
      </c>
      <c r="Q3053" t="str">
        <f t="shared" si="426"/>
        <v>Feb-2023</v>
      </c>
      <c r="R3053" s="2" t="str">
        <f t="shared" si="431"/>
        <v>ADULTS</v>
      </c>
    </row>
    <row r="3054" spans="1:18" x14ac:dyDescent="0.35">
      <c r="A3054" s="1">
        <v>44797</v>
      </c>
      <c r="B3054" t="s">
        <v>3086</v>
      </c>
      <c r="C3054">
        <v>86</v>
      </c>
      <c r="D3054" t="s">
        <v>21</v>
      </c>
      <c r="E3054" t="s">
        <v>33</v>
      </c>
      <c r="F3054" t="s">
        <v>16</v>
      </c>
      <c r="G3054" s="6">
        <f>VLOOKUP(F3054,S$11:$T$15, 2, FALSE)</f>
        <v>2509.1716796874998</v>
      </c>
      <c r="H3054" t="s">
        <v>12</v>
      </c>
      <c r="I3054" s="2">
        <v>2393.21</v>
      </c>
      <c r="J3054" t="str">
        <f t="shared" si="427"/>
        <v>&gt;59</v>
      </c>
      <c r="K3054" s="2">
        <f t="shared" si="423"/>
        <v>2632.5310000000004</v>
      </c>
      <c r="L3054" s="2">
        <f t="shared" si="428"/>
        <v>2633</v>
      </c>
      <c r="M3054" s="2">
        <f t="shared" si="429"/>
        <v>2633</v>
      </c>
      <c r="N3054" s="2">
        <f t="shared" si="430"/>
        <v>2632</v>
      </c>
      <c r="O3054">
        <f t="shared" si="424"/>
        <v>2022</v>
      </c>
      <c r="P3054" t="str">
        <f t="shared" si="425"/>
        <v>Aug</v>
      </c>
      <c r="Q3054" t="str">
        <f t="shared" si="426"/>
        <v>Aug-2022</v>
      </c>
      <c r="R3054" s="2" t="str">
        <f t="shared" si="431"/>
        <v>ADULTS</v>
      </c>
    </row>
    <row r="3055" spans="1:18" x14ac:dyDescent="0.35">
      <c r="A3055" s="1">
        <v>44872</v>
      </c>
      <c r="B3055" t="s">
        <v>3087</v>
      </c>
      <c r="C3055">
        <v>31</v>
      </c>
      <c r="D3055" t="s">
        <v>9</v>
      </c>
      <c r="E3055" t="s">
        <v>22</v>
      </c>
      <c r="F3055" t="s">
        <v>30</v>
      </c>
      <c r="G3055" s="6">
        <f>VLOOKUP(F3055,S$11:$T$15, 2, FALSE)</f>
        <v>2496.7676064257025</v>
      </c>
      <c r="H3055" t="s">
        <v>12</v>
      </c>
      <c r="I3055" s="2">
        <v>4426.66</v>
      </c>
      <c r="J3055" t="str">
        <f t="shared" si="427"/>
        <v>18-39</v>
      </c>
      <c r="K3055" s="2">
        <f t="shared" si="423"/>
        <v>4869.326</v>
      </c>
      <c r="L3055" s="2">
        <f t="shared" si="428"/>
        <v>4869</v>
      </c>
      <c r="M3055" s="2">
        <f t="shared" si="429"/>
        <v>4870</v>
      </c>
      <c r="N3055" s="2">
        <f t="shared" si="430"/>
        <v>4869</v>
      </c>
      <c r="O3055">
        <f t="shared" si="424"/>
        <v>2022</v>
      </c>
      <c r="P3055" t="str">
        <f t="shared" si="425"/>
        <v>Nov</v>
      </c>
      <c r="Q3055" t="str">
        <f t="shared" si="426"/>
        <v>Nov-2022</v>
      </c>
      <c r="R3055" s="2" t="str">
        <f t="shared" si="431"/>
        <v>ADULTS</v>
      </c>
    </row>
    <row r="3056" spans="1:18" x14ac:dyDescent="0.35">
      <c r="A3056" s="1">
        <v>44862</v>
      </c>
      <c r="B3056" t="s">
        <v>3088</v>
      </c>
      <c r="C3056">
        <v>76</v>
      </c>
      <c r="D3056" t="s">
        <v>14</v>
      </c>
      <c r="E3056" t="s">
        <v>33</v>
      </c>
      <c r="F3056" t="s">
        <v>11</v>
      </c>
      <c r="G3056" s="6">
        <f>VLOOKUP(F3056,S$11:$T$15, 2, FALSE)</f>
        <v>2503.6022787783868</v>
      </c>
      <c r="H3056" t="s">
        <v>28</v>
      </c>
      <c r="I3056" s="2">
        <v>2322.1999999999998</v>
      </c>
      <c r="J3056" t="str">
        <f t="shared" si="427"/>
        <v>&gt;59</v>
      </c>
      <c r="K3056" s="2">
        <f t="shared" si="423"/>
        <v>2554.42</v>
      </c>
      <c r="L3056" s="2">
        <f t="shared" si="428"/>
        <v>2554</v>
      </c>
      <c r="M3056" s="2">
        <f t="shared" si="429"/>
        <v>2555</v>
      </c>
      <c r="N3056" s="2">
        <f t="shared" si="430"/>
        <v>2554</v>
      </c>
      <c r="O3056">
        <f t="shared" si="424"/>
        <v>2022</v>
      </c>
      <c r="P3056" t="str">
        <f t="shared" si="425"/>
        <v>Oct</v>
      </c>
      <c r="Q3056" t="str">
        <f t="shared" si="426"/>
        <v>Oct-2022</v>
      </c>
      <c r="R3056" s="2" t="str">
        <f t="shared" si="431"/>
        <v>ADULTS</v>
      </c>
    </row>
    <row r="3057" spans="1:18" x14ac:dyDescent="0.35">
      <c r="A3057" s="1">
        <v>45231</v>
      </c>
      <c r="B3057" t="s">
        <v>3089</v>
      </c>
      <c r="C3057">
        <v>40</v>
      </c>
      <c r="D3057" t="s">
        <v>14</v>
      </c>
      <c r="E3057" t="s">
        <v>10</v>
      </c>
      <c r="F3057" t="s">
        <v>23</v>
      </c>
      <c r="G3057" s="6">
        <f>VLOOKUP(F3057,S$11:$T$15, 2, FALSE)</f>
        <v>2440.2966694490819</v>
      </c>
      <c r="H3057" t="s">
        <v>17</v>
      </c>
      <c r="I3057" s="2">
        <v>2824.86</v>
      </c>
      <c r="J3057" t="str">
        <f t="shared" si="427"/>
        <v>40-59</v>
      </c>
      <c r="K3057" s="2">
        <f t="shared" si="423"/>
        <v>3107.3460000000005</v>
      </c>
      <c r="L3057" s="2">
        <f t="shared" si="428"/>
        <v>3107</v>
      </c>
      <c r="M3057" s="2">
        <f t="shared" si="429"/>
        <v>3108</v>
      </c>
      <c r="N3057" s="2">
        <f t="shared" si="430"/>
        <v>3107</v>
      </c>
      <c r="O3057">
        <f t="shared" si="424"/>
        <v>2023</v>
      </c>
      <c r="P3057" t="str">
        <f t="shared" si="425"/>
        <v>Nov</v>
      </c>
      <c r="Q3057" t="str">
        <f t="shared" si="426"/>
        <v>Nov-2023</v>
      </c>
      <c r="R3057" s="2" t="str">
        <f t="shared" si="431"/>
        <v>ADULTS</v>
      </c>
    </row>
    <row r="3058" spans="1:18" x14ac:dyDescent="0.35">
      <c r="A3058" s="1">
        <v>45066</v>
      </c>
      <c r="B3058" t="s">
        <v>3090</v>
      </c>
      <c r="C3058">
        <v>66</v>
      </c>
      <c r="D3058" t="s">
        <v>21</v>
      </c>
      <c r="E3058" t="s">
        <v>10</v>
      </c>
      <c r="F3058" t="s">
        <v>11</v>
      </c>
      <c r="G3058" s="6">
        <f>VLOOKUP(F3058,S$11:$T$15, 2, FALSE)</f>
        <v>2503.6022787783868</v>
      </c>
      <c r="H3058" t="s">
        <v>40</v>
      </c>
      <c r="I3058" s="2">
        <v>4587.0200000000004</v>
      </c>
      <c r="J3058" t="str">
        <f t="shared" si="427"/>
        <v>&gt;59</v>
      </c>
      <c r="K3058" s="2">
        <f t="shared" si="423"/>
        <v>5045.7220000000007</v>
      </c>
      <c r="L3058" s="2">
        <f t="shared" si="428"/>
        <v>5046</v>
      </c>
      <c r="M3058" s="2">
        <f t="shared" si="429"/>
        <v>5046</v>
      </c>
      <c r="N3058" s="2">
        <f t="shared" si="430"/>
        <v>5045</v>
      </c>
      <c r="O3058">
        <f t="shared" si="424"/>
        <v>2023</v>
      </c>
      <c r="P3058" t="str">
        <f t="shared" si="425"/>
        <v>May</v>
      </c>
      <c r="Q3058" t="str">
        <f t="shared" si="426"/>
        <v>May-2023</v>
      </c>
      <c r="R3058" s="2" t="str">
        <f t="shared" si="431"/>
        <v>ADULTS</v>
      </c>
    </row>
    <row r="3059" spans="1:18" x14ac:dyDescent="0.35">
      <c r="A3059" s="1">
        <v>44817</v>
      </c>
      <c r="B3059" t="s">
        <v>3091</v>
      </c>
      <c r="C3059">
        <v>93</v>
      </c>
      <c r="D3059" t="s">
        <v>21</v>
      </c>
      <c r="E3059" t="s">
        <v>15</v>
      </c>
      <c r="F3059" t="s">
        <v>30</v>
      </c>
      <c r="G3059" s="6">
        <f>VLOOKUP(F3059,S$11:$T$15, 2, FALSE)</f>
        <v>2496.7676064257025</v>
      </c>
      <c r="H3059" t="s">
        <v>28</v>
      </c>
      <c r="I3059" s="2">
        <v>394.94</v>
      </c>
      <c r="J3059" t="str">
        <f t="shared" si="427"/>
        <v>&gt;59</v>
      </c>
      <c r="K3059" s="2">
        <f t="shared" si="423"/>
        <v>434.43400000000003</v>
      </c>
      <c r="L3059" s="2">
        <f t="shared" si="428"/>
        <v>434</v>
      </c>
      <c r="M3059" s="2">
        <f t="shared" si="429"/>
        <v>435</v>
      </c>
      <c r="N3059" s="2">
        <f t="shared" si="430"/>
        <v>434</v>
      </c>
      <c r="O3059">
        <f t="shared" si="424"/>
        <v>2022</v>
      </c>
      <c r="P3059" t="str">
        <f t="shared" si="425"/>
        <v>Sep</v>
      </c>
      <c r="Q3059" t="str">
        <f t="shared" si="426"/>
        <v>Sep-2022</v>
      </c>
      <c r="R3059" s="2" t="str">
        <f t="shared" si="431"/>
        <v>ADULTS</v>
      </c>
    </row>
    <row r="3060" spans="1:18" x14ac:dyDescent="0.35">
      <c r="A3060" s="1">
        <v>44681</v>
      </c>
      <c r="B3060" t="s">
        <v>3092</v>
      </c>
      <c r="C3060">
        <v>49</v>
      </c>
      <c r="D3060" t="s">
        <v>21</v>
      </c>
      <c r="E3060" t="s">
        <v>22</v>
      </c>
      <c r="F3060" t="s">
        <v>23</v>
      </c>
      <c r="G3060" s="6">
        <f>VLOOKUP(F3060,S$11:$T$15, 2, FALSE)</f>
        <v>2440.2966694490819</v>
      </c>
      <c r="H3060" t="s">
        <v>37</v>
      </c>
      <c r="I3060" s="2">
        <v>1700.29</v>
      </c>
      <c r="J3060" t="str">
        <f t="shared" si="427"/>
        <v>40-59</v>
      </c>
      <c r="K3060" s="2">
        <f t="shared" si="423"/>
        <v>1870.3190000000002</v>
      </c>
      <c r="L3060" s="2">
        <f t="shared" si="428"/>
        <v>1870</v>
      </c>
      <c r="M3060" s="2">
        <f t="shared" si="429"/>
        <v>1871</v>
      </c>
      <c r="N3060" s="2">
        <f t="shared" si="430"/>
        <v>1870</v>
      </c>
      <c r="O3060">
        <f t="shared" si="424"/>
        <v>2022</v>
      </c>
      <c r="P3060" t="str">
        <f t="shared" si="425"/>
        <v>Apr</v>
      </c>
      <c r="Q3060" t="str">
        <f t="shared" si="426"/>
        <v>Apr-2022</v>
      </c>
      <c r="R3060" s="2" t="str">
        <f t="shared" si="431"/>
        <v>ADULTS</v>
      </c>
    </row>
    <row r="3061" spans="1:18" x14ac:dyDescent="0.35">
      <c r="A3061" s="1">
        <v>44878</v>
      </c>
      <c r="B3061" t="s">
        <v>3093</v>
      </c>
      <c r="C3061">
        <v>0</v>
      </c>
      <c r="D3061" t="s">
        <v>21</v>
      </c>
      <c r="E3061" t="s">
        <v>25</v>
      </c>
      <c r="F3061" t="s">
        <v>23</v>
      </c>
      <c r="G3061" s="6">
        <f>VLOOKUP(F3061,S$11:$T$15, 2, FALSE)</f>
        <v>2440.2966694490819</v>
      </c>
      <c r="H3061" t="s">
        <v>12</v>
      </c>
      <c r="I3061" s="2">
        <v>429.56</v>
      </c>
      <c r="J3061" t="str">
        <f t="shared" si="427"/>
        <v>0-17</v>
      </c>
      <c r="K3061" s="2">
        <f t="shared" si="423"/>
        <v>472.51600000000002</v>
      </c>
      <c r="L3061" s="2">
        <f t="shared" si="428"/>
        <v>473</v>
      </c>
      <c r="M3061" s="2">
        <f t="shared" si="429"/>
        <v>473</v>
      </c>
      <c r="N3061" s="2">
        <f t="shared" si="430"/>
        <v>472</v>
      </c>
      <c r="O3061">
        <f t="shared" si="424"/>
        <v>2022</v>
      </c>
      <c r="P3061" t="str">
        <f t="shared" si="425"/>
        <v>Nov</v>
      </c>
      <c r="Q3061" t="str">
        <f t="shared" si="426"/>
        <v>Nov-2022</v>
      </c>
      <c r="R3061" s="2" t="str">
        <f t="shared" si="431"/>
        <v>CHILDREN</v>
      </c>
    </row>
    <row r="3062" spans="1:18" x14ac:dyDescent="0.35">
      <c r="A3062" s="1">
        <v>45107</v>
      </c>
      <c r="B3062" t="s">
        <v>3094</v>
      </c>
      <c r="C3062">
        <v>82</v>
      </c>
      <c r="D3062" t="s">
        <v>21</v>
      </c>
      <c r="E3062" t="s">
        <v>19</v>
      </c>
      <c r="F3062" t="s">
        <v>11</v>
      </c>
      <c r="G3062" s="6">
        <f>VLOOKUP(F3062,S$11:$T$15, 2, FALSE)</f>
        <v>2503.6022787783868</v>
      </c>
      <c r="H3062" t="s">
        <v>67</v>
      </c>
      <c r="I3062" s="2">
        <v>2588.59</v>
      </c>
      <c r="J3062" t="str">
        <f t="shared" si="427"/>
        <v>&gt;59</v>
      </c>
      <c r="K3062" s="2">
        <f t="shared" si="423"/>
        <v>2847.4490000000005</v>
      </c>
      <c r="L3062" s="2">
        <f t="shared" si="428"/>
        <v>2847</v>
      </c>
      <c r="M3062" s="2">
        <f t="shared" si="429"/>
        <v>2848</v>
      </c>
      <c r="N3062" s="2">
        <f t="shared" si="430"/>
        <v>2847</v>
      </c>
      <c r="O3062">
        <f t="shared" si="424"/>
        <v>2023</v>
      </c>
      <c r="P3062" t="str">
        <f t="shared" si="425"/>
        <v>Jun</v>
      </c>
      <c r="Q3062" t="str">
        <f t="shared" si="426"/>
        <v>Jun-2023</v>
      </c>
      <c r="R3062" s="2" t="str">
        <f t="shared" si="431"/>
        <v>ADULTS</v>
      </c>
    </row>
    <row r="3063" spans="1:18" x14ac:dyDescent="0.35">
      <c r="A3063" s="1">
        <v>45092</v>
      </c>
      <c r="B3063" t="s">
        <v>3095</v>
      </c>
      <c r="C3063">
        <v>81</v>
      </c>
      <c r="D3063" t="s">
        <v>9</v>
      </c>
      <c r="E3063" t="s">
        <v>19</v>
      </c>
      <c r="F3063" t="s">
        <v>16</v>
      </c>
      <c r="G3063" s="6">
        <f>VLOOKUP(F3063,S$11:$T$15, 2, FALSE)</f>
        <v>2509.1716796874998</v>
      </c>
      <c r="H3063" t="s">
        <v>12</v>
      </c>
      <c r="I3063" s="2">
        <v>1784.79</v>
      </c>
      <c r="J3063" t="str">
        <f t="shared" si="427"/>
        <v>&gt;59</v>
      </c>
      <c r="K3063" s="2">
        <f t="shared" si="423"/>
        <v>1963.269</v>
      </c>
      <c r="L3063" s="2">
        <f t="shared" si="428"/>
        <v>1963</v>
      </c>
      <c r="M3063" s="2">
        <f t="shared" si="429"/>
        <v>1964</v>
      </c>
      <c r="N3063" s="2">
        <f t="shared" si="430"/>
        <v>1963</v>
      </c>
      <c r="O3063">
        <f t="shared" si="424"/>
        <v>2023</v>
      </c>
      <c r="P3063" t="str">
        <f t="shared" si="425"/>
        <v>Jun</v>
      </c>
      <c r="Q3063" t="str">
        <f t="shared" si="426"/>
        <v>Jun-2023</v>
      </c>
      <c r="R3063" s="2" t="str">
        <f t="shared" si="431"/>
        <v>ADULTS</v>
      </c>
    </row>
    <row r="3064" spans="1:18" x14ac:dyDescent="0.35">
      <c r="A3064" s="1">
        <v>45093</v>
      </c>
      <c r="B3064" t="s">
        <v>3096</v>
      </c>
      <c r="C3064">
        <v>30</v>
      </c>
      <c r="D3064" t="s">
        <v>21</v>
      </c>
      <c r="E3064" t="s">
        <v>25</v>
      </c>
      <c r="F3064" t="s">
        <v>11</v>
      </c>
      <c r="G3064" s="6">
        <f>VLOOKUP(F3064,S$11:$T$15, 2, FALSE)</f>
        <v>2503.6022787783868</v>
      </c>
      <c r="H3064" t="s">
        <v>17</v>
      </c>
      <c r="I3064" s="2">
        <v>2961.25</v>
      </c>
      <c r="J3064" t="str">
        <f t="shared" si="427"/>
        <v>18-39</v>
      </c>
      <c r="K3064" s="2">
        <f t="shared" si="423"/>
        <v>3257.3750000000005</v>
      </c>
      <c r="L3064" s="2">
        <f t="shared" si="428"/>
        <v>3257</v>
      </c>
      <c r="M3064" s="2">
        <f t="shared" si="429"/>
        <v>3258</v>
      </c>
      <c r="N3064" s="2">
        <f t="shared" si="430"/>
        <v>3257</v>
      </c>
      <c r="O3064">
        <f t="shared" si="424"/>
        <v>2023</v>
      </c>
      <c r="P3064" t="str">
        <f t="shared" si="425"/>
        <v>Jun</v>
      </c>
      <c r="Q3064" t="str">
        <f t="shared" si="426"/>
        <v>Jun-2023</v>
      </c>
      <c r="R3064" s="2" t="str">
        <f t="shared" si="431"/>
        <v>ADULTS</v>
      </c>
    </row>
    <row r="3065" spans="1:18" x14ac:dyDescent="0.35">
      <c r="A3065" s="1">
        <v>44637</v>
      </c>
      <c r="B3065" t="s">
        <v>3097</v>
      </c>
      <c r="C3065">
        <v>48</v>
      </c>
      <c r="D3065" t="s">
        <v>14</v>
      </c>
      <c r="E3065" t="s">
        <v>15</v>
      </c>
      <c r="F3065" t="s">
        <v>23</v>
      </c>
      <c r="G3065" s="6">
        <f>VLOOKUP(F3065,S$11:$T$15, 2, FALSE)</f>
        <v>2440.2966694490819</v>
      </c>
      <c r="H3065" t="s">
        <v>28</v>
      </c>
      <c r="I3065" s="2">
        <v>2802.62</v>
      </c>
      <c r="J3065" t="str">
        <f t="shared" si="427"/>
        <v>40-59</v>
      </c>
      <c r="K3065" s="2">
        <f t="shared" si="423"/>
        <v>3082.8820000000001</v>
      </c>
      <c r="L3065" s="2">
        <f t="shared" si="428"/>
        <v>3083</v>
      </c>
      <c r="M3065" s="2">
        <f t="shared" si="429"/>
        <v>3083</v>
      </c>
      <c r="N3065" s="2">
        <f t="shared" si="430"/>
        <v>3082</v>
      </c>
      <c r="O3065">
        <f t="shared" si="424"/>
        <v>2022</v>
      </c>
      <c r="P3065" t="str">
        <f t="shared" si="425"/>
        <v>Mar</v>
      </c>
      <c r="Q3065" t="str">
        <f t="shared" si="426"/>
        <v>Mar-2022</v>
      </c>
      <c r="R3065" s="2" t="str">
        <f t="shared" si="431"/>
        <v>ADULTS</v>
      </c>
    </row>
    <row r="3066" spans="1:18" x14ac:dyDescent="0.35">
      <c r="A3066" s="1">
        <v>45085</v>
      </c>
      <c r="B3066" t="s">
        <v>3098</v>
      </c>
      <c r="C3066">
        <v>3</v>
      </c>
      <c r="D3066" t="s">
        <v>21</v>
      </c>
      <c r="E3066" t="s">
        <v>22</v>
      </c>
      <c r="F3066" t="s">
        <v>16</v>
      </c>
      <c r="G3066" s="6">
        <f>VLOOKUP(F3066,S$11:$T$15, 2, FALSE)</f>
        <v>2509.1716796874998</v>
      </c>
      <c r="H3066" t="s">
        <v>28</v>
      </c>
      <c r="I3066" s="2">
        <v>4956.16</v>
      </c>
      <c r="J3066" t="str">
        <f t="shared" si="427"/>
        <v>0-17</v>
      </c>
      <c r="K3066" s="2">
        <f t="shared" si="423"/>
        <v>5451.7759999999998</v>
      </c>
      <c r="L3066" s="2">
        <f t="shared" si="428"/>
        <v>5452</v>
      </c>
      <c r="M3066" s="2">
        <f t="shared" si="429"/>
        <v>5452</v>
      </c>
      <c r="N3066" s="2">
        <f t="shared" si="430"/>
        <v>5451</v>
      </c>
      <c r="O3066">
        <f t="shared" si="424"/>
        <v>2023</v>
      </c>
      <c r="P3066" t="str">
        <f t="shared" si="425"/>
        <v>Jun</v>
      </c>
      <c r="Q3066" t="str">
        <f t="shared" si="426"/>
        <v>Jun-2023</v>
      </c>
      <c r="R3066" s="2" t="str">
        <f t="shared" si="431"/>
        <v>CHILDREN</v>
      </c>
    </row>
    <row r="3067" spans="1:18" x14ac:dyDescent="0.35">
      <c r="A3067" s="1">
        <v>45256</v>
      </c>
      <c r="B3067" t="s">
        <v>3099</v>
      </c>
      <c r="C3067">
        <v>74</v>
      </c>
      <c r="D3067" t="s">
        <v>9</v>
      </c>
      <c r="E3067" t="s">
        <v>27</v>
      </c>
      <c r="F3067" t="s">
        <v>16</v>
      </c>
      <c r="G3067" s="6">
        <f>VLOOKUP(F3067,S$11:$T$15, 2, FALSE)</f>
        <v>2509.1716796874998</v>
      </c>
      <c r="H3067" t="s">
        <v>12</v>
      </c>
      <c r="I3067" s="2">
        <v>4375.3500000000004</v>
      </c>
      <c r="J3067" t="str">
        <f t="shared" si="427"/>
        <v>&gt;59</v>
      </c>
      <c r="K3067" s="2">
        <f t="shared" si="423"/>
        <v>4812.8850000000011</v>
      </c>
      <c r="L3067" s="2">
        <f t="shared" si="428"/>
        <v>4813</v>
      </c>
      <c r="M3067" s="2">
        <f t="shared" si="429"/>
        <v>4813</v>
      </c>
      <c r="N3067" s="2">
        <f t="shared" si="430"/>
        <v>4812</v>
      </c>
      <c r="O3067">
        <f t="shared" si="424"/>
        <v>2023</v>
      </c>
      <c r="P3067" t="str">
        <f t="shared" si="425"/>
        <v>Nov</v>
      </c>
      <c r="Q3067" t="str">
        <f t="shared" si="426"/>
        <v>Nov-2023</v>
      </c>
      <c r="R3067" s="2" t="str">
        <f t="shared" si="431"/>
        <v>ADULTS</v>
      </c>
    </row>
    <row r="3068" spans="1:18" x14ac:dyDescent="0.35">
      <c r="A3068" s="1">
        <v>45207</v>
      </c>
      <c r="B3068" t="s">
        <v>3100</v>
      </c>
      <c r="C3068">
        <v>32</v>
      </c>
      <c r="D3068" t="s">
        <v>9</v>
      </c>
      <c r="E3068" t="s">
        <v>25</v>
      </c>
      <c r="F3068" t="s">
        <v>16</v>
      </c>
      <c r="G3068" s="6">
        <f>VLOOKUP(F3068,S$11:$T$15, 2, FALSE)</f>
        <v>2509.1716796874998</v>
      </c>
      <c r="H3068" t="s">
        <v>17</v>
      </c>
      <c r="I3068" s="2">
        <v>3902.91</v>
      </c>
      <c r="J3068" t="str">
        <f t="shared" si="427"/>
        <v>18-39</v>
      </c>
      <c r="K3068" s="2">
        <f t="shared" si="423"/>
        <v>4293.201</v>
      </c>
      <c r="L3068" s="2">
        <f t="shared" si="428"/>
        <v>4293</v>
      </c>
      <c r="M3068" s="2">
        <f t="shared" si="429"/>
        <v>4294</v>
      </c>
      <c r="N3068" s="2">
        <f t="shared" si="430"/>
        <v>4293</v>
      </c>
      <c r="O3068">
        <f t="shared" si="424"/>
        <v>2023</v>
      </c>
      <c r="P3068" t="str">
        <f t="shared" si="425"/>
        <v>Oct</v>
      </c>
      <c r="Q3068" t="str">
        <f t="shared" si="426"/>
        <v>Oct-2023</v>
      </c>
      <c r="R3068" s="2" t="str">
        <f t="shared" si="431"/>
        <v>ADULTS</v>
      </c>
    </row>
    <row r="3069" spans="1:18" x14ac:dyDescent="0.35">
      <c r="A3069" s="1">
        <v>45221</v>
      </c>
      <c r="B3069" t="s">
        <v>3101</v>
      </c>
      <c r="C3069">
        <v>21</v>
      </c>
      <c r="D3069" t="s">
        <v>9</v>
      </c>
      <c r="E3069" t="s">
        <v>33</v>
      </c>
      <c r="F3069" t="s">
        <v>11</v>
      </c>
      <c r="G3069" s="6">
        <f>VLOOKUP(F3069,S$11:$T$15, 2, FALSE)</f>
        <v>2503.6022787783868</v>
      </c>
      <c r="H3069" t="s">
        <v>12</v>
      </c>
      <c r="I3069" s="2">
        <v>3565.01</v>
      </c>
      <c r="J3069" t="str">
        <f t="shared" si="427"/>
        <v>18-39</v>
      </c>
      <c r="K3069" s="2">
        <f t="shared" si="423"/>
        <v>3921.5110000000004</v>
      </c>
      <c r="L3069" s="2">
        <f t="shared" si="428"/>
        <v>3922</v>
      </c>
      <c r="M3069" s="2">
        <f t="shared" si="429"/>
        <v>3922</v>
      </c>
      <c r="N3069" s="2">
        <f t="shared" si="430"/>
        <v>3921</v>
      </c>
      <c r="O3069">
        <f t="shared" si="424"/>
        <v>2023</v>
      </c>
      <c r="P3069" t="str">
        <f t="shared" si="425"/>
        <v>Oct</v>
      </c>
      <c r="Q3069" t="str">
        <f t="shared" si="426"/>
        <v>Oct-2023</v>
      </c>
      <c r="R3069" s="2" t="str">
        <f t="shared" si="431"/>
        <v>ADULTS</v>
      </c>
    </row>
    <row r="3070" spans="1:18" x14ac:dyDescent="0.35">
      <c r="A3070" s="1">
        <v>44583</v>
      </c>
      <c r="B3070" t="s">
        <v>3102</v>
      </c>
      <c r="C3070">
        <v>63</v>
      </c>
      <c r="D3070" t="s">
        <v>9</v>
      </c>
      <c r="E3070" t="s">
        <v>19</v>
      </c>
      <c r="F3070" t="s">
        <v>11</v>
      </c>
      <c r="G3070" s="6">
        <f>VLOOKUP(F3070,S$11:$T$15, 2, FALSE)</f>
        <v>2503.6022787783868</v>
      </c>
      <c r="H3070" t="s">
        <v>28</v>
      </c>
      <c r="I3070" s="2">
        <v>2927.77</v>
      </c>
      <c r="J3070" t="str">
        <f t="shared" si="427"/>
        <v>&gt;59</v>
      </c>
      <c r="K3070" s="2">
        <f t="shared" si="423"/>
        <v>3220.547</v>
      </c>
      <c r="L3070" s="2">
        <f t="shared" si="428"/>
        <v>3221</v>
      </c>
      <c r="M3070" s="2">
        <f t="shared" si="429"/>
        <v>3221</v>
      </c>
      <c r="N3070" s="2">
        <f t="shared" si="430"/>
        <v>3220</v>
      </c>
      <c r="O3070">
        <f t="shared" si="424"/>
        <v>2022</v>
      </c>
      <c r="P3070" t="str">
        <f t="shared" si="425"/>
        <v>Jan</v>
      </c>
      <c r="Q3070" t="str">
        <f t="shared" si="426"/>
        <v>Jan-2022</v>
      </c>
      <c r="R3070" s="2" t="str">
        <f t="shared" si="431"/>
        <v>ADULTS</v>
      </c>
    </row>
    <row r="3071" spans="1:18" x14ac:dyDescent="0.35">
      <c r="A3071" s="1">
        <v>44583</v>
      </c>
      <c r="B3071" t="s">
        <v>3103</v>
      </c>
      <c r="C3071">
        <v>35</v>
      </c>
      <c r="D3071" t="s">
        <v>21</v>
      </c>
      <c r="E3071" t="s">
        <v>19</v>
      </c>
      <c r="F3071" t="s">
        <v>16</v>
      </c>
      <c r="G3071" s="6">
        <f>VLOOKUP(F3071,S$11:$T$15, 2, FALSE)</f>
        <v>2509.1716796874998</v>
      </c>
      <c r="H3071" t="s">
        <v>40</v>
      </c>
      <c r="I3071" s="2">
        <v>1114.31</v>
      </c>
      <c r="J3071" t="str">
        <f t="shared" si="427"/>
        <v>18-39</v>
      </c>
      <c r="K3071" s="2">
        <f t="shared" si="423"/>
        <v>1225.741</v>
      </c>
      <c r="L3071" s="2">
        <f t="shared" si="428"/>
        <v>1226</v>
      </c>
      <c r="M3071" s="2">
        <f t="shared" si="429"/>
        <v>1226</v>
      </c>
      <c r="N3071" s="2">
        <f t="shared" si="430"/>
        <v>1225</v>
      </c>
      <c r="O3071">
        <f t="shared" si="424"/>
        <v>2022</v>
      </c>
      <c r="P3071" t="str">
        <f t="shared" si="425"/>
        <v>Jan</v>
      </c>
      <c r="Q3071" t="str">
        <f t="shared" si="426"/>
        <v>Jan-2022</v>
      </c>
      <c r="R3071" s="2" t="str">
        <f t="shared" si="431"/>
        <v>ADULTS</v>
      </c>
    </row>
    <row r="3072" spans="1:18" x14ac:dyDescent="0.35">
      <c r="A3072" s="1">
        <v>45154</v>
      </c>
      <c r="B3072" t="s">
        <v>3104</v>
      </c>
      <c r="C3072">
        <v>65</v>
      </c>
      <c r="D3072" t="s">
        <v>9</v>
      </c>
      <c r="E3072" t="s">
        <v>33</v>
      </c>
      <c r="F3072" t="s">
        <v>11</v>
      </c>
      <c r="G3072" s="6">
        <f>VLOOKUP(F3072,S$11:$T$15, 2, FALSE)</f>
        <v>2503.6022787783868</v>
      </c>
      <c r="H3072" t="s">
        <v>12</v>
      </c>
      <c r="I3072" s="2">
        <v>240.86</v>
      </c>
      <c r="J3072" t="str">
        <f t="shared" si="427"/>
        <v>&gt;59</v>
      </c>
      <c r="K3072" s="2">
        <f t="shared" si="423"/>
        <v>264.94600000000003</v>
      </c>
      <c r="L3072" s="2">
        <f t="shared" si="428"/>
        <v>265</v>
      </c>
      <c r="M3072" s="2">
        <f t="shared" si="429"/>
        <v>265</v>
      </c>
      <c r="N3072" s="2">
        <f t="shared" si="430"/>
        <v>264</v>
      </c>
      <c r="O3072">
        <f t="shared" si="424"/>
        <v>2023</v>
      </c>
      <c r="P3072" t="str">
        <f t="shared" si="425"/>
        <v>Aug</v>
      </c>
      <c r="Q3072" t="str">
        <f t="shared" si="426"/>
        <v>Aug-2023</v>
      </c>
      <c r="R3072" s="2" t="str">
        <f t="shared" si="431"/>
        <v>ADULTS</v>
      </c>
    </row>
    <row r="3073" spans="1:18" x14ac:dyDescent="0.35">
      <c r="A3073" s="1">
        <v>44590</v>
      </c>
      <c r="B3073" t="s">
        <v>3105</v>
      </c>
      <c r="C3073">
        <v>27</v>
      </c>
      <c r="D3073" t="s">
        <v>14</v>
      </c>
      <c r="E3073" t="s">
        <v>33</v>
      </c>
      <c r="F3073" t="s">
        <v>30</v>
      </c>
      <c r="G3073" s="6">
        <f>VLOOKUP(F3073,S$11:$T$15, 2, FALSE)</f>
        <v>2496.7676064257025</v>
      </c>
      <c r="H3073" t="s">
        <v>40</v>
      </c>
      <c r="I3073" s="2">
        <v>4540.33</v>
      </c>
      <c r="J3073" t="str">
        <f t="shared" si="427"/>
        <v>18-39</v>
      </c>
      <c r="K3073" s="2">
        <f t="shared" si="423"/>
        <v>4994.3630000000003</v>
      </c>
      <c r="L3073" s="2">
        <f t="shared" si="428"/>
        <v>4994</v>
      </c>
      <c r="M3073" s="2">
        <f t="shared" si="429"/>
        <v>4995</v>
      </c>
      <c r="N3073" s="2">
        <f t="shared" si="430"/>
        <v>4994</v>
      </c>
      <c r="O3073">
        <f t="shared" si="424"/>
        <v>2022</v>
      </c>
      <c r="P3073" t="str">
        <f t="shared" si="425"/>
        <v>Jan</v>
      </c>
      <c r="Q3073" t="str">
        <f t="shared" si="426"/>
        <v>Jan-2022</v>
      </c>
      <c r="R3073" s="2" t="str">
        <f t="shared" si="431"/>
        <v>ADULTS</v>
      </c>
    </row>
    <row r="3074" spans="1:18" x14ac:dyDescent="0.35">
      <c r="A3074" s="1">
        <v>45110</v>
      </c>
      <c r="B3074" t="s">
        <v>3106</v>
      </c>
      <c r="C3074">
        <v>50</v>
      </c>
      <c r="D3074" t="s">
        <v>14</v>
      </c>
      <c r="E3074" t="s">
        <v>19</v>
      </c>
      <c r="F3074" t="s">
        <v>16</v>
      </c>
      <c r="G3074" s="6">
        <f>VLOOKUP(F3074,S$11:$T$15, 2, FALSE)</f>
        <v>2509.1716796874998</v>
      </c>
      <c r="H3074" t="s">
        <v>37</v>
      </c>
      <c r="I3074" s="2">
        <v>988.57</v>
      </c>
      <c r="J3074" t="str">
        <f t="shared" si="427"/>
        <v>40-59</v>
      </c>
      <c r="K3074" s="2">
        <f t="shared" ref="K3074:K3137" si="432">I3074*1.1</f>
        <v>1087.4270000000001</v>
      </c>
      <c r="L3074" s="2">
        <f t="shared" si="428"/>
        <v>1087</v>
      </c>
      <c r="M3074" s="2">
        <f t="shared" si="429"/>
        <v>1088</v>
      </c>
      <c r="N3074" s="2">
        <f t="shared" si="430"/>
        <v>1087</v>
      </c>
      <c r="O3074">
        <f t="shared" ref="O3074:O3137" si="433">YEAR(A3074)</f>
        <v>2023</v>
      </c>
      <c r="P3074" t="str">
        <f t="shared" ref="P3074:P3137" si="434">TEXT(A3074, "MMM")</f>
        <v>Jul</v>
      </c>
      <c r="Q3074" t="str">
        <f t="shared" ref="Q3074:Q3137" si="435">TEXT(A3074, "MMM-YYYY")</f>
        <v>Jul-2023</v>
      </c>
      <c r="R3074" s="2" t="str">
        <f t="shared" si="431"/>
        <v>ADULTS</v>
      </c>
    </row>
    <row r="3075" spans="1:18" x14ac:dyDescent="0.35">
      <c r="A3075" s="1">
        <v>45288</v>
      </c>
      <c r="B3075" t="s">
        <v>3107</v>
      </c>
      <c r="C3075">
        <v>83</v>
      </c>
      <c r="D3075" t="s">
        <v>21</v>
      </c>
      <c r="E3075" t="s">
        <v>10</v>
      </c>
      <c r="F3075" t="s">
        <v>11</v>
      </c>
      <c r="G3075" s="6">
        <f>VLOOKUP(F3075,S$11:$T$15, 2, FALSE)</f>
        <v>2503.6022787783868</v>
      </c>
      <c r="H3075" t="s">
        <v>40</v>
      </c>
      <c r="I3075" s="2">
        <v>718.68</v>
      </c>
      <c r="J3075" t="str">
        <f t="shared" ref="J3075:J3138" si="436">IF(C3075&lt;=17,"0-17",IF(C3075&lt;=39, "18-39", IF(C3075&lt;=59, "40-59", "&gt;59")))</f>
        <v>&gt;59</v>
      </c>
      <c r="K3075" s="2">
        <f t="shared" si="432"/>
        <v>790.548</v>
      </c>
      <c r="L3075" s="2">
        <f t="shared" ref="L3075:L3138" si="437">ROUND(K3075, 0)</f>
        <v>791</v>
      </c>
      <c r="M3075" s="2">
        <f t="shared" ref="M3075:M3138" si="438">ROUNDUP(K3075, 0)</f>
        <v>791</v>
      </c>
      <c r="N3075" s="2">
        <f t="shared" ref="N3075:N3138" si="439">ROUNDDOWN(K3075,0)</f>
        <v>790</v>
      </c>
      <c r="O3075">
        <f t="shared" si="433"/>
        <v>2023</v>
      </c>
      <c r="P3075" t="str">
        <f t="shared" si="434"/>
        <v>Dec</v>
      </c>
      <c r="Q3075" t="str">
        <f t="shared" si="435"/>
        <v>Dec-2023</v>
      </c>
      <c r="R3075" s="2" t="str">
        <f t="shared" ref="R3075:R3138" si="440">IF(C3075&gt;=18, "ADULTS", "CHILDREN")</f>
        <v>ADULTS</v>
      </c>
    </row>
    <row r="3076" spans="1:18" x14ac:dyDescent="0.35">
      <c r="A3076" s="1">
        <v>44780</v>
      </c>
      <c r="B3076" t="s">
        <v>3108</v>
      </c>
      <c r="C3076">
        <v>81</v>
      </c>
      <c r="D3076" t="s">
        <v>9</v>
      </c>
      <c r="E3076" t="s">
        <v>22</v>
      </c>
      <c r="F3076" t="s">
        <v>16</v>
      </c>
      <c r="G3076" s="6">
        <f>VLOOKUP(F3076,S$11:$T$15, 2, FALSE)</f>
        <v>2509.1716796874998</v>
      </c>
      <c r="H3076" t="s">
        <v>12</v>
      </c>
      <c r="I3076" s="2">
        <v>3493.89</v>
      </c>
      <c r="J3076" t="str">
        <f t="shared" si="436"/>
        <v>&gt;59</v>
      </c>
      <c r="K3076" s="2">
        <f t="shared" si="432"/>
        <v>3843.279</v>
      </c>
      <c r="L3076" s="2">
        <f t="shared" si="437"/>
        <v>3843</v>
      </c>
      <c r="M3076" s="2">
        <f t="shared" si="438"/>
        <v>3844</v>
      </c>
      <c r="N3076" s="2">
        <f t="shared" si="439"/>
        <v>3843</v>
      </c>
      <c r="O3076">
        <f t="shared" si="433"/>
        <v>2022</v>
      </c>
      <c r="P3076" t="str">
        <f t="shared" si="434"/>
        <v>Aug</v>
      </c>
      <c r="Q3076" t="str">
        <f t="shared" si="435"/>
        <v>Aug-2022</v>
      </c>
      <c r="R3076" s="2" t="str">
        <f t="shared" si="440"/>
        <v>ADULTS</v>
      </c>
    </row>
    <row r="3077" spans="1:18" x14ac:dyDescent="0.35">
      <c r="A3077" s="1">
        <v>44991</v>
      </c>
      <c r="B3077" t="s">
        <v>3109</v>
      </c>
      <c r="C3077">
        <v>47</v>
      </c>
      <c r="D3077" t="s">
        <v>9</v>
      </c>
      <c r="E3077" t="s">
        <v>22</v>
      </c>
      <c r="F3077" t="s">
        <v>11</v>
      </c>
      <c r="G3077" s="6">
        <f>VLOOKUP(F3077,S$11:$T$15, 2, FALSE)</f>
        <v>2503.6022787783868</v>
      </c>
      <c r="H3077" t="s">
        <v>28</v>
      </c>
      <c r="I3077" s="2">
        <v>1683.04</v>
      </c>
      <c r="J3077" t="str">
        <f t="shared" si="436"/>
        <v>40-59</v>
      </c>
      <c r="K3077" s="2">
        <f t="shared" si="432"/>
        <v>1851.3440000000001</v>
      </c>
      <c r="L3077" s="2">
        <f t="shared" si="437"/>
        <v>1851</v>
      </c>
      <c r="M3077" s="2">
        <f t="shared" si="438"/>
        <v>1852</v>
      </c>
      <c r="N3077" s="2">
        <f t="shared" si="439"/>
        <v>1851</v>
      </c>
      <c r="O3077">
        <f t="shared" si="433"/>
        <v>2023</v>
      </c>
      <c r="P3077" t="str">
        <f t="shared" si="434"/>
        <v>Mar</v>
      </c>
      <c r="Q3077" t="str">
        <f t="shared" si="435"/>
        <v>Mar-2023</v>
      </c>
      <c r="R3077" s="2" t="str">
        <f t="shared" si="440"/>
        <v>ADULTS</v>
      </c>
    </row>
    <row r="3078" spans="1:18" x14ac:dyDescent="0.35">
      <c r="A3078" s="1">
        <v>44883</v>
      </c>
      <c r="B3078" t="s">
        <v>3110</v>
      </c>
      <c r="C3078">
        <v>47</v>
      </c>
      <c r="D3078" t="s">
        <v>21</v>
      </c>
      <c r="E3078" t="s">
        <v>35</v>
      </c>
      <c r="F3078" t="s">
        <v>11</v>
      </c>
      <c r="G3078" s="6">
        <f>VLOOKUP(F3078,S$11:$T$15, 2, FALSE)</f>
        <v>2503.6022787783868</v>
      </c>
      <c r="H3078" t="s">
        <v>37</v>
      </c>
      <c r="I3078" s="2">
        <v>3958.86</v>
      </c>
      <c r="J3078" t="str">
        <f t="shared" si="436"/>
        <v>40-59</v>
      </c>
      <c r="K3078" s="2">
        <f t="shared" si="432"/>
        <v>4354.7460000000001</v>
      </c>
      <c r="L3078" s="2">
        <f t="shared" si="437"/>
        <v>4355</v>
      </c>
      <c r="M3078" s="2">
        <f t="shared" si="438"/>
        <v>4355</v>
      </c>
      <c r="N3078" s="2">
        <f t="shared" si="439"/>
        <v>4354</v>
      </c>
      <c r="O3078">
        <f t="shared" si="433"/>
        <v>2022</v>
      </c>
      <c r="P3078" t="str">
        <f t="shared" si="434"/>
        <v>Nov</v>
      </c>
      <c r="Q3078" t="str">
        <f t="shared" si="435"/>
        <v>Nov-2022</v>
      </c>
      <c r="R3078" s="2" t="str">
        <f t="shared" si="440"/>
        <v>ADULTS</v>
      </c>
    </row>
    <row r="3079" spans="1:18" x14ac:dyDescent="0.35">
      <c r="A3079" s="1">
        <v>44963</v>
      </c>
      <c r="B3079" t="s">
        <v>3111</v>
      </c>
      <c r="C3079">
        <v>54</v>
      </c>
      <c r="D3079" t="s">
        <v>9</v>
      </c>
      <c r="E3079" t="s">
        <v>10</v>
      </c>
      <c r="F3079" t="s">
        <v>16</v>
      </c>
      <c r="G3079" s="6">
        <f>VLOOKUP(F3079,S$11:$T$15, 2, FALSE)</f>
        <v>2509.1716796874998</v>
      </c>
      <c r="H3079" t="s">
        <v>17</v>
      </c>
      <c r="I3079" s="2">
        <v>1126.99</v>
      </c>
      <c r="J3079" t="str">
        <f t="shared" si="436"/>
        <v>40-59</v>
      </c>
      <c r="K3079" s="2">
        <f t="shared" si="432"/>
        <v>1239.6890000000001</v>
      </c>
      <c r="L3079" s="2">
        <f t="shared" si="437"/>
        <v>1240</v>
      </c>
      <c r="M3079" s="2">
        <f t="shared" si="438"/>
        <v>1240</v>
      </c>
      <c r="N3079" s="2">
        <f t="shared" si="439"/>
        <v>1239</v>
      </c>
      <c r="O3079">
        <f t="shared" si="433"/>
        <v>2023</v>
      </c>
      <c r="P3079" t="str">
        <f t="shared" si="434"/>
        <v>Feb</v>
      </c>
      <c r="Q3079" t="str">
        <f t="shared" si="435"/>
        <v>Feb-2023</v>
      </c>
      <c r="R3079" s="2" t="str">
        <f t="shared" si="440"/>
        <v>ADULTS</v>
      </c>
    </row>
    <row r="3080" spans="1:18" x14ac:dyDescent="0.35">
      <c r="A3080" s="1">
        <v>45048</v>
      </c>
      <c r="B3080" t="s">
        <v>3112</v>
      </c>
      <c r="C3080">
        <v>2</v>
      </c>
      <c r="D3080" t="s">
        <v>14</v>
      </c>
      <c r="E3080" t="s">
        <v>19</v>
      </c>
      <c r="F3080" t="s">
        <v>11</v>
      </c>
      <c r="G3080" s="6">
        <f>VLOOKUP(F3080,S$11:$T$15, 2, FALSE)</f>
        <v>2503.6022787783868</v>
      </c>
      <c r="H3080" t="s">
        <v>28</v>
      </c>
      <c r="I3080" s="2">
        <v>3430.29</v>
      </c>
      <c r="J3080" t="str">
        <f t="shared" si="436"/>
        <v>0-17</v>
      </c>
      <c r="K3080" s="2">
        <f t="shared" si="432"/>
        <v>3773.3190000000004</v>
      </c>
      <c r="L3080" s="2">
        <f t="shared" si="437"/>
        <v>3773</v>
      </c>
      <c r="M3080" s="2">
        <f t="shared" si="438"/>
        <v>3774</v>
      </c>
      <c r="N3080" s="2">
        <f t="shared" si="439"/>
        <v>3773</v>
      </c>
      <c r="O3080">
        <f t="shared" si="433"/>
        <v>2023</v>
      </c>
      <c r="P3080" t="str">
        <f t="shared" si="434"/>
        <v>May</v>
      </c>
      <c r="Q3080" t="str">
        <f t="shared" si="435"/>
        <v>May-2023</v>
      </c>
      <c r="R3080" s="2" t="str">
        <f t="shared" si="440"/>
        <v>CHILDREN</v>
      </c>
    </row>
    <row r="3081" spans="1:18" x14ac:dyDescent="0.35">
      <c r="A3081" s="1">
        <v>44827</v>
      </c>
      <c r="B3081" t="s">
        <v>3113</v>
      </c>
      <c r="C3081">
        <v>28</v>
      </c>
      <c r="D3081" t="s">
        <v>21</v>
      </c>
      <c r="E3081" t="s">
        <v>35</v>
      </c>
      <c r="F3081" t="s">
        <v>30</v>
      </c>
      <c r="G3081" s="6">
        <f>VLOOKUP(F3081,S$11:$T$15, 2, FALSE)</f>
        <v>2496.7676064257025</v>
      </c>
      <c r="H3081" t="s">
        <v>12</v>
      </c>
      <c r="I3081" s="2">
        <v>856.15</v>
      </c>
      <c r="J3081" t="str">
        <f t="shared" si="436"/>
        <v>18-39</v>
      </c>
      <c r="K3081" s="2">
        <f t="shared" si="432"/>
        <v>941.7650000000001</v>
      </c>
      <c r="L3081" s="2">
        <f t="shared" si="437"/>
        <v>942</v>
      </c>
      <c r="M3081" s="2">
        <f t="shared" si="438"/>
        <v>942</v>
      </c>
      <c r="N3081" s="2">
        <f t="shared" si="439"/>
        <v>941</v>
      </c>
      <c r="O3081">
        <f t="shared" si="433"/>
        <v>2022</v>
      </c>
      <c r="P3081" t="str">
        <f t="shared" si="434"/>
        <v>Sep</v>
      </c>
      <c r="Q3081" t="str">
        <f t="shared" si="435"/>
        <v>Sep-2022</v>
      </c>
      <c r="R3081" s="2" t="str">
        <f t="shared" si="440"/>
        <v>ADULTS</v>
      </c>
    </row>
    <row r="3082" spans="1:18" x14ac:dyDescent="0.35">
      <c r="A3082" s="1">
        <v>45135</v>
      </c>
      <c r="B3082" t="s">
        <v>3114</v>
      </c>
      <c r="C3082">
        <v>84</v>
      </c>
      <c r="D3082" t="s">
        <v>14</v>
      </c>
      <c r="E3082" t="s">
        <v>15</v>
      </c>
      <c r="F3082" t="s">
        <v>23</v>
      </c>
      <c r="G3082" s="6">
        <f>VLOOKUP(F3082,S$11:$T$15, 2, FALSE)</f>
        <v>2440.2966694490819</v>
      </c>
      <c r="H3082" t="s">
        <v>17</v>
      </c>
      <c r="I3082" s="2">
        <v>1846.66</v>
      </c>
      <c r="J3082" t="str">
        <f t="shared" si="436"/>
        <v>&gt;59</v>
      </c>
      <c r="K3082" s="2">
        <f t="shared" si="432"/>
        <v>2031.3260000000002</v>
      </c>
      <c r="L3082" s="2">
        <f t="shared" si="437"/>
        <v>2031</v>
      </c>
      <c r="M3082" s="2">
        <f t="shared" si="438"/>
        <v>2032</v>
      </c>
      <c r="N3082" s="2">
        <f t="shared" si="439"/>
        <v>2031</v>
      </c>
      <c r="O3082">
        <f t="shared" si="433"/>
        <v>2023</v>
      </c>
      <c r="P3082" t="str">
        <f t="shared" si="434"/>
        <v>Jul</v>
      </c>
      <c r="Q3082" t="str">
        <f t="shared" si="435"/>
        <v>Jul-2023</v>
      </c>
      <c r="R3082" s="2" t="str">
        <f t="shared" si="440"/>
        <v>ADULTS</v>
      </c>
    </row>
    <row r="3083" spans="1:18" x14ac:dyDescent="0.35">
      <c r="A3083" s="1">
        <v>44640</v>
      </c>
      <c r="B3083" t="s">
        <v>3115</v>
      </c>
      <c r="C3083">
        <v>11</v>
      </c>
      <c r="D3083" t="s">
        <v>14</v>
      </c>
      <c r="E3083" t="s">
        <v>15</v>
      </c>
      <c r="F3083" t="s">
        <v>23</v>
      </c>
      <c r="G3083" s="6">
        <f>VLOOKUP(F3083,S$11:$T$15, 2, FALSE)</f>
        <v>2440.2966694490819</v>
      </c>
      <c r="H3083" t="s">
        <v>12</v>
      </c>
      <c r="I3083" s="2">
        <v>1469.06</v>
      </c>
      <c r="J3083" t="str">
        <f t="shared" si="436"/>
        <v>0-17</v>
      </c>
      <c r="K3083" s="2">
        <f t="shared" si="432"/>
        <v>1615.9660000000001</v>
      </c>
      <c r="L3083" s="2">
        <f t="shared" si="437"/>
        <v>1616</v>
      </c>
      <c r="M3083" s="2">
        <f t="shared" si="438"/>
        <v>1616</v>
      </c>
      <c r="N3083" s="2">
        <f t="shared" si="439"/>
        <v>1615</v>
      </c>
      <c r="O3083">
        <f t="shared" si="433"/>
        <v>2022</v>
      </c>
      <c r="P3083" t="str">
        <f t="shared" si="434"/>
        <v>Mar</v>
      </c>
      <c r="Q3083" t="str">
        <f t="shared" si="435"/>
        <v>Mar-2022</v>
      </c>
      <c r="R3083" s="2" t="str">
        <f t="shared" si="440"/>
        <v>CHILDREN</v>
      </c>
    </row>
    <row r="3084" spans="1:18" x14ac:dyDescent="0.35">
      <c r="A3084" s="1">
        <v>44642</v>
      </c>
      <c r="B3084" t="s">
        <v>3116</v>
      </c>
      <c r="C3084">
        <v>74</v>
      </c>
      <c r="D3084" t="s">
        <v>21</v>
      </c>
      <c r="E3084" t="s">
        <v>25</v>
      </c>
      <c r="F3084" t="s">
        <v>23</v>
      </c>
      <c r="G3084" s="6">
        <f>VLOOKUP(F3084,S$11:$T$15, 2, FALSE)</f>
        <v>2440.2966694490819</v>
      </c>
      <c r="H3084" t="s">
        <v>12</v>
      </c>
      <c r="I3084" s="2">
        <v>3905.67</v>
      </c>
      <c r="J3084" t="str">
        <f t="shared" si="436"/>
        <v>&gt;59</v>
      </c>
      <c r="K3084" s="2">
        <f t="shared" si="432"/>
        <v>4296.2370000000001</v>
      </c>
      <c r="L3084" s="2">
        <f t="shared" si="437"/>
        <v>4296</v>
      </c>
      <c r="M3084" s="2">
        <f t="shared" si="438"/>
        <v>4297</v>
      </c>
      <c r="N3084" s="2">
        <f t="shared" si="439"/>
        <v>4296</v>
      </c>
      <c r="O3084">
        <f t="shared" si="433"/>
        <v>2022</v>
      </c>
      <c r="P3084" t="str">
        <f t="shared" si="434"/>
        <v>Mar</v>
      </c>
      <c r="Q3084" t="str">
        <f t="shared" si="435"/>
        <v>Mar-2022</v>
      </c>
      <c r="R3084" s="2" t="str">
        <f t="shared" si="440"/>
        <v>ADULTS</v>
      </c>
    </row>
    <row r="3085" spans="1:18" x14ac:dyDescent="0.35">
      <c r="A3085" s="1">
        <v>45269</v>
      </c>
      <c r="B3085" t="s">
        <v>3117</v>
      </c>
      <c r="C3085">
        <v>97</v>
      </c>
      <c r="D3085" t="s">
        <v>9</v>
      </c>
      <c r="E3085" t="s">
        <v>10</v>
      </c>
      <c r="F3085" t="s">
        <v>16</v>
      </c>
      <c r="G3085" s="6">
        <f>VLOOKUP(F3085,S$11:$T$15, 2, FALSE)</f>
        <v>2509.1716796874998</v>
      </c>
      <c r="H3085" t="s">
        <v>12</v>
      </c>
      <c r="I3085" s="2">
        <v>1740.46</v>
      </c>
      <c r="J3085" t="str">
        <f t="shared" si="436"/>
        <v>&gt;59</v>
      </c>
      <c r="K3085" s="2">
        <f t="shared" si="432"/>
        <v>1914.5060000000001</v>
      </c>
      <c r="L3085" s="2">
        <f t="shared" si="437"/>
        <v>1915</v>
      </c>
      <c r="M3085" s="2">
        <f t="shared" si="438"/>
        <v>1915</v>
      </c>
      <c r="N3085" s="2">
        <f t="shared" si="439"/>
        <v>1914</v>
      </c>
      <c r="O3085">
        <f t="shared" si="433"/>
        <v>2023</v>
      </c>
      <c r="P3085" t="str">
        <f t="shared" si="434"/>
        <v>Dec</v>
      </c>
      <c r="Q3085" t="str">
        <f t="shared" si="435"/>
        <v>Dec-2023</v>
      </c>
      <c r="R3085" s="2" t="str">
        <f t="shared" si="440"/>
        <v>ADULTS</v>
      </c>
    </row>
    <row r="3086" spans="1:18" x14ac:dyDescent="0.35">
      <c r="A3086" s="1">
        <v>45231</v>
      </c>
      <c r="B3086" t="s">
        <v>3118</v>
      </c>
      <c r="C3086">
        <v>96</v>
      </c>
      <c r="D3086" t="s">
        <v>9</v>
      </c>
      <c r="E3086" t="s">
        <v>19</v>
      </c>
      <c r="F3086" t="s">
        <v>23</v>
      </c>
      <c r="G3086" s="6">
        <f>VLOOKUP(F3086,S$11:$T$15, 2, FALSE)</f>
        <v>2440.2966694490819</v>
      </c>
      <c r="H3086" t="s">
        <v>37</v>
      </c>
      <c r="I3086" s="2">
        <v>1147.27</v>
      </c>
      <c r="J3086" t="str">
        <f t="shared" si="436"/>
        <v>&gt;59</v>
      </c>
      <c r="K3086" s="2">
        <f t="shared" si="432"/>
        <v>1261.9970000000001</v>
      </c>
      <c r="L3086" s="2">
        <f t="shared" si="437"/>
        <v>1262</v>
      </c>
      <c r="M3086" s="2">
        <f t="shared" si="438"/>
        <v>1262</v>
      </c>
      <c r="N3086" s="2">
        <f t="shared" si="439"/>
        <v>1261</v>
      </c>
      <c r="O3086">
        <f t="shared" si="433"/>
        <v>2023</v>
      </c>
      <c r="P3086" t="str">
        <f t="shared" si="434"/>
        <v>Nov</v>
      </c>
      <c r="Q3086" t="str">
        <f t="shared" si="435"/>
        <v>Nov-2023</v>
      </c>
      <c r="R3086" s="2" t="str">
        <f t="shared" si="440"/>
        <v>ADULTS</v>
      </c>
    </row>
    <row r="3087" spans="1:18" x14ac:dyDescent="0.35">
      <c r="A3087" s="1">
        <v>45125</v>
      </c>
      <c r="B3087" t="s">
        <v>3119</v>
      </c>
      <c r="C3087">
        <v>80</v>
      </c>
      <c r="D3087" t="s">
        <v>9</v>
      </c>
      <c r="E3087" t="s">
        <v>22</v>
      </c>
      <c r="F3087" t="s">
        <v>11</v>
      </c>
      <c r="G3087" s="6">
        <f>VLOOKUP(F3087,S$11:$T$15, 2, FALSE)</f>
        <v>2503.6022787783868</v>
      </c>
      <c r="H3087" t="s">
        <v>37</v>
      </c>
      <c r="I3087" s="2">
        <v>1225.08</v>
      </c>
      <c r="J3087" t="str">
        <f t="shared" si="436"/>
        <v>&gt;59</v>
      </c>
      <c r="K3087" s="2">
        <f t="shared" si="432"/>
        <v>1347.588</v>
      </c>
      <c r="L3087" s="2">
        <f t="shared" si="437"/>
        <v>1348</v>
      </c>
      <c r="M3087" s="2">
        <f t="shared" si="438"/>
        <v>1348</v>
      </c>
      <c r="N3087" s="2">
        <f t="shared" si="439"/>
        <v>1347</v>
      </c>
      <c r="O3087">
        <f t="shared" si="433"/>
        <v>2023</v>
      </c>
      <c r="P3087" t="str">
        <f t="shared" si="434"/>
        <v>Jul</v>
      </c>
      <c r="Q3087" t="str">
        <f t="shared" si="435"/>
        <v>Jul-2023</v>
      </c>
      <c r="R3087" s="2" t="str">
        <f t="shared" si="440"/>
        <v>ADULTS</v>
      </c>
    </row>
    <row r="3088" spans="1:18" x14ac:dyDescent="0.35">
      <c r="A3088" s="1">
        <v>44642</v>
      </c>
      <c r="B3088" t="s">
        <v>3120</v>
      </c>
      <c r="C3088">
        <v>13</v>
      </c>
      <c r="D3088" t="s">
        <v>14</v>
      </c>
      <c r="E3088" t="s">
        <v>19</v>
      </c>
      <c r="F3088" t="s">
        <v>23</v>
      </c>
      <c r="G3088" s="6">
        <f>VLOOKUP(F3088,S$11:$T$15, 2, FALSE)</f>
        <v>2440.2966694490819</v>
      </c>
      <c r="H3088" t="s">
        <v>37</v>
      </c>
      <c r="I3088" s="2">
        <v>292.38</v>
      </c>
      <c r="J3088" t="str">
        <f t="shared" si="436"/>
        <v>0-17</v>
      </c>
      <c r="K3088" s="2">
        <f t="shared" si="432"/>
        <v>321.61799999999999</v>
      </c>
      <c r="L3088" s="2">
        <f t="shared" si="437"/>
        <v>322</v>
      </c>
      <c r="M3088" s="2">
        <f t="shared" si="438"/>
        <v>322</v>
      </c>
      <c r="N3088" s="2">
        <f t="shared" si="439"/>
        <v>321</v>
      </c>
      <c r="O3088">
        <f t="shared" si="433"/>
        <v>2022</v>
      </c>
      <c r="P3088" t="str">
        <f t="shared" si="434"/>
        <v>Mar</v>
      </c>
      <c r="Q3088" t="str">
        <f t="shared" si="435"/>
        <v>Mar-2022</v>
      </c>
      <c r="R3088" s="2" t="str">
        <f t="shared" si="440"/>
        <v>CHILDREN</v>
      </c>
    </row>
    <row r="3089" spans="1:18" x14ac:dyDescent="0.35">
      <c r="A3089" s="1">
        <v>44572</v>
      </c>
      <c r="B3089" t="s">
        <v>3121</v>
      </c>
      <c r="C3089">
        <v>93</v>
      </c>
      <c r="D3089" t="s">
        <v>14</v>
      </c>
      <c r="E3089" t="s">
        <v>10</v>
      </c>
      <c r="F3089" t="s">
        <v>30</v>
      </c>
      <c r="G3089" s="6">
        <f>VLOOKUP(F3089,S$11:$T$15, 2, FALSE)</f>
        <v>2496.7676064257025</v>
      </c>
      <c r="H3089" t="s">
        <v>28</v>
      </c>
      <c r="I3089" s="2">
        <v>446.05</v>
      </c>
      <c r="J3089" t="str">
        <f t="shared" si="436"/>
        <v>&gt;59</v>
      </c>
      <c r="K3089" s="2">
        <f t="shared" si="432"/>
        <v>490.65500000000003</v>
      </c>
      <c r="L3089" s="2">
        <f t="shared" si="437"/>
        <v>491</v>
      </c>
      <c r="M3089" s="2">
        <f t="shared" si="438"/>
        <v>491</v>
      </c>
      <c r="N3089" s="2">
        <f t="shared" si="439"/>
        <v>490</v>
      </c>
      <c r="O3089">
        <f t="shared" si="433"/>
        <v>2022</v>
      </c>
      <c r="P3089" t="str">
        <f t="shared" si="434"/>
        <v>Jan</v>
      </c>
      <c r="Q3089" t="str">
        <f t="shared" si="435"/>
        <v>Jan-2022</v>
      </c>
      <c r="R3089" s="2" t="str">
        <f t="shared" si="440"/>
        <v>ADULTS</v>
      </c>
    </row>
    <row r="3090" spans="1:18" x14ac:dyDescent="0.35">
      <c r="A3090" s="1">
        <v>44678</v>
      </c>
      <c r="B3090" t="s">
        <v>3122</v>
      </c>
      <c r="C3090">
        <v>19</v>
      </c>
      <c r="D3090" t="s">
        <v>21</v>
      </c>
      <c r="E3090" t="s">
        <v>22</v>
      </c>
      <c r="F3090" t="s">
        <v>11</v>
      </c>
      <c r="G3090" s="6">
        <f>VLOOKUP(F3090,S$11:$T$15, 2, FALSE)</f>
        <v>2503.6022787783868</v>
      </c>
      <c r="H3090" t="s">
        <v>40</v>
      </c>
      <c r="I3090" s="2">
        <v>2640.64</v>
      </c>
      <c r="J3090" t="str">
        <f t="shared" si="436"/>
        <v>18-39</v>
      </c>
      <c r="K3090" s="2">
        <f t="shared" si="432"/>
        <v>2904.7040000000002</v>
      </c>
      <c r="L3090" s="2">
        <f t="shared" si="437"/>
        <v>2905</v>
      </c>
      <c r="M3090" s="2">
        <f t="shared" si="438"/>
        <v>2905</v>
      </c>
      <c r="N3090" s="2">
        <f t="shared" si="439"/>
        <v>2904</v>
      </c>
      <c r="O3090">
        <f t="shared" si="433"/>
        <v>2022</v>
      </c>
      <c r="P3090" t="str">
        <f t="shared" si="434"/>
        <v>Apr</v>
      </c>
      <c r="Q3090" t="str">
        <f t="shared" si="435"/>
        <v>Apr-2022</v>
      </c>
      <c r="R3090" s="2" t="str">
        <f t="shared" si="440"/>
        <v>ADULTS</v>
      </c>
    </row>
    <row r="3091" spans="1:18" x14ac:dyDescent="0.35">
      <c r="A3091" s="1">
        <v>45087</v>
      </c>
      <c r="B3091" t="s">
        <v>3123</v>
      </c>
      <c r="C3091">
        <v>32</v>
      </c>
      <c r="D3091" t="s">
        <v>14</v>
      </c>
      <c r="E3091" t="s">
        <v>22</v>
      </c>
      <c r="F3091" t="s">
        <v>11</v>
      </c>
      <c r="G3091" s="6">
        <f>VLOOKUP(F3091,S$11:$T$15, 2, FALSE)</f>
        <v>2503.6022787783868</v>
      </c>
      <c r="H3091" t="s">
        <v>37</v>
      </c>
      <c r="I3091" s="2">
        <v>4066.99</v>
      </c>
      <c r="J3091" t="str">
        <f t="shared" si="436"/>
        <v>18-39</v>
      </c>
      <c r="K3091" s="2">
        <f t="shared" si="432"/>
        <v>4473.6890000000003</v>
      </c>
      <c r="L3091" s="2">
        <f t="shared" si="437"/>
        <v>4474</v>
      </c>
      <c r="M3091" s="2">
        <f t="shared" si="438"/>
        <v>4474</v>
      </c>
      <c r="N3091" s="2">
        <f t="shared" si="439"/>
        <v>4473</v>
      </c>
      <c r="O3091">
        <f t="shared" si="433"/>
        <v>2023</v>
      </c>
      <c r="P3091" t="str">
        <f t="shared" si="434"/>
        <v>Jun</v>
      </c>
      <c r="Q3091" t="str">
        <f t="shared" si="435"/>
        <v>Jun-2023</v>
      </c>
      <c r="R3091" s="2" t="str">
        <f t="shared" si="440"/>
        <v>ADULTS</v>
      </c>
    </row>
    <row r="3092" spans="1:18" x14ac:dyDescent="0.35">
      <c r="A3092" s="1">
        <v>44925</v>
      </c>
      <c r="B3092" t="s">
        <v>3124</v>
      </c>
      <c r="C3092">
        <v>16</v>
      </c>
      <c r="D3092" t="s">
        <v>9</v>
      </c>
      <c r="E3092" t="s">
        <v>22</v>
      </c>
      <c r="F3092" t="s">
        <v>30</v>
      </c>
      <c r="G3092" s="6">
        <f>VLOOKUP(F3092,S$11:$T$15, 2, FALSE)</f>
        <v>2496.7676064257025</v>
      </c>
      <c r="H3092" t="s">
        <v>37</v>
      </c>
      <c r="I3092" s="2">
        <v>301.27</v>
      </c>
      <c r="J3092" t="str">
        <f t="shared" si="436"/>
        <v>0-17</v>
      </c>
      <c r="K3092" s="2">
        <f t="shared" si="432"/>
        <v>331.39699999999999</v>
      </c>
      <c r="L3092" s="2">
        <f t="shared" si="437"/>
        <v>331</v>
      </c>
      <c r="M3092" s="2">
        <f t="shared" si="438"/>
        <v>332</v>
      </c>
      <c r="N3092" s="2">
        <f t="shared" si="439"/>
        <v>331</v>
      </c>
      <c r="O3092">
        <f t="shared" si="433"/>
        <v>2022</v>
      </c>
      <c r="P3092" t="str">
        <f t="shared" si="434"/>
        <v>Dec</v>
      </c>
      <c r="Q3092" t="str">
        <f t="shared" si="435"/>
        <v>Dec-2022</v>
      </c>
      <c r="R3092" s="2" t="str">
        <f t="shared" si="440"/>
        <v>CHILDREN</v>
      </c>
    </row>
    <row r="3093" spans="1:18" x14ac:dyDescent="0.35">
      <c r="A3093" s="1">
        <v>44697</v>
      </c>
      <c r="B3093" t="s">
        <v>3125</v>
      </c>
      <c r="C3093">
        <v>15</v>
      </c>
      <c r="D3093" t="s">
        <v>14</v>
      </c>
      <c r="E3093" t="s">
        <v>35</v>
      </c>
      <c r="F3093" t="s">
        <v>23</v>
      </c>
      <c r="G3093" s="6">
        <f>VLOOKUP(F3093,S$11:$T$15, 2, FALSE)</f>
        <v>2440.2966694490819</v>
      </c>
      <c r="H3093" t="s">
        <v>28</v>
      </c>
      <c r="I3093" s="2">
        <v>3667.86</v>
      </c>
      <c r="J3093" t="str">
        <f t="shared" si="436"/>
        <v>0-17</v>
      </c>
      <c r="K3093" s="2">
        <f t="shared" si="432"/>
        <v>4034.6460000000006</v>
      </c>
      <c r="L3093" s="2">
        <f t="shared" si="437"/>
        <v>4035</v>
      </c>
      <c r="M3093" s="2">
        <f t="shared" si="438"/>
        <v>4035</v>
      </c>
      <c r="N3093" s="2">
        <f t="shared" si="439"/>
        <v>4034</v>
      </c>
      <c r="O3093">
        <f t="shared" si="433"/>
        <v>2022</v>
      </c>
      <c r="P3093" t="str">
        <f t="shared" si="434"/>
        <v>May</v>
      </c>
      <c r="Q3093" t="str">
        <f t="shared" si="435"/>
        <v>May-2022</v>
      </c>
      <c r="R3093" s="2" t="str">
        <f t="shared" si="440"/>
        <v>CHILDREN</v>
      </c>
    </row>
    <row r="3094" spans="1:18" x14ac:dyDescent="0.35">
      <c r="A3094" s="1">
        <v>44806</v>
      </c>
      <c r="B3094" t="s">
        <v>3126</v>
      </c>
      <c r="C3094">
        <v>24</v>
      </c>
      <c r="D3094" t="s">
        <v>14</v>
      </c>
      <c r="E3094" t="s">
        <v>22</v>
      </c>
      <c r="F3094" t="s">
        <v>23</v>
      </c>
      <c r="G3094" s="6">
        <f>VLOOKUP(F3094,S$11:$T$15, 2, FALSE)</f>
        <v>2440.2966694490819</v>
      </c>
      <c r="H3094" t="s">
        <v>37</v>
      </c>
      <c r="I3094" s="2">
        <v>254.72</v>
      </c>
      <c r="J3094" t="str">
        <f t="shared" si="436"/>
        <v>18-39</v>
      </c>
      <c r="K3094" s="2">
        <f t="shared" si="432"/>
        <v>280.19200000000001</v>
      </c>
      <c r="L3094" s="2">
        <f t="shared" si="437"/>
        <v>280</v>
      </c>
      <c r="M3094" s="2">
        <f t="shared" si="438"/>
        <v>281</v>
      </c>
      <c r="N3094" s="2">
        <f t="shared" si="439"/>
        <v>280</v>
      </c>
      <c r="O3094">
        <f t="shared" si="433"/>
        <v>2022</v>
      </c>
      <c r="P3094" t="str">
        <f t="shared" si="434"/>
        <v>Sep</v>
      </c>
      <c r="Q3094" t="str">
        <f t="shared" si="435"/>
        <v>Sep-2022</v>
      </c>
      <c r="R3094" s="2" t="str">
        <f t="shared" si="440"/>
        <v>ADULTS</v>
      </c>
    </row>
    <row r="3095" spans="1:18" x14ac:dyDescent="0.35">
      <c r="A3095" s="1">
        <v>45116</v>
      </c>
      <c r="B3095" t="s">
        <v>3127</v>
      </c>
      <c r="C3095">
        <v>60</v>
      </c>
      <c r="D3095" t="s">
        <v>9</v>
      </c>
      <c r="E3095" t="s">
        <v>19</v>
      </c>
      <c r="F3095" t="s">
        <v>11</v>
      </c>
      <c r="G3095" s="6">
        <f>VLOOKUP(F3095,S$11:$T$15, 2, FALSE)</f>
        <v>2503.6022787783868</v>
      </c>
      <c r="H3095" t="s">
        <v>40</v>
      </c>
      <c r="I3095" s="2">
        <v>836.24</v>
      </c>
      <c r="J3095" t="str">
        <f t="shared" si="436"/>
        <v>&gt;59</v>
      </c>
      <c r="K3095" s="2">
        <f t="shared" si="432"/>
        <v>919.86400000000003</v>
      </c>
      <c r="L3095" s="2">
        <f t="shared" si="437"/>
        <v>920</v>
      </c>
      <c r="M3095" s="2">
        <f t="shared" si="438"/>
        <v>920</v>
      </c>
      <c r="N3095" s="2">
        <f t="shared" si="439"/>
        <v>919</v>
      </c>
      <c r="O3095">
        <f t="shared" si="433"/>
        <v>2023</v>
      </c>
      <c r="P3095" t="str">
        <f t="shared" si="434"/>
        <v>Jul</v>
      </c>
      <c r="Q3095" t="str">
        <f t="shared" si="435"/>
        <v>Jul-2023</v>
      </c>
      <c r="R3095" s="2" t="str">
        <f t="shared" si="440"/>
        <v>ADULTS</v>
      </c>
    </row>
    <row r="3096" spans="1:18" x14ac:dyDescent="0.35">
      <c r="A3096" s="1">
        <v>44861</v>
      </c>
      <c r="B3096" t="s">
        <v>3128</v>
      </c>
      <c r="C3096">
        <v>1</v>
      </c>
      <c r="D3096" t="s">
        <v>9</v>
      </c>
      <c r="E3096" t="s">
        <v>33</v>
      </c>
      <c r="F3096" t="s">
        <v>16</v>
      </c>
      <c r="G3096" s="6">
        <f>VLOOKUP(F3096,S$11:$T$15, 2, FALSE)</f>
        <v>2509.1716796874998</v>
      </c>
      <c r="H3096" t="s">
        <v>37</v>
      </c>
      <c r="I3096" s="2">
        <v>4938.59</v>
      </c>
      <c r="J3096" t="str">
        <f t="shared" si="436"/>
        <v>0-17</v>
      </c>
      <c r="K3096" s="2">
        <f t="shared" si="432"/>
        <v>5432.4490000000005</v>
      </c>
      <c r="L3096" s="2">
        <f t="shared" si="437"/>
        <v>5432</v>
      </c>
      <c r="M3096" s="2">
        <f t="shared" si="438"/>
        <v>5433</v>
      </c>
      <c r="N3096" s="2">
        <f t="shared" si="439"/>
        <v>5432</v>
      </c>
      <c r="O3096">
        <f t="shared" si="433"/>
        <v>2022</v>
      </c>
      <c r="P3096" t="str">
        <f t="shared" si="434"/>
        <v>Oct</v>
      </c>
      <c r="Q3096" t="str">
        <f t="shared" si="435"/>
        <v>Oct-2022</v>
      </c>
      <c r="R3096" s="2" t="str">
        <f t="shared" si="440"/>
        <v>CHILDREN</v>
      </c>
    </row>
    <row r="3097" spans="1:18" x14ac:dyDescent="0.35">
      <c r="A3097" s="1">
        <v>44936</v>
      </c>
      <c r="B3097" t="s">
        <v>3129</v>
      </c>
      <c r="C3097">
        <v>16</v>
      </c>
      <c r="D3097" t="s">
        <v>21</v>
      </c>
      <c r="E3097" t="s">
        <v>27</v>
      </c>
      <c r="F3097" t="s">
        <v>11</v>
      </c>
      <c r="G3097" s="6">
        <f>VLOOKUP(F3097,S$11:$T$15, 2, FALSE)</f>
        <v>2503.6022787783868</v>
      </c>
      <c r="H3097" t="s">
        <v>40</v>
      </c>
      <c r="I3097" s="2">
        <v>3796.82</v>
      </c>
      <c r="J3097" t="str">
        <f t="shared" si="436"/>
        <v>0-17</v>
      </c>
      <c r="K3097" s="2">
        <f t="shared" si="432"/>
        <v>4176.5020000000004</v>
      </c>
      <c r="L3097" s="2">
        <f t="shared" si="437"/>
        <v>4177</v>
      </c>
      <c r="M3097" s="2">
        <f t="shared" si="438"/>
        <v>4177</v>
      </c>
      <c r="N3097" s="2">
        <f t="shared" si="439"/>
        <v>4176</v>
      </c>
      <c r="O3097">
        <f t="shared" si="433"/>
        <v>2023</v>
      </c>
      <c r="P3097" t="str">
        <f t="shared" si="434"/>
        <v>Jan</v>
      </c>
      <c r="Q3097" t="str">
        <f t="shared" si="435"/>
        <v>Jan-2023</v>
      </c>
      <c r="R3097" s="2" t="str">
        <f t="shared" si="440"/>
        <v>CHILDREN</v>
      </c>
    </row>
    <row r="3098" spans="1:18" x14ac:dyDescent="0.35">
      <c r="A3098" s="1">
        <v>44799</v>
      </c>
      <c r="B3098" t="s">
        <v>3130</v>
      </c>
      <c r="C3098">
        <v>99</v>
      </c>
      <c r="D3098" t="s">
        <v>9</v>
      </c>
      <c r="E3098" t="s">
        <v>22</v>
      </c>
      <c r="F3098" t="s">
        <v>11</v>
      </c>
      <c r="G3098" s="6">
        <f>VLOOKUP(F3098,S$11:$T$15, 2, FALSE)</f>
        <v>2503.6022787783868</v>
      </c>
      <c r="H3098" t="s">
        <v>67</v>
      </c>
      <c r="I3098" s="2">
        <v>4007.9</v>
      </c>
      <c r="J3098" t="str">
        <f t="shared" si="436"/>
        <v>&gt;59</v>
      </c>
      <c r="K3098" s="2">
        <f t="shared" si="432"/>
        <v>4408.6900000000005</v>
      </c>
      <c r="L3098" s="2">
        <f t="shared" si="437"/>
        <v>4409</v>
      </c>
      <c r="M3098" s="2">
        <f t="shared" si="438"/>
        <v>4409</v>
      </c>
      <c r="N3098" s="2">
        <f t="shared" si="439"/>
        <v>4408</v>
      </c>
      <c r="O3098">
        <f t="shared" si="433"/>
        <v>2022</v>
      </c>
      <c r="P3098" t="str">
        <f t="shared" si="434"/>
        <v>Aug</v>
      </c>
      <c r="Q3098" t="str">
        <f t="shared" si="435"/>
        <v>Aug-2022</v>
      </c>
      <c r="R3098" s="2" t="str">
        <f t="shared" si="440"/>
        <v>ADULTS</v>
      </c>
    </row>
    <row r="3099" spans="1:18" x14ac:dyDescent="0.35">
      <c r="A3099" s="1">
        <v>45165</v>
      </c>
      <c r="B3099" t="s">
        <v>3131</v>
      </c>
      <c r="C3099">
        <v>96</v>
      </c>
      <c r="D3099" t="s">
        <v>9</v>
      </c>
      <c r="E3099" t="s">
        <v>33</v>
      </c>
      <c r="F3099" t="s">
        <v>30</v>
      </c>
      <c r="G3099" s="6">
        <f>VLOOKUP(F3099,S$11:$T$15, 2, FALSE)</f>
        <v>2496.7676064257025</v>
      </c>
      <c r="H3099" t="s">
        <v>28</v>
      </c>
      <c r="I3099" s="2">
        <v>1490.69</v>
      </c>
      <c r="J3099" t="str">
        <f t="shared" si="436"/>
        <v>&gt;59</v>
      </c>
      <c r="K3099" s="2">
        <f t="shared" si="432"/>
        <v>1639.7590000000002</v>
      </c>
      <c r="L3099" s="2">
        <f t="shared" si="437"/>
        <v>1640</v>
      </c>
      <c r="M3099" s="2">
        <f t="shared" si="438"/>
        <v>1640</v>
      </c>
      <c r="N3099" s="2">
        <f t="shared" si="439"/>
        <v>1639</v>
      </c>
      <c r="O3099">
        <f t="shared" si="433"/>
        <v>2023</v>
      </c>
      <c r="P3099" t="str">
        <f t="shared" si="434"/>
        <v>Aug</v>
      </c>
      <c r="Q3099" t="str">
        <f t="shared" si="435"/>
        <v>Aug-2023</v>
      </c>
      <c r="R3099" s="2" t="str">
        <f t="shared" si="440"/>
        <v>ADULTS</v>
      </c>
    </row>
    <row r="3100" spans="1:18" x14ac:dyDescent="0.35">
      <c r="A3100" s="1">
        <v>44775</v>
      </c>
      <c r="B3100" t="s">
        <v>3132</v>
      </c>
      <c r="C3100">
        <v>94</v>
      </c>
      <c r="D3100" t="s">
        <v>9</v>
      </c>
      <c r="E3100" t="s">
        <v>22</v>
      </c>
      <c r="F3100" t="s">
        <v>23</v>
      </c>
      <c r="G3100" s="6">
        <f>VLOOKUP(F3100,S$11:$T$15, 2, FALSE)</f>
        <v>2440.2966694490819</v>
      </c>
      <c r="H3100" t="s">
        <v>37</v>
      </c>
      <c r="I3100" s="2">
        <v>1979.22</v>
      </c>
      <c r="J3100" t="str">
        <f t="shared" si="436"/>
        <v>&gt;59</v>
      </c>
      <c r="K3100" s="2">
        <f t="shared" si="432"/>
        <v>2177.1420000000003</v>
      </c>
      <c r="L3100" s="2">
        <f t="shared" si="437"/>
        <v>2177</v>
      </c>
      <c r="M3100" s="2">
        <f t="shared" si="438"/>
        <v>2178</v>
      </c>
      <c r="N3100" s="2">
        <f t="shared" si="439"/>
        <v>2177</v>
      </c>
      <c r="O3100">
        <f t="shared" si="433"/>
        <v>2022</v>
      </c>
      <c r="P3100" t="str">
        <f t="shared" si="434"/>
        <v>Aug</v>
      </c>
      <c r="Q3100" t="str">
        <f t="shared" si="435"/>
        <v>Aug-2022</v>
      </c>
      <c r="R3100" s="2" t="str">
        <f t="shared" si="440"/>
        <v>ADULTS</v>
      </c>
    </row>
    <row r="3101" spans="1:18" x14ac:dyDescent="0.35">
      <c r="A3101" s="1">
        <v>45182</v>
      </c>
      <c r="B3101" t="s">
        <v>3133</v>
      </c>
      <c r="C3101">
        <v>59</v>
      </c>
      <c r="D3101" t="s">
        <v>9</v>
      </c>
      <c r="E3101" t="s">
        <v>15</v>
      </c>
      <c r="F3101" t="s">
        <v>11</v>
      </c>
      <c r="G3101" s="6">
        <f>VLOOKUP(F3101,S$11:$T$15, 2, FALSE)</f>
        <v>2503.6022787783868</v>
      </c>
      <c r="H3101" t="s">
        <v>12</v>
      </c>
      <c r="I3101" s="2">
        <v>368.1</v>
      </c>
      <c r="J3101" t="str">
        <f t="shared" si="436"/>
        <v>40-59</v>
      </c>
      <c r="K3101" s="2">
        <f t="shared" si="432"/>
        <v>404.91000000000008</v>
      </c>
      <c r="L3101" s="2">
        <f t="shared" si="437"/>
        <v>405</v>
      </c>
      <c r="M3101" s="2">
        <f t="shared" si="438"/>
        <v>405</v>
      </c>
      <c r="N3101" s="2">
        <f t="shared" si="439"/>
        <v>404</v>
      </c>
      <c r="O3101">
        <f t="shared" si="433"/>
        <v>2023</v>
      </c>
      <c r="P3101" t="str">
        <f t="shared" si="434"/>
        <v>Sep</v>
      </c>
      <c r="Q3101" t="str">
        <f t="shared" si="435"/>
        <v>Sep-2023</v>
      </c>
      <c r="R3101" s="2" t="str">
        <f t="shared" si="440"/>
        <v>ADULTS</v>
      </c>
    </row>
    <row r="3102" spans="1:18" x14ac:dyDescent="0.35">
      <c r="A3102" s="1">
        <v>44984</v>
      </c>
      <c r="B3102" t="s">
        <v>3134</v>
      </c>
      <c r="C3102">
        <v>26</v>
      </c>
      <c r="D3102" t="s">
        <v>9</v>
      </c>
      <c r="E3102" t="s">
        <v>10</v>
      </c>
      <c r="F3102" t="s">
        <v>16</v>
      </c>
      <c r="G3102" s="6">
        <f>VLOOKUP(F3102,S$11:$T$15, 2, FALSE)</f>
        <v>2509.1716796874998</v>
      </c>
      <c r="H3102" t="s">
        <v>67</v>
      </c>
      <c r="I3102" s="2">
        <v>1578.99</v>
      </c>
      <c r="J3102" t="str">
        <f t="shared" si="436"/>
        <v>18-39</v>
      </c>
      <c r="K3102" s="2">
        <f t="shared" si="432"/>
        <v>1736.8890000000001</v>
      </c>
      <c r="L3102" s="2">
        <f t="shared" si="437"/>
        <v>1737</v>
      </c>
      <c r="M3102" s="2">
        <f t="shared" si="438"/>
        <v>1737</v>
      </c>
      <c r="N3102" s="2">
        <f t="shared" si="439"/>
        <v>1736</v>
      </c>
      <c r="O3102">
        <f t="shared" si="433"/>
        <v>2023</v>
      </c>
      <c r="P3102" t="str">
        <f t="shared" si="434"/>
        <v>Feb</v>
      </c>
      <c r="Q3102" t="str">
        <f t="shared" si="435"/>
        <v>Feb-2023</v>
      </c>
      <c r="R3102" s="2" t="str">
        <f t="shared" si="440"/>
        <v>ADULTS</v>
      </c>
    </row>
    <row r="3103" spans="1:18" x14ac:dyDescent="0.35">
      <c r="A3103" s="1">
        <v>44572</v>
      </c>
      <c r="B3103" t="s">
        <v>3135</v>
      </c>
      <c r="C3103">
        <v>64</v>
      </c>
      <c r="D3103" t="s">
        <v>9</v>
      </c>
      <c r="E3103" t="s">
        <v>33</v>
      </c>
      <c r="F3103" t="s">
        <v>11</v>
      </c>
      <c r="G3103" s="6">
        <f>VLOOKUP(F3103,S$11:$T$15, 2, FALSE)</f>
        <v>2503.6022787783868</v>
      </c>
      <c r="H3103" t="s">
        <v>28</v>
      </c>
      <c r="I3103" s="2">
        <v>4364.57</v>
      </c>
      <c r="J3103" t="str">
        <f t="shared" si="436"/>
        <v>&gt;59</v>
      </c>
      <c r="K3103" s="2">
        <f t="shared" si="432"/>
        <v>4801.027</v>
      </c>
      <c r="L3103" s="2">
        <f t="shared" si="437"/>
        <v>4801</v>
      </c>
      <c r="M3103" s="2">
        <f t="shared" si="438"/>
        <v>4802</v>
      </c>
      <c r="N3103" s="2">
        <f t="shared" si="439"/>
        <v>4801</v>
      </c>
      <c r="O3103">
        <f t="shared" si="433"/>
        <v>2022</v>
      </c>
      <c r="P3103" t="str">
        <f t="shared" si="434"/>
        <v>Jan</v>
      </c>
      <c r="Q3103" t="str">
        <f t="shared" si="435"/>
        <v>Jan-2022</v>
      </c>
      <c r="R3103" s="2" t="str">
        <f t="shared" si="440"/>
        <v>ADULTS</v>
      </c>
    </row>
    <row r="3104" spans="1:18" x14ac:dyDescent="0.35">
      <c r="A3104" s="1">
        <v>45198</v>
      </c>
      <c r="B3104" t="s">
        <v>3136</v>
      </c>
      <c r="C3104">
        <v>88</v>
      </c>
      <c r="D3104" t="s">
        <v>14</v>
      </c>
      <c r="E3104" t="s">
        <v>35</v>
      </c>
      <c r="F3104" t="s">
        <v>30</v>
      </c>
      <c r="G3104" s="6">
        <f>VLOOKUP(F3104,S$11:$T$15, 2, FALSE)</f>
        <v>2496.7676064257025</v>
      </c>
      <c r="H3104" t="s">
        <v>40</v>
      </c>
      <c r="I3104" s="2">
        <v>2364.27</v>
      </c>
      <c r="J3104" t="str">
        <f t="shared" si="436"/>
        <v>&gt;59</v>
      </c>
      <c r="K3104" s="2">
        <f t="shared" si="432"/>
        <v>2600.6970000000001</v>
      </c>
      <c r="L3104" s="2">
        <f t="shared" si="437"/>
        <v>2601</v>
      </c>
      <c r="M3104" s="2">
        <f t="shared" si="438"/>
        <v>2601</v>
      </c>
      <c r="N3104" s="2">
        <f t="shared" si="439"/>
        <v>2600</v>
      </c>
      <c r="O3104">
        <f t="shared" si="433"/>
        <v>2023</v>
      </c>
      <c r="P3104" t="str">
        <f t="shared" si="434"/>
        <v>Sep</v>
      </c>
      <c r="Q3104" t="str">
        <f t="shared" si="435"/>
        <v>Sep-2023</v>
      </c>
      <c r="R3104" s="2" t="str">
        <f t="shared" si="440"/>
        <v>ADULTS</v>
      </c>
    </row>
    <row r="3105" spans="1:18" x14ac:dyDescent="0.35">
      <c r="A3105" s="1">
        <v>45126</v>
      </c>
      <c r="B3105" t="s">
        <v>3137</v>
      </c>
      <c r="C3105">
        <v>12</v>
      </c>
      <c r="D3105" t="s">
        <v>21</v>
      </c>
      <c r="E3105" t="s">
        <v>15</v>
      </c>
      <c r="F3105" t="s">
        <v>23</v>
      </c>
      <c r="G3105" s="6">
        <f>VLOOKUP(F3105,S$11:$T$15, 2, FALSE)</f>
        <v>2440.2966694490819</v>
      </c>
      <c r="H3105" t="s">
        <v>40</v>
      </c>
      <c r="I3105" s="2">
        <v>2893.38</v>
      </c>
      <c r="J3105" t="str">
        <f t="shared" si="436"/>
        <v>0-17</v>
      </c>
      <c r="K3105" s="2">
        <f t="shared" si="432"/>
        <v>3182.7180000000003</v>
      </c>
      <c r="L3105" s="2">
        <f t="shared" si="437"/>
        <v>3183</v>
      </c>
      <c r="M3105" s="2">
        <f t="shared" si="438"/>
        <v>3183</v>
      </c>
      <c r="N3105" s="2">
        <f t="shared" si="439"/>
        <v>3182</v>
      </c>
      <c r="O3105">
        <f t="shared" si="433"/>
        <v>2023</v>
      </c>
      <c r="P3105" t="str">
        <f t="shared" si="434"/>
        <v>Jul</v>
      </c>
      <c r="Q3105" t="str">
        <f t="shared" si="435"/>
        <v>Jul-2023</v>
      </c>
      <c r="R3105" s="2" t="str">
        <f t="shared" si="440"/>
        <v>CHILDREN</v>
      </c>
    </row>
    <row r="3106" spans="1:18" x14ac:dyDescent="0.35">
      <c r="A3106" s="1">
        <v>44661</v>
      </c>
      <c r="B3106" t="s">
        <v>3138</v>
      </c>
      <c r="C3106">
        <v>34</v>
      </c>
      <c r="D3106" t="s">
        <v>14</v>
      </c>
      <c r="E3106" t="s">
        <v>22</v>
      </c>
      <c r="F3106" t="s">
        <v>30</v>
      </c>
      <c r="G3106" s="6">
        <f>VLOOKUP(F3106,S$11:$T$15, 2, FALSE)</f>
        <v>2496.7676064257025</v>
      </c>
      <c r="H3106" t="s">
        <v>37</v>
      </c>
      <c r="I3106" s="2">
        <v>767</v>
      </c>
      <c r="J3106" t="str">
        <f t="shared" si="436"/>
        <v>18-39</v>
      </c>
      <c r="K3106" s="2">
        <f t="shared" si="432"/>
        <v>843.7</v>
      </c>
      <c r="L3106" s="2">
        <f t="shared" si="437"/>
        <v>844</v>
      </c>
      <c r="M3106" s="2">
        <f t="shared" si="438"/>
        <v>844</v>
      </c>
      <c r="N3106" s="2">
        <f t="shared" si="439"/>
        <v>843</v>
      </c>
      <c r="O3106">
        <f t="shared" si="433"/>
        <v>2022</v>
      </c>
      <c r="P3106" t="str">
        <f t="shared" si="434"/>
        <v>Apr</v>
      </c>
      <c r="Q3106" t="str">
        <f t="shared" si="435"/>
        <v>Apr-2022</v>
      </c>
      <c r="R3106" s="2" t="str">
        <f t="shared" si="440"/>
        <v>ADULTS</v>
      </c>
    </row>
    <row r="3107" spans="1:18" x14ac:dyDescent="0.35">
      <c r="A3107" s="1">
        <v>45075</v>
      </c>
      <c r="B3107" t="s">
        <v>3139</v>
      </c>
      <c r="C3107">
        <v>17</v>
      </c>
      <c r="D3107" t="s">
        <v>14</v>
      </c>
      <c r="E3107" t="s">
        <v>15</v>
      </c>
      <c r="F3107" t="s">
        <v>11</v>
      </c>
      <c r="G3107" s="6">
        <f>VLOOKUP(F3107,S$11:$T$15, 2, FALSE)</f>
        <v>2503.6022787783868</v>
      </c>
      <c r="H3107" t="s">
        <v>37</v>
      </c>
      <c r="I3107" s="2">
        <v>3207.11</v>
      </c>
      <c r="J3107" t="str">
        <f t="shared" si="436"/>
        <v>0-17</v>
      </c>
      <c r="K3107" s="2">
        <f t="shared" si="432"/>
        <v>3527.8210000000004</v>
      </c>
      <c r="L3107" s="2">
        <f t="shared" si="437"/>
        <v>3528</v>
      </c>
      <c r="M3107" s="2">
        <f t="shared" si="438"/>
        <v>3528</v>
      </c>
      <c r="N3107" s="2">
        <f t="shared" si="439"/>
        <v>3527</v>
      </c>
      <c r="O3107">
        <f t="shared" si="433"/>
        <v>2023</v>
      </c>
      <c r="P3107" t="str">
        <f t="shared" si="434"/>
        <v>May</v>
      </c>
      <c r="Q3107" t="str">
        <f t="shared" si="435"/>
        <v>May-2023</v>
      </c>
      <c r="R3107" s="2" t="str">
        <f t="shared" si="440"/>
        <v>CHILDREN</v>
      </c>
    </row>
    <row r="3108" spans="1:18" x14ac:dyDescent="0.35">
      <c r="A3108" s="1">
        <v>44612</v>
      </c>
      <c r="B3108" t="s">
        <v>3140</v>
      </c>
      <c r="C3108">
        <v>38</v>
      </c>
      <c r="D3108" t="s">
        <v>9</v>
      </c>
      <c r="E3108" t="s">
        <v>33</v>
      </c>
      <c r="F3108" t="s">
        <v>16</v>
      </c>
      <c r="G3108" s="6">
        <f>VLOOKUP(F3108,S$11:$T$15, 2, FALSE)</f>
        <v>2509.1716796874998</v>
      </c>
      <c r="H3108" t="s">
        <v>67</v>
      </c>
      <c r="I3108" s="2">
        <v>537.46</v>
      </c>
      <c r="J3108" t="str">
        <f t="shared" si="436"/>
        <v>18-39</v>
      </c>
      <c r="K3108" s="2">
        <f t="shared" si="432"/>
        <v>591.20600000000013</v>
      </c>
      <c r="L3108" s="2">
        <f t="shared" si="437"/>
        <v>591</v>
      </c>
      <c r="M3108" s="2">
        <f t="shared" si="438"/>
        <v>592</v>
      </c>
      <c r="N3108" s="2">
        <f t="shared" si="439"/>
        <v>591</v>
      </c>
      <c r="O3108">
        <f t="shared" si="433"/>
        <v>2022</v>
      </c>
      <c r="P3108" t="str">
        <f t="shared" si="434"/>
        <v>Feb</v>
      </c>
      <c r="Q3108" t="str">
        <f t="shared" si="435"/>
        <v>Feb-2022</v>
      </c>
      <c r="R3108" s="2" t="str">
        <f t="shared" si="440"/>
        <v>ADULTS</v>
      </c>
    </row>
    <row r="3109" spans="1:18" x14ac:dyDescent="0.35">
      <c r="A3109" s="1">
        <v>44889</v>
      </c>
      <c r="B3109" t="s">
        <v>3141</v>
      </c>
      <c r="C3109">
        <v>47</v>
      </c>
      <c r="D3109" t="s">
        <v>21</v>
      </c>
      <c r="E3109" t="s">
        <v>35</v>
      </c>
      <c r="F3109" t="s">
        <v>23</v>
      </c>
      <c r="G3109" s="6">
        <f>VLOOKUP(F3109,S$11:$T$15, 2, FALSE)</f>
        <v>2440.2966694490819</v>
      </c>
      <c r="H3109" t="s">
        <v>12</v>
      </c>
      <c r="I3109" s="2">
        <v>3985.04</v>
      </c>
      <c r="J3109" t="str">
        <f t="shared" si="436"/>
        <v>40-59</v>
      </c>
      <c r="K3109" s="2">
        <f t="shared" si="432"/>
        <v>4383.5439999999999</v>
      </c>
      <c r="L3109" s="2">
        <f t="shared" si="437"/>
        <v>4384</v>
      </c>
      <c r="M3109" s="2">
        <f t="shared" si="438"/>
        <v>4384</v>
      </c>
      <c r="N3109" s="2">
        <f t="shared" si="439"/>
        <v>4383</v>
      </c>
      <c r="O3109">
        <f t="shared" si="433"/>
        <v>2022</v>
      </c>
      <c r="P3109" t="str">
        <f t="shared" si="434"/>
        <v>Nov</v>
      </c>
      <c r="Q3109" t="str">
        <f t="shared" si="435"/>
        <v>Nov-2022</v>
      </c>
      <c r="R3109" s="2" t="str">
        <f t="shared" si="440"/>
        <v>ADULTS</v>
      </c>
    </row>
    <row r="3110" spans="1:18" x14ac:dyDescent="0.35">
      <c r="A3110" s="1">
        <v>45240</v>
      </c>
      <c r="B3110" t="s">
        <v>3142</v>
      </c>
      <c r="C3110">
        <v>32</v>
      </c>
      <c r="D3110" t="s">
        <v>9</v>
      </c>
      <c r="E3110" t="s">
        <v>27</v>
      </c>
      <c r="F3110" t="s">
        <v>11</v>
      </c>
      <c r="G3110" s="6">
        <f>VLOOKUP(F3110,S$11:$T$15, 2, FALSE)</f>
        <v>2503.6022787783868</v>
      </c>
      <c r="H3110" t="s">
        <v>67</v>
      </c>
      <c r="I3110" s="2">
        <v>129.46</v>
      </c>
      <c r="J3110" t="str">
        <f t="shared" si="436"/>
        <v>18-39</v>
      </c>
      <c r="K3110" s="2">
        <f t="shared" si="432"/>
        <v>142.40600000000003</v>
      </c>
      <c r="L3110" s="2">
        <f t="shared" si="437"/>
        <v>142</v>
      </c>
      <c r="M3110" s="2">
        <f t="shared" si="438"/>
        <v>143</v>
      </c>
      <c r="N3110" s="2">
        <f t="shared" si="439"/>
        <v>142</v>
      </c>
      <c r="O3110">
        <f t="shared" si="433"/>
        <v>2023</v>
      </c>
      <c r="P3110" t="str">
        <f t="shared" si="434"/>
        <v>Nov</v>
      </c>
      <c r="Q3110" t="str">
        <f t="shared" si="435"/>
        <v>Nov-2023</v>
      </c>
      <c r="R3110" s="2" t="str">
        <f t="shared" si="440"/>
        <v>ADULTS</v>
      </c>
    </row>
    <row r="3111" spans="1:18" x14ac:dyDescent="0.35">
      <c r="A3111" s="1">
        <v>44578</v>
      </c>
      <c r="B3111" t="s">
        <v>3143</v>
      </c>
      <c r="C3111">
        <v>53</v>
      </c>
      <c r="D3111" t="s">
        <v>21</v>
      </c>
      <c r="E3111" t="s">
        <v>19</v>
      </c>
      <c r="F3111" t="s">
        <v>30</v>
      </c>
      <c r="G3111" s="6">
        <f>VLOOKUP(F3111,S$11:$T$15, 2, FALSE)</f>
        <v>2496.7676064257025</v>
      </c>
      <c r="H3111" t="s">
        <v>28</v>
      </c>
      <c r="I3111" s="2">
        <v>4246.37</v>
      </c>
      <c r="J3111" t="str">
        <f t="shared" si="436"/>
        <v>40-59</v>
      </c>
      <c r="K3111" s="2">
        <f t="shared" si="432"/>
        <v>4671.0070000000005</v>
      </c>
      <c r="L3111" s="2">
        <f t="shared" si="437"/>
        <v>4671</v>
      </c>
      <c r="M3111" s="2">
        <f t="shared" si="438"/>
        <v>4672</v>
      </c>
      <c r="N3111" s="2">
        <f t="shared" si="439"/>
        <v>4671</v>
      </c>
      <c r="O3111">
        <f t="shared" si="433"/>
        <v>2022</v>
      </c>
      <c r="P3111" t="str">
        <f t="shared" si="434"/>
        <v>Jan</v>
      </c>
      <c r="Q3111" t="str">
        <f t="shared" si="435"/>
        <v>Jan-2022</v>
      </c>
      <c r="R3111" s="2" t="str">
        <f t="shared" si="440"/>
        <v>ADULTS</v>
      </c>
    </row>
    <row r="3112" spans="1:18" x14ac:dyDescent="0.35">
      <c r="A3112" s="1">
        <v>45161</v>
      </c>
      <c r="B3112" t="s">
        <v>3144</v>
      </c>
      <c r="C3112">
        <v>36</v>
      </c>
      <c r="D3112" t="s">
        <v>14</v>
      </c>
      <c r="E3112" t="s">
        <v>35</v>
      </c>
      <c r="F3112" t="s">
        <v>11</v>
      </c>
      <c r="G3112" s="6">
        <f>VLOOKUP(F3112,S$11:$T$15, 2, FALSE)</f>
        <v>2503.6022787783868</v>
      </c>
      <c r="H3112" t="s">
        <v>17</v>
      </c>
      <c r="I3112" s="2">
        <v>2962.61</v>
      </c>
      <c r="J3112" t="str">
        <f t="shared" si="436"/>
        <v>18-39</v>
      </c>
      <c r="K3112" s="2">
        <f t="shared" si="432"/>
        <v>3258.8710000000005</v>
      </c>
      <c r="L3112" s="2">
        <f t="shared" si="437"/>
        <v>3259</v>
      </c>
      <c r="M3112" s="2">
        <f t="shared" si="438"/>
        <v>3259</v>
      </c>
      <c r="N3112" s="2">
        <f t="shared" si="439"/>
        <v>3258</v>
      </c>
      <c r="O3112">
        <f t="shared" si="433"/>
        <v>2023</v>
      </c>
      <c r="P3112" t="str">
        <f t="shared" si="434"/>
        <v>Aug</v>
      </c>
      <c r="Q3112" t="str">
        <f t="shared" si="435"/>
        <v>Aug-2023</v>
      </c>
      <c r="R3112" s="2" t="str">
        <f t="shared" si="440"/>
        <v>ADULTS</v>
      </c>
    </row>
    <row r="3113" spans="1:18" x14ac:dyDescent="0.35">
      <c r="A3113" s="1">
        <v>44610</v>
      </c>
      <c r="B3113" t="s">
        <v>3145</v>
      </c>
      <c r="C3113">
        <v>96</v>
      </c>
      <c r="D3113" t="s">
        <v>21</v>
      </c>
      <c r="E3113" t="s">
        <v>22</v>
      </c>
      <c r="F3113" t="s">
        <v>30</v>
      </c>
      <c r="G3113" s="6">
        <f>VLOOKUP(F3113,S$11:$T$15, 2, FALSE)</f>
        <v>2496.7676064257025</v>
      </c>
      <c r="H3113" t="s">
        <v>12</v>
      </c>
      <c r="I3113" s="2">
        <v>3184.79</v>
      </c>
      <c r="J3113" t="str">
        <f t="shared" si="436"/>
        <v>&gt;59</v>
      </c>
      <c r="K3113" s="2">
        <f t="shared" si="432"/>
        <v>3503.2690000000002</v>
      </c>
      <c r="L3113" s="2">
        <f t="shared" si="437"/>
        <v>3503</v>
      </c>
      <c r="M3113" s="2">
        <f t="shared" si="438"/>
        <v>3504</v>
      </c>
      <c r="N3113" s="2">
        <f t="shared" si="439"/>
        <v>3503</v>
      </c>
      <c r="O3113">
        <f t="shared" si="433"/>
        <v>2022</v>
      </c>
      <c r="P3113" t="str">
        <f t="shared" si="434"/>
        <v>Feb</v>
      </c>
      <c r="Q3113" t="str">
        <f t="shared" si="435"/>
        <v>Feb-2022</v>
      </c>
      <c r="R3113" s="2" t="str">
        <f t="shared" si="440"/>
        <v>ADULTS</v>
      </c>
    </row>
    <row r="3114" spans="1:18" x14ac:dyDescent="0.35">
      <c r="A3114" s="1">
        <v>45105</v>
      </c>
      <c r="B3114" t="s">
        <v>3146</v>
      </c>
      <c r="C3114">
        <v>68</v>
      </c>
      <c r="D3114" t="s">
        <v>21</v>
      </c>
      <c r="E3114" t="s">
        <v>10</v>
      </c>
      <c r="F3114" t="s">
        <v>30</v>
      </c>
      <c r="G3114" s="6">
        <f>VLOOKUP(F3114,S$11:$T$15, 2, FALSE)</f>
        <v>2496.7676064257025</v>
      </c>
      <c r="H3114" t="s">
        <v>12</v>
      </c>
      <c r="I3114" s="2">
        <v>2227.2199999999998</v>
      </c>
      <c r="J3114" t="str">
        <f t="shared" si="436"/>
        <v>&gt;59</v>
      </c>
      <c r="K3114" s="2">
        <f t="shared" si="432"/>
        <v>2449.942</v>
      </c>
      <c r="L3114" s="2">
        <f t="shared" si="437"/>
        <v>2450</v>
      </c>
      <c r="M3114" s="2">
        <f t="shared" si="438"/>
        <v>2450</v>
      </c>
      <c r="N3114" s="2">
        <f t="shared" si="439"/>
        <v>2449</v>
      </c>
      <c r="O3114">
        <f t="shared" si="433"/>
        <v>2023</v>
      </c>
      <c r="P3114" t="str">
        <f t="shared" si="434"/>
        <v>Jun</v>
      </c>
      <c r="Q3114" t="str">
        <f t="shared" si="435"/>
        <v>Jun-2023</v>
      </c>
      <c r="R3114" s="2" t="str">
        <f t="shared" si="440"/>
        <v>ADULTS</v>
      </c>
    </row>
    <row r="3115" spans="1:18" x14ac:dyDescent="0.35">
      <c r="A3115" s="1">
        <v>44589</v>
      </c>
      <c r="B3115" t="s">
        <v>3147</v>
      </c>
      <c r="C3115">
        <v>38</v>
      </c>
      <c r="D3115" t="s">
        <v>21</v>
      </c>
      <c r="E3115" t="s">
        <v>19</v>
      </c>
      <c r="F3115" t="s">
        <v>30</v>
      </c>
      <c r="G3115" s="6">
        <f>VLOOKUP(F3115,S$11:$T$15, 2, FALSE)</f>
        <v>2496.7676064257025</v>
      </c>
      <c r="H3115" t="s">
        <v>67</v>
      </c>
      <c r="I3115" s="2">
        <v>4560.68</v>
      </c>
      <c r="J3115" t="str">
        <f t="shared" si="436"/>
        <v>18-39</v>
      </c>
      <c r="K3115" s="2">
        <f t="shared" si="432"/>
        <v>5016.7480000000005</v>
      </c>
      <c r="L3115" s="2">
        <f t="shared" si="437"/>
        <v>5017</v>
      </c>
      <c r="M3115" s="2">
        <f t="shared" si="438"/>
        <v>5017</v>
      </c>
      <c r="N3115" s="2">
        <f t="shared" si="439"/>
        <v>5016</v>
      </c>
      <c r="O3115">
        <f t="shared" si="433"/>
        <v>2022</v>
      </c>
      <c r="P3115" t="str">
        <f t="shared" si="434"/>
        <v>Jan</v>
      </c>
      <c r="Q3115" t="str">
        <f t="shared" si="435"/>
        <v>Jan-2022</v>
      </c>
      <c r="R3115" s="2" t="str">
        <f t="shared" si="440"/>
        <v>ADULTS</v>
      </c>
    </row>
    <row r="3116" spans="1:18" x14ac:dyDescent="0.35">
      <c r="A3116" s="1">
        <v>45082</v>
      </c>
      <c r="B3116" t="s">
        <v>3148</v>
      </c>
      <c r="C3116">
        <v>83</v>
      </c>
      <c r="D3116" t="s">
        <v>9</v>
      </c>
      <c r="E3116" t="s">
        <v>10</v>
      </c>
      <c r="F3116" t="s">
        <v>23</v>
      </c>
      <c r="G3116" s="6">
        <f>VLOOKUP(F3116,S$11:$T$15, 2, FALSE)</f>
        <v>2440.2966694490819</v>
      </c>
      <c r="H3116" t="s">
        <v>12</v>
      </c>
      <c r="I3116" s="2">
        <v>1018.07</v>
      </c>
      <c r="J3116" t="str">
        <f t="shared" si="436"/>
        <v>&gt;59</v>
      </c>
      <c r="K3116" s="2">
        <f t="shared" si="432"/>
        <v>1119.8770000000002</v>
      </c>
      <c r="L3116" s="2">
        <f t="shared" si="437"/>
        <v>1120</v>
      </c>
      <c r="M3116" s="2">
        <f t="shared" si="438"/>
        <v>1120</v>
      </c>
      <c r="N3116" s="2">
        <f t="shared" si="439"/>
        <v>1119</v>
      </c>
      <c r="O3116">
        <f t="shared" si="433"/>
        <v>2023</v>
      </c>
      <c r="P3116" t="str">
        <f t="shared" si="434"/>
        <v>Jun</v>
      </c>
      <c r="Q3116" t="str">
        <f t="shared" si="435"/>
        <v>Jun-2023</v>
      </c>
      <c r="R3116" s="2" t="str">
        <f t="shared" si="440"/>
        <v>ADULTS</v>
      </c>
    </row>
    <row r="3117" spans="1:18" x14ac:dyDescent="0.35">
      <c r="A3117" s="1">
        <v>44886</v>
      </c>
      <c r="B3117" t="s">
        <v>3149</v>
      </c>
      <c r="C3117">
        <v>19</v>
      </c>
      <c r="D3117" t="s">
        <v>21</v>
      </c>
      <c r="E3117" t="s">
        <v>10</v>
      </c>
      <c r="F3117" t="s">
        <v>30</v>
      </c>
      <c r="G3117" s="6">
        <f>VLOOKUP(F3117,S$11:$T$15, 2, FALSE)</f>
        <v>2496.7676064257025</v>
      </c>
      <c r="H3117" t="s">
        <v>37</v>
      </c>
      <c r="I3117" s="2">
        <v>54.19</v>
      </c>
      <c r="J3117" t="str">
        <f t="shared" si="436"/>
        <v>18-39</v>
      </c>
      <c r="K3117" s="2">
        <f t="shared" si="432"/>
        <v>59.609000000000002</v>
      </c>
      <c r="L3117" s="2">
        <f t="shared" si="437"/>
        <v>60</v>
      </c>
      <c r="M3117" s="2">
        <f t="shared" si="438"/>
        <v>60</v>
      </c>
      <c r="N3117" s="2">
        <f t="shared" si="439"/>
        <v>59</v>
      </c>
      <c r="O3117">
        <f t="shared" si="433"/>
        <v>2022</v>
      </c>
      <c r="P3117" t="str">
        <f t="shared" si="434"/>
        <v>Nov</v>
      </c>
      <c r="Q3117" t="str">
        <f t="shared" si="435"/>
        <v>Nov-2022</v>
      </c>
      <c r="R3117" s="2" t="str">
        <f t="shared" si="440"/>
        <v>ADULTS</v>
      </c>
    </row>
    <row r="3118" spans="1:18" x14ac:dyDescent="0.35">
      <c r="A3118" s="1">
        <v>44715</v>
      </c>
      <c r="B3118" t="s">
        <v>3150</v>
      </c>
      <c r="C3118">
        <v>89</v>
      </c>
      <c r="D3118" t="s">
        <v>14</v>
      </c>
      <c r="E3118" t="s">
        <v>22</v>
      </c>
      <c r="F3118" t="s">
        <v>11</v>
      </c>
      <c r="G3118" s="6">
        <f>VLOOKUP(F3118,S$11:$T$15, 2, FALSE)</f>
        <v>2503.6022787783868</v>
      </c>
      <c r="H3118" t="s">
        <v>17</v>
      </c>
      <c r="I3118" s="2">
        <v>523.24</v>
      </c>
      <c r="J3118" t="str">
        <f t="shared" si="436"/>
        <v>&gt;59</v>
      </c>
      <c r="K3118" s="2">
        <f t="shared" si="432"/>
        <v>575.56400000000008</v>
      </c>
      <c r="L3118" s="2">
        <f t="shared" si="437"/>
        <v>576</v>
      </c>
      <c r="M3118" s="2">
        <f t="shared" si="438"/>
        <v>576</v>
      </c>
      <c r="N3118" s="2">
        <f t="shared" si="439"/>
        <v>575</v>
      </c>
      <c r="O3118">
        <f t="shared" si="433"/>
        <v>2022</v>
      </c>
      <c r="P3118" t="str">
        <f t="shared" si="434"/>
        <v>Jun</v>
      </c>
      <c r="Q3118" t="str">
        <f t="shared" si="435"/>
        <v>Jun-2022</v>
      </c>
      <c r="R3118" s="2" t="str">
        <f t="shared" si="440"/>
        <v>ADULTS</v>
      </c>
    </row>
    <row r="3119" spans="1:18" x14ac:dyDescent="0.35">
      <c r="A3119" s="1">
        <v>44955</v>
      </c>
      <c r="B3119" t="s">
        <v>3151</v>
      </c>
      <c r="C3119">
        <v>28</v>
      </c>
      <c r="D3119" t="s">
        <v>14</v>
      </c>
      <c r="E3119" t="s">
        <v>15</v>
      </c>
      <c r="F3119" t="s">
        <v>11</v>
      </c>
      <c r="G3119" s="6">
        <f>VLOOKUP(F3119,S$11:$T$15, 2, FALSE)</f>
        <v>2503.6022787783868</v>
      </c>
      <c r="H3119" t="s">
        <v>37</v>
      </c>
      <c r="I3119" s="2">
        <v>3484.11</v>
      </c>
      <c r="J3119" t="str">
        <f t="shared" si="436"/>
        <v>18-39</v>
      </c>
      <c r="K3119" s="2">
        <f t="shared" si="432"/>
        <v>3832.5210000000006</v>
      </c>
      <c r="L3119" s="2">
        <f t="shared" si="437"/>
        <v>3833</v>
      </c>
      <c r="M3119" s="2">
        <f t="shared" si="438"/>
        <v>3833</v>
      </c>
      <c r="N3119" s="2">
        <f t="shared" si="439"/>
        <v>3832</v>
      </c>
      <c r="O3119">
        <f t="shared" si="433"/>
        <v>2023</v>
      </c>
      <c r="P3119" t="str">
        <f t="shared" si="434"/>
        <v>Jan</v>
      </c>
      <c r="Q3119" t="str">
        <f t="shared" si="435"/>
        <v>Jan-2023</v>
      </c>
      <c r="R3119" s="2" t="str">
        <f t="shared" si="440"/>
        <v>ADULTS</v>
      </c>
    </row>
    <row r="3120" spans="1:18" x14ac:dyDescent="0.35">
      <c r="A3120" s="1">
        <v>44673</v>
      </c>
      <c r="B3120" t="s">
        <v>3152</v>
      </c>
      <c r="C3120">
        <v>64</v>
      </c>
      <c r="D3120" t="s">
        <v>21</v>
      </c>
      <c r="E3120" t="s">
        <v>25</v>
      </c>
      <c r="F3120" t="s">
        <v>30</v>
      </c>
      <c r="G3120" s="6">
        <f>VLOOKUP(F3120,S$11:$T$15, 2, FALSE)</f>
        <v>2496.7676064257025</v>
      </c>
      <c r="H3120" t="s">
        <v>12</v>
      </c>
      <c r="I3120" s="2">
        <v>200.22</v>
      </c>
      <c r="J3120" t="str">
        <f t="shared" si="436"/>
        <v>&gt;59</v>
      </c>
      <c r="K3120" s="2">
        <f t="shared" si="432"/>
        <v>220.24200000000002</v>
      </c>
      <c r="L3120" s="2">
        <f t="shared" si="437"/>
        <v>220</v>
      </c>
      <c r="M3120" s="2">
        <f t="shared" si="438"/>
        <v>221</v>
      </c>
      <c r="N3120" s="2">
        <f t="shared" si="439"/>
        <v>220</v>
      </c>
      <c r="O3120">
        <f t="shared" si="433"/>
        <v>2022</v>
      </c>
      <c r="P3120" t="str">
        <f t="shared" si="434"/>
        <v>Apr</v>
      </c>
      <c r="Q3120" t="str">
        <f t="shared" si="435"/>
        <v>Apr-2022</v>
      </c>
      <c r="R3120" s="2" t="str">
        <f t="shared" si="440"/>
        <v>ADULTS</v>
      </c>
    </row>
    <row r="3121" spans="1:18" x14ac:dyDescent="0.35">
      <c r="A3121" s="1">
        <v>45034</v>
      </c>
      <c r="B3121" t="s">
        <v>3153</v>
      </c>
      <c r="C3121">
        <v>12</v>
      </c>
      <c r="D3121" t="s">
        <v>14</v>
      </c>
      <c r="E3121" t="s">
        <v>10</v>
      </c>
      <c r="F3121" t="s">
        <v>23</v>
      </c>
      <c r="G3121" s="6">
        <f>VLOOKUP(F3121,S$11:$T$15, 2, FALSE)</f>
        <v>2440.2966694490819</v>
      </c>
      <c r="H3121" t="s">
        <v>40</v>
      </c>
      <c r="I3121" s="2">
        <v>2142.5100000000002</v>
      </c>
      <c r="J3121" t="str">
        <f t="shared" si="436"/>
        <v>0-17</v>
      </c>
      <c r="K3121" s="2">
        <f t="shared" si="432"/>
        <v>2356.7610000000004</v>
      </c>
      <c r="L3121" s="2">
        <f t="shared" si="437"/>
        <v>2357</v>
      </c>
      <c r="M3121" s="2">
        <f t="shared" si="438"/>
        <v>2357</v>
      </c>
      <c r="N3121" s="2">
        <f t="shared" si="439"/>
        <v>2356</v>
      </c>
      <c r="O3121">
        <f t="shared" si="433"/>
        <v>2023</v>
      </c>
      <c r="P3121" t="str">
        <f t="shared" si="434"/>
        <v>Apr</v>
      </c>
      <c r="Q3121" t="str">
        <f t="shared" si="435"/>
        <v>Apr-2023</v>
      </c>
      <c r="R3121" s="2" t="str">
        <f t="shared" si="440"/>
        <v>CHILDREN</v>
      </c>
    </row>
    <row r="3122" spans="1:18" x14ac:dyDescent="0.35">
      <c r="A3122" s="1">
        <v>45233</v>
      </c>
      <c r="B3122" t="s">
        <v>3154</v>
      </c>
      <c r="C3122">
        <v>47</v>
      </c>
      <c r="D3122" t="s">
        <v>9</v>
      </c>
      <c r="E3122" t="s">
        <v>19</v>
      </c>
      <c r="F3122" t="s">
        <v>16</v>
      </c>
      <c r="G3122" s="6">
        <f>VLOOKUP(F3122,S$11:$T$15, 2, FALSE)</f>
        <v>2509.1716796874998</v>
      </c>
      <c r="H3122" t="s">
        <v>12</v>
      </c>
      <c r="I3122" s="2">
        <v>476.76</v>
      </c>
      <c r="J3122" t="str">
        <f t="shared" si="436"/>
        <v>40-59</v>
      </c>
      <c r="K3122" s="2">
        <f t="shared" si="432"/>
        <v>524.43600000000004</v>
      </c>
      <c r="L3122" s="2">
        <f t="shared" si="437"/>
        <v>524</v>
      </c>
      <c r="M3122" s="2">
        <f t="shared" si="438"/>
        <v>525</v>
      </c>
      <c r="N3122" s="2">
        <f t="shared" si="439"/>
        <v>524</v>
      </c>
      <c r="O3122">
        <f t="shared" si="433"/>
        <v>2023</v>
      </c>
      <c r="P3122" t="str">
        <f t="shared" si="434"/>
        <v>Nov</v>
      </c>
      <c r="Q3122" t="str">
        <f t="shared" si="435"/>
        <v>Nov-2023</v>
      </c>
      <c r="R3122" s="2" t="str">
        <f t="shared" si="440"/>
        <v>ADULTS</v>
      </c>
    </row>
    <row r="3123" spans="1:18" x14ac:dyDescent="0.35">
      <c r="A3123" s="1">
        <v>44602</v>
      </c>
      <c r="B3123" t="s">
        <v>3155</v>
      </c>
      <c r="C3123">
        <v>70</v>
      </c>
      <c r="D3123" t="s">
        <v>21</v>
      </c>
      <c r="E3123" t="s">
        <v>15</v>
      </c>
      <c r="F3123" t="s">
        <v>30</v>
      </c>
      <c r="G3123" s="6">
        <f>VLOOKUP(F3123,S$11:$T$15, 2, FALSE)</f>
        <v>2496.7676064257025</v>
      </c>
      <c r="H3123" t="s">
        <v>40</v>
      </c>
      <c r="I3123" s="2">
        <v>3989.47</v>
      </c>
      <c r="J3123" t="str">
        <f t="shared" si="436"/>
        <v>&gt;59</v>
      </c>
      <c r="K3123" s="2">
        <f t="shared" si="432"/>
        <v>4388.4170000000004</v>
      </c>
      <c r="L3123" s="2">
        <f t="shared" si="437"/>
        <v>4388</v>
      </c>
      <c r="M3123" s="2">
        <f t="shared" si="438"/>
        <v>4389</v>
      </c>
      <c r="N3123" s="2">
        <f t="shared" si="439"/>
        <v>4388</v>
      </c>
      <c r="O3123">
        <f t="shared" si="433"/>
        <v>2022</v>
      </c>
      <c r="P3123" t="str">
        <f t="shared" si="434"/>
        <v>Feb</v>
      </c>
      <c r="Q3123" t="str">
        <f t="shared" si="435"/>
        <v>Feb-2022</v>
      </c>
      <c r="R3123" s="2" t="str">
        <f t="shared" si="440"/>
        <v>ADULTS</v>
      </c>
    </row>
    <row r="3124" spans="1:18" x14ac:dyDescent="0.35">
      <c r="A3124" s="1">
        <v>44990</v>
      </c>
      <c r="B3124" t="s">
        <v>3156</v>
      </c>
      <c r="C3124">
        <v>44</v>
      </c>
      <c r="D3124" t="s">
        <v>21</v>
      </c>
      <c r="E3124" t="s">
        <v>15</v>
      </c>
      <c r="F3124" t="s">
        <v>16</v>
      </c>
      <c r="G3124" s="6">
        <f>VLOOKUP(F3124,S$11:$T$15, 2, FALSE)</f>
        <v>2509.1716796874998</v>
      </c>
      <c r="H3124" t="s">
        <v>40</v>
      </c>
      <c r="I3124" s="2">
        <v>3898.19</v>
      </c>
      <c r="J3124" t="str">
        <f t="shared" si="436"/>
        <v>40-59</v>
      </c>
      <c r="K3124" s="2">
        <f t="shared" si="432"/>
        <v>4288.009</v>
      </c>
      <c r="L3124" s="2">
        <f t="shared" si="437"/>
        <v>4288</v>
      </c>
      <c r="M3124" s="2">
        <f t="shared" si="438"/>
        <v>4289</v>
      </c>
      <c r="N3124" s="2">
        <f t="shared" si="439"/>
        <v>4288</v>
      </c>
      <c r="O3124">
        <f t="shared" si="433"/>
        <v>2023</v>
      </c>
      <c r="P3124" t="str">
        <f t="shared" si="434"/>
        <v>Mar</v>
      </c>
      <c r="Q3124" t="str">
        <f t="shared" si="435"/>
        <v>Mar-2023</v>
      </c>
      <c r="R3124" s="2" t="str">
        <f t="shared" si="440"/>
        <v>ADULTS</v>
      </c>
    </row>
    <row r="3125" spans="1:18" x14ac:dyDescent="0.35">
      <c r="A3125" s="1">
        <v>45094</v>
      </c>
      <c r="B3125" t="s">
        <v>3157</v>
      </c>
      <c r="C3125">
        <v>44</v>
      </c>
      <c r="D3125" t="s">
        <v>21</v>
      </c>
      <c r="E3125" t="s">
        <v>33</v>
      </c>
      <c r="F3125" t="s">
        <v>23</v>
      </c>
      <c r="G3125" s="6">
        <f>VLOOKUP(F3125,S$11:$T$15, 2, FALSE)</f>
        <v>2440.2966694490819</v>
      </c>
      <c r="H3125" t="s">
        <v>12</v>
      </c>
      <c r="I3125" s="2">
        <v>4808.6000000000004</v>
      </c>
      <c r="J3125" t="str">
        <f t="shared" si="436"/>
        <v>40-59</v>
      </c>
      <c r="K3125" s="2">
        <f t="shared" si="432"/>
        <v>5289.4600000000009</v>
      </c>
      <c r="L3125" s="2">
        <f t="shared" si="437"/>
        <v>5289</v>
      </c>
      <c r="M3125" s="2">
        <f t="shared" si="438"/>
        <v>5290</v>
      </c>
      <c r="N3125" s="2">
        <f t="shared" si="439"/>
        <v>5289</v>
      </c>
      <c r="O3125">
        <f t="shared" si="433"/>
        <v>2023</v>
      </c>
      <c r="P3125" t="str">
        <f t="shared" si="434"/>
        <v>Jun</v>
      </c>
      <c r="Q3125" t="str">
        <f t="shared" si="435"/>
        <v>Jun-2023</v>
      </c>
      <c r="R3125" s="2" t="str">
        <f t="shared" si="440"/>
        <v>ADULTS</v>
      </c>
    </row>
    <row r="3126" spans="1:18" x14ac:dyDescent="0.35">
      <c r="A3126" s="1">
        <v>44862</v>
      </c>
      <c r="B3126" t="s">
        <v>3158</v>
      </c>
      <c r="C3126">
        <v>13</v>
      </c>
      <c r="D3126" t="s">
        <v>14</v>
      </c>
      <c r="E3126" t="s">
        <v>15</v>
      </c>
      <c r="F3126" t="s">
        <v>11</v>
      </c>
      <c r="G3126" s="6">
        <f>VLOOKUP(F3126,S$11:$T$15, 2, FALSE)</f>
        <v>2503.6022787783868</v>
      </c>
      <c r="H3126" t="s">
        <v>37</v>
      </c>
      <c r="I3126" s="2">
        <v>813.17</v>
      </c>
      <c r="J3126" t="str">
        <f t="shared" si="436"/>
        <v>0-17</v>
      </c>
      <c r="K3126" s="2">
        <f t="shared" si="432"/>
        <v>894.48700000000008</v>
      </c>
      <c r="L3126" s="2">
        <f t="shared" si="437"/>
        <v>894</v>
      </c>
      <c r="M3126" s="2">
        <f t="shared" si="438"/>
        <v>895</v>
      </c>
      <c r="N3126" s="2">
        <f t="shared" si="439"/>
        <v>894</v>
      </c>
      <c r="O3126">
        <f t="shared" si="433"/>
        <v>2022</v>
      </c>
      <c r="P3126" t="str">
        <f t="shared" si="434"/>
        <v>Oct</v>
      </c>
      <c r="Q3126" t="str">
        <f t="shared" si="435"/>
        <v>Oct-2022</v>
      </c>
      <c r="R3126" s="2" t="str">
        <f t="shared" si="440"/>
        <v>CHILDREN</v>
      </c>
    </row>
    <row r="3127" spans="1:18" x14ac:dyDescent="0.35">
      <c r="A3127" s="1">
        <v>44708</v>
      </c>
      <c r="B3127" t="s">
        <v>3159</v>
      </c>
      <c r="C3127">
        <v>56</v>
      </c>
      <c r="D3127" t="s">
        <v>21</v>
      </c>
      <c r="E3127" t="s">
        <v>33</v>
      </c>
      <c r="F3127" t="s">
        <v>30</v>
      </c>
      <c r="G3127" s="6">
        <f>VLOOKUP(F3127,S$11:$T$15, 2, FALSE)</f>
        <v>2496.7676064257025</v>
      </c>
      <c r="H3127" t="s">
        <v>37</v>
      </c>
      <c r="I3127" s="2">
        <v>1696.5</v>
      </c>
      <c r="J3127" t="str">
        <f t="shared" si="436"/>
        <v>40-59</v>
      </c>
      <c r="K3127" s="2">
        <f t="shared" si="432"/>
        <v>1866.15</v>
      </c>
      <c r="L3127" s="2">
        <f t="shared" si="437"/>
        <v>1866</v>
      </c>
      <c r="M3127" s="2">
        <f t="shared" si="438"/>
        <v>1867</v>
      </c>
      <c r="N3127" s="2">
        <f t="shared" si="439"/>
        <v>1866</v>
      </c>
      <c r="O3127">
        <f t="shared" si="433"/>
        <v>2022</v>
      </c>
      <c r="P3127" t="str">
        <f t="shared" si="434"/>
        <v>May</v>
      </c>
      <c r="Q3127" t="str">
        <f t="shared" si="435"/>
        <v>May-2022</v>
      </c>
      <c r="R3127" s="2" t="str">
        <f t="shared" si="440"/>
        <v>ADULTS</v>
      </c>
    </row>
    <row r="3128" spans="1:18" x14ac:dyDescent="0.35">
      <c r="A3128" s="1">
        <v>44666</v>
      </c>
      <c r="B3128" t="s">
        <v>3160</v>
      </c>
      <c r="C3128">
        <v>99</v>
      </c>
      <c r="D3128" t="s">
        <v>21</v>
      </c>
      <c r="E3128" t="s">
        <v>10</v>
      </c>
      <c r="F3128" t="s">
        <v>16</v>
      </c>
      <c r="G3128" s="6">
        <f>VLOOKUP(F3128,S$11:$T$15, 2, FALSE)</f>
        <v>2509.1716796874998</v>
      </c>
      <c r="H3128" t="s">
        <v>17</v>
      </c>
      <c r="I3128" s="2">
        <v>1875.07</v>
      </c>
      <c r="J3128" t="str">
        <f t="shared" si="436"/>
        <v>&gt;59</v>
      </c>
      <c r="K3128" s="2">
        <f t="shared" si="432"/>
        <v>2062.5770000000002</v>
      </c>
      <c r="L3128" s="2">
        <f t="shared" si="437"/>
        <v>2063</v>
      </c>
      <c r="M3128" s="2">
        <f t="shared" si="438"/>
        <v>2063</v>
      </c>
      <c r="N3128" s="2">
        <f t="shared" si="439"/>
        <v>2062</v>
      </c>
      <c r="O3128">
        <f t="shared" si="433"/>
        <v>2022</v>
      </c>
      <c r="P3128" t="str">
        <f t="shared" si="434"/>
        <v>Apr</v>
      </c>
      <c r="Q3128" t="str">
        <f t="shared" si="435"/>
        <v>Apr-2022</v>
      </c>
      <c r="R3128" s="2" t="str">
        <f t="shared" si="440"/>
        <v>ADULTS</v>
      </c>
    </row>
    <row r="3129" spans="1:18" x14ac:dyDescent="0.35">
      <c r="A3129" s="1">
        <v>45178</v>
      </c>
      <c r="B3129" t="s">
        <v>3161</v>
      </c>
      <c r="C3129">
        <v>56</v>
      </c>
      <c r="D3129" t="s">
        <v>9</v>
      </c>
      <c r="E3129" t="s">
        <v>25</v>
      </c>
      <c r="F3129" t="s">
        <v>30</v>
      </c>
      <c r="G3129" s="6">
        <f>VLOOKUP(F3129,S$11:$T$15, 2, FALSE)</f>
        <v>2496.7676064257025</v>
      </c>
      <c r="H3129" t="s">
        <v>28</v>
      </c>
      <c r="I3129" s="2">
        <v>4861.33</v>
      </c>
      <c r="J3129" t="str">
        <f t="shared" si="436"/>
        <v>40-59</v>
      </c>
      <c r="K3129" s="2">
        <f t="shared" si="432"/>
        <v>5347.4630000000006</v>
      </c>
      <c r="L3129" s="2">
        <f t="shared" si="437"/>
        <v>5347</v>
      </c>
      <c r="M3129" s="2">
        <f t="shared" si="438"/>
        <v>5348</v>
      </c>
      <c r="N3129" s="2">
        <f t="shared" si="439"/>
        <v>5347</v>
      </c>
      <c r="O3129">
        <f t="shared" si="433"/>
        <v>2023</v>
      </c>
      <c r="P3129" t="str">
        <f t="shared" si="434"/>
        <v>Sep</v>
      </c>
      <c r="Q3129" t="str">
        <f t="shared" si="435"/>
        <v>Sep-2023</v>
      </c>
      <c r="R3129" s="2" t="str">
        <f t="shared" si="440"/>
        <v>ADULTS</v>
      </c>
    </row>
    <row r="3130" spans="1:18" x14ac:dyDescent="0.35">
      <c r="A3130" s="1">
        <v>44949</v>
      </c>
      <c r="B3130" t="s">
        <v>3162</v>
      </c>
      <c r="C3130">
        <v>83</v>
      </c>
      <c r="D3130" t="s">
        <v>21</v>
      </c>
      <c r="E3130" t="s">
        <v>22</v>
      </c>
      <c r="F3130" t="s">
        <v>23</v>
      </c>
      <c r="G3130" s="6">
        <f>VLOOKUP(F3130,S$11:$T$15, 2, FALSE)</f>
        <v>2440.2966694490819</v>
      </c>
      <c r="H3130" t="s">
        <v>17</v>
      </c>
      <c r="I3130" s="2">
        <v>2347.09</v>
      </c>
      <c r="J3130" t="str">
        <f t="shared" si="436"/>
        <v>&gt;59</v>
      </c>
      <c r="K3130" s="2">
        <f t="shared" si="432"/>
        <v>2581.7990000000004</v>
      </c>
      <c r="L3130" s="2">
        <f t="shared" si="437"/>
        <v>2582</v>
      </c>
      <c r="M3130" s="2">
        <f t="shared" si="438"/>
        <v>2582</v>
      </c>
      <c r="N3130" s="2">
        <f t="shared" si="439"/>
        <v>2581</v>
      </c>
      <c r="O3130">
        <f t="shared" si="433"/>
        <v>2023</v>
      </c>
      <c r="P3130" t="str">
        <f t="shared" si="434"/>
        <v>Jan</v>
      </c>
      <c r="Q3130" t="str">
        <f t="shared" si="435"/>
        <v>Jan-2023</v>
      </c>
      <c r="R3130" s="2" t="str">
        <f t="shared" si="440"/>
        <v>ADULTS</v>
      </c>
    </row>
    <row r="3131" spans="1:18" x14ac:dyDescent="0.35">
      <c r="A3131" s="1">
        <v>44584</v>
      </c>
      <c r="B3131" t="s">
        <v>3163</v>
      </c>
      <c r="C3131">
        <v>59</v>
      </c>
      <c r="D3131" t="s">
        <v>9</v>
      </c>
      <c r="E3131" t="s">
        <v>10</v>
      </c>
      <c r="F3131" t="s">
        <v>23</v>
      </c>
      <c r="G3131" s="6">
        <f>VLOOKUP(F3131,S$11:$T$15, 2, FALSE)</f>
        <v>2440.2966694490819</v>
      </c>
      <c r="H3131" t="s">
        <v>37</v>
      </c>
      <c r="I3131" s="2">
        <v>1606.47</v>
      </c>
      <c r="J3131" t="str">
        <f t="shared" si="436"/>
        <v>40-59</v>
      </c>
      <c r="K3131" s="2">
        <f t="shared" si="432"/>
        <v>1767.1170000000002</v>
      </c>
      <c r="L3131" s="2">
        <f t="shared" si="437"/>
        <v>1767</v>
      </c>
      <c r="M3131" s="2">
        <f t="shared" si="438"/>
        <v>1768</v>
      </c>
      <c r="N3131" s="2">
        <f t="shared" si="439"/>
        <v>1767</v>
      </c>
      <c r="O3131">
        <f t="shared" si="433"/>
        <v>2022</v>
      </c>
      <c r="P3131" t="str">
        <f t="shared" si="434"/>
        <v>Jan</v>
      </c>
      <c r="Q3131" t="str">
        <f t="shared" si="435"/>
        <v>Jan-2022</v>
      </c>
      <c r="R3131" s="2" t="str">
        <f t="shared" si="440"/>
        <v>ADULTS</v>
      </c>
    </row>
    <row r="3132" spans="1:18" x14ac:dyDescent="0.35">
      <c r="A3132" s="1">
        <v>45069</v>
      </c>
      <c r="B3132" t="s">
        <v>3164</v>
      </c>
      <c r="C3132">
        <v>24</v>
      </c>
      <c r="D3132" t="s">
        <v>9</v>
      </c>
      <c r="E3132" t="s">
        <v>25</v>
      </c>
      <c r="F3132" t="s">
        <v>11</v>
      </c>
      <c r="G3132" s="6">
        <f>VLOOKUP(F3132,S$11:$T$15, 2, FALSE)</f>
        <v>2503.6022787783868</v>
      </c>
      <c r="H3132" t="s">
        <v>37</v>
      </c>
      <c r="I3132" s="2">
        <v>3218.35</v>
      </c>
      <c r="J3132" t="str">
        <f t="shared" si="436"/>
        <v>18-39</v>
      </c>
      <c r="K3132" s="2">
        <f t="shared" si="432"/>
        <v>3540.1850000000004</v>
      </c>
      <c r="L3132" s="2">
        <f t="shared" si="437"/>
        <v>3540</v>
      </c>
      <c r="M3132" s="2">
        <f t="shared" si="438"/>
        <v>3541</v>
      </c>
      <c r="N3132" s="2">
        <f t="shared" si="439"/>
        <v>3540</v>
      </c>
      <c r="O3132">
        <f t="shared" si="433"/>
        <v>2023</v>
      </c>
      <c r="P3132" t="str">
        <f t="shared" si="434"/>
        <v>May</v>
      </c>
      <c r="Q3132" t="str">
        <f t="shared" si="435"/>
        <v>May-2023</v>
      </c>
      <c r="R3132" s="2" t="str">
        <f t="shared" si="440"/>
        <v>ADULTS</v>
      </c>
    </row>
    <row r="3133" spans="1:18" x14ac:dyDescent="0.35">
      <c r="A3133" s="1">
        <v>44738</v>
      </c>
      <c r="B3133" t="s">
        <v>3165</v>
      </c>
      <c r="C3133">
        <v>40</v>
      </c>
      <c r="D3133" t="s">
        <v>9</v>
      </c>
      <c r="E3133" t="s">
        <v>25</v>
      </c>
      <c r="F3133" t="s">
        <v>16</v>
      </c>
      <c r="G3133" s="6">
        <f>VLOOKUP(F3133,S$11:$T$15, 2, FALSE)</f>
        <v>2509.1716796874998</v>
      </c>
      <c r="H3133" t="s">
        <v>17</v>
      </c>
      <c r="I3133" s="2">
        <v>4167.5600000000004</v>
      </c>
      <c r="J3133" t="str">
        <f t="shared" si="436"/>
        <v>40-59</v>
      </c>
      <c r="K3133" s="2">
        <f t="shared" si="432"/>
        <v>4584.3160000000007</v>
      </c>
      <c r="L3133" s="2">
        <f t="shared" si="437"/>
        <v>4584</v>
      </c>
      <c r="M3133" s="2">
        <f t="shared" si="438"/>
        <v>4585</v>
      </c>
      <c r="N3133" s="2">
        <f t="shared" si="439"/>
        <v>4584</v>
      </c>
      <c r="O3133">
        <f t="shared" si="433"/>
        <v>2022</v>
      </c>
      <c r="P3133" t="str">
        <f t="shared" si="434"/>
        <v>Jun</v>
      </c>
      <c r="Q3133" t="str">
        <f t="shared" si="435"/>
        <v>Jun-2022</v>
      </c>
      <c r="R3133" s="2" t="str">
        <f t="shared" si="440"/>
        <v>ADULTS</v>
      </c>
    </row>
    <row r="3134" spans="1:18" x14ac:dyDescent="0.35">
      <c r="A3134" s="1">
        <v>44989</v>
      </c>
      <c r="B3134" t="s">
        <v>3166</v>
      </c>
      <c r="C3134">
        <v>90</v>
      </c>
      <c r="D3134" t="s">
        <v>21</v>
      </c>
      <c r="E3134" t="s">
        <v>15</v>
      </c>
      <c r="F3134" t="s">
        <v>23</v>
      </c>
      <c r="G3134" s="6">
        <f>VLOOKUP(F3134,S$11:$T$15, 2, FALSE)</f>
        <v>2440.2966694490819</v>
      </c>
      <c r="H3134" t="s">
        <v>28</v>
      </c>
      <c r="I3134" s="2">
        <v>4870.18</v>
      </c>
      <c r="J3134" t="str">
        <f t="shared" si="436"/>
        <v>&gt;59</v>
      </c>
      <c r="K3134" s="2">
        <f t="shared" si="432"/>
        <v>5357.1980000000003</v>
      </c>
      <c r="L3134" s="2">
        <f t="shared" si="437"/>
        <v>5357</v>
      </c>
      <c r="M3134" s="2">
        <f t="shared" si="438"/>
        <v>5358</v>
      </c>
      <c r="N3134" s="2">
        <f t="shared" si="439"/>
        <v>5357</v>
      </c>
      <c r="O3134">
        <f t="shared" si="433"/>
        <v>2023</v>
      </c>
      <c r="P3134" t="str">
        <f t="shared" si="434"/>
        <v>Mar</v>
      </c>
      <c r="Q3134" t="str">
        <f t="shared" si="435"/>
        <v>Mar-2023</v>
      </c>
      <c r="R3134" s="2" t="str">
        <f t="shared" si="440"/>
        <v>ADULTS</v>
      </c>
    </row>
    <row r="3135" spans="1:18" x14ac:dyDescent="0.35">
      <c r="A3135" s="1">
        <v>44738</v>
      </c>
      <c r="B3135" t="s">
        <v>3167</v>
      </c>
      <c r="C3135">
        <v>25</v>
      </c>
      <c r="D3135" t="s">
        <v>21</v>
      </c>
      <c r="E3135" t="s">
        <v>33</v>
      </c>
      <c r="F3135" t="s">
        <v>30</v>
      </c>
      <c r="G3135" s="6">
        <f>VLOOKUP(F3135,S$11:$T$15, 2, FALSE)</f>
        <v>2496.7676064257025</v>
      </c>
      <c r="H3135" t="s">
        <v>12</v>
      </c>
      <c r="I3135" s="2">
        <v>575.85</v>
      </c>
      <c r="J3135" t="str">
        <f t="shared" si="436"/>
        <v>18-39</v>
      </c>
      <c r="K3135" s="2">
        <f t="shared" si="432"/>
        <v>633.43500000000006</v>
      </c>
      <c r="L3135" s="2">
        <f t="shared" si="437"/>
        <v>633</v>
      </c>
      <c r="M3135" s="2">
        <f t="shared" si="438"/>
        <v>634</v>
      </c>
      <c r="N3135" s="2">
        <f t="shared" si="439"/>
        <v>633</v>
      </c>
      <c r="O3135">
        <f t="shared" si="433"/>
        <v>2022</v>
      </c>
      <c r="P3135" t="str">
        <f t="shared" si="434"/>
        <v>Jun</v>
      </c>
      <c r="Q3135" t="str">
        <f t="shared" si="435"/>
        <v>Jun-2022</v>
      </c>
      <c r="R3135" s="2" t="str">
        <f t="shared" si="440"/>
        <v>ADULTS</v>
      </c>
    </row>
    <row r="3136" spans="1:18" x14ac:dyDescent="0.35">
      <c r="A3136" s="1">
        <v>45263</v>
      </c>
      <c r="B3136" t="s">
        <v>3168</v>
      </c>
      <c r="C3136">
        <v>59</v>
      </c>
      <c r="D3136" t="s">
        <v>9</v>
      </c>
      <c r="E3136" t="s">
        <v>35</v>
      </c>
      <c r="F3136" t="s">
        <v>30</v>
      </c>
      <c r="G3136" s="6">
        <f>VLOOKUP(F3136,S$11:$T$15, 2, FALSE)</f>
        <v>2496.7676064257025</v>
      </c>
      <c r="H3136" t="s">
        <v>28</v>
      </c>
      <c r="I3136" s="2">
        <v>1160.55</v>
      </c>
      <c r="J3136" t="str">
        <f t="shared" si="436"/>
        <v>40-59</v>
      </c>
      <c r="K3136" s="2">
        <f t="shared" si="432"/>
        <v>1276.605</v>
      </c>
      <c r="L3136" s="2">
        <f t="shared" si="437"/>
        <v>1277</v>
      </c>
      <c r="M3136" s="2">
        <f t="shared" si="438"/>
        <v>1277</v>
      </c>
      <c r="N3136" s="2">
        <f t="shared" si="439"/>
        <v>1276</v>
      </c>
      <c r="O3136">
        <f t="shared" si="433"/>
        <v>2023</v>
      </c>
      <c r="P3136" t="str">
        <f t="shared" si="434"/>
        <v>Dec</v>
      </c>
      <c r="Q3136" t="str">
        <f t="shared" si="435"/>
        <v>Dec-2023</v>
      </c>
      <c r="R3136" s="2" t="str">
        <f t="shared" si="440"/>
        <v>ADULTS</v>
      </c>
    </row>
    <row r="3137" spans="1:18" x14ac:dyDescent="0.35">
      <c r="A3137" s="1">
        <v>44962</v>
      </c>
      <c r="B3137" t="s">
        <v>3169</v>
      </c>
      <c r="C3137">
        <v>2</v>
      </c>
      <c r="D3137" t="s">
        <v>9</v>
      </c>
      <c r="E3137" t="s">
        <v>15</v>
      </c>
      <c r="F3137" t="s">
        <v>11</v>
      </c>
      <c r="G3137" s="6">
        <f>VLOOKUP(F3137,S$11:$T$15, 2, FALSE)</f>
        <v>2503.6022787783868</v>
      </c>
      <c r="H3137" t="s">
        <v>40</v>
      </c>
      <c r="I3137" s="2">
        <v>4779.9799999999996</v>
      </c>
      <c r="J3137" t="str">
        <f t="shared" si="436"/>
        <v>0-17</v>
      </c>
      <c r="K3137" s="2">
        <f t="shared" si="432"/>
        <v>5257.9780000000001</v>
      </c>
      <c r="L3137" s="2">
        <f t="shared" si="437"/>
        <v>5258</v>
      </c>
      <c r="M3137" s="2">
        <f t="shared" si="438"/>
        <v>5258</v>
      </c>
      <c r="N3137" s="2">
        <f t="shared" si="439"/>
        <v>5257</v>
      </c>
      <c r="O3137">
        <f t="shared" si="433"/>
        <v>2023</v>
      </c>
      <c r="P3137" t="str">
        <f t="shared" si="434"/>
        <v>Feb</v>
      </c>
      <c r="Q3137" t="str">
        <f t="shared" si="435"/>
        <v>Feb-2023</v>
      </c>
      <c r="R3137" s="2" t="str">
        <f t="shared" si="440"/>
        <v>CHILDREN</v>
      </c>
    </row>
    <row r="3138" spans="1:18" x14ac:dyDescent="0.35">
      <c r="A3138" s="1">
        <v>44858</v>
      </c>
      <c r="B3138" t="s">
        <v>3170</v>
      </c>
      <c r="C3138">
        <v>41</v>
      </c>
      <c r="D3138" t="s">
        <v>9</v>
      </c>
      <c r="E3138" t="s">
        <v>35</v>
      </c>
      <c r="F3138" t="s">
        <v>16</v>
      </c>
      <c r="G3138" s="6">
        <f>VLOOKUP(F3138,S$11:$T$15, 2, FALSE)</f>
        <v>2509.1716796874998</v>
      </c>
      <c r="H3138" t="s">
        <v>17</v>
      </c>
      <c r="I3138" s="2">
        <v>1583.92</v>
      </c>
      <c r="J3138" t="str">
        <f t="shared" si="436"/>
        <v>40-59</v>
      </c>
      <c r="K3138" s="2">
        <f t="shared" ref="K3138:K3201" si="441">I3138*1.1</f>
        <v>1742.3120000000001</v>
      </c>
      <c r="L3138" s="2">
        <f t="shared" si="437"/>
        <v>1742</v>
      </c>
      <c r="M3138" s="2">
        <f t="shared" si="438"/>
        <v>1743</v>
      </c>
      <c r="N3138" s="2">
        <f t="shared" si="439"/>
        <v>1742</v>
      </c>
      <c r="O3138">
        <f t="shared" ref="O3138:O3201" si="442">YEAR(A3138)</f>
        <v>2022</v>
      </c>
      <c r="P3138" t="str">
        <f t="shared" ref="P3138:P3201" si="443">TEXT(A3138, "MMM")</f>
        <v>Oct</v>
      </c>
      <c r="Q3138" t="str">
        <f t="shared" ref="Q3138:Q3201" si="444">TEXT(A3138, "MMM-YYYY")</f>
        <v>Oct-2022</v>
      </c>
      <c r="R3138" s="2" t="str">
        <f t="shared" si="440"/>
        <v>ADULTS</v>
      </c>
    </row>
    <row r="3139" spans="1:18" x14ac:dyDescent="0.35">
      <c r="A3139" s="1">
        <v>45199</v>
      </c>
      <c r="B3139" t="s">
        <v>3171</v>
      </c>
      <c r="C3139">
        <v>40</v>
      </c>
      <c r="D3139" t="s">
        <v>21</v>
      </c>
      <c r="E3139" t="s">
        <v>10</v>
      </c>
      <c r="F3139" t="s">
        <v>16</v>
      </c>
      <c r="G3139" s="6">
        <f>VLOOKUP(F3139,S$11:$T$15, 2, FALSE)</f>
        <v>2509.1716796874998</v>
      </c>
      <c r="H3139" t="s">
        <v>17</v>
      </c>
      <c r="I3139" s="2">
        <v>4130.92</v>
      </c>
      <c r="J3139" t="str">
        <f t="shared" ref="J3139:J3202" si="445">IF(C3139&lt;=17,"0-17",IF(C3139&lt;=39, "18-39", IF(C3139&lt;=59, "40-59", "&gt;59")))</f>
        <v>40-59</v>
      </c>
      <c r="K3139" s="2">
        <f t="shared" si="441"/>
        <v>4544.0120000000006</v>
      </c>
      <c r="L3139" s="2">
        <f t="shared" ref="L3139:L3202" si="446">ROUND(K3139, 0)</f>
        <v>4544</v>
      </c>
      <c r="M3139" s="2">
        <f t="shared" ref="M3139:M3202" si="447">ROUNDUP(K3139, 0)</f>
        <v>4545</v>
      </c>
      <c r="N3139" s="2">
        <f t="shared" ref="N3139:N3202" si="448">ROUNDDOWN(K3139,0)</f>
        <v>4544</v>
      </c>
      <c r="O3139">
        <f t="shared" si="442"/>
        <v>2023</v>
      </c>
      <c r="P3139" t="str">
        <f t="shared" si="443"/>
        <v>Sep</v>
      </c>
      <c r="Q3139" t="str">
        <f t="shared" si="444"/>
        <v>Sep-2023</v>
      </c>
      <c r="R3139" s="2" t="str">
        <f t="shared" ref="R3139:R3202" si="449">IF(C3139&gt;=18, "ADULTS", "CHILDREN")</f>
        <v>ADULTS</v>
      </c>
    </row>
    <row r="3140" spans="1:18" x14ac:dyDescent="0.35">
      <c r="A3140" s="1">
        <v>45032</v>
      </c>
      <c r="B3140" t="s">
        <v>3172</v>
      </c>
      <c r="C3140">
        <v>2</v>
      </c>
      <c r="D3140" t="s">
        <v>21</v>
      </c>
      <c r="E3140" t="s">
        <v>15</v>
      </c>
      <c r="F3140" t="s">
        <v>23</v>
      </c>
      <c r="G3140" s="6">
        <f>VLOOKUP(F3140,S$11:$T$15, 2, FALSE)</f>
        <v>2440.2966694490819</v>
      </c>
      <c r="H3140" t="s">
        <v>40</v>
      </c>
      <c r="I3140" s="2">
        <v>4434.43</v>
      </c>
      <c r="J3140" t="str">
        <f t="shared" si="445"/>
        <v>0-17</v>
      </c>
      <c r="K3140" s="2">
        <f t="shared" si="441"/>
        <v>4877.8730000000005</v>
      </c>
      <c r="L3140" s="2">
        <f t="shared" si="446"/>
        <v>4878</v>
      </c>
      <c r="M3140" s="2">
        <f t="shared" si="447"/>
        <v>4878</v>
      </c>
      <c r="N3140" s="2">
        <f t="shared" si="448"/>
        <v>4877</v>
      </c>
      <c r="O3140">
        <f t="shared" si="442"/>
        <v>2023</v>
      </c>
      <c r="P3140" t="str">
        <f t="shared" si="443"/>
        <v>Apr</v>
      </c>
      <c r="Q3140" t="str">
        <f t="shared" si="444"/>
        <v>Apr-2023</v>
      </c>
      <c r="R3140" s="2" t="str">
        <f t="shared" si="449"/>
        <v>CHILDREN</v>
      </c>
    </row>
    <row r="3141" spans="1:18" x14ac:dyDescent="0.35">
      <c r="A3141" s="1">
        <v>44716</v>
      </c>
      <c r="B3141" t="s">
        <v>3173</v>
      </c>
      <c r="C3141">
        <v>68</v>
      </c>
      <c r="D3141" t="s">
        <v>9</v>
      </c>
      <c r="E3141" t="s">
        <v>25</v>
      </c>
      <c r="F3141" t="s">
        <v>30</v>
      </c>
      <c r="G3141" s="6">
        <f>VLOOKUP(F3141,S$11:$T$15, 2, FALSE)</f>
        <v>2496.7676064257025</v>
      </c>
      <c r="H3141" t="s">
        <v>12</v>
      </c>
      <c r="I3141" s="2">
        <v>3613.24</v>
      </c>
      <c r="J3141" t="str">
        <f t="shared" si="445"/>
        <v>&gt;59</v>
      </c>
      <c r="K3141" s="2">
        <f t="shared" si="441"/>
        <v>3974.5640000000003</v>
      </c>
      <c r="L3141" s="2">
        <f t="shared" si="446"/>
        <v>3975</v>
      </c>
      <c r="M3141" s="2">
        <f t="shared" si="447"/>
        <v>3975</v>
      </c>
      <c r="N3141" s="2">
        <f t="shared" si="448"/>
        <v>3974</v>
      </c>
      <c r="O3141">
        <f t="shared" si="442"/>
        <v>2022</v>
      </c>
      <c r="P3141" t="str">
        <f t="shared" si="443"/>
        <v>Jun</v>
      </c>
      <c r="Q3141" t="str">
        <f t="shared" si="444"/>
        <v>Jun-2022</v>
      </c>
      <c r="R3141" s="2" t="str">
        <f t="shared" si="449"/>
        <v>ADULTS</v>
      </c>
    </row>
    <row r="3142" spans="1:18" x14ac:dyDescent="0.35">
      <c r="A3142" s="1">
        <v>45097</v>
      </c>
      <c r="B3142" t="s">
        <v>3174</v>
      </c>
      <c r="C3142">
        <v>63</v>
      </c>
      <c r="D3142" t="s">
        <v>9</v>
      </c>
      <c r="E3142" t="s">
        <v>19</v>
      </c>
      <c r="F3142" t="s">
        <v>23</v>
      </c>
      <c r="G3142" s="6">
        <f>VLOOKUP(F3142,S$11:$T$15, 2, FALSE)</f>
        <v>2440.2966694490819</v>
      </c>
      <c r="H3142" t="s">
        <v>40</v>
      </c>
      <c r="I3142" s="2">
        <v>915.82</v>
      </c>
      <c r="J3142" t="str">
        <f t="shared" si="445"/>
        <v>&gt;59</v>
      </c>
      <c r="K3142" s="2">
        <f t="shared" si="441"/>
        <v>1007.4020000000002</v>
      </c>
      <c r="L3142" s="2">
        <f t="shared" si="446"/>
        <v>1007</v>
      </c>
      <c r="M3142" s="2">
        <f t="shared" si="447"/>
        <v>1008</v>
      </c>
      <c r="N3142" s="2">
        <f t="shared" si="448"/>
        <v>1007</v>
      </c>
      <c r="O3142">
        <f t="shared" si="442"/>
        <v>2023</v>
      </c>
      <c r="P3142" t="str">
        <f t="shared" si="443"/>
        <v>Jun</v>
      </c>
      <c r="Q3142" t="str">
        <f t="shared" si="444"/>
        <v>Jun-2023</v>
      </c>
      <c r="R3142" s="2" t="str">
        <f t="shared" si="449"/>
        <v>ADULTS</v>
      </c>
    </row>
    <row r="3143" spans="1:18" x14ac:dyDescent="0.35">
      <c r="A3143" s="1">
        <v>44968</v>
      </c>
      <c r="B3143" t="s">
        <v>3175</v>
      </c>
      <c r="C3143">
        <v>56</v>
      </c>
      <c r="D3143" t="s">
        <v>14</v>
      </c>
      <c r="E3143" t="s">
        <v>27</v>
      </c>
      <c r="F3143" t="s">
        <v>16</v>
      </c>
      <c r="G3143" s="6">
        <f>VLOOKUP(F3143,S$11:$T$15, 2, FALSE)</f>
        <v>2509.1716796874998</v>
      </c>
      <c r="H3143" t="s">
        <v>28</v>
      </c>
      <c r="I3143" s="2">
        <v>3569.92</v>
      </c>
      <c r="J3143" t="str">
        <f t="shared" si="445"/>
        <v>40-59</v>
      </c>
      <c r="K3143" s="2">
        <f t="shared" si="441"/>
        <v>3926.9120000000003</v>
      </c>
      <c r="L3143" s="2">
        <f t="shared" si="446"/>
        <v>3927</v>
      </c>
      <c r="M3143" s="2">
        <f t="shared" si="447"/>
        <v>3927</v>
      </c>
      <c r="N3143" s="2">
        <f t="shared" si="448"/>
        <v>3926</v>
      </c>
      <c r="O3143">
        <f t="shared" si="442"/>
        <v>2023</v>
      </c>
      <c r="P3143" t="str">
        <f t="shared" si="443"/>
        <v>Feb</v>
      </c>
      <c r="Q3143" t="str">
        <f t="shared" si="444"/>
        <v>Feb-2023</v>
      </c>
      <c r="R3143" s="2" t="str">
        <f t="shared" si="449"/>
        <v>ADULTS</v>
      </c>
    </row>
    <row r="3144" spans="1:18" x14ac:dyDescent="0.35">
      <c r="A3144" s="1">
        <v>45206</v>
      </c>
      <c r="B3144" t="s">
        <v>3176</v>
      </c>
      <c r="C3144">
        <v>37</v>
      </c>
      <c r="D3144" t="s">
        <v>14</v>
      </c>
      <c r="E3144" t="s">
        <v>10</v>
      </c>
      <c r="F3144" t="s">
        <v>23</v>
      </c>
      <c r="G3144" s="6">
        <f>VLOOKUP(F3144,S$11:$T$15, 2, FALSE)</f>
        <v>2440.2966694490819</v>
      </c>
      <c r="H3144" t="s">
        <v>17</v>
      </c>
      <c r="I3144" s="2">
        <v>2448.8000000000002</v>
      </c>
      <c r="J3144" t="str">
        <f t="shared" si="445"/>
        <v>18-39</v>
      </c>
      <c r="K3144" s="2">
        <f t="shared" si="441"/>
        <v>2693.6800000000003</v>
      </c>
      <c r="L3144" s="2">
        <f t="shared" si="446"/>
        <v>2694</v>
      </c>
      <c r="M3144" s="2">
        <f t="shared" si="447"/>
        <v>2694</v>
      </c>
      <c r="N3144" s="2">
        <f t="shared" si="448"/>
        <v>2693</v>
      </c>
      <c r="O3144">
        <f t="shared" si="442"/>
        <v>2023</v>
      </c>
      <c r="P3144" t="str">
        <f t="shared" si="443"/>
        <v>Oct</v>
      </c>
      <c r="Q3144" t="str">
        <f t="shared" si="444"/>
        <v>Oct-2023</v>
      </c>
      <c r="R3144" s="2" t="str">
        <f t="shared" si="449"/>
        <v>ADULTS</v>
      </c>
    </row>
    <row r="3145" spans="1:18" x14ac:dyDescent="0.35">
      <c r="A3145" s="1">
        <v>44867</v>
      </c>
      <c r="B3145" t="s">
        <v>3177</v>
      </c>
      <c r="C3145">
        <v>71</v>
      </c>
      <c r="D3145" t="s">
        <v>21</v>
      </c>
      <c r="E3145" t="s">
        <v>33</v>
      </c>
      <c r="F3145" t="s">
        <v>23</v>
      </c>
      <c r="G3145" s="6">
        <f>VLOOKUP(F3145,S$11:$T$15, 2, FALSE)</f>
        <v>2440.2966694490819</v>
      </c>
      <c r="H3145" t="s">
        <v>17</v>
      </c>
      <c r="I3145" s="2">
        <v>2271.34</v>
      </c>
      <c r="J3145" t="str">
        <f t="shared" si="445"/>
        <v>&gt;59</v>
      </c>
      <c r="K3145" s="2">
        <f t="shared" si="441"/>
        <v>2498.4740000000002</v>
      </c>
      <c r="L3145" s="2">
        <f t="shared" si="446"/>
        <v>2498</v>
      </c>
      <c r="M3145" s="2">
        <f t="shared" si="447"/>
        <v>2499</v>
      </c>
      <c r="N3145" s="2">
        <f t="shared" si="448"/>
        <v>2498</v>
      </c>
      <c r="O3145">
        <f t="shared" si="442"/>
        <v>2022</v>
      </c>
      <c r="P3145" t="str">
        <f t="shared" si="443"/>
        <v>Nov</v>
      </c>
      <c r="Q3145" t="str">
        <f t="shared" si="444"/>
        <v>Nov-2022</v>
      </c>
      <c r="R3145" s="2" t="str">
        <f t="shared" si="449"/>
        <v>ADULTS</v>
      </c>
    </row>
    <row r="3146" spans="1:18" x14ac:dyDescent="0.35">
      <c r="A3146" s="1">
        <v>44624</v>
      </c>
      <c r="B3146" t="s">
        <v>3178</v>
      </c>
      <c r="C3146">
        <v>61</v>
      </c>
      <c r="D3146" t="s">
        <v>21</v>
      </c>
      <c r="E3146" t="s">
        <v>27</v>
      </c>
      <c r="F3146" t="s">
        <v>23</v>
      </c>
      <c r="G3146" s="6">
        <f>VLOOKUP(F3146,S$11:$T$15, 2, FALSE)</f>
        <v>2440.2966694490819</v>
      </c>
      <c r="H3146" t="s">
        <v>12</v>
      </c>
      <c r="I3146" s="2">
        <v>1329.66</v>
      </c>
      <c r="J3146" t="str">
        <f t="shared" si="445"/>
        <v>&gt;59</v>
      </c>
      <c r="K3146" s="2">
        <f t="shared" si="441"/>
        <v>1462.6260000000002</v>
      </c>
      <c r="L3146" s="2">
        <f t="shared" si="446"/>
        <v>1463</v>
      </c>
      <c r="M3146" s="2">
        <f t="shared" si="447"/>
        <v>1463</v>
      </c>
      <c r="N3146" s="2">
        <f t="shared" si="448"/>
        <v>1462</v>
      </c>
      <c r="O3146">
        <f t="shared" si="442"/>
        <v>2022</v>
      </c>
      <c r="P3146" t="str">
        <f t="shared" si="443"/>
        <v>Mar</v>
      </c>
      <c r="Q3146" t="str">
        <f t="shared" si="444"/>
        <v>Mar-2022</v>
      </c>
      <c r="R3146" s="2" t="str">
        <f t="shared" si="449"/>
        <v>ADULTS</v>
      </c>
    </row>
    <row r="3147" spans="1:18" x14ac:dyDescent="0.35">
      <c r="A3147" s="1">
        <v>45209</v>
      </c>
      <c r="B3147" t="s">
        <v>3179</v>
      </c>
      <c r="C3147">
        <v>7</v>
      </c>
      <c r="D3147" t="s">
        <v>9</v>
      </c>
      <c r="E3147" t="s">
        <v>10</v>
      </c>
      <c r="F3147" t="s">
        <v>30</v>
      </c>
      <c r="G3147" s="6">
        <f>VLOOKUP(F3147,S$11:$T$15, 2, FALSE)</f>
        <v>2496.7676064257025</v>
      </c>
      <c r="H3147" t="s">
        <v>17</v>
      </c>
      <c r="I3147" s="2">
        <v>519.03</v>
      </c>
      <c r="J3147" t="str">
        <f t="shared" si="445"/>
        <v>0-17</v>
      </c>
      <c r="K3147" s="2">
        <f t="shared" si="441"/>
        <v>570.93299999999999</v>
      </c>
      <c r="L3147" s="2">
        <f t="shared" si="446"/>
        <v>571</v>
      </c>
      <c r="M3147" s="2">
        <f t="shared" si="447"/>
        <v>571</v>
      </c>
      <c r="N3147" s="2">
        <f t="shared" si="448"/>
        <v>570</v>
      </c>
      <c r="O3147">
        <f t="shared" si="442"/>
        <v>2023</v>
      </c>
      <c r="P3147" t="str">
        <f t="shared" si="443"/>
        <v>Oct</v>
      </c>
      <c r="Q3147" t="str">
        <f t="shared" si="444"/>
        <v>Oct-2023</v>
      </c>
      <c r="R3147" s="2" t="str">
        <f t="shared" si="449"/>
        <v>CHILDREN</v>
      </c>
    </row>
    <row r="3148" spans="1:18" x14ac:dyDescent="0.35">
      <c r="A3148" s="1">
        <v>45141</v>
      </c>
      <c r="B3148" t="s">
        <v>3180</v>
      </c>
      <c r="C3148">
        <v>25</v>
      </c>
      <c r="D3148" t="s">
        <v>14</v>
      </c>
      <c r="E3148" t="s">
        <v>35</v>
      </c>
      <c r="F3148" t="s">
        <v>11</v>
      </c>
      <c r="G3148" s="6">
        <f>VLOOKUP(F3148,S$11:$T$15, 2, FALSE)</f>
        <v>2503.6022787783868</v>
      </c>
      <c r="H3148" t="s">
        <v>67</v>
      </c>
      <c r="I3148" s="2">
        <v>2562.8200000000002</v>
      </c>
      <c r="J3148" t="str">
        <f t="shared" si="445"/>
        <v>18-39</v>
      </c>
      <c r="K3148" s="2">
        <f t="shared" si="441"/>
        <v>2819.1020000000003</v>
      </c>
      <c r="L3148" s="2">
        <f t="shared" si="446"/>
        <v>2819</v>
      </c>
      <c r="M3148" s="2">
        <f t="shared" si="447"/>
        <v>2820</v>
      </c>
      <c r="N3148" s="2">
        <f t="shared" si="448"/>
        <v>2819</v>
      </c>
      <c r="O3148">
        <f t="shared" si="442"/>
        <v>2023</v>
      </c>
      <c r="P3148" t="str">
        <f t="shared" si="443"/>
        <v>Aug</v>
      </c>
      <c r="Q3148" t="str">
        <f t="shared" si="444"/>
        <v>Aug-2023</v>
      </c>
      <c r="R3148" s="2" t="str">
        <f t="shared" si="449"/>
        <v>ADULTS</v>
      </c>
    </row>
    <row r="3149" spans="1:18" x14ac:dyDescent="0.35">
      <c r="A3149" s="1">
        <v>45022</v>
      </c>
      <c r="B3149" t="s">
        <v>3181</v>
      </c>
      <c r="C3149">
        <v>84</v>
      </c>
      <c r="D3149" t="s">
        <v>21</v>
      </c>
      <c r="E3149" t="s">
        <v>35</v>
      </c>
      <c r="F3149" t="s">
        <v>16</v>
      </c>
      <c r="G3149" s="6">
        <f>VLOOKUP(F3149,S$11:$T$15, 2, FALSE)</f>
        <v>2509.1716796874998</v>
      </c>
      <c r="H3149" t="s">
        <v>40</v>
      </c>
      <c r="I3149" s="2">
        <v>1061.75</v>
      </c>
      <c r="J3149" t="str">
        <f t="shared" si="445"/>
        <v>&gt;59</v>
      </c>
      <c r="K3149" s="2">
        <f t="shared" si="441"/>
        <v>1167.9250000000002</v>
      </c>
      <c r="L3149" s="2">
        <f t="shared" si="446"/>
        <v>1168</v>
      </c>
      <c r="M3149" s="2">
        <f t="shared" si="447"/>
        <v>1168</v>
      </c>
      <c r="N3149" s="2">
        <f t="shared" si="448"/>
        <v>1167</v>
      </c>
      <c r="O3149">
        <f t="shared" si="442"/>
        <v>2023</v>
      </c>
      <c r="P3149" t="str">
        <f t="shared" si="443"/>
        <v>Apr</v>
      </c>
      <c r="Q3149" t="str">
        <f t="shared" si="444"/>
        <v>Apr-2023</v>
      </c>
      <c r="R3149" s="2" t="str">
        <f t="shared" si="449"/>
        <v>ADULTS</v>
      </c>
    </row>
    <row r="3150" spans="1:18" x14ac:dyDescent="0.35">
      <c r="A3150" s="1">
        <v>44871</v>
      </c>
      <c r="B3150" t="s">
        <v>3182</v>
      </c>
      <c r="C3150">
        <v>26</v>
      </c>
      <c r="D3150" t="s">
        <v>9</v>
      </c>
      <c r="E3150" t="s">
        <v>33</v>
      </c>
      <c r="F3150" t="s">
        <v>30</v>
      </c>
      <c r="G3150" s="6">
        <f>VLOOKUP(F3150,S$11:$T$15, 2, FALSE)</f>
        <v>2496.7676064257025</v>
      </c>
      <c r="H3150" t="s">
        <v>28</v>
      </c>
      <c r="I3150" s="2">
        <v>1469.37</v>
      </c>
      <c r="J3150" t="str">
        <f t="shared" si="445"/>
        <v>18-39</v>
      </c>
      <c r="K3150" s="2">
        <f t="shared" si="441"/>
        <v>1616.307</v>
      </c>
      <c r="L3150" s="2">
        <f t="shared" si="446"/>
        <v>1616</v>
      </c>
      <c r="M3150" s="2">
        <f t="shared" si="447"/>
        <v>1617</v>
      </c>
      <c r="N3150" s="2">
        <f t="shared" si="448"/>
        <v>1616</v>
      </c>
      <c r="O3150">
        <f t="shared" si="442"/>
        <v>2022</v>
      </c>
      <c r="P3150" t="str">
        <f t="shared" si="443"/>
        <v>Nov</v>
      </c>
      <c r="Q3150" t="str">
        <f t="shared" si="444"/>
        <v>Nov-2022</v>
      </c>
      <c r="R3150" s="2" t="str">
        <f t="shared" si="449"/>
        <v>ADULTS</v>
      </c>
    </row>
    <row r="3151" spans="1:18" x14ac:dyDescent="0.35">
      <c r="A3151" s="1">
        <v>44945</v>
      </c>
      <c r="B3151" t="s">
        <v>3183</v>
      </c>
      <c r="C3151">
        <v>12</v>
      </c>
      <c r="D3151" t="s">
        <v>21</v>
      </c>
      <c r="E3151" t="s">
        <v>25</v>
      </c>
      <c r="F3151" t="s">
        <v>16</v>
      </c>
      <c r="G3151" s="6">
        <f>VLOOKUP(F3151,S$11:$T$15, 2, FALSE)</f>
        <v>2509.1716796874998</v>
      </c>
      <c r="H3151" t="s">
        <v>28</v>
      </c>
      <c r="I3151" s="2">
        <v>4178.1099999999997</v>
      </c>
      <c r="J3151" t="str">
        <f t="shared" si="445"/>
        <v>0-17</v>
      </c>
      <c r="K3151" s="2">
        <f t="shared" si="441"/>
        <v>4595.9210000000003</v>
      </c>
      <c r="L3151" s="2">
        <f t="shared" si="446"/>
        <v>4596</v>
      </c>
      <c r="M3151" s="2">
        <f t="shared" si="447"/>
        <v>4596</v>
      </c>
      <c r="N3151" s="2">
        <f t="shared" si="448"/>
        <v>4595</v>
      </c>
      <c r="O3151">
        <f t="shared" si="442"/>
        <v>2023</v>
      </c>
      <c r="P3151" t="str">
        <f t="shared" si="443"/>
        <v>Jan</v>
      </c>
      <c r="Q3151" t="str">
        <f t="shared" si="444"/>
        <v>Jan-2023</v>
      </c>
      <c r="R3151" s="2" t="str">
        <f t="shared" si="449"/>
        <v>CHILDREN</v>
      </c>
    </row>
    <row r="3152" spans="1:18" x14ac:dyDescent="0.35">
      <c r="A3152" s="1">
        <v>45006</v>
      </c>
      <c r="B3152" t="s">
        <v>3184</v>
      </c>
      <c r="C3152">
        <v>53</v>
      </c>
      <c r="D3152" t="s">
        <v>9</v>
      </c>
      <c r="E3152" t="s">
        <v>27</v>
      </c>
      <c r="F3152" t="s">
        <v>30</v>
      </c>
      <c r="G3152" s="6">
        <f>VLOOKUP(F3152,S$11:$T$15, 2, FALSE)</f>
        <v>2496.7676064257025</v>
      </c>
      <c r="H3152" t="s">
        <v>17</v>
      </c>
      <c r="I3152" s="2">
        <v>2245.15</v>
      </c>
      <c r="J3152" t="str">
        <f t="shared" si="445"/>
        <v>40-59</v>
      </c>
      <c r="K3152" s="2">
        <f t="shared" si="441"/>
        <v>2469.6650000000004</v>
      </c>
      <c r="L3152" s="2">
        <f t="shared" si="446"/>
        <v>2470</v>
      </c>
      <c r="M3152" s="2">
        <f t="shared" si="447"/>
        <v>2470</v>
      </c>
      <c r="N3152" s="2">
        <f t="shared" si="448"/>
        <v>2469</v>
      </c>
      <c r="O3152">
        <f t="shared" si="442"/>
        <v>2023</v>
      </c>
      <c r="P3152" t="str">
        <f t="shared" si="443"/>
        <v>Mar</v>
      </c>
      <c r="Q3152" t="str">
        <f t="shared" si="444"/>
        <v>Mar-2023</v>
      </c>
      <c r="R3152" s="2" t="str">
        <f t="shared" si="449"/>
        <v>ADULTS</v>
      </c>
    </row>
    <row r="3153" spans="1:18" x14ac:dyDescent="0.35">
      <c r="A3153" s="1">
        <v>44975</v>
      </c>
      <c r="B3153" t="s">
        <v>3185</v>
      </c>
      <c r="C3153">
        <v>1</v>
      </c>
      <c r="D3153" t="s">
        <v>14</v>
      </c>
      <c r="E3153" t="s">
        <v>33</v>
      </c>
      <c r="F3153" t="s">
        <v>30</v>
      </c>
      <c r="G3153" s="6">
        <f>VLOOKUP(F3153,S$11:$T$15, 2, FALSE)</f>
        <v>2496.7676064257025</v>
      </c>
      <c r="H3153" t="s">
        <v>40</v>
      </c>
      <c r="I3153" s="2">
        <v>184.03</v>
      </c>
      <c r="J3153" t="str">
        <f t="shared" si="445"/>
        <v>0-17</v>
      </c>
      <c r="K3153" s="2">
        <f t="shared" si="441"/>
        <v>202.43300000000002</v>
      </c>
      <c r="L3153" s="2">
        <f t="shared" si="446"/>
        <v>202</v>
      </c>
      <c r="M3153" s="2">
        <f t="shared" si="447"/>
        <v>203</v>
      </c>
      <c r="N3153" s="2">
        <f t="shared" si="448"/>
        <v>202</v>
      </c>
      <c r="O3153">
        <f t="shared" si="442"/>
        <v>2023</v>
      </c>
      <c r="P3153" t="str">
        <f t="shared" si="443"/>
        <v>Feb</v>
      </c>
      <c r="Q3153" t="str">
        <f t="shared" si="444"/>
        <v>Feb-2023</v>
      </c>
      <c r="R3153" s="2" t="str">
        <f t="shared" si="449"/>
        <v>CHILDREN</v>
      </c>
    </row>
    <row r="3154" spans="1:18" x14ac:dyDescent="0.35">
      <c r="A3154" s="1">
        <v>44808</v>
      </c>
      <c r="B3154" t="s">
        <v>3186</v>
      </c>
      <c r="C3154">
        <v>12</v>
      </c>
      <c r="D3154" t="s">
        <v>14</v>
      </c>
      <c r="E3154" t="s">
        <v>22</v>
      </c>
      <c r="F3154" t="s">
        <v>30</v>
      </c>
      <c r="G3154" s="6">
        <f>VLOOKUP(F3154,S$11:$T$15, 2, FALSE)</f>
        <v>2496.7676064257025</v>
      </c>
      <c r="H3154" t="s">
        <v>40</v>
      </c>
      <c r="I3154" s="2">
        <v>4575.95</v>
      </c>
      <c r="J3154" t="str">
        <f t="shared" si="445"/>
        <v>0-17</v>
      </c>
      <c r="K3154" s="2">
        <f t="shared" si="441"/>
        <v>5033.5450000000001</v>
      </c>
      <c r="L3154" s="2">
        <f t="shared" si="446"/>
        <v>5034</v>
      </c>
      <c r="M3154" s="2">
        <f t="shared" si="447"/>
        <v>5034</v>
      </c>
      <c r="N3154" s="2">
        <f t="shared" si="448"/>
        <v>5033</v>
      </c>
      <c r="O3154">
        <f t="shared" si="442"/>
        <v>2022</v>
      </c>
      <c r="P3154" t="str">
        <f t="shared" si="443"/>
        <v>Sep</v>
      </c>
      <c r="Q3154" t="str">
        <f t="shared" si="444"/>
        <v>Sep-2022</v>
      </c>
      <c r="R3154" s="2" t="str">
        <f t="shared" si="449"/>
        <v>CHILDREN</v>
      </c>
    </row>
    <row r="3155" spans="1:18" x14ac:dyDescent="0.35">
      <c r="A3155" s="1">
        <v>44776</v>
      </c>
      <c r="B3155" t="s">
        <v>3187</v>
      </c>
      <c r="C3155">
        <v>73</v>
      </c>
      <c r="D3155" t="s">
        <v>21</v>
      </c>
      <c r="E3155" t="s">
        <v>15</v>
      </c>
      <c r="F3155" t="s">
        <v>30</v>
      </c>
      <c r="G3155" s="6">
        <f>VLOOKUP(F3155,S$11:$T$15, 2, FALSE)</f>
        <v>2496.7676064257025</v>
      </c>
      <c r="H3155" t="s">
        <v>40</v>
      </c>
      <c r="I3155" s="2">
        <v>1875.54</v>
      </c>
      <c r="J3155" t="str">
        <f t="shared" si="445"/>
        <v>&gt;59</v>
      </c>
      <c r="K3155" s="2">
        <f t="shared" si="441"/>
        <v>2063.0940000000001</v>
      </c>
      <c r="L3155" s="2">
        <f t="shared" si="446"/>
        <v>2063</v>
      </c>
      <c r="M3155" s="2">
        <f t="shared" si="447"/>
        <v>2064</v>
      </c>
      <c r="N3155" s="2">
        <f t="shared" si="448"/>
        <v>2063</v>
      </c>
      <c r="O3155">
        <f t="shared" si="442"/>
        <v>2022</v>
      </c>
      <c r="P3155" t="str">
        <f t="shared" si="443"/>
        <v>Aug</v>
      </c>
      <c r="Q3155" t="str">
        <f t="shared" si="444"/>
        <v>Aug-2022</v>
      </c>
      <c r="R3155" s="2" t="str">
        <f t="shared" si="449"/>
        <v>ADULTS</v>
      </c>
    </row>
    <row r="3156" spans="1:18" x14ac:dyDescent="0.35">
      <c r="A3156" s="1">
        <v>44620</v>
      </c>
      <c r="B3156" t="s">
        <v>3188</v>
      </c>
      <c r="C3156">
        <v>96</v>
      </c>
      <c r="D3156" t="s">
        <v>9</v>
      </c>
      <c r="E3156" t="s">
        <v>22</v>
      </c>
      <c r="F3156" t="s">
        <v>16</v>
      </c>
      <c r="G3156" s="6">
        <f>VLOOKUP(F3156,S$11:$T$15, 2, FALSE)</f>
        <v>2509.1716796874998</v>
      </c>
      <c r="H3156" t="s">
        <v>12</v>
      </c>
      <c r="I3156" s="2">
        <v>4042.66</v>
      </c>
      <c r="J3156" t="str">
        <f t="shared" si="445"/>
        <v>&gt;59</v>
      </c>
      <c r="K3156" s="2">
        <f t="shared" si="441"/>
        <v>4446.9260000000004</v>
      </c>
      <c r="L3156" s="2">
        <f t="shared" si="446"/>
        <v>4447</v>
      </c>
      <c r="M3156" s="2">
        <f t="shared" si="447"/>
        <v>4447</v>
      </c>
      <c r="N3156" s="2">
        <f t="shared" si="448"/>
        <v>4446</v>
      </c>
      <c r="O3156">
        <f t="shared" si="442"/>
        <v>2022</v>
      </c>
      <c r="P3156" t="str">
        <f t="shared" si="443"/>
        <v>Feb</v>
      </c>
      <c r="Q3156" t="str">
        <f t="shared" si="444"/>
        <v>Feb-2022</v>
      </c>
      <c r="R3156" s="2" t="str">
        <f t="shared" si="449"/>
        <v>ADULTS</v>
      </c>
    </row>
    <row r="3157" spans="1:18" x14ac:dyDescent="0.35">
      <c r="A3157" s="1">
        <v>45006</v>
      </c>
      <c r="B3157" t="s">
        <v>3189</v>
      </c>
      <c r="C3157">
        <v>77</v>
      </c>
      <c r="D3157" t="s">
        <v>14</v>
      </c>
      <c r="E3157" t="s">
        <v>25</v>
      </c>
      <c r="F3157" t="s">
        <v>11</v>
      </c>
      <c r="G3157" s="6">
        <f>VLOOKUP(F3157,S$11:$T$15, 2, FALSE)</f>
        <v>2503.6022787783868</v>
      </c>
      <c r="H3157" t="s">
        <v>28</v>
      </c>
      <c r="I3157" s="2">
        <v>637.61</v>
      </c>
      <c r="J3157" t="str">
        <f t="shared" si="445"/>
        <v>&gt;59</v>
      </c>
      <c r="K3157" s="2">
        <f t="shared" si="441"/>
        <v>701.37100000000009</v>
      </c>
      <c r="L3157" s="2">
        <f t="shared" si="446"/>
        <v>701</v>
      </c>
      <c r="M3157" s="2">
        <f t="shared" si="447"/>
        <v>702</v>
      </c>
      <c r="N3157" s="2">
        <f t="shared" si="448"/>
        <v>701</v>
      </c>
      <c r="O3157">
        <f t="shared" si="442"/>
        <v>2023</v>
      </c>
      <c r="P3157" t="str">
        <f t="shared" si="443"/>
        <v>Mar</v>
      </c>
      <c r="Q3157" t="str">
        <f t="shared" si="444"/>
        <v>Mar-2023</v>
      </c>
      <c r="R3157" s="2" t="str">
        <f t="shared" si="449"/>
        <v>ADULTS</v>
      </c>
    </row>
    <row r="3158" spans="1:18" x14ac:dyDescent="0.35">
      <c r="A3158" s="1">
        <v>44847</v>
      </c>
      <c r="B3158" t="s">
        <v>3190</v>
      </c>
      <c r="C3158">
        <v>73</v>
      </c>
      <c r="D3158" t="s">
        <v>9</v>
      </c>
      <c r="E3158" t="s">
        <v>10</v>
      </c>
      <c r="F3158" t="s">
        <v>23</v>
      </c>
      <c r="G3158" s="6">
        <f>VLOOKUP(F3158,S$11:$T$15, 2, FALSE)</f>
        <v>2440.2966694490819</v>
      </c>
      <c r="H3158" t="s">
        <v>37</v>
      </c>
      <c r="I3158" s="2">
        <v>4130.57</v>
      </c>
      <c r="J3158" t="str">
        <f t="shared" si="445"/>
        <v>&gt;59</v>
      </c>
      <c r="K3158" s="2">
        <f t="shared" si="441"/>
        <v>4543.6270000000004</v>
      </c>
      <c r="L3158" s="2">
        <f t="shared" si="446"/>
        <v>4544</v>
      </c>
      <c r="M3158" s="2">
        <f t="shared" si="447"/>
        <v>4544</v>
      </c>
      <c r="N3158" s="2">
        <f t="shared" si="448"/>
        <v>4543</v>
      </c>
      <c r="O3158">
        <f t="shared" si="442"/>
        <v>2022</v>
      </c>
      <c r="P3158" t="str">
        <f t="shared" si="443"/>
        <v>Oct</v>
      </c>
      <c r="Q3158" t="str">
        <f t="shared" si="444"/>
        <v>Oct-2022</v>
      </c>
      <c r="R3158" s="2" t="str">
        <f t="shared" si="449"/>
        <v>ADULTS</v>
      </c>
    </row>
    <row r="3159" spans="1:18" x14ac:dyDescent="0.35">
      <c r="A3159" s="1">
        <v>44722</v>
      </c>
      <c r="B3159" t="s">
        <v>3191</v>
      </c>
      <c r="C3159">
        <v>80</v>
      </c>
      <c r="D3159" t="s">
        <v>9</v>
      </c>
      <c r="E3159" t="s">
        <v>10</v>
      </c>
      <c r="F3159" t="s">
        <v>11</v>
      </c>
      <c r="G3159" s="6">
        <f>VLOOKUP(F3159,S$11:$T$15, 2, FALSE)</f>
        <v>2503.6022787783868</v>
      </c>
      <c r="H3159" t="s">
        <v>17</v>
      </c>
      <c r="I3159" s="2">
        <v>4901.6499999999996</v>
      </c>
      <c r="J3159" t="str">
        <f t="shared" si="445"/>
        <v>&gt;59</v>
      </c>
      <c r="K3159" s="2">
        <f t="shared" si="441"/>
        <v>5391.8149999999996</v>
      </c>
      <c r="L3159" s="2">
        <f t="shared" si="446"/>
        <v>5392</v>
      </c>
      <c r="M3159" s="2">
        <f t="shared" si="447"/>
        <v>5392</v>
      </c>
      <c r="N3159" s="2">
        <f t="shared" si="448"/>
        <v>5391</v>
      </c>
      <c r="O3159">
        <f t="shared" si="442"/>
        <v>2022</v>
      </c>
      <c r="P3159" t="str">
        <f t="shared" si="443"/>
        <v>Jun</v>
      </c>
      <c r="Q3159" t="str">
        <f t="shared" si="444"/>
        <v>Jun-2022</v>
      </c>
      <c r="R3159" s="2" t="str">
        <f t="shared" si="449"/>
        <v>ADULTS</v>
      </c>
    </row>
    <row r="3160" spans="1:18" x14ac:dyDescent="0.35">
      <c r="A3160" s="1">
        <v>45191</v>
      </c>
      <c r="B3160" t="s">
        <v>3192</v>
      </c>
      <c r="C3160">
        <v>28</v>
      </c>
      <c r="D3160" t="s">
        <v>9</v>
      </c>
      <c r="E3160" t="s">
        <v>15</v>
      </c>
      <c r="F3160" t="s">
        <v>11</v>
      </c>
      <c r="G3160" s="6">
        <f>VLOOKUP(F3160,S$11:$T$15, 2, FALSE)</f>
        <v>2503.6022787783868</v>
      </c>
      <c r="H3160" t="s">
        <v>37</v>
      </c>
      <c r="I3160" s="2">
        <v>2816.06</v>
      </c>
      <c r="J3160" t="str">
        <f t="shared" si="445"/>
        <v>18-39</v>
      </c>
      <c r="K3160" s="2">
        <f t="shared" si="441"/>
        <v>3097.6660000000002</v>
      </c>
      <c r="L3160" s="2">
        <f t="shared" si="446"/>
        <v>3098</v>
      </c>
      <c r="M3160" s="2">
        <f t="shared" si="447"/>
        <v>3098</v>
      </c>
      <c r="N3160" s="2">
        <f t="shared" si="448"/>
        <v>3097</v>
      </c>
      <c r="O3160">
        <f t="shared" si="442"/>
        <v>2023</v>
      </c>
      <c r="P3160" t="str">
        <f t="shared" si="443"/>
        <v>Sep</v>
      </c>
      <c r="Q3160" t="str">
        <f t="shared" si="444"/>
        <v>Sep-2023</v>
      </c>
      <c r="R3160" s="2" t="str">
        <f t="shared" si="449"/>
        <v>ADULTS</v>
      </c>
    </row>
    <row r="3161" spans="1:18" x14ac:dyDescent="0.35">
      <c r="A3161" s="1">
        <v>44835</v>
      </c>
      <c r="B3161" t="s">
        <v>3193</v>
      </c>
      <c r="C3161">
        <v>38</v>
      </c>
      <c r="D3161" t="s">
        <v>21</v>
      </c>
      <c r="E3161" t="s">
        <v>27</v>
      </c>
      <c r="F3161" t="s">
        <v>23</v>
      </c>
      <c r="G3161" s="6">
        <f>VLOOKUP(F3161,S$11:$T$15, 2, FALSE)</f>
        <v>2440.2966694490819</v>
      </c>
      <c r="H3161" t="s">
        <v>28</v>
      </c>
      <c r="I3161" s="2">
        <v>1946.97</v>
      </c>
      <c r="J3161" t="str">
        <f t="shared" si="445"/>
        <v>18-39</v>
      </c>
      <c r="K3161" s="2">
        <f t="shared" si="441"/>
        <v>2141.6670000000004</v>
      </c>
      <c r="L3161" s="2">
        <f t="shared" si="446"/>
        <v>2142</v>
      </c>
      <c r="M3161" s="2">
        <f t="shared" si="447"/>
        <v>2142</v>
      </c>
      <c r="N3161" s="2">
        <f t="shared" si="448"/>
        <v>2141</v>
      </c>
      <c r="O3161">
        <f t="shared" si="442"/>
        <v>2022</v>
      </c>
      <c r="P3161" t="str">
        <f t="shared" si="443"/>
        <v>Oct</v>
      </c>
      <c r="Q3161" t="str">
        <f t="shared" si="444"/>
        <v>Oct-2022</v>
      </c>
      <c r="R3161" s="2" t="str">
        <f t="shared" si="449"/>
        <v>ADULTS</v>
      </c>
    </row>
    <row r="3162" spans="1:18" x14ac:dyDescent="0.35">
      <c r="A3162" s="1">
        <v>45174</v>
      </c>
      <c r="B3162" t="s">
        <v>3194</v>
      </c>
      <c r="C3162">
        <v>80</v>
      </c>
      <c r="D3162" t="s">
        <v>21</v>
      </c>
      <c r="E3162" t="s">
        <v>33</v>
      </c>
      <c r="F3162" t="s">
        <v>30</v>
      </c>
      <c r="G3162" s="6">
        <f>VLOOKUP(F3162,S$11:$T$15, 2, FALSE)</f>
        <v>2496.7676064257025</v>
      </c>
      <c r="H3162" t="s">
        <v>12</v>
      </c>
      <c r="I3162" s="2">
        <v>2147.0300000000002</v>
      </c>
      <c r="J3162" t="str">
        <f t="shared" si="445"/>
        <v>&gt;59</v>
      </c>
      <c r="K3162" s="2">
        <f t="shared" si="441"/>
        <v>2361.7330000000006</v>
      </c>
      <c r="L3162" s="2">
        <f t="shared" si="446"/>
        <v>2362</v>
      </c>
      <c r="M3162" s="2">
        <f t="shared" si="447"/>
        <v>2362</v>
      </c>
      <c r="N3162" s="2">
        <f t="shared" si="448"/>
        <v>2361</v>
      </c>
      <c r="O3162">
        <f t="shared" si="442"/>
        <v>2023</v>
      </c>
      <c r="P3162" t="str">
        <f t="shared" si="443"/>
        <v>Sep</v>
      </c>
      <c r="Q3162" t="str">
        <f t="shared" si="444"/>
        <v>Sep-2023</v>
      </c>
      <c r="R3162" s="2" t="str">
        <f t="shared" si="449"/>
        <v>ADULTS</v>
      </c>
    </row>
    <row r="3163" spans="1:18" x14ac:dyDescent="0.35">
      <c r="A3163" s="1">
        <v>45100</v>
      </c>
      <c r="B3163" t="s">
        <v>3195</v>
      </c>
      <c r="C3163">
        <v>97</v>
      </c>
      <c r="D3163" t="s">
        <v>9</v>
      </c>
      <c r="E3163" t="s">
        <v>25</v>
      </c>
      <c r="F3163" t="s">
        <v>23</v>
      </c>
      <c r="G3163" s="6">
        <f>VLOOKUP(F3163,S$11:$T$15, 2, FALSE)</f>
        <v>2440.2966694490819</v>
      </c>
      <c r="H3163" t="s">
        <v>17</v>
      </c>
      <c r="I3163" s="2">
        <v>4099.99</v>
      </c>
      <c r="J3163" t="str">
        <f t="shared" si="445"/>
        <v>&gt;59</v>
      </c>
      <c r="K3163" s="2">
        <f t="shared" si="441"/>
        <v>4509.9890000000005</v>
      </c>
      <c r="L3163" s="2">
        <f t="shared" si="446"/>
        <v>4510</v>
      </c>
      <c r="M3163" s="2">
        <f t="shared" si="447"/>
        <v>4510</v>
      </c>
      <c r="N3163" s="2">
        <f t="shared" si="448"/>
        <v>4509</v>
      </c>
      <c r="O3163">
        <f t="shared" si="442"/>
        <v>2023</v>
      </c>
      <c r="P3163" t="str">
        <f t="shared" si="443"/>
        <v>Jun</v>
      </c>
      <c r="Q3163" t="str">
        <f t="shared" si="444"/>
        <v>Jun-2023</v>
      </c>
      <c r="R3163" s="2" t="str">
        <f t="shared" si="449"/>
        <v>ADULTS</v>
      </c>
    </row>
    <row r="3164" spans="1:18" x14ac:dyDescent="0.35">
      <c r="A3164" s="1">
        <v>44722</v>
      </c>
      <c r="B3164" t="s">
        <v>3196</v>
      </c>
      <c r="C3164">
        <v>13</v>
      </c>
      <c r="D3164" t="s">
        <v>21</v>
      </c>
      <c r="E3164" t="s">
        <v>19</v>
      </c>
      <c r="F3164" t="s">
        <v>16</v>
      </c>
      <c r="G3164" s="6">
        <f>VLOOKUP(F3164,S$11:$T$15, 2, FALSE)</f>
        <v>2509.1716796874998</v>
      </c>
      <c r="H3164" t="s">
        <v>28</v>
      </c>
      <c r="I3164" s="2">
        <v>2309.34</v>
      </c>
      <c r="J3164" t="str">
        <f t="shared" si="445"/>
        <v>0-17</v>
      </c>
      <c r="K3164" s="2">
        <f t="shared" si="441"/>
        <v>2540.2740000000003</v>
      </c>
      <c r="L3164" s="2">
        <f t="shared" si="446"/>
        <v>2540</v>
      </c>
      <c r="M3164" s="2">
        <f t="shared" si="447"/>
        <v>2541</v>
      </c>
      <c r="N3164" s="2">
        <f t="shared" si="448"/>
        <v>2540</v>
      </c>
      <c r="O3164">
        <f t="shared" si="442"/>
        <v>2022</v>
      </c>
      <c r="P3164" t="str">
        <f t="shared" si="443"/>
        <v>Jun</v>
      </c>
      <c r="Q3164" t="str">
        <f t="shared" si="444"/>
        <v>Jun-2022</v>
      </c>
      <c r="R3164" s="2" t="str">
        <f t="shared" si="449"/>
        <v>CHILDREN</v>
      </c>
    </row>
    <row r="3165" spans="1:18" x14ac:dyDescent="0.35">
      <c r="A3165" s="1">
        <v>44848</v>
      </c>
      <c r="B3165" t="s">
        <v>3197</v>
      </c>
      <c r="C3165">
        <v>98</v>
      </c>
      <c r="D3165" t="s">
        <v>9</v>
      </c>
      <c r="E3165" t="s">
        <v>10</v>
      </c>
      <c r="F3165" t="s">
        <v>23</v>
      </c>
      <c r="G3165" s="6">
        <f>VLOOKUP(F3165,S$11:$T$15, 2, FALSE)</f>
        <v>2440.2966694490819</v>
      </c>
      <c r="H3165" t="s">
        <v>12</v>
      </c>
      <c r="I3165" s="2">
        <v>3065.23</v>
      </c>
      <c r="J3165" t="str">
        <f t="shared" si="445"/>
        <v>&gt;59</v>
      </c>
      <c r="K3165" s="2">
        <f t="shared" si="441"/>
        <v>3371.7530000000002</v>
      </c>
      <c r="L3165" s="2">
        <f t="shared" si="446"/>
        <v>3372</v>
      </c>
      <c r="M3165" s="2">
        <f t="shared" si="447"/>
        <v>3372</v>
      </c>
      <c r="N3165" s="2">
        <f t="shared" si="448"/>
        <v>3371</v>
      </c>
      <c r="O3165">
        <f t="shared" si="442"/>
        <v>2022</v>
      </c>
      <c r="P3165" t="str">
        <f t="shared" si="443"/>
        <v>Oct</v>
      </c>
      <c r="Q3165" t="str">
        <f t="shared" si="444"/>
        <v>Oct-2022</v>
      </c>
      <c r="R3165" s="2" t="str">
        <f t="shared" si="449"/>
        <v>ADULTS</v>
      </c>
    </row>
    <row r="3166" spans="1:18" x14ac:dyDescent="0.35">
      <c r="A3166" s="1">
        <v>45092</v>
      </c>
      <c r="B3166" t="s">
        <v>3198</v>
      </c>
      <c r="C3166">
        <v>41</v>
      </c>
      <c r="D3166" t="s">
        <v>9</v>
      </c>
      <c r="E3166" t="s">
        <v>27</v>
      </c>
      <c r="F3166" t="s">
        <v>16</v>
      </c>
      <c r="G3166" s="6">
        <f>VLOOKUP(F3166,S$11:$T$15, 2, FALSE)</f>
        <v>2509.1716796874998</v>
      </c>
      <c r="H3166" t="s">
        <v>37</v>
      </c>
      <c r="I3166" s="2">
        <v>4642.72</v>
      </c>
      <c r="J3166" t="str">
        <f t="shared" si="445"/>
        <v>40-59</v>
      </c>
      <c r="K3166" s="2">
        <f t="shared" si="441"/>
        <v>5106.9920000000011</v>
      </c>
      <c r="L3166" s="2">
        <f t="shared" si="446"/>
        <v>5107</v>
      </c>
      <c r="M3166" s="2">
        <f t="shared" si="447"/>
        <v>5107</v>
      </c>
      <c r="N3166" s="2">
        <f t="shared" si="448"/>
        <v>5106</v>
      </c>
      <c r="O3166">
        <f t="shared" si="442"/>
        <v>2023</v>
      </c>
      <c r="P3166" t="str">
        <f t="shared" si="443"/>
        <v>Jun</v>
      </c>
      <c r="Q3166" t="str">
        <f t="shared" si="444"/>
        <v>Jun-2023</v>
      </c>
      <c r="R3166" s="2" t="str">
        <f t="shared" si="449"/>
        <v>ADULTS</v>
      </c>
    </row>
    <row r="3167" spans="1:18" x14ac:dyDescent="0.35">
      <c r="A3167" s="1">
        <v>44946</v>
      </c>
      <c r="B3167" t="s">
        <v>3199</v>
      </c>
      <c r="C3167">
        <v>88</v>
      </c>
      <c r="D3167" t="s">
        <v>14</v>
      </c>
      <c r="E3167" t="s">
        <v>35</v>
      </c>
      <c r="F3167" t="s">
        <v>11</v>
      </c>
      <c r="G3167" s="6">
        <f>VLOOKUP(F3167,S$11:$T$15, 2, FALSE)</f>
        <v>2503.6022787783868</v>
      </c>
      <c r="H3167" t="s">
        <v>28</v>
      </c>
      <c r="I3167" s="2">
        <v>1625.37</v>
      </c>
      <c r="J3167" t="str">
        <f t="shared" si="445"/>
        <v>&gt;59</v>
      </c>
      <c r="K3167" s="2">
        <f t="shared" si="441"/>
        <v>1787.9069999999999</v>
      </c>
      <c r="L3167" s="2">
        <f t="shared" si="446"/>
        <v>1788</v>
      </c>
      <c r="M3167" s="2">
        <f t="shared" si="447"/>
        <v>1788</v>
      </c>
      <c r="N3167" s="2">
        <f t="shared" si="448"/>
        <v>1787</v>
      </c>
      <c r="O3167">
        <f t="shared" si="442"/>
        <v>2023</v>
      </c>
      <c r="P3167" t="str">
        <f t="shared" si="443"/>
        <v>Jan</v>
      </c>
      <c r="Q3167" t="str">
        <f t="shared" si="444"/>
        <v>Jan-2023</v>
      </c>
      <c r="R3167" s="2" t="str">
        <f t="shared" si="449"/>
        <v>ADULTS</v>
      </c>
    </row>
    <row r="3168" spans="1:18" x14ac:dyDescent="0.35">
      <c r="A3168" s="1">
        <v>44701</v>
      </c>
      <c r="B3168" t="s">
        <v>3200</v>
      </c>
      <c r="C3168">
        <v>33</v>
      </c>
      <c r="D3168" t="s">
        <v>21</v>
      </c>
      <c r="E3168" t="s">
        <v>33</v>
      </c>
      <c r="F3168" t="s">
        <v>30</v>
      </c>
      <c r="G3168" s="6">
        <f>VLOOKUP(F3168,S$11:$T$15, 2, FALSE)</f>
        <v>2496.7676064257025</v>
      </c>
      <c r="H3168" t="s">
        <v>37</v>
      </c>
      <c r="I3168" s="2">
        <v>4345.37</v>
      </c>
      <c r="J3168" t="str">
        <f t="shared" si="445"/>
        <v>18-39</v>
      </c>
      <c r="K3168" s="2">
        <f t="shared" si="441"/>
        <v>4779.9070000000002</v>
      </c>
      <c r="L3168" s="2">
        <f t="shared" si="446"/>
        <v>4780</v>
      </c>
      <c r="M3168" s="2">
        <f t="shared" si="447"/>
        <v>4780</v>
      </c>
      <c r="N3168" s="2">
        <f t="shared" si="448"/>
        <v>4779</v>
      </c>
      <c r="O3168">
        <f t="shared" si="442"/>
        <v>2022</v>
      </c>
      <c r="P3168" t="str">
        <f t="shared" si="443"/>
        <v>May</v>
      </c>
      <c r="Q3168" t="str">
        <f t="shared" si="444"/>
        <v>May-2022</v>
      </c>
      <c r="R3168" s="2" t="str">
        <f t="shared" si="449"/>
        <v>ADULTS</v>
      </c>
    </row>
    <row r="3169" spans="1:18" x14ac:dyDescent="0.35">
      <c r="A3169" s="1">
        <v>45287</v>
      </c>
      <c r="B3169" t="s">
        <v>3201</v>
      </c>
      <c r="C3169">
        <v>85</v>
      </c>
      <c r="D3169" t="s">
        <v>9</v>
      </c>
      <c r="E3169" t="s">
        <v>35</v>
      </c>
      <c r="F3169" t="s">
        <v>30</v>
      </c>
      <c r="G3169" s="6">
        <f>VLOOKUP(F3169,S$11:$T$15, 2, FALSE)</f>
        <v>2496.7676064257025</v>
      </c>
      <c r="H3169" t="s">
        <v>37</v>
      </c>
      <c r="I3169" s="2">
        <v>4295.47</v>
      </c>
      <c r="J3169" t="str">
        <f t="shared" si="445"/>
        <v>&gt;59</v>
      </c>
      <c r="K3169" s="2">
        <f t="shared" si="441"/>
        <v>4725.0170000000007</v>
      </c>
      <c r="L3169" s="2">
        <f t="shared" si="446"/>
        <v>4725</v>
      </c>
      <c r="M3169" s="2">
        <f t="shared" si="447"/>
        <v>4726</v>
      </c>
      <c r="N3169" s="2">
        <f t="shared" si="448"/>
        <v>4725</v>
      </c>
      <c r="O3169">
        <f t="shared" si="442"/>
        <v>2023</v>
      </c>
      <c r="P3169" t="str">
        <f t="shared" si="443"/>
        <v>Dec</v>
      </c>
      <c r="Q3169" t="str">
        <f t="shared" si="444"/>
        <v>Dec-2023</v>
      </c>
      <c r="R3169" s="2" t="str">
        <f t="shared" si="449"/>
        <v>ADULTS</v>
      </c>
    </row>
    <row r="3170" spans="1:18" x14ac:dyDescent="0.35">
      <c r="A3170" s="1">
        <v>44749</v>
      </c>
      <c r="B3170" t="s">
        <v>3202</v>
      </c>
      <c r="C3170">
        <v>93</v>
      </c>
      <c r="D3170" t="s">
        <v>14</v>
      </c>
      <c r="E3170" t="s">
        <v>35</v>
      </c>
      <c r="F3170" t="s">
        <v>30</v>
      </c>
      <c r="G3170" s="6">
        <f>VLOOKUP(F3170,S$11:$T$15, 2, FALSE)</f>
        <v>2496.7676064257025</v>
      </c>
      <c r="H3170" t="s">
        <v>28</v>
      </c>
      <c r="I3170" s="2">
        <v>633.45000000000005</v>
      </c>
      <c r="J3170" t="str">
        <f t="shared" si="445"/>
        <v>&gt;59</v>
      </c>
      <c r="K3170" s="2">
        <f t="shared" si="441"/>
        <v>696.79500000000007</v>
      </c>
      <c r="L3170" s="2">
        <f t="shared" si="446"/>
        <v>697</v>
      </c>
      <c r="M3170" s="2">
        <f t="shared" si="447"/>
        <v>697</v>
      </c>
      <c r="N3170" s="2">
        <f t="shared" si="448"/>
        <v>696</v>
      </c>
      <c r="O3170">
        <f t="shared" si="442"/>
        <v>2022</v>
      </c>
      <c r="P3170" t="str">
        <f t="shared" si="443"/>
        <v>Jul</v>
      </c>
      <c r="Q3170" t="str">
        <f t="shared" si="444"/>
        <v>Jul-2022</v>
      </c>
      <c r="R3170" s="2" t="str">
        <f t="shared" si="449"/>
        <v>ADULTS</v>
      </c>
    </row>
    <row r="3171" spans="1:18" x14ac:dyDescent="0.35">
      <c r="A3171" s="1">
        <v>44739</v>
      </c>
      <c r="B3171" t="s">
        <v>3203</v>
      </c>
      <c r="C3171">
        <v>1</v>
      </c>
      <c r="D3171" t="s">
        <v>14</v>
      </c>
      <c r="E3171" t="s">
        <v>19</v>
      </c>
      <c r="F3171" t="s">
        <v>11</v>
      </c>
      <c r="G3171" s="6">
        <f>VLOOKUP(F3171,S$11:$T$15, 2, FALSE)</f>
        <v>2503.6022787783868</v>
      </c>
      <c r="H3171" t="s">
        <v>28</v>
      </c>
      <c r="I3171" s="2">
        <v>4382.62</v>
      </c>
      <c r="J3171" t="str">
        <f t="shared" si="445"/>
        <v>0-17</v>
      </c>
      <c r="K3171" s="2">
        <f t="shared" si="441"/>
        <v>4820.8820000000005</v>
      </c>
      <c r="L3171" s="2">
        <f t="shared" si="446"/>
        <v>4821</v>
      </c>
      <c r="M3171" s="2">
        <f t="shared" si="447"/>
        <v>4821</v>
      </c>
      <c r="N3171" s="2">
        <f t="shared" si="448"/>
        <v>4820</v>
      </c>
      <c r="O3171">
        <f t="shared" si="442"/>
        <v>2022</v>
      </c>
      <c r="P3171" t="str">
        <f t="shared" si="443"/>
        <v>Jun</v>
      </c>
      <c r="Q3171" t="str">
        <f t="shared" si="444"/>
        <v>Jun-2022</v>
      </c>
      <c r="R3171" s="2" t="str">
        <f t="shared" si="449"/>
        <v>CHILDREN</v>
      </c>
    </row>
    <row r="3172" spans="1:18" x14ac:dyDescent="0.35">
      <c r="A3172" s="1">
        <v>44702</v>
      </c>
      <c r="B3172" t="s">
        <v>3204</v>
      </c>
      <c r="C3172">
        <v>41</v>
      </c>
      <c r="D3172" t="s">
        <v>14</v>
      </c>
      <c r="E3172" t="s">
        <v>33</v>
      </c>
      <c r="F3172" t="s">
        <v>11</v>
      </c>
      <c r="G3172" s="6">
        <f>VLOOKUP(F3172,S$11:$T$15, 2, FALSE)</f>
        <v>2503.6022787783868</v>
      </c>
      <c r="H3172" t="s">
        <v>37</v>
      </c>
      <c r="I3172" s="2">
        <v>1977.05</v>
      </c>
      <c r="J3172" t="str">
        <f t="shared" si="445"/>
        <v>40-59</v>
      </c>
      <c r="K3172" s="2">
        <f t="shared" si="441"/>
        <v>2174.7550000000001</v>
      </c>
      <c r="L3172" s="2">
        <f t="shared" si="446"/>
        <v>2175</v>
      </c>
      <c r="M3172" s="2">
        <f t="shared" si="447"/>
        <v>2175</v>
      </c>
      <c r="N3172" s="2">
        <f t="shared" si="448"/>
        <v>2174</v>
      </c>
      <c r="O3172">
        <f t="shared" si="442"/>
        <v>2022</v>
      </c>
      <c r="P3172" t="str">
        <f t="shared" si="443"/>
        <v>May</v>
      </c>
      <c r="Q3172" t="str">
        <f t="shared" si="444"/>
        <v>May-2022</v>
      </c>
      <c r="R3172" s="2" t="str">
        <f t="shared" si="449"/>
        <v>ADULTS</v>
      </c>
    </row>
    <row r="3173" spans="1:18" x14ac:dyDescent="0.35">
      <c r="A3173" s="1">
        <v>45148</v>
      </c>
      <c r="B3173" t="s">
        <v>3205</v>
      </c>
      <c r="C3173">
        <v>30</v>
      </c>
      <c r="D3173" t="s">
        <v>21</v>
      </c>
      <c r="E3173" t="s">
        <v>15</v>
      </c>
      <c r="F3173" t="s">
        <v>16</v>
      </c>
      <c r="G3173" s="6">
        <f>VLOOKUP(F3173,S$11:$T$15, 2, FALSE)</f>
        <v>2509.1716796874998</v>
      </c>
      <c r="H3173" t="s">
        <v>40</v>
      </c>
      <c r="I3173" s="2">
        <v>146.63</v>
      </c>
      <c r="J3173" t="str">
        <f t="shared" si="445"/>
        <v>18-39</v>
      </c>
      <c r="K3173" s="2">
        <f t="shared" si="441"/>
        <v>161.29300000000001</v>
      </c>
      <c r="L3173" s="2">
        <f t="shared" si="446"/>
        <v>161</v>
      </c>
      <c r="M3173" s="2">
        <f t="shared" si="447"/>
        <v>162</v>
      </c>
      <c r="N3173" s="2">
        <f t="shared" si="448"/>
        <v>161</v>
      </c>
      <c r="O3173">
        <f t="shared" si="442"/>
        <v>2023</v>
      </c>
      <c r="P3173" t="str">
        <f t="shared" si="443"/>
        <v>Aug</v>
      </c>
      <c r="Q3173" t="str">
        <f t="shared" si="444"/>
        <v>Aug-2023</v>
      </c>
      <c r="R3173" s="2" t="str">
        <f t="shared" si="449"/>
        <v>ADULTS</v>
      </c>
    </row>
    <row r="3174" spans="1:18" x14ac:dyDescent="0.35">
      <c r="A3174" s="1">
        <v>45239</v>
      </c>
      <c r="B3174" t="s">
        <v>3206</v>
      </c>
      <c r="C3174">
        <v>61</v>
      </c>
      <c r="D3174" t="s">
        <v>21</v>
      </c>
      <c r="E3174" t="s">
        <v>19</v>
      </c>
      <c r="F3174" t="s">
        <v>30</v>
      </c>
      <c r="G3174" s="6">
        <f>VLOOKUP(F3174,S$11:$T$15, 2, FALSE)</f>
        <v>2496.7676064257025</v>
      </c>
      <c r="H3174" t="s">
        <v>28</v>
      </c>
      <c r="I3174" s="2">
        <v>3720.48</v>
      </c>
      <c r="J3174" t="str">
        <f t="shared" si="445"/>
        <v>&gt;59</v>
      </c>
      <c r="K3174" s="2">
        <f t="shared" si="441"/>
        <v>4092.5280000000002</v>
      </c>
      <c r="L3174" s="2">
        <f t="shared" si="446"/>
        <v>4093</v>
      </c>
      <c r="M3174" s="2">
        <f t="shared" si="447"/>
        <v>4093</v>
      </c>
      <c r="N3174" s="2">
        <f t="shared" si="448"/>
        <v>4092</v>
      </c>
      <c r="O3174">
        <f t="shared" si="442"/>
        <v>2023</v>
      </c>
      <c r="P3174" t="str">
        <f t="shared" si="443"/>
        <v>Nov</v>
      </c>
      <c r="Q3174" t="str">
        <f t="shared" si="444"/>
        <v>Nov-2023</v>
      </c>
      <c r="R3174" s="2" t="str">
        <f t="shared" si="449"/>
        <v>ADULTS</v>
      </c>
    </row>
    <row r="3175" spans="1:18" x14ac:dyDescent="0.35">
      <c r="A3175" s="1">
        <v>44831</v>
      </c>
      <c r="B3175" t="s">
        <v>3207</v>
      </c>
      <c r="C3175">
        <v>8</v>
      </c>
      <c r="D3175" t="s">
        <v>14</v>
      </c>
      <c r="E3175" t="s">
        <v>19</v>
      </c>
      <c r="F3175" t="s">
        <v>11</v>
      </c>
      <c r="G3175" s="6">
        <f>VLOOKUP(F3175,S$11:$T$15, 2, FALSE)</f>
        <v>2503.6022787783868</v>
      </c>
      <c r="H3175" t="s">
        <v>40</v>
      </c>
      <c r="I3175" s="2">
        <v>2063.06</v>
      </c>
      <c r="J3175" t="str">
        <f t="shared" si="445"/>
        <v>0-17</v>
      </c>
      <c r="K3175" s="2">
        <f t="shared" si="441"/>
        <v>2269.366</v>
      </c>
      <c r="L3175" s="2">
        <f t="shared" si="446"/>
        <v>2269</v>
      </c>
      <c r="M3175" s="2">
        <f t="shared" si="447"/>
        <v>2270</v>
      </c>
      <c r="N3175" s="2">
        <f t="shared" si="448"/>
        <v>2269</v>
      </c>
      <c r="O3175">
        <f t="shared" si="442"/>
        <v>2022</v>
      </c>
      <c r="P3175" t="str">
        <f t="shared" si="443"/>
        <v>Sep</v>
      </c>
      <c r="Q3175" t="str">
        <f t="shared" si="444"/>
        <v>Sep-2022</v>
      </c>
      <c r="R3175" s="2" t="str">
        <f t="shared" si="449"/>
        <v>CHILDREN</v>
      </c>
    </row>
    <row r="3176" spans="1:18" x14ac:dyDescent="0.35">
      <c r="A3176" s="1">
        <v>45167</v>
      </c>
      <c r="B3176" t="s">
        <v>3208</v>
      </c>
      <c r="C3176">
        <v>14</v>
      </c>
      <c r="D3176" t="s">
        <v>14</v>
      </c>
      <c r="E3176" t="s">
        <v>22</v>
      </c>
      <c r="F3176" t="s">
        <v>30</v>
      </c>
      <c r="G3176" s="6">
        <f>VLOOKUP(F3176,S$11:$T$15, 2, FALSE)</f>
        <v>2496.7676064257025</v>
      </c>
      <c r="H3176" t="s">
        <v>37</v>
      </c>
      <c r="I3176" s="2">
        <v>1602.11</v>
      </c>
      <c r="J3176" t="str">
        <f t="shared" si="445"/>
        <v>0-17</v>
      </c>
      <c r="K3176" s="2">
        <f t="shared" si="441"/>
        <v>1762.3210000000001</v>
      </c>
      <c r="L3176" s="2">
        <f t="shared" si="446"/>
        <v>1762</v>
      </c>
      <c r="M3176" s="2">
        <f t="shared" si="447"/>
        <v>1763</v>
      </c>
      <c r="N3176" s="2">
        <f t="shared" si="448"/>
        <v>1762</v>
      </c>
      <c r="O3176">
        <f t="shared" si="442"/>
        <v>2023</v>
      </c>
      <c r="P3176" t="str">
        <f t="shared" si="443"/>
        <v>Aug</v>
      </c>
      <c r="Q3176" t="str">
        <f t="shared" si="444"/>
        <v>Aug-2023</v>
      </c>
      <c r="R3176" s="2" t="str">
        <f t="shared" si="449"/>
        <v>CHILDREN</v>
      </c>
    </row>
    <row r="3177" spans="1:18" x14ac:dyDescent="0.35">
      <c r="A3177" s="1">
        <v>44711</v>
      </c>
      <c r="B3177" t="s">
        <v>3209</v>
      </c>
      <c r="C3177">
        <v>53</v>
      </c>
      <c r="D3177" t="s">
        <v>14</v>
      </c>
      <c r="E3177" t="s">
        <v>15</v>
      </c>
      <c r="F3177" t="s">
        <v>16</v>
      </c>
      <c r="G3177" s="6">
        <f>VLOOKUP(F3177,S$11:$T$15, 2, FALSE)</f>
        <v>2509.1716796874998</v>
      </c>
      <c r="H3177" t="s">
        <v>17</v>
      </c>
      <c r="I3177" s="2">
        <v>2234.13</v>
      </c>
      <c r="J3177" t="str">
        <f t="shared" si="445"/>
        <v>40-59</v>
      </c>
      <c r="K3177" s="2">
        <f t="shared" si="441"/>
        <v>2457.5430000000001</v>
      </c>
      <c r="L3177" s="2">
        <f t="shared" si="446"/>
        <v>2458</v>
      </c>
      <c r="M3177" s="2">
        <f t="shared" si="447"/>
        <v>2458</v>
      </c>
      <c r="N3177" s="2">
        <f t="shared" si="448"/>
        <v>2457</v>
      </c>
      <c r="O3177">
        <f t="shared" si="442"/>
        <v>2022</v>
      </c>
      <c r="P3177" t="str">
        <f t="shared" si="443"/>
        <v>May</v>
      </c>
      <c r="Q3177" t="str">
        <f t="shared" si="444"/>
        <v>May-2022</v>
      </c>
      <c r="R3177" s="2" t="str">
        <f t="shared" si="449"/>
        <v>ADULTS</v>
      </c>
    </row>
    <row r="3178" spans="1:18" x14ac:dyDescent="0.35">
      <c r="A3178" s="1">
        <v>44966</v>
      </c>
      <c r="B3178" t="s">
        <v>3210</v>
      </c>
      <c r="C3178">
        <v>9</v>
      </c>
      <c r="D3178" t="s">
        <v>9</v>
      </c>
      <c r="E3178" t="s">
        <v>27</v>
      </c>
      <c r="F3178" t="s">
        <v>23</v>
      </c>
      <c r="G3178" s="6">
        <f>VLOOKUP(F3178,S$11:$T$15, 2, FALSE)</f>
        <v>2440.2966694490819</v>
      </c>
      <c r="H3178" t="s">
        <v>40</v>
      </c>
      <c r="I3178" s="2">
        <v>1177.1099999999999</v>
      </c>
      <c r="J3178" t="str">
        <f t="shared" si="445"/>
        <v>0-17</v>
      </c>
      <c r="K3178" s="2">
        <f t="shared" si="441"/>
        <v>1294.8209999999999</v>
      </c>
      <c r="L3178" s="2">
        <f t="shared" si="446"/>
        <v>1295</v>
      </c>
      <c r="M3178" s="2">
        <f t="shared" si="447"/>
        <v>1295</v>
      </c>
      <c r="N3178" s="2">
        <f t="shared" si="448"/>
        <v>1294</v>
      </c>
      <c r="O3178">
        <f t="shared" si="442"/>
        <v>2023</v>
      </c>
      <c r="P3178" t="str">
        <f t="shared" si="443"/>
        <v>Feb</v>
      </c>
      <c r="Q3178" t="str">
        <f t="shared" si="444"/>
        <v>Feb-2023</v>
      </c>
      <c r="R3178" s="2" t="str">
        <f t="shared" si="449"/>
        <v>CHILDREN</v>
      </c>
    </row>
    <row r="3179" spans="1:18" x14ac:dyDescent="0.35">
      <c r="A3179" s="1">
        <v>45235</v>
      </c>
      <c r="B3179" t="s">
        <v>3211</v>
      </c>
      <c r="C3179">
        <v>6</v>
      </c>
      <c r="D3179" t="s">
        <v>14</v>
      </c>
      <c r="E3179" t="s">
        <v>19</v>
      </c>
      <c r="F3179" t="s">
        <v>11</v>
      </c>
      <c r="G3179" s="6">
        <f>VLOOKUP(F3179,S$11:$T$15, 2, FALSE)</f>
        <v>2503.6022787783868</v>
      </c>
      <c r="H3179" t="s">
        <v>12</v>
      </c>
      <c r="I3179" s="2">
        <v>1903.42</v>
      </c>
      <c r="J3179" t="str">
        <f t="shared" si="445"/>
        <v>0-17</v>
      </c>
      <c r="K3179" s="2">
        <f t="shared" si="441"/>
        <v>2093.7620000000002</v>
      </c>
      <c r="L3179" s="2">
        <f t="shared" si="446"/>
        <v>2094</v>
      </c>
      <c r="M3179" s="2">
        <f t="shared" si="447"/>
        <v>2094</v>
      </c>
      <c r="N3179" s="2">
        <f t="shared" si="448"/>
        <v>2093</v>
      </c>
      <c r="O3179">
        <f t="shared" si="442"/>
        <v>2023</v>
      </c>
      <c r="P3179" t="str">
        <f t="shared" si="443"/>
        <v>Nov</v>
      </c>
      <c r="Q3179" t="str">
        <f t="shared" si="444"/>
        <v>Nov-2023</v>
      </c>
      <c r="R3179" s="2" t="str">
        <f t="shared" si="449"/>
        <v>CHILDREN</v>
      </c>
    </row>
    <row r="3180" spans="1:18" x14ac:dyDescent="0.35">
      <c r="A3180" s="1">
        <v>44799</v>
      </c>
      <c r="B3180" t="s">
        <v>3212</v>
      </c>
      <c r="C3180">
        <v>62</v>
      </c>
      <c r="D3180" t="s">
        <v>14</v>
      </c>
      <c r="E3180" t="s">
        <v>35</v>
      </c>
      <c r="F3180" t="s">
        <v>11</v>
      </c>
      <c r="G3180" s="6">
        <f>VLOOKUP(F3180,S$11:$T$15, 2, FALSE)</f>
        <v>2503.6022787783868</v>
      </c>
      <c r="H3180" t="s">
        <v>17</v>
      </c>
      <c r="I3180" s="2">
        <v>2841.48</v>
      </c>
      <c r="J3180" t="str">
        <f t="shared" si="445"/>
        <v>&gt;59</v>
      </c>
      <c r="K3180" s="2">
        <f t="shared" si="441"/>
        <v>3125.6280000000002</v>
      </c>
      <c r="L3180" s="2">
        <f t="shared" si="446"/>
        <v>3126</v>
      </c>
      <c r="M3180" s="2">
        <f t="shared" si="447"/>
        <v>3126</v>
      </c>
      <c r="N3180" s="2">
        <f t="shared" si="448"/>
        <v>3125</v>
      </c>
      <c r="O3180">
        <f t="shared" si="442"/>
        <v>2022</v>
      </c>
      <c r="P3180" t="str">
        <f t="shared" si="443"/>
        <v>Aug</v>
      </c>
      <c r="Q3180" t="str">
        <f t="shared" si="444"/>
        <v>Aug-2022</v>
      </c>
      <c r="R3180" s="2" t="str">
        <f t="shared" si="449"/>
        <v>ADULTS</v>
      </c>
    </row>
    <row r="3181" spans="1:18" x14ac:dyDescent="0.35">
      <c r="A3181" s="1">
        <v>45223</v>
      </c>
      <c r="B3181" t="s">
        <v>3213</v>
      </c>
      <c r="C3181">
        <v>42</v>
      </c>
      <c r="D3181" t="s">
        <v>9</v>
      </c>
      <c r="E3181" t="s">
        <v>10</v>
      </c>
      <c r="F3181" t="s">
        <v>16</v>
      </c>
      <c r="G3181" s="6">
        <f>VLOOKUP(F3181,S$11:$T$15, 2, FALSE)</f>
        <v>2509.1716796874998</v>
      </c>
      <c r="H3181" t="s">
        <v>12</v>
      </c>
      <c r="I3181" s="2">
        <v>2986.79</v>
      </c>
      <c r="J3181" t="str">
        <f t="shared" si="445"/>
        <v>40-59</v>
      </c>
      <c r="K3181" s="2">
        <f t="shared" si="441"/>
        <v>3285.4690000000001</v>
      </c>
      <c r="L3181" s="2">
        <f t="shared" si="446"/>
        <v>3285</v>
      </c>
      <c r="M3181" s="2">
        <f t="shared" si="447"/>
        <v>3286</v>
      </c>
      <c r="N3181" s="2">
        <f t="shared" si="448"/>
        <v>3285</v>
      </c>
      <c r="O3181">
        <f t="shared" si="442"/>
        <v>2023</v>
      </c>
      <c r="P3181" t="str">
        <f t="shared" si="443"/>
        <v>Oct</v>
      </c>
      <c r="Q3181" t="str">
        <f t="shared" si="444"/>
        <v>Oct-2023</v>
      </c>
      <c r="R3181" s="2" t="str">
        <f t="shared" si="449"/>
        <v>ADULTS</v>
      </c>
    </row>
    <row r="3182" spans="1:18" x14ac:dyDescent="0.35">
      <c r="A3182" s="1">
        <v>44949</v>
      </c>
      <c r="B3182" t="s">
        <v>3214</v>
      </c>
      <c r="C3182">
        <v>83</v>
      </c>
      <c r="D3182" t="s">
        <v>21</v>
      </c>
      <c r="E3182" t="s">
        <v>33</v>
      </c>
      <c r="F3182" t="s">
        <v>11</v>
      </c>
      <c r="G3182" s="6">
        <f>VLOOKUP(F3182,S$11:$T$15, 2, FALSE)</f>
        <v>2503.6022787783868</v>
      </c>
      <c r="H3182" t="s">
        <v>17</v>
      </c>
      <c r="I3182" s="2">
        <v>4404.5600000000004</v>
      </c>
      <c r="J3182" t="str">
        <f t="shared" si="445"/>
        <v>&gt;59</v>
      </c>
      <c r="K3182" s="2">
        <f t="shared" si="441"/>
        <v>4845.0160000000005</v>
      </c>
      <c r="L3182" s="2">
        <f t="shared" si="446"/>
        <v>4845</v>
      </c>
      <c r="M3182" s="2">
        <f t="shared" si="447"/>
        <v>4846</v>
      </c>
      <c r="N3182" s="2">
        <f t="shared" si="448"/>
        <v>4845</v>
      </c>
      <c r="O3182">
        <f t="shared" si="442"/>
        <v>2023</v>
      </c>
      <c r="P3182" t="str">
        <f t="shared" si="443"/>
        <v>Jan</v>
      </c>
      <c r="Q3182" t="str">
        <f t="shared" si="444"/>
        <v>Jan-2023</v>
      </c>
      <c r="R3182" s="2" t="str">
        <f t="shared" si="449"/>
        <v>ADULTS</v>
      </c>
    </row>
    <row r="3183" spans="1:18" x14ac:dyDescent="0.35">
      <c r="A3183" s="1">
        <v>44703</v>
      </c>
      <c r="B3183" t="s">
        <v>3215</v>
      </c>
      <c r="C3183">
        <v>77</v>
      </c>
      <c r="D3183" t="s">
        <v>9</v>
      </c>
      <c r="E3183" t="s">
        <v>10</v>
      </c>
      <c r="F3183" t="s">
        <v>23</v>
      </c>
      <c r="G3183" s="6">
        <f>VLOOKUP(F3183,S$11:$T$15, 2, FALSE)</f>
        <v>2440.2966694490819</v>
      </c>
      <c r="H3183" t="s">
        <v>17</v>
      </c>
      <c r="I3183" s="2">
        <v>810.91</v>
      </c>
      <c r="J3183" t="str">
        <f t="shared" si="445"/>
        <v>&gt;59</v>
      </c>
      <c r="K3183" s="2">
        <f t="shared" si="441"/>
        <v>892.00100000000009</v>
      </c>
      <c r="L3183" s="2">
        <f t="shared" si="446"/>
        <v>892</v>
      </c>
      <c r="M3183" s="2">
        <f t="shared" si="447"/>
        <v>893</v>
      </c>
      <c r="N3183" s="2">
        <f t="shared" si="448"/>
        <v>892</v>
      </c>
      <c r="O3183">
        <f t="shared" si="442"/>
        <v>2022</v>
      </c>
      <c r="P3183" t="str">
        <f t="shared" si="443"/>
        <v>May</v>
      </c>
      <c r="Q3183" t="str">
        <f t="shared" si="444"/>
        <v>May-2022</v>
      </c>
      <c r="R3183" s="2" t="str">
        <f t="shared" si="449"/>
        <v>ADULTS</v>
      </c>
    </row>
    <row r="3184" spans="1:18" x14ac:dyDescent="0.35">
      <c r="A3184" s="1">
        <v>45080</v>
      </c>
      <c r="B3184" t="s">
        <v>3216</v>
      </c>
      <c r="C3184">
        <v>26</v>
      </c>
      <c r="D3184" t="s">
        <v>14</v>
      </c>
      <c r="E3184" t="s">
        <v>10</v>
      </c>
      <c r="F3184" t="s">
        <v>23</v>
      </c>
      <c r="G3184" s="6">
        <f>VLOOKUP(F3184,S$11:$T$15, 2, FALSE)</f>
        <v>2440.2966694490819</v>
      </c>
      <c r="H3184" t="s">
        <v>28</v>
      </c>
      <c r="I3184" s="2">
        <v>3813.8</v>
      </c>
      <c r="J3184" t="str">
        <f t="shared" si="445"/>
        <v>18-39</v>
      </c>
      <c r="K3184" s="2">
        <f t="shared" si="441"/>
        <v>4195.18</v>
      </c>
      <c r="L3184" s="2">
        <f t="shared" si="446"/>
        <v>4195</v>
      </c>
      <c r="M3184" s="2">
        <f t="shared" si="447"/>
        <v>4196</v>
      </c>
      <c r="N3184" s="2">
        <f t="shared" si="448"/>
        <v>4195</v>
      </c>
      <c r="O3184">
        <f t="shared" si="442"/>
        <v>2023</v>
      </c>
      <c r="P3184" t="str">
        <f t="shared" si="443"/>
        <v>Jun</v>
      </c>
      <c r="Q3184" t="str">
        <f t="shared" si="444"/>
        <v>Jun-2023</v>
      </c>
      <c r="R3184" s="2" t="str">
        <f t="shared" si="449"/>
        <v>ADULTS</v>
      </c>
    </row>
    <row r="3185" spans="1:18" x14ac:dyDescent="0.35">
      <c r="A3185" s="1">
        <v>44688</v>
      </c>
      <c r="B3185" t="s">
        <v>3217</v>
      </c>
      <c r="C3185">
        <v>25</v>
      </c>
      <c r="D3185" t="s">
        <v>14</v>
      </c>
      <c r="E3185" t="s">
        <v>35</v>
      </c>
      <c r="F3185" t="s">
        <v>16</v>
      </c>
      <c r="G3185" s="6">
        <f>VLOOKUP(F3185,S$11:$T$15, 2, FALSE)</f>
        <v>2509.1716796874998</v>
      </c>
      <c r="H3185" t="s">
        <v>40</v>
      </c>
      <c r="I3185" s="2">
        <v>4976</v>
      </c>
      <c r="J3185" t="str">
        <f t="shared" si="445"/>
        <v>18-39</v>
      </c>
      <c r="K3185" s="2">
        <f t="shared" si="441"/>
        <v>5473.6</v>
      </c>
      <c r="L3185" s="2">
        <f t="shared" si="446"/>
        <v>5474</v>
      </c>
      <c r="M3185" s="2">
        <f t="shared" si="447"/>
        <v>5474</v>
      </c>
      <c r="N3185" s="2">
        <f t="shared" si="448"/>
        <v>5473</v>
      </c>
      <c r="O3185">
        <f t="shared" si="442"/>
        <v>2022</v>
      </c>
      <c r="P3185" t="str">
        <f t="shared" si="443"/>
        <v>May</v>
      </c>
      <c r="Q3185" t="str">
        <f t="shared" si="444"/>
        <v>May-2022</v>
      </c>
      <c r="R3185" s="2" t="str">
        <f t="shared" si="449"/>
        <v>ADULTS</v>
      </c>
    </row>
    <row r="3186" spans="1:18" x14ac:dyDescent="0.35">
      <c r="A3186" s="1">
        <v>45188</v>
      </c>
      <c r="B3186" t="s">
        <v>3218</v>
      </c>
      <c r="C3186">
        <v>80</v>
      </c>
      <c r="D3186" t="s">
        <v>21</v>
      </c>
      <c r="E3186" t="s">
        <v>25</v>
      </c>
      <c r="F3186" t="s">
        <v>23</v>
      </c>
      <c r="G3186" s="6">
        <f>VLOOKUP(F3186,S$11:$T$15, 2, FALSE)</f>
        <v>2440.2966694490819</v>
      </c>
      <c r="H3186" t="s">
        <v>28</v>
      </c>
      <c r="I3186" s="2">
        <v>1987.46</v>
      </c>
      <c r="J3186" t="str">
        <f t="shared" si="445"/>
        <v>&gt;59</v>
      </c>
      <c r="K3186" s="2">
        <f t="shared" si="441"/>
        <v>2186.2060000000001</v>
      </c>
      <c r="L3186" s="2">
        <f t="shared" si="446"/>
        <v>2186</v>
      </c>
      <c r="M3186" s="2">
        <f t="shared" si="447"/>
        <v>2187</v>
      </c>
      <c r="N3186" s="2">
        <f t="shared" si="448"/>
        <v>2186</v>
      </c>
      <c r="O3186">
        <f t="shared" si="442"/>
        <v>2023</v>
      </c>
      <c r="P3186" t="str">
        <f t="shared" si="443"/>
        <v>Sep</v>
      </c>
      <c r="Q3186" t="str">
        <f t="shared" si="444"/>
        <v>Sep-2023</v>
      </c>
      <c r="R3186" s="2" t="str">
        <f t="shared" si="449"/>
        <v>ADULTS</v>
      </c>
    </row>
    <row r="3187" spans="1:18" x14ac:dyDescent="0.35">
      <c r="A3187" s="1">
        <v>44882</v>
      </c>
      <c r="B3187" t="s">
        <v>3219</v>
      </c>
      <c r="C3187">
        <v>90</v>
      </c>
      <c r="D3187" t="s">
        <v>21</v>
      </c>
      <c r="E3187" t="s">
        <v>10</v>
      </c>
      <c r="F3187" t="s">
        <v>30</v>
      </c>
      <c r="G3187" s="6">
        <f>VLOOKUP(F3187,S$11:$T$15, 2, FALSE)</f>
        <v>2496.7676064257025</v>
      </c>
      <c r="H3187" t="s">
        <v>28</v>
      </c>
      <c r="I3187" s="2">
        <v>669.63</v>
      </c>
      <c r="J3187" t="str">
        <f t="shared" si="445"/>
        <v>&gt;59</v>
      </c>
      <c r="K3187" s="2">
        <f t="shared" si="441"/>
        <v>736.59300000000007</v>
      </c>
      <c r="L3187" s="2">
        <f t="shared" si="446"/>
        <v>737</v>
      </c>
      <c r="M3187" s="2">
        <f t="shared" si="447"/>
        <v>737</v>
      </c>
      <c r="N3187" s="2">
        <f t="shared" si="448"/>
        <v>736</v>
      </c>
      <c r="O3187">
        <f t="shared" si="442"/>
        <v>2022</v>
      </c>
      <c r="P3187" t="str">
        <f t="shared" si="443"/>
        <v>Nov</v>
      </c>
      <c r="Q3187" t="str">
        <f t="shared" si="444"/>
        <v>Nov-2022</v>
      </c>
      <c r="R3187" s="2" t="str">
        <f t="shared" si="449"/>
        <v>ADULTS</v>
      </c>
    </row>
    <row r="3188" spans="1:18" x14ac:dyDescent="0.35">
      <c r="A3188" s="1">
        <v>44877</v>
      </c>
      <c r="B3188" t="s">
        <v>3220</v>
      </c>
      <c r="C3188">
        <v>32</v>
      </c>
      <c r="D3188" t="s">
        <v>9</v>
      </c>
      <c r="E3188" t="s">
        <v>25</v>
      </c>
      <c r="F3188" t="s">
        <v>11</v>
      </c>
      <c r="G3188" s="6">
        <f>VLOOKUP(F3188,S$11:$T$15, 2, FALSE)</f>
        <v>2503.6022787783868</v>
      </c>
      <c r="H3188" t="s">
        <v>28</v>
      </c>
      <c r="I3188" s="2">
        <v>3030.94</v>
      </c>
      <c r="J3188" t="str">
        <f t="shared" si="445"/>
        <v>18-39</v>
      </c>
      <c r="K3188" s="2">
        <f t="shared" si="441"/>
        <v>3334.0340000000001</v>
      </c>
      <c r="L3188" s="2">
        <f t="shared" si="446"/>
        <v>3334</v>
      </c>
      <c r="M3188" s="2">
        <f t="shared" si="447"/>
        <v>3335</v>
      </c>
      <c r="N3188" s="2">
        <f t="shared" si="448"/>
        <v>3334</v>
      </c>
      <c r="O3188">
        <f t="shared" si="442"/>
        <v>2022</v>
      </c>
      <c r="P3188" t="str">
        <f t="shared" si="443"/>
        <v>Nov</v>
      </c>
      <c r="Q3188" t="str">
        <f t="shared" si="444"/>
        <v>Nov-2022</v>
      </c>
      <c r="R3188" s="2" t="str">
        <f t="shared" si="449"/>
        <v>ADULTS</v>
      </c>
    </row>
    <row r="3189" spans="1:18" x14ac:dyDescent="0.35">
      <c r="A3189" s="1">
        <v>44888</v>
      </c>
      <c r="B3189" t="s">
        <v>3221</v>
      </c>
      <c r="C3189">
        <v>50</v>
      </c>
      <c r="D3189" t="s">
        <v>14</v>
      </c>
      <c r="E3189" t="s">
        <v>22</v>
      </c>
      <c r="F3189" t="s">
        <v>16</v>
      </c>
      <c r="G3189" s="6">
        <f>VLOOKUP(F3189,S$11:$T$15, 2, FALSE)</f>
        <v>2509.1716796874998</v>
      </c>
      <c r="H3189" t="s">
        <v>37</v>
      </c>
      <c r="I3189" s="2">
        <v>1048.67</v>
      </c>
      <c r="J3189" t="str">
        <f t="shared" si="445"/>
        <v>40-59</v>
      </c>
      <c r="K3189" s="2">
        <f t="shared" si="441"/>
        <v>1153.5370000000003</v>
      </c>
      <c r="L3189" s="2">
        <f t="shared" si="446"/>
        <v>1154</v>
      </c>
      <c r="M3189" s="2">
        <f t="shared" si="447"/>
        <v>1154</v>
      </c>
      <c r="N3189" s="2">
        <f t="shared" si="448"/>
        <v>1153</v>
      </c>
      <c r="O3189">
        <f t="shared" si="442"/>
        <v>2022</v>
      </c>
      <c r="P3189" t="str">
        <f t="shared" si="443"/>
        <v>Nov</v>
      </c>
      <c r="Q3189" t="str">
        <f t="shared" si="444"/>
        <v>Nov-2022</v>
      </c>
      <c r="R3189" s="2" t="str">
        <f t="shared" si="449"/>
        <v>ADULTS</v>
      </c>
    </row>
    <row r="3190" spans="1:18" x14ac:dyDescent="0.35">
      <c r="A3190" s="1">
        <v>45064</v>
      </c>
      <c r="B3190" t="s">
        <v>3222</v>
      </c>
      <c r="C3190">
        <v>34</v>
      </c>
      <c r="D3190" t="s">
        <v>14</v>
      </c>
      <c r="E3190" t="s">
        <v>27</v>
      </c>
      <c r="F3190" t="s">
        <v>30</v>
      </c>
      <c r="G3190" s="6">
        <f>VLOOKUP(F3190,S$11:$T$15, 2, FALSE)</f>
        <v>2496.7676064257025</v>
      </c>
      <c r="H3190" t="s">
        <v>37</v>
      </c>
      <c r="I3190" s="2">
        <v>3979.42</v>
      </c>
      <c r="J3190" t="str">
        <f t="shared" si="445"/>
        <v>18-39</v>
      </c>
      <c r="K3190" s="2">
        <f t="shared" si="441"/>
        <v>4377.3620000000001</v>
      </c>
      <c r="L3190" s="2">
        <f t="shared" si="446"/>
        <v>4377</v>
      </c>
      <c r="M3190" s="2">
        <f t="shared" si="447"/>
        <v>4378</v>
      </c>
      <c r="N3190" s="2">
        <f t="shared" si="448"/>
        <v>4377</v>
      </c>
      <c r="O3190">
        <f t="shared" si="442"/>
        <v>2023</v>
      </c>
      <c r="P3190" t="str">
        <f t="shared" si="443"/>
        <v>May</v>
      </c>
      <c r="Q3190" t="str">
        <f t="shared" si="444"/>
        <v>May-2023</v>
      </c>
      <c r="R3190" s="2" t="str">
        <f t="shared" si="449"/>
        <v>ADULTS</v>
      </c>
    </row>
    <row r="3191" spans="1:18" x14ac:dyDescent="0.35">
      <c r="A3191" s="1">
        <v>44592</v>
      </c>
      <c r="B3191" t="s">
        <v>3223</v>
      </c>
      <c r="C3191">
        <v>17</v>
      </c>
      <c r="D3191" t="s">
        <v>9</v>
      </c>
      <c r="E3191" t="s">
        <v>22</v>
      </c>
      <c r="F3191" t="s">
        <v>16</v>
      </c>
      <c r="G3191" s="6">
        <f>VLOOKUP(F3191,S$11:$T$15, 2, FALSE)</f>
        <v>2509.1716796874998</v>
      </c>
      <c r="H3191" t="s">
        <v>28</v>
      </c>
      <c r="I3191" s="2">
        <v>2968.95</v>
      </c>
      <c r="J3191" t="str">
        <f t="shared" si="445"/>
        <v>0-17</v>
      </c>
      <c r="K3191" s="2">
        <f t="shared" si="441"/>
        <v>3265.8450000000003</v>
      </c>
      <c r="L3191" s="2">
        <f t="shared" si="446"/>
        <v>3266</v>
      </c>
      <c r="M3191" s="2">
        <f t="shared" si="447"/>
        <v>3266</v>
      </c>
      <c r="N3191" s="2">
        <f t="shared" si="448"/>
        <v>3265</v>
      </c>
      <c r="O3191">
        <f t="shared" si="442"/>
        <v>2022</v>
      </c>
      <c r="P3191" t="str">
        <f t="shared" si="443"/>
        <v>Jan</v>
      </c>
      <c r="Q3191" t="str">
        <f t="shared" si="444"/>
        <v>Jan-2022</v>
      </c>
      <c r="R3191" s="2" t="str">
        <f t="shared" si="449"/>
        <v>CHILDREN</v>
      </c>
    </row>
    <row r="3192" spans="1:18" x14ac:dyDescent="0.35">
      <c r="A3192" s="1">
        <v>44996</v>
      </c>
      <c r="B3192" t="s">
        <v>3224</v>
      </c>
      <c r="C3192">
        <v>28</v>
      </c>
      <c r="D3192" t="s">
        <v>21</v>
      </c>
      <c r="E3192" t="s">
        <v>33</v>
      </c>
      <c r="F3192" t="s">
        <v>30</v>
      </c>
      <c r="G3192" s="6">
        <f>VLOOKUP(F3192,S$11:$T$15, 2, FALSE)</f>
        <v>2496.7676064257025</v>
      </c>
      <c r="H3192" t="s">
        <v>12</v>
      </c>
      <c r="I3192" s="2">
        <v>3669.12</v>
      </c>
      <c r="J3192" t="str">
        <f t="shared" si="445"/>
        <v>18-39</v>
      </c>
      <c r="K3192" s="2">
        <f t="shared" si="441"/>
        <v>4036.0320000000002</v>
      </c>
      <c r="L3192" s="2">
        <f t="shared" si="446"/>
        <v>4036</v>
      </c>
      <c r="M3192" s="2">
        <f t="shared" si="447"/>
        <v>4037</v>
      </c>
      <c r="N3192" s="2">
        <f t="shared" si="448"/>
        <v>4036</v>
      </c>
      <c r="O3192">
        <f t="shared" si="442"/>
        <v>2023</v>
      </c>
      <c r="P3192" t="str">
        <f t="shared" si="443"/>
        <v>Mar</v>
      </c>
      <c r="Q3192" t="str">
        <f t="shared" si="444"/>
        <v>Mar-2023</v>
      </c>
      <c r="R3192" s="2" t="str">
        <f t="shared" si="449"/>
        <v>ADULTS</v>
      </c>
    </row>
    <row r="3193" spans="1:18" x14ac:dyDescent="0.35">
      <c r="A3193" s="1">
        <v>44608</v>
      </c>
      <c r="B3193" t="s">
        <v>3225</v>
      </c>
      <c r="C3193">
        <v>7</v>
      </c>
      <c r="D3193" t="s">
        <v>21</v>
      </c>
      <c r="E3193" t="s">
        <v>19</v>
      </c>
      <c r="F3193" t="s">
        <v>11</v>
      </c>
      <c r="G3193" s="6">
        <f>VLOOKUP(F3193,S$11:$T$15, 2, FALSE)</f>
        <v>2503.6022787783868</v>
      </c>
      <c r="H3193" t="s">
        <v>40</v>
      </c>
      <c r="I3193" s="2">
        <v>1741.69</v>
      </c>
      <c r="J3193" t="str">
        <f t="shared" si="445"/>
        <v>0-17</v>
      </c>
      <c r="K3193" s="2">
        <f t="shared" si="441"/>
        <v>1915.8590000000002</v>
      </c>
      <c r="L3193" s="2">
        <f t="shared" si="446"/>
        <v>1916</v>
      </c>
      <c r="M3193" s="2">
        <f t="shared" si="447"/>
        <v>1916</v>
      </c>
      <c r="N3193" s="2">
        <f t="shared" si="448"/>
        <v>1915</v>
      </c>
      <c r="O3193">
        <f t="shared" si="442"/>
        <v>2022</v>
      </c>
      <c r="P3193" t="str">
        <f t="shared" si="443"/>
        <v>Feb</v>
      </c>
      <c r="Q3193" t="str">
        <f t="shared" si="444"/>
        <v>Feb-2022</v>
      </c>
      <c r="R3193" s="2" t="str">
        <f t="shared" si="449"/>
        <v>CHILDREN</v>
      </c>
    </row>
    <row r="3194" spans="1:18" x14ac:dyDescent="0.35">
      <c r="A3194" s="1">
        <v>45013</v>
      </c>
      <c r="B3194" t="s">
        <v>3226</v>
      </c>
      <c r="C3194">
        <v>32</v>
      </c>
      <c r="D3194" t="s">
        <v>14</v>
      </c>
      <c r="E3194" t="s">
        <v>10</v>
      </c>
      <c r="F3194" t="s">
        <v>23</v>
      </c>
      <c r="G3194" s="6">
        <f>VLOOKUP(F3194,S$11:$T$15, 2, FALSE)</f>
        <v>2440.2966694490819</v>
      </c>
      <c r="H3194" t="s">
        <v>37</v>
      </c>
      <c r="I3194" s="2">
        <v>3856.04</v>
      </c>
      <c r="J3194" t="str">
        <f t="shared" si="445"/>
        <v>18-39</v>
      </c>
      <c r="K3194" s="2">
        <f t="shared" si="441"/>
        <v>4241.6440000000002</v>
      </c>
      <c r="L3194" s="2">
        <f t="shared" si="446"/>
        <v>4242</v>
      </c>
      <c r="M3194" s="2">
        <f t="shared" si="447"/>
        <v>4242</v>
      </c>
      <c r="N3194" s="2">
        <f t="shared" si="448"/>
        <v>4241</v>
      </c>
      <c r="O3194">
        <f t="shared" si="442"/>
        <v>2023</v>
      </c>
      <c r="P3194" t="str">
        <f t="shared" si="443"/>
        <v>Mar</v>
      </c>
      <c r="Q3194" t="str">
        <f t="shared" si="444"/>
        <v>Mar-2023</v>
      </c>
      <c r="R3194" s="2" t="str">
        <f t="shared" si="449"/>
        <v>ADULTS</v>
      </c>
    </row>
    <row r="3195" spans="1:18" x14ac:dyDescent="0.35">
      <c r="A3195" s="1">
        <v>45227</v>
      </c>
      <c r="B3195" t="s">
        <v>3227</v>
      </c>
      <c r="C3195">
        <v>2</v>
      </c>
      <c r="D3195" t="s">
        <v>21</v>
      </c>
      <c r="E3195" t="s">
        <v>10</v>
      </c>
      <c r="F3195" t="s">
        <v>11</v>
      </c>
      <c r="G3195" s="6">
        <f>VLOOKUP(F3195,S$11:$T$15, 2, FALSE)</f>
        <v>2503.6022787783868</v>
      </c>
      <c r="H3195" t="s">
        <v>28</v>
      </c>
      <c r="I3195" s="2">
        <v>1883.59</v>
      </c>
      <c r="J3195" t="str">
        <f t="shared" si="445"/>
        <v>0-17</v>
      </c>
      <c r="K3195" s="2">
        <f t="shared" si="441"/>
        <v>2071.9490000000001</v>
      </c>
      <c r="L3195" s="2">
        <f t="shared" si="446"/>
        <v>2072</v>
      </c>
      <c r="M3195" s="2">
        <f t="shared" si="447"/>
        <v>2072</v>
      </c>
      <c r="N3195" s="2">
        <f t="shared" si="448"/>
        <v>2071</v>
      </c>
      <c r="O3195">
        <f t="shared" si="442"/>
        <v>2023</v>
      </c>
      <c r="P3195" t="str">
        <f t="shared" si="443"/>
        <v>Oct</v>
      </c>
      <c r="Q3195" t="str">
        <f t="shared" si="444"/>
        <v>Oct-2023</v>
      </c>
      <c r="R3195" s="2" t="str">
        <f t="shared" si="449"/>
        <v>CHILDREN</v>
      </c>
    </row>
    <row r="3196" spans="1:18" x14ac:dyDescent="0.35">
      <c r="A3196" s="1">
        <v>44927</v>
      </c>
      <c r="B3196" t="s">
        <v>3228</v>
      </c>
      <c r="C3196">
        <v>99</v>
      </c>
      <c r="D3196" t="s">
        <v>9</v>
      </c>
      <c r="E3196" t="s">
        <v>10</v>
      </c>
      <c r="F3196" t="s">
        <v>23</v>
      </c>
      <c r="G3196" s="6">
        <f>VLOOKUP(F3196,S$11:$T$15, 2, FALSE)</f>
        <v>2440.2966694490819</v>
      </c>
      <c r="H3196" t="s">
        <v>40</v>
      </c>
      <c r="I3196" s="2">
        <v>4039.5</v>
      </c>
      <c r="J3196" t="str">
        <f t="shared" si="445"/>
        <v>&gt;59</v>
      </c>
      <c r="K3196" s="2">
        <f t="shared" si="441"/>
        <v>4443.4500000000007</v>
      </c>
      <c r="L3196" s="2">
        <f t="shared" si="446"/>
        <v>4443</v>
      </c>
      <c r="M3196" s="2">
        <f t="shared" si="447"/>
        <v>4444</v>
      </c>
      <c r="N3196" s="2">
        <f t="shared" si="448"/>
        <v>4443</v>
      </c>
      <c r="O3196">
        <f t="shared" si="442"/>
        <v>2023</v>
      </c>
      <c r="P3196" t="str">
        <f t="shared" si="443"/>
        <v>Jan</v>
      </c>
      <c r="Q3196" t="str">
        <f t="shared" si="444"/>
        <v>Jan-2023</v>
      </c>
      <c r="R3196" s="2" t="str">
        <f t="shared" si="449"/>
        <v>ADULTS</v>
      </c>
    </row>
    <row r="3197" spans="1:18" x14ac:dyDescent="0.35">
      <c r="A3197" s="1">
        <v>44748</v>
      </c>
      <c r="B3197" t="s">
        <v>3229</v>
      </c>
      <c r="C3197">
        <v>36</v>
      </c>
      <c r="D3197" t="s">
        <v>9</v>
      </c>
      <c r="E3197" t="s">
        <v>35</v>
      </c>
      <c r="F3197" t="s">
        <v>30</v>
      </c>
      <c r="G3197" s="6">
        <f>VLOOKUP(F3197,S$11:$T$15, 2, FALSE)</f>
        <v>2496.7676064257025</v>
      </c>
      <c r="H3197" t="s">
        <v>37</v>
      </c>
      <c r="I3197" s="2">
        <v>362.22</v>
      </c>
      <c r="J3197" t="str">
        <f t="shared" si="445"/>
        <v>18-39</v>
      </c>
      <c r="K3197" s="2">
        <f t="shared" si="441"/>
        <v>398.44200000000006</v>
      </c>
      <c r="L3197" s="2">
        <f t="shared" si="446"/>
        <v>398</v>
      </c>
      <c r="M3197" s="2">
        <f t="shared" si="447"/>
        <v>399</v>
      </c>
      <c r="N3197" s="2">
        <f t="shared" si="448"/>
        <v>398</v>
      </c>
      <c r="O3197">
        <f t="shared" si="442"/>
        <v>2022</v>
      </c>
      <c r="P3197" t="str">
        <f t="shared" si="443"/>
        <v>Jul</v>
      </c>
      <c r="Q3197" t="str">
        <f t="shared" si="444"/>
        <v>Jul-2022</v>
      </c>
      <c r="R3197" s="2" t="str">
        <f t="shared" si="449"/>
        <v>ADULTS</v>
      </c>
    </row>
    <row r="3198" spans="1:18" x14ac:dyDescent="0.35">
      <c r="A3198" s="1">
        <v>44706</v>
      </c>
      <c r="B3198" t="s">
        <v>3230</v>
      </c>
      <c r="C3198">
        <v>11</v>
      </c>
      <c r="D3198" t="s">
        <v>9</v>
      </c>
      <c r="E3198" t="s">
        <v>22</v>
      </c>
      <c r="F3198" t="s">
        <v>16</v>
      </c>
      <c r="G3198" s="6">
        <f>VLOOKUP(F3198,S$11:$T$15, 2, FALSE)</f>
        <v>2509.1716796874998</v>
      </c>
      <c r="H3198" t="s">
        <v>28</v>
      </c>
      <c r="I3198" s="2">
        <v>3402.91</v>
      </c>
      <c r="J3198" t="str">
        <f t="shared" si="445"/>
        <v>0-17</v>
      </c>
      <c r="K3198" s="2">
        <f t="shared" si="441"/>
        <v>3743.201</v>
      </c>
      <c r="L3198" s="2">
        <f t="shared" si="446"/>
        <v>3743</v>
      </c>
      <c r="M3198" s="2">
        <f t="shared" si="447"/>
        <v>3744</v>
      </c>
      <c r="N3198" s="2">
        <f t="shared" si="448"/>
        <v>3743</v>
      </c>
      <c r="O3198">
        <f t="shared" si="442"/>
        <v>2022</v>
      </c>
      <c r="P3198" t="str">
        <f t="shared" si="443"/>
        <v>May</v>
      </c>
      <c r="Q3198" t="str">
        <f t="shared" si="444"/>
        <v>May-2022</v>
      </c>
      <c r="R3198" s="2" t="str">
        <f t="shared" si="449"/>
        <v>CHILDREN</v>
      </c>
    </row>
    <row r="3199" spans="1:18" x14ac:dyDescent="0.35">
      <c r="A3199" s="1">
        <v>44678</v>
      </c>
      <c r="B3199" t="s">
        <v>3231</v>
      </c>
      <c r="C3199">
        <v>64</v>
      </c>
      <c r="D3199" t="s">
        <v>14</v>
      </c>
      <c r="E3199" t="s">
        <v>25</v>
      </c>
      <c r="F3199" t="s">
        <v>16</v>
      </c>
      <c r="G3199" s="6">
        <f>VLOOKUP(F3199,S$11:$T$15, 2, FALSE)</f>
        <v>2509.1716796874998</v>
      </c>
      <c r="H3199" t="s">
        <v>37</v>
      </c>
      <c r="I3199" s="2">
        <v>4306.12</v>
      </c>
      <c r="J3199" t="str">
        <f t="shared" si="445"/>
        <v>&gt;59</v>
      </c>
      <c r="K3199" s="2">
        <f t="shared" si="441"/>
        <v>4736.732</v>
      </c>
      <c r="L3199" s="2">
        <f t="shared" si="446"/>
        <v>4737</v>
      </c>
      <c r="M3199" s="2">
        <f t="shared" si="447"/>
        <v>4737</v>
      </c>
      <c r="N3199" s="2">
        <f t="shared" si="448"/>
        <v>4736</v>
      </c>
      <c r="O3199">
        <f t="shared" si="442"/>
        <v>2022</v>
      </c>
      <c r="P3199" t="str">
        <f t="shared" si="443"/>
        <v>Apr</v>
      </c>
      <c r="Q3199" t="str">
        <f t="shared" si="444"/>
        <v>Apr-2022</v>
      </c>
      <c r="R3199" s="2" t="str">
        <f t="shared" si="449"/>
        <v>ADULTS</v>
      </c>
    </row>
    <row r="3200" spans="1:18" x14ac:dyDescent="0.35">
      <c r="A3200" s="1">
        <v>44775</v>
      </c>
      <c r="B3200" t="s">
        <v>3232</v>
      </c>
      <c r="C3200">
        <v>22</v>
      </c>
      <c r="D3200" t="s">
        <v>14</v>
      </c>
      <c r="E3200" t="s">
        <v>19</v>
      </c>
      <c r="F3200" t="s">
        <v>16</v>
      </c>
      <c r="G3200" s="6">
        <f>VLOOKUP(F3200,S$11:$T$15, 2, FALSE)</f>
        <v>2509.1716796874998</v>
      </c>
      <c r="H3200" t="s">
        <v>67</v>
      </c>
      <c r="I3200" s="2">
        <v>1896.28</v>
      </c>
      <c r="J3200" t="str">
        <f t="shared" si="445"/>
        <v>18-39</v>
      </c>
      <c r="K3200" s="2">
        <f t="shared" si="441"/>
        <v>2085.9080000000004</v>
      </c>
      <c r="L3200" s="2">
        <f t="shared" si="446"/>
        <v>2086</v>
      </c>
      <c r="M3200" s="2">
        <f t="shared" si="447"/>
        <v>2086</v>
      </c>
      <c r="N3200" s="2">
        <f t="shared" si="448"/>
        <v>2085</v>
      </c>
      <c r="O3200">
        <f t="shared" si="442"/>
        <v>2022</v>
      </c>
      <c r="P3200" t="str">
        <f t="shared" si="443"/>
        <v>Aug</v>
      </c>
      <c r="Q3200" t="str">
        <f t="shared" si="444"/>
        <v>Aug-2022</v>
      </c>
      <c r="R3200" s="2" t="str">
        <f t="shared" si="449"/>
        <v>ADULTS</v>
      </c>
    </row>
    <row r="3201" spans="1:18" x14ac:dyDescent="0.35">
      <c r="A3201" s="1">
        <v>44749</v>
      </c>
      <c r="B3201" t="s">
        <v>3233</v>
      </c>
      <c r="C3201">
        <v>80</v>
      </c>
      <c r="D3201" t="s">
        <v>9</v>
      </c>
      <c r="E3201" t="s">
        <v>27</v>
      </c>
      <c r="F3201" t="s">
        <v>30</v>
      </c>
      <c r="G3201" s="6">
        <f>VLOOKUP(F3201,S$11:$T$15, 2, FALSE)</f>
        <v>2496.7676064257025</v>
      </c>
      <c r="H3201" t="s">
        <v>28</v>
      </c>
      <c r="I3201" s="2">
        <v>2341.6</v>
      </c>
      <c r="J3201" t="str">
        <f t="shared" si="445"/>
        <v>&gt;59</v>
      </c>
      <c r="K3201" s="2">
        <f t="shared" si="441"/>
        <v>2575.7600000000002</v>
      </c>
      <c r="L3201" s="2">
        <f t="shared" si="446"/>
        <v>2576</v>
      </c>
      <c r="M3201" s="2">
        <f t="shared" si="447"/>
        <v>2576</v>
      </c>
      <c r="N3201" s="2">
        <f t="shared" si="448"/>
        <v>2575</v>
      </c>
      <c r="O3201">
        <f t="shared" si="442"/>
        <v>2022</v>
      </c>
      <c r="P3201" t="str">
        <f t="shared" si="443"/>
        <v>Jul</v>
      </c>
      <c r="Q3201" t="str">
        <f t="shared" si="444"/>
        <v>Jul-2022</v>
      </c>
      <c r="R3201" s="2" t="str">
        <f t="shared" si="449"/>
        <v>ADULTS</v>
      </c>
    </row>
    <row r="3202" spans="1:18" x14ac:dyDescent="0.35">
      <c r="A3202" s="1">
        <v>45121</v>
      </c>
      <c r="B3202" t="s">
        <v>3234</v>
      </c>
      <c r="C3202">
        <v>10</v>
      </c>
      <c r="D3202" t="s">
        <v>21</v>
      </c>
      <c r="E3202" t="s">
        <v>22</v>
      </c>
      <c r="F3202" t="s">
        <v>16</v>
      </c>
      <c r="G3202" s="6">
        <f>VLOOKUP(F3202,S$11:$T$15, 2, FALSE)</f>
        <v>2509.1716796874998</v>
      </c>
      <c r="H3202" t="s">
        <v>17</v>
      </c>
      <c r="I3202" s="2">
        <v>835.14</v>
      </c>
      <c r="J3202" t="str">
        <f t="shared" si="445"/>
        <v>0-17</v>
      </c>
      <c r="K3202" s="2">
        <f t="shared" ref="K3202:K3265" si="450">I3202*1.1</f>
        <v>918.65400000000011</v>
      </c>
      <c r="L3202" s="2">
        <f t="shared" si="446"/>
        <v>919</v>
      </c>
      <c r="M3202" s="2">
        <f t="shared" si="447"/>
        <v>919</v>
      </c>
      <c r="N3202" s="2">
        <f t="shared" si="448"/>
        <v>918</v>
      </c>
      <c r="O3202">
        <f t="shared" ref="O3202:O3265" si="451">YEAR(A3202)</f>
        <v>2023</v>
      </c>
      <c r="P3202" t="str">
        <f t="shared" ref="P3202:P3265" si="452">TEXT(A3202, "MMM")</f>
        <v>Jul</v>
      </c>
      <c r="Q3202" t="str">
        <f t="shared" ref="Q3202:Q3265" si="453">TEXT(A3202, "MMM-YYYY")</f>
        <v>Jul-2023</v>
      </c>
      <c r="R3202" s="2" t="str">
        <f t="shared" si="449"/>
        <v>CHILDREN</v>
      </c>
    </row>
    <row r="3203" spans="1:18" x14ac:dyDescent="0.35">
      <c r="A3203" s="1">
        <v>44812</v>
      </c>
      <c r="B3203" t="s">
        <v>3235</v>
      </c>
      <c r="C3203">
        <v>38</v>
      </c>
      <c r="D3203" t="s">
        <v>9</v>
      </c>
      <c r="E3203" t="s">
        <v>35</v>
      </c>
      <c r="F3203" t="s">
        <v>23</v>
      </c>
      <c r="G3203" s="6">
        <f>VLOOKUP(F3203,S$11:$T$15, 2, FALSE)</f>
        <v>2440.2966694490819</v>
      </c>
      <c r="H3203" t="s">
        <v>40</v>
      </c>
      <c r="I3203" s="2">
        <v>515.25</v>
      </c>
      <c r="J3203" t="str">
        <f t="shared" ref="J3203:J3266" si="454">IF(C3203&lt;=17,"0-17",IF(C3203&lt;=39, "18-39", IF(C3203&lt;=59, "40-59", "&gt;59")))</f>
        <v>18-39</v>
      </c>
      <c r="K3203" s="2">
        <f t="shared" si="450"/>
        <v>566.77500000000009</v>
      </c>
      <c r="L3203" s="2">
        <f t="shared" ref="L3203:L3266" si="455">ROUND(K3203, 0)</f>
        <v>567</v>
      </c>
      <c r="M3203" s="2">
        <f t="shared" ref="M3203:M3266" si="456">ROUNDUP(K3203, 0)</f>
        <v>567</v>
      </c>
      <c r="N3203" s="2">
        <f t="shared" ref="N3203:N3266" si="457">ROUNDDOWN(K3203,0)</f>
        <v>566</v>
      </c>
      <c r="O3203">
        <f t="shared" si="451"/>
        <v>2022</v>
      </c>
      <c r="P3203" t="str">
        <f t="shared" si="452"/>
        <v>Sep</v>
      </c>
      <c r="Q3203" t="str">
        <f t="shared" si="453"/>
        <v>Sep-2022</v>
      </c>
      <c r="R3203" s="2" t="str">
        <f t="shared" ref="R3203:R3266" si="458">IF(C3203&gt;=18, "ADULTS", "CHILDREN")</f>
        <v>ADULTS</v>
      </c>
    </row>
    <row r="3204" spans="1:18" x14ac:dyDescent="0.35">
      <c r="A3204" s="1">
        <v>44723</v>
      </c>
      <c r="B3204" t="s">
        <v>3236</v>
      </c>
      <c r="C3204">
        <v>2</v>
      </c>
      <c r="D3204" t="s">
        <v>9</v>
      </c>
      <c r="E3204" t="s">
        <v>33</v>
      </c>
      <c r="F3204" t="s">
        <v>16</v>
      </c>
      <c r="G3204" s="6">
        <f>VLOOKUP(F3204,S$11:$T$15, 2, FALSE)</f>
        <v>2509.1716796874998</v>
      </c>
      <c r="H3204" t="s">
        <v>17</v>
      </c>
      <c r="I3204" s="2">
        <v>113.3</v>
      </c>
      <c r="J3204" t="str">
        <f t="shared" si="454"/>
        <v>0-17</v>
      </c>
      <c r="K3204" s="2">
        <f t="shared" si="450"/>
        <v>124.63000000000001</v>
      </c>
      <c r="L3204" s="2">
        <f t="shared" si="455"/>
        <v>125</v>
      </c>
      <c r="M3204" s="2">
        <f t="shared" si="456"/>
        <v>125</v>
      </c>
      <c r="N3204" s="2">
        <f t="shared" si="457"/>
        <v>124</v>
      </c>
      <c r="O3204">
        <f t="shared" si="451"/>
        <v>2022</v>
      </c>
      <c r="P3204" t="str">
        <f t="shared" si="452"/>
        <v>Jun</v>
      </c>
      <c r="Q3204" t="str">
        <f t="shared" si="453"/>
        <v>Jun-2022</v>
      </c>
      <c r="R3204" s="2" t="str">
        <f t="shared" si="458"/>
        <v>CHILDREN</v>
      </c>
    </row>
    <row r="3205" spans="1:18" x14ac:dyDescent="0.35">
      <c r="A3205" s="1">
        <v>44578</v>
      </c>
      <c r="B3205" t="s">
        <v>3237</v>
      </c>
      <c r="C3205">
        <v>98</v>
      </c>
      <c r="D3205" t="s">
        <v>14</v>
      </c>
      <c r="E3205" t="s">
        <v>10</v>
      </c>
      <c r="F3205" t="s">
        <v>16</v>
      </c>
      <c r="G3205" s="6">
        <f>VLOOKUP(F3205,S$11:$T$15, 2, FALSE)</f>
        <v>2509.1716796874998</v>
      </c>
      <c r="H3205" t="s">
        <v>40</v>
      </c>
      <c r="I3205" s="2">
        <v>3542.62</v>
      </c>
      <c r="J3205" t="str">
        <f t="shared" si="454"/>
        <v>&gt;59</v>
      </c>
      <c r="K3205" s="2">
        <f t="shared" si="450"/>
        <v>3896.8820000000001</v>
      </c>
      <c r="L3205" s="2">
        <f t="shared" si="455"/>
        <v>3897</v>
      </c>
      <c r="M3205" s="2">
        <f t="shared" si="456"/>
        <v>3897</v>
      </c>
      <c r="N3205" s="2">
        <f t="shared" si="457"/>
        <v>3896</v>
      </c>
      <c r="O3205">
        <f t="shared" si="451"/>
        <v>2022</v>
      </c>
      <c r="P3205" t="str">
        <f t="shared" si="452"/>
        <v>Jan</v>
      </c>
      <c r="Q3205" t="str">
        <f t="shared" si="453"/>
        <v>Jan-2022</v>
      </c>
      <c r="R3205" s="2" t="str">
        <f t="shared" si="458"/>
        <v>ADULTS</v>
      </c>
    </row>
    <row r="3206" spans="1:18" x14ac:dyDescent="0.35">
      <c r="A3206" s="1">
        <v>45118</v>
      </c>
      <c r="B3206" t="s">
        <v>3238</v>
      </c>
      <c r="C3206">
        <v>42</v>
      </c>
      <c r="D3206" t="s">
        <v>14</v>
      </c>
      <c r="E3206" t="s">
        <v>19</v>
      </c>
      <c r="F3206" t="s">
        <v>23</v>
      </c>
      <c r="G3206" s="6">
        <f>VLOOKUP(F3206,S$11:$T$15, 2, FALSE)</f>
        <v>2440.2966694490819</v>
      </c>
      <c r="H3206" t="s">
        <v>37</v>
      </c>
      <c r="I3206" s="2">
        <v>2814.49</v>
      </c>
      <c r="J3206" t="str">
        <f t="shared" si="454"/>
        <v>40-59</v>
      </c>
      <c r="K3206" s="2">
        <f t="shared" si="450"/>
        <v>3095.9389999999999</v>
      </c>
      <c r="L3206" s="2">
        <f t="shared" si="455"/>
        <v>3096</v>
      </c>
      <c r="M3206" s="2">
        <f t="shared" si="456"/>
        <v>3096</v>
      </c>
      <c r="N3206" s="2">
        <f t="shared" si="457"/>
        <v>3095</v>
      </c>
      <c r="O3206">
        <f t="shared" si="451"/>
        <v>2023</v>
      </c>
      <c r="P3206" t="str">
        <f t="shared" si="452"/>
        <v>Jul</v>
      </c>
      <c r="Q3206" t="str">
        <f t="shared" si="453"/>
        <v>Jul-2023</v>
      </c>
      <c r="R3206" s="2" t="str">
        <f t="shared" si="458"/>
        <v>ADULTS</v>
      </c>
    </row>
    <row r="3207" spans="1:18" x14ac:dyDescent="0.35">
      <c r="A3207" s="1">
        <v>45105</v>
      </c>
      <c r="B3207" t="s">
        <v>3239</v>
      </c>
      <c r="C3207">
        <v>11</v>
      </c>
      <c r="D3207" t="s">
        <v>14</v>
      </c>
      <c r="E3207" t="s">
        <v>35</v>
      </c>
      <c r="F3207" t="s">
        <v>16</v>
      </c>
      <c r="G3207" s="6">
        <f>VLOOKUP(F3207,S$11:$T$15, 2, FALSE)</f>
        <v>2509.1716796874998</v>
      </c>
      <c r="H3207" t="s">
        <v>28</v>
      </c>
      <c r="I3207" s="2">
        <v>3504.53</v>
      </c>
      <c r="J3207" t="str">
        <f t="shared" si="454"/>
        <v>0-17</v>
      </c>
      <c r="K3207" s="2">
        <f t="shared" si="450"/>
        <v>3854.9830000000006</v>
      </c>
      <c r="L3207" s="2">
        <f t="shared" si="455"/>
        <v>3855</v>
      </c>
      <c r="M3207" s="2">
        <f t="shared" si="456"/>
        <v>3855</v>
      </c>
      <c r="N3207" s="2">
        <f t="shared" si="457"/>
        <v>3854</v>
      </c>
      <c r="O3207">
        <f t="shared" si="451"/>
        <v>2023</v>
      </c>
      <c r="P3207" t="str">
        <f t="shared" si="452"/>
        <v>Jun</v>
      </c>
      <c r="Q3207" t="str">
        <f t="shared" si="453"/>
        <v>Jun-2023</v>
      </c>
      <c r="R3207" s="2" t="str">
        <f t="shared" si="458"/>
        <v>CHILDREN</v>
      </c>
    </row>
    <row r="3208" spans="1:18" x14ac:dyDescent="0.35">
      <c r="A3208" s="1">
        <v>44927</v>
      </c>
      <c r="B3208" t="s">
        <v>3240</v>
      </c>
      <c r="C3208">
        <v>58</v>
      </c>
      <c r="D3208" t="s">
        <v>14</v>
      </c>
      <c r="E3208" t="s">
        <v>33</v>
      </c>
      <c r="F3208" t="s">
        <v>11</v>
      </c>
      <c r="G3208" s="6">
        <f>VLOOKUP(F3208,S$11:$T$15, 2, FALSE)</f>
        <v>2503.6022787783868</v>
      </c>
      <c r="H3208" t="s">
        <v>40</v>
      </c>
      <c r="I3208" s="2">
        <v>2296.4</v>
      </c>
      <c r="J3208" t="str">
        <f t="shared" si="454"/>
        <v>40-59</v>
      </c>
      <c r="K3208" s="2">
        <f t="shared" si="450"/>
        <v>2526.0400000000004</v>
      </c>
      <c r="L3208" s="2">
        <f t="shared" si="455"/>
        <v>2526</v>
      </c>
      <c r="M3208" s="2">
        <f t="shared" si="456"/>
        <v>2527</v>
      </c>
      <c r="N3208" s="2">
        <f t="shared" si="457"/>
        <v>2526</v>
      </c>
      <c r="O3208">
        <f t="shared" si="451"/>
        <v>2023</v>
      </c>
      <c r="P3208" t="str">
        <f t="shared" si="452"/>
        <v>Jan</v>
      </c>
      <c r="Q3208" t="str">
        <f t="shared" si="453"/>
        <v>Jan-2023</v>
      </c>
      <c r="R3208" s="2" t="str">
        <f t="shared" si="458"/>
        <v>ADULTS</v>
      </c>
    </row>
    <row r="3209" spans="1:18" x14ac:dyDescent="0.35">
      <c r="A3209" s="1">
        <v>44851</v>
      </c>
      <c r="B3209" t="s">
        <v>3241</v>
      </c>
      <c r="C3209">
        <v>7</v>
      </c>
      <c r="D3209" t="s">
        <v>9</v>
      </c>
      <c r="E3209" t="s">
        <v>15</v>
      </c>
      <c r="F3209" t="s">
        <v>16</v>
      </c>
      <c r="G3209" s="6">
        <f>VLOOKUP(F3209,S$11:$T$15, 2, FALSE)</f>
        <v>2509.1716796874998</v>
      </c>
      <c r="H3209" t="s">
        <v>67</v>
      </c>
      <c r="I3209" s="2">
        <v>4629.34</v>
      </c>
      <c r="J3209" t="str">
        <f t="shared" si="454"/>
        <v>0-17</v>
      </c>
      <c r="K3209" s="2">
        <f t="shared" si="450"/>
        <v>5092.2740000000003</v>
      </c>
      <c r="L3209" s="2">
        <f t="shared" si="455"/>
        <v>5092</v>
      </c>
      <c r="M3209" s="2">
        <f t="shared" si="456"/>
        <v>5093</v>
      </c>
      <c r="N3209" s="2">
        <f t="shared" si="457"/>
        <v>5092</v>
      </c>
      <c r="O3209">
        <f t="shared" si="451"/>
        <v>2022</v>
      </c>
      <c r="P3209" t="str">
        <f t="shared" si="452"/>
        <v>Oct</v>
      </c>
      <c r="Q3209" t="str">
        <f t="shared" si="453"/>
        <v>Oct-2022</v>
      </c>
      <c r="R3209" s="2" t="str">
        <f t="shared" si="458"/>
        <v>CHILDREN</v>
      </c>
    </row>
    <row r="3210" spans="1:18" x14ac:dyDescent="0.35">
      <c r="A3210" s="1">
        <v>45253</v>
      </c>
      <c r="B3210" t="s">
        <v>3242</v>
      </c>
      <c r="C3210">
        <v>98</v>
      </c>
      <c r="D3210" t="s">
        <v>21</v>
      </c>
      <c r="E3210" t="s">
        <v>22</v>
      </c>
      <c r="F3210" t="s">
        <v>11</v>
      </c>
      <c r="G3210" s="6">
        <f>VLOOKUP(F3210,S$11:$T$15, 2, FALSE)</f>
        <v>2503.6022787783868</v>
      </c>
      <c r="H3210" t="s">
        <v>40</v>
      </c>
      <c r="I3210" s="2">
        <v>1333.82</v>
      </c>
      <c r="J3210" t="str">
        <f t="shared" si="454"/>
        <v>&gt;59</v>
      </c>
      <c r="K3210" s="2">
        <f t="shared" si="450"/>
        <v>1467.202</v>
      </c>
      <c r="L3210" s="2">
        <f t="shared" si="455"/>
        <v>1467</v>
      </c>
      <c r="M3210" s="2">
        <f t="shared" si="456"/>
        <v>1468</v>
      </c>
      <c r="N3210" s="2">
        <f t="shared" si="457"/>
        <v>1467</v>
      </c>
      <c r="O3210">
        <f t="shared" si="451"/>
        <v>2023</v>
      </c>
      <c r="P3210" t="str">
        <f t="shared" si="452"/>
        <v>Nov</v>
      </c>
      <c r="Q3210" t="str">
        <f t="shared" si="453"/>
        <v>Nov-2023</v>
      </c>
      <c r="R3210" s="2" t="str">
        <f t="shared" si="458"/>
        <v>ADULTS</v>
      </c>
    </row>
    <row r="3211" spans="1:18" x14ac:dyDescent="0.35">
      <c r="A3211" s="1">
        <v>44896</v>
      </c>
      <c r="B3211" t="s">
        <v>3243</v>
      </c>
      <c r="C3211">
        <v>96</v>
      </c>
      <c r="D3211" t="s">
        <v>21</v>
      </c>
      <c r="E3211" t="s">
        <v>35</v>
      </c>
      <c r="F3211" t="s">
        <v>16</v>
      </c>
      <c r="G3211" s="6">
        <f>VLOOKUP(F3211,S$11:$T$15, 2, FALSE)</f>
        <v>2509.1716796874998</v>
      </c>
      <c r="H3211" t="s">
        <v>40</v>
      </c>
      <c r="I3211" s="2">
        <v>296.76</v>
      </c>
      <c r="J3211" t="str">
        <f t="shared" si="454"/>
        <v>&gt;59</v>
      </c>
      <c r="K3211" s="2">
        <f t="shared" si="450"/>
        <v>326.43600000000004</v>
      </c>
      <c r="L3211" s="2">
        <f t="shared" si="455"/>
        <v>326</v>
      </c>
      <c r="M3211" s="2">
        <f t="shared" si="456"/>
        <v>327</v>
      </c>
      <c r="N3211" s="2">
        <f t="shared" si="457"/>
        <v>326</v>
      </c>
      <c r="O3211">
        <f t="shared" si="451"/>
        <v>2022</v>
      </c>
      <c r="P3211" t="str">
        <f t="shared" si="452"/>
        <v>Dec</v>
      </c>
      <c r="Q3211" t="str">
        <f t="shared" si="453"/>
        <v>Dec-2022</v>
      </c>
      <c r="R3211" s="2" t="str">
        <f t="shared" si="458"/>
        <v>ADULTS</v>
      </c>
    </row>
    <row r="3212" spans="1:18" x14ac:dyDescent="0.35">
      <c r="A3212" s="1">
        <v>44648</v>
      </c>
      <c r="B3212" t="s">
        <v>3244</v>
      </c>
      <c r="C3212">
        <v>7</v>
      </c>
      <c r="D3212" t="s">
        <v>14</v>
      </c>
      <c r="E3212" t="s">
        <v>27</v>
      </c>
      <c r="F3212" t="s">
        <v>11</v>
      </c>
      <c r="G3212" s="6">
        <f>VLOOKUP(F3212,S$11:$T$15, 2, FALSE)</f>
        <v>2503.6022787783868</v>
      </c>
      <c r="H3212" t="s">
        <v>12</v>
      </c>
      <c r="I3212" s="2">
        <v>1448.87</v>
      </c>
      <c r="J3212" t="str">
        <f t="shared" si="454"/>
        <v>0-17</v>
      </c>
      <c r="K3212" s="2">
        <f t="shared" si="450"/>
        <v>1593.7570000000001</v>
      </c>
      <c r="L3212" s="2">
        <f t="shared" si="455"/>
        <v>1594</v>
      </c>
      <c r="M3212" s="2">
        <f t="shared" si="456"/>
        <v>1594</v>
      </c>
      <c r="N3212" s="2">
        <f t="shared" si="457"/>
        <v>1593</v>
      </c>
      <c r="O3212">
        <f t="shared" si="451"/>
        <v>2022</v>
      </c>
      <c r="P3212" t="str">
        <f t="shared" si="452"/>
        <v>Mar</v>
      </c>
      <c r="Q3212" t="str">
        <f t="shared" si="453"/>
        <v>Mar-2022</v>
      </c>
      <c r="R3212" s="2" t="str">
        <f t="shared" si="458"/>
        <v>CHILDREN</v>
      </c>
    </row>
    <row r="3213" spans="1:18" x14ac:dyDescent="0.35">
      <c r="A3213" s="1">
        <v>45017</v>
      </c>
      <c r="B3213" t="s">
        <v>3245</v>
      </c>
      <c r="C3213">
        <v>32</v>
      </c>
      <c r="D3213" t="s">
        <v>21</v>
      </c>
      <c r="E3213" t="s">
        <v>35</v>
      </c>
      <c r="F3213" t="s">
        <v>16</v>
      </c>
      <c r="G3213" s="6">
        <f>VLOOKUP(F3213,S$11:$T$15, 2, FALSE)</f>
        <v>2509.1716796874998</v>
      </c>
      <c r="H3213" t="s">
        <v>40</v>
      </c>
      <c r="I3213" s="2">
        <v>733.43</v>
      </c>
      <c r="J3213" t="str">
        <f t="shared" si="454"/>
        <v>18-39</v>
      </c>
      <c r="K3213" s="2">
        <f t="shared" si="450"/>
        <v>806.77300000000002</v>
      </c>
      <c r="L3213" s="2">
        <f t="shared" si="455"/>
        <v>807</v>
      </c>
      <c r="M3213" s="2">
        <f t="shared" si="456"/>
        <v>807</v>
      </c>
      <c r="N3213" s="2">
        <f t="shared" si="457"/>
        <v>806</v>
      </c>
      <c r="O3213">
        <f t="shared" si="451"/>
        <v>2023</v>
      </c>
      <c r="P3213" t="str">
        <f t="shared" si="452"/>
        <v>Apr</v>
      </c>
      <c r="Q3213" t="str">
        <f t="shared" si="453"/>
        <v>Apr-2023</v>
      </c>
      <c r="R3213" s="2" t="str">
        <f t="shared" si="458"/>
        <v>ADULTS</v>
      </c>
    </row>
    <row r="3214" spans="1:18" x14ac:dyDescent="0.35">
      <c r="A3214" s="1">
        <v>44763</v>
      </c>
      <c r="B3214" t="s">
        <v>3246</v>
      </c>
      <c r="C3214">
        <v>9</v>
      </c>
      <c r="D3214" t="s">
        <v>14</v>
      </c>
      <c r="E3214" t="s">
        <v>19</v>
      </c>
      <c r="F3214" t="s">
        <v>23</v>
      </c>
      <c r="G3214" s="6">
        <f>VLOOKUP(F3214,S$11:$T$15, 2, FALSE)</f>
        <v>2440.2966694490819</v>
      </c>
      <c r="H3214" t="s">
        <v>28</v>
      </c>
      <c r="I3214" s="2">
        <v>2036.59</v>
      </c>
      <c r="J3214" t="str">
        <f t="shared" si="454"/>
        <v>0-17</v>
      </c>
      <c r="K3214" s="2">
        <f t="shared" si="450"/>
        <v>2240.2490000000003</v>
      </c>
      <c r="L3214" s="2">
        <f t="shared" si="455"/>
        <v>2240</v>
      </c>
      <c r="M3214" s="2">
        <f t="shared" si="456"/>
        <v>2241</v>
      </c>
      <c r="N3214" s="2">
        <f t="shared" si="457"/>
        <v>2240</v>
      </c>
      <c r="O3214">
        <f t="shared" si="451"/>
        <v>2022</v>
      </c>
      <c r="P3214" t="str">
        <f t="shared" si="452"/>
        <v>Jul</v>
      </c>
      <c r="Q3214" t="str">
        <f t="shared" si="453"/>
        <v>Jul-2022</v>
      </c>
      <c r="R3214" s="2" t="str">
        <f t="shared" si="458"/>
        <v>CHILDREN</v>
      </c>
    </row>
    <row r="3215" spans="1:18" x14ac:dyDescent="0.35">
      <c r="A3215" s="1">
        <v>44595</v>
      </c>
      <c r="B3215" t="s">
        <v>3247</v>
      </c>
      <c r="C3215">
        <v>58</v>
      </c>
      <c r="D3215" t="s">
        <v>9</v>
      </c>
      <c r="E3215" t="s">
        <v>25</v>
      </c>
      <c r="F3215" t="s">
        <v>11</v>
      </c>
      <c r="G3215" s="6">
        <f>VLOOKUP(F3215,S$11:$T$15, 2, FALSE)</f>
        <v>2503.6022787783868</v>
      </c>
      <c r="H3215" t="s">
        <v>28</v>
      </c>
      <c r="I3215" s="2">
        <v>1684.75</v>
      </c>
      <c r="J3215" t="str">
        <f t="shared" si="454"/>
        <v>40-59</v>
      </c>
      <c r="K3215" s="2">
        <f t="shared" si="450"/>
        <v>1853.2250000000001</v>
      </c>
      <c r="L3215" s="2">
        <f t="shared" si="455"/>
        <v>1853</v>
      </c>
      <c r="M3215" s="2">
        <f t="shared" si="456"/>
        <v>1854</v>
      </c>
      <c r="N3215" s="2">
        <f t="shared" si="457"/>
        <v>1853</v>
      </c>
      <c r="O3215">
        <f t="shared" si="451"/>
        <v>2022</v>
      </c>
      <c r="P3215" t="str">
        <f t="shared" si="452"/>
        <v>Feb</v>
      </c>
      <c r="Q3215" t="str">
        <f t="shared" si="453"/>
        <v>Feb-2022</v>
      </c>
      <c r="R3215" s="2" t="str">
        <f t="shared" si="458"/>
        <v>ADULTS</v>
      </c>
    </row>
    <row r="3216" spans="1:18" x14ac:dyDescent="0.35">
      <c r="A3216" s="1">
        <v>44970</v>
      </c>
      <c r="B3216" t="s">
        <v>3248</v>
      </c>
      <c r="C3216">
        <v>53</v>
      </c>
      <c r="D3216" t="s">
        <v>21</v>
      </c>
      <c r="E3216" t="s">
        <v>22</v>
      </c>
      <c r="F3216" t="s">
        <v>16</v>
      </c>
      <c r="G3216" s="6">
        <f>VLOOKUP(F3216,S$11:$T$15, 2, FALSE)</f>
        <v>2509.1716796874998</v>
      </c>
      <c r="H3216" t="s">
        <v>40</v>
      </c>
      <c r="I3216" s="2">
        <v>246.89</v>
      </c>
      <c r="J3216" t="str">
        <f t="shared" si="454"/>
        <v>40-59</v>
      </c>
      <c r="K3216" s="2">
        <f t="shared" si="450"/>
        <v>271.57900000000001</v>
      </c>
      <c r="L3216" s="2">
        <f t="shared" si="455"/>
        <v>272</v>
      </c>
      <c r="M3216" s="2">
        <f t="shared" si="456"/>
        <v>272</v>
      </c>
      <c r="N3216" s="2">
        <f t="shared" si="457"/>
        <v>271</v>
      </c>
      <c r="O3216">
        <f t="shared" si="451"/>
        <v>2023</v>
      </c>
      <c r="P3216" t="str">
        <f t="shared" si="452"/>
        <v>Feb</v>
      </c>
      <c r="Q3216" t="str">
        <f t="shared" si="453"/>
        <v>Feb-2023</v>
      </c>
      <c r="R3216" s="2" t="str">
        <f t="shared" si="458"/>
        <v>ADULTS</v>
      </c>
    </row>
    <row r="3217" spans="1:18" x14ac:dyDescent="0.35">
      <c r="A3217" s="1">
        <v>44721</v>
      </c>
      <c r="B3217" t="s">
        <v>3249</v>
      </c>
      <c r="C3217">
        <v>94</v>
      </c>
      <c r="D3217" t="s">
        <v>14</v>
      </c>
      <c r="E3217" t="s">
        <v>25</v>
      </c>
      <c r="F3217" t="s">
        <v>23</v>
      </c>
      <c r="G3217" s="6">
        <f>VLOOKUP(F3217,S$11:$T$15, 2, FALSE)</f>
        <v>2440.2966694490819</v>
      </c>
      <c r="H3217" t="s">
        <v>17</v>
      </c>
      <c r="I3217" s="2">
        <v>1944.23</v>
      </c>
      <c r="J3217" t="str">
        <f t="shared" si="454"/>
        <v>&gt;59</v>
      </c>
      <c r="K3217" s="2">
        <f t="shared" si="450"/>
        <v>2138.6530000000002</v>
      </c>
      <c r="L3217" s="2">
        <f t="shared" si="455"/>
        <v>2139</v>
      </c>
      <c r="M3217" s="2">
        <f t="shared" si="456"/>
        <v>2139</v>
      </c>
      <c r="N3217" s="2">
        <f t="shared" si="457"/>
        <v>2138</v>
      </c>
      <c r="O3217">
        <f t="shared" si="451"/>
        <v>2022</v>
      </c>
      <c r="P3217" t="str">
        <f t="shared" si="452"/>
        <v>Jun</v>
      </c>
      <c r="Q3217" t="str">
        <f t="shared" si="453"/>
        <v>Jun-2022</v>
      </c>
      <c r="R3217" s="2" t="str">
        <f t="shared" si="458"/>
        <v>ADULTS</v>
      </c>
    </row>
    <row r="3218" spans="1:18" x14ac:dyDescent="0.35">
      <c r="A3218" s="1">
        <v>44642</v>
      </c>
      <c r="B3218" t="s">
        <v>3250</v>
      </c>
      <c r="C3218">
        <v>36</v>
      </c>
      <c r="D3218" t="s">
        <v>9</v>
      </c>
      <c r="E3218" t="s">
        <v>19</v>
      </c>
      <c r="F3218" t="s">
        <v>30</v>
      </c>
      <c r="G3218" s="6">
        <f>VLOOKUP(F3218,S$11:$T$15, 2, FALSE)</f>
        <v>2496.7676064257025</v>
      </c>
      <c r="H3218" t="s">
        <v>37</v>
      </c>
      <c r="I3218" s="2">
        <v>1546.53</v>
      </c>
      <c r="J3218" t="str">
        <f t="shared" si="454"/>
        <v>18-39</v>
      </c>
      <c r="K3218" s="2">
        <f t="shared" si="450"/>
        <v>1701.1830000000002</v>
      </c>
      <c r="L3218" s="2">
        <f t="shared" si="455"/>
        <v>1701</v>
      </c>
      <c r="M3218" s="2">
        <f t="shared" si="456"/>
        <v>1702</v>
      </c>
      <c r="N3218" s="2">
        <f t="shared" si="457"/>
        <v>1701</v>
      </c>
      <c r="O3218">
        <f t="shared" si="451"/>
        <v>2022</v>
      </c>
      <c r="P3218" t="str">
        <f t="shared" si="452"/>
        <v>Mar</v>
      </c>
      <c r="Q3218" t="str">
        <f t="shared" si="453"/>
        <v>Mar-2022</v>
      </c>
      <c r="R3218" s="2" t="str">
        <f t="shared" si="458"/>
        <v>ADULTS</v>
      </c>
    </row>
    <row r="3219" spans="1:18" x14ac:dyDescent="0.35">
      <c r="A3219" s="1">
        <v>45256</v>
      </c>
      <c r="B3219" t="s">
        <v>3251</v>
      </c>
      <c r="C3219">
        <v>40</v>
      </c>
      <c r="D3219" t="s">
        <v>21</v>
      </c>
      <c r="E3219" t="s">
        <v>35</v>
      </c>
      <c r="F3219" t="s">
        <v>16</v>
      </c>
      <c r="G3219" s="6">
        <f>VLOOKUP(F3219,S$11:$T$15, 2, FALSE)</f>
        <v>2509.1716796874998</v>
      </c>
      <c r="H3219" t="s">
        <v>37</v>
      </c>
      <c r="I3219" s="2">
        <v>2191.21</v>
      </c>
      <c r="J3219" t="str">
        <f t="shared" si="454"/>
        <v>40-59</v>
      </c>
      <c r="K3219" s="2">
        <f t="shared" si="450"/>
        <v>2410.3310000000001</v>
      </c>
      <c r="L3219" s="2">
        <f t="shared" si="455"/>
        <v>2410</v>
      </c>
      <c r="M3219" s="2">
        <f t="shared" si="456"/>
        <v>2411</v>
      </c>
      <c r="N3219" s="2">
        <f t="shared" si="457"/>
        <v>2410</v>
      </c>
      <c r="O3219">
        <f t="shared" si="451"/>
        <v>2023</v>
      </c>
      <c r="P3219" t="str">
        <f t="shared" si="452"/>
        <v>Nov</v>
      </c>
      <c r="Q3219" t="str">
        <f t="shared" si="453"/>
        <v>Nov-2023</v>
      </c>
      <c r="R3219" s="2" t="str">
        <f t="shared" si="458"/>
        <v>ADULTS</v>
      </c>
    </row>
    <row r="3220" spans="1:18" x14ac:dyDescent="0.35">
      <c r="A3220" s="1">
        <v>45261</v>
      </c>
      <c r="B3220" t="s">
        <v>3252</v>
      </c>
      <c r="C3220">
        <v>5</v>
      </c>
      <c r="D3220" t="s">
        <v>14</v>
      </c>
      <c r="E3220" t="s">
        <v>10</v>
      </c>
      <c r="F3220" t="s">
        <v>23</v>
      </c>
      <c r="G3220" s="6">
        <f>VLOOKUP(F3220,S$11:$T$15, 2, FALSE)</f>
        <v>2440.2966694490819</v>
      </c>
      <c r="H3220" t="s">
        <v>12</v>
      </c>
      <c r="I3220" s="2">
        <v>2538.92</v>
      </c>
      <c r="J3220" t="str">
        <f t="shared" si="454"/>
        <v>0-17</v>
      </c>
      <c r="K3220" s="2">
        <f t="shared" si="450"/>
        <v>2792.8120000000004</v>
      </c>
      <c r="L3220" s="2">
        <f t="shared" si="455"/>
        <v>2793</v>
      </c>
      <c r="M3220" s="2">
        <f t="shared" si="456"/>
        <v>2793</v>
      </c>
      <c r="N3220" s="2">
        <f t="shared" si="457"/>
        <v>2792</v>
      </c>
      <c r="O3220">
        <f t="shared" si="451"/>
        <v>2023</v>
      </c>
      <c r="P3220" t="str">
        <f t="shared" si="452"/>
        <v>Dec</v>
      </c>
      <c r="Q3220" t="str">
        <f t="shared" si="453"/>
        <v>Dec-2023</v>
      </c>
      <c r="R3220" s="2" t="str">
        <f t="shared" si="458"/>
        <v>CHILDREN</v>
      </c>
    </row>
    <row r="3221" spans="1:18" x14ac:dyDescent="0.35">
      <c r="A3221" s="1">
        <v>44941</v>
      </c>
      <c r="B3221" t="s">
        <v>3253</v>
      </c>
      <c r="C3221">
        <v>59</v>
      </c>
      <c r="D3221" t="s">
        <v>14</v>
      </c>
      <c r="E3221" t="s">
        <v>10</v>
      </c>
      <c r="F3221" t="s">
        <v>16</v>
      </c>
      <c r="G3221" s="6">
        <f>VLOOKUP(F3221,S$11:$T$15, 2, FALSE)</f>
        <v>2509.1716796874998</v>
      </c>
      <c r="H3221" t="s">
        <v>28</v>
      </c>
      <c r="I3221" s="2">
        <v>635.32000000000005</v>
      </c>
      <c r="J3221" t="str">
        <f t="shared" si="454"/>
        <v>40-59</v>
      </c>
      <c r="K3221" s="2">
        <f t="shared" si="450"/>
        <v>698.85200000000009</v>
      </c>
      <c r="L3221" s="2">
        <f t="shared" si="455"/>
        <v>699</v>
      </c>
      <c r="M3221" s="2">
        <f t="shared" si="456"/>
        <v>699</v>
      </c>
      <c r="N3221" s="2">
        <f t="shared" si="457"/>
        <v>698</v>
      </c>
      <c r="O3221">
        <f t="shared" si="451"/>
        <v>2023</v>
      </c>
      <c r="P3221" t="str">
        <f t="shared" si="452"/>
        <v>Jan</v>
      </c>
      <c r="Q3221" t="str">
        <f t="shared" si="453"/>
        <v>Jan-2023</v>
      </c>
      <c r="R3221" s="2" t="str">
        <f t="shared" si="458"/>
        <v>ADULTS</v>
      </c>
    </row>
    <row r="3222" spans="1:18" x14ac:dyDescent="0.35">
      <c r="A3222" s="1">
        <v>44933</v>
      </c>
      <c r="B3222" t="s">
        <v>3254</v>
      </c>
      <c r="C3222">
        <v>14</v>
      </c>
      <c r="D3222" t="s">
        <v>21</v>
      </c>
      <c r="E3222" t="s">
        <v>10</v>
      </c>
      <c r="F3222" t="s">
        <v>23</v>
      </c>
      <c r="G3222" s="6">
        <f>VLOOKUP(F3222,S$11:$T$15, 2, FALSE)</f>
        <v>2440.2966694490819</v>
      </c>
      <c r="H3222" t="s">
        <v>67</v>
      </c>
      <c r="I3222" s="2">
        <v>3334.5</v>
      </c>
      <c r="J3222" t="str">
        <f t="shared" si="454"/>
        <v>0-17</v>
      </c>
      <c r="K3222" s="2">
        <f t="shared" si="450"/>
        <v>3667.9500000000003</v>
      </c>
      <c r="L3222" s="2">
        <f t="shared" si="455"/>
        <v>3668</v>
      </c>
      <c r="M3222" s="2">
        <f t="shared" si="456"/>
        <v>3668</v>
      </c>
      <c r="N3222" s="2">
        <f t="shared" si="457"/>
        <v>3667</v>
      </c>
      <c r="O3222">
        <f t="shared" si="451"/>
        <v>2023</v>
      </c>
      <c r="P3222" t="str">
        <f t="shared" si="452"/>
        <v>Jan</v>
      </c>
      <c r="Q3222" t="str">
        <f t="shared" si="453"/>
        <v>Jan-2023</v>
      </c>
      <c r="R3222" s="2" t="str">
        <f t="shared" si="458"/>
        <v>CHILDREN</v>
      </c>
    </row>
    <row r="3223" spans="1:18" x14ac:dyDescent="0.35">
      <c r="A3223" s="1">
        <v>44880</v>
      </c>
      <c r="B3223" t="s">
        <v>3255</v>
      </c>
      <c r="C3223">
        <v>19</v>
      </c>
      <c r="D3223" t="s">
        <v>14</v>
      </c>
      <c r="E3223" t="s">
        <v>10</v>
      </c>
      <c r="F3223" t="s">
        <v>16</v>
      </c>
      <c r="G3223" s="6">
        <f>VLOOKUP(F3223,S$11:$T$15, 2, FALSE)</f>
        <v>2509.1716796874998</v>
      </c>
      <c r="H3223" t="s">
        <v>37</v>
      </c>
      <c r="I3223" s="2">
        <v>3995.76</v>
      </c>
      <c r="J3223" t="str">
        <f t="shared" si="454"/>
        <v>18-39</v>
      </c>
      <c r="K3223" s="2">
        <f t="shared" si="450"/>
        <v>4395.3360000000002</v>
      </c>
      <c r="L3223" s="2">
        <f t="shared" si="455"/>
        <v>4395</v>
      </c>
      <c r="M3223" s="2">
        <f t="shared" si="456"/>
        <v>4396</v>
      </c>
      <c r="N3223" s="2">
        <f t="shared" si="457"/>
        <v>4395</v>
      </c>
      <c r="O3223">
        <f t="shared" si="451"/>
        <v>2022</v>
      </c>
      <c r="P3223" t="str">
        <f t="shared" si="452"/>
        <v>Nov</v>
      </c>
      <c r="Q3223" t="str">
        <f t="shared" si="453"/>
        <v>Nov-2022</v>
      </c>
      <c r="R3223" s="2" t="str">
        <f t="shared" si="458"/>
        <v>ADULTS</v>
      </c>
    </row>
    <row r="3224" spans="1:18" x14ac:dyDescent="0.35">
      <c r="A3224" s="1">
        <v>45217</v>
      </c>
      <c r="B3224" t="s">
        <v>3256</v>
      </c>
      <c r="C3224">
        <v>19</v>
      </c>
      <c r="D3224" t="s">
        <v>21</v>
      </c>
      <c r="E3224" t="s">
        <v>19</v>
      </c>
      <c r="F3224" t="s">
        <v>11</v>
      </c>
      <c r="G3224" s="6">
        <f>VLOOKUP(F3224,S$11:$T$15, 2, FALSE)</f>
        <v>2503.6022787783868</v>
      </c>
      <c r="H3224" t="s">
        <v>28</v>
      </c>
      <c r="I3224" s="2">
        <v>3124.21</v>
      </c>
      <c r="J3224" t="str">
        <f t="shared" si="454"/>
        <v>18-39</v>
      </c>
      <c r="K3224" s="2">
        <f t="shared" si="450"/>
        <v>3436.6310000000003</v>
      </c>
      <c r="L3224" s="2">
        <f t="shared" si="455"/>
        <v>3437</v>
      </c>
      <c r="M3224" s="2">
        <f t="shared" si="456"/>
        <v>3437</v>
      </c>
      <c r="N3224" s="2">
        <f t="shared" si="457"/>
        <v>3436</v>
      </c>
      <c r="O3224">
        <f t="shared" si="451"/>
        <v>2023</v>
      </c>
      <c r="P3224" t="str">
        <f t="shared" si="452"/>
        <v>Oct</v>
      </c>
      <c r="Q3224" t="str">
        <f t="shared" si="453"/>
        <v>Oct-2023</v>
      </c>
      <c r="R3224" s="2" t="str">
        <f t="shared" si="458"/>
        <v>ADULTS</v>
      </c>
    </row>
    <row r="3225" spans="1:18" x14ac:dyDescent="0.35">
      <c r="A3225" s="1">
        <v>45091</v>
      </c>
      <c r="B3225" t="s">
        <v>3257</v>
      </c>
      <c r="C3225">
        <v>94</v>
      </c>
      <c r="D3225" t="s">
        <v>9</v>
      </c>
      <c r="E3225" t="s">
        <v>10</v>
      </c>
      <c r="F3225" t="s">
        <v>30</v>
      </c>
      <c r="G3225" s="6">
        <f>VLOOKUP(F3225,S$11:$T$15, 2, FALSE)</f>
        <v>2496.7676064257025</v>
      </c>
      <c r="H3225" t="s">
        <v>12</v>
      </c>
      <c r="I3225" s="2">
        <v>940.74</v>
      </c>
      <c r="J3225" t="str">
        <f t="shared" si="454"/>
        <v>&gt;59</v>
      </c>
      <c r="K3225" s="2">
        <f t="shared" si="450"/>
        <v>1034.8140000000001</v>
      </c>
      <c r="L3225" s="2">
        <f t="shared" si="455"/>
        <v>1035</v>
      </c>
      <c r="M3225" s="2">
        <f t="shared" si="456"/>
        <v>1035</v>
      </c>
      <c r="N3225" s="2">
        <f t="shared" si="457"/>
        <v>1034</v>
      </c>
      <c r="O3225">
        <f t="shared" si="451"/>
        <v>2023</v>
      </c>
      <c r="P3225" t="str">
        <f t="shared" si="452"/>
        <v>Jun</v>
      </c>
      <c r="Q3225" t="str">
        <f t="shared" si="453"/>
        <v>Jun-2023</v>
      </c>
      <c r="R3225" s="2" t="str">
        <f t="shared" si="458"/>
        <v>ADULTS</v>
      </c>
    </row>
    <row r="3226" spans="1:18" x14ac:dyDescent="0.35">
      <c r="A3226" s="1">
        <v>45011</v>
      </c>
      <c r="B3226" t="s">
        <v>3258</v>
      </c>
      <c r="C3226">
        <v>92</v>
      </c>
      <c r="D3226" t="s">
        <v>21</v>
      </c>
      <c r="E3226" t="s">
        <v>25</v>
      </c>
      <c r="F3226" t="s">
        <v>16</v>
      </c>
      <c r="G3226" s="6">
        <f>VLOOKUP(F3226,S$11:$T$15, 2, FALSE)</f>
        <v>2509.1716796874998</v>
      </c>
      <c r="H3226" t="s">
        <v>17</v>
      </c>
      <c r="I3226" s="2">
        <v>3716.01</v>
      </c>
      <c r="J3226" t="str">
        <f t="shared" si="454"/>
        <v>&gt;59</v>
      </c>
      <c r="K3226" s="2">
        <f t="shared" si="450"/>
        <v>4087.6110000000008</v>
      </c>
      <c r="L3226" s="2">
        <f t="shared" si="455"/>
        <v>4088</v>
      </c>
      <c r="M3226" s="2">
        <f t="shared" si="456"/>
        <v>4088</v>
      </c>
      <c r="N3226" s="2">
        <f t="shared" si="457"/>
        <v>4087</v>
      </c>
      <c r="O3226">
        <f t="shared" si="451"/>
        <v>2023</v>
      </c>
      <c r="P3226" t="str">
        <f t="shared" si="452"/>
        <v>Mar</v>
      </c>
      <c r="Q3226" t="str">
        <f t="shared" si="453"/>
        <v>Mar-2023</v>
      </c>
      <c r="R3226" s="2" t="str">
        <f t="shared" si="458"/>
        <v>ADULTS</v>
      </c>
    </row>
    <row r="3227" spans="1:18" x14ac:dyDescent="0.35">
      <c r="A3227" s="1">
        <v>45227</v>
      </c>
      <c r="B3227" t="s">
        <v>3259</v>
      </c>
      <c r="C3227">
        <v>42</v>
      </c>
      <c r="D3227" t="s">
        <v>14</v>
      </c>
      <c r="E3227" t="s">
        <v>10</v>
      </c>
      <c r="F3227" t="s">
        <v>23</v>
      </c>
      <c r="G3227" s="6">
        <f>VLOOKUP(F3227,S$11:$T$15, 2, FALSE)</f>
        <v>2440.2966694490819</v>
      </c>
      <c r="H3227" t="s">
        <v>37</v>
      </c>
      <c r="I3227" s="2">
        <v>686.28</v>
      </c>
      <c r="J3227" t="str">
        <f t="shared" si="454"/>
        <v>40-59</v>
      </c>
      <c r="K3227" s="2">
        <f t="shared" si="450"/>
        <v>754.90800000000002</v>
      </c>
      <c r="L3227" s="2">
        <f t="shared" si="455"/>
        <v>755</v>
      </c>
      <c r="M3227" s="2">
        <f t="shared" si="456"/>
        <v>755</v>
      </c>
      <c r="N3227" s="2">
        <f t="shared" si="457"/>
        <v>754</v>
      </c>
      <c r="O3227">
        <f t="shared" si="451"/>
        <v>2023</v>
      </c>
      <c r="P3227" t="str">
        <f t="shared" si="452"/>
        <v>Oct</v>
      </c>
      <c r="Q3227" t="str">
        <f t="shared" si="453"/>
        <v>Oct-2023</v>
      </c>
      <c r="R3227" s="2" t="str">
        <f t="shared" si="458"/>
        <v>ADULTS</v>
      </c>
    </row>
    <row r="3228" spans="1:18" x14ac:dyDescent="0.35">
      <c r="A3228" s="1">
        <v>45027</v>
      </c>
      <c r="B3228" t="s">
        <v>3260</v>
      </c>
      <c r="C3228">
        <v>78</v>
      </c>
      <c r="D3228" t="s">
        <v>9</v>
      </c>
      <c r="E3228" t="s">
        <v>25</v>
      </c>
      <c r="F3228" t="s">
        <v>30</v>
      </c>
      <c r="G3228" s="6">
        <f>VLOOKUP(F3228,S$11:$T$15, 2, FALSE)</f>
        <v>2496.7676064257025</v>
      </c>
      <c r="H3228" t="s">
        <v>37</v>
      </c>
      <c r="I3228" s="2">
        <v>2278.54</v>
      </c>
      <c r="J3228" t="str">
        <f t="shared" si="454"/>
        <v>&gt;59</v>
      </c>
      <c r="K3228" s="2">
        <f t="shared" si="450"/>
        <v>2506.3940000000002</v>
      </c>
      <c r="L3228" s="2">
        <f t="shared" si="455"/>
        <v>2506</v>
      </c>
      <c r="M3228" s="2">
        <f t="shared" si="456"/>
        <v>2507</v>
      </c>
      <c r="N3228" s="2">
        <f t="shared" si="457"/>
        <v>2506</v>
      </c>
      <c r="O3228">
        <f t="shared" si="451"/>
        <v>2023</v>
      </c>
      <c r="P3228" t="str">
        <f t="shared" si="452"/>
        <v>Apr</v>
      </c>
      <c r="Q3228" t="str">
        <f t="shared" si="453"/>
        <v>Apr-2023</v>
      </c>
      <c r="R3228" s="2" t="str">
        <f t="shared" si="458"/>
        <v>ADULTS</v>
      </c>
    </row>
    <row r="3229" spans="1:18" x14ac:dyDescent="0.35">
      <c r="A3229" s="1">
        <v>45277</v>
      </c>
      <c r="B3229" t="s">
        <v>3261</v>
      </c>
      <c r="C3229">
        <v>3</v>
      </c>
      <c r="D3229" t="s">
        <v>14</v>
      </c>
      <c r="E3229" t="s">
        <v>19</v>
      </c>
      <c r="F3229" t="s">
        <v>11</v>
      </c>
      <c r="G3229" s="6">
        <f>VLOOKUP(F3229,S$11:$T$15, 2, FALSE)</f>
        <v>2503.6022787783868</v>
      </c>
      <c r="H3229" t="s">
        <v>28</v>
      </c>
      <c r="I3229" s="2">
        <v>3401.67</v>
      </c>
      <c r="J3229" t="str">
        <f t="shared" si="454"/>
        <v>0-17</v>
      </c>
      <c r="K3229" s="2">
        <f t="shared" si="450"/>
        <v>3741.8370000000004</v>
      </c>
      <c r="L3229" s="2">
        <f t="shared" si="455"/>
        <v>3742</v>
      </c>
      <c r="M3229" s="2">
        <f t="shared" si="456"/>
        <v>3742</v>
      </c>
      <c r="N3229" s="2">
        <f t="shared" si="457"/>
        <v>3741</v>
      </c>
      <c r="O3229">
        <f t="shared" si="451"/>
        <v>2023</v>
      </c>
      <c r="P3229" t="str">
        <f t="shared" si="452"/>
        <v>Dec</v>
      </c>
      <c r="Q3229" t="str">
        <f t="shared" si="453"/>
        <v>Dec-2023</v>
      </c>
      <c r="R3229" s="2" t="str">
        <f t="shared" si="458"/>
        <v>CHILDREN</v>
      </c>
    </row>
    <row r="3230" spans="1:18" x14ac:dyDescent="0.35">
      <c r="A3230" s="1">
        <v>44626</v>
      </c>
      <c r="B3230" t="s">
        <v>3262</v>
      </c>
      <c r="C3230">
        <v>75</v>
      </c>
      <c r="D3230" t="s">
        <v>9</v>
      </c>
      <c r="E3230" t="s">
        <v>22</v>
      </c>
      <c r="F3230" t="s">
        <v>23</v>
      </c>
      <c r="G3230" s="6">
        <f>VLOOKUP(F3230,S$11:$T$15, 2, FALSE)</f>
        <v>2440.2966694490819</v>
      </c>
      <c r="H3230" t="s">
        <v>12</v>
      </c>
      <c r="I3230" s="2">
        <v>1321.76</v>
      </c>
      <c r="J3230" t="str">
        <f t="shared" si="454"/>
        <v>&gt;59</v>
      </c>
      <c r="K3230" s="2">
        <f t="shared" si="450"/>
        <v>1453.9360000000001</v>
      </c>
      <c r="L3230" s="2">
        <f t="shared" si="455"/>
        <v>1454</v>
      </c>
      <c r="M3230" s="2">
        <f t="shared" si="456"/>
        <v>1454</v>
      </c>
      <c r="N3230" s="2">
        <f t="shared" si="457"/>
        <v>1453</v>
      </c>
      <c r="O3230">
        <f t="shared" si="451"/>
        <v>2022</v>
      </c>
      <c r="P3230" t="str">
        <f t="shared" si="452"/>
        <v>Mar</v>
      </c>
      <c r="Q3230" t="str">
        <f t="shared" si="453"/>
        <v>Mar-2022</v>
      </c>
      <c r="R3230" s="2" t="str">
        <f t="shared" si="458"/>
        <v>ADULTS</v>
      </c>
    </row>
    <row r="3231" spans="1:18" x14ac:dyDescent="0.35">
      <c r="A3231" s="1">
        <v>45140</v>
      </c>
      <c r="B3231" t="s">
        <v>3263</v>
      </c>
      <c r="C3231">
        <v>82</v>
      </c>
      <c r="D3231" t="s">
        <v>14</v>
      </c>
      <c r="E3231" t="s">
        <v>19</v>
      </c>
      <c r="F3231" t="s">
        <v>11</v>
      </c>
      <c r="G3231" s="6">
        <f>VLOOKUP(F3231,S$11:$T$15, 2, FALSE)</f>
        <v>2503.6022787783868</v>
      </c>
      <c r="H3231" t="s">
        <v>28</v>
      </c>
      <c r="I3231" s="2">
        <v>2649.6</v>
      </c>
      <c r="J3231" t="str">
        <f t="shared" si="454"/>
        <v>&gt;59</v>
      </c>
      <c r="K3231" s="2">
        <f t="shared" si="450"/>
        <v>2914.56</v>
      </c>
      <c r="L3231" s="2">
        <f t="shared" si="455"/>
        <v>2915</v>
      </c>
      <c r="M3231" s="2">
        <f t="shared" si="456"/>
        <v>2915</v>
      </c>
      <c r="N3231" s="2">
        <f t="shared" si="457"/>
        <v>2914</v>
      </c>
      <c r="O3231">
        <f t="shared" si="451"/>
        <v>2023</v>
      </c>
      <c r="P3231" t="str">
        <f t="shared" si="452"/>
        <v>Aug</v>
      </c>
      <c r="Q3231" t="str">
        <f t="shared" si="453"/>
        <v>Aug-2023</v>
      </c>
      <c r="R3231" s="2" t="str">
        <f t="shared" si="458"/>
        <v>ADULTS</v>
      </c>
    </row>
    <row r="3232" spans="1:18" x14ac:dyDescent="0.35">
      <c r="A3232" s="1">
        <v>44747</v>
      </c>
      <c r="B3232" t="s">
        <v>3264</v>
      </c>
      <c r="C3232">
        <v>24</v>
      </c>
      <c r="D3232" t="s">
        <v>9</v>
      </c>
      <c r="E3232" t="s">
        <v>15</v>
      </c>
      <c r="F3232" t="s">
        <v>16</v>
      </c>
      <c r="G3232" s="6">
        <f>VLOOKUP(F3232,S$11:$T$15, 2, FALSE)</f>
        <v>2509.1716796874998</v>
      </c>
      <c r="H3232" t="s">
        <v>17</v>
      </c>
      <c r="I3232" s="2">
        <v>2133.7600000000002</v>
      </c>
      <c r="J3232" t="str">
        <f t="shared" si="454"/>
        <v>18-39</v>
      </c>
      <c r="K3232" s="2">
        <f t="shared" si="450"/>
        <v>2347.1360000000004</v>
      </c>
      <c r="L3232" s="2">
        <f t="shared" si="455"/>
        <v>2347</v>
      </c>
      <c r="M3232" s="2">
        <f t="shared" si="456"/>
        <v>2348</v>
      </c>
      <c r="N3232" s="2">
        <f t="shared" si="457"/>
        <v>2347</v>
      </c>
      <c r="O3232">
        <f t="shared" si="451"/>
        <v>2022</v>
      </c>
      <c r="P3232" t="str">
        <f t="shared" si="452"/>
        <v>Jul</v>
      </c>
      <c r="Q3232" t="str">
        <f t="shared" si="453"/>
        <v>Jul-2022</v>
      </c>
      <c r="R3232" s="2" t="str">
        <f t="shared" si="458"/>
        <v>ADULTS</v>
      </c>
    </row>
    <row r="3233" spans="1:18" x14ac:dyDescent="0.35">
      <c r="A3233" s="1">
        <v>44870</v>
      </c>
      <c r="B3233" t="s">
        <v>3265</v>
      </c>
      <c r="C3233">
        <v>32</v>
      </c>
      <c r="D3233" t="s">
        <v>21</v>
      </c>
      <c r="E3233" t="s">
        <v>25</v>
      </c>
      <c r="F3233" t="s">
        <v>16</v>
      </c>
      <c r="G3233" s="6">
        <f>VLOOKUP(F3233,S$11:$T$15, 2, FALSE)</f>
        <v>2509.1716796874998</v>
      </c>
      <c r="H3233" t="s">
        <v>12</v>
      </c>
      <c r="I3233" s="2">
        <v>4378.8900000000003</v>
      </c>
      <c r="J3233" t="str">
        <f t="shared" si="454"/>
        <v>18-39</v>
      </c>
      <c r="K3233" s="2">
        <f t="shared" si="450"/>
        <v>4816.7790000000005</v>
      </c>
      <c r="L3233" s="2">
        <f t="shared" si="455"/>
        <v>4817</v>
      </c>
      <c r="M3233" s="2">
        <f t="shared" si="456"/>
        <v>4817</v>
      </c>
      <c r="N3233" s="2">
        <f t="shared" si="457"/>
        <v>4816</v>
      </c>
      <c r="O3233">
        <f t="shared" si="451"/>
        <v>2022</v>
      </c>
      <c r="P3233" t="str">
        <f t="shared" si="452"/>
        <v>Nov</v>
      </c>
      <c r="Q3233" t="str">
        <f t="shared" si="453"/>
        <v>Nov-2022</v>
      </c>
      <c r="R3233" s="2" t="str">
        <f t="shared" si="458"/>
        <v>ADULTS</v>
      </c>
    </row>
    <row r="3234" spans="1:18" x14ac:dyDescent="0.35">
      <c r="A3234" s="1">
        <v>44880</v>
      </c>
      <c r="B3234" t="s">
        <v>3266</v>
      </c>
      <c r="C3234">
        <v>66</v>
      </c>
      <c r="D3234" t="s">
        <v>9</v>
      </c>
      <c r="E3234" t="s">
        <v>22</v>
      </c>
      <c r="F3234" t="s">
        <v>16</v>
      </c>
      <c r="G3234" s="6">
        <f>VLOOKUP(F3234,S$11:$T$15, 2, FALSE)</f>
        <v>2509.1716796874998</v>
      </c>
      <c r="H3234" t="s">
        <v>12</v>
      </c>
      <c r="I3234" s="2">
        <v>598.86</v>
      </c>
      <c r="J3234" t="str">
        <f t="shared" si="454"/>
        <v>&gt;59</v>
      </c>
      <c r="K3234" s="2">
        <f t="shared" si="450"/>
        <v>658.74600000000009</v>
      </c>
      <c r="L3234" s="2">
        <f t="shared" si="455"/>
        <v>659</v>
      </c>
      <c r="M3234" s="2">
        <f t="shared" si="456"/>
        <v>659</v>
      </c>
      <c r="N3234" s="2">
        <f t="shared" si="457"/>
        <v>658</v>
      </c>
      <c r="O3234">
        <f t="shared" si="451"/>
        <v>2022</v>
      </c>
      <c r="P3234" t="str">
        <f t="shared" si="452"/>
        <v>Nov</v>
      </c>
      <c r="Q3234" t="str">
        <f t="shared" si="453"/>
        <v>Nov-2022</v>
      </c>
      <c r="R3234" s="2" t="str">
        <f t="shared" si="458"/>
        <v>ADULTS</v>
      </c>
    </row>
    <row r="3235" spans="1:18" x14ac:dyDescent="0.35">
      <c r="A3235" s="1">
        <v>45209</v>
      </c>
      <c r="B3235" t="s">
        <v>3267</v>
      </c>
      <c r="C3235">
        <v>78</v>
      </c>
      <c r="D3235" t="s">
        <v>21</v>
      </c>
      <c r="E3235" t="s">
        <v>15</v>
      </c>
      <c r="F3235" t="s">
        <v>30</v>
      </c>
      <c r="G3235" s="6">
        <f>VLOOKUP(F3235,S$11:$T$15, 2, FALSE)</f>
        <v>2496.7676064257025</v>
      </c>
      <c r="H3235" t="s">
        <v>12</v>
      </c>
      <c r="I3235" s="2">
        <v>3753.54</v>
      </c>
      <c r="J3235" t="str">
        <f t="shared" si="454"/>
        <v>&gt;59</v>
      </c>
      <c r="K3235" s="2">
        <f t="shared" si="450"/>
        <v>4128.8940000000002</v>
      </c>
      <c r="L3235" s="2">
        <f t="shared" si="455"/>
        <v>4129</v>
      </c>
      <c r="M3235" s="2">
        <f t="shared" si="456"/>
        <v>4129</v>
      </c>
      <c r="N3235" s="2">
        <f t="shared" si="457"/>
        <v>4128</v>
      </c>
      <c r="O3235">
        <f t="shared" si="451"/>
        <v>2023</v>
      </c>
      <c r="P3235" t="str">
        <f t="shared" si="452"/>
        <v>Oct</v>
      </c>
      <c r="Q3235" t="str">
        <f t="shared" si="453"/>
        <v>Oct-2023</v>
      </c>
      <c r="R3235" s="2" t="str">
        <f t="shared" si="458"/>
        <v>ADULTS</v>
      </c>
    </row>
    <row r="3236" spans="1:18" x14ac:dyDescent="0.35">
      <c r="A3236" s="1">
        <v>44939</v>
      </c>
      <c r="B3236" t="s">
        <v>3268</v>
      </c>
      <c r="C3236">
        <v>49</v>
      </c>
      <c r="D3236" t="s">
        <v>14</v>
      </c>
      <c r="E3236" t="s">
        <v>35</v>
      </c>
      <c r="F3236" t="s">
        <v>30</v>
      </c>
      <c r="G3236" s="6">
        <f>VLOOKUP(F3236,S$11:$T$15, 2, FALSE)</f>
        <v>2496.7676064257025</v>
      </c>
      <c r="H3236" t="s">
        <v>28</v>
      </c>
      <c r="I3236" s="2">
        <v>1684.74</v>
      </c>
      <c r="J3236" t="str">
        <f t="shared" si="454"/>
        <v>40-59</v>
      </c>
      <c r="K3236" s="2">
        <f t="shared" si="450"/>
        <v>1853.2140000000002</v>
      </c>
      <c r="L3236" s="2">
        <f t="shared" si="455"/>
        <v>1853</v>
      </c>
      <c r="M3236" s="2">
        <f t="shared" si="456"/>
        <v>1854</v>
      </c>
      <c r="N3236" s="2">
        <f t="shared" si="457"/>
        <v>1853</v>
      </c>
      <c r="O3236">
        <f t="shared" si="451"/>
        <v>2023</v>
      </c>
      <c r="P3236" t="str">
        <f t="shared" si="452"/>
        <v>Jan</v>
      </c>
      <c r="Q3236" t="str">
        <f t="shared" si="453"/>
        <v>Jan-2023</v>
      </c>
      <c r="R3236" s="2" t="str">
        <f t="shared" si="458"/>
        <v>ADULTS</v>
      </c>
    </row>
    <row r="3237" spans="1:18" x14ac:dyDescent="0.35">
      <c r="A3237" s="1">
        <v>45259</v>
      </c>
      <c r="B3237" t="s">
        <v>3269</v>
      </c>
      <c r="C3237">
        <v>28</v>
      </c>
      <c r="D3237" t="s">
        <v>21</v>
      </c>
      <c r="E3237" t="s">
        <v>35</v>
      </c>
      <c r="F3237" t="s">
        <v>11</v>
      </c>
      <c r="G3237" s="6">
        <f>VLOOKUP(F3237,S$11:$T$15, 2, FALSE)</f>
        <v>2503.6022787783868</v>
      </c>
      <c r="H3237" t="s">
        <v>17</v>
      </c>
      <c r="I3237" s="2">
        <v>3460.49</v>
      </c>
      <c r="J3237" t="str">
        <f t="shared" si="454"/>
        <v>18-39</v>
      </c>
      <c r="K3237" s="2">
        <f t="shared" si="450"/>
        <v>3806.5390000000002</v>
      </c>
      <c r="L3237" s="2">
        <f t="shared" si="455"/>
        <v>3807</v>
      </c>
      <c r="M3237" s="2">
        <f t="shared" si="456"/>
        <v>3807</v>
      </c>
      <c r="N3237" s="2">
        <f t="shared" si="457"/>
        <v>3806</v>
      </c>
      <c r="O3237">
        <f t="shared" si="451"/>
        <v>2023</v>
      </c>
      <c r="P3237" t="str">
        <f t="shared" si="452"/>
        <v>Nov</v>
      </c>
      <c r="Q3237" t="str">
        <f t="shared" si="453"/>
        <v>Nov-2023</v>
      </c>
      <c r="R3237" s="2" t="str">
        <f t="shared" si="458"/>
        <v>ADULTS</v>
      </c>
    </row>
    <row r="3238" spans="1:18" x14ac:dyDescent="0.35">
      <c r="A3238" s="1">
        <v>44824</v>
      </c>
      <c r="B3238" t="s">
        <v>3270</v>
      </c>
      <c r="C3238">
        <v>81</v>
      </c>
      <c r="D3238" t="s">
        <v>9</v>
      </c>
      <c r="E3238" t="s">
        <v>27</v>
      </c>
      <c r="F3238" t="s">
        <v>16</v>
      </c>
      <c r="G3238" s="6">
        <f>VLOOKUP(F3238,S$11:$T$15, 2, FALSE)</f>
        <v>2509.1716796874998</v>
      </c>
      <c r="H3238" t="s">
        <v>28</v>
      </c>
      <c r="I3238" s="2">
        <v>2134.44</v>
      </c>
      <c r="J3238" t="str">
        <f t="shared" si="454"/>
        <v>&gt;59</v>
      </c>
      <c r="K3238" s="2">
        <f t="shared" si="450"/>
        <v>2347.8840000000005</v>
      </c>
      <c r="L3238" s="2">
        <f t="shared" si="455"/>
        <v>2348</v>
      </c>
      <c r="M3238" s="2">
        <f t="shared" si="456"/>
        <v>2348</v>
      </c>
      <c r="N3238" s="2">
        <f t="shared" si="457"/>
        <v>2347</v>
      </c>
      <c r="O3238">
        <f t="shared" si="451"/>
        <v>2022</v>
      </c>
      <c r="P3238" t="str">
        <f t="shared" si="452"/>
        <v>Sep</v>
      </c>
      <c r="Q3238" t="str">
        <f t="shared" si="453"/>
        <v>Sep-2022</v>
      </c>
      <c r="R3238" s="2" t="str">
        <f t="shared" si="458"/>
        <v>ADULTS</v>
      </c>
    </row>
    <row r="3239" spans="1:18" x14ac:dyDescent="0.35">
      <c r="A3239" s="1">
        <v>44772</v>
      </c>
      <c r="B3239" t="s">
        <v>3271</v>
      </c>
      <c r="C3239">
        <v>15</v>
      </c>
      <c r="D3239" t="s">
        <v>21</v>
      </c>
      <c r="E3239" t="s">
        <v>25</v>
      </c>
      <c r="F3239" t="s">
        <v>16</v>
      </c>
      <c r="G3239" s="6">
        <f>VLOOKUP(F3239,S$11:$T$15, 2, FALSE)</f>
        <v>2509.1716796874998</v>
      </c>
      <c r="H3239" t="s">
        <v>17</v>
      </c>
      <c r="I3239" s="2">
        <v>333.93</v>
      </c>
      <c r="J3239" t="str">
        <f t="shared" si="454"/>
        <v>0-17</v>
      </c>
      <c r="K3239" s="2">
        <f t="shared" si="450"/>
        <v>367.32300000000004</v>
      </c>
      <c r="L3239" s="2">
        <f t="shared" si="455"/>
        <v>367</v>
      </c>
      <c r="M3239" s="2">
        <f t="shared" si="456"/>
        <v>368</v>
      </c>
      <c r="N3239" s="2">
        <f t="shared" si="457"/>
        <v>367</v>
      </c>
      <c r="O3239">
        <f t="shared" si="451"/>
        <v>2022</v>
      </c>
      <c r="P3239" t="str">
        <f t="shared" si="452"/>
        <v>Jul</v>
      </c>
      <c r="Q3239" t="str">
        <f t="shared" si="453"/>
        <v>Jul-2022</v>
      </c>
      <c r="R3239" s="2" t="str">
        <f t="shared" si="458"/>
        <v>CHILDREN</v>
      </c>
    </row>
    <row r="3240" spans="1:18" x14ac:dyDescent="0.35">
      <c r="A3240" s="1">
        <v>44751</v>
      </c>
      <c r="B3240" t="s">
        <v>3272</v>
      </c>
      <c r="C3240">
        <v>46</v>
      </c>
      <c r="D3240" t="s">
        <v>14</v>
      </c>
      <c r="E3240" t="s">
        <v>19</v>
      </c>
      <c r="F3240" t="s">
        <v>16</v>
      </c>
      <c r="G3240" s="6">
        <f>VLOOKUP(F3240,S$11:$T$15, 2, FALSE)</f>
        <v>2509.1716796874998</v>
      </c>
      <c r="H3240" t="s">
        <v>17</v>
      </c>
      <c r="I3240" s="2">
        <v>4379.51</v>
      </c>
      <c r="J3240" t="str">
        <f t="shared" si="454"/>
        <v>40-59</v>
      </c>
      <c r="K3240" s="2">
        <f t="shared" si="450"/>
        <v>4817.4610000000002</v>
      </c>
      <c r="L3240" s="2">
        <f t="shared" si="455"/>
        <v>4817</v>
      </c>
      <c r="M3240" s="2">
        <f t="shared" si="456"/>
        <v>4818</v>
      </c>
      <c r="N3240" s="2">
        <f t="shared" si="457"/>
        <v>4817</v>
      </c>
      <c r="O3240">
        <f t="shared" si="451"/>
        <v>2022</v>
      </c>
      <c r="P3240" t="str">
        <f t="shared" si="452"/>
        <v>Jul</v>
      </c>
      <c r="Q3240" t="str">
        <f t="shared" si="453"/>
        <v>Jul-2022</v>
      </c>
      <c r="R3240" s="2" t="str">
        <f t="shared" si="458"/>
        <v>ADULTS</v>
      </c>
    </row>
    <row r="3241" spans="1:18" x14ac:dyDescent="0.35">
      <c r="A3241" s="1">
        <v>44854</v>
      </c>
      <c r="B3241" t="s">
        <v>3273</v>
      </c>
      <c r="C3241">
        <v>73</v>
      </c>
      <c r="D3241" t="s">
        <v>9</v>
      </c>
      <c r="E3241" t="s">
        <v>15</v>
      </c>
      <c r="F3241" t="s">
        <v>23</v>
      </c>
      <c r="G3241" s="6">
        <f>VLOOKUP(F3241,S$11:$T$15, 2, FALSE)</f>
        <v>2440.2966694490819</v>
      </c>
      <c r="H3241" t="s">
        <v>12</v>
      </c>
      <c r="I3241" s="2">
        <v>1275.5899999999999</v>
      </c>
      <c r="J3241" t="str">
        <f t="shared" si="454"/>
        <v>&gt;59</v>
      </c>
      <c r="K3241" s="2">
        <f t="shared" si="450"/>
        <v>1403.1490000000001</v>
      </c>
      <c r="L3241" s="2">
        <f t="shared" si="455"/>
        <v>1403</v>
      </c>
      <c r="M3241" s="2">
        <f t="shared" si="456"/>
        <v>1404</v>
      </c>
      <c r="N3241" s="2">
        <f t="shared" si="457"/>
        <v>1403</v>
      </c>
      <c r="O3241">
        <f t="shared" si="451"/>
        <v>2022</v>
      </c>
      <c r="P3241" t="str">
        <f t="shared" si="452"/>
        <v>Oct</v>
      </c>
      <c r="Q3241" t="str">
        <f t="shared" si="453"/>
        <v>Oct-2022</v>
      </c>
      <c r="R3241" s="2" t="str">
        <f t="shared" si="458"/>
        <v>ADULTS</v>
      </c>
    </row>
    <row r="3242" spans="1:18" x14ac:dyDescent="0.35">
      <c r="A3242" s="1">
        <v>45003</v>
      </c>
      <c r="B3242" t="s">
        <v>3274</v>
      </c>
      <c r="C3242">
        <v>4</v>
      </c>
      <c r="D3242" t="s">
        <v>9</v>
      </c>
      <c r="E3242" t="s">
        <v>33</v>
      </c>
      <c r="F3242" t="s">
        <v>16</v>
      </c>
      <c r="G3242" s="6">
        <f>VLOOKUP(F3242,S$11:$T$15, 2, FALSE)</f>
        <v>2509.1716796874998</v>
      </c>
      <c r="H3242" t="s">
        <v>28</v>
      </c>
      <c r="I3242" s="2">
        <v>2389.5500000000002</v>
      </c>
      <c r="J3242" t="str">
        <f t="shared" si="454"/>
        <v>0-17</v>
      </c>
      <c r="K3242" s="2">
        <f t="shared" si="450"/>
        <v>2628.5050000000006</v>
      </c>
      <c r="L3242" s="2">
        <f t="shared" si="455"/>
        <v>2629</v>
      </c>
      <c r="M3242" s="2">
        <f t="shared" si="456"/>
        <v>2629</v>
      </c>
      <c r="N3242" s="2">
        <f t="shared" si="457"/>
        <v>2628</v>
      </c>
      <c r="O3242">
        <f t="shared" si="451"/>
        <v>2023</v>
      </c>
      <c r="P3242" t="str">
        <f t="shared" si="452"/>
        <v>Mar</v>
      </c>
      <c r="Q3242" t="str">
        <f t="shared" si="453"/>
        <v>Mar-2023</v>
      </c>
      <c r="R3242" s="2" t="str">
        <f t="shared" si="458"/>
        <v>CHILDREN</v>
      </c>
    </row>
    <row r="3243" spans="1:18" x14ac:dyDescent="0.35">
      <c r="A3243" s="1">
        <v>44735</v>
      </c>
      <c r="B3243" t="s">
        <v>3275</v>
      </c>
      <c r="C3243">
        <v>71</v>
      </c>
      <c r="D3243" t="s">
        <v>9</v>
      </c>
      <c r="E3243" t="s">
        <v>27</v>
      </c>
      <c r="F3243" t="s">
        <v>23</v>
      </c>
      <c r="G3243" s="6">
        <f>VLOOKUP(F3243,S$11:$T$15, 2, FALSE)</f>
        <v>2440.2966694490819</v>
      </c>
      <c r="H3243" t="s">
        <v>37</v>
      </c>
      <c r="I3243" s="2">
        <v>69.19</v>
      </c>
      <c r="J3243" t="str">
        <f t="shared" si="454"/>
        <v>&gt;59</v>
      </c>
      <c r="K3243" s="2">
        <f t="shared" si="450"/>
        <v>76.109000000000009</v>
      </c>
      <c r="L3243" s="2">
        <f t="shared" si="455"/>
        <v>76</v>
      </c>
      <c r="M3243" s="2">
        <f t="shared" si="456"/>
        <v>77</v>
      </c>
      <c r="N3243" s="2">
        <f t="shared" si="457"/>
        <v>76</v>
      </c>
      <c r="O3243">
        <f t="shared" si="451"/>
        <v>2022</v>
      </c>
      <c r="P3243" t="str">
        <f t="shared" si="452"/>
        <v>Jun</v>
      </c>
      <c r="Q3243" t="str">
        <f t="shared" si="453"/>
        <v>Jun-2022</v>
      </c>
      <c r="R3243" s="2" t="str">
        <f t="shared" si="458"/>
        <v>ADULTS</v>
      </c>
    </row>
    <row r="3244" spans="1:18" x14ac:dyDescent="0.35">
      <c r="A3244" s="1">
        <v>45057</v>
      </c>
      <c r="B3244" t="s">
        <v>3276</v>
      </c>
      <c r="C3244">
        <v>56</v>
      </c>
      <c r="D3244" t="s">
        <v>21</v>
      </c>
      <c r="E3244" t="s">
        <v>27</v>
      </c>
      <c r="F3244" t="s">
        <v>11</v>
      </c>
      <c r="G3244" s="6">
        <f>VLOOKUP(F3244,S$11:$T$15, 2, FALSE)</f>
        <v>2503.6022787783868</v>
      </c>
      <c r="H3244" t="s">
        <v>37</v>
      </c>
      <c r="I3244" s="2">
        <v>4824.51</v>
      </c>
      <c r="J3244" t="str">
        <f t="shared" si="454"/>
        <v>40-59</v>
      </c>
      <c r="K3244" s="2">
        <f t="shared" si="450"/>
        <v>5306.9610000000002</v>
      </c>
      <c r="L3244" s="2">
        <f t="shared" si="455"/>
        <v>5307</v>
      </c>
      <c r="M3244" s="2">
        <f t="shared" si="456"/>
        <v>5307</v>
      </c>
      <c r="N3244" s="2">
        <f t="shared" si="457"/>
        <v>5306</v>
      </c>
      <c r="O3244">
        <f t="shared" si="451"/>
        <v>2023</v>
      </c>
      <c r="P3244" t="str">
        <f t="shared" si="452"/>
        <v>May</v>
      </c>
      <c r="Q3244" t="str">
        <f t="shared" si="453"/>
        <v>May-2023</v>
      </c>
      <c r="R3244" s="2" t="str">
        <f t="shared" si="458"/>
        <v>ADULTS</v>
      </c>
    </row>
    <row r="3245" spans="1:18" x14ac:dyDescent="0.35">
      <c r="A3245" s="1">
        <v>44894</v>
      </c>
      <c r="B3245" t="s">
        <v>3277</v>
      </c>
      <c r="C3245">
        <v>63</v>
      </c>
      <c r="D3245" t="s">
        <v>21</v>
      </c>
      <c r="E3245" t="s">
        <v>25</v>
      </c>
      <c r="F3245" t="s">
        <v>30</v>
      </c>
      <c r="G3245" s="6">
        <f>VLOOKUP(F3245,S$11:$T$15, 2, FALSE)</f>
        <v>2496.7676064257025</v>
      </c>
      <c r="H3245" t="s">
        <v>37</v>
      </c>
      <c r="I3245" s="2">
        <v>773.68</v>
      </c>
      <c r="J3245" t="str">
        <f t="shared" si="454"/>
        <v>&gt;59</v>
      </c>
      <c r="K3245" s="2">
        <f t="shared" si="450"/>
        <v>851.048</v>
      </c>
      <c r="L3245" s="2">
        <f t="shared" si="455"/>
        <v>851</v>
      </c>
      <c r="M3245" s="2">
        <f t="shared" si="456"/>
        <v>852</v>
      </c>
      <c r="N3245" s="2">
        <f t="shared" si="457"/>
        <v>851</v>
      </c>
      <c r="O3245">
        <f t="shared" si="451"/>
        <v>2022</v>
      </c>
      <c r="P3245" t="str">
        <f t="shared" si="452"/>
        <v>Nov</v>
      </c>
      <c r="Q3245" t="str">
        <f t="shared" si="453"/>
        <v>Nov-2022</v>
      </c>
      <c r="R3245" s="2" t="str">
        <f t="shared" si="458"/>
        <v>ADULTS</v>
      </c>
    </row>
    <row r="3246" spans="1:18" x14ac:dyDescent="0.35">
      <c r="A3246" s="1">
        <v>45147</v>
      </c>
      <c r="B3246" t="s">
        <v>3278</v>
      </c>
      <c r="C3246">
        <v>86</v>
      </c>
      <c r="D3246" t="s">
        <v>9</v>
      </c>
      <c r="E3246" t="s">
        <v>15</v>
      </c>
      <c r="F3246" t="s">
        <v>23</v>
      </c>
      <c r="G3246" s="6">
        <f>VLOOKUP(F3246,S$11:$T$15, 2, FALSE)</f>
        <v>2440.2966694490819</v>
      </c>
      <c r="H3246" t="s">
        <v>37</v>
      </c>
      <c r="I3246" s="2">
        <v>4561.01</v>
      </c>
      <c r="J3246" t="str">
        <f t="shared" si="454"/>
        <v>&gt;59</v>
      </c>
      <c r="K3246" s="2">
        <f t="shared" si="450"/>
        <v>5017.1110000000008</v>
      </c>
      <c r="L3246" s="2">
        <f t="shared" si="455"/>
        <v>5017</v>
      </c>
      <c r="M3246" s="2">
        <f t="shared" si="456"/>
        <v>5018</v>
      </c>
      <c r="N3246" s="2">
        <f t="shared" si="457"/>
        <v>5017</v>
      </c>
      <c r="O3246">
        <f t="shared" si="451"/>
        <v>2023</v>
      </c>
      <c r="P3246" t="str">
        <f t="shared" si="452"/>
        <v>Aug</v>
      </c>
      <c r="Q3246" t="str">
        <f t="shared" si="453"/>
        <v>Aug-2023</v>
      </c>
      <c r="R3246" s="2" t="str">
        <f t="shared" si="458"/>
        <v>ADULTS</v>
      </c>
    </row>
    <row r="3247" spans="1:18" x14ac:dyDescent="0.35">
      <c r="A3247" s="1">
        <v>45269</v>
      </c>
      <c r="B3247" t="s">
        <v>3279</v>
      </c>
      <c r="C3247">
        <v>37</v>
      </c>
      <c r="D3247" t="s">
        <v>9</v>
      </c>
      <c r="E3247" t="s">
        <v>22</v>
      </c>
      <c r="F3247" t="s">
        <v>23</v>
      </c>
      <c r="G3247" s="6">
        <f>VLOOKUP(F3247,S$11:$T$15, 2, FALSE)</f>
        <v>2440.2966694490819</v>
      </c>
      <c r="H3247" t="s">
        <v>12</v>
      </c>
      <c r="I3247" s="2">
        <v>2121.27</v>
      </c>
      <c r="J3247" t="str">
        <f t="shared" si="454"/>
        <v>18-39</v>
      </c>
      <c r="K3247" s="2">
        <f t="shared" si="450"/>
        <v>2333.3970000000004</v>
      </c>
      <c r="L3247" s="2">
        <f t="shared" si="455"/>
        <v>2333</v>
      </c>
      <c r="M3247" s="2">
        <f t="shared" si="456"/>
        <v>2334</v>
      </c>
      <c r="N3247" s="2">
        <f t="shared" si="457"/>
        <v>2333</v>
      </c>
      <c r="O3247">
        <f t="shared" si="451"/>
        <v>2023</v>
      </c>
      <c r="P3247" t="str">
        <f t="shared" si="452"/>
        <v>Dec</v>
      </c>
      <c r="Q3247" t="str">
        <f t="shared" si="453"/>
        <v>Dec-2023</v>
      </c>
      <c r="R3247" s="2" t="str">
        <f t="shared" si="458"/>
        <v>ADULTS</v>
      </c>
    </row>
    <row r="3248" spans="1:18" x14ac:dyDescent="0.35">
      <c r="A3248" s="1">
        <v>44617</v>
      </c>
      <c r="B3248" t="s">
        <v>3280</v>
      </c>
      <c r="C3248">
        <v>14</v>
      </c>
      <c r="D3248" t="s">
        <v>14</v>
      </c>
      <c r="E3248" t="s">
        <v>22</v>
      </c>
      <c r="F3248" t="s">
        <v>30</v>
      </c>
      <c r="G3248" s="6">
        <f>VLOOKUP(F3248,S$11:$T$15, 2, FALSE)</f>
        <v>2496.7676064257025</v>
      </c>
      <c r="H3248" t="s">
        <v>37</v>
      </c>
      <c r="I3248" s="2">
        <v>567.12</v>
      </c>
      <c r="J3248" t="str">
        <f t="shared" si="454"/>
        <v>0-17</v>
      </c>
      <c r="K3248" s="2">
        <f t="shared" si="450"/>
        <v>623.83200000000011</v>
      </c>
      <c r="L3248" s="2">
        <f t="shared" si="455"/>
        <v>624</v>
      </c>
      <c r="M3248" s="2">
        <f t="shared" si="456"/>
        <v>624</v>
      </c>
      <c r="N3248" s="2">
        <f t="shared" si="457"/>
        <v>623</v>
      </c>
      <c r="O3248">
        <f t="shared" si="451"/>
        <v>2022</v>
      </c>
      <c r="P3248" t="str">
        <f t="shared" si="452"/>
        <v>Feb</v>
      </c>
      <c r="Q3248" t="str">
        <f t="shared" si="453"/>
        <v>Feb-2022</v>
      </c>
      <c r="R3248" s="2" t="str">
        <f t="shared" si="458"/>
        <v>CHILDREN</v>
      </c>
    </row>
    <row r="3249" spans="1:18" x14ac:dyDescent="0.35">
      <c r="A3249" s="1">
        <v>44693</v>
      </c>
      <c r="B3249" t="s">
        <v>3281</v>
      </c>
      <c r="C3249">
        <v>95</v>
      </c>
      <c r="D3249" t="s">
        <v>9</v>
      </c>
      <c r="E3249" t="s">
        <v>15</v>
      </c>
      <c r="F3249" t="s">
        <v>23</v>
      </c>
      <c r="G3249" s="6">
        <f>VLOOKUP(F3249,S$11:$T$15, 2, FALSE)</f>
        <v>2440.2966694490819</v>
      </c>
      <c r="H3249" t="s">
        <v>17</v>
      </c>
      <c r="I3249" s="2">
        <v>1406.42</v>
      </c>
      <c r="J3249" t="str">
        <f t="shared" si="454"/>
        <v>&gt;59</v>
      </c>
      <c r="K3249" s="2">
        <f t="shared" si="450"/>
        <v>1547.0620000000001</v>
      </c>
      <c r="L3249" s="2">
        <f t="shared" si="455"/>
        <v>1547</v>
      </c>
      <c r="M3249" s="2">
        <f t="shared" si="456"/>
        <v>1548</v>
      </c>
      <c r="N3249" s="2">
        <f t="shared" si="457"/>
        <v>1547</v>
      </c>
      <c r="O3249">
        <f t="shared" si="451"/>
        <v>2022</v>
      </c>
      <c r="P3249" t="str">
        <f t="shared" si="452"/>
        <v>May</v>
      </c>
      <c r="Q3249" t="str">
        <f t="shared" si="453"/>
        <v>May-2022</v>
      </c>
      <c r="R3249" s="2" t="str">
        <f t="shared" si="458"/>
        <v>ADULTS</v>
      </c>
    </row>
    <row r="3250" spans="1:18" x14ac:dyDescent="0.35">
      <c r="A3250" s="1">
        <v>44760</v>
      </c>
      <c r="B3250" t="s">
        <v>3282</v>
      </c>
      <c r="C3250">
        <v>93</v>
      </c>
      <c r="D3250" t="s">
        <v>21</v>
      </c>
      <c r="E3250" t="s">
        <v>15</v>
      </c>
      <c r="F3250" t="s">
        <v>23</v>
      </c>
      <c r="G3250" s="6">
        <f>VLOOKUP(F3250,S$11:$T$15, 2, FALSE)</f>
        <v>2440.2966694490819</v>
      </c>
      <c r="H3250" t="s">
        <v>40</v>
      </c>
      <c r="I3250" s="2">
        <v>2540.16</v>
      </c>
      <c r="J3250" t="str">
        <f t="shared" si="454"/>
        <v>&gt;59</v>
      </c>
      <c r="K3250" s="2">
        <f t="shared" si="450"/>
        <v>2794.1759999999999</v>
      </c>
      <c r="L3250" s="2">
        <f t="shared" si="455"/>
        <v>2794</v>
      </c>
      <c r="M3250" s="2">
        <f t="shared" si="456"/>
        <v>2795</v>
      </c>
      <c r="N3250" s="2">
        <f t="shared" si="457"/>
        <v>2794</v>
      </c>
      <c r="O3250">
        <f t="shared" si="451"/>
        <v>2022</v>
      </c>
      <c r="P3250" t="str">
        <f t="shared" si="452"/>
        <v>Jul</v>
      </c>
      <c r="Q3250" t="str">
        <f t="shared" si="453"/>
        <v>Jul-2022</v>
      </c>
      <c r="R3250" s="2" t="str">
        <f t="shared" si="458"/>
        <v>ADULTS</v>
      </c>
    </row>
    <row r="3251" spans="1:18" x14ac:dyDescent="0.35">
      <c r="A3251" s="1">
        <v>45151</v>
      </c>
      <c r="B3251" t="s">
        <v>3283</v>
      </c>
      <c r="C3251">
        <v>97</v>
      </c>
      <c r="D3251" t="s">
        <v>14</v>
      </c>
      <c r="E3251" t="s">
        <v>15</v>
      </c>
      <c r="F3251" t="s">
        <v>11</v>
      </c>
      <c r="G3251" s="6">
        <f>VLOOKUP(F3251,S$11:$T$15, 2, FALSE)</f>
        <v>2503.6022787783868</v>
      </c>
      <c r="H3251" t="s">
        <v>17</v>
      </c>
      <c r="I3251" s="2">
        <v>1608.04</v>
      </c>
      <c r="J3251" t="str">
        <f t="shared" si="454"/>
        <v>&gt;59</v>
      </c>
      <c r="K3251" s="2">
        <f t="shared" si="450"/>
        <v>1768.8440000000001</v>
      </c>
      <c r="L3251" s="2">
        <f t="shared" si="455"/>
        <v>1769</v>
      </c>
      <c r="M3251" s="2">
        <f t="shared" si="456"/>
        <v>1769</v>
      </c>
      <c r="N3251" s="2">
        <f t="shared" si="457"/>
        <v>1768</v>
      </c>
      <c r="O3251">
        <f t="shared" si="451"/>
        <v>2023</v>
      </c>
      <c r="P3251" t="str">
        <f t="shared" si="452"/>
        <v>Aug</v>
      </c>
      <c r="Q3251" t="str">
        <f t="shared" si="453"/>
        <v>Aug-2023</v>
      </c>
      <c r="R3251" s="2" t="str">
        <f t="shared" si="458"/>
        <v>ADULTS</v>
      </c>
    </row>
    <row r="3252" spans="1:18" x14ac:dyDescent="0.35">
      <c r="A3252" s="1">
        <v>44648</v>
      </c>
      <c r="B3252" t="s">
        <v>3284</v>
      </c>
      <c r="C3252">
        <v>30</v>
      </c>
      <c r="D3252" t="s">
        <v>9</v>
      </c>
      <c r="E3252" t="s">
        <v>22</v>
      </c>
      <c r="F3252" t="s">
        <v>11</v>
      </c>
      <c r="G3252" s="6">
        <f>VLOOKUP(F3252,S$11:$T$15, 2, FALSE)</f>
        <v>2503.6022787783868</v>
      </c>
      <c r="H3252" t="s">
        <v>28</v>
      </c>
      <c r="I3252" s="2">
        <v>3103.98</v>
      </c>
      <c r="J3252" t="str">
        <f t="shared" si="454"/>
        <v>18-39</v>
      </c>
      <c r="K3252" s="2">
        <f t="shared" si="450"/>
        <v>3414.3780000000002</v>
      </c>
      <c r="L3252" s="2">
        <f t="shared" si="455"/>
        <v>3414</v>
      </c>
      <c r="M3252" s="2">
        <f t="shared" si="456"/>
        <v>3415</v>
      </c>
      <c r="N3252" s="2">
        <f t="shared" si="457"/>
        <v>3414</v>
      </c>
      <c r="O3252">
        <f t="shared" si="451"/>
        <v>2022</v>
      </c>
      <c r="P3252" t="str">
        <f t="shared" si="452"/>
        <v>Mar</v>
      </c>
      <c r="Q3252" t="str">
        <f t="shared" si="453"/>
        <v>Mar-2022</v>
      </c>
      <c r="R3252" s="2" t="str">
        <f t="shared" si="458"/>
        <v>ADULTS</v>
      </c>
    </row>
    <row r="3253" spans="1:18" x14ac:dyDescent="0.35">
      <c r="A3253" s="1">
        <v>44978</v>
      </c>
      <c r="B3253" t="s">
        <v>3285</v>
      </c>
      <c r="C3253">
        <v>38</v>
      </c>
      <c r="D3253" t="s">
        <v>14</v>
      </c>
      <c r="E3253" t="s">
        <v>35</v>
      </c>
      <c r="F3253" t="s">
        <v>11</v>
      </c>
      <c r="G3253" s="6">
        <f>VLOOKUP(F3253,S$11:$T$15, 2, FALSE)</f>
        <v>2503.6022787783868</v>
      </c>
      <c r="H3253" t="s">
        <v>40</v>
      </c>
      <c r="I3253" s="2">
        <v>4833.17</v>
      </c>
      <c r="J3253" t="str">
        <f t="shared" si="454"/>
        <v>18-39</v>
      </c>
      <c r="K3253" s="2">
        <f t="shared" si="450"/>
        <v>5316.4870000000001</v>
      </c>
      <c r="L3253" s="2">
        <f t="shared" si="455"/>
        <v>5316</v>
      </c>
      <c r="M3253" s="2">
        <f t="shared" si="456"/>
        <v>5317</v>
      </c>
      <c r="N3253" s="2">
        <f t="shared" si="457"/>
        <v>5316</v>
      </c>
      <c r="O3253">
        <f t="shared" si="451"/>
        <v>2023</v>
      </c>
      <c r="P3253" t="str">
        <f t="shared" si="452"/>
        <v>Feb</v>
      </c>
      <c r="Q3253" t="str">
        <f t="shared" si="453"/>
        <v>Feb-2023</v>
      </c>
      <c r="R3253" s="2" t="str">
        <f t="shared" si="458"/>
        <v>ADULTS</v>
      </c>
    </row>
    <row r="3254" spans="1:18" x14ac:dyDescent="0.35">
      <c r="A3254" s="1">
        <v>45067</v>
      </c>
      <c r="B3254" t="s">
        <v>3286</v>
      </c>
      <c r="C3254">
        <v>97</v>
      </c>
      <c r="D3254" t="s">
        <v>9</v>
      </c>
      <c r="E3254" t="s">
        <v>22</v>
      </c>
      <c r="F3254" t="s">
        <v>30</v>
      </c>
      <c r="G3254" s="6">
        <f>VLOOKUP(F3254,S$11:$T$15, 2, FALSE)</f>
        <v>2496.7676064257025</v>
      </c>
      <c r="H3254" t="s">
        <v>17</v>
      </c>
      <c r="I3254" s="2">
        <v>4654.83</v>
      </c>
      <c r="J3254" t="str">
        <f t="shared" si="454"/>
        <v>&gt;59</v>
      </c>
      <c r="K3254" s="2">
        <f t="shared" si="450"/>
        <v>5120.3130000000001</v>
      </c>
      <c r="L3254" s="2">
        <f t="shared" si="455"/>
        <v>5120</v>
      </c>
      <c r="M3254" s="2">
        <f t="shared" si="456"/>
        <v>5121</v>
      </c>
      <c r="N3254" s="2">
        <f t="shared" si="457"/>
        <v>5120</v>
      </c>
      <c r="O3254">
        <f t="shared" si="451"/>
        <v>2023</v>
      </c>
      <c r="P3254" t="str">
        <f t="shared" si="452"/>
        <v>May</v>
      </c>
      <c r="Q3254" t="str">
        <f t="shared" si="453"/>
        <v>May-2023</v>
      </c>
      <c r="R3254" s="2" t="str">
        <f t="shared" si="458"/>
        <v>ADULTS</v>
      </c>
    </row>
    <row r="3255" spans="1:18" x14ac:dyDescent="0.35">
      <c r="A3255" s="1">
        <v>44947</v>
      </c>
      <c r="B3255" t="s">
        <v>3287</v>
      </c>
      <c r="C3255">
        <v>52</v>
      </c>
      <c r="D3255" t="s">
        <v>21</v>
      </c>
      <c r="E3255" t="s">
        <v>25</v>
      </c>
      <c r="F3255" t="s">
        <v>16</v>
      </c>
      <c r="G3255" s="6">
        <f>VLOOKUP(F3255,S$11:$T$15, 2, FALSE)</f>
        <v>2509.1716796874998</v>
      </c>
      <c r="H3255" t="s">
        <v>28</v>
      </c>
      <c r="I3255" s="2">
        <v>3870.75</v>
      </c>
      <c r="J3255" t="str">
        <f t="shared" si="454"/>
        <v>40-59</v>
      </c>
      <c r="K3255" s="2">
        <f t="shared" si="450"/>
        <v>4257.8250000000007</v>
      </c>
      <c r="L3255" s="2">
        <f t="shared" si="455"/>
        <v>4258</v>
      </c>
      <c r="M3255" s="2">
        <f t="shared" si="456"/>
        <v>4258</v>
      </c>
      <c r="N3255" s="2">
        <f t="shared" si="457"/>
        <v>4257</v>
      </c>
      <c r="O3255">
        <f t="shared" si="451"/>
        <v>2023</v>
      </c>
      <c r="P3255" t="str">
        <f t="shared" si="452"/>
        <v>Jan</v>
      </c>
      <c r="Q3255" t="str">
        <f t="shared" si="453"/>
        <v>Jan-2023</v>
      </c>
      <c r="R3255" s="2" t="str">
        <f t="shared" si="458"/>
        <v>ADULTS</v>
      </c>
    </row>
    <row r="3256" spans="1:18" x14ac:dyDescent="0.35">
      <c r="A3256" s="1">
        <v>45210</v>
      </c>
      <c r="B3256" t="s">
        <v>3288</v>
      </c>
      <c r="C3256">
        <v>87</v>
      </c>
      <c r="D3256" t="s">
        <v>14</v>
      </c>
      <c r="E3256" t="s">
        <v>35</v>
      </c>
      <c r="F3256" t="s">
        <v>23</v>
      </c>
      <c r="G3256" s="6">
        <f>VLOOKUP(F3256,S$11:$T$15, 2, FALSE)</f>
        <v>2440.2966694490819</v>
      </c>
      <c r="H3256" t="s">
        <v>37</v>
      </c>
      <c r="I3256" s="2">
        <v>2091.23</v>
      </c>
      <c r="J3256" t="str">
        <f t="shared" si="454"/>
        <v>&gt;59</v>
      </c>
      <c r="K3256" s="2">
        <f t="shared" si="450"/>
        <v>2300.3530000000001</v>
      </c>
      <c r="L3256" s="2">
        <f t="shared" si="455"/>
        <v>2300</v>
      </c>
      <c r="M3256" s="2">
        <f t="shared" si="456"/>
        <v>2301</v>
      </c>
      <c r="N3256" s="2">
        <f t="shared" si="457"/>
        <v>2300</v>
      </c>
      <c r="O3256">
        <f t="shared" si="451"/>
        <v>2023</v>
      </c>
      <c r="P3256" t="str">
        <f t="shared" si="452"/>
        <v>Oct</v>
      </c>
      <c r="Q3256" t="str">
        <f t="shared" si="453"/>
        <v>Oct-2023</v>
      </c>
      <c r="R3256" s="2" t="str">
        <f t="shared" si="458"/>
        <v>ADULTS</v>
      </c>
    </row>
    <row r="3257" spans="1:18" x14ac:dyDescent="0.35">
      <c r="A3257" s="1">
        <v>44893</v>
      </c>
      <c r="B3257" t="s">
        <v>3289</v>
      </c>
      <c r="C3257">
        <v>27</v>
      </c>
      <c r="D3257" t="s">
        <v>21</v>
      </c>
      <c r="E3257" t="s">
        <v>35</v>
      </c>
      <c r="F3257" t="s">
        <v>16</v>
      </c>
      <c r="G3257" s="6">
        <f>VLOOKUP(F3257,S$11:$T$15, 2, FALSE)</f>
        <v>2509.1716796874998</v>
      </c>
      <c r="H3257" t="s">
        <v>28</v>
      </c>
      <c r="I3257" s="2">
        <v>1659.68</v>
      </c>
      <c r="J3257" t="str">
        <f t="shared" si="454"/>
        <v>18-39</v>
      </c>
      <c r="K3257" s="2">
        <f t="shared" si="450"/>
        <v>1825.6480000000001</v>
      </c>
      <c r="L3257" s="2">
        <f t="shared" si="455"/>
        <v>1826</v>
      </c>
      <c r="M3257" s="2">
        <f t="shared" si="456"/>
        <v>1826</v>
      </c>
      <c r="N3257" s="2">
        <f t="shared" si="457"/>
        <v>1825</v>
      </c>
      <c r="O3257">
        <f t="shared" si="451"/>
        <v>2022</v>
      </c>
      <c r="P3257" t="str">
        <f t="shared" si="452"/>
        <v>Nov</v>
      </c>
      <c r="Q3257" t="str">
        <f t="shared" si="453"/>
        <v>Nov-2022</v>
      </c>
      <c r="R3257" s="2" t="str">
        <f t="shared" si="458"/>
        <v>ADULTS</v>
      </c>
    </row>
    <row r="3258" spans="1:18" x14ac:dyDescent="0.35">
      <c r="A3258" s="1">
        <v>44879</v>
      </c>
      <c r="B3258" t="s">
        <v>3290</v>
      </c>
      <c r="C3258">
        <v>30</v>
      </c>
      <c r="D3258" t="s">
        <v>21</v>
      </c>
      <c r="E3258" t="s">
        <v>25</v>
      </c>
      <c r="F3258" t="s">
        <v>30</v>
      </c>
      <c r="G3258" s="6">
        <f>VLOOKUP(F3258,S$11:$T$15, 2, FALSE)</f>
        <v>2496.7676064257025</v>
      </c>
      <c r="H3258" t="s">
        <v>17</v>
      </c>
      <c r="I3258" s="2">
        <v>387.58</v>
      </c>
      <c r="J3258" t="str">
        <f t="shared" si="454"/>
        <v>18-39</v>
      </c>
      <c r="K3258" s="2">
        <f t="shared" si="450"/>
        <v>426.33800000000002</v>
      </c>
      <c r="L3258" s="2">
        <f t="shared" si="455"/>
        <v>426</v>
      </c>
      <c r="M3258" s="2">
        <f t="shared" si="456"/>
        <v>427</v>
      </c>
      <c r="N3258" s="2">
        <f t="shared" si="457"/>
        <v>426</v>
      </c>
      <c r="O3258">
        <f t="shared" si="451"/>
        <v>2022</v>
      </c>
      <c r="P3258" t="str">
        <f t="shared" si="452"/>
        <v>Nov</v>
      </c>
      <c r="Q3258" t="str">
        <f t="shared" si="453"/>
        <v>Nov-2022</v>
      </c>
      <c r="R3258" s="2" t="str">
        <f t="shared" si="458"/>
        <v>ADULTS</v>
      </c>
    </row>
    <row r="3259" spans="1:18" x14ac:dyDescent="0.35">
      <c r="A3259" s="1">
        <v>45177</v>
      </c>
      <c r="B3259" t="s">
        <v>3291</v>
      </c>
      <c r="C3259">
        <v>16</v>
      </c>
      <c r="D3259" t="s">
        <v>9</v>
      </c>
      <c r="E3259" t="s">
        <v>33</v>
      </c>
      <c r="F3259" t="s">
        <v>11</v>
      </c>
      <c r="G3259" s="6">
        <f>VLOOKUP(F3259,S$11:$T$15, 2, FALSE)</f>
        <v>2503.6022787783868</v>
      </c>
      <c r="H3259" t="s">
        <v>28</v>
      </c>
      <c r="I3259" s="2">
        <v>3029.02</v>
      </c>
      <c r="J3259" t="str">
        <f t="shared" si="454"/>
        <v>0-17</v>
      </c>
      <c r="K3259" s="2">
        <f t="shared" si="450"/>
        <v>3331.922</v>
      </c>
      <c r="L3259" s="2">
        <f t="shared" si="455"/>
        <v>3332</v>
      </c>
      <c r="M3259" s="2">
        <f t="shared" si="456"/>
        <v>3332</v>
      </c>
      <c r="N3259" s="2">
        <f t="shared" si="457"/>
        <v>3331</v>
      </c>
      <c r="O3259">
        <f t="shared" si="451"/>
        <v>2023</v>
      </c>
      <c r="P3259" t="str">
        <f t="shared" si="452"/>
        <v>Sep</v>
      </c>
      <c r="Q3259" t="str">
        <f t="shared" si="453"/>
        <v>Sep-2023</v>
      </c>
      <c r="R3259" s="2" t="str">
        <f t="shared" si="458"/>
        <v>CHILDREN</v>
      </c>
    </row>
    <row r="3260" spans="1:18" x14ac:dyDescent="0.35">
      <c r="A3260" s="1">
        <v>44767</v>
      </c>
      <c r="B3260" t="s">
        <v>3292</v>
      </c>
      <c r="C3260">
        <v>92</v>
      </c>
      <c r="D3260" t="s">
        <v>9</v>
      </c>
      <c r="E3260" t="s">
        <v>33</v>
      </c>
      <c r="F3260" t="s">
        <v>23</v>
      </c>
      <c r="G3260" s="6">
        <f>VLOOKUP(F3260,S$11:$T$15, 2, FALSE)</f>
        <v>2440.2966694490819</v>
      </c>
      <c r="H3260" t="s">
        <v>28</v>
      </c>
      <c r="I3260" s="2">
        <v>215.49</v>
      </c>
      <c r="J3260" t="str">
        <f t="shared" si="454"/>
        <v>&gt;59</v>
      </c>
      <c r="K3260" s="2">
        <f t="shared" si="450"/>
        <v>237.03900000000002</v>
      </c>
      <c r="L3260" s="2">
        <f t="shared" si="455"/>
        <v>237</v>
      </c>
      <c r="M3260" s="2">
        <f t="shared" si="456"/>
        <v>238</v>
      </c>
      <c r="N3260" s="2">
        <f t="shared" si="457"/>
        <v>237</v>
      </c>
      <c r="O3260">
        <f t="shared" si="451"/>
        <v>2022</v>
      </c>
      <c r="P3260" t="str">
        <f t="shared" si="452"/>
        <v>Jul</v>
      </c>
      <c r="Q3260" t="str">
        <f t="shared" si="453"/>
        <v>Jul-2022</v>
      </c>
      <c r="R3260" s="2" t="str">
        <f t="shared" si="458"/>
        <v>ADULTS</v>
      </c>
    </row>
    <row r="3261" spans="1:18" x14ac:dyDescent="0.35">
      <c r="A3261" s="1">
        <v>45063</v>
      </c>
      <c r="B3261" t="s">
        <v>3293</v>
      </c>
      <c r="C3261">
        <v>31</v>
      </c>
      <c r="D3261" t="s">
        <v>21</v>
      </c>
      <c r="E3261" t="s">
        <v>10</v>
      </c>
      <c r="F3261" t="s">
        <v>30</v>
      </c>
      <c r="G3261" s="6">
        <f>VLOOKUP(F3261,S$11:$T$15, 2, FALSE)</f>
        <v>2496.7676064257025</v>
      </c>
      <c r="H3261" t="s">
        <v>28</v>
      </c>
      <c r="I3261" s="2">
        <v>3892.53</v>
      </c>
      <c r="J3261" t="str">
        <f t="shared" si="454"/>
        <v>18-39</v>
      </c>
      <c r="K3261" s="2">
        <f t="shared" si="450"/>
        <v>4281.7830000000004</v>
      </c>
      <c r="L3261" s="2">
        <f t="shared" si="455"/>
        <v>4282</v>
      </c>
      <c r="M3261" s="2">
        <f t="shared" si="456"/>
        <v>4282</v>
      </c>
      <c r="N3261" s="2">
        <f t="shared" si="457"/>
        <v>4281</v>
      </c>
      <c r="O3261">
        <f t="shared" si="451"/>
        <v>2023</v>
      </c>
      <c r="P3261" t="str">
        <f t="shared" si="452"/>
        <v>May</v>
      </c>
      <c r="Q3261" t="str">
        <f t="shared" si="453"/>
        <v>May-2023</v>
      </c>
      <c r="R3261" s="2" t="str">
        <f t="shared" si="458"/>
        <v>ADULTS</v>
      </c>
    </row>
    <row r="3262" spans="1:18" x14ac:dyDescent="0.35">
      <c r="A3262" s="1">
        <v>44811</v>
      </c>
      <c r="B3262" t="s">
        <v>3294</v>
      </c>
      <c r="C3262">
        <v>77</v>
      </c>
      <c r="D3262" t="s">
        <v>9</v>
      </c>
      <c r="E3262" t="s">
        <v>27</v>
      </c>
      <c r="F3262" t="s">
        <v>11</v>
      </c>
      <c r="G3262" s="6">
        <f>VLOOKUP(F3262,S$11:$T$15, 2, FALSE)</f>
        <v>2503.6022787783868</v>
      </c>
      <c r="H3262" t="s">
        <v>12</v>
      </c>
      <c r="I3262" s="2">
        <v>3688.59</v>
      </c>
      <c r="J3262" t="str">
        <f t="shared" si="454"/>
        <v>&gt;59</v>
      </c>
      <c r="K3262" s="2">
        <f t="shared" si="450"/>
        <v>4057.4490000000005</v>
      </c>
      <c r="L3262" s="2">
        <f t="shared" si="455"/>
        <v>4057</v>
      </c>
      <c r="M3262" s="2">
        <f t="shared" si="456"/>
        <v>4058</v>
      </c>
      <c r="N3262" s="2">
        <f t="shared" si="457"/>
        <v>4057</v>
      </c>
      <c r="O3262">
        <f t="shared" si="451"/>
        <v>2022</v>
      </c>
      <c r="P3262" t="str">
        <f t="shared" si="452"/>
        <v>Sep</v>
      </c>
      <c r="Q3262" t="str">
        <f t="shared" si="453"/>
        <v>Sep-2022</v>
      </c>
      <c r="R3262" s="2" t="str">
        <f t="shared" si="458"/>
        <v>ADULTS</v>
      </c>
    </row>
    <row r="3263" spans="1:18" x14ac:dyDescent="0.35">
      <c r="A3263" s="1">
        <v>45253</v>
      </c>
      <c r="B3263" t="s">
        <v>3295</v>
      </c>
      <c r="C3263">
        <v>38</v>
      </c>
      <c r="D3263" t="s">
        <v>14</v>
      </c>
      <c r="E3263" t="s">
        <v>15</v>
      </c>
      <c r="F3263" t="s">
        <v>30</v>
      </c>
      <c r="G3263" s="6">
        <f>VLOOKUP(F3263,S$11:$T$15, 2, FALSE)</f>
        <v>2496.7676064257025</v>
      </c>
      <c r="H3263" t="s">
        <v>37</v>
      </c>
      <c r="I3263" s="2">
        <v>3809.53</v>
      </c>
      <c r="J3263" t="str">
        <f t="shared" si="454"/>
        <v>18-39</v>
      </c>
      <c r="K3263" s="2">
        <f t="shared" si="450"/>
        <v>4190.4830000000002</v>
      </c>
      <c r="L3263" s="2">
        <f t="shared" si="455"/>
        <v>4190</v>
      </c>
      <c r="M3263" s="2">
        <f t="shared" si="456"/>
        <v>4191</v>
      </c>
      <c r="N3263" s="2">
        <f t="shared" si="457"/>
        <v>4190</v>
      </c>
      <c r="O3263">
        <f t="shared" si="451"/>
        <v>2023</v>
      </c>
      <c r="P3263" t="str">
        <f t="shared" si="452"/>
        <v>Nov</v>
      </c>
      <c r="Q3263" t="str">
        <f t="shared" si="453"/>
        <v>Nov-2023</v>
      </c>
      <c r="R3263" s="2" t="str">
        <f t="shared" si="458"/>
        <v>ADULTS</v>
      </c>
    </row>
    <row r="3264" spans="1:18" x14ac:dyDescent="0.35">
      <c r="A3264" s="1">
        <v>44859</v>
      </c>
      <c r="B3264" t="s">
        <v>3296</v>
      </c>
      <c r="C3264">
        <v>33</v>
      </c>
      <c r="D3264" t="s">
        <v>21</v>
      </c>
      <c r="E3264" t="s">
        <v>25</v>
      </c>
      <c r="F3264" t="s">
        <v>16</v>
      </c>
      <c r="G3264" s="6">
        <f>VLOOKUP(F3264,S$11:$T$15, 2, FALSE)</f>
        <v>2509.1716796874998</v>
      </c>
      <c r="H3264" t="s">
        <v>12</v>
      </c>
      <c r="I3264" s="2">
        <v>3490.45</v>
      </c>
      <c r="J3264" t="str">
        <f t="shared" si="454"/>
        <v>18-39</v>
      </c>
      <c r="K3264" s="2">
        <f t="shared" si="450"/>
        <v>3839.4949999999999</v>
      </c>
      <c r="L3264" s="2">
        <f t="shared" si="455"/>
        <v>3839</v>
      </c>
      <c r="M3264" s="2">
        <f t="shared" si="456"/>
        <v>3840</v>
      </c>
      <c r="N3264" s="2">
        <f t="shared" si="457"/>
        <v>3839</v>
      </c>
      <c r="O3264">
        <f t="shared" si="451"/>
        <v>2022</v>
      </c>
      <c r="P3264" t="str">
        <f t="shared" si="452"/>
        <v>Oct</v>
      </c>
      <c r="Q3264" t="str">
        <f t="shared" si="453"/>
        <v>Oct-2022</v>
      </c>
      <c r="R3264" s="2" t="str">
        <f t="shared" si="458"/>
        <v>ADULTS</v>
      </c>
    </row>
    <row r="3265" spans="1:18" x14ac:dyDescent="0.35">
      <c r="A3265" s="1">
        <v>44788</v>
      </c>
      <c r="B3265" t="s">
        <v>3297</v>
      </c>
      <c r="C3265">
        <v>55</v>
      </c>
      <c r="D3265" t="s">
        <v>21</v>
      </c>
      <c r="E3265" t="s">
        <v>35</v>
      </c>
      <c r="F3265" t="s">
        <v>16</v>
      </c>
      <c r="G3265" s="6">
        <f>VLOOKUP(F3265,S$11:$T$15, 2, FALSE)</f>
        <v>2509.1716796874998</v>
      </c>
      <c r="H3265" t="s">
        <v>28</v>
      </c>
      <c r="I3265" s="2">
        <v>1456.41</v>
      </c>
      <c r="J3265" t="str">
        <f t="shared" si="454"/>
        <v>40-59</v>
      </c>
      <c r="K3265" s="2">
        <f t="shared" si="450"/>
        <v>1602.0510000000002</v>
      </c>
      <c r="L3265" s="2">
        <f t="shared" si="455"/>
        <v>1602</v>
      </c>
      <c r="M3265" s="2">
        <f t="shared" si="456"/>
        <v>1603</v>
      </c>
      <c r="N3265" s="2">
        <f t="shared" si="457"/>
        <v>1602</v>
      </c>
      <c r="O3265">
        <f t="shared" si="451"/>
        <v>2022</v>
      </c>
      <c r="P3265" t="str">
        <f t="shared" si="452"/>
        <v>Aug</v>
      </c>
      <c r="Q3265" t="str">
        <f t="shared" si="453"/>
        <v>Aug-2022</v>
      </c>
      <c r="R3265" s="2" t="str">
        <f t="shared" si="458"/>
        <v>ADULTS</v>
      </c>
    </row>
    <row r="3266" spans="1:18" x14ac:dyDescent="0.35">
      <c r="A3266" s="1">
        <v>45062</v>
      </c>
      <c r="B3266" t="s">
        <v>3298</v>
      </c>
      <c r="C3266">
        <v>2</v>
      </c>
      <c r="D3266" t="s">
        <v>9</v>
      </c>
      <c r="E3266" t="s">
        <v>25</v>
      </c>
      <c r="F3266" t="s">
        <v>16</v>
      </c>
      <c r="G3266" s="6">
        <f>VLOOKUP(F3266,S$11:$T$15, 2, FALSE)</f>
        <v>2509.1716796874998</v>
      </c>
      <c r="H3266" t="s">
        <v>17</v>
      </c>
      <c r="I3266" s="2">
        <v>3070.63</v>
      </c>
      <c r="J3266" t="str">
        <f t="shared" si="454"/>
        <v>0-17</v>
      </c>
      <c r="K3266" s="2">
        <f t="shared" ref="K3266:K3329" si="459">I3266*1.1</f>
        <v>3377.6930000000002</v>
      </c>
      <c r="L3266" s="2">
        <f t="shared" si="455"/>
        <v>3378</v>
      </c>
      <c r="M3266" s="2">
        <f t="shared" si="456"/>
        <v>3378</v>
      </c>
      <c r="N3266" s="2">
        <f t="shared" si="457"/>
        <v>3377</v>
      </c>
      <c r="O3266">
        <f t="shared" ref="O3266:O3329" si="460">YEAR(A3266)</f>
        <v>2023</v>
      </c>
      <c r="P3266" t="str">
        <f t="shared" ref="P3266:P3329" si="461">TEXT(A3266, "MMM")</f>
        <v>May</v>
      </c>
      <c r="Q3266" t="str">
        <f t="shared" ref="Q3266:Q3329" si="462">TEXT(A3266, "MMM-YYYY")</f>
        <v>May-2023</v>
      </c>
      <c r="R3266" s="2" t="str">
        <f t="shared" si="458"/>
        <v>CHILDREN</v>
      </c>
    </row>
    <row r="3267" spans="1:18" x14ac:dyDescent="0.35">
      <c r="A3267" s="1">
        <v>45098</v>
      </c>
      <c r="B3267" t="s">
        <v>3299</v>
      </c>
      <c r="C3267">
        <v>46</v>
      </c>
      <c r="D3267" t="s">
        <v>9</v>
      </c>
      <c r="E3267" t="s">
        <v>19</v>
      </c>
      <c r="F3267" t="s">
        <v>16</v>
      </c>
      <c r="G3267" s="6">
        <f>VLOOKUP(F3267,S$11:$T$15, 2, FALSE)</f>
        <v>2509.1716796874998</v>
      </c>
      <c r="H3267" t="s">
        <v>12</v>
      </c>
      <c r="I3267" s="2">
        <v>2891.51</v>
      </c>
      <c r="J3267" t="str">
        <f t="shared" ref="J3267:J3330" si="463">IF(C3267&lt;=17,"0-17",IF(C3267&lt;=39, "18-39", IF(C3267&lt;=59, "40-59", "&gt;59")))</f>
        <v>40-59</v>
      </c>
      <c r="K3267" s="2">
        <f t="shared" si="459"/>
        <v>3180.6610000000005</v>
      </c>
      <c r="L3267" s="2">
        <f t="shared" ref="L3267:L3330" si="464">ROUND(K3267, 0)</f>
        <v>3181</v>
      </c>
      <c r="M3267" s="2">
        <f t="shared" ref="M3267:M3330" si="465">ROUNDUP(K3267, 0)</f>
        <v>3181</v>
      </c>
      <c r="N3267" s="2">
        <f t="shared" ref="N3267:N3330" si="466">ROUNDDOWN(K3267,0)</f>
        <v>3180</v>
      </c>
      <c r="O3267">
        <f t="shared" si="460"/>
        <v>2023</v>
      </c>
      <c r="P3267" t="str">
        <f t="shared" si="461"/>
        <v>Jun</v>
      </c>
      <c r="Q3267" t="str">
        <f t="shared" si="462"/>
        <v>Jun-2023</v>
      </c>
      <c r="R3267" s="2" t="str">
        <f t="shared" ref="R3267:R3330" si="467">IF(C3267&gt;=18, "ADULTS", "CHILDREN")</f>
        <v>ADULTS</v>
      </c>
    </row>
    <row r="3268" spans="1:18" x14ac:dyDescent="0.35">
      <c r="A3268" s="1">
        <v>44798</v>
      </c>
      <c r="B3268" t="s">
        <v>3300</v>
      </c>
      <c r="C3268">
        <v>24</v>
      </c>
      <c r="D3268" t="s">
        <v>14</v>
      </c>
      <c r="E3268" t="s">
        <v>15</v>
      </c>
      <c r="F3268" t="s">
        <v>11</v>
      </c>
      <c r="G3268" s="6">
        <f>VLOOKUP(F3268,S$11:$T$15, 2, FALSE)</f>
        <v>2503.6022787783868</v>
      </c>
      <c r="H3268" t="s">
        <v>17</v>
      </c>
      <c r="I3268" s="2">
        <v>39.47</v>
      </c>
      <c r="J3268" t="str">
        <f t="shared" si="463"/>
        <v>18-39</v>
      </c>
      <c r="K3268" s="2">
        <f t="shared" si="459"/>
        <v>43.417000000000002</v>
      </c>
      <c r="L3268" s="2">
        <f t="shared" si="464"/>
        <v>43</v>
      </c>
      <c r="M3268" s="2">
        <f t="shared" si="465"/>
        <v>44</v>
      </c>
      <c r="N3268" s="2">
        <f t="shared" si="466"/>
        <v>43</v>
      </c>
      <c r="O3268">
        <f t="shared" si="460"/>
        <v>2022</v>
      </c>
      <c r="P3268" t="str">
        <f t="shared" si="461"/>
        <v>Aug</v>
      </c>
      <c r="Q3268" t="str">
        <f t="shared" si="462"/>
        <v>Aug-2022</v>
      </c>
      <c r="R3268" s="2" t="str">
        <f t="shared" si="467"/>
        <v>ADULTS</v>
      </c>
    </row>
    <row r="3269" spans="1:18" x14ac:dyDescent="0.35">
      <c r="A3269" s="1">
        <v>45210</v>
      </c>
      <c r="B3269" t="s">
        <v>3301</v>
      </c>
      <c r="C3269">
        <v>13</v>
      </c>
      <c r="D3269" t="s">
        <v>14</v>
      </c>
      <c r="E3269" t="s">
        <v>27</v>
      </c>
      <c r="F3269" t="s">
        <v>30</v>
      </c>
      <c r="G3269" s="6">
        <f>VLOOKUP(F3269,S$11:$T$15, 2, FALSE)</f>
        <v>2496.7676064257025</v>
      </c>
      <c r="H3269" t="s">
        <v>28</v>
      </c>
      <c r="I3269" s="2">
        <v>776.95</v>
      </c>
      <c r="J3269" t="str">
        <f t="shared" si="463"/>
        <v>0-17</v>
      </c>
      <c r="K3269" s="2">
        <f t="shared" si="459"/>
        <v>854.6450000000001</v>
      </c>
      <c r="L3269" s="2">
        <f t="shared" si="464"/>
        <v>855</v>
      </c>
      <c r="M3269" s="2">
        <f t="shared" si="465"/>
        <v>855</v>
      </c>
      <c r="N3269" s="2">
        <f t="shared" si="466"/>
        <v>854</v>
      </c>
      <c r="O3269">
        <f t="shared" si="460"/>
        <v>2023</v>
      </c>
      <c r="P3269" t="str">
        <f t="shared" si="461"/>
        <v>Oct</v>
      </c>
      <c r="Q3269" t="str">
        <f t="shared" si="462"/>
        <v>Oct-2023</v>
      </c>
      <c r="R3269" s="2" t="str">
        <f t="shared" si="467"/>
        <v>CHILDREN</v>
      </c>
    </row>
    <row r="3270" spans="1:18" x14ac:dyDescent="0.35">
      <c r="A3270" s="1">
        <v>44854</v>
      </c>
      <c r="B3270" t="s">
        <v>3302</v>
      </c>
      <c r="C3270">
        <v>33</v>
      </c>
      <c r="D3270" t="s">
        <v>9</v>
      </c>
      <c r="E3270" t="s">
        <v>10</v>
      </c>
      <c r="F3270" t="s">
        <v>11</v>
      </c>
      <c r="G3270" s="6">
        <f>VLOOKUP(F3270,S$11:$T$15, 2, FALSE)</f>
        <v>2503.6022787783868</v>
      </c>
      <c r="H3270" t="s">
        <v>17</v>
      </c>
      <c r="I3270" s="2">
        <v>3153.97</v>
      </c>
      <c r="J3270" t="str">
        <f t="shared" si="463"/>
        <v>18-39</v>
      </c>
      <c r="K3270" s="2">
        <f t="shared" si="459"/>
        <v>3469.3670000000002</v>
      </c>
      <c r="L3270" s="2">
        <f t="shared" si="464"/>
        <v>3469</v>
      </c>
      <c r="M3270" s="2">
        <f t="shared" si="465"/>
        <v>3470</v>
      </c>
      <c r="N3270" s="2">
        <f t="shared" si="466"/>
        <v>3469</v>
      </c>
      <c r="O3270">
        <f t="shared" si="460"/>
        <v>2022</v>
      </c>
      <c r="P3270" t="str">
        <f t="shared" si="461"/>
        <v>Oct</v>
      </c>
      <c r="Q3270" t="str">
        <f t="shared" si="462"/>
        <v>Oct-2022</v>
      </c>
      <c r="R3270" s="2" t="str">
        <f t="shared" si="467"/>
        <v>ADULTS</v>
      </c>
    </row>
    <row r="3271" spans="1:18" x14ac:dyDescent="0.35">
      <c r="A3271" s="1">
        <v>44732</v>
      </c>
      <c r="B3271" t="s">
        <v>3303</v>
      </c>
      <c r="C3271">
        <v>69</v>
      </c>
      <c r="D3271" t="s">
        <v>14</v>
      </c>
      <c r="E3271" t="s">
        <v>19</v>
      </c>
      <c r="F3271" t="s">
        <v>16</v>
      </c>
      <c r="G3271" s="6">
        <f>VLOOKUP(F3271,S$11:$T$15, 2, FALSE)</f>
        <v>2509.1716796874998</v>
      </c>
      <c r="H3271" t="s">
        <v>40</v>
      </c>
      <c r="I3271" s="2">
        <v>1375.76</v>
      </c>
      <c r="J3271" t="str">
        <f t="shared" si="463"/>
        <v>&gt;59</v>
      </c>
      <c r="K3271" s="2">
        <f t="shared" si="459"/>
        <v>1513.336</v>
      </c>
      <c r="L3271" s="2">
        <f t="shared" si="464"/>
        <v>1513</v>
      </c>
      <c r="M3271" s="2">
        <f t="shared" si="465"/>
        <v>1514</v>
      </c>
      <c r="N3271" s="2">
        <f t="shared" si="466"/>
        <v>1513</v>
      </c>
      <c r="O3271">
        <f t="shared" si="460"/>
        <v>2022</v>
      </c>
      <c r="P3271" t="str">
        <f t="shared" si="461"/>
        <v>Jun</v>
      </c>
      <c r="Q3271" t="str">
        <f t="shared" si="462"/>
        <v>Jun-2022</v>
      </c>
      <c r="R3271" s="2" t="str">
        <f t="shared" si="467"/>
        <v>ADULTS</v>
      </c>
    </row>
    <row r="3272" spans="1:18" x14ac:dyDescent="0.35">
      <c r="A3272" s="1">
        <v>44586</v>
      </c>
      <c r="B3272" t="s">
        <v>3304</v>
      </c>
      <c r="C3272">
        <v>75</v>
      </c>
      <c r="D3272" t="s">
        <v>14</v>
      </c>
      <c r="E3272" t="s">
        <v>35</v>
      </c>
      <c r="F3272" t="s">
        <v>23</v>
      </c>
      <c r="G3272" s="6">
        <f>VLOOKUP(F3272,S$11:$T$15, 2, FALSE)</f>
        <v>2440.2966694490819</v>
      </c>
      <c r="H3272" t="s">
        <v>17</v>
      </c>
      <c r="I3272" s="2">
        <v>4376.55</v>
      </c>
      <c r="J3272" t="str">
        <f t="shared" si="463"/>
        <v>&gt;59</v>
      </c>
      <c r="K3272" s="2">
        <f t="shared" si="459"/>
        <v>4814.2050000000008</v>
      </c>
      <c r="L3272" s="2">
        <f t="shared" si="464"/>
        <v>4814</v>
      </c>
      <c r="M3272" s="2">
        <f t="shared" si="465"/>
        <v>4815</v>
      </c>
      <c r="N3272" s="2">
        <f t="shared" si="466"/>
        <v>4814</v>
      </c>
      <c r="O3272">
        <f t="shared" si="460"/>
        <v>2022</v>
      </c>
      <c r="P3272" t="str">
        <f t="shared" si="461"/>
        <v>Jan</v>
      </c>
      <c r="Q3272" t="str">
        <f t="shared" si="462"/>
        <v>Jan-2022</v>
      </c>
      <c r="R3272" s="2" t="str">
        <f t="shared" si="467"/>
        <v>ADULTS</v>
      </c>
    </row>
    <row r="3273" spans="1:18" x14ac:dyDescent="0.35">
      <c r="A3273" s="1">
        <v>44967</v>
      </c>
      <c r="B3273" t="s">
        <v>3305</v>
      </c>
      <c r="C3273">
        <v>89</v>
      </c>
      <c r="D3273" t="s">
        <v>9</v>
      </c>
      <c r="E3273" t="s">
        <v>35</v>
      </c>
      <c r="F3273" t="s">
        <v>11</v>
      </c>
      <c r="G3273" s="6">
        <f>VLOOKUP(F3273,S$11:$T$15, 2, FALSE)</f>
        <v>2503.6022787783868</v>
      </c>
      <c r="H3273" t="s">
        <v>37</v>
      </c>
      <c r="I3273" s="2">
        <v>446.68</v>
      </c>
      <c r="J3273" t="str">
        <f t="shared" si="463"/>
        <v>&gt;59</v>
      </c>
      <c r="K3273" s="2">
        <f t="shared" si="459"/>
        <v>491.34800000000007</v>
      </c>
      <c r="L3273" s="2">
        <f t="shared" si="464"/>
        <v>491</v>
      </c>
      <c r="M3273" s="2">
        <f t="shared" si="465"/>
        <v>492</v>
      </c>
      <c r="N3273" s="2">
        <f t="shared" si="466"/>
        <v>491</v>
      </c>
      <c r="O3273">
        <f t="shared" si="460"/>
        <v>2023</v>
      </c>
      <c r="P3273" t="str">
        <f t="shared" si="461"/>
        <v>Feb</v>
      </c>
      <c r="Q3273" t="str">
        <f t="shared" si="462"/>
        <v>Feb-2023</v>
      </c>
      <c r="R3273" s="2" t="str">
        <f t="shared" si="467"/>
        <v>ADULTS</v>
      </c>
    </row>
    <row r="3274" spans="1:18" x14ac:dyDescent="0.35">
      <c r="A3274" s="1">
        <v>45286</v>
      </c>
      <c r="B3274" t="s">
        <v>3306</v>
      </c>
      <c r="C3274">
        <v>81</v>
      </c>
      <c r="D3274" t="s">
        <v>14</v>
      </c>
      <c r="E3274" t="s">
        <v>35</v>
      </c>
      <c r="F3274" t="s">
        <v>23</v>
      </c>
      <c r="G3274" s="6">
        <f>VLOOKUP(F3274,S$11:$T$15, 2, FALSE)</f>
        <v>2440.2966694490819</v>
      </c>
      <c r="H3274" t="s">
        <v>28</v>
      </c>
      <c r="I3274" s="2">
        <v>3722.87</v>
      </c>
      <c r="J3274" t="str">
        <f t="shared" si="463"/>
        <v>&gt;59</v>
      </c>
      <c r="K3274" s="2">
        <f t="shared" si="459"/>
        <v>4095.1570000000002</v>
      </c>
      <c r="L3274" s="2">
        <f t="shared" si="464"/>
        <v>4095</v>
      </c>
      <c r="M3274" s="2">
        <f t="shared" si="465"/>
        <v>4096</v>
      </c>
      <c r="N3274" s="2">
        <f t="shared" si="466"/>
        <v>4095</v>
      </c>
      <c r="O3274">
        <f t="shared" si="460"/>
        <v>2023</v>
      </c>
      <c r="P3274" t="str">
        <f t="shared" si="461"/>
        <v>Dec</v>
      </c>
      <c r="Q3274" t="str">
        <f t="shared" si="462"/>
        <v>Dec-2023</v>
      </c>
      <c r="R3274" s="2" t="str">
        <f t="shared" si="467"/>
        <v>ADULTS</v>
      </c>
    </row>
    <row r="3275" spans="1:18" x14ac:dyDescent="0.35">
      <c r="A3275" s="1">
        <v>45099</v>
      </c>
      <c r="B3275" t="s">
        <v>3307</v>
      </c>
      <c r="C3275">
        <v>92</v>
      </c>
      <c r="D3275" t="s">
        <v>14</v>
      </c>
      <c r="E3275" t="s">
        <v>35</v>
      </c>
      <c r="F3275" t="s">
        <v>30</v>
      </c>
      <c r="G3275" s="6">
        <f>VLOOKUP(F3275,S$11:$T$15, 2, FALSE)</f>
        <v>2496.7676064257025</v>
      </c>
      <c r="H3275" t="s">
        <v>12</v>
      </c>
      <c r="I3275" s="2">
        <v>3976.28</v>
      </c>
      <c r="J3275" t="str">
        <f t="shared" si="463"/>
        <v>&gt;59</v>
      </c>
      <c r="K3275" s="2">
        <f t="shared" si="459"/>
        <v>4373.9080000000004</v>
      </c>
      <c r="L3275" s="2">
        <f t="shared" si="464"/>
        <v>4374</v>
      </c>
      <c r="M3275" s="2">
        <f t="shared" si="465"/>
        <v>4374</v>
      </c>
      <c r="N3275" s="2">
        <f t="shared" si="466"/>
        <v>4373</v>
      </c>
      <c r="O3275">
        <f t="shared" si="460"/>
        <v>2023</v>
      </c>
      <c r="P3275" t="str">
        <f t="shared" si="461"/>
        <v>Jun</v>
      </c>
      <c r="Q3275" t="str">
        <f t="shared" si="462"/>
        <v>Jun-2023</v>
      </c>
      <c r="R3275" s="2" t="str">
        <f t="shared" si="467"/>
        <v>ADULTS</v>
      </c>
    </row>
    <row r="3276" spans="1:18" x14ac:dyDescent="0.35">
      <c r="A3276" s="1">
        <v>44603</v>
      </c>
      <c r="B3276" t="s">
        <v>3308</v>
      </c>
      <c r="C3276">
        <v>92</v>
      </c>
      <c r="D3276" t="s">
        <v>14</v>
      </c>
      <c r="E3276" t="s">
        <v>22</v>
      </c>
      <c r="F3276" t="s">
        <v>23</v>
      </c>
      <c r="G3276" s="6">
        <f>VLOOKUP(F3276,S$11:$T$15, 2, FALSE)</f>
        <v>2440.2966694490819</v>
      </c>
      <c r="H3276" t="s">
        <v>12</v>
      </c>
      <c r="I3276" s="2">
        <v>3341.61</v>
      </c>
      <c r="J3276" t="str">
        <f t="shared" si="463"/>
        <v>&gt;59</v>
      </c>
      <c r="K3276" s="2">
        <f t="shared" si="459"/>
        <v>3675.7710000000006</v>
      </c>
      <c r="L3276" s="2">
        <f t="shared" si="464"/>
        <v>3676</v>
      </c>
      <c r="M3276" s="2">
        <f t="shared" si="465"/>
        <v>3676</v>
      </c>
      <c r="N3276" s="2">
        <f t="shared" si="466"/>
        <v>3675</v>
      </c>
      <c r="O3276">
        <f t="shared" si="460"/>
        <v>2022</v>
      </c>
      <c r="P3276" t="str">
        <f t="shared" si="461"/>
        <v>Feb</v>
      </c>
      <c r="Q3276" t="str">
        <f t="shared" si="462"/>
        <v>Feb-2022</v>
      </c>
      <c r="R3276" s="2" t="str">
        <f t="shared" si="467"/>
        <v>ADULTS</v>
      </c>
    </row>
    <row r="3277" spans="1:18" x14ac:dyDescent="0.35">
      <c r="A3277" s="1">
        <v>45275</v>
      </c>
      <c r="B3277" t="s">
        <v>3309</v>
      </c>
      <c r="C3277">
        <v>94</v>
      </c>
      <c r="D3277" t="s">
        <v>21</v>
      </c>
      <c r="E3277" t="s">
        <v>19</v>
      </c>
      <c r="F3277" t="s">
        <v>11</v>
      </c>
      <c r="G3277" s="6">
        <f>VLOOKUP(F3277,S$11:$T$15, 2, FALSE)</f>
        <v>2503.6022787783868</v>
      </c>
      <c r="H3277" t="s">
        <v>37</v>
      </c>
      <c r="I3277" s="2">
        <v>594.91</v>
      </c>
      <c r="J3277" t="str">
        <f t="shared" si="463"/>
        <v>&gt;59</v>
      </c>
      <c r="K3277" s="2">
        <f t="shared" si="459"/>
        <v>654.40100000000007</v>
      </c>
      <c r="L3277" s="2">
        <f t="shared" si="464"/>
        <v>654</v>
      </c>
      <c r="M3277" s="2">
        <f t="shared" si="465"/>
        <v>655</v>
      </c>
      <c r="N3277" s="2">
        <f t="shared" si="466"/>
        <v>654</v>
      </c>
      <c r="O3277">
        <f t="shared" si="460"/>
        <v>2023</v>
      </c>
      <c r="P3277" t="str">
        <f t="shared" si="461"/>
        <v>Dec</v>
      </c>
      <c r="Q3277" t="str">
        <f t="shared" si="462"/>
        <v>Dec-2023</v>
      </c>
      <c r="R3277" s="2" t="str">
        <f t="shared" si="467"/>
        <v>ADULTS</v>
      </c>
    </row>
    <row r="3278" spans="1:18" x14ac:dyDescent="0.35">
      <c r="A3278" s="1">
        <v>45286</v>
      </c>
      <c r="B3278" t="s">
        <v>3310</v>
      </c>
      <c r="C3278">
        <v>37</v>
      </c>
      <c r="D3278" t="s">
        <v>14</v>
      </c>
      <c r="E3278" t="s">
        <v>10</v>
      </c>
      <c r="F3278" t="s">
        <v>11</v>
      </c>
      <c r="G3278" s="6">
        <f>VLOOKUP(F3278,S$11:$T$15, 2, FALSE)</f>
        <v>2503.6022787783868</v>
      </c>
      <c r="H3278" t="s">
        <v>28</v>
      </c>
      <c r="I3278" s="2">
        <v>2145.2399999999998</v>
      </c>
      <c r="J3278" t="str">
        <f t="shared" si="463"/>
        <v>18-39</v>
      </c>
      <c r="K3278" s="2">
        <f t="shared" si="459"/>
        <v>2359.7640000000001</v>
      </c>
      <c r="L3278" s="2">
        <f t="shared" si="464"/>
        <v>2360</v>
      </c>
      <c r="M3278" s="2">
        <f t="shared" si="465"/>
        <v>2360</v>
      </c>
      <c r="N3278" s="2">
        <f t="shared" si="466"/>
        <v>2359</v>
      </c>
      <c r="O3278">
        <f t="shared" si="460"/>
        <v>2023</v>
      </c>
      <c r="P3278" t="str">
        <f t="shared" si="461"/>
        <v>Dec</v>
      </c>
      <c r="Q3278" t="str">
        <f t="shared" si="462"/>
        <v>Dec-2023</v>
      </c>
      <c r="R3278" s="2" t="str">
        <f t="shared" si="467"/>
        <v>ADULTS</v>
      </c>
    </row>
    <row r="3279" spans="1:18" x14ac:dyDescent="0.35">
      <c r="A3279" s="1">
        <v>44873</v>
      </c>
      <c r="B3279" t="s">
        <v>3311</v>
      </c>
      <c r="C3279">
        <v>33</v>
      </c>
      <c r="D3279" t="s">
        <v>21</v>
      </c>
      <c r="E3279" t="s">
        <v>25</v>
      </c>
      <c r="F3279" t="s">
        <v>23</v>
      </c>
      <c r="G3279" s="6">
        <f>VLOOKUP(F3279,S$11:$T$15, 2, FALSE)</f>
        <v>2440.2966694490819</v>
      </c>
      <c r="H3279" t="s">
        <v>17</v>
      </c>
      <c r="I3279" s="2">
        <v>2659.18</v>
      </c>
      <c r="J3279" t="str">
        <f t="shared" si="463"/>
        <v>18-39</v>
      </c>
      <c r="K3279" s="2">
        <f t="shared" si="459"/>
        <v>2925.098</v>
      </c>
      <c r="L3279" s="2">
        <f t="shared" si="464"/>
        <v>2925</v>
      </c>
      <c r="M3279" s="2">
        <f t="shared" si="465"/>
        <v>2926</v>
      </c>
      <c r="N3279" s="2">
        <f t="shared" si="466"/>
        <v>2925</v>
      </c>
      <c r="O3279">
        <f t="shared" si="460"/>
        <v>2022</v>
      </c>
      <c r="P3279" t="str">
        <f t="shared" si="461"/>
        <v>Nov</v>
      </c>
      <c r="Q3279" t="str">
        <f t="shared" si="462"/>
        <v>Nov-2022</v>
      </c>
      <c r="R3279" s="2" t="str">
        <f t="shared" si="467"/>
        <v>ADULTS</v>
      </c>
    </row>
    <row r="3280" spans="1:18" x14ac:dyDescent="0.35">
      <c r="A3280" s="1">
        <v>44577</v>
      </c>
      <c r="B3280" t="s">
        <v>3312</v>
      </c>
      <c r="C3280">
        <v>42</v>
      </c>
      <c r="D3280" t="s">
        <v>9</v>
      </c>
      <c r="E3280" t="s">
        <v>19</v>
      </c>
      <c r="F3280" t="s">
        <v>16</v>
      </c>
      <c r="G3280" s="6">
        <f>VLOOKUP(F3280,S$11:$T$15, 2, FALSE)</f>
        <v>2509.1716796874998</v>
      </c>
      <c r="H3280" t="s">
        <v>37</v>
      </c>
      <c r="I3280" s="2">
        <v>3060.98</v>
      </c>
      <c r="J3280" t="str">
        <f t="shared" si="463"/>
        <v>40-59</v>
      </c>
      <c r="K3280" s="2">
        <f t="shared" si="459"/>
        <v>3367.0780000000004</v>
      </c>
      <c r="L3280" s="2">
        <f t="shared" si="464"/>
        <v>3367</v>
      </c>
      <c r="M3280" s="2">
        <f t="shared" si="465"/>
        <v>3368</v>
      </c>
      <c r="N3280" s="2">
        <f t="shared" si="466"/>
        <v>3367</v>
      </c>
      <c r="O3280">
        <f t="shared" si="460"/>
        <v>2022</v>
      </c>
      <c r="P3280" t="str">
        <f t="shared" si="461"/>
        <v>Jan</v>
      </c>
      <c r="Q3280" t="str">
        <f t="shared" si="462"/>
        <v>Jan-2022</v>
      </c>
      <c r="R3280" s="2" t="str">
        <f t="shared" si="467"/>
        <v>ADULTS</v>
      </c>
    </row>
    <row r="3281" spans="1:18" x14ac:dyDescent="0.35">
      <c r="A3281" s="1">
        <v>44973</v>
      </c>
      <c r="B3281" t="s">
        <v>3313</v>
      </c>
      <c r="C3281">
        <v>74</v>
      </c>
      <c r="D3281" t="s">
        <v>14</v>
      </c>
      <c r="E3281" t="s">
        <v>35</v>
      </c>
      <c r="F3281" t="s">
        <v>30</v>
      </c>
      <c r="G3281" s="6">
        <f>VLOOKUP(F3281,S$11:$T$15, 2, FALSE)</f>
        <v>2496.7676064257025</v>
      </c>
      <c r="H3281" t="s">
        <v>12</v>
      </c>
      <c r="I3281" s="2">
        <v>4604.18</v>
      </c>
      <c r="J3281" t="str">
        <f t="shared" si="463"/>
        <v>&gt;59</v>
      </c>
      <c r="K3281" s="2">
        <f t="shared" si="459"/>
        <v>5064.5980000000009</v>
      </c>
      <c r="L3281" s="2">
        <f t="shared" si="464"/>
        <v>5065</v>
      </c>
      <c r="M3281" s="2">
        <f t="shared" si="465"/>
        <v>5065</v>
      </c>
      <c r="N3281" s="2">
        <f t="shared" si="466"/>
        <v>5064</v>
      </c>
      <c r="O3281">
        <f t="shared" si="460"/>
        <v>2023</v>
      </c>
      <c r="P3281" t="str">
        <f t="shared" si="461"/>
        <v>Feb</v>
      </c>
      <c r="Q3281" t="str">
        <f t="shared" si="462"/>
        <v>Feb-2023</v>
      </c>
      <c r="R3281" s="2" t="str">
        <f t="shared" si="467"/>
        <v>ADULTS</v>
      </c>
    </row>
    <row r="3282" spans="1:18" x14ac:dyDescent="0.35">
      <c r="A3282" s="1">
        <v>45091</v>
      </c>
      <c r="B3282" t="s">
        <v>3314</v>
      </c>
      <c r="C3282">
        <v>89</v>
      </c>
      <c r="D3282" t="s">
        <v>14</v>
      </c>
      <c r="E3282" t="s">
        <v>19</v>
      </c>
      <c r="F3282" t="s">
        <v>30</v>
      </c>
      <c r="G3282" s="6">
        <f>VLOOKUP(F3282,S$11:$T$15, 2, FALSE)</f>
        <v>2496.7676064257025</v>
      </c>
      <c r="H3282" t="s">
        <v>12</v>
      </c>
      <c r="I3282" s="2">
        <v>4901.74</v>
      </c>
      <c r="J3282" t="str">
        <f t="shared" si="463"/>
        <v>&gt;59</v>
      </c>
      <c r="K3282" s="2">
        <f t="shared" si="459"/>
        <v>5391.9139999999998</v>
      </c>
      <c r="L3282" s="2">
        <f t="shared" si="464"/>
        <v>5392</v>
      </c>
      <c r="M3282" s="2">
        <f t="shared" si="465"/>
        <v>5392</v>
      </c>
      <c r="N3282" s="2">
        <f t="shared" si="466"/>
        <v>5391</v>
      </c>
      <c r="O3282">
        <f t="shared" si="460"/>
        <v>2023</v>
      </c>
      <c r="P3282" t="str">
        <f t="shared" si="461"/>
        <v>Jun</v>
      </c>
      <c r="Q3282" t="str">
        <f t="shared" si="462"/>
        <v>Jun-2023</v>
      </c>
      <c r="R3282" s="2" t="str">
        <f t="shared" si="467"/>
        <v>ADULTS</v>
      </c>
    </row>
    <row r="3283" spans="1:18" x14ac:dyDescent="0.35">
      <c r="A3283" s="1">
        <v>44697</v>
      </c>
      <c r="B3283" t="s">
        <v>3315</v>
      </c>
      <c r="C3283">
        <v>93</v>
      </c>
      <c r="D3283" t="s">
        <v>21</v>
      </c>
      <c r="E3283" t="s">
        <v>10</v>
      </c>
      <c r="F3283" t="s">
        <v>11</v>
      </c>
      <c r="G3283" s="6">
        <f>VLOOKUP(F3283,S$11:$T$15, 2, FALSE)</f>
        <v>2503.6022787783868</v>
      </c>
      <c r="H3283" t="s">
        <v>28</v>
      </c>
      <c r="I3283" s="2">
        <v>1989.49</v>
      </c>
      <c r="J3283" t="str">
        <f t="shared" si="463"/>
        <v>&gt;59</v>
      </c>
      <c r="K3283" s="2">
        <f t="shared" si="459"/>
        <v>2188.4390000000003</v>
      </c>
      <c r="L3283" s="2">
        <f t="shared" si="464"/>
        <v>2188</v>
      </c>
      <c r="M3283" s="2">
        <f t="shared" si="465"/>
        <v>2189</v>
      </c>
      <c r="N3283" s="2">
        <f t="shared" si="466"/>
        <v>2188</v>
      </c>
      <c r="O3283">
        <f t="shared" si="460"/>
        <v>2022</v>
      </c>
      <c r="P3283" t="str">
        <f t="shared" si="461"/>
        <v>May</v>
      </c>
      <c r="Q3283" t="str">
        <f t="shared" si="462"/>
        <v>May-2022</v>
      </c>
      <c r="R3283" s="2" t="str">
        <f t="shared" si="467"/>
        <v>ADULTS</v>
      </c>
    </row>
    <row r="3284" spans="1:18" x14ac:dyDescent="0.35">
      <c r="A3284" s="1">
        <v>45257</v>
      </c>
      <c r="B3284" t="s">
        <v>3316</v>
      </c>
      <c r="C3284">
        <v>92</v>
      </c>
      <c r="D3284" t="s">
        <v>9</v>
      </c>
      <c r="E3284" t="s">
        <v>10</v>
      </c>
      <c r="F3284" t="s">
        <v>11</v>
      </c>
      <c r="G3284" s="6">
        <f>VLOOKUP(F3284,S$11:$T$15, 2, FALSE)</f>
        <v>2503.6022787783868</v>
      </c>
      <c r="H3284" t="s">
        <v>37</v>
      </c>
      <c r="I3284" s="2">
        <v>1436.99</v>
      </c>
      <c r="J3284" t="str">
        <f t="shared" si="463"/>
        <v>&gt;59</v>
      </c>
      <c r="K3284" s="2">
        <f t="shared" si="459"/>
        <v>1580.6890000000001</v>
      </c>
      <c r="L3284" s="2">
        <f t="shared" si="464"/>
        <v>1581</v>
      </c>
      <c r="M3284" s="2">
        <f t="shared" si="465"/>
        <v>1581</v>
      </c>
      <c r="N3284" s="2">
        <f t="shared" si="466"/>
        <v>1580</v>
      </c>
      <c r="O3284">
        <f t="shared" si="460"/>
        <v>2023</v>
      </c>
      <c r="P3284" t="str">
        <f t="shared" si="461"/>
        <v>Nov</v>
      </c>
      <c r="Q3284" t="str">
        <f t="shared" si="462"/>
        <v>Nov-2023</v>
      </c>
      <c r="R3284" s="2" t="str">
        <f t="shared" si="467"/>
        <v>ADULTS</v>
      </c>
    </row>
    <row r="3285" spans="1:18" x14ac:dyDescent="0.35">
      <c r="A3285" s="1">
        <v>45171</v>
      </c>
      <c r="B3285" t="s">
        <v>3317</v>
      </c>
      <c r="C3285">
        <v>24</v>
      </c>
      <c r="D3285" t="s">
        <v>14</v>
      </c>
      <c r="E3285" t="s">
        <v>19</v>
      </c>
      <c r="F3285" t="s">
        <v>11</v>
      </c>
      <c r="G3285" s="6">
        <f>VLOOKUP(F3285,S$11:$T$15, 2, FALSE)</f>
        <v>2503.6022787783868</v>
      </c>
      <c r="H3285" t="s">
        <v>28</v>
      </c>
      <c r="I3285" s="2">
        <v>4290.03</v>
      </c>
      <c r="J3285" t="str">
        <f t="shared" si="463"/>
        <v>18-39</v>
      </c>
      <c r="K3285" s="2">
        <f t="shared" si="459"/>
        <v>4719.0330000000004</v>
      </c>
      <c r="L3285" s="2">
        <f t="shared" si="464"/>
        <v>4719</v>
      </c>
      <c r="M3285" s="2">
        <f t="shared" si="465"/>
        <v>4720</v>
      </c>
      <c r="N3285" s="2">
        <f t="shared" si="466"/>
        <v>4719</v>
      </c>
      <c r="O3285">
        <f t="shared" si="460"/>
        <v>2023</v>
      </c>
      <c r="P3285" t="str">
        <f t="shared" si="461"/>
        <v>Sep</v>
      </c>
      <c r="Q3285" t="str">
        <f t="shared" si="462"/>
        <v>Sep-2023</v>
      </c>
      <c r="R3285" s="2" t="str">
        <f t="shared" si="467"/>
        <v>ADULTS</v>
      </c>
    </row>
    <row r="3286" spans="1:18" x14ac:dyDescent="0.35">
      <c r="A3286" s="1">
        <v>44640</v>
      </c>
      <c r="B3286" t="s">
        <v>3318</v>
      </c>
      <c r="C3286">
        <v>64</v>
      </c>
      <c r="D3286" t="s">
        <v>21</v>
      </c>
      <c r="E3286" t="s">
        <v>19</v>
      </c>
      <c r="F3286" t="s">
        <v>11</v>
      </c>
      <c r="G3286" s="6">
        <f>VLOOKUP(F3286,S$11:$T$15, 2, FALSE)</f>
        <v>2503.6022787783868</v>
      </c>
      <c r="H3286" t="s">
        <v>17</v>
      </c>
      <c r="I3286" s="2">
        <v>1991.88</v>
      </c>
      <c r="J3286" t="str">
        <f t="shared" si="463"/>
        <v>&gt;59</v>
      </c>
      <c r="K3286" s="2">
        <f t="shared" si="459"/>
        <v>2191.0680000000002</v>
      </c>
      <c r="L3286" s="2">
        <f t="shared" si="464"/>
        <v>2191</v>
      </c>
      <c r="M3286" s="2">
        <f t="shared" si="465"/>
        <v>2192</v>
      </c>
      <c r="N3286" s="2">
        <f t="shared" si="466"/>
        <v>2191</v>
      </c>
      <c r="O3286">
        <f t="shared" si="460"/>
        <v>2022</v>
      </c>
      <c r="P3286" t="str">
        <f t="shared" si="461"/>
        <v>Mar</v>
      </c>
      <c r="Q3286" t="str">
        <f t="shared" si="462"/>
        <v>Mar-2022</v>
      </c>
      <c r="R3286" s="2" t="str">
        <f t="shared" si="467"/>
        <v>ADULTS</v>
      </c>
    </row>
    <row r="3287" spans="1:18" x14ac:dyDescent="0.35">
      <c r="A3287" s="1">
        <v>45123</v>
      </c>
      <c r="B3287" t="s">
        <v>3319</v>
      </c>
      <c r="C3287">
        <v>29</v>
      </c>
      <c r="D3287" t="s">
        <v>14</v>
      </c>
      <c r="E3287" t="s">
        <v>19</v>
      </c>
      <c r="F3287" t="s">
        <v>30</v>
      </c>
      <c r="G3287" s="6">
        <f>VLOOKUP(F3287,S$11:$T$15, 2, FALSE)</f>
        <v>2496.7676064257025</v>
      </c>
      <c r="H3287" t="s">
        <v>37</v>
      </c>
      <c r="I3287" s="2">
        <v>858.49</v>
      </c>
      <c r="J3287" t="str">
        <f t="shared" si="463"/>
        <v>18-39</v>
      </c>
      <c r="K3287" s="2">
        <f t="shared" si="459"/>
        <v>944.33900000000006</v>
      </c>
      <c r="L3287" s="2">
        <f t="shared" si="464"/>
        <v>944</v>
      </c>
      <c r="M3287" s="2">
        <f t="shared" si="465"/>
        <v>945</v>
      </c>
      <c r="N3287" s="2">
        <f t="shared" si="466"/>
        <v>944</v>
      </c>
      <c r="O3287">
        <f t="shared" si="460"/>
        <v>2023</v>
      </c>
      <c r="P3287" t="str">
        <f t="shared" si="461"/>
        <v>Jul</v>
      </c>
      <c r="Q3287" t="str">
        <f t="shared" si="462"/>
        <v>Jul-2023</v>
      </c>
      <c r="R3287" s="2" t="str">
        <f t="shared" si="467"/>
        <v>ADULTS</v>
      </c>
    </row>
    <row r="3288" spans="1:18" x14ac:dyDescent="0.35">
      <c r="A3288" s="1">
        <v>44842</v>
      </c>
      <c r="B3288" t="s">
        <v>3320</v>
      </c>
      <c r="C3288">
        <v>9</v>
      </c>
      <c r="D3288" t="s">
        <v>14</v>
      </c>
      <c r="E3288" t="s">
        <v>22</v>
      </c>
      <c r="F3288" t="s">
        <v>30</v>
      </c>
      <c r="G3288" s="6">
        <f>VLOOKUP(F3288,S$11:$T$15, 2, FALSE)</f>
        <v>2496.7676064257025</v>
      </c>
      <c r="H3288" t="s">
        <v>28</v>
      </c>
      <c r="I3288" s="2">
        <v>2633.75</v>
      </c>
      <c r="J3288" t="str">
        <f t="shared" si="463"/>
        <v>0-17</v>
      </c>
      <c r="K3288" s="2">
        <f t="shared" si="459"/>
        <v>2897.1250000000005</v>
      </c>
      <c r="L3288" s="2">
        <f t="shared" si="464"/>
        <v>2897</v>
      </c>
      <c r="M3288" s="2">
        <f t="shared" si="465"/>
        <v>2898</v>
      </c>
      <c r="N3288" s="2">
        <f t="shared" si="466"/>
        <v>2897</v>
      </c>
      <c r="O3288">
        <f t="shared" si="460"/>
        <v>2022</v>
      </c>
      <c r="P3288" t="str">
        <f t="shared" si="461"/>
        <v>Oct</v>
      </c>
      <c r="Q3288" t="str">
        <f t="shared" si="462"/>
        <v>Oct-2022</v>
      </c>
      <c r="R3288" s="2" t="str">
        <f t="shared" si="467"/>
        <v>CHILDREN</v>
      </c>
    </row>
    <row r="3289" spans="1:18" x14ac:dyDescent="0.35">
      <c r="A3289" s="1">
        <v>44660</v>
      </c>
      <c r="B3289" t="s">
        <v>3321</v>
      </c>
      <c r="C3289">
        <v>54</v>
      </c>
      <c r="D3289" t="s">
        <v>9</v>
      </c>
      <c r="E3289" t="s">
        <v>22</v>
      </c>
      <c r="F3289" t="s">
        <v>23</v>
      </c>
      <c r="G3289" s="6">
        <f>VLOOKUP(F3289,S$11:$T$15, 2, FALSE)</f>
        <v>2440.2966694490819</v>
      </c>
      <c r="H3289" t="s">
        <v>17</v>
      </c>
      <c r="I3289" s="2">
        <v>636.83000000000004</v>
      </c>
      <c r="J3289" t="str">
        <f t="shared" si="463"/>
        <v>40-59</v>
      </c>
      <c r="K3289" s="2">
        <f t="shared" si="459"/>
        <v>700.51300000000015</v>
      </c>
      <c r="L3289" s="2">
        <f t="shared" si="464"/>
        <v>701</v>
      </c>
      <c r="M3289" s="2">
        <f t="shared" si="465"/>
        <v>701</v>
      </c>
      <c r="N3289" s="2">
        <f t="shared" si="466"/>
        <v>700</v>
      </c>
      <c r="O3289">
        <f t="shared" si="460"/>
        <v>2022</v>
      </c>
      <c r="P3289" t="str">
        <f t="shared" si="461"/>
        <v>Apr</v>
      </c>
      <c r="Q3289" t="str">
        <f t="shared" si="462"/>
        <v>Apr-2022</v>
      </c>
      <c r="R3289" s="2" t="str">
        <f t="shared" si="467"/>
        <v>ADULTS</v>
      </c>
    </row>
    <row r="3290" spans="1:18" x14ac:dyDescent="0.35">
      <c r="A3290" s="1">
        <v>44848</v>
      </c>
      <c r="B3290" t="s">
        <v>3322</v>
      </c>
      <c r="C3290">
        <v>63</v>
      </c>
      <c r="D3290" t="s">
        <v>21</v>
      </c>
      <c r="E3290" t="s">
        <v>10</v>
      </c>
      <c r="F3290" t="s">
        <v>11</v>
      </c>
      <c r="G3290" s="6">
        <f>VLOOKUP(F3290,S$11:$T$15, 2, FALSE)</f>
        <v>2503.6022787783868</v>
      </c>
      <c r="H3290" t="s">
        <v>28</v>
      </c>
      <c r="I3290" s="2">
        <v>1095.3499999999999</v>
      </c>
      <c r="J3290" t="str">
        <f t="shared" si="463"/>
        <v>&gt;59</v>
      </c>
      <c r="K3290" s="2">
        <f t="shared" si="459"/>
        <v>1204.885</v>
      </c>
      <c r="L3290" s="2">
        <f t="shared" si="464"/>
        <v>1205</v>
      </c>
      <c r="M3290" s="2">
        <f t="shared" si="465"/>
        <v>1205</v>
      </c>
      <c r="N3290" s="2">
        <f t="shared" si="466"/>
        <v>1204</v>
      </c>
      <c r="O3290">
        <f t="shared" si="460"/>
        <v>2022</v>
      </c>
      <c r="P3290" t="str">
        <f t="shared" si="461"/>
        <v>Oct</v>
      </c>
      <c r="Q3290" t="str">
        <f t="shared" si="462"/>
        <v>Oct-2022</v>
      </c>
      <c r="R3290" s="2" t="str">
        <f t="shared" si="467"/>
        <v>ADULTS</v>
      </c>
    </row>
    <row r="3291" spans="1:18" x14ac:dyDescent="0.35">
      <c r="A3291" s="1">
        <v>45123</v>
      </c>
      <c r="B3291" t="s">
        <v>3323</v>
      </c>
      <c r="C3291">
        <v>39</v>
      </c>
      <c r="D3291" t="s">
        <v>21</v>
      </c>
      <c r="E3291" t="s">
        <v>22</v>
      </c>
      <c r="F3291" t="s">
        <v>16</v>
      </c>
      <c r="G3291" s="6">
        <f>VLOOKUP(F3291,S$11:$T$15, 2, FALSE)</f>
        <v>2509.1716796874998</v>
      </c>
      <c r="H3291" t="s">
        <v>37</v>
      </c>
      <c r="I3291" s="2">
        <v>1818.4</v>
      </c>
      <c r="J3291" t="str">
        <f t="shared" si="463"/>
        <v>18-39</v>
      </c>
      <c r="K3291" s="2">
        <f t="shared" si="459"/>
        <v>2000.2400000000002</v>
      </c>
      <c r="L3291" s="2">
        <f t="shared" si="464"/>
        <v>2000</v>
      </c>
      <c r="M3291" s="2">
        <f t="shared" si="465"/>
        <v>2001</v>
      </c>
      <c r="N3291" s="2">
        <f t="shared" si="466"/>
        <v>2000</v>
      </c>
      <c r="O3291">
        <f t="shared" si="460"/>
        <v>2023</v>
      </c>
      <c r="P3291" t="str">
        <f t="shared" si="461"/>
        <v>Jul</v>
      </c>
      <c r="Q3291" t="str">
        <f t="shared" si="462"/>
        <v>Jul-2023</v>
      </c>
      <c r="R3291" s="2" t="str">
        <f t="shared" si="467"/>
        <v>ADULTS</v>
      </c>
    </row>
    <row r="3292" spans="1:18" x14ac:dyDescent="0.35">
      <c r="A3292" s="1">
        <v>44789</v>
      </c>
      <c r="B3292" t="s">
        <v>3324</v>
      </c>
      <c r="C3292">
        <v>74</v>
      </c>
      <c r="D3292" t="s">
        <v>14</v>
      </c>
      <c r="E3292" t="s">
        <v>15</v>
      </c>
      <c r="F3292" t="s">
        <v>11</v>
      </c>
      <c r="G3292" s="6">
        <f>VLOOKUP(F3292,S$11:$T$15, 2, FALSE)</f>
        <v>2503.6022787783868</v>
      </c>
      <c r="H3292" t="s">
        <v>40</v>
      </c>
      <c r="I3292" s="2">
        <v>2832.25</v>
      </c>
      <c r="J3292" t="str">
        <f t="shared" si="463"/>
        <v>&gt;59</v>
      </c>
      <c r="K3292" s="2">
        <f t="shared" si="459"/>
        <v>3115.4750000000004</v>
      </c>
      <c r="L3292" s="2">
        <f t="shared" si="464"/>
        <v>3115</v>
      </c>
      <c r="M3292" s="2">
        <f t="shared" si="465"/>
        <v>3116</v>
      </c>
      <c r="N3292" s="2">
        <f t="shared" si="466"/>
        <v>3115</v>
      </c>
      <c r="O3292">
        <f t="shared" si="460"/>
        <v>2022</v>
      </c>
      <c r="P3292" t="str">
        <f t="shared" si="461"/>
        <v>Aug</v>
      </c>
      <c r="Q3292" t="str">
        <f t="shared" si="462"/>
        <v>Aug-2022</v>
      </c>
      <c r="R3292" s="2" t="str">
        <f t="shared" si="467"/>
        <v>ADULTS</v>
      </c>
    </row>
    <row r="3293" spans="1:18" x14ac:dyDescent="0.35">
      <c r="A3293" s="1">
        <v>45034</v>
      </c>
      <c r="B3293" t="s">
        <v>3325</v>
      </c>
      <c r="C3293">
        <v>12</v>
      </c>
      <c r="D3293" t="s">
        <v>14</v>
      </c>
      <c r="E3293" t="s">
        <v>22</v>
      </c>
      <c r="F3293" t="s">
        <v>11</v>
      </c>
      <c r="G3293" s="6">
        <f>VLOOKUP(F3293,S$11:$T$15, 2, FALSE)</f>
        <v>2503.6022787783868</v>
      </c>
      <c r="H3293" t="s">
        <v>37</v>
      </c>
      <c r="I3293" s="2">
        <v>2757.45</v>
      </c>
      <c r="J3293" t="str">
        <f t="shared" si="463"/>
        <v>0-17</v>
      </c>
      <c r="K3293" s="2">
        <f t="shared" si="459"/>
        <v>3033.1950000000002</v>
      </c>
      <c r="L3293" s="2">
        <f t="shared" si="464"/>
        <v>3033</v>
      </c>
      <c r="M3293" s="2">
        <f t="shared" si="465"/>
        <v>3034</v>
      </c>
      <c r="N3293" s="2">
        <f t="shared" si="466"/>
        <v>3033</v>
      </c>
      <c r="O3293">
        <f t="shared" si="460"/>
        <v>2023</v>
      </c>
      <c r="P3293" t="str">
        <f t="shared" si="461"/>
        <v>Apr</v>
      </c>
      <c r="Q3293" t="str">
        <f t="shared" si="462"/>
        <v>Apr-2023</v>
      </c>
      <c r="R3293" s="2" t="str">
        <f t="shared" si="467"/>
        <v>CHILDREN</v>
      </c>
    </row>
    <row r="3294" spans="1:18" x14ac:dyDescent="0.35">
      <c r="A3294" s="1">
        <v>44921</v>
      </c>
      <c r="B3294" t="s">
        <v>3326</v>
      </c>
      <c r="C3294">
        <v>6</v>
      </c>
      <c r="D3294" t="s">
        <v>14</v>
      </c>
      <c r="E3294" t="s">
        <v>25</v>
      </c>
      <c r="F3294" t="s">
        <v>23</v>
      </c>
      <c r="G3294" s="6">
        <f>VLOOKUP(F3294,S$11:$T$15, 2, FALSE)</f>
        <v>2440.2966694490819</v>
      </c>
      <c r="H3294" t="s">
        <v>28</v>
      </c>
      <c r="I3294" s="2">
        <v>1380.24</v>
      </c>
      <c r="J3294" t="str">
        <f t="shared" si="463"/>
        <v>0-17</v>
      </c>
      <c r="K3294" s="2">
        <f t="shared" si="459"/>
        <v>1518.2640000000001</v>
      </c>
      <c r="L3294" s="2">
        <f t="shared" si="464"/>
        <v>1518</v>
      </c>
      <c r="M3294" s="2">
        <f t="shared" si="465"/>
        <v>1519</v>
      </c>
      <c r="N3294" s="2">
        <f t="shared" si="466"/>
        <v>1518</v>
      </c>
      <c r="O3294">
        <f t="shared" si="460"/>
        <v>2022</v>
      </c>
      <c r="P3294" t="str">
        <f t="shared" si="461"/>
        <v>Dec</v>
      </c>
      <c r="Q3294" t="str">
        <f t="shared" si="462"/>
        <v>Dec-2022</v>
      </c>
      <c r="R3294" s="2" t="str">
        <f t="shared" si="467"/>
        <v>CHILDREN</v>
      </c>
    </row>
    <row r="3295" spans="1:18" x14ac:dyDescent="0.35">
      <c r="A3295" s="1">
        <v>45164</v>
      </c>
      <c r="B3295" t="s">
        <v>3327</v>
      </c>
      <c r="C3295">
        <v>43</v>
      </c>
      <c r="D3295" t="s">
        <v>14</v>
      </c>
      <c r="E3295" t="s">
        <v>22</v>
      </c>
      <c r="F3295" t="s">
        <v>11</v>
      </c>
      <c r="G3295" s="6">
        <f>VLOOKUP(F3295,S$11:$T$15, 2, FALSE)</f>
        <v>2503.6022787783868</v>
      </c>
      <c r="H3295" t="s">
        <v>40</v>
      </c>
      <c r="I3295" s="2">
        <v>3267.37</v>
      </c>
      <c r="J3295" t="str">
        <f t="shared" si="463"/>
        <v>40-59</v>
      </c>
      <c r="K3295" s="2">
        <f t="shared" si="459"/>
        <v>3594.107</v>
      </c>
      <c r="L3295" s="2">
        <f t="shared" si="464"/>
        <v>3594</v>
      </c>
      <c r="M3295" s="2">
        <f t="shared" si="465"/>
        <v>3595</v>
      </c>
      <c r="N3295" s="2">
        <f t="shared" si="466"/>
        <v>3594</v>
      </c>
      <c r="O3295">
        <f t="shared" si="460"/>
        <v>2023</v>
      </c>
      <c r="P3295" t="str">
        <f t="shared" si="461"/>
        <v>Aug</v>
      </c>
      <c r="Q3295" t="str">
        <f t="shared" si="462"/>
        <v>Aug-2023</v>
      </c>
      <c r="R3295" s="2" t="str">
        <f t="shared" si="467"/>
        <v>ADULTS</v>
      </c>
    </row>
    <row r="3296" spans="1:18" x14ac:dyDescent="0.35">
      <c r="A3296" s="1">
        <v>44717</v>
      </c>
      <c r="B3296" t="s">
        <v>3328</v>
      </c>
      <c r="C3296">
        <v>63</v>
      </c>
      <c r="D3296" t="s">
        <v>9</v>
      </c>
      <c r="E3296" t="s">
        <v>27</v>
      </c>
      <c r="F3296" t="s">
        <v>23</v>
      </c>
      <c r="G3296" s="6">
        <f>VLOOKUP(F3296,S$11:$T$15, 2, FALSE)</f>
        <v>2440.2966694490819</v>
      </c>
      <c r="H3296" t="s">
        <v>17</v>
      </c>
      <c r="I3296" s="2">
        <v>926.05</v>
      </c>
      <c r="J3296" t="str">
        <f t="shared" si="463"/>
        <v>&gt;59</v>
      </c>
      <c r="K3296" s="2">
        <f t="shared" si="459"/>
        <v>1018.6550000000001</v>
      </c>
      <c r="L3296" s="2">
        <f t="shared" si="464"/>
        <v>1019</v>
      </c>
      <c r="M3296" s="2">
        <f t="shared" si="465"/>
        <v>1019</v>
      </c>
      <c r="N3296" s="2">
        <f t="shared" si="466"/>
        <v>1018</v>
      </c>
      <c r="O3296">
        <f t="shared" si="460"/>
        <v>2022</v>
      </c>
      <c r="P3296" t="str">
        <f t="shared" si="461"/>
        <v>Jun</v>
      </c>
      <c r="Q3296" t="str">
        <f t="shared" si="462"/>
        <v>Jun-2022</v>
      </c>
      <c r="R3296" s="2" t="str">
        <f t="shared" si="467"/>
        <v>ADULTS</v>
      </c>
    </row>
    <row r="3297" spans="1:18" x14ac:dyDescent="0.35">
      <c r="A3297" s="1">
        <v>45254</v>
      </c>
      <c r="B3297" t="s">
        <v>3329</v>
      </c>
      <c r="C3297">
        <v>93</v>
      </c>
      <c r="D3297" t="s">
        <v>9</v>
      </c>
      <c r="E3297" t="s">
        <v>19</v>
      </c>
      <c r="F3297" t="s">
        <v>23</v>
      </c>
      <c r="G3297" s="6">
        <f>VLOOKUP(F3297,S$11:$T$15, 2, FALSE)</f>
        <v>2440.2966694490819</v>
      </c>
      <c r="H3297" t="s">
        <v>28</v>
      </c>
      <c r="I3297" s="2">
        <v>2337.92</v>
      </c>
      <c r="J3297" t="str">
        <f t="shared" si="463"/>
        <v>&gt;59</v>
      </c>
      <c r="K3297" s="2">
        <f t="shared" si="459"/>
        <v>2571.7120000000004</v>
      </c>
      <c r="L3297" s="2">
        <f t="shared" si="464"/>
        <v>2572</v>
      </c>
      <c r="M3297" s="2">
        <f t="shared" si="465"/>
        <v>2572</v>
      </c>
      <c r="N3297" s="2">
        <f t="shared" si="466"/>
        <v>2571</v>
      </c>
      <c r="O3297">
        <f t="shared" si="460"/>
        <v>2023</v>
      </c>
      <c r="P3297" t="str">
        <f t="shared" si="461"/>
        <v>Nov</v>
      </c>
      <c r="Q3297" t="str">
        <f t="shared" si="462"/>
        <v>Nov-2023</v>
      </c>
      <c r="R3297" s="2" t="str">
        <f t="shared" si="467"/>
        <v>ADULTS</v>
      </c>
    </row>
    <row r="3298" spans="1:18" x14ac:dyDescent="0.35">
      <c r="A3298" s="1">
        <v>44698</v>
      </c>
      <c r="B3298" t="s">
        <v>3330</v>
      </c>
      <c r="C3298">
        <v>49</v>
      </c>
      <c r="D3298" t="s">
        <v>14</v>
      </c>
      <c r="E3298" t="s">
        <v>22</v>
      </c>
      <c r="F3298" t="s">
        <v>23</v>
      </c>
      <c r="G3298" s="6">
        <f>VLOOKUP(F3298,S$11:$T$15, 2, FALSE)</f>
        <v>2440.2966694490819</v>
      </c>
      <c r="H3298" t="s">
        <v>67</v>
      </c>
      <c r="I3298" s="2">
        <v>375.46</v>
      </c>
      <c r="J3298" t="str">
        <f t="shared" si="463"/>
        <v>40-59</v>
      </c>
      <c r="K3298" s="2">
        <f t="shared" si="459"/>
        <v>413.00600000000003</v>
      </c>
      <c r="L3298" s="2">
        <f t="shared" si="464"/>
        <v>413</v>
      </c>
      <c r="M3298" s="2">
        <f t="shared" si="465"/>
        <v>414</v>
      </c>
      <c r="N3298" s="2">
        <f t="shared" si="466"/>
        <v>413</v>
      </c>
      <c r="O3298">
        <f t="shared" si="460"/>
        <v>2022</v>
      </c>
      <c r="P3298" t="str">
        <f t="shared" si="461"/>
        <v>May</v>
      </c>
      <c r="Q3298" t="str">
        <f t="shared" si="462"/>
        <v>May-2022</v>
      </c>
      <c r="R3298" s="2" t="str">
        <f t="shared" si="467"/>
        <v>ADULTS</v>
      </c>
    </row>
    <row r="3299" spans="1:18" x14ac:dyDescent="0.35">
      <c r="A3299" s="1">
        <v>44708</v>
      </c>
      <c r="B3299" t="s">
        <v>3331</v>
      </c>
      <c r="C3299">
        <v>59</v>
      </c>
      <c r="D3299" t="s">
        <v>9</v>
      </c>
      <c r="E3299" t="s">
        <v>19</v>
      </c>
      <c r="F3299" t="s">
        <v>23</v>
      </c>
      <c r="G3299" s="6">
        <f>VLOOKUP(F3299,S$11:$T$15, 2, FALSE)</f>
        <v>2440.2966694490819</v>
      </c>
      <c r="H3299" t="s">
        <v>12</v>
      </c>
      <c r="I3299" s="2">
        <v>2973.92</v>
      </c>
      <c r="J3299" t="str">
        <f t="shared" si="463"/>
        <v>40-59</v>
      </c>
      <c r="K3299" s="2">
        <f t="shared" si="459"/>
        <v>3271.3120000000004</v>
      </c>
      <c r="L3299" s="2">
        <f t="shared" si="464"/>
        <v>3271</v>
      </c>
      <c r="M3299" s="2">
        <f t="shared" si="465"/>
        <v>3272</v>
      </c>
      <c r="N3299" s="2">
        <f t="shared" si="466"/>
        <v>3271</v>
      </c>
      <c r="O3299">
        <f t="shared" si="460"/>
        <v>2022</v>
      </c>
      <c r="P3299" t="str">
        <f t="shared" si="461"/>
        <v>May</v>
      </c>
      <c r="Q3299" t="str">
        <f t="shared" si="462"/>
        <v>May-2022</v>
      </c>
      <c r="R3299" s="2" t="str">
        <f t="shared" si="467"/>
        <v>ADULTS</v>
      </c>
    </row>
    <row r="3300" spans="1:18" x14ac:dyDescent="0.35">
      <c r="A3300" s="1">
        <v>44704</v>
      </c>
      <c r="B3300" t="s">
        <v>3332</v>
      </c>
      <c r="C3300">
        <v>43</v>
      </c>
      <c r="D3300" t="s">
        <v>14</v>
      </c>
      <c r="E3300" t="s">
        <v>33</v>
      </c>
      <c r="F3300" t="s">
        <v>16</v>
      </c>
      <c r="G3300" s="6">
        <f>VLOOKUP(F3300,S$11:$T$15, 2, FALSE)</f>
        <v>2509.1716796874998</v>
      </c>
      <c r="H3300" t="s">
        <v>12</v>
      </c>
      <c r="I3300" s="2">
        <v>51.99</v>
      </c>
      <c r="J3300" t="str">
        <f t="shared" si="463"/>
        <v>40-59</v>
      </c>
      <c r="K3300" s="2">
        <f t="shared" si="459"/>
        <v>57.189000000000007</v>
      </c>
      <c r="L3300" s="2">
        <f t="shared" si="464"/>
        <v>57</v>
      </c>
      <c r="M3300" s="2">
        <f t="shared" si="465"/>
        <v>58</v>
      </c>
      <c r="N3300" s="2">
        <f t="shared" si="466"/>
        <v>57</v>
      </c>
      <c r="O3300">
        <f t="shared" si="460"/>
        <v>2022</v>
      </c>
      <c r="P3300" t="str">
        <f t="shared" si="461"/>
        <v>May</v>
      </c>
      <c r="Q3300" t="str">
        <f t="shared" si="462"/>
        <v>May-2022</v>
      </c>
      <c r="R3300" s="2" t="str">
        <f t="shared" si="467"/>
        <v>ADULTS</v>
      </c>
    </row>
    <row r="3301" spans="1:18" x14ac:dyDescent="0.35">
      <c r="A3301" s="1">
        <v>44665</v>
      </c>
      <c r="B3301" t="s">
        <v>3333</v>
      </c>
      <c r="C3301">
        <v>35</v>
      </c>
      <c r="D3301" t="s">
        <v>21</v>
      </c>
      <c r="E3301" t="s">
        <v>25</v>
      </c>
      <c r="F3301" t="s">
        <v>23</v>
      </c>
      <c r="G3301" s="6">
        <f>VLOOKUP(F3301,S$11:$T$15, 2, FALSE)</f>
        <v>2440.2966694490819</v>
      </c>
      <c r="H3301" t="s">
        <v>12</v>
      </c>
      <c r="I3301" s="2">
        <v>756.5</v>
      </c>
      <c r="J3301" t="str">
        <f t="shared" si="463"/>
        <v>18-39</v>
      </c>
      <c r="K3301" s="2">
        <f t="shared" si="459"/>
        <v>832.15000000000009</v>
      </c>
      <c r="L3301" s="2">
        <f t="shared" si="464"/>
        <v>832</v>
      </c>
      <c r="M3301" s="2">
        <f t="shared" si="465"/>
        <v>833</v>
      </c>
      <c r="N3301" s="2">
        <f t="shared" si="466"/>
        <v>832</v>
      </c>
      <c r="O3301">
        <f t="shared" si="460"/>
        <v>2022</v>
      </c>
      <c r="P3301" t="str">
        <f t="shared" si="461"/>
        <v>Apr</v>
      </c>
      <c r="Q3301" t="str">
        <f t="shared" si="462"/>
        <v>Apr-2022</v>
      </c>
      <c r="R3301" s="2" t="str">
        <f t="shared" si="467"/>
        <v>ADULTS</v>
      </c>
    </row>
    <row r="3302" spans="1:18" x14ac:dyDescent="0.35">
      <c r="A3302" s="1">
        <v>44907</v>
      </c>
      <c r="B3302" t="s">
        <v>3334</v>
      </c>
      <c r="C3302">
        <v>97</v>
      </c>
      <c r="D3302" t="s">
        <v>21</v>
      </c>
      <c r="E3302" t="s">
        <v>35</v>
      </c>
      <c r="F3302" t="s">
        <v>23</v>
      </c>
      <c r="G3302" s="6">
        <f>VLOOKUP(F3302,S$11:$T$15, 2, FALSE)</f>
        <v>2440.2966694490819</v>
      </c>
      <c r="H3302" t="s">
        <v>37</v>
      </c>
      <c r="I3302" s="2">
        <v>34.28</v>
      </c>
      <c r="J3302" t="str">
        <f t="shared" si="463"/>
        <v>&gt;59</v>
      </c>
      <c r="K3302" s="2">
        <f t="shared" si="459"/>
        <v>37.708000000000006</v>
      </c>
      <c r="L3302" s="2">
        <f t="shared" si="464"/>
        <v>38</v>
      </c>
      <c r="M3302" s="2">
        <f t="shared" si="465"/>
        <v>38</v>
      </c>
      <c r="N3302" s="2">
        <f t="shared" si="466"/>
        <v>37</v>
      </c>
      <c r="O3302">
        <f t="shared" si="460"/>
        <v>2022</v>
      </c>
      <c r="P3302" t="str">
        <f t="shared" si="461"/>
        <v>Dec</v>
      </c>
      <c r="Q3302" t="str">
        <f t="shared" si="462"/>
        <v>Dec-2022</v>
      </c>
      <c r="R3302" s="2" t="str">
        <f t="shared" si="467"/>
        <v>ADULTS</v>
      </c>
    </row>
    <row r="3303" spans="1:18" x14ac:dyDescent="0.35">
      <c r="A3303" s="1">
        <v>44646</v>
      </c>
      <c r="B3303" t="s">
        <v>3335</v>
      </c>
      <c r="C3303">
        <v>22</v>
      </c>
      <c r="D3303" t="s">
        <v>9</v>
      </c>
      <c r="E3303" t="s">
        <v>35</v>
      </c>
      <c r="F3303" t="s">
        <v>30</v>
      </c>
      <c r="G3303" s="6">
        <f>VLOOKUP(F3303,S$11:$T$15, 2, FALSE)</f>
        <v>2496.7676064257025</v>
      </c>
      <c r="H3303" t="s">
        <v>12</v>
      </c>
      <c r="I3303" s="2">
        <v>2046.45</v>
      </c>
      <c r="J3303" t="str">
        <f t="shared" si="463"/>
        <v>18-39</v>
      </c>
      <c r="K3303" s="2">
        <f t="shared" si="459"/>
        <v>2251.0950000000003</v>
      </c>
      <c r="L3303" s="2">
        <f t="shared" si="464"/>
        <v>2251</v>
      </c>
      <c r="M3303" s="2">
        <f t="shared" si="465"/>
        <v>2252</v>
      </c>
      <c r="N3303" s="2">
        <f t="shared" si="466"/>
        <v>2251</v>
      </c>
      <c r="O3303">
        <f t="shared" si="460"/>
        <v>2022</v>
      </c>
      <c r="P3303" t="str">
        <f t="shared" si="461"/>
        <v>Mar</v>
      </c>
      <c r="Q3303" t="str">
        <f t="shared" si="462"/>
        <v>Mar-2022</v>
      </c>
      <c r="R3303" s="2" t="str">
        <f t="shared" si="467"/>
        <v>ADULTS</v>
      </c>
    </row>
    <row r="3304" spans="1:18" x14ac:dyDescent="0.35">
      <c r="A3304" s="1">
        <v>44841</v>
      </c>
      <c r="B3304" t="s">
        <v>3336</v>
      </c>
      <c r="C3304">
        <v>36</v>
      </c>
      <c r="D3304" t="s">
        <v>9</v>
      </c>
      <c r="E3304" t="s">
        <v>25</v>
      </c>
      <c r="F3304" t="s">
        <v>11</v>
      </c>
      <c r="G3304" s="6">
        <f>VLOOKUP(F3304,S$11:$T$15, 2, FALSE)</f>
        <v>2503.6022787783868</v>
      </c>
      <c r="H3304" t="s">
        <v>28</v>
      </c>
      <c r="I3304" s="2">
        <v>4593.79</v>
      </c>
      <c r="J3304" t="str">
        <f t="shared" si="463"/>
        <v>18-39</v>
      </c>
      <c r="K3304" s="2">
        <f t="shared" si="459"/>
        <v>5053.1690000000008</v>
      </c>
      <c r="L3304" s="2">
        <f t="shared" si="464"/>
        <v>5053</v>
      </c>
      <c r="M3304" s="2">
        <f t="shared" si="465"/>
        <v>5054</v>
      </c>
      <c r="N3304" s="2">
        <f t="shared" si="466"/>
        <v>5053</v>
      </c>
      <c r="O3304">
        <f t="shared" si="460"/>
        <v>2022</v>
      </c>
      <c r="P3304" t="str">
        <f t="shared" si="461"/>
        <v>Oct</v>
      </c>
      <c r="Q3304" t="str">
        <f t="shared" si="462"/>
        <v>Oct-2022</v>
      </c>
      <c r="R3304" s="2" t="str">
        <f t="shared" si="467"/>
        <v>ADULTS</v>
      </c>
    </row>
    <row r="3305" spans="1:18" x14ac:dyDescent="0.35">
      <c r="A3305" s="1">
        <v>44936</v>
      </c>
      <c r="B3305" t="s">
        <v>3337</v>
      </c>
      <c r="C3305">
        <v>91</v>
      </c>
      <c r="D3305" t="s">
        <v>9</v>
      </c>
      <c r="E3305" t="s">
        <v>19</v>
      </c>
      <c r="F3305" t="s">
        <v>30</v>
      </c>
      <c r="G3305" s="6">
        <f>VLOOKUP(F3305,S$11:$T$15, 2, FALSE)</f>
        <v>2496.7676064257025</v>
      </c>
      <c r="H3305" t="s">
        <v>28</v>
      </c>
      <c r="I3305" s="2">
        <v>541.02</v>
      </c>
      <c r="J3305" t="str">
        <f t="shared" si="463"/>
        <v>&gt;59</v>
      </c>
      <c r="K3305" s="2">
        <f t="shared" si="459"/>
        <v>595.12200000000007</v>
      </c>
      <c r="L3305" s="2">
        <f t="shared" si="464"/>
        <v>595</v>
      </c>
      <c r="M3305" s="2">
        <f t="shared" si="465"/>
        <v>596</v>
      </c>
      <c r="N3305" s="2">
        <f t="shared" si="466"/>
        <v>595</v>
      </c>
      <c r="O3305">
        <f t="shared" si="460"/>
        <v>2023</v>
      </c>
      <c r="P3305" t="str">
        <f t="shared" si="461"/>
        <v>Jan</v>
      </c>
      <c r="Q3305" t="str">
        <f t="shared" si="462"/>
        <v>Jan-2023</v>
      </c>
      <c r="R3305" s="2" t="str">
        <f t="shared" si="467"/>
        <v>ADULTS</v>
      </c>
    </row>
    <row r="3306" spans="1:18" x14ac:dyDescent="0.35">
      <c r="A3306" s="1">
        <v>44817</v>
      </c>
      <c r="B3306" t="s">
        <v>3338</v>
      </c>
      <c r="C3306">
        <v>60</v>
      </c>
      <c r="D3306" t="s">
        <v>14</v>
      </c>
      <c r="E3306" t="s">
        <v>35</v>
      </c>
      <c r="F3306" t="s">
        <v>16</v>
      </c>
      <c r="G3306" s="6">
        <f>VLOOKUP(F3306,S$11:$T$15, 2, FALSE)</f>
        <v>2509.1716796874998</v>
      </c>
      <c r="H3306" t="s">
        <v>40</v>
      </c>
      <c r="I3306" s="2">
        <v>2791.57</v>
      </c>
      <c r="J3306" t="str">
        <f t="shared" si="463"/>
        <v>&gt;59</v>
      </c>
      <c r="K3306" s="2">
        <f t="shared" si="459"/>
        <v>3070.7270000000003</v>
      </c>
      <c r="L3306" s="2">
        <f t="shared" si="464"/>
        <v>3071</v>
      </c>
      <c r="M3306" s="2">
        <f t="shared" si="465"/>
        <v>3071</v>
      </c>
      <c r="N3306" s="2">
        <f t="shared" si="466"/>
        <v>3070</v>
      </c>
      <c r="O3306">
        <f t="shared" si="460"/>
        <v>2022</v>
      </c>
      <c r="P3306" t="str">
        <f t="shared" si="461"/>
        <v>Sep</v>
      </c>
      <c r="Q3306" t="str">
        <f t="shared" si="462"/>
        <v>Sep-2022</v>
      </c>
      <c r="R3306" s="2" t="str">
        <f t="shared" si="467"/>
        <v>ADULTS</v>
      </c>
    </row>
    <row r="3307" spans="1:18" x14ac:dyDescent="0.35">
      <c r="A3307" s="1">
        <v>44856</v>
      </c>
      <c r="B3307" t="s">
        <v>3339</v>
      </c>
      <c r="C3307">
        <v>98</v>
      </c>
      <c r="D3307" t="s">
        <v>21</v>
      </c>
      <c r="E3307" t="s">
        <v>19</v>
      </c>
      <c r="F3307" t="s">
        <v>23</v>
      </c>
      <c r="G3307" s="6">
        <f>VLOOKUP(F3307,S$11:$T$15, 2, FALSE)</f>
        <v>2440.2966694490819</v>
      </c>
      <c r="H3307" t="s">
        <v>28</v>
      </c>
      <c r="I3307" s="2">
        <v>1233.33</v>
      </c>
      <c r="J3307" t="str">
        <f t="shared" si="463"/>
        <v>&gt;59</v>
      </c>
      <c r="K3307" s="2">
        <f t="shared" si="459"/>
        <v>1356.663</v>
      </c>
      <c r="L3307" s="2">
        <f t="shared" si="464"/>
        <v>1357</v>
      </c>
      <c r="M3307" s="2">
        <f t="shared" si="465"/>
        <v>1357</v>
      </c>
      <c r="N3307" s="2">
        <f t="shared" si="466"/>
        <v>1356</v>
      </c>
      <c r="O3307">
        <f t="shared" si="460"/>
        <v>2022</v>
      </c>
      <c r="P3307" t="str">
        <f t="shared" si="461"/>
        <v>Oct</v>
      </c>
      <c r="Q3307" t="str">
        <f t="shared" si="462"/>
        <v>Oct-2022</v>
      </c>
      <c r="R3307" s="2" t="str">
        <f t="shared" si="467"/>
        <v>ADULTS</v>
      </c>
    </row>
    <row r="3308" spans="1:18" x14ac:dyDescent="0.35">
      <c r="A3308" s="1">
        <v>44686</v>
      </c>
      <c r="B3308" t="s">
        <v>3340</v>
      </c>
      <c r="C3308">
        <v>52</v>
      </c>
      <c r="D3308" t="s">
        <v>14</v>
      </c>
      <c r="E3308" t="s">
        <v>33</v>
      </c>
      <c r="F3308" t="s">
        <v>16</v>
      </c>
      <c r="G3308" s="6">
        <f>VLOOKUP(F3308,S$11:$T$15, 2, FALSE)</f>
        <v>2509.1716796874998</v>
      </c>
      <c r="H3308" t="s">
        <v>17</v>
      </c>
      <c r="I3308" s="2">
        <v>1035.1500000000001</v>
      </c>
      <c r="J3308" t="str">
        <f t="shared" si="463"/>
        <v>40-59</v>
      </c>
      <c r="K3308" s="2">
        <f t="shared" si="459"/>
        <v>1138.6650000000002</v>
      </c>
      <c r="L3308" s="2">
        <f t="shared" si="464"/>
        <v>1139</v>
      </c>
      <c r="M3308" s="2">
        <f t="shared" si="465"/>
        <v>1139</v>
      </c>
      <c r="N3308" s="2">
        <f t="shared" si="466"/>
        <v>1138</v>
      </c>
      <c r="O3308">
        <f t="shared" si="460"/>
        <v>2022</v>
      </c>
      <c r="P3308" t="str">
        <f t="shared" si="461"/>
        <v>May</v>
      </c>
      <c r="Q3308" t="str">
        <f t="shared" si="462"/>
        <v>May-2022</v>
      </c>
      <c r="R3308" s="2" t="str">
        <f t="shared" si="467"/>
        <v>ADULTS</v>
      </c>
    </row>
    <row r="3309" spans="1:18" x14ac:dyDescent="0.35">
      <c r="A3309" s="1">
        <v>45217</v>
      </c>
      <c r="B3309" t="s">
        <v>3341</v>
      </c>
      <c r="C3309">
        <v>57</v>
      </c>
      <c r="D3309" t="s">
        <v>9</v>
      </c>
      <c r="E3309" t="s">
        <v>35</v>
      </c>
      <c r="F3309" t="s">
        <v>11</v>
      </c>
      <c r="G3309" s="6">
        <f>VLOOKUP(F3309,S$11:$T$15, 2, FALSE)</f>
        <v>2503.6022787783868</v>
      </c>
      <c r="H3309" t="s">
        <v>12</v>
      </c>
      <c r="I3309" s="2">
        <v>4896.51</v>
      </c>
      <c r="J3309" t="str">
        <f t="shared" si="463"/>
        <v>40-59</v>
      </c>
      <c r="K3309" s="2">
        <f t="shared" si="459"/>
        <v>5386.161000000001</v>
      </c>
      <c r="L3309" s="2">
        <f t="shared" si="464"/>
        <v>5386</v>
      </c>
      <c r="M3309" s="2">
        <f t="shared" si="465"/>
        <v>5387</v>
      </c>
      <c r="N3309" s="2">
        <f t="shared" si="466"/>
        <v>5386</v>
      </c>
      <c r="O3309">
        <f t="shared" si="460"/>
        <v>2023</v>
      </c>
      <c r="P3309" t="str">
        <f t="shared" si="461"/>
        <v>Oct</v>
      </c>
      <c r="Q3309" t="str">
        <f t="shared" si="462"/>
        <v>Oct-2023</v>
      </c>
      <c r="R3309" s="2" t="str">
        <f t="shared" si="467"/>
        <v>ADULTS</v>
      </c>
    </row>
    <row r="3310" spans="1:18" x14ac:dyDescent="0.35">
      <c r="A3310" s="1">
        <v>44984</v>
      </c>
      <c r="B3310" t="s">
        <v>3342</v>
      </c>
      <c r="C3310">
        <v>88</v>
      </c>
      <c r="D3310" t="s">
        <v>14</v>
      </c>
      <c r="E3310" t="s">
        <v>19</v>
      </c>
      <c r="F3310" t="s">
        <v>16</v>
      </c>
      <c r="G3310" s="6">
        <f>VLOOKUP(F3310,S$11:$T$15, 2, FALSE)</f>
        <v>2509.1716796874998</v>
      </c>
      <c r="H3310" t="s">
        <v>40</v>
      </c>
      <c r="I3310" s="2">
        <v>3439.56</v>
      </c>
      <c r="J3310" t="str">
        <f t="shared" si="463"/>
        <v>&gt;59</v>
      </c>
      <c r="K3310" s="2">
        <f t="shared" si="459"/>
        <v>3783.5160000000001</v>
      </c>
      <c r="L3310" s="2">
        <f t="shared" si="464"/>
        <v>3784</v>
      </c>
      <c r="M3310" s="2">
        <f t="shared" si="465"/>
        <v>3784</v>
      </c>
      <c r="N3310" s="2">
        <f t="shared" si="466"/>
        <v>3783</v>
      </c>
      <c r="O3310">
        <f t="shared" si="460"/>
        <v>2023</v>
      </c>
      <c r="P3310" t="str">
        <f t="shared" si="461"/>
        <v>Feb</v>
      </c>
      <c r="Q3310" t="str">
        <f t="shared" si="462"/>
        <v>Feb-2023</v>
      </c>
      <c r="R3310" s="2" t="str">
        <f t="shared" si="467"/>
        <v>ADULTS</v>
      </c>
    </row>
    <row r="3311" spans="1:18" x14ac:dyDescent="0.35">
      <c r="A3311" s="1">
        <v>45126</v>
      </c>
      <c r="B3311" t="s">
        <v>3343</v>
      </c>
      <c r="C3311">
        <v>17</v>
      </c>
      <c r="D3311" t="s">
        <v>9</v>
      </c>
      <c r="E3311" t="s">
        <v>25</v>
      </c>
      <c r="F3311" t="s">
        <v>16</v>
      </c>
      <c r="G3311" s="6">
        <f>VLOOKUP(F3311,S$11:$T$15, 2, FALSE)</f>
        <v>2509.1716796874998</v>
      </c>
      <c r="H3311" t="s">
        <v>40</v>
      </c>
      <c r="I3311" s="2">
        <v>2248.29</v>
      </c>
      <c r="J3311" t="str">
        <f t="shared" si="463"/>
        <v>0-17</v>
      </c>
      <c r="K3311" s="2">
        <f t="shared" si="459"/>
        <v>2473.1190000000001</v>
      </c>
      <c r="L3311" s="2">
        <f t="shared" si="464"/>
        <v>2473</v>
      </c>
      <c r="M3311" s="2">
        <f t="shared" si="465"/>
        <v>2474</v>
      </c>
      <c r="N3311" s="2">
        <f t="shared" si="466"/>
        <v>2473</v>
      </c>
      <c r="O3311">
        <f t="shared" si="460"/>
        <v>2023</v>
      </c>
      <c r="P3311" t="str">
        <f t="shared" si="461"/>
        <v>Jul</v>
      </c>
      <c r="Q3311" t="str">
        <f t="shared" si="462"/>
        <v>Jul-2023</v>
      </c>
      <c r="R3311" s="2" t="str">
        <f t="shared" si="467"/>
        <v>CHILDREN</v>
      </c>
    </row>
    <row r="3312" spans="1:18" x14ac:dyDescent="0.35">
      <c r="A3312" s="1">
        <v>45085</v>
      </c>
      <c r="B3312" t="s">
        <v>3344</v>
      </c>
      <c r="C3312">
        <v>38</v>
      </c>
      <c r="D3312" t="s">
        <v>9</v>
      </c>
      <c r="E3312" t="s">
        <v>27</v>
      </c>
      <c r="F3312" t="s">
        <v>30</v>
      </c>
      <c r="G3312" s="6">
        <f>VLOOKUP(F3312,S$11:$T$15, 2, FALSE)</f>
        <v>2496.7676064257025</v>
      </c>
      <c r="H3312" t="s">
        <v>37</v>
      </c>
      <c r="I3312" s="2">
        <v>392.63</v>
      </c>
      <c r="J3312" t="str">
        <f t="shared" si="463"/>
        <v>18-39</v>
      </c>
      <c r="K3312" s="2">
        <f t="shared" si="459"/>
        <v>431.89300000000003</v>
      </c>
      <c r="L3312" s="2">
        <f t="shared" si="464"/>
        <v>432</v>
      </c>
      <c r="M3312" s="2">
        <f t="shared" si="465"/>
        <v>432</v>
      </c>
      <c r="N3312" s="2">
        <f t="shared" si="466"/>
        <v>431</v>
      </c>
      <c r="O3312">
        <f t="shared" si="460"/>
        <v>2023</v>
      </c>
      <c r="P3312" t="str">
        <f t="shared" si="461"/>
        <v>Jun</v>
      </c>
      <c r="Q3312" t="str">
        <f t="shared" si="462"/>
        <v>Jun-2023</v>
      </c>
      <c r="R3312" s="2" t="str">
        <f t="shared" si="467"/>
        <v>ADULTS</v>
      </c>
    </row>
    <row r="3313" spans="1:18" x14ac:dyDescent="0.35">
      <c r="A3313" s="1">
        <v>45224</v>
      </c>
      <c r="B3313" t="s">
        <v>3345</v>
      </c>
      <c r="C3313">
        <v>85</v>
      </c>
      <c r="D3313" t="s">
        <v>14</v>
      </c>
      <c r="E3313" t="s">
        <v>10</v>
      </c>
      <c r="F3313" t="s">
        <v>30</v>
      </c>
      <c r="G3313" s="6">
        <f>VLOOKUP(F3313,S$11:$T$15, 2, FALSE)</f>
        <v>2496.7676064257025</v>
      </c>
      <c r="H3313" t="s">
        <v>12</v>
      </c>
      <c r="I3313" s="2">
        <v>1144.3</v>
      </c>
      <c r="J3313" t="str">
        <f t="shared" si="463"/>
        <v>&gt;59</v>
      </c>
      <c r="K3313" s="2">
        <f t="shared" si="459"/>
        <v>1258.73</v>
      </c>
      <c r="L3313" s="2">
        <f t="shared" si="464"/>
        <v>1259</v>
      </c>
      <c r="M3313" s="2">
        <f t="shared" si="465"/>
        <v>1259</v>
      </c>
      <c r="N3313" s="2">
        <f t="shared" si="466"/>
        <v>1258</v>
      </c>
      <c r="O3313">
        <f t="shared" si="460"/>
        <v>2023</v>
      </c>
      <c r="P3313" t="str">
        <f t="shared" si="461"/>
        <v>Oct</v>
      </c>
      <c r="Q3313" t="str">
        <f t="shared" si="462"/>
        <v>Oct-2023</v>
      </c>
      <c r="R3313" s="2" t="str">
        <f t="shared" si="467"/>
        <v>ADULTS</v>
      </c>
    </row>
    <row r="3314" spans="1:18" x14ac:dyDescent="0.35">
      <c r="A3314" s="1">
        <v>44949</v>
      </c>
      <c r="B3314" t="s">
        <v>3346</v>
      </c>
      <c r="C3314">
        <v>43</v>
      </c>
      <c r="D3314" t="s">
        <v>14</v>
      </c>
      <c r="E3314" t="s">
        <v>27</v>
      </c>
      <c r="F3314" t="s">
        <v>16</v>
      </c>
      <c r="G3314" s="6">
        <f>VLOOKUP(F3314,S$11:$T$15, 2, FALSE)</f>
        <v>2509.1716796874998</v>
      </c>
      <c r="H3314" t="s">
        <v>12</v>
      </c>
      <c r="I3314" s="2">
        <v>1241.44</v>
      </c>
      <c r="J3314" t="str">
        <f t="shared" si="463"/>
        <v>40-59</v>
      </c>
      <c r="K3314" s="2">
        <f t="shared" si="459"/>
        <v>1365.5840000000001</v>
      </c>
      <c r="L3314" s="2">
        <f t="shared" si="464"/>
        <v>1366</v>
      </c>
      <c r="M3314" s="2">
        <f t="shared" si="465"/>
        <v>1366</v>
      </c>
      <c r="N3314" s="2">
        <f t="shared" si="466"/>
        <v>1365</v>
      </c>
      <c r="O3314">
        <f t="shared" si="460"/>
        <v>2023</v>
      </c>
      <c r="P3314" t="str">
        <f t="shared" si="461"/>
        <v>Jan</v>
      </c>
      <c r="Q3314" t="str">
        <f t="shared" si="462"/>
        <v>Jan-2023</v>
      </c>
      <c r="R3314" s="2" t="str">
        <f t="shared" si="467"/>
        <v>ADULTS</v>
      </c>
    </row>
    <row r="3315" spans="1:18" x14ac:dyDescent="0.35">
      <c r="A3315" s="1">
        <v>45070</v>
      </c>
      <c r="B3315" t="s">
        <v>3347</v>
      </c>
      <c r="C3315">
        <v>37</v>
      </c>
      <c r="D3315" t="s">
        <v>14</v>
      </c>
      <c r="E3315" t="s">
        <v>27</v>
      </c>
      <c r="F3315" t="s">
        <v>11</v>
      </c>
      <c r="G3315" s="6">
        <f>VLOOKUP(F3315,S$11:$T$15, 2, FALSE)</f>
        <v>2503.6022787783868</v>
      </c>
      <c r="H3315" t="s">
        <v>12</v>
      </c>
      <c r="I3315" s="2">
        <v>3890.18</v>
      </c>
      <c r="J3315" t="str">
        <f t="shared" si="463"/>
        <v>18-39</v>
      </c>
      <c r="K3315" s="2">
        <f t="shared" si="459"/>
        <v>4279.1980000000003</v>
      </c>
      <c r="L3315" s="2">
        <f t="shared" si="464"/>
        <v>4279</v>
      </c>
      <c r="M3315" s="2">
        <f t="shared" si="465"/>
        <v>4280</v>
      </c>
      <c r="N3315" s="2">
        <f t="shared" si="466"/>
        <v>4279</v>
      </c>
      <c r="O3315">
        <f t="shared" si="460"/>
        <v>2023</v>
      </c>
      <c r="P3315" t="str">
        <f t="shared" si="461"/>
        <v>May</v>
      </c>
      <c r="Q3315" t="str">
        <f t="shared" si="462"/>
        <v>May-2023</v>
      </c>
      <c r="R3315" s="2" t="str">
        <f t="shared" si="467"/>
        <v>ADULTS</v>
      </c>
    </row>
    <row r="3316" spans="1:18" x14ac:dyDescent="0.35">
      <c r="A3316" s="1">
        <v>45021</v>
      </c>
      <c r="B3316" t="s">
        <v>3348</v>
      </c>
      <c r="C3316">
        <v>77</v>
      </c>
      <c r="D3316" t="s">
        <v>9</v>
      </c>
      <c r="E3316" t="s">
        <v>33</v>
      </c>
      <c r="F3316" t="s">
        <v>16</v>
      </c>
      <c r="G3316" s="6">
        <f>VLOOKUP(F3316,S$11:$T$15, 2, FALSE)</f>
        <v>2509.1716796874998</v>
      </c>
      <c r="H3316" t="s">
        <v>17</v>
      </c>
      <c r="I3316" s="2">
        <v>4942.53</v>
      </c>
      <c r="J3316" t="str">
        <f t="shared" si="463"/>
        <v>&gt;59</v>
      </c>
      <c r="K3316" s="2">
        <f t="shared" si="459"/>
        <v>5436.7830000000004</v>
      </c>
      <c r="L3316" s="2">
        <f t="shared" si="464"/>
        <v>5437</v>
      </c>
      <c r="M3316" s="2">
        <f t="shared" si="465"/>
        <v>5437</v>
      </c>
      <c r="N3316" s="2">
        <f t="shared" si="466"/>
        <v>5436</v>
      </c>
      <c r="O3316">
        <f t="shared" si="460"/>
        <v>2023</v>
      </c>
      <c r="P3316" t="str">
        <f t="shared" si="461"/>
        <v>Apr</v>
      </c>
      <c r="Q3316" t="str">
        <f t="shared" si="462"/>
        <v>Apr-2023</v>
      </c>
      <c r="R3316" s="2" t="str">
        <f t="shared" si="467"/>
        <v>ADULTS</v>
      </c>
    </row>
    <row r="3317" spans="1:18" x14ac:dyDescent="0.35">
      <c r="A3317" s="1">
        <v>44666</v>
      </c>
      <c r="B3317" t="s">
        <v>3349</v>
      </c>
      <c r="C3317">
        <v>72</v>
      </c>
      <c r="D3317" t="s">
        <v>9</v>
      </c>
      <c r="E3317" t="s">
        <v>35</v>
      </c>
      <c r="F3317" t="s">
        <v>16</v>
      </c>
      <c r="G3317" s="6">
        <f>VLOOKUP(F3317,S$11:$T$15, 2, FALSE)</f>
        <v>2509.1716796874998</v>
      </c>
      <c r="H3317" t="s">
        <v>37</v>
      </c>
      <c r="I3317" s="2">
        <v>129.05000000000001</v>
      </c>
      <c r="J3317" t="str">
        <f t="shared" si="463"/>
        <v>&gt;59</v>
      </c>
      <c r="K3317" s="2">
        <f t="shared" si="459"/>
        <v>141.95500000000001</v>
      </c>
      <c r="L3317" s="2">
        <f t="shared" si="464"/>
        <v>142</v>
      </c>
      <c r="M3317" s="2">
        <f t="shared" si="465"/>
        <v>142</v>
      </c>
      <c r="N3317" s="2">
        <f t="shared" si="466"/>
        <v>141</v>
      </c>
      <c r="O3317">
        <f t="shared" si="460"/>
        <v>2022</v>
      </c>
      <c r="P3317" t="str">
        <f t="shared" si="461"/>
        <v>Apr</v>
      </c>
      <c r="Q3317" t="str">
        <f t="shared" si="462"/>
        <v>Apr-2022</v>
      </c>
      <c r="R3317" s="2" t="str">
        <f t="shared" si="467"/>
        <v>ADULTS</v>
      </c>
    </row>
    <row r="3318" spans="1:18" x14ac:dyDescent="0.35">
      <c r="A3318" s="1">
        <v>45125</v>
      </c>
      <c r="B3318" t="s">
        <v>3350</v>
      </c>
      <c r="C3318">
        <v>36</v>
      </c>
      <c r="D3318" t="s">
        <v>14</v>
      </c>
      <c r="E3318" t="s">
        <v>25</v>
      </c>
      <c r="F3318" t="s">
        <v>16</v>
      </c>
      <c r="G3318" s="6">
        <f>VLOOKUP(F3318,S$11:$T$15, 2, FALSE)</f>
        <v>2509.1716796874998</v>
      </c>
      <c r="H3318" t="s">
        <v>40</v>
      </c>
      <c r="I3318" s="2">
        <v>3399.77</v>
      </c>
      <c r="J3318" t="str">
        <f t="shared" si="463"/>
        <v>18-39</v>
      </c>
      <c r="K3318" s="2">
        <f t="shared" si="459"/>
        <v>3739.7470000000003</v>
      </c>
      <c r="L3318" s="2">
        <f t="shared" si="464"/>
        <v>3740</v>
      </c>
      <c r="M3318" s="2">
        <f t="shared" si="465"/>
        <v>3740</v>
      </c>
      <c r="N3318" s="2">
        <f t="shared" si="466"/>
        <v>3739</v>
      </c>
      <c r="O3318">
        <f t="shared" si="460"/>
        <v>2023</v>
      </c>
      <c r="P3318" t="str">
        <f t="shared" si="461"/>
        <v>Jul</v>
      </c>
      <c r="Q3318" t="str">
        <f t="shared" si="462"/>
        <v>Jul-2023</v>
      </c>
      <c r="R3318" s="2" t="str">
        <f t="shared" si="467"/>
        <v>ADULTS</v>
      </c>
    </row>
    <row r="3319" spans="1:18" x14ac:dyDescent="0.35">
      <c r="A3319" s="1">
        <v>44910</v>
      </c>
      <c r="B3319" t="s">
        <v>3351</v>
      </c>
      <c r="C3319">
        <v>60</v>
      </c>
      <c r="D3319" t="s">
        <v>14</v>
      </c>
      <c r="E3319" t="s">
        <v>35</v>
      </c>
      <c r="F3319" t="s">
        <v>11</v>
      </c>
      <c r="G3319" s="6">
        <f>VLOOKUP(F3319,S$11:$T$15, 2, FALSE)</f>
        <v>2503.6022787783868</v>
      </c>
      <c r="H3319" t="s">
        <v>17</v>
      </c>
      <c r="I3319" s="2">
        <v>1098.71</v>
      </c>
      <c r="J3319" t="str">
        <f t="shared" si="463"/>
        <v>&gt;59</v>
      </c>
      <c r="K3319" s="2">
        <f t="shared" si="459"/>
        <v>1208.5810000000001</v>
      </c>
      <c r="L3319" s="2">
        <f t="shared" si="464"/>
        <v>1209</v>
      </c>
      <c r="M3319" s="2">
        <f t="shared" si="465"/>
        <v>1209</v>
      </c>
      <c r="N3319" s="2">
        <f t="shared" si="466"/>
        <v>1208</v>
      </c>
      <c r="O3319">
        <f t="shared" si="460"/>
        <v>2022</v>
      </c>
      <c r="P3319" t="str">
        <f t="shared" si="461"/>
        <v>Dec</v>
      </c>
      <c r="Q3319" t="str">
        <f t="shared" si="462"/>
        <v>Dec-2022</v>
      </c>
      <c r="R3319" s="2" t="str">
        <f t="shared" si="467"/>
        <v>ADULTS</v>
      </c>
    </row>
    <row r="3320" spans="1:18" x14ac:dyDescent="0.35">
      <c r="A3320" s="1">
        <v>44871</v>
      </c>
      <c r="B3320" t="s">
        <v>3352</v>
      </c>
      <c r="C3320">
        <v>55</v>
      </c>
      <c r="D3320" t="s">
        <v>21</v>
      </c>
      <c r="E3320" t="s">
        <v>22</v>
      </c>
      <c r="F3320" t="s">
        <v>30</v>
      </c>
      <c r="G3320" s="6">
        <f>VLOOKUP(F3320,S$11:$T$15, 2, FALSE)</f>
        <v>2496.7676064257025</v>
      </c>
      <c r="H3320" t="s">
        <v>17</v>
      </c>
      <c r="I3320" s="2">
        <v>2748.07</v>
      </c>
      <c r="J3320" t="str">
        <f t="shared" si="463"/>
        <v>40-59</v>
      </c>
      <c r="K3320" s="2">
        <f t="shared" si="459"/>
        <v>3022.8770000000004</v>
      </c>
      <c r="L3320" s="2">
        <f t="shared" si="464"/>
        <v>3023</v>
      </c>
      <c r="M3320" s="2">
        <f t="shared" si="465"/>
        <v>3023</v>
      </c>
      <c r="N3320" s="2">
        <f t="shared" si="466"/>
        <v>3022</v>
      </c>
      <c r="O3320">
        <f t="shared" si="460"/>
        <v>2022</v>
      </c>
      <c r="P3320" t="str">
        <f t="shared" si="461"/>
        <v>Nov</v>
      </c>
      <c r="Q3320" t="str">
        <f t="shared" si="462"/>
        <v>Nov-2022</v>
      </c>
      <c r="R3320" s="2" t="str">
        <f t="shared" si="467"/>
        <v>ADULTS</v>
      </c>
    </row>
    <row r="3321" spans="1:18" x14ac:dyDescent="0.35">
      <c r="A3321" s="1">
        <v>44734</v>
      </c>
      <c r="B3321" t="s">
        <v>3353</v>
      </c>
      <c r="C3321">
        <v>74</v>
      </c>
      <c r="D3321" t="s">
        <v>14</v>
      </c>
      <c r="E3321" t="s">
        <v>10</v>
      </c>
      <c r="F3321" t="s">
        <v>30</v>
      </c>
      <c r="G3321" s="6">
        <f>VLOOKUP(F3321,S$11:$T$15, 2, FALSE)</f>
        <v>2496.7676064257025</v>
      </c>
      <c r="H3321" t="s">
        <v>37</v>
      </c>
      <c r="I3321" s="2">
        <v>749.36</v>
      </c>
      <c r="J3321" t="str">
        <f t="shared" si="463"/>
        <v>&gt;59</v>
      </c>
      <c r="K3321" s="2">
        <f t="shared" si="459"/>
        <v>824.29600000000005</v>
      </c>
      <c r="L3321" s="2">
        <f t="shared" si="464"/>
        <v>824</v>
      </c>
      <c r="M3321" s="2">
        <f t="shared" si="465"/>
        <v>825</v>
      </c>
      <c r="N3321" s="2">
        <f t="shared" si="466"/>
        <v>824</v>
      </c>
      <c r="O3321">
        <f t="shared" si="460"/>
        <v>2022</v>
      </c>
      <c r="P3321" t="str">
        <f t="shared" si="461"/>
        <v>Jun</v>
      </c>
      <c r="Q3321" t="str">
        <f t="shared" si="462"/>
        <v>Jun-2022</v>
      </c>
      <c r="R3321" s="2" t="str">
        <f t="shared" si="467"/>
        <v>ADULTS</v>
      </c>
    </row>
    <row r="3322" spans="1:18" x14ac:dyDescent="0.35">
      <c r="A3322" s="1">
        <v>44789</v>
      </c>
      <c r="B3322" t="s">
        <v>3354</v>
      </c>
      <c r="C3322">
        <v>16</v>
      </c>
      <c r="D3322" t="s">
        <v>14</v>
      </c>
      <c r="E3322" t="s">
        <v>22</v>
      </c>
      <c r="F3322" t="s">
        <v>23</v>
      </c>
      <c r="G3322" s="6">
        <f>VLOOKUP(F3322,S$11:$T$15, 2, FALSE)</f>
        <v>2440.2966694490819</v>
      </c>
      <c r="H3322" t="s">
        <v>12</v>
      </c>
      <c r="I3322" s="2">
        <v>71.040000000000006</v>
      </c>
      <c r="J3322" t="str">
        <f t="shared" si="463"/>
        <v>0-17</v>
      </c>
      <c r="K3322" s="2">
        <f t="shared" si="459"/>
        <v>78.14400000000002</v>
      </c>
      <c r="L3322" s="2">
        <f t="shared" si="464"/>
        <v>78</v>
      </c>
      <c r="M3322" s="2">
        <f t="shared" si="465"/>
        <v>79</v>
      </c>
      <c r="N3322" s="2">
        <f t="shared" si="466"/>
        <v>78</v>
      </c>
      <c r="O3322">
        <f t="shared" si="460"/>
        <v>2022</v>
      </c>
      <c r="P3322" t="str">
        <f t="shared" si="461"/>
        <v>Aug</v>
      </c>
      <c r="Q3322" t="str">
        <f t="shared" si="462"/>
        <v>Aug-2022</v>
      </c>
      <c r="R3322" s="2" t="str">
        <f t="shared" si="467"/>
        <v>CHILDREN</v>
      </c>
    </row>
    <row r="3323" spans="1:18" x14ac:dyDescent="0.35">
      <c r="A3323" s="1">
        <v>45204</v>
      </c>
      <c r="B3323" t="s">
        <v>3355</v>
      </c>
      <c r="C3323">
        <v>97</v>
      </c>
      <c r="D3323" t="s">
        <v>14</v>
      </c>
      <c r="E3323" t="s">
        <v>35</v>
      </c>
      <c r="F3323" t="s">
        <v>23</v>
      </c>
      <c r="G3323" s="6">
        <f>VLOOKUP(F3323,S$11:$T$15, 2, FALSE)</f>
        <v>2440.2966694490819</v>
      </c>
      <c r="H3323" t="s">
        <v>28</v>
      </c>
      <c r="I3323" s="2">
        <v>2221.69</v>
      </c>
      <c r="J3323" t="str">
        <f t="shared" si="463"/>
        <v>&gt;59</v>
      </c>
      <c r="K3323" s="2">
        <f t="shared" si="459"/>
        <v>2443.8590000000004</v>
      </c>
      <c r="L3323" s="2">
        <f t="shared" si="464"/>
        <v>2444</v>
      </c>
      <c r="M3323" s="2">
        <f t="shared" si="465"/>
        <v>2444</v>
      </c>
      <c r="N3323" s="2">
        <f t="shared" si="466"/>
        <v>2443</v>
      </c>
      <c r="O3323">
        <f t="shared" si="460"/>
        <v>2023</v>
      </c>
      <c r="P3323" t="str">
        <f t="shared" si="461"/>
        <v>Oct</v>
      </c>
      <c r="Q3323" t="str">
        <f t="shared" si="462"/>
        <v>Oct-2023</v>
      </c>
      <c r="R3323" s="2" t="str">
        <f t="shared" si="467"/>
        <v>ADULTS</v>
      </c>
    </row>
    <row r="3324" spans="1:18" x14ac:dyDescent="0.35">
      <c r="A3324" s="1">
        <v>44773</v>
      </c>
      <c r="B3324" t="s">
        <v>3356</v>
      </c>
      <c r="C3324">
        <v>26</v>
      </c>
      <c r="D3324" t="s">
        <v>21</v>
      </c>
      <c r="E3324" t="s">
        <v>10</v>
      </c>
      <c r="F3324" t="s">
        <v>11</v>
      </c>
      <c r="G3324" s="6">
        <f>VLOOKUP(F3324,S$11:$T$15, 2, FALSE)</f>
        <v>2503.6022787783868</v>
      </c>
      <c r="H3324" t="s">
        <v>17</v>
      </c>
      <c r="I3324" s="2">
        <v>2144.42</v>
      </c>
      <c r="J3324" t="str">
        <f t="shared" si="463"/>
        <v>18-39</v>
      </c>
      <c r="K3324" s="2">
        <f t="shared" si="459"/>
        <v>2358.8620000000001</v>
      </c>
      <c r="L3324" s="2">
        <f t="shared" si="464"/>
        <v>2359</v>
      </c>
      <c r="M3324" s="2">
        <f t="shared" si="465"/>
        <v>2359</v>
      </c>
      <c r="N3324" s="2">
        <f t="shared" si="466"/>
        <v>2358</v>
      </c>
      <c r="O3324">
        <f t="shared" si="460"/>
        <v>2022</v>
      </c>
      <c r="P3324" t="str">
        <f t="shared" si="461"/>
        <v>Jul</v>
      </c>
      <c r="Q3324" t="str">
        <f t="shared" si="462"/>
        <v>Jul-2022</v>
      </c>
      <c r="R3324" s="2" t="str">
        <f t="shared" si="467"/>
        <v>ADULTS</v>
      </c>
    </row>
    <row r="3325" spans="1:18" x14ac:dyDescent="0.35">
      <c r="A3325" s="1">
        <v>45246</v>
      </c>
      <c r="B3325" t="s">
        <v>3357</v>
      </c>
      <c r="C3325">
        <v>45</v>
      </c>
      <c r="D3325" t="s">
        <v>14</v>
      </c>
      <c r="E3325" t="s">
        <v>22</v>
      </c>
      <c r="F3325" t="s">
        <v>16</v>
      </c>
      <c r="G3325" s="6">
        <f>VLOOKUP(F3325,S$11:$T$15, 2, FALSE)</f>
        <v>2509.1716796874998</v>
      </c>
      <c r="H3325" t="s">
        <v>40</v>
      </c>
      <c r="I3325" s="2">
        <v>1660.05</v>
      </c>
      <c r="J3325" t="str">
        <f t="shared" si="463"/>
        <v>40-59</v>
      </c>
      <c r="K3325" s="2">
        <f t="shared" si="459"/>
        <v>1826.0550000000001</v>
      </c>
      <c r="L3325" s="2">
        <f t="shared" si="464"/>
        <v>1826</v>
      </c>
      <c r="M3325" s="2">
        <f t="shared" si="465"/>
        <v>1827</v>
      </c>
      <c r="N3325" s="2">
        <f t="shared" si="466"/>
        <v>1826</v>
      </c>
      <c r="O3325">
        <f t="shared" si="460"/>
        <v>2023</v>
      </c>
      <c r="P3325" t="str">
        <f t="shared" si="461"/>
        <v>Nov</v>
      </c>
      <c r="Q3325" t="str">
        <f t="shared" si="462"/>
        <v>Nov-2023</v>
      </c>
      <c r="R3325" s="2" t="str">
        <f t="shared" si="467"/>
        <v>ADULTS</v>
      </c>
    </row>
    <row r="3326" spans="1:18" x14ac:dyDescent="0.35">
      <c r="A3326" s="1">
        <v>44842</v>
      </c>
      <c r="B3326" t="s">
        <v>3358</v>
      </c>
      <c r="C3326">
        <v>94</v>
      </c>
      <c r="D3326" t="s">
        <v>21</v>
      </c>
      <c r="E3326" t="s">
        <v>35</v>
      </c>
      <c r="F3326" t="s">
        <v>16</v>
      </c>
      <c r="G3326" s="6">
        <f>VLOOKUP(F3326,S$11:$T$15, 2, FALSE)</f>
        <v>2509.1716796874998</v>
      </c>
      <c r="H3326" t="s">
        <v>17</v>
      </c>
      <c r="I3326" s="2">
        <v>4594.57</v>
      </c>
      <c r="J3326" t="str">
        <f t="shared" si="463"/>
        <v>&gt;59</v>
      </c>
      <c r="K3326" s="2">
        <f t="shared" si="459"/>
        <v>5054.027</v>
      </c>
      <c r="L3326" s="2">
        <f t="shared" si="464"/>
        <v>5054</v>
      </c>
      <c r="M3326" s="2">
        <f t="shared" si="465"/>
        <v>5055</v>
      </c>
      <c r="N3326" s="2">
        <f t="shared" si="466"/>
        <v>5054</v>
      </c>
      <c r="O3326">
        <f t="shared" si="460"/>
        <v>2022</v>
      </c>
      <c r="P3326" t="str">
        <f t="shared" si="461"/>
        <v>Oct</v>
      </c>
      <c r="Q3326" t="str">
        <f t="shared" si="462"/>
        <v>Oct-2022</v>
      </c>
      <c r="R3326" s="2" t="str">
        <f t="shared" si="467"/>
        <v>ADULTS</v>
      </c>
    </row>
    <row r="3327" spans="1:18" x14ac:dyDescent="0.35">
      <c r="A3327" s="1">
        <v>45044</v>
      </c>
      <c r="B3327" t="s">
        <v>3359</v>
      </c>
      <c r="C3327">
        <v>0</v>
      </c>
      <c r="D3327" t="s">
        <v>9</v>
      </c>
      <c r="E3327" t="s">
        <v>27</v>
      </c>
      <c r="F3327" t="s">
        <v>23</v>
      </c>
      <c r="G3327" s="6">
        <f>VLOOKUP(F3327,S$11:$T$15, 2, FALSE)</f>
        <v>2440.2966694490819</v>
      </c>
      <c r="H3327" t="s">
        <v>37</v>
      </c>
      <c r="I3327" s="2">
        <v>1100.52</v>
      </c>
      <c r="J3327" t="str">
        <f t="shared" si="463"/>
        <v>0-17</v>
      </c>
      <c r="K3327" s="2">
        <f t="shared" si="459"/>
        <v>1210.5720000000001</v>
      </c>
      <c r="L3327" s="2">
        <f t="shared" si="464"/>
        <v>1211</v>
      </c>
      <c r="M3327" s="2">
        <f t="shared" si="465"/>
        <v>1211</v>
      </c>
      <c r="N3327" s="2">
        <f t="shared" si="466"/>
        <v>1210</v>
      </c>
      <c r="O3327">
        <f t="shared" si="460"/>
        <v>2023</v>
      </c>
      <c r="P3327" t="str">
        <f t="shared" si="461"/>
        <v>Apr</v>
      </c>
      <c r="Q3327" t="str">
        <f t="shared" si="462"/>
        <v>Apr-2023</v>
      </c>
      <c r="R3327" s="2" t="str">
        <f t="shared" si="467"/>
        <v>CHILDREN</v>
      </c>
    </row>
    <row r="3328" spans="1:18" x14ac:dyDescent="0.35">
      <c r="A3328" s="1">
        <v>45287</v>
      </c>
      <c r="B3328" t="s">
        <v>3360</v>
      </c>
      <c r="C3328">
        <v>37</v>
      </c>
      <c r="D3328" t="s">
        <v>9</v>
      </c>
      <c r="E3328" t="s">
        <v>10</v>
      </c>
      <c r="F3328" t="s">
        <v>30</v>
      </c>
      <c r="G3328" s="6">
        <f>VLOOKUP(F3328,S$11:$T$15, 2, FALSE)</f>
        <v>2496.7676064257025</v>
      </c>
      <c r="H3328" t="s">
        <v>17</v>
      </c>
      <c r="I3328" s="2">
        <v>2802.51</v>
      </c>
      <c r="J3328" t="str">
        <f t="shared" si="463"/>
        <v>18-39</v>
      </c>
      <c r="K3328" s="2">
        <f t="shared" si="459"/>
        <v>3082.7610000000004</v>
      </c>
      <c r="L3328" s="2">
        <f t="shared" si="464"/>
        <v>3083</v>
      </c>
      <c r="M3328" s="2">
        <f t="shared" si="465"/>
        <v>3083</v>
      </c>
      <c r="N3328" s="2">
        <f t="shared" si="466"/>
        <v>3082</v>
      </c>
      <c r="O3328">
        <f t="shared" si="460"/>
        <v>2023</v>
      </c>
      <c r="P3328" t="str">
        <f t="shared" si="461"/>
        <v>Dec</v>
      </c>
      <c r="Q3328" t="str">
        <f t="shared" si="462"/>
        <v>Dec-2023</v>
      </c>
      <c r="R3328" s="2" t="str">
        <f t="shared" si="467"/>
        <v>ADULTS</v>
      </c>
    </row>
    <row r="3329" spans="1:18" x14ac:dyDescent="0.35">
      <c r="A3329" s="1">
        <v>45257</v>
      </c>
      <c r="B3329" t="s">
        <v>3361</v>
      </c>
      <c r="C3329">
        <v>67</v>
      </c>
      <c r="D3329" t="s">
        <v>9</v>
      </c>
      <c r="E3329" t="s">
        <v>10</v>
      </c>
      <c r="F3329" t="s">
        <v>23</v>
      </c>
      <c r="G3329" s="6">
        <f>VLOOKUP(F3329,S$11:$T$15, 2, FALSE)</f>
        <v>2440.2966694490819</v>
      </c>
      <c r="H3329" t="s">
        <v>28</v>
      </c>
      <c r="I3329" s="2">
        <v>2076.06</v>
      </c>
      <c r="J3329" t="str">
        <f t="shared" si="463"/>
        <v>&gt;59</v>
      </c>
      <c r="K3329" s="2">
        <f t="shared" si="459"/>
        <v>2283.6660000000002</v>
      </c>
      <c r="L3329" s="2">
        <f t="shared" si="464"/>
        <v>2284</v>
      </c>
      <c r="M3329" s="2">
        <f t="shared" si="465"/>
        <v>2284</v>
      </c>
      <c r="N3329" s="2">
        <f t="shared" si="466"/>
        <v>2283</v>
      </c>
      <c r="O3329">
        <f t="shared" si="460"/>
        <v>2023</v>
      </c>
      <c r="P3329" t="str">
        <f t="shared" si="461"/>
        <v>Nov</v>
      </c>
      <c r="Q3329" t="str">
        <f t="shared" si="462"/>
        <v>Nov-2023</v>
      </c>
      <c r="R3329" s="2" t="str">
        <f t="shared" si="467"/>
        <v>ADULTS</v>
      </c>
    </row>
    <row r="3330" spans="1:18" x14ac:dyDescent="0.35">
      <c r="A3330" s="1">
        <v>44898</v>
      </c>
      <c r="B3330" t="s">
        <v>3362</v>
      </c>
      <c r="C3330">
        <v>55</v>
      </c>
      <c r="D3330" t="s">
        <v>14</v>
      </c>
      <c r="E3330" t="s">
        <v>10</v>
      </c>
      <c r="F3330" t="s">
        <v>11</v>
      </c>
      <c r="G3330" s="6">
        <f>VLOOKUP(F3330,S$11:$T$15, 2, FALSE)</f>
        <v>2503.6022787783868</v>
      </c>
      <c r="H3330" t="s">
        <v>40</v>
      </c>
      <c r="I3330" s="2">
        <v>4599.3500000000004</v>
      </c>
      <c r="J3330" t="str">
        <f t="shared" si="463"/>
        <v>40-59</v>
      </c>
      <c r="K3330" s="2">
        <f t="shared" ref="K3330:K3393" si="468">I3330*1.1</f>
        <v>5059.2850000000008</v>
      </c>
      <c r="L3330" s="2">
        <f t="shared" si="464"/>
        <v>5059</v>
      </c>
      <c r="M3330" s="2">
        <f t="shared" si="465"/>
        <v>5060</v>
      </c>
      <c r="N3330" s="2">
        <f t="shared" si="466"/>
        <v>5059</v>
      </c>
      <c r="O3330">
        <f t="shared" ref="O3330:O3393" si="469">YEAR(A3330)</f>
        <v>2022</v>
      </c>
      <c r="P3330" t="str">
        <f t="shared" ref="P3330:P3393" si="470">TEXT(A3330, "MMM")</f>
        <v>Dec</v>
      </c>
      <c r="Q3330" t="str">
        <f t="shared" ref="Q3330:Q3393" si="471">TEXT(A3330, "MMM-YYYY")</f>
        <v>Dec-2022</v>
      </c>
      <c r="R3330" s="2" t="str">
        <f t="shared" si="467"/>
        <v>ADULTS</v>
      </c>
    </row>
    <row r="3331" spans="1:18" x14ac:dyDescent="0.35">
      <c r="A3331" s="1">
        <v>44821</v>
      </c>
      <c r="B3331" t="s">
        <v>3363</v>
      </c>
      <c r="C3331">
        <v>30</v>
      </c>
      <c r="D3331" t="s">
        <v>9</v>
      </c>
      <c r="E3331" t="s">
        <v>35</v>
      </c>
      <c r="F3331" t="s">
        <v>16</v>
      </c>
      <c r="G3331" s="6">
        <f>VLOOKUP(F3331,S$11:$T$15, 2, FALSE)</f>
        <v>2509.1716796874998</v>
      </c>
      <c r="H3331" t="s">
        <v>28</v>
      </c>
      <c r="I3331" s="2">
        <v>2861.15</v>
      </c>
      <c r="J3331" t="str">
        <f t="shared" ref="J3331:J3394" si="472">IF(C3331&lt;=17,"0-17",IF(C3331&lt;=39, "18-39", IF(C3331&lt;=59, "40-59", "&gt;59")))</f>
        <v>18-39</v>
      </c>
      <c r="K3331" s="2">
        <f t="shared" si="468"/>
        <v>3147.2650000000003</v>
      </c>
      <c r="L3331" s="2">
        <f t="shared" ref="L3331:L3394" si="473">ROUND(K3331, 0)</f>
        <v>3147</v>
      </c>
      <c r="M3331" s="2">
        <f t="shared" ref="M3331:M3394" si="474">ROUNDUP(K3331, 0)</f>
        <v>3148</v>
      </c>
      <c r="N3331" s="2">
        <f t="shared" ref="N3331:N3394" si="475">ROUNDDOWN(K3331,0)</f>
        <v>3147</v>
      </c>
      <c r="O3331">
        <f t="shared" si="469"/>
        <v>2022</v>
      </c>
      <c r="P3331" t="str">
        <f t="shared" si="470"/>
        <v>Sep</v>
      </c>
      <c r="Q3331" t="str">
        <f t="shared" si="471"/>
        <v>Sep-2022</v>
      </c>
      <c r="R3331" s="2" t="str">
        <f t="shared" ref="R3331:R3394" si="476">IF(C3331&gt;=18, "ADULTS", "CHILDREN")</f>
        <v>ADULTS</v>
      </c>
    </row>
    <row r="3332" spans="1:18" x14ac:dyDescent="0.35">
      <c r="A3332" s="1">
        <v>44942</v>
      </c>
      <c r="B3332" t="s">
        <v>3364</v>
      </c>
      <c r="C3332">
        <v>45</v>
      </c>
      <c r="D3332" t="s">
        <v>21</v>
      </c>
      <c r="E3332" t="s">
        <v>15</v>
      </c>
      <c r="F3332" t="s">
        <v>11</v>
      </c>
      <c r="G3332" s="6">
        <f>VLOOKUP(F3332,S$11:$T$15, 2, FALSE)</f>
        <v>2503.6022787783868</v>
      </c>
      <c r="H3332" t="s">
        <v>40</v>
      </c>
      <c r="I3332" s="2">
        <v>759.79</v>
      </c>
      <c r="J3332" t="str">
        <f t="shared" si="472"/>
        <v>40-59</v>
      </c>
      <c r="K3332" s="2">
        <f t="shared" si="468"/>
        <v>835.76900000000001</v>
      </c>
      <c r="L3332" s="2">
        <f t="shared" si="473"/>
        <v>836</v>
      </c>
      <c r="M3332" s="2">
        <f t="shared" si="474"/>
        <v>836</v>
      </c>
      <c r="N3332" s="2">
        <f t="shared" si="475"/>
        <v>835</v>
      </c>
      <c r="O3332">
        <f t="shared" si="469"/>
        <v>2023</v>
      </c>
      <c r="P3332" t="str">
        <f t="shared" si="470"/>
        <v>Jan</v>
      </c>
      <c r="Q3332" t="str">
        <f t="shared" si="471"/>
        <v>Jan-2023</v>
      </c>
      <c r="R3332" s="2" t="str">
        <f t="shared" si="476"/>
        <v>ADULTS</v>
      </c>
    </row>
    <row r="3333" spans="1:18" x14ac:dyDescent="0.35">
      <c r="A3333" s="1">
        <v>45002</v>
      </c>
      <c r="B3333" t="s">
        <v>3365</v>
      </c>
      <c r="C3333">
        <v>53</v>
      </c>
      <c r="D3333" t="s">
        <v>21</v>
      </c>
      <c r="E3333" t="s">
        <v>25</v>
      </c>
      <c r="F3333" t="s">
        <v>11</v>
      </c>
      <c r="G3333" s="6">
        <f>VLOOKUP(F3333,S$11:$T$15, 2, FALSE)</f>
        <v>2503.6022787783868</v>
      </c>
      <c r="H3333" t="s">
        <v>40</v>
      </c>
      <c r="I3333" s="2">
        <v>819.47</v>
      </c>
      <c r="J3333" t="str">
        <f t="shared" si="472"/>
        <v>40-59</v>
      </c>
      <c r="K3333" s="2">
        <f t="shared" si="468"/>
        <v>901.41700000000014</v>
      </c>
      <c r="L3333" s="2">
        <f t="shared" si="473"/>
        <v>901</v>
      </c>
      <c r="M3333" s="2">
        <f t="shared" si="474"/>
        <v>902</v>
      </c>
      <c r="N3333" s="2">
        <f t="shared" si="475"/>
        <v>901</v>
      </c>
      <c r="O3333">
        <f t="shared" si="469"/>
        <v>2023</v>
      </c>
      <c r="P3333" t="str">
        <f t="shared" si="470"/>
        <v>Mar</v>
      </c>
      <c r="Q3333" t="str">
        <f t="shared" si="471"/>
        <v>Mar-2023</v>
      </c>
      <c r="R3333" s="2" t="str">
        <f t="shared" si="476"/>
        <v>ADULTS</v>
      </c>
    </row>
    <row r="3334" spans="1:18" x14ac:dyDescent="0.35">
      <c r="A3334" s="1">
        <v>44837</v>
      </c>
      <c r="B3334" t="s">
        <v>3366</v>
      </c>
      <c r="C3334">
        <v>86</v>
      </c>
      <c r="D3334" t="s">
        <v>14</v>
      </c>
      <c r="E3334" t="s">
        <v>25</v>
      </c>
      <c r="F3334" t="s">
        <v>11</v>
      </c>
      <c r="G3334" s="6">
        <f>VLOOKUP(F3334,S$11:$T$15, 2, FALSE)</f>
        <v>2503.6022787783868</v>
      </c>
      <c r="H3334" t="s">
        <v>12</v>
      </c>
      <c r="I3334" s="2">
        <v>54.9</v>
      </c>
      <c r="J3334" t="str">
        <f t="shared" si="472"/>
        <v>&gt;59</v>
      </c>
      <c r="K3334" s="2">
        <f t="shared" si="468"/>
        <v>60.39</v>
      </c>
      <c r="L3334" s="2">
        <f t="shared" si="473"/>
        <v>60</v>
      </c>
      <c r="M3334" s="2">
        <f t="shared" si="474"/>
        <v>61</v>
      </c>
      <c r="N3334" s="2">
        <f t="shared" si="475"/>
        <v>60</v>
      </c>
      <c r="O3334">
        <f t="shared" si="469"/>
        <v>2022</v>
      </c>
      <c r="P3334" t="str">
        <f t="shared" si="470"/>
        <v>Oct</v>
      </c>
      <c r="Q3334" t="str">
        <f t="shared" si="471"/>
        <v>Oct-2022</v>
      </c>
      <c r="R3334" s="2" t="str">
        <f t="shared" si="476"/>
        <v>ADULTS</v>
      </c>
    </row>
    <row r="3335" spans="1:18" x14ac:dyDescent="0.35">
      <c r="A3335" s="1">
        <v>45082</v>
      </c>
      <c r="B3335" t="s">
        <v>3367</v>
      </c>
      <c r="C3335">
        <v>18</v>
      </c>
      <c r="D3335" t="s">
        <v>9</v>
      </c>
      <c r="E3335" t="s">
        <v>10</v>
      </c>
      <c r="F3335" t="s">
        <v>23</v>
      </c>
      <c r="G3335" s="6">
        <f>VLOOKUP(F3335,S$11:$T$15, 2, FALSE)</f>
        <v>2440.2966694490819</v>
      </c>
      <c r="H3335" t="s">
        <v>40</v>
      </c>
      <c r="I3335" s="2">
        <v>3975.92</v>
      </c>
      <c r="J3335" t="str">
        <f t="shared" si="472"/>
        <v>18-39</v>
      </c>
      <c r="K3335" s="2">
        <f t="shared" si="468"/>
        <v>4373.5120000000006</v>
      </c>
      <c r="L3335" s="2">
        <f t="shared" si="473"/>
        <v>4374</v>
      </c>
      <c r="M3335" s="2">
        <f t="shared" si="474"/>
        <v>4374</v>
      </c>
      <c r="N3335" s="2">
        <f t="shared" si="475"/>
        <v>4373</v>
      </c>
      <c r="O3335">
        <f t="shared" si="469"/>
        <v>2023</v>
      </c>
      <c r="P3335" t="str">
        <f t="shared" si="470"/>
        <v>Jun</v>
      </c>
      <c r="Q3335" t="str">
        <f t="shared" si="471"/>
        <v>Jun-2023</v>
      </c>
      <c r="R3335" s="2" t="str">
        <f t="shared" si="476"/>
        <v>ADULTS</v>
      </c>
    </row>
    <row r="3336" spans="1:18" x14ac:dyDescent="0.35">
      <c r="A3336" s="1">
        <v>45093</v>
      </c>
      <c r="B3336" t="s">
        <v>3368</v>
      </c>
      <c r="C3336">
        <v>21</v>
      </c>
      <c r="D3336" t="s">
        <v>21</v>
      </c>
      <c r="E3336" t="s">
        <v>15</v>
      </c>
      <c r="F3336" t="s">
        <v>30</v>
      </c>
      <c r="G3336" s="6">
        <f>VLOOKUP(F3336,S$11:$T$15, 2, FALSE)</f>
        <v>2496.7676064257025</v>
      </c>
      <c r="H3336" t="s">
        <v>37</v>
      </c>
      <c r="I3336" s="2">
        <v>2918.92</v>
      </c>
      <c r="J3336" t="str">
        <f t="shared" si="472"/>
        <v>18-39</v>
      </c>
      <c r="K3336" s="2">
        <f t="shared" si="468"/>
        <v>3210.8120000000004</v>
      </c>
      <c r="L3336" s="2">
        <f t="shared" si="473"/>
        <v>3211</v>
      </c>
      <c r="M3336" s="2">
        <f t="shared" si="474"/>
        <v>3211</v>
      </c>
      <c r="N3336" s="2">
        <f t="shared" si="475"/>
        <v>3210</v>
      </c>
      <c r="O3336">
        <f t="shared" si="469"/>
        <v>2023</v>
      </c>
      <c r="P3336" t="str">
        <f t="shared" si="470"/>
        <v>Jun</v>
      </c>
      <c r="Q3336" t="str">
        <f t="shared" si="471"/>
        <v>Jun-2023</v>
      </c>
      <c r="R3336" s="2" t="str">
        <f t="shared" si="476"/>
        <v>ADULTS</v>
      </c>
    </row>
    <row r="3337" spans="1:18" x14ac:dyDescent="0.35">
      <c r="A3337" s="1">
        <v>45169</v>
      </c>
      <c r="B3337" t="s">
        <v>3369</v>
      </c>
      <c r="C3337">
        <v>46</v>
      </c>
      <c r="D3337" t="s">
        <v>14</v>
      </c>
      <c r="E3337" t="s">
        <v>33</v>
      </c>
      <c r="F3337" t="s">
        <v>16</v>
      </c>
      <c r="G3337" s="6">
        <f>VLOOKUP(F3337,S$11:$T$15, 2, FALSE)</f>
        <v>2509.1716796874998</v>
      </c>
      <c r="H3337" t="s">
        <v>67</v>
      </c>
      <c r="I3337" s="2">
        <v>2421.37</v>
      </c>
      <c r="J3337" t="str">
        <f t="shared" si="472"/>
        <v>40-59</v>
      </c>
      <c r="K3337" s="2">
        <f t="shared" si="468"/>
        <v>2663.5070000000001</v>
      </c>
      <c r="L3337" s="2">
        <f t="shared" si="473"/>
        <v>2664</v>
      </c>
      <c r="M3337" s="2">
        <f t="shared" si="474"/>
        <v>2664</v>
      </c>
      <c r="N3337" s="2">
        <f t="shared" si="475"/>
        <v>2663</v>
      </c>
      <c r="O3337">
        <f t="shared" si="469"/>
        <v>2023</v>
      </c>
      <c r="P3337" t="str">
        <f t="shared" si="470"/>
        <v>Aug</v>
      </c>
      <c r="Q3337" t="str">
        <f t="shared" si="471"/>
        <v>Aug-2023</v>
      </c>
      <c r="R3337" s="2" t="str">
        <f t="shared" si="476"/>
        <v>ADULTS</v>
      </c>
    </row>
    <row r="3338" spans="1:18" x14ac:dyDescent="0.35">
      <c r="A3338" s="1">
        <v>44700</v>
      </c>
      <c r="B3338" t="s">
        <v>3370</v>
      </c>
      <c r="C3338">
        <v>61</v>
      </c>
      <c r="D3338" t="s">
        <v>21</v>
      </c>
      <c r="E3338" t="s">
        <v>19</v>
      </c>
      <c r="F3338" t="s">
        <v>16</v>
      </c>
      <c r="G3338" s="6">
        <f>VLOOKUP(F3338,S$11:$T$15, 2, FALSE)</f>
        <v>2509.1716796874998</v>
      </c>
      <c r="H3338" t="s">
        <v>37</v>
      </c>
      <c r="I3338" s="2">
        <v>2788.27</v>
      </c>
      <c r="J3338" t="str">
        <f t="shared" si="472"/>
        <v>&gt;59</v>
      </c>
      <c r="K3338" s="2">
        <f t="shared" si="468"/>
        <v>3067.0970000000002</v>
      </c>
      <c r="L3338" s="2">
        <f t="shared" si="473"/>
        <v>3067</v>
      </c>
      <c r="M3338" s="2">
        <f t="shared" si="474"/>
        <v>3068</v>
      </c>
      <c r="N3338" s="2">
        <f t="shared" si="475"/>
        <v>3067</v>
      </c>
      <c r="O3338">
        <f t="shared" si="469"/>
        <v>2022</v>
      </c>
      <c r="P3338" t="str">
        <f t="shared" si="470"/>
        <v>May</v>
      </c>
      <c r="Q3338" t="str">
        <f t="shared" si="471"/>
        <v>May-2022</v>
      </c>
      <c r="R3338" s="2" t="str">
        <f t="shared" si="476"/>
        <v>ADULTS</v>
      </c>
    </row>
    <row r="3339" spans="1:18" x14ac:dyDescent="0.35">
      <c r="A3339" s="1">
        <v>45237</v>
      </c>
      <c r="B3339" t="s">
        <v>3371</v>
      </c>
      <c r="C3339">
        <v>80</v>
      </c>
      <c r="D3339" t="s">
        <v>14</v>
      </c>
      <c r="E3339" t="s">
        <v>10</v>
      </c>
      <c r="F3339" t="s">
        <v>30</v>
      </c>
      <c r="G3339" s="6">
        <f>VLOOKUP(F3339,S$11:$T$15, 2, FALSE)</f>
        <v>2496.7676064257025</v>
      </c>
      <c r="H3339" t="s">
        <v>37</v>
      </c>
      <c r="I3339" s="2">
        <v>1196.6400000000001</v>
      </c>
      <c r="J3339" t="str">
        <f t="shared" si="472"/>
        <v>&gt;59</v>
      </c>
      <c r="K3339" s="2">
        <f t="shared" si="468"/>
        <v>1316.3040000000003</v>
      </c>
      <c r="L3339" s="2">
        <f t="shared" si="473"/>
        <v>1316</v>
      </c>
      <c r="M3339" s="2">
        <f t="shared" si="474"/>
        <v>1317</v>
      </c>
      <c r="N3339" s="2">
        <f t="shared" si="475"/>
        <v>1316</v>
      </c>
      <c r="O3339">
        <f t="shared" si="469"/>
        <v>2023</v>
      </c>
      <c r="P3339" t="str">
        <f t="shared" si="470"/>
        <v>Nov</v>
      </c>
      <c r="Q3339" t="str">
        <f t="shared" si="471"/>
        <v>Nov-2023</v>
      </c>
      <c r="R3339" s="2" t="str">
        <f t="shared" si="476"/>
        <v>ADULTS</v>
      </c>
    </row>
    <row r="3340" spans="1:18" x14ac:dyDescent="0.35">
      <c r="A3340" s="1">
        <v>45074</v>
      </c>
      <c r="B3340" t="s">
        <v>3372</v>
      </c>
      <c r="C3340">
        <v>43</v>
      </c>
      <c r="D3340" t="s">
        <v>14</v>
      </c>
      <c r="E3340" t="s">
        <v>15</v>
      </c>
      <c r="F3340" t="s">
        <v>11</v>
      </c>
      <c r="G3340" s="6">
        <f>VLOOKUP(F3340,S$11:$T$15, 2, FALSE)</f>
        <v>2503.6022787783868</v>
      </c>
      <c r="H3340" t="s">
        <v>37</v>
      </c>
      <c r="I3340" s="2">
        <v>2478.12</v>
      </c>
      <c r="J3340" t="str">
        <f t="shared" si="472"/>
        <v>40-59</v>
      </c>
      <c r="K3340" s="2">
        <f t="shared" si="468"/>
        <v>2725.9320000000002</v>
      </c>
      <c r="L3340" s="2">
        <f t="shared" si="473"/>
        <v>2726</v>
      </c>
      <c r="M3340" s="2">
        <f t="shared" si="474"/>
        <v>2726</v>
      </c>
      <c r="N3340" s="2">
        <f t="shared" si="475"/>
        <v>2725</v>
      </c>
      <c r="O3340">
        <f t="shared" si="469"/>
        <v>2023</v>
      </c>
      <c r="P3340" t="str">
        <f t="shared" si="470"/>
        <v>May</v>
      </c>
      <c r="Q3340" t="str">
        <f t="shared" si="471"/>
        <v>May-2023</v>
      </c>
      <c r="R3340" s="2" t="str">
        <f t="shared" si="476"/>
        <v>ADULTS</v>
      </c>
    </row>
    <row r="3341" spans="1:18" x14ac:dyDescent="0.35">
      <c r="A3341" s="1">
        <v>45277</v>
      </c>
      <c r="B3341" t="s">
        <v>3373</v>
      </c>
      <c r="C3341">
        <v>91</v>
      </c>
      <c r="D3341" t="s">
        <v>21</v>
      </c>
      <c r="E3341" t="s">
        <v>10</v>
      </c>
      <c r="F3341" t="s">
        <v>30</v>
      </c>
      <c r="G3341" s="6">
        <f>VLOOKUP(F3341,S$11:$T$15, 2, FALSE)</f>
        <v>2496.7676064257025</v>
      </c>
      <c r="H3341" t="s">
        <v>28</v>
      </c>
      <c r="I3341" s="2">
        <v>3908.49</v>
      </c>
      <c r="J3341" t="str">
        <f t="shared" si="472"/>
        <v>&gt;59</v>
      </c>
      <c r="K3341" s="2">
        <f t="shared" si="468"/>
        <v>4299.3389999999999</v>
      </c>
      <c r="L3341" s="2">
        <f t="shared" si="473"/>
        <v>4299</v>
      </c>
      <c r="M3341" s="2">
        <f t="shared" si="474"/>
        <v>4300</v>
      </c>
      <c r="N3341" s="2">
        <f t="shared" si="475"/>
        <v>4299</v>
      </c>
      <c r="O3341">
        <f t="shared" si="469"/>
        <v>2023</v>
      </c>
      <c r="P3341" t="str">
        <f t="shared" si="470"/>
        <v>Dec</v>
      </c>
      <c r="Q3341" t="str">
        <f t="shared" si="471"/>
        <v>Dec-2023</v>
      </c>
      <c r="R3341" s="2" t="str">
        <f t="shared" si="476"/>
        <v>ADULTS</v>
      </c>
    </row>
    <row r="3342" spans="1:18" x14ac:dyDescent="0.35">
      <c r="A3342" s="1">
        <v>45017</v>
      </c>
      <c r="B3342" t="s">
        <v>3374</v>
      </c>
      <c r="C3342">
        <v>8</v>
      </c>
      <c r="D3342" t="s">
        <v>14</v>
      </c>
      <c r="E3342" t="s">
        <v>10</v>
      </c>
      <c r="F3342" t="s">
        <v>30</v>
      </c>
      <c r="G3342" s="6">
        <f>VLOOKUP(F3342,S$11:$T$15, 2, FALSE)</f>
        <v>2496.7676064257025</v>
      </c>
      <c r="H3342" t="s">
        <v>37</v>
      </c>
      <c r="I3342" s="2">
        <v>3492.45</v>
      </c>
      <c r="J3342" t="str">
        <f t="shared" si="472"/>
        <v>0-17</v>
      </c>
      <c r="K3342" s="2">
        <f t="shared" si="468"/>
        <v>3841.6950000000002</v>
      </c>
      <c r="L3342" s="2">
        <f t="shared" si="473"/>
        <v>3842</v>
      </c>
      <c r="M3342" s="2">
        <f t="shared" si="474"/>
        <v>3842</v>
      </c>
      <c r="N3342" s="2">
        <f t="shared" si="475"/>
        <v>3841</v>
      </c>
      <c r="O3342">
        <f t="shared" si="469"/>
        <v>2023</v>
      </c>
      <c r="P3342" t="str">
        <f t="shared" si="470"/>
        <v>Apr</v>
      </c>
      <c r="Q3342" t="str">
        <f t="shared" si="471"/>
        <v>Apr-2023</v>
      </c>
      <c r="R3342" s="2" t="str">
        <f t="shared" si="476"/>
        <v>CHILDREN</v>
      </c>
    </row>
    <row r="3343" spans="1:18" x14ac:dyDescent="0.35">
      <c r="A3343" s="1">
        <v>45260</v>
      </c>
      <c r="B3343" t="s">
        <v>3375</v>
      </c>
      <c r="C3343">
        <v>98</v>
      </c>
      <c r="D3343" t="s">
        <v>9</v>
      </c>
      <c r="E3343" t="s">
        <v>10</v>
      </c>
      <c r="F3343" t="s">
        <v>23</v>
      </c>
      <c r="G3343" s="6">
        <f>VLOOKUP(F3343,S$11:$T$15, 2, FALSE)</f>
        <v>2440.2966694490819</v>
      </c>
      <c r="H3343" t="s">
        <v>40</v>
      </c>
      <c r="I3343" s="2">
        <v>492.47</v>
      </c>
      <c r="J3343" t="str">
        <f t="shared" si="472"/>
        <v>&gt;59</v>
      </c>
      <c r="K3343" s="2">
        <f t="shared" si="468"/>
        <v>541.7170000000001</v>
      </c>
      <c r="L3343" s="2">
        <f t="shared" si="473"/>
        <v>542</v>
      </c>
      <c r="M3343" s="2">
        <f t="shared" si="474"/>
        <v>542</v>
      </c>
      <c r="N3343" s="2">
        <f t="shared" si="475"/>
        <v>541</v>
      </c>
      <c r="O3343">
        <f t="shared" si="469"/>
        <v>2023</v>
      </c>
      <c r="P3343" t="str">
        <f t="shared" si="470"/>
        <v>Nov</v>
      </c>
      <c r="Q3343" t="str">
        <f t="shared" si="471"/>
        <v>Nov-2023</v>
      </c>
      <c r="R3343" s="2" t="str">
        <f t="shared" si="476"/>
        <v>ADULTS</v>
      </c>
    </row>
    <row r="3344" spans="1:18" x14ac:dyDescent="0.35">
      <c r="A3344" s="1">
        <v>45114</v>
      </c>
      <c r="B3344" t="s">
        <v>3376</v>
      </c>
      <c r="C3344">
        <v>97</v>
      </c>
      <c r="D3344" t="s">
        <v>14</v>
      </c>
      <c r="E3344" t="s">
        <v>33</v>
      </c>
      <c r="F3344" t="s">
        <v>23</v>
      </c>
      <c r="G3344" s="6">
        <f>VLOOKUP(F3344,S$11:$T$15, 2, FALSE)</f>
        <v>2440.2966694490819</v>
      </c>
      <c r="H3344" t="s">
        <v>17</v>
      </c>
      <c r="I3344" s="2">
        <v>4018.54</v>
      </c>
      <c r="J3344" t="str">
        <f t="shared" si="472"/>
        <v>&gt;59</v>
      </c>
      <c r="K3344" s="2">
        <f t="shared" si="468"/>
        <v>4420.3940000000002</v>
      </c>
      <c r="L3344" s="2">
        <f t="shared" si="473"/>
        <v>4420</v>
      </c>
      <c r="M3344" s="2">
        <f t="shared" si="474"/>
        <v>4421</v>
      </c>
      <c r="N3344" s="2">
        <f t="shared" si="475"/>
        <v>4420</v>
      </c>
      <c r="O3344">
        <f t="shared" si="469"/>
        <v>2023</v>
      </c>
      <c r="P3344" t="str">
        <f t="shared" si="470"/>
        <v>Jul</v>
      </c>
      <c r="Q3344" t="str">
        <f t="shared" si="471"/>
        <v>Jul-2023</v>
      </c>
      <c r="R3344" s="2" t="str">
        <f t="shared" si="476"/>
        <v>ADULTS</v>
      </c>
    </row>
    <row r="3345" spans="1:18" x14ac:dyDescent="0.35">
      <c r="A3345" s="1">
        <v>44939</v>
      </c>
      <c r="B3345" t="s">
        <v>3377</v>
      </c>
      <c r="C3345">
        <v>0</v>
      </c>
      <c r="D3345" t="s">
        <v>9</v>
      </c>
      <c r="E3345" t="s">
        <v>19</v>
      </c>
      <c r="F3345" t="s">
        <v>11</v>
      </c>
      <c r="G3345" s="6">
        <f>VLOOKUP(F3345,S$11:$T$15, 2, FALSE)</f>
        <v>2503.6022787783868</v>
      </c>
      <c r="H3345" t="s">
        <v>28</v>
      </c>
      <c r="I3345" s="2">
        <v>3547.11</v>
      </c>
      <c r="J3345" t="str">
        <f t="shared" si="472"/>
        <v>0-17</v>
      </c>
      <c r="K3345" s="2">
        <f t="shared" si="468"/>
        <v>3901.8210000000004</v>
      </c>
      <c r="L3345" s="2">
        <f t="shared" si="473"/>
        <v>3902</v>
      </c>
      <c r="M3345" s="2">
        <f t="shared" si="474"/>
        <v>3902</v>
      </c>
      <c r="N3345" s="2">
        <f t="shared" si="475"/>
        <v>3901</v>
      </c>
      <c r="O3345">
        <f t="shared" si="469"/>
        <v>2023</v>
      </c>
      <c r="P3345" t="str">
        <f t="shared" si="470"/>
        <v>Jan</v>
      </c>
      <c r="Q3345" t="str">
        <f t="shared" si="471"/>
        <v>Jan-2023</v>
      </c>
      <c r="R3345" s="2" t="str">
        <f t="shared" si="476"/>
        <v>CHILDREN</v>
      </c>
    </row>
    <row r="3346" spans="1:18" x14ac:dyDescent="0.35">
      <c r="A3346" s="1">
        <v>45279</v>
      </c>
      <c r="B3346" t="s">
        <v>3378</v>
      </c>
      <c r="C3346">
        <v>83</v>
      </c>
      <c r="D3346" t="s">
        <v>14</v>
      </c>
      <c r="E3346" t="s">
        <v>10</v>
      </c>
      <c r="F3346" t="s">
        <v>11</v>
      </c>
      <c r="G3346" s="6">
        <f>VLOOKUP(F3346,S$11:$T$15, 2, FALSE)</f>
        <v>2503.6022787783868</v>
      </c>
      <c r="H3346" t="s">
        <v>37</v>
      </c>
      <c r="I3346" s="2">
        <v>4313.41</v>
      </c>
      <c r="J3346" t="str">
        <f t="shared" si="472"/>
        <v>&gt;59</v>
      </c>
      <c r="K3346" s="2">
        <f t="shared" si="468"/>
        <v>4744.7510000000002</v>
      </c>
      <c r="L3346" s="2">
        <f t="shared" si="473"/>
        <v>4745</v>
      </c>
      <c r="M3346" s="2">
        <f t="shared" si="474"/>
        <v>4745</v>
      </c>
      <c r="N3346" s="2">
        <f t="shared" si="475"/>
        <v>4744</v>
      </c>
      <c r="O3346">
        <f t="shared" si="469"/>
        <v>2023</v>
      </c>
      <c r="P3346" t="str">
        <f t="shared" si="470"/>
        <v>Dec</v>
      </c>
      <c r="Q3346" t="str">
        <f t="shared" si="471"/>
        <v>Dec-2023</v>
      </c>
      <c r="R3346" s="2" t="str">
        <f t="shared" si="476"/>
        <v>ADULTS</v>
      </c>
    </row>
    <row r="3347" spans="1:18" x14ac:dyDescent="0.35">
      <c r="A3347" s="1">
        <v>44728</v>
      </c>
      <c r="B3347" t="s">
        <v>3379</v>
      </c>
      <c r="C3347">
        <v>12</v>
      </c>
      <c r="D3347" t="s">
        <v>21</v>
      </c>
      <c r="E3347" t="s">
        <v>19</v>
      </c>
      <c r="F3347" t="s">
        <v>23</v>
      </c>
      <c r="G3347" s="6">
        <f>VLOOKUP(F3347,S$11:$T$15, 2, FALSE)</f>
        <v>2440.2966694490819</v>
      </c>
      <c r="H3347" t="s">
        <v>37</v>
      </c>
      <c r="I3347" s="2">
        <v>2720.63</v>
      </c>
      <c r="J3347" t="str">
        <f t="shared" si="472"/>
        <v>0-17</v>
      </c>
      <c r="K3347" s="2">
        <f t="shared" si="468"/>
        <v>2992.6930000000002</v>
      </c>
      <c r="L3347" s="2">
        <f t="shared" si="473"/>
        <v>2993</v>
      </c>
      <c r="M3347" s="2">
        <f t="shared" si="474"/>
        <v>2993</v>
      </c>
      <c r="N3347" s="2">
        <f t="shared" si="475"/>
        <v>2992</v>
      </c>
      <c r="O3347">
        <f t="shared" si="469"/>
        <v>2022</v>
      </c>
      <c r="P3347" t="str">
        <f t="shared" si="470"/>
        <v>Jun</v>
      </c>
      <c r="Q3347" t="str">
        <f t="shared" si="471"/>
        <v>Jun-2022</v>
      </c>
      <c r="R3347" s="2" t="str">
        <f t="shared" si="476"/>
        <v>CHILDREN</v>
      </c>
    </row>
    <row r="3348" spans="1:18" x14ac:dyDescent="0.35">
      <c r="A3348" s="1">
        <v>44962</v>
      </c>
      <c r="B3348" t="s">
        <v>3380</v>
      </c>
      <c r="C3348">
        <v>13</v>
      </c>
      <c r="D3348" t="s">
        <v>9</v>
      </c>
      <c r="E3348" t="s">
        <v>22</v>
      </c>
      <c r="F3348" t="s">
        <v>30</v>
      </c>
      <c r="G3348" s="6">
        <f>VLOOKUP(F3348,S$11:$T$15, 2, FALSE)</f>
        <v>2496.7676064257025</v>
      </c>
      <c r="H3348" t="s">
        <v>37</v>
      </c>
      <c r="I3348" s="2">
        <v>4629.58</v>
      </c>
      <c r="J3348" t="str">
        <f t="shared" si="472"/>
        <v>0-17</v>
      </c>
      <c r="K3348" s="2">
        <f t="shared" si="468"/>
        <v>5092.5380000000005</v>
      </c>
      <c r="L3348" s="2">
        <f t="shared" si="473"/>
        <v>5093</v>
      </c>
      <c r="M3348" s="2">
        <f t="shared" si="474"/>
        <v>5093</v>
      </c>
      <c r="N3348" s="2">
        <f t="shared" si="475"/>
        <v>5092</v>
      </c>
      <c r="O3348">
        <f t="shared" si="469"/>
        <v>2023</v>
      </c>
      <c r="P3348" t="str">
        <f t="shared" si="470"/>
        <v>Feb</v>
      </c>
      <c r="Q3348" t="str">
        <f t="shared" si="471"/>
        <v>Feb-2023</v>
      </c>
      <c r="R3348" s="2" t="str">
        <f t="shared" si="476"/>
        <v>CHILDREN</v>
      </c>
    </row>
    <row r="3349" spans="1:18" x14ac:dyDescent="0.35">
      <c r="A3349" s="1">
        <v>45075</v>
      </c>
      <c r="B3349" t="s">
        <v>3381</v>
      </c>
      <c r="C3349">
        <v>80</v>
      </c>
      <c r="D3349" t="s">
        <v>14</v>
      </c>
      <c r="E3349" t="s">
        <v>25</v>
      </c>
      <c r="F3349" t="s">
        <v>11</v>
      </c>
      <c r="G3349" s="6">
        <f>VLOOKUP(F3349,S$11:$T$15, 2, FALSE)</f>
        <v>2503.6022787783868</v>
      </c>
      <c r="H3349" t="s">
        <v>28</v>
      </c>
      <c r="I3349" s="2">
        <v>325.08999999999997</v>
      </c>
      <c r="J3349" t="str">
        <f t="shared" si="472"/>
        <v>&gt;59</v>
      </c>
      <c r="K3349" s="2">
        <f t="shared" si="468"/>
        <v>357.59899999999999</v>
      </c>
      <c r="L3349" s="2">
        <f t="shared" si="473"/>
        <v>358</v>
      </c>
      <c r="M3349" s="2">
        <f t="shared" si="474"/>
        <v>358</v>
      </c>
      <c r="N3349" s="2">
        <f t="shared" si="475"/>
        <v>357</v>
      </c>
      <c r="O3349">
        <f t="shared" si="469"/>
        <v>2023</v>
      </c>
      <c r="P3349" t="str">
        <f t="shared" si="470"/>
        <v>May</v>
      </c>
      <c r="Q3349" t="str">
        <f t="shared" si="471"/>
        <v>May-2023</v>
      </c>
      <c r="R3349" s="2" t="str">
        <f t="shared" si="476"/>
        <v>ADULTS</v>
      </c>
    </row>
    <row r="3350" spans="1:18" x14ac:dyDescent="0.35">
      <c r="A3350" s="1">
        <v>45154</v>
      </c>
      <c r="B3350" t="s">
        <v>3382</v>
      </c>
      <c r="C3350">
        <v>64</v>
      </c>
      <c r="D3350" t="s">
        <v>14</v>
      </c>
      <c r="E3350" t="s">
        <v>35</v>
      </c>
      <c r="F3350" t="s">
        <v>11</v>
      </c>
      <c r="G3350" s="6">
        <f>VLOOKUP(F3350,S$11:$T$15, 2, FALSE)</f>
        <v>2503.6022787783868</v>
      </c>
      <c r="H3350" t="s">
        <v>37</v>
      </c>
      <c r="I3350" s="2">
        <v>4256.6899999999996</v>
      </c>
      <c r="J3350" t="str">
        <f t="shared" si="472"/>
        <v>&gt;59</v>
      </c>
      <c r="K3350" s="2">
        <f t="shared" si="468"/>
        <v>4682.3590000000004</v>
      </c>
      <c r="L3350" s="2">
        <f t="shared" si="473"/>
        <v>4682</v>
      </c>
      <c r="M3350" s="2">
        <f t="shared" si="474"/>
        <v>4683</v>
      </c>
      <c r="N3350" s="2">
        <f t="shared" si="475"/>
        <v>4682</v>
      </c>
      <c r="O3350">
        <f t="shared" si="469"/>
        <v>2023</v>
      </c>
      <c r="P3350" t="str">
        <f t="shared" si="470"/>
        <v>Aug</v>
      </c>
      <c r="Q3350" t="str">
        <f t="shared" si="471"/>
        <v>Aug-2023</v>
      </c>
      <c r="R3350" s="2" t="str">
        <f t="shared" si="476"/>
        <v>ADULTS</v>
      </c>
    </row>
    <row r="3351" spans="1:18" x14ac:dyDescent="0.35">
      <c r="A3351" s="1">
        <v>44883</v>
      </c>
      <c r="B3351" t="s">
        <v>3383</v>
      </c>
      <c r="C3351">
        <v>95</v>
      </c>
      <c r="D3351" t="s">
        <v>21</v>
      </c>
      <c r="E3351" t="s">
        <v>35</v>
      </c>
      <c r="F3351" t="s">
        <v>16</v>
      </c>
      <c r="G3351" s="6">
        <f>VLOOKUP(F3351,S$11:$T$15, 2, FALSE)</f>
        <v>2509.1716796874998</v>
      </c>
      <c r="H3351" t="s">
        <v>40</v>
      </c>
      <c r="I3351" s="2">
        <v>1196.78</v>
      </c>
      <c r="J3351" t="str">
        <f t="shared" si="472"/>
        <v>&gt;59</v>
      </c>
      <c r="K3351" s="2">
        <f t="shared" si="468"/>
        <v>1316.4580000000001</v>
      </c>
      <c r="L3351" s="2">
        <f t="shared" si="473"/>
        <v>1316</v>
      </c>
      <c r="M3351" s="2">
        <f t="shared" si="474"/>
        <v>1317</v>
      </c>
      <c r="N3351" s="2">
        <f t="shared" si="475"/>
        <v>1316</v>
      </c>
      <c r="O3351">
        <f t="shared" si="469"/>
        <v>2022</v>
      </c>
      <c r="P3351" t="str">
        <f t="shared" si="470"/>
        <v>Nov</v>
      </c>
      <c r="Q3351" t="str">
        <f t="shared" si="471"/>
        <v>Nov-2022</v>
      </c>
      <c r="R3351" s="2" t="str">
        <f t="shared" si="476"/>
        <v>ADULTS</v>
      </c>
    </row>
    <row r="3352" spans="1:18" x14ac:dyDescent="0.35">
      <c r="A3352" s="1">
        <v>44856</v>
      </c>
      <c r="B3352" t="s">
        <v>3384</v>
      </c>
      <c r="C3352">
        <v>70</v>
      </c>
      <c r="D3352" t="s">
        <v>9</v>
      </c>
      <c r="E3352" t="s">
        <v>33</v>
      </c>
      <c r="F3352" t="s">
        <v>11</v>
      </c>
      <c r="G3352" s="6">
        <f>VLOOKUP(F3352,S$11:$T$15, 2, FALSE)</f>
        <v>2503.6022787783868</v>
      </c>
      <c r="H3352" t="s">
        <v>12</v>
      </c>
      <c r="I3352" s="2">
        <v>3522.71</v>
      </c>
      <c r="J3352" t="str">
        <f t="shared" si="472"/>
        <v>&gt;59</v>
      </c>
      <c r="K3352" s="2">
        <f t="shared" si="468"/>
        <v>3874.9810000000002</v>
      </c>
      <c r="L3352" s="2">
        <f t="shared" si="473"/>
        <v>3875</v>
      </c>
      <c r="M3352" s="2">
        <f t="shared" si="474"/>
        <v>3875</v>
      </c>
      <c r="N3352" s="2">
        <f t="shared" si="475"/>
        <v>3874</v>
      </c>
      <c r="O3352">
        <f t="shared" si="469"/>
        <v>2022</v>
      </c>
      <c r="P3352" t="str">
        <f t="shared" si="470"/>
        <v>Oct</v>
      </c>
      <c r="Q3352" t="str">
        <f t="shared" si="471"/>
        <v>Oct-2022</v>
      </c>
      <c r="R3352" s="2" t="str">
        <f t="shared" si="476"/>
        <v>ADULTS</v>
      </c>
    </row>
    <row r="3353" spans="1:18" x14ac:dyDescent="0.35">
      <c r="A3353" s="1">
        <v>44719</v>
      </c>
      <c r="B3353" t="s">
        <v>3385</v>
      </c>
      <c r="C3353">
        <v>14</v>
      </c>
      <c r="D3353" t="s">
        <v>9</v>
      </c>
      <c r="E3353" t="s">
        <v>19</v>
      </c>
      <c r="F3353" t="s">
        <v>23</v>
      </c>
      <c r="G3353" s="6">
        <f>VLOOKUP(F3353,S$11:$T$15, 2, FALSE)</f>
        <v>2440.2966694490819</v>
      </c>
      <c r="H3353" t="s">
        <v>17</v>
      </c>
      <c r="I3353" s="2">
        <v>2339.9699999999998</v>
      </c>
      <c r="J3353" t="str">
        <f t="shared" si="472"/>
        <v>0-17</v>
      </c>
      <c r="K3353" s="2">
        <f t="shared" si="468"/>
        <v>2573.9670000000001</v>
      </c>
      <c r="L3353" s="2">
        <f t="shared" si="473"/>
        <v>2574</v>
      </c>
      <c r="M3353" s="2">
        <f t="shared" si="474"/>
        <v>2574</v>
      </c>
      <c r="N3353" s="2">
        <f t="shared" si="475"/>
        <v>2573</v>
      </c>
      <c r="O3353">
        <f t="shared" si="469"/>
        <v>2022</v>
      </c>
      <c r="P3353" t="str">
        <f t="shared" si="470"/>
        <v>Jun</v>
      </c>
      <c r="Q3353" t="str">
        <f t="shared" si="471"/>
        <v>Jun-2022</v>
      </c>
      <c r="R3353" s="2" t="str">
        <f t="shared" si="476"/>
        <v>CHILDREN</v>
      </c>
    </row>
    <row r="3354" spans="1:18" x14ac:dyDescent="0.35">
      <c r="A3354" s="1">
        <v>44916</v>
      </c>
      <c r="B3354" t="s">
        <v>3386</v>
      </c>
      <c r="C3354">
        <v>3</v>
      </c>
      <c r="D3354" t="s">
        <v>14</v>
      </c>
      <c r="E3354" t="s">
        <v>33</v>
      </c>
      <c r="F3354" t="s">
        <v>23</v>
      </c>
      <c r="G3354" s="6">
        <f>VLOOKUP(F3354,S$11:$T$15, 2, FALSE)</f>
        <v>2440.2966694490819</v>
      </c>
      <c r="H3354" t="s">
        <v>67</v>
      </c>
      <c r="I3354" s="2">
        <v>1875.38</v>
      </c>
      <c r="J3354" t="str">
        <f t="shared" si="472"/>
        <v>0-17</v>
      </c>
      <c r="K3354" s="2">
        <f t="shared" si="468"/>
        <v>2062.9180000000001</v>
      </c>
      <c r="L3354" s="2">
        <f t="shared" si="473"/>
        <v>2063</v>
      </c>
      <c r="M3354" s="2">
        <f t="shared" si="474"/>
        <v>2063</v>
      </c>
      <c r="N3354" s="2">
        <f t="shared" si="475"/>
        <v>2062</v>
      </c>
      <c r="O3354">
        <f t="shared" si="469"/>
        <v>2022</v>
      </c>
      <c r="P3354" t="str">
        <f t="shared" si="470"/>
        <v>Dec</v>
      </c>
      <c r="Q3354" t="str">
        <f t="shared" si="471"/>
        <v>Dec-2022</v>
      </c>
      <c r="R3354" s="2" t="str">
        <f t="shared" si="476"/>
        <v>CHILDREN</v>
      </c>
    </row>
    <row r="3355" spans="1:18" x14ac:dyDescent="0.35">
      <c r="A3355" s="1">
        <v>45153</v>
      </c>
      <c r="B3355" t="s">
        <v>3387</v>
      </c>
      <c r="C3355">
        <v>32</v>
      </c>
      <c r="D3355" t="s">
        <v>9</v>
      </c>
      <c r="E3355" t="s">
        <v>22</v>
      </c>
      <c r="F3355" t="s">
        <v>11</v>
      </c>
      <c r="G3355" s="6">
        <f>VLOOKUP(F3355,S$11:$T$15, 2, FALSE)</f>
        <v>2503.6022787783868</v>
      </c>
      <c r="H3355" t="s">
        <v>12</v>
      </c>
      <c r="I3355" s="2">
        <v>2774.13</v>
      </c>
      <c r="J3355" t="str">
        <f t="shared" si="472"/>
        <v>18-39</v>
      </c>
      <c r="K3355" s="2">
        <f t="shared" si="468"/>
        <v>3051.5430000000006</v>
      </c>
      <c r="L3355" s="2">
        <f t="shared" si="473"/>
        <v>3052</v>
      </c>
      <c r="M3355" s="2">
        <f t="shared" si="474"/>
        <v>3052</v>
      </c>
      <c r="N3355" s="2">
        <f t="shared" si="475"/>
        <v>3051</v>
      </c>
      <c r="O3355">
        <f t="shared" si="469"/>
        <v>2023</v>
      </c>
      <c r="P3355" t="str">
        <f t="shared" si="470"/>
        <v>Aug</v>
      </c>
      <c r="Q3355" t="str">
        <f t="shared" si="471"/>
        <v>Aug-2023</v>
      </c>
      <c r="R3355" s="2" t="str">
        <f t="shared" si="476"/>
        <v>ADULTS</v>
      </c>
    </row>
    <row r="3356" spans="1:18" x14ac:dyDescent="0.35">
      <c r="A3356" s="1">
        <v>45099</v>
      </c>
      <c r="B3356" t="s">
        <v>3388</v>
      </c>
      <c r="C3356">
        <v>51</v>
      </c>
      <c r="D3356" t="s">
        <v>21</v>
      </c>
      <c r="E3356" t="s">
        <v>15</v>
      </c>
      <c r="F3356" t="s">
        <v>11</v>
      </c>
      <c r="G3356" s="6">
        <f>VLOOKUP(F3356,S$11:$T$15, 2, FALSE)</f>
        <v>2503.6022787783868</v>
      </c>
      <c r="H3356" t="s">
        <v>28</v>
      </c>
      <c r="I3356" s="2">
        <v>4827.71</v>
      </c>
      <c r="J3356" t="str">
        <f t="shared" si="472"/>
        <v>40-59</v>
      </c>
      <c r="K3356" s="2">
        <f t="shared" si="468"/>
        <v>5310.4810000000007</v>
      </c>
      <c r="L3356" s="2">
        <f t="shared" si="473"/>
        <v>5310</v>
      </c>
      <c r="M3356" s="2">
        <f t="shared" si="474"/>
        <v>5311</v>
      </c>
      <c r="N3356" s="2">
        <f t="shared" si="475"/>
        <v>5310</v>
      </c>
      <c r="O3356">
        <f t="shared" si="469"/>
        <v>2023</v>
      </c>
      <c r="P3356" t="str">
        <f t="shared" si="470"/>
        <v>Jun</v>
      </c>
      <c r="Q3356" t="str">
        <f t="shared" si="471"/>
        <v>Jun-2023</v>
      </c>
      <c r="R3356" s="2" t="str">
        <f t="shared" si="476"/>
        <v>ADULTS</v>
      </c>
    </row>
    <row r="3357" spans="1:18" x14ac:dyDescent="0.35">
      <c r="A3357" s="1">
        <v>44930</v>
      </c>
      <c r="B3357" t="s">
        <v>3389</v>
      </c>
      <c r="C3357">
        <v>25</v>
      </c>
      <c r="D3357" t="s">
        <v>21</v>
      </c>
      <c r="E3357" t="s">
        <v>35</v>
      </c>
      <c r="F3357" t="s">
        <v>16</v>
      </c>
      <c r="G3357" s="6">
        <f>VLOOKUP(F3357,S$11:$T$15, 2, FALSE)</f>
        <v>2509.1716796874998</v>
      </c>
      <c r="H3357" t="s">
        <v>37</v>
      </c>
      <c r="I3357" s="2">
        <v>316.04000000000002</v>
      </c>
      <c r="J3357" t="str">
        <f t="shared" si="472"/>
        <v>18-39</v>
      </c>
      <c r="K3357" s="2">
        <f t="shared" si="468"/>
        <v>347.64400000000006</v>
      </c>
      <c r="L3357" s="2">
        <f t="shared" si="473"/>
        <v>348</v>
      </c>
      <c r="M3357" s="2">
        <f t="shared" si="474"/>
        <v>348</v>
      </c>
      <c r="N3357" s="2">
        <f t="shared" si="475"/>
        <v>347</v>
      </c>
      <c r="O3357">
        <f t="shared" si="469"/>
        <v>2023</v>
      </c>
      <c r="P3357" t="str">
        <f t="shared" si="470"/>
        <v>Jan</v>
      </c>
      <c r="Q3357" t="str">
        <f t="shared" si="471"/>
        <v>Jan-2023</v>
      </c>
      <c r="R3357" s="2" t="str">
        <f t="shared" si="476"/>
        <v>ADULTS</v>
      </c>
    </row>
    <row r="3358" spans="1:18" x14ac:dyDescent="0.35">
      <c r="A3358" s="1">
        <v>44988</v>
      </c>
      <c r="B3358" t="s">
        <v>3390</v>
      </c>
      <c r="C3358">
        <v>80</v>
      </c>
      <c r="D3358" t="s">
        <v>14</v>
      </c>
      <c r="E3358" t="s">
        <v>35</v>
      </c>
      <c r="F3358" t="s">
        <v>23</v>
      </c>
      <c r="G3358" s="6">
        <f>VLOOKUP(F3358,S$11:$T$15, 2, FALSE)</f>
        <v>2440.2966694490819</v>
      </c>
      <c r="H3358" t="s">
        <v>12</v>
      </c>
      <c r="I3358" s="2">
        <v>3685.18</v>
      </c>
      <c r="J3358" t="str">
        <f t="shared" si="472"/>
        <v>&gt;59</v>
      </c>
      <c r="K3358" s="2">
        <f t="shared" si="468"/>
        <v>4053.6980000000003</v>
      </c>
      <c r="L3358" s="2">
        <f t="shared" si="473"/>
        <v>4054</v>
      </c>
      <c r="M3358" s="2">
        <f t="shared" si="474"/>
        <v>4054</v>
      </c>
      <c r="N3358" s="2">
        <f t="shared" si="475"/>
        <v>4053</v>
      </c>
      <c r="O3358">
        <f t="shared" si="469"/>
        <v>2023</v>
      </c>
      <c r="P3358" t="str">
        <f t="shared" si="470"/>
        <v>Mar</v>
      </c>
      <c r="Q3358" t="str">
        <f t="shared" si="471"/>
        <v>Mar-2023</v>
      </c>
      <c r="R3358" s="2" t="str">
        <f t="shared" si="476"/>
        <v>ADULTS</v>
      </c>
    </row>
    <row r="3359" spans="1:18" x14ac:dyDescent="0.35">
      <c r="A3359" s="1">
        <v>44700</v>
      </c>
      <c r="B3359" t="s">
        <v>3391</v>
      </c>
      <c r="C3359">
        <v>80</v>
      </c>
      <c r="D3359" t="s">
        <v>21</v>
      </c>
      <c r="E3359" t="s">
        <v>27</v>
      </c>
      <c r="F3359" t="s">
        <v>30</v>
      </c>
      <c r="G3359" s="6">
        <f>VLOOKUP(F3359,S$11:$T$15, 2, FALSE)</f>
        <v>2496.7676064257025</v>
      </c>
      <c r="H3359" t="s">
        <v>40</v>
      </c>
      <c r="I3359" s="2">
        <v>4304.2299999999996</v>
      </c>
      <c r="J3359" t="str">
        <f t="shared" si="472"/>
        <v>&gt;59</v>
      </c>
      <c r="K3359" s="2">
        <f t="shared" si="468"/>
        <v>4734.6530000000002</v>
      </c>
      <c r="L3359" s="2">
        <f t="shared" si="473"/>
        <v>4735</v>
      </c>
      <c r="M3359" s="2">
        <f t="shared" si="474"/>
        <v>4735</v>
      </c>
      <c r="N3359" s="2">
        <f t="shared" si="475"/>
        <v>4734</v>
      </c>
      <c r="O3359">
        <f t="shared" si="469"/>
        <v>2022</v>
      </c>
      <c r="P3359" t="str">
        <f t="shared" si="470"/>
        <v>May</v>
      </c>
      <c r="Q3359" t="str">
        <f t="shared" si="471"/>
        <v>May-2022</v>
      </c>
      <c r="R3359" s="2" t="str">
        <f t="shared" si="476"/>
        <v>ADULTS</v>
      </c>
    </row>
    <row r="3360" spans="1:18" x14ac:dyDescent="0.35">
      <c r="A3360" s="1">
        <v>44598</v>
      </c>
      <c r="B3360" t="s">
        <v>3392</v>
      </c>
      <c r="C3360">
        <v>9</v>
      </c>
      <c r="D3360" t="s">
        <v>9</v>
      </c>
      <c r="E3360" t="s">
        <v>27</v>
      </c>
      <c r="F3360" t="s">
        <v>11</v>
      </c>
      <c r="G3360" s="6">
        <f>VLOOKUP(F3360,S$11:$T$15, 2, FALSE)</f>
        <v>2503.6022787783868</v>
      </c>
      <c r="H3360" t="s">
        <v>40</v>
      </c>
      <c r="I3360" s="2">
        <v>1116.33</v>
      </c>
      <c r="J3360" t="str">
        <f t="shared" si="472"/>
        <v>0-17</v>
      </c>
      <c r="K3360" s="2">
        <f t="shared" si="468"/>
        <v>1227.963</v>
      </c>
      <c r="L3360" s="2">
        <f t="shared" si="473"/>
        <v>1228</v>
      </c>
      <c r="M3360" s="2">
        <f t="shared" si="474"/>
        <v>1228</v>
      </c>
      <c r="N3360" s="2">
        <f t="shared" si="475"/>
        <v>1227</v>
      </c>
      <c r="O3360">
        <f t="shared" si="469"/>
        <v>2022</v>
      </c>
      <c r="P3360" t="str">
        <f t="shared" si="470"/>
        <v>Feb</v>
      </c>
      <c r="Q3360" t="str">
        <f t="shared" si="471"/>
        <v>Feb-2022</v>
      </c>
      <c r="R3360" s="2" t="str">
        <f t="shared" si="476"/>
        <v>CHILDREN</v>
      </c>
    </row>
    <row r="3361" spans="1:18" x14ac:dyDescent="0.35">
      <c r="A3361" s="1">
        <v>44673</v>
      </c>
      <c r="B3361" t="s">
        <v>3393</v>
      </c>
      <c r="C3361">
        <v>78</v>
      </c>
      <c r="D3361" t="s">
        <v>9</v>
      </c>
      <c r="E3361" t="s">
        <v>33</v>
      </c>
      <c r="F3361" t="s">
        <v>16</v>
      </c>
      <c r="G3361" s="6">
        <f>VLOOKUP(F3361,S$11:$T$15, 2, FALSE)</f>
        <v>2509.1716796874998</v>
      </c>
      <c r="H3361" t="s">
        <v>12</v>
      </c>
      <c r="I3361" s="2">
        <v>1805.47</v>
      </c>
      <c r="J3361" t="str">
        <f t="shared" si="472"/>
        <v>&gt;59</v>
      </c>
      <c r="K3361" s="2">
        <f t="shared" si="468"/>
        <v>1986.0170000000003</v>
      </c>
      <c r="L3361" s="2">
        <f t="shared" si="473"/>
        <v>1986</v>
      </c>
      <c r="M3361" s="2">
        <f t="shared" si="474"/>
        <v>1987</v>
      </c>
      <c r="N3361" s="2">
        <f t="shared" si="475"/>
        <v>1986</v>
      </c>
      <c r="O3361">
        <f t="shared" si="469"/>
        <v>2022</v>
      </c>
      <c r="P3361" t="str">
        <f t="shared" si="470"/>
        <v>Apr</v>
      </c>
      <c r="Q3361" t="str">
        <f t="shared" si="471"/>
        <v>Apr-2022</v>
      </c>
      <c r="R3361" s="2" t="str">
        <f t="shared" si="476"/>
        <v>ADULTS</v>
      </c>
    </row>
    <row r="3362" spans="1:18" x14ac:dyDescent="0.35">
      <c r="A3362" s="1">
        <v>44743</v>
      </c>
      <c r="B3362" t="s">
        <v>3394</v>
      </c>
      <c r="C3362">
        <v>21</v>
      </c>
      <c r="D3362" t="s">
        <v>21</v>
      </c>
      <c r="E3362" t="s">
        <v>25</v>
      </c>
      <c r="F3362" t="s">
        <v>30</v>
      </c>
      <c r="G3362" s="6">
        <f>VLOOKUP(F3362,S$11:$T$15, 2, FALSE)</f>
        <v>2496.7676064257025</v>
      </c>
      <c r="H3362" t="s">
        <v>40</v>
      </c>
      <c r="I3362" s="2">
        <v>1189.5899999999999</v>
      </c>
      <c r="J3362" t="str">
        <f t="shared" si="472"/>
        <v>18-39</v>
      </c>
      <c r="K3362" s="2">
        <f t="shared" si="468"/>
        <v>1308.549</v>
      </c>
      <c r="L3362" s="2">
        <f t="shared" si="473"/>
        <v>1309</v>
      </c>
      <c r="M3362" s="2">
        <f t="shared" si="474"/>
        <v>1309</v>
      </c>
      <c r="N3362" s="2">
        <f t="shared" si="475"/>
        <v>1308</v>
      </c>
      <c r="O3362">
        <f t="shared" si="469"/>
        <v>2022</v>
      </c>
      <c r="P3362" t="str">
        <f t="shared" si="470"/>
        <v>Jul</v>
      </c>
      <c r="Q3362" t="str">
        <f t="shared" si="471"/>
        <v>Jul-2022</v>
      </c>
      <c r="R3362" s="2" t="str">
        <f t="shared" si="476"/>
        <v>ADULTS</v>
      </c>
    </row>
    <row r="3363" spans="1:18" x14ac:dyDescent="0.35">
      <c r="A3363" s="1">
        <v>45229</v>
      </c>
      <c r="B3363" t="s">
        <v>3395</v>
      </c>
      <c r="C3363">
        <v>54</v>
      </c>
      <c r="D3363" t="s">
        <v>21</v>
      </c>
      <c r="E3363" t="s">
        <v>10</v>
      </c>
      <c r="F3363" t="s">
        <v>16</v>
      </c>
      <c r="G3363" s="6">
        <f>VLOOKUP(F3363,S$11:$T$15, 2, FALSE)</f>
        <v>2509.1716796874998</v>
      </c>
      <c r="H3363" t="s">
        <v>40</v>
      </c>
      <c r="I3363" s="2">
        <v>1577.52</v>
      </c>
      <c r="J3363" t="str">
        <f t="shared" si="472"/>
        <v>40-59</v>
      </c>
      <c r="K3363" s="2">
        <f t="shared" si="468"/>
        <v>1735.2720000000002</v>
      </c>
      <c r="L3363" s="2">
        <f t="shared" si="473"/>
        <v>1735</v>
      </c>
      <c r="M3363" s="2">
        <f t="shared" si="474"/>
        <v>1736</v>
      </c>
      <c r="N3363" s="2">
        <f t="shared" si="475"/>
        <v>1735</v>
      </c>
      <c r="O3363">
        <f t="shared" si="469"/>
        <v>2023</v>
      </c>
      <c r="P3363" t="str">
        <f t="shared" si="470"/>
        <v>Oct</v>
      </c>
      <c r="Q3363" t="str">
        <f t="shared" si="471"/>
        <v>Oct-2023</v>
      </c>
      <c r="R3363" s="2" t="str">
        <f t="shared" si="476"/>
        <v>ADULTS</v>
      </c>
    </row>
    <row r="3364" spans="1:18" x14ac:dyDescent="0.35">
      <c r="A3364" s="1">
        <v>45219</v>
      </c>
      <c r="B3364" t="s">
        <v>3396</v>
      </c>
      <c r="C3364">
        <v>7</v>
      </c>
      <c r="D3364" t="s">
        <v>9</v>
      </c>
      <c r="E3364" t="s">
        <v>25</v>
      </c>
      <c r="F3364" t="s">
        <v>16</v>
      </c>
      <c r="G3364" s="6">
        <f>VLOOKUP(F3364,S$11:$T$15, 2, FALSE)</f>
        <v>2509.1716796874998</v>
      </c>
      <c r="H3364" t="s">
        <v>28</v>
      </c>
      <c r="I3364" s="2">
        <v>3135.57</v>
      </c>
      <c r="J3364" t="str">
        <f t="shared" si="472"/>
        <v>0-17</v>
      </c>
      <c r="K3364" s="2">
        <f t="shared" si="468"/>
        <v>3449.1270000000004</v>
      </c>
      <c r="L3364" s="2">
        <f t="shared" si="473"/>
        <v>3449</v>
      </c>
      <c r="M3364" s="2">
        <f t="shared" si="474"/>
        <v>3450</v>
      </c>
      <c r="N3364" s="2">
        <f t="shared" si="475"/>
        <v>3449</v>
      </c>
      <c r="O3364">
        <f t="shared" si="469"/>
        <v>2023</v>
      </c>
      <c r="P3364" t="str">
        <f t="shared" si="470"/>
        <v>Oct</v>
      </c>
      <c r="Q3364" t="str">
        <f t="shared" si="471"/>
        <v>Oct-2023</v>
      </c>
      <c r="R3364" s="2" t="str">
        <f t="shared" si="476"/>
        <v>CHILDREN</v>
      </c>
    </row>
    <row r="3365" spans="1:18" x14ac:dyDescent="0.35">
      <c r="A3365" s="1">
        <v>45162</v>
      </c>
      <c r="B3365" t="s">
        <v>3397</v>
      </c>
      <c r="C3365">
        <v>5</v>
      </c>
      <c r="D3365" t="s">
        <v>9</v>
      </c>
      <c r="E3365" t="s">
        <v>15</v>
      </c>
      <c r="F3365" t="s">
        <v>16</v>
      </c>
      <c r="G3365" s="6">
        <f>VLOOKUP(F3365,S$11:$T$15, 2, FALSE)</f>
        <v>2509.1716796874998</v>
      </c>
      <c r="H3365" t="s">
        <v>28</v>
      </c>
      <c r="I3365" s="2">
        <v>3639.91</v>
      </c>
      <c r="J3365" t="str">
        <f t="shared" si="472"/>
        <v>0-17</v>
      </c>
      <c r="K3365" s="2">
        <f t="shared" si="468"/>
        <v>4003.9010000000003</v>
      </c>
      <c r="L3365" s="2">
        <f t="shared" si="473"/>
        <v>4004</v>
      </c>
      <c r="M3365" s="2">
        <f t="shared" si="474"/>
        <v>4004</v>
      </c>
      <c r="N3365" s="2">
        <f t="shared" si="475"/>
        <v>4003</v>
      </c>
      <c r="O3365">
        <f t="shared" si="469"/>
        <v>2023</v>
      </c>
      <c r="P3365" t="str">
        <f t="shared" si="470"/>
        <v>Aug</v>
      </c>
      <c r="Q3365" t="str">
        <f t="shared" si="471"/>
        <v>Aug-2023</v>
      </c>
      <c r="R3365" s="2" t="str">
        <f t="shared" si="476"/>
        <v>CHILDREN</v>
      </c>
    </row>
    <row r="3366" spans="1:18" x14ac:dyDescent="0.35">
      <c r="A3366" s="1">
        <v>44890</v>
      </c>
      <c r="B3366" t="s">
        <v>3398</v>
      </c>
      <c r="C3366">
        <v>20</v>
      </c>
      <c r="D3366" t="s">
        <v>9</v>
      </c>
      <c r="E3366" t="s">
        <v>19</v>
      </c>
      <c r="F3366" t="s">
        <v>23</v>
      </c>
      <c r="G3366" s="6">
        <f>VLOOKUP(F3366,S$11:$T$15, 2, FALSE)</f>
        <v>2440.2966694490819</v>
      </c>
      <c r="H3366" t="s">
        <v>12</v>
      </c>
      <c r="I3366" s="2">
        <v>2665.7</v>
      </c>
      <c r="J3366" t="str">
        <f t="shared" si="472"/>
        <v>18-39</v>
      </c>
      <c r="K3366" s="2">
        <f t="shared" si="468"/>
        <v>2932.27</v>
      </c>
      <c r="L3366" s="2">
        <f t="shared" si="473"/>
        <v>2932</v>
      </c>
      <c r="M3366" s="2">
        <f t="shared" si="474"/>
        <v>2933</v>
      </c>
      <c r="N3366" s="2">
        <f t="shared" si="475"/>
        <v>2932</v>
      </c>
      <c r="O3366">
        <f t="shared" si="469"/>
        <v>2022</v>
      </c>
      <c r="P3366" t="str">
        <f t="shared" si="470"/>
        <v>Nov</v>
      </c>
      <c r="Q3366" t="str">
        <f t="shared" si="471"/>
        <v>Nov-2022</v>
      </c>
      <c r="R3366" s="2" t="str">
        <f t="shared" si="476"/>
        <v>ADULTS</v>
      </c>
    </row>
    <row r="3367" spans="1:18" x14ac:dyDescent="0.35">
      <c r="A3367" s="1">
        <v>44573</v>
      </c>
      <c r="B3367" t="s">
        <v>3399</v>
      </c>
      <c r="C3367">
        <v>29</v>
      </c>
      <c r="D3367" t="s">
        <v>9</v>
      </c>
      <c r="E3367" t="s">
        <v>10</v>
      </c>
      <c r="F3367" t="s">
        <v>30</v>
      </c>
      <c r="G3367" s="6">
        <f>VLOOKUP(F3367,S$11:$T$15, 2, FALSE)</f>
        <v>2496.7676064257025</v>
      </c>
      <c r="H3367" t="s">
        <v>17</v>
      </c>
      <c r="I3367" s="2">
        <v>2462.63</v>
      </c>
      <c r="J3367" t="str">
        <f t="shared" si="472"/>
        <v>18-39</v>
      </c>
      <c r="K3367" s="2">
        <f t="shared" si="468"/>
        <v>2708.8930000000005</v>
      </c>
      <c r="L3367" s="2">
        <f t="shared" si="473"/>
        <v>2709</v>
      </c>
      <c r="M3367" s="2">
        <f t="shared" si="474"/>
        <v>2709</v>
      </c>
      <c r="N3367" s="2">
        <f t="shared" si="475"/>
        <v>2708</v>
      </c>
      <c r="O3367">
        <f t="shared" si="469"/>
        <v>2022</v>
      </c>
      <c r="P3367" t="str">
        <f t="shared" si="470"/>
        <v>Jan</v>
      </c>
      <c r="Q3367" t="str">
        <f t="shared" si="471"/>
        <v>Jan-2022</v>
      </c>
      <c r="R3367" s="2" t="str">
        <f t="shared" si="476"/>
        <v>ADULTS</v>
      </c>
    </row>
    <row r="3368" spans="1:18" x14ac:dyDescent="0.35">
      <c r="A3368" s="1">
        <v>45221</v>
      </c>
      <c r="B3368" t="s">
        <v>3400</v>
      </c>
      <c r="C3368">
        <v>38</v>
      </c>
      <c r="D3368" t="s">
        <v>21</v>
      </c>
      <c r="E3368" t="s">
        <v>35</v>
      </c>
      <c r="F3368" t="s">
        <v>23</v>
      </c>
      <c r="G3368" s="6">
        <f>VLOOKUP(F3368,S$11:$T$15, 2, FALSE)</f>
        <v>2440.2966694490819</v>
      </c>
      <c r="H3368" t="s">
        <v>12</v>
      </c>
      <c r="I3368" s="2">
        <v>4732.28</v>
      </c>
      <c r="J3368" t="str">
        <f t="shared" si="472"/>
        <v>18-39</v>
      </c>
      <c r="K3368" s="2">
        <f t="shared" si="468"/>
        <v>5205.5079999999998</v>
      </c>
      <c r="L3368" s="2">
        <f t="shared" si="473"/>
        <v>5206</v>
      </c>
      <c r="M3368" s="2">
        <f t="shared" si="474"/>
        <v>5206</v>
      </c>
      <c r="N3368" s="2">
        <f t="shared" si="475"/>
        <v>5205</v>
      </c>
      <c r="O3368">
        <f t="shared" si="469"/>
        <v>2023</v>
      </c>
      <c r="P3368" t="str">
        <f t="shared" si="470"/>
        <v>Oct</v>
      </c>
      <c r="Q3368" t="str">
        <f t="shared" si="471"/>
        <v>Oct-2023</v>
      </c>
      <c r="R3368" s="2" t="str">
        <f t="shared" si="476"/>
        <v>ADULTS</v>
      </c>
    </row>
    <row r="3369" spans="1:18" x14ac:dyDescent="0.35">
      <c r="A3369" s="1">
        <v>44927</v>
      </c>
      <c r="B3369" t="s">
        <v>3401</v>
      </c>
      <c r="C3369">
        <v>49</v>
      </c>
      <c r="D3369" t="s">
        <v>14</v>
      </c>
      <c r="E3369" t="s">
        <v>33</v>
      </c>
      <c r="F3369" t="s">
        <v>11</v>
      </c>
      <c r="G3369" s="6">
        <f>VLOOKUP(F3369,S$11:$T$15, 2, FALSE)</f>
        <v>2503.6022787783868</v>
      </c>
      <c r="H3369" t="s">
        <v>17</v>
      </c>
      <c r="I3369" s="2">
        <v>4011.08</v>
      </c>
      <c r="J3369" t="str">
        <f t="shared" si="472"/>
        <v>40-59</v>
      </c>
      <c r="K3369" s="2">
        <f t="shared" si="468"/>
        <v>4412.1880000000001</v>
      </c>
      <c r="L3369" s="2">
        <f t="shared" si="473"/>
        <v>4412</v>
      </c>
      <c r="M3369" s="2">
        <f t="shared" si="474"/>
        <v>4413</v>
      </c>
      <c r="N3369" s="2">
        <f t="shared" si="475"/>
        <v>4412</v>
      </c>
      <c r="O3369">
        <f t="shared" si="469"/>
        <v>2023</v>
      </c>
      <c r="P3369" t="str">
        <f t="shared" si="470"/>
        <v>Jan</v>
      </c>
      <c r="Q3369" t="str">
        <f t="shared" si="471"/>
        <v>Jan-2023</v>
      </c>
      <c r="R3369" s="2" t="str">
        <f t="shared" si="476"/>
        <v>ADULTS</v>
      </c>
    </row>
    <row r="3370" spans="1:18" x14ac:dyDescent="0.35">
      <c r="A3370" s="1">
        <v>44962</v>
      </c>
      <c r="B3370" t="s">
        <v>3402</v>
      </c>
      <c r="C3370">
        <v>57</v>
      </c>
      <c r="D3370" t="s">
        <v>14</v>
      </c>
      <c r="E3370" t="s">
        <v>10</v>
      </c>
      <c r="F3370" t="s">
        <v>30</v>
      </c>
      <c r="G3370" s="6">
        <f>VLOOKUP(F3370,S$11:$T$15, 2, FALSE)</f>
        <v>2496.7676064257025</v>
      </c>
      <c r="H3370" t="s">
        <v>40</v>
      </c>
      <c r="I3370" s="2">
        <v>4794.37</v>
      </c>
      <c r="J3370" t="str">
        <f t="shared" si="472"/>
        <v>40-59</v>
      </c>
      <c r="K3370" s="2">
        <f t="shared" si="468"/>
        <v>5273.8070000000007</v>
      </c>
      <c r="L3370" s="2">
        <f t="shared" si="473"/>
        <v>5274</v>
      </c>
      <c r="M3370" s="2">
        <f t="shared" si="474"/>
        <v>5274</v>
      </c>
      <c r="N3370" s="2">
        <f t="shared" si="475"/>
        <v>5273</v>
      </c>
      <c r="O3370">
        <f t="shared" si="469"/>
        <v>2023</v>
      </c>
      <c r="P3370" t="str">
        <f t="shared" si="470"/>
        <v>Feb</v>
      </c>
      <c r="Q3370" t="str">
        <f t="shared" si="471"/>
        <v>Feb-2023</v>
      </c>
      <c r="R3370" s="2" t="str">
        <f t="shared" si="476"/>
        <v>ADULTS</v>
      </c>
    </row>
    <row r="3371" spans="1:18" x14ac:dyDescent="0.35">
      <c r="A3371" s="1">
        <v>44900</v>
      </c>
      <c r="B3371" t="s">
        <v>3403</v>
      </c>
      <c r="C3371">
        <v>89</v>
      </c>
      <c r="D3371" t="s">
        <v>21</v>
      </c>
      <c r="E3371" t="s">
        <v>19</v>
      </c>
      <c r="F3371" t="s">
        <v>11</v>
      </c>
      <c r="G3371" s="6">
        <f>VLOOKUP(F3371,S$11:$T$15, 2, FALSE)</f>
        <v>2503.6022787783868</v>
      </c>
      <c r="H3371" t="s">
        <v>17</v>
      </c>
      <c r="I3371" s="2">
        <v>3587.02</v>
      </c>
      <c r="J3371" t="str">
        <f t="shared" si="472"/>
        <v>&gt;59</v>
      </c>
      <c r="K3371" s="2">
        <f t="shared" si="468"/>
        <v>3945.7220000000002</v>
      </c>
      <c r="L3371" s="2">
        <f t="shared" si="473"/>
        <v>3946</v>
      </c>
      <c r="M3371" s="2">
        <f t="shared" si="474"/>
        <v>3946</v>
      </c>
      <c r="N3371" s="2">
        <f t="shared" si="475"/>
        <v>3945</v>
      </c>
      <c r="O3371">
        <f t="shared" si="469"/>
        <v>2022</v>
      </c>
      <c r="P3371" t="str">
        <f t="shared" si="470"/>
        <v>Dec</v>
      </c>
      <c r="Q3371" t="str">
        <f t="shared" si="471"/>
        <v>Dec-2022</v>
      </c>
      <c r="R3371" s="2" t="str">
        <f t="shared" si="476"/>
        <v>ADULTS</v>
      </c>
    </row>
    <row r="3372" spans="1:18" x14ac:dyDescent="0.35">
      <c r="A3372" s="1">
        <v>45009</v>
      </c>
      <c r="B3372" t="s">
        <v>3404</v>
      </c>
      <c r="C3372">
        <v>26</v>
      </c>
      <c r="D3372" t="s">
        <v>21</v>
      </c>
      <c r="E3372" t="s">
        <v>33</v>
      </c>
      <c r="F3372" t="s">
        <v>30</v>
      </c>
      <c r="G3372" s="6">
        <f>VLOOKUP(F3372,S$11:$T$15, 2, FALSE)</f>
        <v>2496.7676064257025</v>
      </c>
      <c r="H3372" t="s">
        <v>17</v>
      </c>
      <c r="I3372" s="2">
        <v>1086.6500000000001</v>
      </c>
      <c r="J3372" t="str">
        <f t="shared" si="472"/>
        <v>18-39</v>
      </c>
      <c r="K3372" s="2">
        <f t="shared" si="468"/>
        <v>1195.3150000000003</v>
      </c>
      <c r="L3372" s="2">
        <f t="shared" si="473"/>
        <v>1195</v>
      </c>
      <c r="M3372" s="2">
        <f t="shared" si="474"/>
        <v>1196</v>
      </c>
      <c r="N3372" s="2">
        <f t="shared" si="475"/>
        <v>1195</v>
      </c>
      <c r="O3372">
        <f t="shared" si="469"/>
        <v>2023</v>
      </c>
      <c r="P3372" t="str">
        <f t="shared" si="470"/>
        <v>Mar</v>
      </c>
      <c r="Q3372" t="str">
        <f t="shared" si="471"/>
        <v>Mar-2023</v>
      </c>
      <c r="R3372" s="2" t="str">
        <f t="shared" si="476"/>
        <v>ADULTS</v>
      </c>
    </row>
    <row r="3373" spans="1:18" x14ac:dyDescent="0.35">
      <c r="A3373" s="1">
        <v>44822</v>
      </c>
      <c r="B3373" t="s">
        <v>3405</v>
      </c>
      <c r="C3373">
        <v>74</v>
      </c>
      <c r="D3373" t="s">
        <v>9</v>
      </c>
      <c r="E3373" t="s">
        <v>25</v>
      </c>
      <c r="F3373" t="s">
        <v>11</v>
      </c>
      <c r="G3373" s="6">
        <f>VLOOKUP(F3373,S$11:$T$15, 2, FALSE)</f>
        <v>2503.6022787783868</v>
      </c>
      <c r="H3373" t="s">
        <v>17</v>
      </c>
      <c r="I3373" s="2">
        <v>4379.3</v>
      </c>
      <c r="J3373" t="str">
        <f t="shared" si="472"/>
        <v>&gt;59</v>
      </c>
      <c r="K3373" s="2">
        <f t="shared" si="468"/>
        <v>4817.2300000000005</v>
      </c>
      <c r="L3373" s="2">
        <f t="shared" si="473"/>
        <v>4817</v>
      </c>
      <c r="M3373" s="2">
        <f t="shared" si="474"/>
        <v>4818</v>
      </c>
      <c r="N3373" s="2">
        <f t="shared" si="475"/>
        <v>4817</v>
      </c>
      <c r="O3373">
        <f t="shared" si="469"/>
        <v>2022</v>
      </c>
      <c r="P3373" t="str">
        <f t="shared" si="470"/>
        <v>Sep</v>
      </c>
      <c r="Q3373" t="str">
        <f t="shared" si="471"/>
        <v>Sep-2022</v>
      </c>
      <c r="R3373" s="2" t="str">
        <f t="shared" si="476"/>
        <v>ADULTS</v>
      </c>
    </row>
    <row r="3374" spans="1:18" x14ac:dyDescent="0.35">
      <c r="A3374" s="1">
        <v>44989</v>
      </c>
      <c r="B3374" t="s">
        <v>3406</v>
      </c>
      <c r="C3374">
        <v>32</v>
      </c>
      <c r="D3374" t="s">
        <v>9</v>
      </c>
      <c r="E3374" t="s">
        <v>35</v>
      </c>
      <c r="F3374" t="s">
        <v>30</v>
      </c>
      <c r="G3374" s="6">
        <f>VLOOKUP(F3374,S$11:$T$15, 2, FALSE)</f>
        <v>2496.7676064257025</v>
      </c>
      <c r="H3374" t="s">
        <v>17</v>
      </c>
      <c r="I3374" s="2">
        <v>1358.52</v>
      </c>
      <c r="J3374" t="str">
        <f t="shared" si="472"/>
        <v>18-39</v>
      </c>
      <c r="K3374" s="2">
        <f t="shared" si="468"/>
        <v>1494.3720000000001</v>
      </c>
      <c r="L3374" s="2">
        <f t="shared" si="473"/>
        <v>1494</v>
      </c>
      <c r="M3374" s="2">
        <f t="shared" si="474"/>
        <v>1495</v>
      </c>
      <c r="N3374" s="2">
        <f t="shared" si="475"/>
        <v>1494</v>
      </c>
      <c r="O3374">
        <f t="shared" si="469"/>
        <v>2023</v>
      </c>
      <c r="P3374" t="str">
        <f t="shared" si="470"/>
        <v>Mar</v>
      </c>
      <c r="Q3374" t="str">
        <f t="shared" si="471"/>
        <v>Mar-2023</v>
      </c>
      <c r="R3374" s="2" t="str">
        <f t="shared" si="476"/>
        <v>ADULTS</v>
      </c>
    </row>
    <row r="3375" spans="1:18" x14ac:dyDescent="0.35">
      <c r="A3375" s="1">
        <v>44701</v>
      </c>
      <c r="B3375" t="s">
        <v>3407</v>
      </c>
      <c r="C3375">
        <v>46</v>
      </c>
      <c r="D3375" t="s">
        <v>14</v>
      </c>
      <c r="E3375" t="s">
        <v>10</v>
      </c>
      <c r="F3375" t="s">
        <v>11</v>
      </c>
      <c r="G3375" s="6">
        <f>VLOOKUP(F3375,S$11:$T$15, 2, FALSE)</f>
        <v>2503.6022787783868</v>
      </c>
      <c r="H3375" t="s">
        <v>12</v>
      </c>
      <c r="I3375" s="2">
        <v>4149.8999999999996</v>
      </c>
      <c r="J3375" t="str">
        <f t="shared" si="472"/>
        <v>40-59</v>
      </c>
      <c r="K3375" s="2">
        <f t="shared" si="468"/>
        <v>4564.8900000000003</v>
      </c>
      <c r="L3375" s="2">
        <f t="shared" si="473"/>
        <v>4565</v>
      </c>
      <c r="M3375" s="2">
        <f t="shared" si="474"/>
        <v>4565</v>
      </c>
      <c r="N3375" s="2">
        <f t="shared" si="475"/>
        <v>4564</v>
      </c>
      <c r="O3375">
        <f t="shared" si="469"/>
        <v>2022</v>
      </c>
      <c r="P3375" t="str">
        <f t="shared" si="470"/>
        <v>May</v>
      </c>
      <c r="Q3375" t="str">
        <f t="shared" si="471"/>
        <v>May-2022</v>
      </c>
      <c r="R3375" s="2" t="str">
        <f t="shared" si="476"/>
        <v>ADULTS</v>
      </c>
    </row>
    <row r="3376" spans="1:18" x14ac:dyDescent="0.35">
      <c r="A3376" s="1">
        <v>45101</v>
      </c>
      <c r="B3376" t="s">
        <v>3408</v>
      </c>
      <c r="C3376">
        <v>39</v>
      </c>
      <c r="D3376" t="s">
        <v>9</v>
      </c>
      <c r="E3376" t="s">
        <v>33</v>
      </c>
      <c r="F3376" t="s">
        <v>16</v>
      </c>
      <c r="G3376" s="6">
        <f>VLOOKUP(F3376,S$11:$T$15, 2, FALSE)</f>
        <v>2509.1716796874998</v>
      </c>
      <c r="H3376" t="s">
        <v>40</v>
      </c>
      <c r="I3376" s="2">
        <v>517.99</v>
      </c>
      <c r="J3376" t="str">
        <f t="shared" si="472"/>
        <v>18-39</v>
      </c>
      <c r="K3376" s="2">
        <f t="shared" si="468"/>
        <v>569.7890000000001</v>
      </c>
      <c r="L3376" s="2">
        <f t="shared" si="473"/>
        <v>570</v>
      </c>
      <c r="M3376" s="2">
        <f t="shared" si="474"/>
        <v>570</v>
      </c>
      <c r="N3376" s="2">
        <f t="shared" si="475"/>
        <v>569</v>
      </c>
      <c r="O3376">
        <f t="shared" si="469"/>
        <v>2023</v>
      </c>
      <c r="P3376" t="str">
        <f t="shared" si="470"/>
        <v>Jun</v>
      </c>
      <c r="Q3376" t="str">
        <f t="shared" si="471"/>
        <v>Jun-2023</v>
      </c>
      <c r="R3376" s="2" t="str">
        <f t="shared" si="476"/>
        <v>ADULTS</v>
      </c>
    </row>
    <row r="3377" spans="1:18" x14ac:dyDescent="0.35">
      <c r="A3377" s="1">
        <v>45064</v>
      </c>
      <c r="B3377" t="s">
        <v>3409</v>
      </c>
      <c r="C3377">
        <v>25</v>
      </c>
      <c r="D3377" t="s">
        <v>21</v>
      </c>
      <c r="E3377" t="s">
        <v>15</v>
      </c>
      <c r="F3377" t="s">
        <v>30</v>
      </c>
      <c r="G3377" s="6">
        <f>VLOOKUP(F3377,S$11:$T$15, 2, FALSE)</f>
        <v>2496.7676064257025</v>
      </c>
      <c r="H3377" t="s">
        <v>37</v>
      </c>
      <c r="I3377" s="2">
        <v>2058.63</v>
      </c>
      <c r="J3377" t="str">
        <f t="shared" si="472"/>
        <v>18-39</v>
      </c>
      <c r="K3377" s="2">
        <f t="shared" si="468"/>
        <v>2264.4930000000004</v>
      </c>
      <c r="L3377" s="2">
        <f t="shared" si="473"/>
        <v>2264</v>
      </c>
      <c r="M3377" s="2">
        <f t="shared" si="474"/>
        <v>2265</v>
      </c>
      <c r="N3377" s="2">
        <f t="shared" si="475"/>
        <v>2264</v>
      </c>
      <c r="O3377">
        <f t="shared" si="469"/>
        <v>2023</v>
      </c>
      <c r="P3377" t="str">
        <f t="shared" si="470"/>
        <v>May</v>
      </c>
      <c r="Q3377" t="str">
        <f t="shared" si="471"/>
        <v>May-2023</v>
      </c>
      <c r="R3377" s="2" t="str">
        <f t="shared" si="476"/>
        <v>ADULTS</v>
      </c>
    </row>
    <row r="3378" spans="1:18" x14ac:dyDescent="0.35">
      <c r="A3378" s="1">
        <v>44948</v>
      </c>
      <c r="B3378" t="s">
        <v>3410</v>
      </c>
      <c r="C3378">
        <v>59</v>
      </c>
      <c r="D3378" t="s">
        <v>9</v>
      </c>
      <c r="E3378" t="s">
        <v>10</v>
      </c>
      <c r="F3378" t="s">
        <v>30</v>
      </c>
      <c r="G3378" s="6">
        <f>VLOOKUP(F3378,S$11:$T$15, 2, FALSE)</f>
        <v>2496.7676064257025</v>
      </c>
      <c r="H3378" t="s">
        <v>28</v>
      </c>
      <c r="I3378" s="2">
        <v>4217.76</v>
      </c>
      <c r="J3378" t="str">
        <f t="shared" si="472"/>
        <v>40-59</v>
      </c>
      <c r="K3378" s="2">
        <f t="shared" si="468"/>
        <v>4639.536000000001</v>
      </c>
      <c r="L3378" s="2">
        <f t="shared" si="473"/>
        <v>4640</v>
      </c>
      <c r="M3378" s="2">
        <f t="shared" si="474"/>
        <v>4640</v>
      </c>
      <c r="N3378" s="2">
        <f t="shared" si="475"/>
        <v>4639</v>
      </c>
      <c r="O3378">
        <f t="shared" si="469"/>
        <v>2023</v>
      </c>
      <c r="P3378" t="str">
        <f t="shared" si="470"/>
        <v>Jan</v>
      </c>
      <c r="Q3378" t="str">
        <f t="shared" si="471"/>
        <v>Jan-2023</v>
      </c>
      <c r="R3378" s="2" t="str">
        <f t="shared" si="476"/>
        <v>ADULTS</v>
      </c>
    </row>
    <row r="3379" spans="1:18" x14ac:dyDescent="0.35">
      <c r="A3379" s="1">
        <v>44813</v>
      </c>
      <c r="B3379" t="s">
        <v>3411</v>
      </c>
      <c r="C3379">
        <v>28</v>
      </c>
      <c r="D3379" t="s">
        <v>14</v>
      </c>
      <c r="E3379" t="s">
        <v>15</v>
      </c>
      <c r="F3379" t="s">
        <v>11</v>
      </c>
      <c r="G3379" s="6">
        <f>VLOOKUP(F3379,S$11:$T$15, 2, FALSE)</f>
        <v>2503.6022787783868</v>
      </c>
      <c r="H3379" t="s">
        <v>12</v>
      </c>
      <c r="I3379" s="2">
        <v>3104.37</v>
      </c>
      <c r="J3379" t="str">
        <f t="shared" si="472"/>
        <v>18-39</v>
      </c>
      <c r="K3379" s="2">
        <f t="shared" si="468"/>
        <v>3414.8070000000002</v>
      </c>
      <c r="L3379" s="2">
        <f t="shared" si="473"/>
        <v>3415</v>
      </c>
      <c r="M3379" s="2">
        <f t="shared" si="474"/>
        <v>3415</v>
      </c>
      <c r="N3379" s="2">
        <f t="shared" si="475"/>
        <v>3414</v>
      </c>
      <c r="O3379">
        <f t="shared" si="469"/>
        <v>2022</v>
      </c>
      <c r="P3379" t="str">
        <f t="shared" si="470"/>
        <v>Sep</v>
      </c>
      <c r="Q3379" t="str">
        <f t="shared" si="471"/>
        <v>Sep-2022</v>
      </c>
      <c r="R3379" s="2" t="str">
        <f t="shared" si="476"/>
        <v>ADULTS</v>
      </c>
    </row>
    <row r="3380" spans="1:18" x14ac:dyDescent="0.35">
      <c r="A3380" s="1">
        <v>45217</v>
      </c>
      <c r="B3380" t="s">
        <v>3412</v>
      </c>
      <c r="C3380">
        <v>36</v>
      </c>
      <c r="D3380" t="s">
        <v>21</v>
      </c>
      <c r="E3380" t="s">
        <v>22</v>
      </c>
      <c r="F3380" t="s">
        <v>23</v>
      </c>
      <c r="G3380" s="6">
        <f>VLOOKUP(F3380,S$11:$T$15, 2, FALSE)</f>
        <v>2440.2966694490819</v>
      </c>
      <c r="H3380" t="s">
        <v>12</v>
      </c>
      <c r="I3380" s="2">
        <v>287.77</v>
      </c>
      <c r="J3380" t="str">
        <f t="shared" si="472"/>
        <v>18-39</v>
      </c>
      <c r="K3380" s="2">
        <f t="shared" si="468"/>
        <v>316.54700000000003</v>
      </c>
      <c r="L3380" s="2">
        <f t="shared" si="473"/>
        <v>317</v>
      </c>
      <c r="M3380" s="2">
        <f t="shared" si="474"/>
        <v>317</v>
      </c>
      <c r="N3380" s="2">
        <f t="shared" si="475"/>
        <v>316</v>
      </c>
      <c r="O3380">
        <f t="shared" si="469"/>
        <v>2023</v>
      </c>
      <c r="P3380" t="str">
        <f t="shared" si="470"/>
        <v>Oct</v>
      </c>
      <c r="Q3380" t="str">
        <f t="shared" si="471"/>
        <v>Oct-2023</v>
      </c>
      <c r="R3380" s="2" t="str">
        <f t="shared" si="476"/>
        <v>ADULTS</v>
      </c>
    </row>
    <row r="3381" spans="1:18" x14ac:dyDescent="0.35">
      <c r="A3381" s="1">
        <v>44664</v>
      </c>
      <c r="B3381" t="s">
        <v>3413</v>
      </c>
      <c r="C3381">
        <v>88</v>
      </c>
      <c r="D3381" t="s">
        <v>21</v>
      </c>
      <c r="E3381" t="s">
        <v>27</v>
      </c>
      <c r="F3381" t="s">
        <v>30</v>
      </c>
      <c r="G3381" s="6">
        <f>VLOOKUP(F3381,S$11:$T$15, 2, FALSE)</f>
        <v>2496.7676064257025</v>
      </c>
      <c r="H3381" t="s">
        <v>28</v>
      </c>
      <c r="I3381" s="2">
        <v>2799.12</v>
      </c>
      <c r="J3381" t="str">
        <f t="shared" si="472"/>
        <v>&gt;59</v>
      </c>
      <c r="K3381" s="2">
        <f t="shared" si="468"/>
        <v>3079.0320000000002</v>
      </c>
      <c r="L3381" s="2">
        <f t="shared" si="473"/>
        <v>3079</v>
      </c>
      <c r="M3381" s="2">
        <f t="shared" si="474"/>
        <v>3080</v>
      </c>
      <c r="N3381" s="2">
        <f t="shared" si="475"/>
        <v>3079</v>
      </c>
      <c r="O3381">
        <f t="shared" si="469"/>
        <v>2022</v>
      </c>
      <c r="P3381" t="str">
        <f t="shared" si="470"/>
        <v>Apr</v>
      </c>
      <c r="Q3381" t="str">
        <f t="shared" si="471"/>
        <v>Apr-2022</v>
      </c>
      <c r="R3381" s="2" t="str">
        <f t="shared" si="476"/>
        <v>ADULTS</v>
      </c>
    </row>
    <row r="3382" spans="1:18" x14ac:dyDescent="0.35">
      <c r="A3382" s="1">
        <v>44601</v>
      </c>
      <c r="B3382" t="s">
        <v>3414</v>
      </c>
      <c r="C3382">
        <v>12</v>
      </c>
      <c r="D3382" t="s">
        <v>9</v>
      </c>
      <c r="E3382" t="s">
        <v>35</v>
      </c>
      <c r="F3382" t="s">
        <v>30</v>
      </c>
      <c r="G3382" s="6">
        <f>VLOOKUP(F3382,S$11:$T$15, 2, FALSE)</f>
        <v>2496.7676064257025</v>
      </c>
      <c r="H3382" t="s">
        <v>17</v>
      </c>
      <c r="I3382" s="2">
        <v>2337.75</v>
      </c>
      <c r="J3382" t="str">
        <f t="shared" si="472"/>
        <v>0-17</v>
      </c>
      <c r="K3382" s="2">
        <f t="shared" si="468"/>
        <v>2571.5250000000001</v>
      </c>
      <c r="L3382" s="2">
        <f t="shared" si="473"/>
        <v>2572</v>
      </c>
      <c r="M3382" s="2">
        <f t="shared" si="474"/>
        <v>2572</v>
      </c>
      <c r="N3382" s="2">
        <f t="shared" si="475"/>
        <v>2571</v>
      </c>
      <c r="O3382">
        <f t="shared" si="469"/>
        <v>2022</v>
      </c>
      <c r="P3382" t="str">
        <f t="shared" si="470"/>
        <v>Feb</v>
      </c>
      <c r="Q3382" t="str">
        <f t="shared" si="471"/>
        <v>Feb-2022</v>
      </c>
      <c r="R3382" s="2" t="str">
        <f t="shared" si="476"/>
        <v>CHILDREN</v>
      </c>
    </row>
    <row r="3383" spans="1:18" x14ac:dyDescent="0.35">
      <c r="A3383" s="1">
        <v>44816</v>
      </c>
      <c r="B3383" t="s">
        <v>3415</v>
      </c>
      <c r="C3383">
        <v>36</v>
      </c>
      <c r="D3383" t="s">
        <v>9</v>
      </c>
      <c r="E3383" t="s">
        <v>25</v>
      </c>
      <c r="F3383" t="s">
        <v>16</v>
      </c>
      <c r="G3383" s="6">
        <f>VLOOKUP(F3383,S$11:$T$15, 2, FALSE)</f>
        <v>2509.1716796874998</v>
      </c>
      <c r="H3383" t="s">
        <v>28</v>
      </c>
      <c r="I3383" s="2">
        <v>4618.6000000000004</v>
      </c>
      <c r="J3383" t="str">
        <f t="shared" si="472"/>
        <v>18-39</v>
      </c>
      <c r="K3383" s="2">
        <f t="shared" si="468"/>
        <v>5080.4600000000009</v>
      </c>
      <c r="L3383" s="2">
        <f t="shared" si="473"/>
        <v>5080</v>
      </c>
      <c r="M3383" s="2">
        <f t="shared" si="474"/>
        <v>5081</v>
      </c>
      <c r="N3383" s="2">
        <f t="shared" si="475"/>
        <v>5080</v>
      </c>
      <c r="O3383">
        <f t="shared" si="469"/>
        <v>2022</v>
      </c>
      <c r="P3383" t="str">
        <f t="shared" si="470"/>
        <v>Sep</v>
      </c>
      <c r="Q3383" t="str">
        <f t="shared" si="471"/>
        <v>Sep-2022</v>
      </c>
      <c r="R3383" s="2" t="str">
        <f t="shared" si="476"/>
        <v>ADULTS</v>
      </c>
    </row>
    <row r="3384" spans="1:18" x14ac:dyDescent="0.35">
      <c r="A3384" s="1">
        <v>44953</v>
      </c>
      <c r="B3384" t="s">
        <v>3416</v>
      </c>
      <c r="C3384">
        <v>68</v>
      </c>
      <c r="D3384" t="s">
        <v>14</v>
      </c>
      <c r="E3384" t="s">
        <v>22</v>
      </c>
      <c r="F3384" t="s">
        <v>11</v>
      </c>
      <c r="G3384" s="6">
        <f>VLOOKUP(F3384,S$11:$T$15, 2, FALSE)</f>
        <v>2503.6022787783868</v>
      </c>
      <c r="H3384" t="s">
        <v>40</v>
      </c>
      <c r="I3384" s="2">
        <v>2065.2399999999998</v>
      </c>
      <c r="J3384" t="str">
        <f t="shared" si="472"/>
        <v>&gt;59</v>
      </c>
      <c r="K3384" s="2">
        <f t="shared" si="468"/>
        <v>2271.7640000000001</v>
      </c>
      <c r="L3384" s="2">
        <f t="shared" si="473"/>
        <v>2272</v>
      </c>
      <c r="M3384" s="2">
        <f t="shared" si="474"/>
        <v>2272</v>
      </c>
      <c r="N3384" s="2">
        <f t="shared" si="475"/>
        <v>2271</v>
      </c>
      <c r="O3384">
        <f t="shared" si="469"/>
        <v>2023</v>
      </c>
      <c r="P3384" t="str">
        <f t="shared" si="470"/>
        <v>Jan</v>
      </c>
      <c r="Q3384" t="str">
        <f t="shared" si="471"/>
        <v>Jan-2023</v>
      </c>
      <c r="R3384" s="2" t="str">
        <f t="shared" si="476"/>
        <v>ADULTS</v>
      </c>
    </row>
    <row r="3385" spans="1:18" x14ac:dyDescent="0.35">
      <c r="A3385" s="1">
        <v>44899</v>
      </c>
      <c r="B3385" t="s">
        <v>3417</v>
      </c>
      <c r="C3385">
        <v>86</v>
      </c>
      <c r="D3385" t="s">
        <v>21</v>
      </c>
      <c r="E3385" t="s">
        <v>22</v>
      </c>
      <c r="F3385" t="s">
        <v>16</v>
      </c>
      <c r="G3385" s="6">
        <f>VLOOKUP(F3385,S$11:$T$15, 2, FALSE)</f>
        <v>2509.1716796874998</v>
      </c>
      <c r="H3385" t="s">
        <v>12</v>
      </c>
      <c r="I3385" s="2">
        <v>223.96</v>
      </c>
      <c r="J3385" t="str">
        <f t="shared" si="472"/>
        <v>&gt;59</v>
      </c>
      <c r="K3385" s="2">
        <f t="shared" si="468"/>
        <v>246.35600000000002</v>
      </c>
      <c r="L3385" s="2">
        <f t="shared" si="473"/>
        <v>246</v>
      </c>
      <c r="M3385" s="2">
        <f t="shared" si="474"/>
        <v>247</v>
      </c>
      <c r="N3385" s="2">
        <f t="shared" si="475"/>
        <v>246</v>
      </c>
      <c r="O3385">
        <f t="shared" si="469"/>
        <v>2022</v>
      </c>
      <c r="P3385" t="str">
        <f t="shared" si="470"/>
        <v>Dec</v>
      </c>
      <c r="Q3385" t="str">
        <f t="shared" si="471"/>
        <v>Dec-2022</v>
      </c>
      <c r="R3385" s="2" t="str">
        <f t="shared" si="476"/>
        <v>ADULTS</v>
      </c>
    </row>
    <row r="3386" spans="1:18" x14ac:dyDescent="0.35">
      <c r="A3386" s="1">
        <v>45048</v>
      </c>
      <c r="B3386" t="s">
        <v>3418</v>
      </c>
      <c r="C3386">
        <v>1</v>
      </c>
      <c r="D3386" t="s">
        <v>9</v>
      </c>
      <c r="E3386" t="s">
        <v>33</v>
      </c>
      <c r="F3386" t="s">
        <v>16</v>
      </c>
      <c r="G3386" s="6">
        <f>VLOOKUP(F3386,S$11:$T$15, 2, FALSE)</f>
        <v>2509.1716796874998</v>
      </c>
      <c r="H3386" t="s">
        <v>40</v>
      </c>
      <c r="I3386" s="2">
        <v>2446.35</v>
      </c>
      <c r="J3386" t="str">
        <f t="shared" si="472"/>
        <v>0-17</v>
      </c>
      <c r="K3386" s="2">
        <f t="shared" si="468"/>
        <v>2690.9850000000001</v>
      </c>
      <c r="L3386" s="2">
        <f t="shared" si="473"/>
        <v>2691</v>
      </c>
      <c r="M3386" s="2">
        <f t="shared" si="474"/>
        <v>2691</v>
      </c>
      <c r="N3386" s="2">
        <f t="shared" si="475"/>
        <v>2690</v>
      </c>
      <c r="O3386">
        <f t="shared" si="469"/>
        <v>2023</v>
      </c>
      <c r="P3386" t="str">
        <f t="shared" si="470"/>
        <v>May</v>
      </c>
      <c r="Q3386" t="str">
        <f t="shared" si="471"/>
        <v>May-2023</v>
      </c>
      <c r="R3386" s="2" t="str">
        <f t="shared" si="476"/>
        <v>CHILDREN</v>
      </c>
    </row>
    <row r="3387" spans="1:18" x14ac:dyDescent="0.35">
      <c r="A3387" s="1">
        <v>45151</v>
      </c>
      <c r="B3387" t="s">
        <v>3419</v>
      </c>
      <c r="C3387">
        <v>13</v>
      </c>
      <c r="D3387" t="s">
        <v>14</v>
      </c>
      <c r="E3387" t="s">
        <v>15</v>
      </c>
      <c r="F3387" t="s">
        <v>16</v>
      </c>
      <c r="G3387" s="6">
        <f>VLOOKUP(F3387,S$11:$T$15, 2, FALSE)</f>
        <v>2509.1716796874998</v>
      </c>
      <c r="H3387" t="s">
        <v>28</v>
      </c>
      <c r="I3387" s="2">
        <v>1100.8599999999999</v>
      </c>
      <c r="J3387" t="str">
        <f t="shared" si="472"/>
        <v>0-17</v>
      </c>
      <c r="K3387" s="2">
        <f t="shared" si="468"/>
        <v>1210.9459999999999</v>
      </c>
      <c r="L3387" s="2">
        <f t="shared" si="473"/>
        <v>1211</v>
      </c>
      <c r="M3387" s="2">
        <f t="shared" si="474"/>
        <v>1211</v>
      </c>
      <c r="N3387" s="2">
        <f t="shared" si="475"/>
        <v>1210</v>
      </c>
      <c r="O3387">
        <f t="shared" si="469"/>
        <v>2023</v>
      </c>
      <c r="P3387" t="str">
        <f t="shared" si="470"/>
        <v>Aug</v>
      </c>
      <c r="Q3387" t="str">
        <f t="shared" si="471"/>
        <v>Aug-2023</v>
      </c>
      <c r="R3387" s="2" t="str">
        <f t="shared" si="476"/>
        <v>CHILDREN</v>
      </c>
    </row>
    <row r="3388" spans="1:18" x14ac:dyDescent="0.35">
      <c r="A3388" s="1">
        <v>44744</v>
      </c>
      <c r="B3388" t="s">
        <v>3420</v>
      </c>
      <c r="C3388">
        <v>7</v>
      </c>
      <c r="D3388" t="s">
        <v>21</v>
      </c>
      <c r="E3388" t="s">
        <v>25</v>
      </c>
      <c r="F3388" t="s">
        <v>16</v>
      </c>
      <c r="G3388" s="6">
        <f>VLOOKUP(F3388,S$11:$T$15, 2, FALSE)</f>
        <v>2509.1716796874998</v>
      </c>
      <c r="H3388" t="s">
        <v>28</v>
      </c>
      <c r="I3388" s="2">
        <v>2195.79</v>
      </c>
      <c r="J3388" t="str">
        <f t="shared" si="472"/>
        <v>0-17</v>
      </c>
      <c r="K3388" s="2">
        <f t="shared" si="468"/>
        <v>2415.3690000000001</v>
      </c>
      <c r="L3388" s="2">
        <f t="shared" si="473"/>
        <v>2415</v>
      </c>
      <c r="M3388" s="2">
        <f t="shared" si="474"/>
        <v>2416</v>
      </c>
      <c r="N3388" s="2">
        <f t="shared" si="475"/>
        <v>2415</v>
      </c>
      <c r="O3388">
        <f t="shared" si="469"/>
        <v>2022</v>
      </c>
      <c r="P3388" t="str">
        <f t="shared" si="470"/>
        <v>Jul</v>
      </c>
      <c r="Q3388" t="str">
        <f t="shared" si="471"/>
        <v>Jul-2022</v>
      </c>
      <c r="R3388" s="2" t="str">
        <f t="shared" si="476"/>
        <v>CHILDREN</v>
      </c>
    </row>
    <row r="3389" spans="1:18" x14ac:dyDescent="0.35">
      <c r="A3389" s="1">
        <v>44632</v>
      </c>
      <c r="B3389" t="s">
        <v>3421</v>
      </c>
      <c r="C3389">
        <v>26</v>
      </c>
      <c r="D3389" t="s">
        <v>9</v>
      </c>
      <c r="E3389" t="s">
        <v>19</v>
      </c>
      <c r="F3389" t="s">
        <v>16</v>
      </c>
      <c r="G3389" s="6">
        <f>VLOOKUP(F3389,S$11:$T$15, 2, FALSE)</f>
        <v>2509.1716796874998</v>
      </c>
      <c r="H3389" t="s">
        <v>17</v>
      </c>
      <c r="I3389" s="2">
        <v>4188.43</v>
      </c>
      <c r="J3389" t="str">
        <f t="shared" si="472"/>
        <v>18-39</v>
      </c>
      <c r="K3389" s="2">
        <f t="shared" si="468"/>
        <v>4607.273000000001</v>
      </c>
      <c r="L3389" s="2">
        <f t="shared" si="473"/>
        <v>4607</v>
      </c>
      <c r="M3389" s="2">
        <f t="shared" si="474"/>
        <v>4608</v>
      </c>
      <c r="N3389" s="2">
        <f t="shared" si="475"/>
        <v>4607</v>
      </c>
      <c r="O3389">
        <f t="shared" si="469"/>
        <v>2022</v>
      </c>
      <c r="P3389" t="str">
        <f t="shared" si="470"/>
        <v>Mar</v>
      </c>
      <c r="Q3389" t="str">
        <f t="shared" si="471"/>
        <v>Mar-2022</v>
      </c>
      <c r="R3389" s="2" t="str">
        <f t="shared" si="476"/>
        <v>ADULTS</v>
      </c>
    </row>
    <row r="3390" spans="1:18" x14ac:dyDescent="0.35">
      <c r="A3390" s="1">
        <v>44648</v>
      </c>
      <c r="B3390" t="s">
        <v>3422</v>
      </c>
      <c r="C3390">
        <v>14</v>
      </c>
      <c r="D3390" t="s">
        <v>21</v>
      </c>
      <c r="E3390" t="s">
        <v>22</v>
      </c>
      <c r="F3390" t="s">
        <v>30</v>
      </c>
      <c r="G3390" s="6">
        <f>VLOOKUP(F3390,S$11:$T$15, 2, FALSE)</f>
        <v>2496.7676064257025</v>
      </c>
      <c r="H3390" t="s">
        <v>12</v>
      </c>
      <c r="I3390" s="2">
        <v>1961.4</v>
      </c>
      <c r="J3390" t="str">
        <f t="shared" si="472"/>
        <v>0-17</v>
      </c>
      <c r="K3390" s="2">
        <f t="shared" si="468"/>
        <v>2157.5400000000004</v>
      </c>
      <c r="L3390" s="2">
        <f t="shared" si="473"/>
        <v>2158</v>
      </c>
      <c r="M3390" s="2">
        <f t="shared" si="474"/>
        <v>2158</v>
      </c>
      <c r="N3390" s="2">
        <f t="shared" si="475"/>
        <v>2157</v>
      </c>
      <c r="O3390">
        <f t="shared" si="469"/>
        <v>2022</v>
      </c>
      <c r="P3390" t="str">
        <f t="shared" si="470"/>
        <v>Mar</v>
      </c>
      <c r="Q3390" t="str">
        <f t="shared" si="471"/>
        <v>Mar-2022</v>
      </c>
      <c r="R3390" s="2" t="str">
        <f t="shared" si="476"/>
        <v>CHILDREN</v>
      </c>
    </row>
    <row r="3391" spans="1:18" x14ac:dyDescent="0.35">
      <c r="A3391" s="1">
        <v>45049</v>
      </c>
      <c r="B3391" t="s">
        <v>3423</v>
      </c>
      <c r="C3391">
        <v>76</v>
      </c>
      <c r="D3391" t="s">
        <v>14</v>
      </c>
      <c r="E3391" t="s">
        <v>27</v>
      </c>
      <c r="F3391" t="s">
        <v>11</v>
      </c>
      <c r="G3391" s="6">
        <f>VLOOKUP(F3391,S$11:$T$15, 2, FALSE)</f>
        <v>2503.6022787783868</v>
      </c>
      <c r="H3391" t="s">
        <v>37</v>
      </c>
      <c r="I3391" s="2">
        <v>707.91</v>
      </c>
      <c r="J3391" t="str">
        <f t="shared" si="472"/>
        <v>&gt;59</v>
      </c>
      <c r="K3391" s="2">
        <f t="shared" si="468"/>
        <v>778.70100000000002</v>
      </c>
      <c r="L3391" s="2">
        <f t="shared" si="473"/>
        <v>779</v>
      </c>
      <c r="M3391" s="2">
        <f t="shared" si="474"/>
        <v>779</v>
      </c>
      <c r="N3391" s="2">
        <f t="shared" si="475"/>
        <v>778</v>
      </c>
      <c r="O3391">
        <f t="shared" si="469"/>
        <v>2023</v>
      </c>
      <c r="P3391" t="str">
        <f t="shared" si="470"/>
        <v>May</v>
      </c>
      <c r="Q3391" t="str">
        <f t="shared" si="471"/>
        <v>May-2023</v>
      </c>
      <c r="R3391" s="2" t="str">
        <f t="shared" si="476"/>
        <v>ADULTS</v>
      </c>
    </row>
    <row r="3392" spans="1:18" x14ac:dyDescent="0.35">
      <c r="A3392" s="1">
        <v>44786</v>
      </c>
      <c r="B3392" t="s">
        <v>3424</v>
      </c>
      <c r="C3392">
        <v>94</v>
      </c>
      <c r="D3392" t="s">
        <v>9</v>
      </c>
      <c r="E3392" t="s">
        <v>10</v>
      </c>
      <c r="F3392" t="s">
        <v>11</v>
      </c>
      <c r="G3392" s="6">
        <f>VLOOKUP(F3392,S$11:$T$15, 2, FALSE)</f>
        <v>2503.6022787783868</v>
      </c>
      <c r="H3392" t="s">
        <v>12</v>
      </c>
      <c r="I3392" s="2">
        <v>2506.7800000000002</v>
      </c>
      <c r="J3392" t="str">
        <f t="shared" si="472"/>
        <v>&gt;59</v>
      </c>
      <c r="K3392" s="2">
        <f t="shared" si="468"/>
        <v>2757.4580000000005</v>
      </c>
      <c r="L3392" s="2">
        <f t="shared" si="473"/>
        <v>2757</v>
      </c>
      <c r="M3392" s="2">
        <f t="shared" si="474"/>
        <v>2758</v>
      </c>
      <c r="N3392" s="2">
        <f t="shared" si="475"/>
        <v>2757</v>
      </c>
      <c r="O3392">
        <f t="shared" si="469"/>
        <v>2022</v>
      </c>
      <c r="P3392" t="str">
        <f t="shared" si="470"/>
        <v>Aug</v>
      </c>
      <c r="Q3392" t="str">
        <f t="shared" si="471"/>
        <v>Aug-2022</v>
      </c>
      <c r="R3392" s="2" t="str">
        <f t="shared" si="476"/>
        <v>ADULTS</v>
      </c>
    </row>
    <row r="3393" spans="1:18" x14ac:dyDescent="0.35">
      <c r="A3393" s="1">
        <v>45036</v>
      </c>
      <c r="B3393" t="s">
        <v>3425</v>
      </c>
      <c r="C3393">
        <v>13</v>
      </c>
      <c r="D3393" t="s">
        <v>9</v>
      </c>
      <c r="E3393" t="s">
        <v>33</v>
      </c>
      <c r="F3393" t="s">
        <v>30</v>
      </c>
      <c r="G3393" s="6">
        <f>VLOOKUP(F3393,S$11:$T$15, 2, FALSE)</f>
        <v>2496.7676064257025</v>
      </c>
      <c r="H3393" t="s">
        <v>17</v>
      </c>
      <c r="I3393" s="2">
        <v>2572.0700000000002</v>
      </c>
      <c r="J3393" t="str">
        <f t="shared" si="472"/>
        <v>0-17</v>
      </c>
      <c r="K3393" s="2">
        <f t="shared" si="468"/>
        <v>2829.2770000000005</v>
      </c>
      <c r="L3393" s="2">
        <f t="shared" si="473"/>
        <v>2829</v>
      </c>
      <c r="M3393" s="2">
        <f t="shared" si="474"/>
        <v>2830</v>
      </c>
      <c r="N3393" s="2">
        <f t="shared" si="475"/>
        <v>2829</v>
      </c>
      <c r="O3393">
        <f t="shared" si="469"/>
        <v>2023</v>
      </c>
      <c r="P3393" t="str">
        <f t="shared" si="470"/>
        <v>Apr</v>
      </c>
      <c r="Q3393" t="str">
        <f t="shared" si="471"/>
        <v>Apr-2023</v>
      </c>
      <c r="R3393" s="2" t="str">
        <f t="shared" si="476"/>
        <v>CHILDREN</v>
      </c>
    </row>
    <row r="3394" spans="1:18" x14ac:dyDescent="0.35">
      <c r="A3394" s="1">
        <v>45110</v>
      </c>
      <c r="B3394" t="s">
        <v>3426</v>
      </c>
      <c r="C3394">
        <v>77</v>
      </c>
      <c r="D3394" t="s">
        <v>9</v>
      </c>
      <c r="E3394" t="s">
        <v>35</v>
      </c>
      <c r="F3394" t="s">
        <v>16</v>
      </c>
      <c r="G3394" s="6">
        <f>VLOOKUP(F3394,S$11:$T$15, 2, FALSE)</f>
        <v>2509.1716796874998</v>
      </c>
      <c r="H3394" t="s">
        <v>12</v>
      </c>
      <c r="I3394" s="2">
        <v>106.68</v>
      </c>
      <c r="J3394" t="str">
        <f t="shared" si="472"/>
        <v>&gt;59</v>
      </c>
      <c r="K3394" s="2">
        <f t="shared" ref="K3394:K3457" si="477">I3394*1.1</f>
        <v>117.34800000000001</v>
      </c>
      <c r="L3394" s="2">
        <f t="shared" si="473"/>
        <v>117</v>
      </c>
      <c r="M3394" s="2">
        <f t="shared" si="474"/>
        <v>118</v>
      </c>
      <c r="N3394" s="2">
        <f t="shared" si="475"/>
        <v>117</v>
      </c>
      <c r="O3394">
        <f t="shared" ref="O3394:O3457" si="478">YEAR(A3394)</f>
        <v>2023</v>
      </c>
      <c r="P3394" t="str">
        <f t="shared" ref="P3394:P3457" si="479">TEXT(A3394, "MMM")</f>
        <v>Jul</v>
      </c>
      <c r="Q3394" t="str">
        <f t="shared" ref="Q3394:Q3457" si="480">TEXT(A3394, "MMM-YYYY")</f>
        <v>Jul-2023</v>
      </c>
      <c r="R3394" s="2" t="str">
        <f t="shared" si="476"/>
        <v>ADULTS</v>
      </c>
    </row>
    <row r="3395" spans="1:18" x14ac:dyDescent="0.35">
      <c r="A3395" s="1">
        <v>45252</v>
      </c>
      <c r="B3395" t="s">
        <v>3427</v>
      </c>
      <c r="C3395">
        <v>37</v>
      </c>
      <c r="D3395" t="s">
        <v>21</v>
      </c>
      <c r="E3395" t="s">
        <v>15</v>
      </c>
      <c r="F3395" t="s">
        <v>30</v>
      </c>
      <c r="G3395" s="6">
        <f>VLOOKUP(F3395,S$11:$T$15, 2, FALSE)</f>
        <v>2496.7676064257025</v>
      </c>
      <c r="H3395" t="s">
        <v>28</v>
      </c>
      <c r="I3395" s="2">
        <v>159.58000000000001</v>
      </c>
      <c r="J3395" t="str">
        <f t="shared" ref="J3395:J3458" si="481">IF(C3395&lt;=17,"0-17",IF(C3395&lt;=39, "18-39", IF(C3395&lt;=59, "40-59", "&gt;59")))</f>
        <v>18-39</v>
      </c>
      <c r="K3395" s="2">
        <f t="shared" si="477"/>
        <v>175.53800000000004</v>
      </c>
      <c r="L3395" s="2">
        <f t="shared" ref="L3395:L3458" si="482">ROUND(K3395, 0)</f>
        <v>176</v>
      </c>
      <c r="M3395" s="2">
        <f t="shared" ref="M3395:M3458" si="483">ROUNDUP(K3395, 0)</f>
        <v>176</v>
      </c>
      <c r="N3395" s="2">
        <f t="shared" ref="N3395:N3458" si="484">ROUNDDOWN(K3395,0)</f>
        <v>175</v>
      </c>
      <c r="O3395">
        <f t="shared" si="478"/>
        <v>2023</v>
      </c>
      <c r="P3395" t="str">
        <f t="shared" si="479"/>
        <v>Nov</v>
      </c>
      <c r="Q3395" t="str">
        <f t="shared" si="480"/>
        <v>Nov-2023</v>
      </c>
      <c r="R3395" s="2" t="str">
        <f t="shared" ref="R3395:R3458" si="485">IF(C3395&gt;=18, "ADULTS", "CHILDREN")</f>
        <v>ADULTS</v>
      </c>
    </row>
    <row r="3396" spans="1:18" x14ac:dyDescent="0.35">
      <c r="A3396" s="1">
        <v>44797</v>
      </c>
      <c r="B3396" t="s">
        <v>3428</v>
      </c>
      <c r="C3396">
        <v>80</v>
      </c>
      <c r="D3396" t="s">
        <v>14</v>
      </c>
      <c r="E3396" t="s">
        <v>22</v>
      </c>
      <c r="F3396" t="s">
        <v>11</v>
      </c>
      <c r="G3396" s="6">
        <f>VLOOKUP(F3396,S$11:$T$15, 2, FALSE)</f>
        <v>2503.6022787783868</v>
      </c>
      <c r="H3396" t="s">
        <v>28</v>
      </c>
      <c r="I3396" s="2">
        <v>754.55</v>
      </c>
      <c r="J3396" t="str">
        <f t="shared" si="481"/>
        <v>&gt;59</v>
      </c>
      <c r="K3396" s="2">
        <f t="shared" si="477"/>
        <v>830.005</v>
      </c>
      <c r="L3396" s="2">
        <f t="shared" si="482"/>
        <v>830</v>
      </c>
      <c r="M3396" s="2">
        <f t="shared" si="483"/>
        <v>831</v>
      </c>
      <c r="N3396" s="2">
        <f t="shared" si="484"/>
        <v>830</v>
      </c>
      <c r="O3396">
        <f t="shared" si="478"/>
        <v>2022</v>
      </c>
      <c r="P3396" t="str">
        <f t="shared" si="479"/>
        <v>Aug</v>
      </c>
      <c r="Q3396" t="str">
        <f t="shared" si="480"/>
        <v>Aug-2022</v>
      </c>
      <c r="R3396" s="2" t="str">
        <f t="shared" si="485"/>
        <v>ADULTS</v>
      </c>
    </row>
    <row r="3397" spans="1:18" x14ac:dyDescent="0.35">
      <c r="A3397" s="1">
        <v>44859</v>
      </c>
      <c r="B3397" t="s">
        <v>3429</v>
      </c>
      <c r="C3397">
        <v>6</v>
      </c>
      <c r="D3397" t="s">
        <v>21</v>
      </c>
      <c r="E3397" t="s">
        <v>25</v>
      </c>
      <c r="F3397" t="s">
        <v>30</v>
      </c>
      <c r="G3397" s="6">
        <f>VLOOKUP(F3397,S$11:$T$15, 2, FALSE)</f>
        <v>2496.7676064257025</v>
      </c>
      <c r="H3397" t="s">
        <v>28</v>
      </c>
      <c r="I3397" s="2">
        <v>294.7</v>
      </c>
      <c r="J3397" t="str">
        <f t="shared" si="481"/>
        <v>0-17</v>
      </c>
      <c r="K3397" s="2">
        <f t="shared" si="477"/>
        <v>324.17</v>
      </c>
      <c r="L3397" s="2">
        <f t="shared" si="482"/>
        <v>324</v>
      </c>
      <c r="M3397" s="2">
        <f t="shared" si="483"/>
        <v>325</v>
      </c>
      <c r="N3397" s="2">
        <f t="shared" si="484"/>
        <v>324</v>
      </c>
      <c r="O3397">
        <f t="shared" si="478"/>
        <v>2022</v>
      </c>
      <c r="P3397" t="str">
        <f t="shared" si="479"/>
        <v>Oct</v>
      </c>
      <c r="Q3397" t="str">
        <f t="shared" si="480"/>
        <v>Oct-2022</v>
      </c>
      <c r="R3397" s="2" t="str">
        <f t="shared" si="485"/>
        <v>CHILDREN</v>
      </c>
    </row>
    <row r="3398" spans="1:18" x14ac:dyDescent="0.35">
      <c r="A3398" s="1">
        <v>44874</v>
      </c>
      <c r="B3398" t="s">
        <v>3430</v>
      </c>
      <c r="C3398">
        <v>37</v>
      </c>
      <c r="D3398" t="s">
        <v>21</v>
      </c>
      <c r="E3398" t="s">
        <v>22</v>
      </c>
      <c r="F3398" t="s">
        <v>16</v>
      </c>
      <c r="G3398" s="6">
        <f>VLOOKUP(F3398,S$11:$T$15, 2, FALSE)</f>
        <v>2509.1716796874998</v>
      </c>
      <c r="H3398" t="s">
        <v>40</v>
      </c>
      <c r="I3398" s="2">
        <v>4779.38</v>
      </c>
      <c r="J3398" t="str">
        <f t="shared" si="481"/>
        <v>18-39</v>
      </c>
      <c r="K3398" s="2">
        <f t="shared" si="477"/>
        <v>5257.3180000000002</v>
      </c>
      <c r="L3398" s="2">
        <f t="shared" si="482"/>
        <v>5257</v>
      </c>
      <c r="M3398" s="2">
        <f t="shared" si="483"/>
        <v>5258</v>
      </c>
      <c r="N3398" s="2">
        <f t="shared" si="484"/>
        <v>5257</v>
      </c>
      <c r="O3398">
        <f t="shared" si="478"/>
        <v>2022</v>
      </c>
      <c r="P3398" t="str">
        <f t="shared" si="479"/>
        <v>Nov</v>
      </c>
      <c r="Q3398" t="str">
        <f t="shared" si="480"/>
        <v>Nov-2022</v>
      </c>
      <c r="R3398" s="2" t="str">
        <f t="shared" si="485"/>
        <v>ADULTS</v>
      </c>
    </row>
    <row r="3399" spans="1:18" x14ac:dyDescent="0.35">
      <c r="A3399" s="1">
        <v>45016</v>
      </c>
      <c r="B3399" t="s">
        <v>3431</v>
      </c>
      <c r="C3399">
        <v>97</v>
      </c>
      <c r="D3399" t="s">
        <v>21</v>
      </c>
      <c r="E3399" t="s">
        <v>15</v>
      </c>
      <c r="F3399" t="s">
        <v>11</v>
      </c>
      <c r="G3399" s="6">
        <f>VLOOKUP(F3399,S$11:$T$15, 2, FALSE)</f>
        <v>2503.6022787783868</v>
      </c>
      <c r="H3399" t="s">
        <v>28</v>
      </c>
      <c r="I3399" s="2">
        <v>1941.12</v>
      </c>
      <c r="J3399" t="str">
        <f t="shared" si="481"/>
        <v>&gt;59</v>
      </c>
      <c r="K3399" s="2">
        <f t="shared" si="477"/>
        <v>2135.232</v>
      </c>
      <c r="L3399" s="2">
        <f t="shared" si="482"/>
        <v>2135</v>
      </c>
      <c r="M3399" s="2">
        <f t="shared" si="483"/>
        <v>2136</v>
      </c>
      <c r="N3399" s="2">
        <f t="shared" si="484"/>
        <v>2135</v>
      </c>
      <c r="O3399">
        <f t="shared" si="478"/>
        <v>2023</v>
      </c>
      <c r="P3399" t="str">
        <f t="shared" si="479"/>
        <v>Mar</v>
      </c>
      <c r="Q3399" t="str">
        <f t="shared" si="480"/>
        <v>Mar-2023</v>
      </c>
      <c r="R3399" s="2" t="str">
        <f t="shared" si="485"/>
        <v>ADULTS</v>
      </c>
    </row>
    <row r="3400" spans="1:18" x14ac:dyDescent="0.35">
      <c r="A3400" s="1">
        <v>45161</v>
      </c>
      <c r="B3400" t="s">
        <v>3432</v>
      </c>
      <c r="C3400">
        <v>68</v>
      </c>
      <c r="D3400" t="s">
        <v>9</v>
      </c>
      <c r="E3400" t="s">
        <v>25</v>
      </c>
      <c r="F3400" t="s">
        <v>23</v>
      </c>
      <c r="G3400" s="6">
        <f>VLOOKUP(F3400,S$11:$T$15, 2, FALSE)</f>
        <v>2440.2966694490819</v>
      </c>
      <c r="H3400" t="s">
        <v>12</v>
      </c>
      <c r="I3400" s="2">
        <v>1703.25</v>
      </c>
      <c r="J3400" t="str">
        <f t="shared" si="481"/>
        <v>&gt;59</v>
      </c>
      <c r="K3400" s="2">
        <f t="shared" si="477"/>
        <v>1873.575</v>
      </c>
      <c r="L3400" s="2">
        <f t="shared" si="482"/>
        <v>1874</v>
      </c>
      <c r="M3400" s="2">
        <f t="shared" si="483"/>
        <v>1874</v>
      </c>
      <c r="N3400" s="2">
        <f t="shared" si="484"/>
        <v>1873</v>
      </c>
      <c r="O3400">
        <f t="shared" si="478"/>
        <v>2023</v>
      </c>
      <c r="P3400" t="str">
        <f t="shared" si="479"/>
        <v>Aug</v>
      </c>
      <c r="Q3400" t="str">
        <f t="shared" si="480"/>
        <v>Aug-2023</v>
      </c>
      <c r="R3400" s="2" t="str">
        <f t="shared" si="485"/>
        <v>ADULTS</v>
      </c>
    </row>
    <row r="3401" spans="1:18" x14ac:dyDescent="0.35">
      <c r="A3401" s="1">
        <v>44592</v>
      </c>
      <c r="B3401" t="s">
        <v>3433</v>
      </c>
      <c r="C3401">
        <v>53</v>
      </c>
      <c r="D3401" t="s">
        <v>9</v>
      </c>
      <c r="E3401" t="s">
        <v>10</v>
      </c>
      <c r="F3401" t="s">
        <v>16</v>
      </c>
      <c r="G3401" s="6">
        <f>VLOOKUP(F3401,S$11:$T$15, 2, FALSE)</f>
        <v>2509.1716796874998</v>
      </c>
      <c r="H3401" t="s">
        <v>12</v>
      </c>
      <c r="I3401" s="2">
        <v>1875.29</v>
      </c>
      <c r="J3401" t="str">
        <f t="shared" si="481"/>
        <v>40-59</v>
      </c>
      <c r="K3401" s="2">
        <f t="shared" si="477"/>
        <v>2062.819</v>
      </c>
      <c r="L3401" s="2">
        <f t="shared" si="482"/>
        <v>2063</v>
      </c>
      <c r="M3401" s="2">
        <f t="shared" si="483"/>
        <v>2063</v>
      </c>
      <c r="N3401" s="2">
        <f t="shared" si="484"/>
        <v>2062</v>
      </c>
      <c r="O3401">
        <f t="shared" si="478"/>
        <v>2022</v>
      </c>
      <c r="P3401" t="str">
        <f t="shared" si="479"/>
        <v>Jan</v>
      </c>
      <c r="Q3401" t="str">
        <f t="shared" si="480"/>
        <v>Jan-2022</v>
      </c>
      <c r="R3401" s="2" t="str">
        <f t="shared" si="485"/>
        <v>ADULTS</v>
      </c>
    </row>
    <row r="3402" spans="1:18" x14ac:dyDescent="0.35">
      <c r="A3402" s="1">
        <v>44568</v>
      </c>
      <c r="B3402" t="s">
        <v>3434</v>
      </c>
      <c r="C3402">
        <v>86</v>
      </c>
      <c r="D3402" t="s">
        <v>9</v>
      </c>
      <c r="E3402" t="s">
        <v>33</v>
      </c>
      <c r="F3402" t="s">
        <v>16</v>
      </c>
      <c r="G3402" s="6">
        <f>VLOOKUP(F3402,S$11:$T$15, 2, FALSE)</f>
        <v>2509.1716796874998</v>
      </c>
      <c r="H3402" t="s">
        <v>17</v>
      </c>
      <c r="I3402" s="2">
        <v>2987.23</v>
      </c>
      <c r="J3402" t="str">
        <f t="shared" si="481"/>
        <v>&gt;59</v>
      </c>
      <c r="K3402" s="2">
        <f t="shared" si="477"/>
        <v>3285.9530000000004</v>
      </c>
      <c r="L3402" s="2">
        <f t="shared" si="482"/>
        <v>3286</v>
      </c>
      <c r="M3402" s="2">
        <f t="shared" si="483"/>
        <v>3286</v>
      </c>
      <c r="N3402" s="2">
        <f t="shared" si="484"/>
        <v>3285</v>
      </c>
      <c r="O3402">
        <f t="shared" si="478"/>
        <v>2022</v>
      </c>
      <c r="P3402" t="str">
        <f t="shared" si="479"/>
        <v>Jan</v>
      </c>
      <c r="Q3402" t="str">
        <f t="shared" si="480"/>
        <v>Jan-2022</v>
      </c>
      <c r="R3402" s="2" t="str">
        <f t="shared" si="485"/>
        <v>ADULTS</v>
      </c>
    </row>
    <row r="3403" spans="1:18" x14ac:dyDescent="0.35">
      <c r="A3403" s="1">
        <v>45017</v>
      </c>
      <c r="B3403" t="s">
        <v>3435</v>
      </c>
      <c r="C3403">
        <v>84</v>
      </c>
      <c r="D3403" t="s">
        <v>9</v>
      </c>
      <c r="E3403" t="s">
        <v>33</v>
      </c>
      <c r="F3403" t="s">
        <v>23</v>
      </c>
      <c r="G3403" s="6">
        <f>VLOOKUP(F3403,S$11:$T$15, 2, FALSE)</f>
        <v>2440.2966694490819</v>
      </c>
      <c r="H3403" t="s">
        <v>28</v>
      </c>
      <c r="I3403" s="2">
        <v>659.07</v>
      </c>
      <c r="J3403" t="str">
        <f t="shared" si="481"/>
        <v>&gt;59</v>
      </c>
      <c r="K3403" s="2">
        <f t="shared" si="477"/>
        <v>724.97700000000009</v>
      </c>
      <c r="L3403" s="2">
        <f t="shared" si="482"/>
        <v>725</v>
      </c>
      <c r="M3403" s="2">
        <f t="shared" si="483"/>
        <v>725</v>
      </c>
      <c r="N3403" s="2">
        <f t="shared" si="484"/>
        <v>724</v>
      </c>
      <c r="O3403">
        <f t="shared" si="478"/>
        <v>2023</v>
      </c>
      <c r="P3403" t="str">
        <f t="shared" si="479"/>
        <v>Apr</v>
      </c>
      <c r="Q3403" t="str">
        <f t="shared" si="480"/>
        <v>Apr-2023</v>
      </c>
      <c r="R3403" s="2" t="str">
        <f t="shared" si="485"/>
        <v>ADULTS</v>
      </c>
    </row>
    <row r="3404" spans="1:18" x14ac:dyDescent="0.35">
      <c r="A3404" s="1">
        <v>45013</v>
      </c>
      <c r="B3404" t="s">
        <v>3436</v>
      </c>
      <c r="C3404">
        <v>16</v>
      </c>
      <c r="D3404" t="s">
        <v>9</v>
      </c>
      <c r="E3404" t="s">
        <v>10</v>
      </c>
      <c r="F3404" t="s">
        <v>30</v>
      </c>
      <c r="G3404" s="6">
        <f>VLOOKUP(F3404,S$11:$T$15, 2, FALSE)</f>
        <v>2496.7676064257025</v>
      </c>
      <c r="H3404" t="s">
        <v>40</v>
      </c>
      <c r="I3404" s="2">
        <v>3702.16</v>
      </c>
      <c r="J3404" t="str">
        <f t="shared" si="481"/>
        <v>0-17</v>
      </c>
      <c r="K3404" s="2">
        <f t="shared" si="477"/>
        <v>4072.3760000000002</v>
      </c>
      <c r="L3404" s="2">
        <f t="shared" si="482"/>
        <v>4072</v>
      </c>
      <c r="M3404" s="2">
        <f t="shared" si="483"/>
        <v>4073</v>
      </c>
      <c r="N3404" s="2">
        <f t="shared" si="484"/>
        <v>4072</v>
      </c>
      <c r="O3404">
        <f t="shared" si="478"/>
        <v>2023</v>
      </c>
      <c r="P3404" t="str">
        <f t="shared" si="479"/>
        <v>Mar</v>
      </c>
      <c r="Q3404" t="str">
        <f t="shared" si="480"/>
        <v>Mar-2023</v>
      </c>
      <c r="R3404" s="2" t="str">
        <f t="shared" si="485"/>
        <v>CHILDREN</v>
      </c>
    </row>
    <row r="3405" spans="1:18" x14ac:dyDescent="0.35">
      <c r="A3405" s="1">
        <v>45203</v>
      </c>
      <c r="B3405" t="s">
        <v>3437</v>
      </c>
      <c r="C3405">
        <v>44</v>
      </c>
      <c r="D3405" t="s">
        <v>21</v>
      </c>
      <c r="E3405" t="s">
        <v>25</v>
      </c>
      <c r="F3405" t="s">
        <v>11</v>
      </c>
      <c r="G3405" s="6">
        <f>VLOOKUP(F3405,S$11:$T$15, 2, FALSE)</f>
        <v>2503.6022787783868</v>
      </c>
      <c r="H3405" t="s">
        <v>12</v>
      </c>
      <c r="I3405" s="2">
        <v>1122.5999999999999</v>
      </c>
      <c r="J3405" t="str">
        <f t="shared" si="481"/>
        <v>40-59</v>
      </c>
      <c r="K3405" s="2">
        <f t="shared" si="477"/>
        <v>1234.8599999999999</v>
      </c>
      <c r="L3405" s="2">
        <f t="shared" si="482"/>
        <v>1235</v>
      </c>
      <c r="M3405" s="2">
        <f t="shared" si="483"/>
        <v>1235</v>
      </c>
      <c r="N3405" s="2">
        <f t="shared" si="484"/>
        <v>1234</v>
      </c>
      <c r="O3405">
        <f t="shared" si="478"/>
        <v>2023</v>
      </c>
      <c r="P3405" t="str">
        <f t="shared" si="479"/>
        <v>Oct</v>
      </c>
      <c r="Q3405" t="str">
        <f t="shared" si="480"/>
        <v>Oct-2023</v>
      </c>
      <c r="R3405" s="2" t="str">
        <f t="shared" si="485"/>
        <v>ADULTS</v>
      </c>
    </row>
    <row r="3406" spans="1:18" x14ac:dyDescent="0.35">
      <c r="A3406" s="1">
        <v>45170</v>
      </c>
      <c r="B3406" t="s">
        <v>3438</v>
      </c>
      <c r="C3406">
        <v>76</v>
      </c>
      <c r="D3406" t="s">
        <v>14</v>
      </c>
      <c r="E3406" t="s">
        <v>15</v>
      </c>
      <c r="F3406" t="s">
        <v>16</v>
      </c>
      <c r="G3406" s="6">
        <f>VLOOKUP(F3406,S$11:$T$15, 2, FALSE)</f>
        <v>2509.1716796874998</v>
      </c>
      <c r="H3406" t="s">
        <v>37</v>
      </c>
      <c r="I3406" s="2">
        <v>522.61</v>
      </c>
      <c r="J3406" t="str">
        <f t="shared" si="481"/>
        <v>&gt;59</v>
      </c>
      <c r="K3406" s="2">
        <f t="shared" si="477"/>
        <v>574.87100000000009</v>
      </c>
      <c r="L3406" s="2">
        <f t="shared" si="482"/>
        <v>575</v>
      </c>
      <c r="M3406" s="2">
        <f t="shared" si="483"/>
        <v>575</v>
      </c>
      <c r="N3406" s="2">
        <f t="shared" si="484"/>
        <v>574</v>
      </c>
      <c r="O3406">
        <f t="shared" si="478"/>
        <v>2023</v>
      </c>
      <c r="P3406" t="str">
        <f t="shared" si="479"/>
        <v>Sep</v>
      </c>
      <c r="Q3406" t="str">
        <f t="shared" si="480"/>
        <v>Sep-2023</v>
      </c>
      <c r="R3406" s="2" t="str">
        <f t="shared" si="485"/>
        <v>ADULTS</v>
      </c>
    </row>
    <row r="3407" spans="1:18" x14ac:dyDescent="0.35">
      <c r="A3407" s="1">
        <v>44565</v>
      </c>
      <c r="B3407" t="s">
        <v>3439</v>
      </c>
      <c r="C3407">
        <v>95</v>
      </c>
      <c r="D3407" t="s">
        <v>14</v>
      </c>
      <c r="E3407" t="s">
        <v>10</v>
      </c>
      <c r="F3407" t="s">
        <v>23</v>
      </c>
      <c r="G3407" s="6">
        <f>VLOOKUP(F3407,S$11:$T$15, 2, FALSE)</f>
        <v>2440.2966694490819</v>
      </c>
      <c r="H3407" t="s">
        <v>28</v>
      </c>
      <c r="I3407" s="2">
        <v>4320.29</v>
      </c>
      <c r="J3407" t="str">
        <f t="shared" si="481"/>
        <v>&gt;59</v>
      </c>
      <c r="K3407" s="2">
        <f t="shared" si="477"/>
        <v>4752.3190000000004</v>
      </c>
      <c r="L3407" s="2">
        <f t="shared" si="482"/>
        <v>4752</v>
      </c>
      <c r="M3407" s="2">
        <f t="shared" si="483"/>
        <v>4753</v>
      </c>
      <c r="N3407" s="2">
        <f t="shared" si="484"/>
        <v>4752</v>
      </c>
      <c r="O3407">
        <f t="shared" si="478"/>
        <v>2022</v>
      </c>
      <c r="P3407" t="str">
        <f t="shared" si="479"/>
        <v>Jan</v>
      </c>
      <c r="Q3407" t="str">
        <f t="shared" si="480"/>
        <v>Jan-2022</v>
      </c>
      <c r="R3407" s="2" t="str">
        <f t="shared" si="485"/>
        <v>ADULTS</v>
      </c>
    </row>
    <row r="3408" spans="1:18" x14ac:dyDescent="0.35">
      <c r="A3408" s="1">
        <v>44571</v>
      </c>
      <c r="B3408" t="s">
        <v>3440</v>
      </c>
      <c r="C3408">
        <v>62</v>
      </c>
      <c r="D3408" t="s">
        <v>9</v>
      </c>
      <c r="E3408" t="s">
        <v>10</v>
      </c>
      <c r="F3408" t="s">
        <v>16</v>
      </c>
      <c r="G3408" s="6">
        <f>VLOOKUP(F3408,S$11:$T$15, 2, FALSE)</f>
        <v>2509.1716796874998</v>
      </c>
      <c r="H3408" t="s">
        <v>40</v>
      </c>
      <c r="I3408" s="2">
        <v>1015.21</v>
      </c>
      <c r="J3408" t="str">
        <f t="shared" si="481"/>
        <v>&gt;59</v>
      </c>
      <c r="K3408" s="2">
        <f t="shared" si="477"/>
        <v>1116.7310000000002</v>
      </c>
      <c r="L3408" s="2">
        <f t="shared" si="482"/>
        <v>1117</v>
      </c>
      <c r="M3408" s="2">
        <f t="shared" si="483"/>
        <v>1117</v>
      </c>
      <c r="N3408" s="2">
        <f t="shared" si="484"/>
        <v>1116</v>
      </c>
      <c r="O3408">
        <f t="shared" si="478"/>
        <v>2022</v>
      </c>
      <c r="P3408" t="str">
        <f t="shared" si="479"/>
        <v>Jan</v>
      </c>
      <c r="Q3408" t="str">
        <f t="shared" si="480"/>
        <v>Jan-2022</v>
      </c>
      <c r="R3408" s="2" t="str">
        <f t="shared" si="485"/>
        <v>ADULTS</v>
      </c>
    </row>
    <row r="3409" spans="1:18" x14ac:dyDescent="0.35">
      <c r="A3409" s="1">
        <v>45271</v>
      </c>
      <c r="B3409" t="s">
        <v>3441</v>
      </c>
      <c r="C3409">
        <v>98</v>
      </c>
      <c r="D3409" t="s">
        <v>21</v>
      </c>
      <c r="E3409" t="s">
        <v>10</v>
      </c>
      <c r="F3409" t="s">
        <v>30</v>
      </c>
      <c r="G3409" s="6">
        <f>VLOOKUP(F3409,S$11:$T$15, 2, FALSE)</f>
        <v>2496.7676064257025</v>
      </c>
      <c r="H3409" t="s">
        <v>28</v>
      </c>
      <c r="I3409" s="2">
        <v>3847.94</v>
      </c>
      <c r="J3409" t="str">
        <f t="shared" si="481"/>
        <v>&gt;59</v>
      </c>
      <c r="K3409" s="2">
        <f t="shared" si="477"/>
        <v>4232.7340000000004</v>
      </c>
      <c r="L3409" s="2">
        <f t="shared" si="482"/>
        <v>4233</v>
      </c>
      <c r="M3409" s="2">
        <f t="shared" si="483"/>
        <v>4233</v>
      </c>
      <c r="N3409" s="2">
        <f t="shared" si="484"/>
        <v>4232</v>
      </c>
      <c r="O3409">
        <f t="shared" si="478"/>
        <v>2023</v>
      </c>
      <c r="P3409" t="str">
        <f t="shared" si="479"/>
        <v>Dec</v>
      </c>
      <c r="Q3409" t="str">
        <f t="shared" si="480"/>
        <v>Dec-2023</v>
      </c>
      <c r="R3409" s="2" t="str">
        <f t="shared" si="485"/>
        <v>ADULTS</v>
      </c>
    </row>
    <row r="3410" spans="1:18" x14ac:dyDescent="0.35">
      <c r="A3410" s="1">
        <v>44758</v>
      </c>
      <c r="B3410" t="s">
        <v>3442</v>
      </c>
      <c r="C3410">
        <v>98</v>
      </c>
      <c r="D3410" t="s">
        <v>14</v>
      </c>
      <c r="E3410" t="s">
        <v>22</v>
      </c>
      <c r="F3410" t="s">
        <v>11</v>
      </c>
      <c r="G3410" s="6">
        <f>VLOOKUP(F3410,S$11:$T$15, 2, FALSE)</f>
        <v>2503.6022787783868</v>
      </c>
      <c r="H3410" t="s">
        <v>17</v>
      </c>
      <c r="I3410" s="2">
        <v>4425.3100000000004</v>
      </c>
      <c r="J3410" t="str">
        <f t="shared" si="481"/>
        <v>&gt;59</v>
      </c>
      <c r="K3410" s="2">
        <f t="shared" si="477"/>
        <v>4867.8410000000013</v>
      </c>
      <c r="L3410" s="2">
        <f t="shared" si="482"/>
        <v>4868</v>
      </c>
      <c r="M3410" s="2">
        <f t="shared" si="483"/>
        <v>4868</v>
      </c>
      <c r="N3410" s="2">
        <f t="shared" si="484"/>
        <v>4867</v>
      </c>
      <c r="O3410">
        <f t="shared" si="478"/>
        <v>2022</v>
      </c>
      <c r="P3410" t="str">
        <f t="shared" si="479"/>
        <v>Jul</v>
      </c>
      <c r="Q3410" t="str">
        <f t="shared" si="480"/>
        <v>Jul-2022</v>
      </c>
      <c r="R3410" s="2" t="str">
        <f t="shared" si="485"/>
        <v>ADULTS</v>
      </c>
    </row>
    <row r="3411" spans="1:18" x14ac:dyDescent="0.35">
      <c r="A3411" s="1">
        <v>45002</v>
      </c>
      <c r="B3411" t="s">
        <v>3443</v>
      </c>
      <c r="C3411">
        <v>7</v>
      </c>
      <c r="D3411" t="s">
        <v>9</v>
      </c>
      <c r="E3411" t="s">
        <v>35</v>
      </c>
      <c r="F3411" t="s">
        <v>16</v>
      </c>
      <c r="G3411" s="6">
        <f>VLOOKUP(F3411,S$11:$T$15, 2, FALSE)</f>
        <v>2509.1716796874998</v>
      </c>
      <c r="H3411" t="s">
        <v>17</v>
      </c>
      <c r="I3411" s="2">
        <v>3364.54</v>
      </c>
      <c r="J3411" t="str">
        <f t="shared" si="481"/>
        <v>0-17</v>
      </c>
      <c r="K3411" s="2">
        <f t="shared" si="477"/>
        <v>3700.9940000000001</v>
      </c>
      <c r="L3411" s="2">
        <f t="shared" si="482"/>
        <v>3701</v>
      </c>
      <c r="M3411" s="2">
        <f t="shared" si="483"/>
        <v>3701</v>
      </c>
      <c r="N3411" s="2">
        <f t="shared" si="484"/>
        <v>3700</v>
      </c>
      <c r="O3411">
        <f t="shared" si="478"/>
        <v>2023</v>
      </c>
      <c r="P3411" t="str">
        <f t="shared" si="479"/>
        <v>Mar</v>
      </c>
      <c r="Q3411" t="str">
        <f t="shared" si="480"/>
        <v>Mar-2023</v>
      </c>
      <c r="R3411" s="2" t="str">
        <f t="shared" si="485"/>
        <v>CHILDREN</v>
      </c>
    </row>
    <row r="3412" spans="1:18" x14ac:dyDescent="0.35">
      <c r="A3412" s="1">
        <v>44575</v>
      </c>
      <c r="B3412" t="s">
        <v>3444</v>
      </c>
      <c r="C3412">
        <v>95</v>
      </c>
      <c r="D3412" t="s">
        <v>21</v>
      </c>
      <c r="E3412" t="s">
        <v>19</v>
      </c>
      <c r="F3412" t="s">
        <v>23</v>
      </c>
      <c r="G3412" s="6">
        <f>VLOOKUP(F3412,S$11:$T$15, 2, FALSE)</f>
        <v>2440.2966694490819</v>
      </c>
      <c r="H3412" t="s">
        <v>12</v>
      </c>
      <c r="I3412" s="2">
        <v>1049.6400000000001</v>
      </c>
      <c r="J3412" t="str">
        <f t="shared" si="481"/>
        <v>&gt;59</v>
      </c>
      <c r="K3412" s="2">
        <f t="shared" si="477"/>
        <v>1154.6040000000003</v>
      </c>
      <c r="L3412" s="2">
        <f t="shared" si="482"/>
        <v>1155</v>
      </c>
      <c r="M3412" s="2">
        <f t="shared" si="483"/>
        <v>1155</v>
      </c>
      <c r="N3412" s="2">
        <f t="shared" si="484"/>
        <v>1154</v>
      </c>
      <c r="O3412">
        <f t="shared" si="478"/>
        <v>2022</v>
      </c>
      <c r="P3412" t="str">
        <f t="shared" si="479"/>
        <v>Jan</v>
      </c>
      <c r="Q3412" t="str">
        <f t="shared" si="480"/>
        <v>Jan-2022</v>
      </c>
      <c r="R3412" s="2" t="str">
        <f t="shared" si="485"/>
        <v>ADULTS</v>
      </c>
    </row>
    <row r="3413" spans="1:18" x14ac:dyDescent="0.35">
      <c r="A3413" s="1">
        <v>44637</v>
      </c>
      <c r="B3413" t="s">
        <v>3445</v>
      </c>
      <c r="C3413">
        <v>64</v>
      </c>
      <c r="D3413" t="s">
        <v>14</v>
      </c>
      <c r="E3413" t="s">
        <v>25</v>
      </c>
      <c r="F3413" t="s">
        <v>11</v>
      </c>
      <c r="G3413" s="6">
        <f>VLOOKUP(F3413,S$11:$T$15, 2, FALSE)</f>
        <v>2503.6022787783868</v>
      </c>
      <c r="H3413" t="s">
        <v>12</v>
      </c>
      <c r="I3413" s="2">
        <v>308.94</v>
      </c>
      <c r="J3413" t="str">
        <f t="shared" si="481"/>
        <v>&gt;59</v>
      </c>
      <c r="K3413" s="2">
        <f t="shared" si="477"/>
        <v>339.834</v>
      </c>
      <c r="L3413" s="2">
        <f t="shared" si="482"/>
        <v>340</v>
      </c>
      <c r="M3413" s="2">
        <f t="shared" si="483"/>
        <v>340</v>
      </c>
      <c r="N3413" s="2">
        <f t="shared" si="484"/>
        <v>339</v>
      </c>
      <c r="O3413">
        <f t="shared" si="478"/>
        <v>2022</v>
      </c>
      <c r="P3413" t="str">
        <f t="shared" si="479"/>
        <v>Mar</v>
      </c>
      <c r="Q3413" t="str">
        <f t="shared" si="480"/>
        <v>Mar-2022</v>
      </c>
      <c r="R3413" s="2" t="str">
        <f t="shared" si="485"/>
        <v>ADULTS</v>
      </c>
    </row>
    <row r="3414" spans="1:18" x14ac:dyDescent="0.35">
      <c r="A3414" s="1">
        <v>44736</v>
      </c>
      <c r="B3414" t="s">
        <v>3446</v>
      </c>
      <c r="C3414">
        <v>15</v>
      </c>
      <c r="D3414" t="s">
        <v>14</v>
      </c>
      <c r="E3414" t="s">
        <v>25</v>
      </c>
      <c r="F3414" t="s">
        <v>11</v>
      </c>
      <c r="G3414" s="6">
        <f>VLOOKUP(F3414,S$11:$T$15, 2, FALSE)</f>
        <v>2503.6022787783868</v>
      </c>
      <c r="H3414" t="s">
        <v>12</v>
      </c>
      <c r="I3414" s="2">
        <v>3546.17</v>
      </c>
      <c r="J3414" t="str">
        <f t="shared" si="481"/>
        <v>0-17</v>
      </c>
      <c r="K3414" s="2">
        <f t="shared" si="477"/>
        <v>3900.7870000000003</v>
      </c>
      <c r="L3414" s="2">
        <f t="shared" si="482"/>
        <v>3901</v>
      </c>
      <c r="M3414" s="2">
        <f t="shared" si="483"/>
        <v>3901</v>
      </c>
      <c r="N3414" s="2">
        <f t="shared" si="484"/>
        <v>3900</v>
      </c>
      <c r="O3414">
        <f t="shared" si="478"/>
        <v>2022</v>
      </c>
      <c r="P3414" t="str">
        <f t="shared" si="479"/>
        <v>Jun</v>
      </c>
      <c r="Q3414" t="str">
        <f t="shared" si="480"/>
        <v>Jun-2022</v>
      </c>
      <c r="R3414" s="2" t="str">
        <f t="shared" si="485"/>
        <v>CHILDREN</v>
      </c>
    </row>
    <row r="3415" spans="1:18" x14ac:dyDescent="0.35">
      <c r="A3415" s="1">
        <v>45241</v>
      </c>
      <c r="B3415" t="s">
        <v>3447</v>
      </c>
      <c r="C3415">
        <v>28</v>
      </c>
      <c r="D3415" t="s">
        <v>14</v>
      </c>
      <c r="E3415" t="s">
        <v>15</v>
      </c>
      <c r="F3415" t="s">
        <v>23</v>
      </c>
      <c r="G3415" s="6">
        <f>VLOOKUP(F3415,S$11:$T$15, 2, FALSE)</f>
        <v>2440.2966694490819</v>
      </c>
      <c r="H3415" t="s">
        <v>17</v>
      </c>
      <c r="I3415" s="2">
        <v>3536.41</v>
      </c>
      <c r="J3415" t="str">
        <f t="shared" si="481"/>
        <v>18-39</v>
      </c>
      <c r="K3415" s="2">
        <f t="shared" si="477"/>
        <v>3890.0509999999999</v>
      </c>
      <c r="L3415" s="2">
        <f t="shared" si="482"/>
        <v>3890</v>
      </c>
      <c r="M3415" s="2">
        <f t="shared" si="483"/>
        <v>3891</v>
      </c>
      <c r="N3415" s="2">
        <f t="shared" si="484"/>
        <v>3890</v>
      </c>
      <c r="O3415">
        <f t="shared" si="478"/>
        <v>2023</v>
      </c>
      <c r="P3415" t="str">
        <f t="shared" si="479"/>
        <v>Nov</v>
      </c>
      <c r="Q3415" t="str">
        <f t="shared" si="480"/>
        <v>Nov-2023</v>
      </c>
      <c r="R3415" s="2" t="str">
        <f t="shared" si="485"/>
        <v>ADULTS</v>
      </c>
    </row>
    <row r="3416" spans="1:18" x14ac:dyDescent="0.35">
      <c r="A3416" s="1">
        <v>44796</v>
      </c>
      <c r="B3416" t="s">
        <v>3448</v>
      </c>
      <c r="C3416">
        <v>63</v>
      </c>
      <c r="D3416" t="s">
        <v>21</v>
      </c>
      <c r="E3416" t="s">
        <v>22</v>
      </c>
      <c r="F3416" t="s">
        <v>23</v>
      </c>
      <c r="G3416" s="6">
        <f>VLOOKUP(F3416,S$11:$T$15, 2, FALSE)</f>
        <v>2440.2966694490819</v>
      </c>
      <c r="H3416" t="s">
        <v>12</v>
      </c>
      <c r="I3416" s="2">
        <v>2758.75</v>
      </c>
      <c r="J3416" t="str">
        <f t="shared" si="481"/>
        <v>&gt;59</v>
      </c>
      <c r="K3416" s="2">
        <f t="shared" si="477"/>
        <v>3034.6250000000005</v>
      </c>
      <c r="L3416" s="2">
        <f t="shared" si="482"/>
        <v>3035</v>
      </c>
      <c r="M3416" s="2">
        <f t="shared" si="483"/>
        <v>3035</v>
      </c>
      <c r="N3416" s="2">
        <f t="shared" si="484"/>
        <v>3034</v>
      </c>
      <c r="O3416">
        <f t="shared" si="478"/>
        <v>2022</v>
      </c>
      <c r="P3416" t="str">
        <f t="shared" si="479"/>
        <v>Aug</v>
      </c>
      <c r="Q3416" t="str">
        <f t="shared" si="480"/>
        <v>Aug-2022</v>
      </c>
      <c r="R3416" s="2" t="str">
        <f t="shared" si="485"/>
        <v>ADULTS</v>
      </c>
    </row>
    <row r="3417" spans="1:18" x14ac:dyDescent="0.35">
      <c r="A3417" s="1">
        <v>44871</v>
      </c>
      <c r="B3417" t="s">
        <v>3449</v>
      </c>
      <c r="C3417">
        <v>99</v>
      </c>
      <c r="D3417" t="s">
        <v>21</v>
      </c>
      <c r="E3417" t="s">
        <v>15</v>
      </c>
      <c r="F3417" t="s">
        <v>30</v>
      </c>
      <c r="G3417" s="6">
        <f>VLOOKUP(F3417,S$11:$T$15, 2, FALSE)</f>
        <v>2496.7676064257025</v>
      </c>
      <c r="H3417" t="s">
        <v>12</v>
      </c>
      <c r="I3417" s="2">
        <v>2098.64</v>
      </c>
      <c r="J3417" t="str">
        <f t="shared" si="481"/>
        <v>&gt;59</v>
      </c>
      <c r="K3417" s="2">
        <f t="shared" si="477"/>
        <v>2308.5039999999999</v>
      </c>
      <c r="L3417" s="2">
        <f t="shared" si="482"/>
        <v>2309</v>
      </c>
      <c r="M3417" s="2">
        <f t="shared" si="483"/>
        <v>2309</v>
      </c>
      <c r="N3417" s="2">
        <f t="shared" si="484"/>
        <v>2308</v>
      </c>
      <c r="O3417">
        <f t="shared" si="478"/>
        <v>2022</v>
      </c>
      <c r="P3417" t="str">
        <f t="shared" si="479"/>
        <v>Nov</v>
      </c>
      <c r="Q3417" t="str">
        <f t="shared" si="480"/>
        <v>Nov-2022</v>
      </c>
      <c r="R3417" s="2" t="str">
        <f t="shared" si="485"/>
        <v>ADULTS</v>
      </c>
    </row>
    <row r="3418" spans="1:18" x14ac:dyDescent="0.35">
      <c r="A3418" s="1">
        <v>45249</v>
      </c>
      <c r="B3418" t="s">
        <v>3450</v>
      </c>
      <c r="C3418">
        <v>99</v>
      </c>
      <c r="D3418" t="s">
        <v>21</v>
      </c>
      <c r="E3418" t="s">
        <v>27</v>
      </c>
      <c r="F3418" t="s">
        <v>16</v>
      </c>
      <c r="G3418" s="6">
        <f>VLOOKUP(F3418,S$11:$T$15, 2, FALSE)</f>
        <v>2509.1716796874998</v>
      </c>
      <c r="H3418" t="s">
        <v>37</v>
      </c>
      <c r="I3418" s="2">
        <v>2008.63</v>
      </c>
      <c r="J3418" t="str">
        <f t="shared" si="481"/>
        <v>&gt;59</v>
      </c>
      <c r="K3418" s="2">
        <f t="shared" si="477"/>
        <v>2209.4930000000004</v>
      </c>
      <c r="L3418" s="2">
        <f t="shared" si="482"/>
        <v>2209</v>
      </c>
      <c r="M3418" s="2">
        <f t="shared" si="483"/>
        <v>2210</v>
      </c>
      <c r="N3418" s="2">
        <f t="shared" si="484"/>
        <v>2209</v>
      </c>
      <c r="O3418">
        <f t="shared" si="478"/>
        <v>2023</v>
      </c>
      <c r="P3418" t="str">
        <f t="shared" si="479"/>
        <v>Nov</v>
      </c>
      <c r="Q3418" t="str">
        <f t="shared" si="480"/>
        <v>Nov-2023</v>
      </c>
      <c r="R3418" s="2" t="str">
        <f t="shared" si="485"/>
        <v>ADULTS</v>
      </c>
    </row>
    <row r="3419" spans="1:18" x14ac:dyDescent="0.35">
      <c r="A3419" s="1">
        <v>45045</v>
      </c>
      <c r="B3419" t="s">
        <v>3451</v>
      </c>
      <c r="C3419">
        <v>92</v>
      </c>
      <c r="D3419" t="s">
        <v>14</v>
      </c>
      <c r="E3419" t="s">
        <v>25</v>
      </c>
      <c r="F3419" t="s">
        <v>30</v>
      </c>
      <c r="G3419" s="6">
        <f>VLOOKUP(F3419,S$11:$T$15, 2, FALSE)</f>
        <v>2496.7676064257025</v>
      </c>
      <c r="H3419" t="s">
        <v>37</v>
      </c>
      <c r="I3419" s="2">
        <v>1189.9100000000001</v>
      </c>
      <c r="J3419" t="str">
        <f t="shared" si="481"/>
        <v>&gt;59</v>
      </c>
      <c r="K3419" s="2">
        <f t="shared" si="477"/>
        <v>1308.9010000000003</v>
      </c>
      <c r="L3419" s="2">
        <f t="shared" si="482"/>
        <v>1309</v>
      </c>
      <c r="M3419" s="2">
        <f t="shared" si="483"/>
        <v>1309</v>
      </c>
      <c r="N3419" s="2">
        <f t="shared" si="484"/>
        <v>1308</v>
      </c>
      <c r="O3419">
        <f t="shared" si="478"/>
        <v>2023</v>
      </c>
      <c r="P3419" t="str">
        <f t="shared" si="479"/>
        <v>Apr</v>
      </c>
      <c r="Q3419" t="str">
        <f t="shared" si="480"/>
        <v>Apr-2023</v>
      </c>
      <c r="R3419" s="2" t="str">
        <f t="shared" si="485"/>
        <v>ADULTS</v>
      </c>
    </row>
    <row r="3420" spans="1:18" x14ac:dyDescent="0.35">
      <c r="A3420" s="1">
        <v>45125</v>
      </c>
      <c r="B3420" t="s">
        <v>3452</v>
      </c>
      <c r="C3420">
        <v>2</v>
      </c>
      <c r="D3420" t="s">
        <v>14</v>
      </c>
      <c r="E3420" t="s">
        <v>15</v>
      </c>
      <c r="F3420" t="s">
        <v>11</v>
      </c>
      <c r="G3420" s="6">
        <f>VLOOKUP(F3420,S$11:$T$15, 2, FALSE)</f>
        <v>2503.6022787783868</v>
      </c>
      <c r="H3420" t="s">
        <v>37</v>
      </c>
      <c r="I3420" s="2">
        <v>4711.76</v>
      </c>
      <c r="J3420" t="str">
        <f t="shared" si="481"/>
        <v>0-17</v>
      </c>
      <c r="K3420" s="2">
        <f t="shared" si="477"/>
        <v>5182.9360000000006</v>
      </c>
      <c r="L3420" s="2">
        <f t="shared" si="482"/>
        <v>5183</v>
      </c>
      <c r="M3420" s="2">
        <f t="shared" si="483"/>
        <v>5183</v>
      </c>
      <c r="N3420" s="2">
        <f t="shared" si="484"/>
        <v>5182</v>
      </c>
      <c r="O3420">
        <f t="shared" si="478"/>
        <v>2023</v>
      </c>
      <c r="P3420" t="str">
        <f t="shared" si="479"/>
        <v>Jul</v>
      </c>
      <c r="Q3420" t="str">
        <f t="shared" si="480"/>
        <v>Jul-2023</v>
      </c>
      <c r="R3420" s="2" t="str">
        <f t="shared" si="485"/>
        <v>CHILDREN</v>
      </c>
    </row>
    <row r="3421" spans="1:18" x14ac:dyDescent="0.35">
      <c r="A3421" s="1">
        <v>44787</v>
      </c>
      <c r="B3421" t="s">
        <v>3453</v>
      </c>
      <c r="C3421">
        <v>60</v>
      </c>
      <c r="D3421" t="s">
        <v>9</v>
      </c>
      <c r="E3421" t="s">
        <v>25</v>
      </c>
      <c r="F3421" t="s">
        <v>16</v>
      </c>
      <c r="G3421" s="6">
        <f>VLOOKUP(F3421,S$11:$T$15, 2, FALSE)</f>
        <v>2509.1716796874998</v>
      </c>
      <c r="H3421" t="s">
        <v>17</v>
      </c>
      <c r="I3421" s="2">
        <v>1318.12</v>
      </c>
      <c r="J3421" t="str">
        <f t="shared" si="481"/>
        <v>&gt;59</v>
      </c>
      <c r="K3421" s="2">
        <f t="shared" si="477"/>
        <v>1449.932</v>
      </c>
      <c r="L3421" s="2">
        <f t="shared" si="482"/>
        <v>1450</v>
      </c>
      <c r="M3421" s="2">
        <f t="shared" si="483"/>
        <v>1450</v>
      </c>
      <c r="N3421" s="2">
        <f t="shared" si="484"/>
        <v>1449</v>
      </c>
      <c r="O3421">
        <f t="shared" si="478"/>
        <v>2022</v>
      </c>
      <c r="P3421" t="str">
        <f t="shared" si="479"/>
        <v>Aug</v>
      </c>
      <c r="Q3421" t="str">
        <f t="shared" si="480"/>
        <v>Aug-2022</v>
      </c>
      <c r="R3421" s="2" t="str">
        <f t="shared" si="485"/>
        <v>ADULTS</v>
      </c>
    </row>
    <row r="3422" spans="1:18" x14ac:dyDescent="0.35">
      <c r="A3422" s="1">
        <v>45119</v>
      </c>
      <c r="B3422" t="s">
        <v>3454</v>
      </c>
      <c r="C3422">
        <v>42</v>
      </c>
      <c r="D3422" t="s">
        <v>14</v>
      </c>
      <c r="E3422" t="s">
        <v>22</v>
      </c>
      <c r="F3422" t="s">
        <v>23</v>
      </c>
      <c r="G3422" s="6">
        <f>VLOOKUP(F3422,S$11:$T$15, 2, FALSE)</f>
        <v>2440.2966694490819</v>
      </c>
      <c r="H3422" t="s">
        <v>28</v>
      </c>
      <c r="I3422" s="2">
        <v>1681.68</v>
      </c>
      <c r="J3422" t="str">
        <f t="shared" si="481"/>
        <v>40-59</v>
      </c>
      <c r="K3422" s="2">
        <f t="shared" si="477"/>
        <v>1849.8480000000002</v>
      </c>
      <c r="L3422" s="2">
        <f t="shared" si="482"/>
        <v>1850</v>
      </c>
      <c r="M3422" s="2">
        <f t="shared" si="483"/>
        <v>1850</v>
      </c>
      <c r="N3422" s="2">
        <f t="shared" si="484"/>
        <v>1849</v>
      </c>
      <c r="O3422">
        <f t="shared" si="478"/>
        <v>2023</v>
      </c>
      <c r="P3422" t="str">
        <f t="shared" si="479"/>
        <v>Jul</v>
      </c>
      <c r="Q3422" t="str">
        <f t="shared" si="480"/>
        <v>Jul-2023</v>
      </c>
      <c r="R3422" s="2" t="str">
        <f t="shared" si="485"/>
        <v>ADULTS</v>
      </c>
    </row>
    <row r="3423" spans="1:18" x14ac:dyDescent="0.35">
      <c r="A3423" s="1">
        <v>44726</v>
      </c>
      <c r="B3423" t="s">
        <v>3455</v>
      </c>
      <c r="C3423">
        <v>93</v>
      </c>
      <c r="D3423" t="s">
        <v>9</v>
      </c>
      <c r="E3423" t="s">
        <v>15</v>
      </c>
      <c r="F3423" t="s">
        <v>11</v>
      </c>
      <c r="G3423" s="6">
        <f>VLOOKUP(F3423,S$11:$T$15, 2, FALSE)</f>
        <v>2503.6022787783868</v>
      </c>
      <c r="H3423" t="s">
        <v>12</v>
      </c>
      <c r="I3423" s="2">
        <v>4557.17</v>
      </c>
      <c r="J3423" t="str">
        <f t="shared" si="481"/>
        <v>&gt;59</v>
      </c>
      <c r="K3423" s="2">
        <f t="shared" si="477"/>
        <v>5012.8870000000006</v>
      </c>
      <c r="L3423" s="2">
        <f t="shared" si="482"/>
        <v>5013</v>
      </c>
      <c r="M3423" s="2">
        <f t="shared" si="483"/>
        <v>5013</v>
      </c>
      <c r="N3423" s="2">
        <f t="shared" si="484"/>
        <v>5012</v>
      </c>
      <c r="O3423">
        <f t="shared" si="478"/>
        <v>2022</v>
      </c>
      <c r="P3423" t="str">
        <f t="shared" si="479"/>
        <v>Jun</v>
      </c>
      <c r="Q3423" t="str">
        <f t="shared" si="480"/>
        <v>Jun-2022</v>
      </c>
      <c r="R3423" s="2" t="str">
        <f t="shared" si="485"/>
        <v>ADULTS</v>
      </c>
    </row>
    <row r="3424" spans="1:18" x14ac:dyDescent="0.35">
      <c r="A3424" s="1">
        <v>44571</v>
      </c>
      <c r="B3424" t="s">
        <v>3456</v>
      </c>
      <c r="C3424">
        <v>54</v>
      </c>
      <c r="D3424" t="s">
        <v>14</v>
      </c>
      <c r="E3424" t="s">
        <v>19</v>
      </c>
      <c r="F3424" t="s">
        <v>11</v>
      </c>
      <c r="G3424" s="6">
        <f>VLOOKUP(F3424,S$11:$T$15, 2, FALSE)</f>
        <v>2503.6022787783868</v>
      </c>
      <c r="H3424" t="s">
        <v>17</v>
      </c>
      <c r="I3424" s="2">
        <v>2378.06</v>
      </c>
      <c r="J3424" t="str">
        <f t="shared" si="481"/>
        <v>40-59</v>
      </c>
      <c r="K3424" s="2">
        <f t="shared" si="477"/>
        <v>2615.866</v>
      </c>
      <c r="L3424" s="2">
        <f t="shared" si="482"/>
        <v>2616</v>
      </c>
      <c r="M3424" s="2">
        <f t="shared" si="483"/>
        <v>2616</v>
      </c>
      <c r="N3424" s="2">
        <f t="shared" si="484"/>
        <v>2615</v>
      </c>
      <c r="O3424">
        <f t="shared" si="478"/>
        <v>2022</v>
      </c>
      <c r="P3424" t="str">
        <f t="shared" si="479"/>
        <v>Jan</v>
      </c>
      <c r="Q3424" t="str">
        <f t="shared" si="480"/>
        <v>Jan-2022</v>
      </c>
      <c r="R3424" s="2" t="str">
        <f t="shared" si="485"/>
        <v>ADULTS</v>
      </c>
    </row>
    <row r="3425" spans="1:18" x14ac:dyDescent="0.35">
      <c r="A3425" s="1">
        <v>44933</v>
      </c>
      <c r="B3425" t="s">
        <v>3457</v>
      </c>
      <c r="C3425">
        <v>72</v>
      </c>
      <c r="D3425" t="s">
        <v>21</v>
      </c>
      <c r="E3425" t="s">
        <v>22</v>
      </c>
      <c r="F3425" t="s">
        <v>23</v>
      </c>
      <c r="G3425" s="6">
        <f>VLOOKUP(F3425,S$11:$T$15, 2, FALSE)</f>
        <v>2440.2966694490819</v>
      </c>
      <c r="H3425" t="s">
        <v>12</v>
      </c>
      <c r="I3425" s="2">
        <v>3475.19</v>
      </c>
      <c r="J3425" t="str">
        <f t="shared" si="481"/>
        <v>&gt;59</v>
      </c>
      <c r="K3425" s="2">
        <f t="shared" si="477"/>
        <v>3822.7090000000003</v>
      </c>
      <c r="L3425" s="2">
        <f t="shared" si="482"/>
        <v>3823</v>
      </c>
      <c r="M3425" s="2">
        <f t="shared" si="483"/>
        <v>3823</v>
      </c>
      <c r="N3425" s="2">
        <f t="shared" si="484"/>
        <v>3822</v>
      </c>
      <c r="O3425">
        <f t="shared" si="478"/>
        <v>2023</v>
      </c>
      <c r="P3425" t="str">
        <f t="shared" si="479"/>
        <v>Jan</v>
      </c>
      <c r="Q3425" t="str">
        <f t="shared" si="480"/>
        <v>Jan-2023</v>
      </c>
      <c r="R3425" s="2" t="str">
        <f t="shared" si="485"/>
        <v>ADULTS</v>
      </c>
    </row>
    <row r="3426" spans="1:18" x14ac:dyDescent="0.35">
      <c r="A3426" s="1">
        <v>44830</v>
      </c>
      <c r="B3426" t="s">
        <v>3458</v>
      </c>
      <c r="C3426">
        <v>26</v>
      </c>
      <c r="D3426" t="s">
        <v>9</v>
      </c>
      <c r="E3426" t="s">
        <v>35</v>
      </c>
      <c r="F3426" t="s">
        <v>23</v>
      </c>
      <c r="G3426" s="6">
        <f>VLOOKUP(F3426,S$11:$T$15, 2, FALSE)</f>
        <v>2440.2966694490819</v>
      </c>
      <c r="H3426" t="s">
        <v>37</v>
      </c>
      <c r="I3426" s="2">
        <v>482.86</v>
      </c>
      <c r="J3426" t="str">
        <f t="shared" si="481"/>
        <v>18-39</v>
      </c>
      <c r="K3426" s="2">
        <f t="shared" si="477"/>
        <v>531.14600000000007</v>
      </c>
      <c r="L3426" s="2">
        <f t="shared" si="482"/>
        <v>531</v>
      </c>
      <c r="M3426" s="2">
        <f t="shared" si="483"/>
        <v>532</v>
      </c>
      <c r="N3426" s="2">
        <f t="shared" si="484"/>
        <v>531</v>
      </c>
      <c r="O3426">
        <f t="shared" si="478"/>
        <v>2022</v>
      </c>
      <c r="P3426" t="str">
        <f t="shared" si="479"/>
        <v>Sep</v>
      </c>
      <c r="Q3426" t="str">
        <f t="shared" si="480"/>
        <v>Sep-2022</v>
      </c>
      <c r="R3426" s="2" t="str">
        <f t="shared" si="485"/>
        <v>ADULTS</v>
      </c>
    </row>
    <row r="3427" spans="1:18" x14ac:dyDescent="0.35">
      <c r="A3427" s="1">
        <v>44868</v>
      </c>
      <c r="B3427" t="s">
        <v>3459</v>
      </c>
      <c r="C3427">
        <v>99</v>
      </c>
      <c r="D3427" t="s">
        <v>14</v>
      </c>
      <c r="E3427" t="s">
        <v>19</v>
      </c>
      <c r="F3427" t="s">
        <v>16</v>
      </c>
      <c r="G3427" s="6">
        <f>VLOOKUP(F3427,S$11:$T$15, 2, FALSE)</f>
        <v>2509.1716796874998</v>
      </c>
      <c r="H3427" t="s">
        <v>37</v>
      </c>
      <c r="I3427" s="2">
        <v>1476.73</v>
      </c>
      <c r="J3427" t="str">
        <f t="shared" si="481"/>
        <v>&gt;59</v>
      </c>
      <c r="K3427" s="2">
        <f t="shared" si="477"/>
        <v>1624.4030000000002</v>
      </c>
      <c r="L3427" s="2">
        <f t="shared" si="482"/>
        <v>1624</v>
      </c>
      <c r="M3427" s="2">
        <f t="shared" si="483"/>
        <v>1625</v>
      </c>
      <c r="N3427" s="2">
        <f t="shared" si="484"/>
        <v>1624</v>
      </c>
      <c r="O3427">
        <f t="shared" si="478"/>
        <v>2022</v>
      </c>
      <c r="P3427" t="str">
        <f t="shared" si="479"/>
        <v>Nov</v>
      </c>
      <c r="Q3427" t="str">
        <f t="shared" si="480"/>
        <v>Nov-2022</v>
      </c>
      <c r="R3427" s="2" t="str">
        <f t="shared" si="485"/>
        <v>ADULTS</v>
      </c>
    </row>
    <row r="3428" spans="1:18" x14ac:dyDescent="0.35">
      <c r="A3428" s="1">
        <v>45121</v>
      </c>
      <c r="B3428" t="s">
        <v>3460</v>
      </c>
      <c r="C3428">
        <v>42</v>
      </c>
      <c r="D3428" t="s">
        <v>21</v>
      </c>
      <c r="E3428" t="s">
        <v>22</v>
      </c>
      <c r="F3428" t="s">
        <v>23</v>
      </c>
      <c r="G3428" s="6">
        <f>VLOOKUP(F3428,S$11:$T$15, 2, FALSE)</f>
        <v>2440.2966694490819</v>
      </c>
      <c r="H3428" t="s">
        <v>28</v>
      </c>
      <c r="I3428" s="2">
        <v>749.52</v>
      </c>
      <c r="J3428" t="str">
        <f t="shared" si="481"/>
        <v>40-59</v>
      </c>
      <c r="K3428" s="2">
        <f t="shared" si="477"/>
        <v>824.47200000000009</v>
      </c>
      <c r="L3428" s="2">
        <f t="shared" si="482"/>
        <v>824</v>
      </c>
      <c r="M3428" s="2">
        <f t="shared" si="483"/>
        <v>825</v>
      </c>
      <c r="N3428" s="2">
        <f t="shared" si="484"/>
        <v>824</v>
      </c>
      <c r="O3428">
        <f t="shared" si="478"/>
        <v>2023</v>
      </c>
      <c r="P3428" t="str">
        <f t="shared" si="479"/>
        <v>Jul</v>
      </c>
      <c r="Q3428" t="str">
        <f t="shared" si="480"/>
        <v>Jul-2023</v>
      </c>
      <c r="R3428" s="2" t="str">
        <f t="shared" si="485"/>
        <v>ADULTS</v>
      </c>
    </row>
    <row r="3429" spans="1:18" x14ac:dyDescent="0.35">
      <c r="A3429" s="1">
        <v>45207</v>
      </c>
      <c r="B3429" t="s">
        <v>3461</v>
      </c>
      <c r="C3429">
        <v>96</v>
      </c>
      <c r="D3429" t="s">
        <v>9</v>
      </c>
      <c r="E3429" t="s">
        <v>25</v>
      </c>
      <c r="F3429" t="s">
        <v>11</v>
      </c>
      <c r="G3429" s="6">
        <f>VLOOKUP(F3429,S$11:$T$15, 2, FALSE)</f>
        <v>2503.6022787783868</v>
      </c>
      <c r="H3429" t="s">
        <v>37</v>
      </c>
      <c r="I3429" s="2">
        <v>935.45</v>
      </c>
      <c r="J3429" t="str">
        <f t="shared" si="481"/>
        <v>&gt;59</v>
      </c>
      <c r="K3429" s="2">
        <f t="shared" si="477"/>
        <v>1028.9950000000001</v>
      </c>
      <c r="L3429" s="2">
        <f t="shared" si="482"/>
        <v>1029</v>
      </c>
      <c r="M3429" s="2">
        <f t="shared" si="483"/>
        <v>1029</v>
      </c>
      <c r="N3429" s="2">
        <f t="shared" si="484"/>
        <v>1028</v>
      </c>
      <c r="O3429">
        <f t="shared" si="478"/>
        <v>2023</v>
      </c>
      <c r="P3429" t="str">
        <f t="shared" si="479"/>
        <v>Oct</v>
      </c>
      <c r="Q3429" t="str">
        <f t="shared" si="480"/>
        <v>Oct-2023</v>
      </c>
      <c r="R3429" s="2" t="str">
        <f t="shared" si="485"/>
        <v>ADULTS</v>
      </c>
    </row>
    <row r="3430" spans="1:18" x14ac:dyDescent="0.35">
      <c r="A3430" s="1">
        <v>45126</v>
      </c>
      <c r="B3430" t="s">
        <v>3462</v>
      </c>
      <c r="C3430">
        <v>26</v>
      </c>
      <c r="D3430" t="s">
        <v>21</v>
      </c>
      <c r="E3430" t="s">
        <v>25</v>
      </c>
      <c r="F3430" t="s">
        <v>11</v>
      </c>
      <c r="G3430" s="6">
        <f>VLOOKUP(F3430,S$11:$T$15, 2, FALSE)</f>
        <v>2503.6022787783868</v>
      </c>
      <c r="H3430" t="s">
        <v>17</v>
      </c>
      <c r="I3430" s="2">
        <v>4755.84</v>
      </c>
      <c r="J3430" t="str">
        <f t="shared" si="481"/>
        <v>18-39</v>
      </c>
      <c r="K3430" s="2">
        <f t="shared" si="477"/>
        <v>5231.4240000000009</v>
      </c>
      <c r="L3430" s="2">
        <f t="shared" si="482"/>
        <v>5231</v>
      </c>
      <c r="M3430" s="2">
        <f t="shared" si="483"/>
        <v>5232</v>
      </c>
      <c r="N3430" s="2">
        <f t="shared" si="484"/>
        <v>5231</v>
      </c>
      <c r="O3430">
        <f t="shared" si="478"/>
        <v>2023</v>
      </c>
      <c r="P3430" t="str">
        <f t="shared" si="479"/>
        <v>Jul</v>
      </c>
      <c r="Q3430" t="str">
        <f t="shared" si="480"/>
        <v>Jul-2023</v>
      </c>
      <c r="R3430" s="2" t="str">
        <f t="shared" si="485"/>
        <v>ADULTS</v>
      </c>
    </row>
    <row r="3431" spans="1:18" x14ac:dyDescent="0.35">
      <c r="A3431" s="1">
        <v>44908</v>
      </c>
      <c r="B3431" t="s">
        <v>3463</v>
      </c>
      <c r="C3431">
        <v>54</v>
      </c>
      <c r="D3431" t="s">
        <v>14</v>
      </c>
      <c r="E3431" t="s">
        <v>15</v>
      </c>
      <c r="F3431" t="s">
        <v>30</v>
      </c>
      <c r="G3431" s="6">
        <f>VLOOKUP(F3431,S$11:$T$15, 2, FALSE)</f>
        <v>2496.7676064257025</v>
      </c>
      <c r="H3431" t="s">
        <v>37</v>
      </c>
      <c r="I3431" s="2">
        <v>659.36</v>
      </c>
      <c r="J3431" t="str">
        <f t="shared" si="481"/>
        <v>40-59</v>
      </c>
      <c r="K3431" s="2">
        <f t="shared" si="477"/>
        <v>725.29600000000005</v>
      </c>
      <c r="L3431" s="2">
        <f t="shared" si="482"/>
        <v>725</v>
      </c>
      <c r="M3431" s="2">
        <f t="shared" si="483"/>
        <v>726</v>
      </c>
      <c r="N3431" s="2">
        <f t="shared" si="484"/>
        <v>725</v>
      </c>
      <c r="O3431">
        <f t="shared" si="478"/>
        <v>2022</v>
      </c>
      <c r="P3431" t="str">
        <f t="shared" si="479"/>
        <v>Dec</v>
      </c>
      <c r="Q3431" t="str">
        <f t="shared" si="480"/>
        <v>Dec-2022</v>
      </c>
      <c r="R3431" s="2" t="str">
        <f t="shared" si="485"/>
        <v>ADULTS</v>
      </c>
    </row>
    <row r="3432" spans="1:18" x14ac:dyDescent="0.35">
      <c r="A3432" s="1">
        <v>44933</v>
      </c>
      <c r="B3432" t="s">
        <v>3464</v>
      </c>
      <c r="C3432">
        <v>44</v>
      </c>
      <c r="D3432" t="s">
        <v>9</v>
      </c>
      <c r="E3432" t="s">
        <v>33</v>
      </c>
      <c r="F3432" t="s">
        <v>23</v>
      </c>
      <c r="G3432" s="6">
        <f>VLOOKUP(F3432,S$11:$T$15, 2, FALSE)</f>
        <v>2440.2966694490819</v>
      </c>
      <c r="H3432" t="s">
        <v>28</v>
      </c>
      <c r="I3432" s="2">
        <v>3840.17</v>
      </c>
      <c r="J3432" t="str">
        <f t="shared" si="481"/>
        <v>40-59</v>
      </c>
      <c r="K3432" s="2">
        <f t="shared" si="477"/>
        <v>4224.1870000000008</v>
      </c>
      <c r="L3432" s="2">
        <f t="shared" si="482"/>
        <v>4224</v>
      </c>
      <c r="M3432" s="2">
        <f t="shared" si="483"/>
        <v>4225</v>
      </c>
      <c r="N3432" s="2">
        <f t="shared" si="484"/>
        <v>4224</v>
      </c>
      <c r="O3432">
        <f t="shared" si="478"/>
        <v>2023</v>
      </c>
      <c r="P3432" t="str">
        <f t="shared" si="479"/>
        <v>Jan</v>
      </c>
      <c r="Q3432" t="str">
        <f t="shared" si="480"/>
        <v>Jan-2023</v>
      </c>
      <c r="R3432" s="2" t="str">
        <f t="shared" si="485"/>
        <v>ADULTS</v>
      </c>
    </row>
    <row r="3433" spans="1:18" x14ac:dyDescent="0.35">
      <c r="A3433" s="1">
        <v>44825</v>
      </c>
      <c r="B3433" t="s">
        <v>3465</v>
      </c>
      <c r="C3433">
        <v>98</v>
      </c>
      <c r="D3433" t="s">
        <v>9</v>
      </c>
      <c r="E3433" t="s">
        <v>33</v>
      </c>
      <c r="F3433" t="s">
        <v>30</v>
      </c>
      <c r="G3433" s="6">
        <f>VLOOKUP(F3433,S$11:$T$15, 2, FALSE)</f>
        <v>2496.7676064257025</v>
      </c>
      <c r="H3433" t="s">
        <v>37</v>
      </c>
      <c r="I3433" s="2">
        <v>3599.51</v>
      </c>
      <c r="J3433" t="str">
        <f t="shared" si="481"/>
        <v>&gt;59</v>
      </c>
      <c r="K3433" s="2">
        <f t="shared" si="477"/>
        <v>3959.4610000000007</v>
      </c>
      <c r="L3433" s="2">
        <f t="shared" si="482"/>
        <v>3959</v>
      </c>
      <c r="M3433" s="2">
        <f t="shared" si="483"/>
        <v>3960</v>
      </c>
      <c r="N3433" s="2">
        <f t="shared" si="484"/>
        <v>3959</v>
      </c>
      <c r="O3433">
        <f t="shared" si="478"/>
        <v>2022</v>
      </c>
      <c r="P3433" t="str">
        <f t="shared" si="479"/>
        <v>Sep</v>
      </c>
      <c r="Q3433" t="str">
        <f t="shared" si="480"/>
        <v>Sep-2022</v>
      </c>
      <c r="R3433" s="2" t="str">
        <f t="shared" si="485"/>
        <v>ADULTS</v>
      </c>
    </row>
    <row r="3434" spans="1:18" x14ac:dyDescent="0.35">
      <c r="A3434" s="1">
        <v>45283</v>
      </c>
      <c r="B3434" t="s">
        <v>3466</v>
      </c>
      <c r="C3434">
        <v>64</v>
      </c>
      <c r="D3434" t="s">
        <v>9</v>
      </c>
      <c r="E3434" t="s">
        <v>27</v>
      </c>
      <c r="F3434" t="s">
        <v>30</v>
      </c>
      <c r="G3434" s="6">
        <f>VLOOKUP(F3434,S$11:$T$15, 2, FALSE)</f>
        <v>2496.7676064257025</v>
      </c>
      <c r="H3434" t="s">
        <v>37</v>
      </c>
      <c r="I3434" s="2">
        <v>2879.42</v>
      </c>
      <c r="J3434" t="str">
        <f t="shared" si="481"/>
        <v>&gt;59</v>
      </c>
      <c r="K3434" s="2">
        <f t="shared" si="477"/>
        <v>3167.3620000000005</v>
      </c>
      <c r="L3434" s="2">
        <f t="shared" si="482"/>
        <v>3167</v>
      </c>
      <c r="M3434" s="2">
        <f t="shared" si="483"/>
        <v>3168</v>
      </c>
      <c r="N3434" s="2">
        <f t="shared" si="484"/>
        <v>3167</v>
      </c>
      <c r="O3434">
        <f t="shared" si="478"/>
        <v>2023</v>
      </c>
      <c r="P3434" t="str">
        <f t="shared" si="479"/>
        <v>Dec</v>
      </c>
      <c r="Q3434" t="str">
        <f t="shared" si="480"/>
        <v>Dec-2023</v>
      </c>
      <c r="R3434" s="2" t="str">
        <f t="shared" si="485"/>
        <v>ADULTS</v>
      </c>
    </row>
    <row r="3435" spans="1:18" x14ac:dyDescent="0.35">
      <c r="A3435" s="1">
        <v>44584</v>
      </c>
      <c r="B3435" t="s">
        <v>3467</v>
      </c>
      <c r="C3435">
        <v>80</v>
      </c>
      <c r="D3435" t="s">
        <v>21</v>
      </c>
      <c r="E3435" t="s">
        <v>15</v>
      </c>
      <c r="F3435" t="s">
        <v>30</v>
      </c>
      <c r="G3435" s="6">
        <f>VLOOKUP(F3435,S$11:$T$15, 2, FALSE)</f>
        <v>2496.7676064257025</v>
      </c>
      <c r="H3435" t="s">
        <v>40</v>
      </c>
      <c r="I3435" s="2">
        <v>3585.75</v>
      </c>
      <c r="J3435" t="str">
        <f t="shared" si="481"/>
        <v>&gt;59</v>
      </c>
      <c r="K3435" s="2">
        <f t="shared" si="477"/>
        <v>3944.3250000000003</v>
      </c>
      <c r="L3435" s="2">
        <f t="shared" si="482"/>
        <v>3944</v>
      </c>
      <c r="M3435" s="2">
        <f t="shared" si="483"/>
        <v>3945</v>
      </c>
      <c r="N3435" s="2">
        <f t="shared" si="484"/>
        <v>3944</v>
      </c>
      <c r="O3435">
        <f t="shared" si="478"/>
        <v>2022</v>
      </c>
      <c r="P3435" t="str">
        <f t="shared" si="479"/>
        <v>Jan</v>
      </c>
      <c r="Q3435" t="str">
        <f t="shared" si="480"/>
        <v>Jan-2022</v>
      </c>
      <c r="R3435" s="2" t="str">
        <f t="shared" si="485"/>
        <v>ADULTS</v>
      </c>
    </row>
    <row r="3436" spans="1:18" x14ac:dyDescent="0.35">
      <c r="A3436" s="1">
        <v>45070</v>
      </c>
      <c r="B3436" t="s">
        <v>3468</v>
      </c>
      <c r="C3436">
        <v>52</v>
      </c>
      <c r="D3436" t="s">
        <v>9</v>
      </c>
      <c r="E3436" t="s">
        <v>10</v>
      </c>
      <c r="F3436" t="s">
        <v>11</v>
      </c>
      <c r="G3436" s="6">
        <f>VLOOKUP(F3436,S$11:$T$15, 2, FALSE)</f>
        <v>2503.6022787783868</v>
      </c>
      <c r="H3436" t="s">
        <v>17</v>
      </c>
      <c r="I3436" s="2">
        <v>438.96</v>
      </c>
      <c r="J3436" t="str">
        <f t="shared" si="481"/>
        <v>40-59</v>
      </c>
      <c r="K3436" s="2">
        <f t="shared" si="477"/>
        <v>482.85599999999999</v>
      </c>
      <c r="L3436" s="2">
        <f t="shared" si="482"/>
        <v>483</v>
      </c>
      <c r="M3436" s="2">
        <f t="shared" si="483"/>
        <v>483</v>
      </c>
      <c r="N3436" s="2">
        <f t="shared" si="484"/>
        <v>482</v>
      </c>
      <c r="O3436">
        <f t="shared" si="478"/>
        <v>2023</v>
      </c>
      <c r="P3436" t="str">
        <f t="shared" si="479"/>
        <v>May</v>
      </c>
      <c r="Q3436" t="str">
        <f t="shared" si="480"/>
        <v>May-2023</v>
      </c>
      <c r="R3436" s="2" t="str">
        <f t="shared" si="485"/>
        <v>ADULTS</v>
      </c>
    </row>
    <row r="3437" spans="1:18" x14ac:dyDescent="0.35">
      <c r="A3437" s="1">
        <v>45046</v>
      </c>
      <c r="B3437" t="s">
        <v>3469</v>
      </c>
      <c r="C3437">
        <v>70</v>
      </c>
      <c r="D3437" t="s">
        <v>14</v>
      </c>
      <c r="E3437" t="s">
        <v>22</v>
      </c>
      <c r="F3437" t="s">
        <v>16</v>
      </c>
      <c r="G3437" s="6">
        <f>VLOOKUP(F3437,S$11:$T$15, 2, FALSE)</f>
        <v>2509.1716796874998</v>
      </c>
      <c r="H3437" t="s">
        <v>37</v>
      </c>
      <c r="I3437" s="2">
        <v>4961.12</v>
      </c>
      <c r="J3437" t="str">
        <f t="shared" si="481"/>
        <v>&gt;59</v>
      </c>
      <c r="K3437" s="2">
        <f t="shared" si="477"/>
        <v>5457.232</v>
      </c>
      <c r="L3437" s="2">
        <f t="shared" si="482"/>
        <v>5457</v>
      </c>
      <c r="M3437" s="2">
        <f t="shared" si="483"/>
        <v>5458</v>
      </c>
      <c r="N3437" s="2">
        <f t="shared" si="484"/>
        <v>5457</v>
      </c>
      <c r="O3437">
        <f t="shared" si="478"/>
        <v>2023</v>
      </c>
      <c r="P3437" t="str">
        <f t="shared" si="479"/>
        <v>Apr</v>
      </c>
      <c r="Q3437" t="str">
        <f t="shared" si="480"/>
        <v>Apr-2023</v>
      </c>
      <c r="R3437" s="2" t="str">
        <f t="shared" si="485"/>
        <v>ADULTS</v>
      </c>
    </row>
    <row r="3438" spans="1:18" x14ac:dyDescent="0.35">
      <c r="A3438" s="1">
        <v>45100</v>
      </c>
      <c r="B3438" t="s">
        <v>3470</v>
      </c>
      <c r="C3438">
        <v>15</v>
      </c>
      <c r="D3438" t="s">
        <v>21</v>
      </c>
      <c r="E3438" t="s">
        <v>22</v>
      </c>
      <c r="F3438" t="s">
        <v>16</v>
      </c>
      <c r="G3438" s="6">
        <f>VLOOKUP(F3438,S$11:$T$15, 2, FALSE)</f>
        <v>2509.1716796874998</v>
      </c>
      <c r="H3438" t="s">
        <v>40</v>
      </c>
      <c r="I3438" s="2">
        <v>601.77</v>
      </c>
      <c r="J3438" t="str">
        <f t="shared" si="481"/>
        <v>0-17</v>
      </c>
      <c r="K3438" s="2">
        <f t="shared" si="477"/>
        <v>661.947</v>
      </c>
      <c r="L3438" s="2">
        <f t="shared" si="482"/>
        <v>662</v>
      </c>
      <c r="M3438" s="2">
        <f t="shared" si="483"/>
        <v>662</v>
      </c>
      <c r="N3438" s="2">
        <f t="shared" si="484"/>
        <v>661</v>
      </c>
      <c r="O3438">
        <f t="shared" si="478"/>
        <v>2023</v>
      </c>
      <c r="P3438" t="str">
        <f t="shared" si="479"/>
        <v>Jun</v>
      </c>
      <c r="Q3438" t="str">
        <f t="shared" si="480"/>
        <v>Jun-2023</v>
      </c>
      <c r="R3438" s="2" t="str">
        <f t="shared" si="485"/>
        <v>CHILDREN</v>
      </c>
    </row>
    <row r="3439" spans="1:18" x14ac:dyDescent="0.35">
      <c r="A3439" s="1">
        <v>45144</v>
      </c>
      <c r="B3439" t="s">
        <v>3471</v>
      </c>
      <c r="C3439">
        <v>53</v>
      </c>
      <c r="D3439" t="s">
        <v>9</v>
      </c>
      <c r="E3439" t="s">
        <v>22</v>
      </c>
      <c r="F3439" t="s">
        <v>16</v>
      </c>
      <c r="G3439" s="6">
        <f>VLOOKUP(F3439,S$11:$T$15, 2, FALSE)</f>
        <v>2509.1716796874998</v>
      </c>
      <c r="H3439" t="s">
        <v>28</v>
      </c>
      <c r="I3439" s="2">
        <v>4449.01</v>
      </c>
      <c r="J3439" t="str">
        <f t="shared" si="481"/>
        <v>40-59</v>
      </c>
      <c r="K3439" s="2">
        <f t="shared" si="477"/>
        <v>4893.911000000001</v>
      </c>
      <c r="L3439" s="2">
        <f t="shared" si="482"/>
        <v>4894</v>
      </c>
      <c r="M3439" s="2">
        <f t="shared" si="483"/>
        <v>4894</v>
      </c>
      <c r="N3439" s="2">
        <f t="shared" si="484"/>
        <v>4893</v>
      </c>
      <c r="O3439">
        <f t="shared" si="478"/>
        <v>2023</v>
      </c>
      <c r="P3439" t="str">
        <f t="shared" si="479"/>
        <v>Aug</v>
      </c>
      <c r="Q3439" t="str">
        <f t="shared" si="480"/>
        <v>Aug-2023</v>
      </c>
      <c r="R3439" s="2" t="str">
        <f t="shared" si="485"/>
        <v>ADULTS</v>
      </c>
    </row>
    <row r="3440" spans="1:18" x14ac:dyDescent="0.35">
      <c r="A3440" s="1">
        <v>45230</v>
      </c>
      <c r="B3440" t="s">
        <v>3472</v>
      </c>
      <c r="C3440">
        <v>8</v>
      </c>
      <c r="D3440" t="s">
        <v>21</v>
      </c>
      <c r="E3440" t="s">
        <v>10</v>
      </c>
      <c r="F3440" t="s">
        <v>16</v>
      </c>
      <c r="G3440" s="6">
        <f>VLOOKUP(F3440,S$11:$T$15, 2, FALSE)</f>
        <v>2509.1716796874998</v>
      </c>
      <c r="H3440" t="s">
        <v>40</v>
      </c>
      <c r="I3440" s="2">
        <v>3014.54</v>
      </c>
      <c r="J3440" t="str">
        <f t="shared" si="481"/>
        <v>0-17</v>
      </c>
      <c r="K3440" s="2">
        <f t="shared" si="477"/>
        <v>3315.9940000000001</v>
      </c>
      <c r="L3440" s="2">
        <f t="shared" si="482"/>
        <v>3316</v>
      </c>
      <c r="M3440" s="2">
        <f t="shared" si="483"/>
        <v>3316</v>
      </c>
      <c r="N3440" s="2">
        <f t="shared" si="484"/>
        <v>3315</v>
      </c>
      <c r="O3440">
        <f t="shared" si="478"/>
        <v>2023</v>
      </c>
      <c r="P3440" t="str">
        <f t="shared" si="479"/>
        <v>Oct</v>
      </c>
      <c r="Q3440" t="str">
        <f t="shared" si="480"/>
        <v>Oct-2023</v>
      </c>
      <c r="R3440" s="2" t="str">
        <f t="shared" si="485"/>
        <v>CHILDREN</v>
      </c>
    </row>
    <row r="3441" spans="1:18" x14ac:dyDescent="0.35">
      <c r="A3441" s="1">
        <v>45192</v>
      </c>
      <c r="B3441" t="s">
        <v>3473</v>
      </c>
      <c r="C3441">
        <v>85</v>
      </c>
      <c r="D3441" t="s">
        <v>9</v>
      </c>
      <c r="E3441" t="s">
        <v>10</v>
      </c>
      <c r="F3441" t="s">
        <v>30</v>
      </c>
      <c r="G3441" s="6">
        <f>VLOOKUP(F3441,S$11:$T$15, 2, FALSE)</f>
        <v>2496.7676064257025</v>
      </c>
      <c r="H3441" t="s">
        <v>12</v>
      </c>
      <c r="I3441" s="2">
        <v>4651.09</v>
      </c>
      <c r="J3441" t="str">
        <f t="shared" si="481"/>
        <v>&gt;59</v>
      </c>
      <c r="K3441" s="2">
        <f t="shared" si="477"/>
        <v>5116.1990000000005</v>
      </c>
      <c r="L3441" s="2">
        <f t="shared" si="482"/>
        <v>5116</v>
      </c>
      <c r="M3441" s="2">
        <f t="shared" si="483"/>
        <v>5117</v>
      </c>
      <c r="N3441" s="2">
        <f t="shared" si="484"/>
        <v>5116</v>
      </c>
      <c r="O3441">
        <f t="shared" si="478"/>
        <v>2023</v>
      </c>
      <c r="P3441" t="str">
        <f t="shared" si="479"/>
        <v>Sep</v>
      </c>
      <c r="Q3441" t="str">
        <f t="shared" si="480"/>
        <v>Sep-2023</v>
      </c>
      <c r="R3441" s="2" t="str">
        <f t="shared" si="485"/>
        <v>ADULTS</v>
      </c>
    </row>
    <row r="3442" spans="1:18" x14ac:dyDescent="0.35">
      <c r="A3442" s="1">
        <v>44883</v>
      </c>
      <c r="B3442" t="s">
        <v>3474</v>
      </c>
      <c r="C3442">
        <v>51</v>
      </c>
      <c r="D3442" t="s">
        <v>14</v>
      </c>
      <c r="E3442" t="s">
        <v>33</v>
      </c>
      <c r="F3442" t="s">
        <v>23</v>
      </c>
      <c r="G3442" s="6">
        <f>VLOOKUP(F3442,S$11:$T$15, 2, FALSE)</f>
        <v>2440.2966694490819</v>
      </c>
      <c r="H3442" t="s">
        <v>28</v>
      </c>
      <c r="I3442" s="2">
        <v>1648.66</v>
      </c>
      <c r="J3442" t="str">
        <f t="shared" si="481"/>
        <v>40-59</v>
      </c>
      <c r="K3442" s="2">
        <f t="shared" si="477"/>
        <v>1813.5260000000003</v>
      </c>
      <c r="L3442" s="2">
        <f t="shared" si="482"/>
        <v>1814</v>
      </c>
      <c r="M3442" s="2">
        <f t="shared" si="483"/>
        <v>1814</v>
      </c>
      <c r="N3442" s="2">
        <f t="shared" si="484"/>
        <v>1813</v>
      </c>
      <c r="O3442">
        <f t="shared" si="478"/>
        <v>2022</v>
      </c>
      <c r="P3442" t="str">
        <f t="shared" si="479"/>
        <v>Nov</v>
      </c>
      <c r="Q3442" t="str">
        <f t="shared" si="480"/>
        <v>Nov-2022</v>
      </c>
      <c r="R3442" s="2" t="str">
        <f t="shared" si="485"/>
        <v>ADULTS</v>
      </c>
    </row>
    <row r="3443" spans="1:18" x14ac:dyDescent="0.35">
      <c r="A3443" s="1">
        <v>44710</v>
      </c>
      <c r="B3443" t="s">
        <v>3475</v>
      </c>
      <c r="C3443">
        <v>1</v>
      </c>
      <c r="D3443" t="s">
        <v>14</v>
      </c>
      <c r="E3443" t="s">
        <v>10</v>
      </c>
      <c r="F3443" t="s">
        <v>23</v>
      </c>
      <c r="G3443" s="6">
        <f>VLOOKUP(F3443,S$11:$T$15, 2, FALSE)</f>
        <v>2440.2966694490819</v>
      </c>
      <c r="H3443" t="s">
        <v>28</v>
      </c>
      <c r="I3443" s="2">
        <v>207.98</v>
      </c>
      <c r="J3443" t="str">
        <f t="shared" si="481"/>
        <v>0-17</v>
      </c>
      <c r="K3443" s="2">
        <f t="shared" si="477"/>
        <v>228.77800000000002</v>
      </c>
      <c r="L3443" s="2">
        <f t="shared" si="482"/>
        <v>229</v>
      </c>
      <c r="M3443" s="2">
        <f t="shared" si="483"/>
        <v>229</v>
      </c>
      <c r="N3443" s="2">
        <f t="shared" si="484"/>
        <v>228</v>
      </c>
      <c r="O3443">
        <f t="shared" si="478"/>
        <v>2022</v>
      </c>
      <c r="P3443" t="str">
        <f t="shared" si="479"/>
        <v>May</v>
      </c>
      <c r="Q3443" t="str">
        <f t="shared" si="480"/>
        <v>May-2022</v>
      </c>
      <c r="R3443" s="2" t="str">
        <f t="shared" si="485"/>
        <v>CHILDREN</v>
      </c>
    </row>
    <row r="3444" spans="1:18" x14ac:dyDescent="0.35">
      <c r="A3444" s="1">
        <v>45047</v>
      </c>
      <c r="B3444" t="s">
        <v>3476</v>
      </c>
      <c r="C3444">
        <v>65</v>
      </c>
      <c r="D3444" t="s">
        <v>21</v>
      </c>
      <c r="E3444" t="s">
        <v>33</v>
      </c>
      <c r="F3444" t="s">
        <v>16</v>
      </c>
      <c r="G3444" s="6">
        <f>VLOOKUP(F3444,S$11:$T$15, 2, FALSE)</f>
        <v>2509.1716796874998</v>
      </c>
      <c r="H3444" t="s">
        <v>17</v>
      </c>
      <c r="I3444" s="2">
        <v>2452.89</v>
      </c>
      <c r="J3444" t="str">
        <f t="shared" si="481"/>
        <v>&gt;59</v>
      </c>
      <c r="K3444" s="2">
        <f t="shared" si="477"/>
        <v>2698.1790000000001</v>
      </c>
      <c r="L3444" s="2">
        <f t="shared" si="482"/>
        <v>2698</v>
      </c>
      <c r="M3444" s="2">
        <f t="shared" si="483"/>
        <v>2699</v>
      </c>
      <c r="N3444" s="2">
        <f t="shared" si="484"/>
        <v>2698</v>
      </c>
      <c r="O3444">
        <f t="shared" si="478"/>
        <v>2023</v>
      </c>
      <c r="P3444" t="str">
        <f t="shared" si="479"/>
        <v>May</v>
      </c>
      <c r="Q3444" t="str">
        <f t="shared" si="480"/>
        <v>May-2023</v>
      </c>
      <c r="R3444" s="2" t="str">
        <f t="shared" si="485"/>
        <v>ADULTS</v>
      </c>
    </row>
    <row r="3445" spans="1:18" x14ac:dyDescent="0.35">
      <c r="A3445" s="1">
        <v>44875</v>
      </c>
      <c r="B3445" t="s">
        <v>3477</v>
      </c>
      <c r="C3445">
        <v>6</v>
      </c>
      <c r="D3445" t="s">
        <v>21</v>
      </c>
      <c r="E3445" t="s">
        <v>15</v>
      </c>
      <c r="F3445" t="s">
        <v>30</v>
      </c>
      <c r="G3445" s="6">
        <f>VLOOKUP(F3445,S$11:$T$15, 2, FALSE)</f>
        <v>2496.7676064257025</v>
      </c>
      <c r="H3445" t="s">
        <v>12</v>
      </c>
      <c r="I3445" s="2">
        <v>324.22000000000003</v>
      </c>
      <c r="J3445" t="str">
        <f t="shared" si="481"/>
        <v>0-17</v>
      </c>
      <c r="K3445" s="2">
        <f t="shared" si="477"/>
        <v>356.64200000000005</v>
      </c>
      <c r="L3445" s="2">
        <f t="shared" si="482"/>
        <v>357</v>
      </c>
      <c r="M3445" s="2">
        <f t="shared" si="483"/>
        <v>357</v>
      </c>
      <c r="N3445" s="2">
        <f t="shared" si="484"/>
        <v>356</v>
      </c>
      <c r="O3445">
        <f t="shared" si="478"/>
        <v>2022</v>
      </c>
      <c r="P3445" t="str">
        <f t="shared" si="479"/>
        <v>Nov</v>
      </c>
      <c r="Q3445" t="str">
        <f t="shared" si="480"/>
        <v>Nov-2022</v>
      </c>
      <c r="R3445" s="2" t="str">
        <f t="shared" si="485"/>
        <v>CHILDREN</v>
      </c>
    </row>
    <row r="3446" spans="1:18" x14ac:dyDescent="0.35">
      <c r="A3446" s="1">
        <v>44565</v>
      </c>
      <c r="B3446" t="s">
        <v>3478</v>
      </c>
      <c r="C3446">
        <v>95</v>
      </c>
      <c r="D3446" t="s">
        <v>14</v>
      </c>
      <c r="E3446" t="s">
        <v>35</v>
      </c>
      <c r="F3446" t="s">
        <v>30</v>
      </c>
      <c r="G3446" s="6">
        <f>VLOOKUP(F3446,S$11:$T$15, 2, FALSE)</f>
        <v>2496.7676064257025</v>
      </c>
      <c r="H3446" t="s">
        <v>17</v>
      </c>
      <c r="I3446" s="2">
        <v>3114.25</v>
      </c>
      <c r="J3446" t="str">
        <f t="shared" si="481"/>
        <v>&gt;59</v>
      </c>
      <c r="K3446" s="2">
        <f t="shared" si="477"/>
        <v>3425.6750000000002</v>
      </c>
      <c r="L3446" s="2">
        <f t="shared" si="482"/>
        <v>3426</v>
      </c>
      <c r="M3446" s="2">
        <f t="shared" si="483"/>
        <v>3426</v>
      </c>
      <c r="N3446" s="2">
        <f t="shared" si="484"/>
        <v>3425</v>
      </c>
      <c r="O3446">
        <f t="shared" si="478"/>
        <v>2022</v>
      </c>
      <c r="P3446" t="str">
        <f t="shared" si="479"/>
        <v>Jan</v>
      </c>
      <c r="Q3446" t="str">
        <f t="shared" si="480"/>
        <v>Jan-2022</v>
      </c>
      <c r="R3446" s="2" t="str">
        <f t="shared" si="485"/>
        <v>ADULTS</v>
      </c>
    </row>
    <row r="3447" spans="1:18" x14ac:dyDescent="0.35">
      <c r="A3447" s="1">
        <v>45133</v>
      </c>
      <c r="B3447" t="s">
        <v>3479</v>
      </c>
      <c r="C3447">
        <v>88</v>
      </c>
      <c r="D3447" t="s">
        <v>21</v>
      </c>
      <c r="E3447" t="s">
        <v>25</v>
      </c>
      <c r="F3447" t="s">
        <v>23</v>
      </c>
      <c r="G3447" s="6">
        <f>VLOOKUP(F3447,S$11:$T$15, 2, FALSE)</f>
        <v>2440.2966694490819</v>
      </c>
      <c r="H3447" t="s">
        <v>17</v>
      </c>
      <c r="I3447" s="2">
        <v>963.96</v>
      </c>
      <c r="J3447" t="str">
        <f t="shared" si="481"/>
        <v>&gt;59</v>
      </c>
      <c r="K3447" s="2">
        <f t="shared" si="477"/>
        <v>1060.3560000000002</v>
      </c>
      <c r="L3447" s="2">
        <f t="shared" si="482"/>
        <v>1060</v>
      </c>
      <c r="M3447" s="2">
        <f t="shared" si="483"/>
        <v>1061</v>
      </c>
      <c r="N3447" s="2">
        <f t="shared" si="484"/>
        <v>1060</v>
      </c>
      <c r="O3447">
        <f t="shared" si="478"/>
        <v>2023</v>
      </c>
      <c r="P3447" t="str">
        <f t="shared" si="479"/>
        <v>Jul</v>
      </c>
      <c r="Q3447" t="str">
        <f t="shared" si="480"/>
        <v>Jul-2023</v>
      </c>
      <c r="R3447" s="2" t="str">
        <f t="shared" si="485"/>
        <v>ADULTS</v>
      </c>
    </row>
    <row r="3448" spans="1:18" x14ac:dyDescent="0.35">
      <c r="A3448" s="1">
        <v>44735</v>
      </c>
      <c r="B3448" t="s">
        <v>3480</v>
      </c>
      <c r="C3448">
        <v>58</v>
      </c>
      <c r="D3448" t="s">
        <v>14</v>
      </c>
      <c r="E3448" t="s">
        <v>10</v>
      </c>
      <c r="F3448" t="s">
        <v>23</v>
      </c>
      <c r="G3448" s="6">
        <f>VLOOKUP(F3448,S$11:$T$15, 2, FALSE)</f>
        <v>2440.2966694490819</v>
      </c>
      <c r="H3448" t="s">
        <v>28</v>
      </c>
      <c r="I3448" s="2">
        <v>2971.09</v>
      </c>
      <c r="J3448" t="str">
        <f t="shared" si="481"/>
        <v>40-59</v>
      </c>
      <c r="K3448" s="2">
        <f t="shared" si="477"/>
        <v>3268.1990000000005</v>
      </c>
      <c r="L3448" s="2">
        <f t="shared" si="482"/>
        <v>3268</v>
      </c>
      <c r="M3448" s="2">
        <f t="shared" si="483"/>
        <v>3269</v>
      </c>
      <c r="N3448" s="2">
        <f t="shared" si="484"/>
        <v>3268</v>
      </c>
      <c r="O3448">
        <f t="shared" si="478"/>
        <v>2022</v>
      </c>
      <c r="P3448" t="str">
        <f t="shared" si="479"/>
        <v>Jun</v>
      </c>
      <c r="Q3448" t="str">
        <f t="shared" si="480"/>
        <v>Jun-2022</v>
      </c>
      <c r="R3448" s="2" t="str">
        <f t="shared" si="485"/>
        <v>ADULTS</v>
      </c>
    </row>
    <row r="3449" spans="1:18" x14ac:dyDescent="0.35">
      <c r="A3449" s="1">
        <v>45145</v>
      </c>
      <c r="B3449" t="s">
        <v>3481</v>
      </c>
      <c r="C3449">
        <v>89</v>
      </c>
      <c r="D3449" t="s">
        <v>14</v>
      </c>
      <c r="E3449" t="s">
        <v>15</v>
      </c>
      <c r="F3449" t="s">
        <v>11</v>
      </c>
      <c r="G3449" s="6">
        <f>VLOOKUP(F3449,S$11:$T$15, 2, FALSE)</f>
        <v>2503.6022787783868</v>
      </c>
      <c r="H3449" t="s">
        <v>40</v>
      </c>
      <c r="I3449" s="2">
        <v>3987.41</v>
      </c>
      <c r="J3449" t="str">
        <f t="shared" si="481"/>
        <v>&gt;59</v>
      </c>
      <c r="K3449" s="2">
        <f t="shared" si="477"/>
        <v>4386.1509999999998</v>
      </c>
      <c r="L3449" s="2">
        <f t="shared" si="482"/>
        <v>4386</v>
      </c>
      <c r="M3449" s="2">
        <f t="shared" si="483"/>
        <v>4387</v>
      </c>
      <c r="N3449" s="2">
        <f t="shared" si="484"/>
        <v>4386</v>
      </c>
      <c r="O3449">
        <f t="shared" si="478"/>
        <v>2023</v>
      </c>
      <c r="P3449" t="str">
        <f t="shared" si="479"/>
        <v>Aug</v>
      </c>
      <c r="Q3449" t="str">
        <f t="shared" si="480"/>
        <v>Aug-2023</v>
      </c>
      <c r="R3449" s="2" t="str">
        <f t="shared" si="485"/>
        <v>ADULTS</v>
      </c>
    </row>
    <row r="3450" spans="1:18" x14ac:dyDescent="0.35">
      <c r="A3450" s="1">
        <v>44664</v>
      </c>
      <c r="B3450" t="s">
        <v>3482</v>
      </c>
      <c r="C3450">
        <v>24</v>
      </c>
      <c r="D3450" t="s">
        <v>14</v>
      </c>
      <c r="E3450" t="s">
        <v>35</v>
      </c>
      <c r="F3450" t="s">
        <v>30</v>
      </c>
      <c r="G3450" s="6">
        <f>VLOOKUP(F3450,S$11:$T$15, 2, FALSE)</f>
        <v>2496.7676064257025</v>
      </c>
      <c r="H3450" t="s">
        <v>12</v>
      </c>
      <c r="I3450" s="2">
        <v>4576.46</v>
      </c>
      <c r="J3450" t="str">
        <f t="shared" si="481"/>
        <v>18-39</v>
      </c>
      <c r="K3450" s="2">
        <f t="shared" si="477"/>
        <v>5034.1060000000007</v>
      </c>
      <c r="L3450" s="2">
        <f t="shared" si="482"/>
        <v>5034</v>
      </c>
      <c r="M3450" s="2">
        <f t="shared" si="483"/>
        <v>5035</v>
      </c>
      <c r="N3450" s="2">
        <f t="shared" si="484"/>
        <v>5034</v>
      </c>
      <c r="O3450">
        <f t="shared" si="478"/>
        <v>2022</v>
      </c>
      <c r="P3450" t="str">
        <f t="shared" si="479"/>
        <v>Apr</v>
      </c>
      <c r="Q3450" t="str">
        <f t="shared" si="480"/>
        <v>Apr-2022</v>
      </c>
      <c r="R3450" s="2" t="str">
        <f t="shared" si="485"/>
        <v>ADULTS</v>
      </c>
    </row>
    <row r="3451" spans="1:18" x14ac:dyDescent="0.35">
      <c r="A3451" s="1">
        <v>44673</v>
      </c>
      <c r="B3451" t="s">
        <v>3483</v>
      </c>
      <c r="C3451">
        <v>82</v>
      </c>
      <c r="D3451" t="s">
        <v>9</v>
      </c>
      <c r="E3451" t="s">
        <v>35</v>
      </c>
      <c r="F3451" t="s">
        <v>23</v>
      </c>
      <c r="G3451" s="6">
        <f>VLOOKUP(F3451,S$11:$T$15, 2, FALSE)</f>
        <v>2440.2966694490819</v>
      </c>
      <c r="H3451" t="s">
        <v>40</v>
      </c>
      <c r="I3451" s="2">
        <v>610.33000000000004</v>
      </c>
      <c r="J3451" t="str">
        <f t="shared" si="481"/>
        <v>&gt;59</v>
      </c>
      <c r="K3451" s="2">
        <f t="shared" si="477"/>
        <v>671.36300000000006</v>
      </c>
      <c r="L3451" s="2">
        <f t="shared" si="482"/>
        <v>671</v>
      </c>
      <c r="M3451" s="2">
        <f t="shared" si="483"/>
        <v>672</v>
      </c>
      <c r="N3451" s="2">
        <f t="shared" si="484"/>
        <v>671</v>
      </c>
      <c r="O3451">
        <f t="shared" si="478"/>
        <v>2022</v>
      </c>
      <c r="P3451" t="str">
        <f t="shared" si="479"/>
        <v>Apr</v>
      </c>
      <c r="Q3451" t="str">
        <f t="shared" si="480"/>
        <v>Apr-2022</v>
      </c>
      <c r="R3451" s="2" t="str">
        <f t="shared" si="485"/>
        <v>ADULTS</v>
      </c>
    </row>
    <row r="3452" spans="1:18" x14ac:dyDescent="0.35">
      <c r="A3452" s="1">
        <v>45189</v>
      </c>
      <c r="B3452" t="s">
        <v>3484</v>
      </c>
      <c r="C3452">
        <v>56</v>
      </c>
      <c r="D3452" t="s">
        <v>21</v>
      </c>
      <c r="E3452" t="s">
        <v>19</v>
      </c>
      <c r="F3452" t="s">
        <v>30</v>
      </c>
      <c r="G3452" s="6">
        <f>VLOOKUP(F3452,S$11:$T$15, 2, FALSE)</f>
        <v>2496.7676064257025</v>
      </c>
      <c r="H3452" t="s">
        <v>37</v>
      </c>
      <c r="I3452" s="2">
        <v>3107.97</v>
      </c>
      <c r="J3452" t="str">
        <f t="shared" si="481"/>
        <v>40-59</v>
      </c>
      <c r="K3452" s="2">
        <f t="shared" si="477"/>
        <v>3418.7670000000003</v>
      </c>
      <c r="L3452" s="2">
        <f t="shared" si="482"/>
        <v>3419</v>
      </c>
      <c r="M3452" s="2">
        <f t="shared" si="483"/>
        <v>3419</v>
      </c>
      <c r="N3452" s="2">
        <f t="shared" si="484"/>
        <v>3418</v>
      </c>
      <c r="O3452">
        <f t="shared" si="478"/>
        <v>2023</v>
      </c>
      <c r="P3452" t="str">
        <f t="shared" si="479"/>
        <v>Sep</v>
      </c>
      <c r="Q3452" t="str">
        <f t="shared" si="480"/>
        <v>Sep-2023</v>
      </c>
      <c r="R3452" s="2" t="str">
        <f t="shared" si="485"/>
        <v>ADULTS</v>
      </c>
    </row>
    <row r="3453" spans="1:18" x14ac:dyDescent="0.35">
      <c r="A3453" s="1">
        <v>44978</v>
      </c>
      <c r="B3453" t="s">
        <v>3485</v>
      </c>
      <c r="C3453">
        <v>3</v>
      </c>
      <c r="D3453" t="s">
        <v>9</v>
      </c>
      <c r="E3453" t="s">
        <v>15</v>
      </c>
      <c r="F3453" t="s">
        <v>11</v>
      </c>
      <c r="G3453" s="6">
        <f>VLOOKUP(F3453,S$11:$T$15, 2, FALSE)</f>
        <v>2503.6022787783868</v>
      </c>
      <c r="H3453" t="s">
        <v>17</v>
      </c>
      <c r="I3453" s="2">
        <v>142.33000000000001</v>
      </c>
      <c r="J3453" t="str">
        <f t="shared" si="481"/>
        <v>0-17</v>
      </c>
      <c r="K3453" s="2">
        <f t="shared" si="477"/>
        <v>156.56300000000002</v>
      </c>
      <c r="L3453" s="2">
        <f t="shared" si="482"/>
        <v>157</v>
      </c>
      <c r="M3453" s="2">
        <f t="shared" si="483"/>
        <v>157</v>
      </c>
      <c r="N3453" s="2">
        <f t="shared" si="484"/>
        <v>156</v>
      </c>
      <c r="O3453">
        <f t="shared" si="478"/>
        <v>2023</v>
      </c>
      <c r="P3453" t="str">
        <f t="shared" si="479"/>
        <v>Feb</v>
      </c>
      <c r="Q3453" t="str">
        <f t="shared" si="480"/>
        <v>Feb-2023</v>
      </c>
      <c r="R3453" s="2" t="str">
        <f t="shared" si="485"/>
        <v>CHILDREN</v>
      </c>
    </row>
    <row r="3454" spans="1:18" x14ac:dyDescent="0.35">
      <c r="A3454" s="1">
        <v>45052</v>
      </c>
      <c r="B3454" t="s">
        <v>3486</v>
      </c>
      <c r="C3454">
        <v>65</v>
      </c>
      <c r="D3454" t="s">
        <v>14</v>
      </c>
      <c r="E3454" t="s">
        <v>10</v>
      </c>
      <c r="F3454" t="s">
        <v>16</v>
      </c>
      <c r="G3454" s="6">
        <f>VLOOKUP(F3454,S$11:$T$15, 2, FALSE)</f>
        <v>2509.1716796874998</v>
      </c>
      <c r="H3454" t="s">
        <v>12</v>
      </c>
      <c r="I3454" s="2">
        <v>4532.67</v>
      </c>
      <c r="J3454" t="str">
        <f t="shared" si="481"/>
        <v>&gt;59</v>
      </c>
      <c r="K3454" s="2">
        <f t="shared" si="477"/>
        <v>4985.9370000000008</v>
      </c>
      <c r="L3454" s="2">
        <f t="shared" si="482"/>
        <v>4986</v>
      </c>
      <c r="M3454" s="2">
        <f t="shared" si="483"/>
        <v>4986</v>
      </c>
      <c r="N3454" s="2">
        <f t="shared" si="484"/>
        <v>4985</v>
      </c>
      <c r="O3454">
        <f t="shared" si="478"/>
        <v>2023</v>
      </c>
      <c r="P3454" t="str">
        <f t="shared" si="479"/>
        <v>May</v>
      </c>
      <c r="Q3454" t="str">
        <f t="shared" si="480"/>
        <v>May-2023</v>
      </c>
      <c r="R3454" s="2" t="str">
        <f t="shared" si="485"/>
        <v>ADULTS</v>
      </c>
    </row>
    <row r="3455" spans="1:18" x14ac:dyDescent="0.35">
      <c r="A3455" s="1">
        <v>45190</v>
      </c>
      <c r="B3455" t="s">
        <v>3487</v>
      </c>
      <c r="C3455">
        <v>81</v>
      </c>
      <c r="D3455" t="s">
        <v>14</v>
      </c>
      <c r="E3455" t="s">
        <v>35</v>
      </c>
      <c r="F3455" t="s">
        <v>11</v>
      </c>
      <c r="G3455" s="6">
        <f>VLOOKUP(F3455,S$11:$T$15, 2, FALSE)</f>
        <v>2503.6022787783868</v>
      </c>
      <c r="H3455" t="s">
        <v>17</v>
      </c>
      <c r="I3455" s="2">
        <v>71.239999999999995</v>
      </c>
      <c r="J3455" t="str">
        <f t="shared" si="481"/>
        <v>&gt;59</v>
      </c>
      <c r="K3455" s="2">
        <f t="shared" si="477"/>
        <v>78.364000000000004</v>
      </c>
      <c r="L3455" s="2">
        <f t="shared" si="482"/>
        <v>78</v>
      </c>
      <c r="M3455" s="2">
        <f t="shared" si="483"/>
        <v>79</v>
      </c>
      <c r="N3455" s="2">
        <f t="shared" si="484"/>
        <v>78</v>
      </c>
      <c r="O3455">
        <f t="shared" si="478"/>
        <v>2023</v>
      </c>
      <c r="P3455" t="str">
        <f t="shared" si="479"/>
        <v>Sep</v>
      </c>
      <c r="Q3455" t="str">
        <f t="shared" si="480"/>
        <v>Sep-2023</v>
      </c>
      <c r="R3455" s="2" t="str">
        <f t="shared" si="485"/>
        <v>ADULTS</v>
      </c>
    </row>
    <row r="3456" spans="1:18" x14ac:dyDescent="0.35">
      <c r="A3456" s="1">
        <v>44713</v>
      </c>
      <c r="B3456" t="s">
        <v>3488</v>
      </c>
      <c r="C3456">
        <v>83</v>
      </c>
      <c r="D3456" t="s">
        <v>14</v>
      </c>
      <c r="E3456" t="s">
        <v>22</v>
      </c>
      <c r="F3456" t="s">
        <v>16</v>
      </c>
      <c r="G3456" s="6">
        <f>VLOOKUP(F3456,S$11:$T$15, 2, FALSE)</f>
        <v>2509.1716796874998</v>
      </c>
      <c r="H3456" t="s">
        <v>12</v>
      </c>
      <c r="I3456" s="2">
        <v>4229.66</v>
      </c>
      <c r="J3456" t="str">
        <f t="shared" si="481"/>
        <v>&gt;59</v>
      </c>
      <c r="K3456" s="2">
        <f t="shared" si="477"/>
        <v>4652.6260000000002</v>
      </c>
      <c r="L3456" s="2">
        <f t="shared" si="482"/>
        <v>4653</v>
      </c>
      <c r="M3456" s="2">
        <f t="shared" si="483"/>
        <v>4653</v>
      </c>
      <c r="N3456" s="2">
        <f t="shared" si="484"/>
        <v>4652</v>
      </c>
      <c r="O3456">
        <f t="shared" si="478"/>
        <v>2022</v>
      </c>
      <c r="P3456" t="str">
        <f t="shared" si="479"/>
        <v>Jun</v>
      </c>
      <c r="Q3456" t="str">
        <f t="shared" si="480"/>
        <v>Jun-2022</v>
      </c>
      <c r="R3456" s="2" t="str">
        <f t="shared" si="485"/>
        <v>ADULTS</v>
      </c>
    </row>
    <row r="3457" spans="1:18" x14ac:dyDescent="0.35">
      <c r="A3457" s="1">
        <v>44935</v>
      </c>
      <c r="B3457" t="s">
        <v>3489</v>
      </c>
      <c r="C3457">
        <v>21</v>
      </c>
      <c r="D3457" t="s">
        <v>14</v>
      </c>
      <c r="E3457" t="s">
        <v>10</v>
      </c>
      <c r="F3457" t="s">
        <v>23</v>
      </c>
      <c r="G3457" s="6">
        <f>VLOOKUP(F3457,S$11:$T$15, 2, FALSE)</f>
        <v>2440.2966694490819</v>
      </c>
      <c r="H3457" t="s">
        <v>12</v>
      </c>
      <c r="I3457" s="2">
        <v>3203.92</v>
      </c>
      <c r="J3457" t="str">
        <f t="shared" si="481"/>
        <v>18-39</v>
      </c>
      <c r="K3457" s="2">
        <f t="shared" si="477"/>
        <v>3524.3120000000004</v>
      </c>
      <c r="L3457" s="2">
        <f t="shared" si="482"/>
        <v>3524</v>
      </c>
      <c r="M3457" s="2">
        <f t="shared" si="483"/>
        <v>3525</v>
      </c>
      <c r="N3457" s="2">
        <f t="shared" si="484"/>
        <v>3524</v>
      </c>
      <c r="O3457">
        <f t="shared" si="478"/>
        <v>2023</v>
      </c>
      <c r="P3457" t="str">
        <f t="shared" si="479"/>
        <v>Jan</v>
      </c>
      <c r="Q3457" t="str">
        <f t="shared" si="480"/>
        <v>Jan-2023</v>
      </c>
      <c r="R3457" s="2" t="str">
        <f t="shared" si="485"/>
        <v>ADULTS</v>
      </c>
    </row>
    <row r="3458" spans="1:18" x14ac:dyDescent="0.35">
      <c r="A3458" s="1">
        <v>44848</v>
      </c>
      <c r="B3458" t="s">
        <v>3490</v>
      </c>
      <c r="C3458">
        <v>91</v>
      </c>
      <c r="D3458" t="s">
        <v>9</v>
      </c>
      <c r="E3458" t="s">
        <v>35</v>
      </c>
      <c r="F3458" t="s">
        <v>16</v>
      </c>
      <c r="G3458" s="6">
        <f>VLOOKUP(F3458,S$11:$T$15, 2, FALSE)</f>
        <v>2509.1716796874998</v>
      </c>
      <c r="H3458" t="s">
        <v>17</v>
      </c>
      <c r="I3458" s="2">
        <v>2035.03</v>
      </c>
      <c r="J3458" t="str">
        <f t="shared" si="481"/>
        <v>&gt;59</v>
      </c>
      <c r="K3458" s="2">
        <f t="shared" ref="K3458:K3521" si="486">I3458*1.1</f>
        <v>2238.5330000000004</v>
      </c>
      <c r="L3458" s="2">
        <f t="shared" si="482"/>
        <v>2239</v>
      </c>
      <c r="M3458" s="2">
        <f t="shared" si="483"/>
        <v>2239</v>
      </c>
      <c r="N3458" s="2">
        <f t="shared" si="484"/>
        <v>2238</v>
      </c>
      <c r="O3458">
        <f t="shared" ref="O3458:O3521" si="487">YEAR(A3458)</f>
        <v>2022</v>
      </c>
      <c r="P3458" t="str">
        <f t="shared" ref="P3458:P3521" si="488">TEXT(A3458, "MMM")</f>
        <v>Oct</v>
      </c>
      <c r="Q3458" t="str">
        <f t="shared" ref="Q3458:Q3521" si="489">TEXT(A3458, "MMM-YYYY")</f>
        <v>Oct-2022</v>
      </c>
      <c r="R3458" s="2" t="str">
        <f t="shared" si="485"/>
        <v>ADULTS</v>
      </c>
    </row>
    <row r="3459" spans="1:18" x14ac:dyDescent="0.35">
      <c r="A3459" s="1">
        <v>44613</v>
      </c>
      <c r="B3459" t="s">
        <v>3491</v>
      </c>
      <c r="C3459">
        <v>12</v>
      </c>
      <c r="D3459" t="s">
        <v>9</v>
      </c>
      <c r="E3459" t="s">
        <v>33</v>
      </c>
      <c r="F3459" t="s">
        <v>11</v>
      </c>
      <c r="G3459" s="6">
        <f>VLOOKUP(F3459,S$11:$T$15, 2, FALSE)</f>
        <v>2503.6022787783868</v>
      </c>
      <c r="H3459" t="s">
        <v>40</v>
      </c>
      <c r="I3459" s="2">
        <v>4311.8500000000004</v>
      </c>
      <c r="J3459" t="str">
        <f t="shared" ref="J3459:J3522" si="490">IF(C3459&lt;=17,"0-17",IF(C3459&lt;=39, "18-39", IF(C3459&lt;=59, "40-59", "&gt;59")))</f>
        <v>0-17</v>
      </c>
      <c r="K3459" s="2">
        <f t="shared" si="486"/>
        <v>4743.0350000000008</v>
      </c>
      <c r="L3459" s="2">
        <f t="shared" ref="L3459:L3522" si="491">ROUND(K3459, 0)</f>
        <v>4743</v>
      </c>
      <c r="M3459" s="2">
        <f t="shared" ref="M3459:M3522" si="492">ROUNDUP(K3459, 0)</f>
        <v>4744</v>
      </c>
      <c r="N3459" s="2">
        <f t="shared" ref="N3459:N3522" si="493">ROUNDDOWN(K3459,0)</f>
        <v>4743</v>
      </c>
      <c r="O3459">
        <f t="shared" si="487"/>
        <v>2022</v>
      </c>
      <c r="P3459" t="str">
        <f t="shared" si="488"/>
        <v>Feb</v>
      </c>
      <c r="Q3459" t="str">
        <f t="shared" si="489"/>
        <v>Feb-2022</v>
      </c>
      <c r="R3459" s="2" t="str">
        <f t="shared" ref="R3459:R3522" si="494">IF(C3459&gt;=18, "ADULTS", "CHILDREN")</f>
        <v>CHILDREN</v>
      </c>
    </row>
    <row r="3460" spans="1:18" x14ac:dyDescent="0.35">
      <c r="A3460" s="1">
        <v>45157</v>
      </c>
      <c r="B3460" t="s">
        <v>3492</v>
      </c>
      <c r="C3460">
        <v>1</v>
      </c>
      <c r="D3460" t="s">
        <v>14</v>
      </c>
      <c r="E3460" t="s">
        <v>15</v>
      </c>
      <c r="F3460" t="s">
        <v>16</v>
      </c>
      <c r="G3460" s="6">
        <f>VLOOKUP(F3460,S$11:$T$15, 2, FALSE)</f>
        <v>2509.1716796874998</v>
      </c>
      <c r="H3460" t="s">
        <v>17</v>
      </c>
      <c r="I3460" s="2">
        <v>1815.17</v>
      </c>
      <c r="J3460" t="str">
        <f t="shared" si="490"/>
        <v>0-17</v>
      </c>
      <c r="K3460" s="2">
        <f t="shared" si="486"/>
        <v>1996.6870000000004</v>
      </c>
      <c r="L3460" s="2">
        <f t="shared" si="491"/>
        <v>1997</v>
      </c>
      <c r="M3460" s="2">
        <f t="shared" si="492"/>
        <v>1997</v>
      </c>
      <c r="N3460" s="2">
        <f t="shared" si="493"/>
        <v>1996</v>
      </c>
      <c r="O3460">
        <f t="shared" si="487"/>
        <v>2023</v>
      </c>
      <c r="P3460" t="str">
        <f t="shared" si="488"/>
        <v>Aug</v>
      </c>
      <c r="Q3460" t="str">
        <f t="shared" si="489"/>
        <v>Aug-2023</v>
      </c>
      <c r="R3460" s="2" t="str">
        <f t="shared" si="494"/>
        <v>CHILDREN</v>
      </c>
    </row>
    <row r="3461" spans="1:18" x14ac:dyDescent="0.35">
      <c r="A3461" s="1">
        <v>45095</v>
      </c>
      <c r="B3461" t="s">
        <v>3493</v>
      </c>
      <c r="C3461">
        <v>14</v>
      </c>
      <c r="D3461" t="s">
        <v>14</v>
      </c>
      <c r="E3461" t="s">
        <v>15</v>
      </c>
      <c r="F3461" t="s">
        <v>11</v>
      </c>
      <c r="G3461" s="6">
        <f>VLOOKUP(F3461,S$11:$T$15, 2, FALSE)</f>
        <v>2503.6022787783868</v>
      </c>
      <c r="H3461" t="s">
        <v>28</v>
      </c>
      <c r="I3461" s="2">
        <v>1910.26</v>
      </c>
      <c r="J3461" t="str">
        <f t="shared" si="490"/>
        <v>0-17</v>
      </c>
      <c r="K3461" s="2">
        <f t="shared" si="486"/>
        <v>2101.2860000000001</v>
      </c>
      <c r="L3461" s="2">
        <f t="shared" si="491"/>
        <v>2101</v>
      </c>
      <c r="M3461" s="2">
        <f t="shared" si="492"/>
        <v>2102</v>
      </c>
      <c r="N3461" s="2">
        <f t="shared" si="493"/>
        <v>2101</v>
      </c>
      <c r="O3461">
        <f t="shared" si="487"/>
        <v>2023</v>
      </c>
      <c r="P3461" t="str">
        <f t="shared" si="488"/>
        <v>Jun</v>
      </c>
      <c r="Q3461" t="str">
        <f t="shared" si="489"/>
        <v>Jun-2023</v>
      </c>
      <c r="R3461" s="2" t="str">
        <f t="shared" si="494"/>
        <v>CHILDREN</v>
      </c>
    </row>
    <row r="3462" spans="1:18" x14ac:dyDescent="0.35">
      <c r="A3462" s="1">
        <v>44849</v>
      </c>
      <c r="B3462" t="s">
        <v>3494</v>
      </c>
      <c r="C3462">
        <v>52</v>
      </c>
      <c r="D3462" t="s">
        <v>21</v>
      </c>
      <c r="E3462" t="s">
        <v>22</v>
      </c>
      <c r="F3462" t="s">
        <v>30</v>
      </c>
      <c r="G3462" s="6">
        <f>VLOOKUP(F3462,S$11:$T$15, 2, FALSE)</f>
        <v>2496.7676064257025</v>
      </c>
      <c r="H3462" t="s">
        <v>40</v>
      </c>
      <c r="I3462" s="2">
        <v>4788.33</v>
      </c>
      <c r="J3462" t="str">
        <f t="shared" si="490"/>
        <v>40-59</v>
      </c>
      <c r="K3462" s="2">
        <f t="shared" si="486"/>
        <v>5267.1630000000005</v>
      </c>
      <c r="L3462" s="2">
        <f t="shared" si="491"/>
        <v>5267</v>
      </c>
      <c r="M3462" s="2">
        <f t="shared" si="492"/>
        <v>5268</v>
      </c>
      <c r="N3462" s="2">
        <f t="shared" si="493"/>
        <v>5267</v>
      </c>
      <c r="O3462">
        <f t="shared" si="487"/>
        <v>2022</v>
      </c>
      <c r="P3462" t="str">
        <f t="shared" si="488"/>
        <v>Oct</v>
      </c>
      <c r="Q3462" t="str">
        <f t="shared" si="489"/>
        <v>Oct-2022</v>
      </c>
      <c r="R3462" s="2" t="str">
        <f t="shared" si="494"/>
        <v>ADULTS</v>
      </c>
    </row>
    <row r="3463" spans="1:18" x14ac:dyDescent="0.35">
      <c r="A3463" s="1">
        <v>44720</v>
      </c>
      <c r="B3463" t="s">
        <v>3495</v>
      </c>
      <c r="C3463">
        <v>73</v>
      </c>
      <c r="D3463" t="s">
        <v>9</v>
      </c>
      <c r="E3463" t="s">
        <v>22</v>
      </c>
      <c r="F3463" t="s">
        <v>11</v>
      </c>
      <c r="G3463" s="6">
        <f>VLOOKUP(F3463,S$11:$T$15, 2, FALSE)</f>
        <v>2503.6022787783868</v>
      </c>
      <c r="H3463" t="s">
        <v>40</v>
      </c>
      <c r="I3463" s="2">
        <v>366.19</v>
      </c>
      <c r="J3463" t="str">
        <f t="shared" si="490"/>
        <v>&gt;59</v>
      </c>
      <c r="K3463" s="2">
        <f t="shared" si="486"/>
        <v>402.80900000000003</v>
      </c>
      <c r="L3463" s="2">
        <f t="shared" si="491"/>
        <v>403</v>
      </c>
      <c r="M3463" s="2">
        <f t="shared" si="492"/>
        <v>403</v>
      </c>
      <c r="N3463" s="2">
        <f t="shared" si="493"/>
        <v>402</v>
      </c>
      <c r="O3463">
        <f t="shared" si="487"/>
        <v>2022</v>
      </c>
      <c r="P3463" t="str">
        <f t="shared" si="488"/>
        <v>Jun</v>
      </c>
      <c r="Q3463" t="str">
        <f t="shared" si="489"/>
        <v>Jun-2022</v>
      </c>
      <c r="R3463" s="2" t="str">
        <f t="shared" si="494"/>
        <v>ADULTS</v>
      </c>
    </row>
    <row r="3464" spans="1:18" x14ac:dyDescent="0.35">
      <c r="A3464" s="1">
        <v>44797</v>
      </c>
      <c r="B3464" t="s">
        <v>3496</v>
      </c>
      <c r="C3464">
        <v>16</v>
      </c>
      <c r="D3464" t="s">
        <v>9</v>
      </c>
      <c r="E3464" t="s">
        <v>35</v>
      </c>
      <c r="F3464" t="s">
        <v>30</v>
      </c>
      <c r="G3464" s="6">
        <f>VLOOKUP(F3464,S$11:$T$15, 2, FALSE)</f>
        <v>2496.7676064257025</v>
      </c>
      <c r="H3464" t="s">
        <v>28</v>
      </c>
      <c r="I3464" s="2">
        <v>4269.78</v>
      </c>
      <c r="J3464" t="str">
        <f t="shared" si="490"/>
        <v>0-17</v>
      </c>
      <c r="K3464" s="2">
        <f t="shared" si="486"/>
        <v>4696.7579999999998</v>
      </c>
      <c r="L3464" s="2">
        <f t="shared" si="491"/>
        <v>4697</v>
      </c>
      <c r="M3464" s="2">
        <f t="shared" si="492"/>
        <v>4697</v>
      </c>
      <c r="N3464" s="2">
        <f t="shared" si="493"/>
        <v>4696</v>
      </c>
      <c r="O3464">
        <f t="shared" si="487"/>
        <v>2022</v>
      </c>
      <c r="P3464" t="str">
        <f t="shared" si="488"/>
        <v>Aug</v>
      </c>
      <c r="Q3464" t="str">
        <f t="shared" si="489"/>
        <v>Aug-2022</v>
      </c>
      <c r="R3464" s="2" t="str">
        <f t="shared" si="494"/>
        <v>CHILDREN</v>
      </c>
    </row>
    <row r="3465" spans="1:18" x14ac:dyDescent="0.35">
      <c r="A3465" s="1">
        <v>44864</v>
      </c>
      <c r="B3465" t="s">
        <v>3497</v>
      </c>
      <c r="C3465">
        <v>21</v>
      </c>
      <c r="D3465" t="s">
        <v>14</v>
      </c>
      <c r="E3465" t="s">
        <v>35</v>
      </c>
      <c r="F3465" t="s">
        <v>11</v>
      </c>
      <c r="G3465" s="6">
        <f>VLOOKUP(F3465,S$11:$T$15, 2, FALSE)</f>
        <v>2503.6022787783868</v>
      </c>
      <c r="H3465" t="s">
        <v>17</v>
      </c>
      <c r="I3465" s="2">
        <v>1760.35</v>
      </c>
      <c r="J3465" t="str">
        <f t="shared" si="490"/>
        <v>18-39</v>
      </c>
      <c r="K3465" s="2">
        <f t="shared" si="486"/>
        <v>1936.385</v>
      </c>
      <c r="L3465" s="2">
        <f t="shared" si="491"/>
        <v>1936</v>
      </c>
      <c r="M3465" s="2">
        <f t="shared" si="492"/>
        <v>1937</v>
      </c>
      <c r="N3465" s="2">
        <f t="shared" si="493"/>
        <v>1936</v>
      </c>
      <c r="O3465">
        <f t="shared" si="487"/>
        <v>2022</v>
      </c>
      <c r="P3465" t="str">
        <f t="shared" si="488"/>
        <v>Oct</v>
      </c>
      <c r="Q3465" t="str">
        <f t="shared" si="489"/>
        <v>Oct-2022</v>
      </c>
      <c r="R3465" s="2" t="str">
        <f t="shared" si="494"/>
        <v>ADULTS</v>
      </c>
    </row>
    <row r="3466" spans="1:18" x14ac:dyDescent="0.35">
      <c r="A3466" s="1">
        <v>45241</v>
      </c>
      <c r="B3466" t="s">
        <v>3498</v>
      </c>
      <c r="C3466">
        <v>80</v>
      </c>
      <c r="D3466" t="s">
        <v>14</v>
      </c>
      <c r="E3466" t="s">
        <v>15</v>
      </c>
      <c r="F3466" t="s">
        <v>23</v>
      </c>
      <c r="G3466" s="6">
        <f>VLOOKUP(F3466,S$11:$T$15, 2, FALSE)</f>
        <v>2440.2966694490819</v>
      </c>
      <c r="H3466" t="s">
        <v>17</v>
      </c>
      <c r="I3466" s="2">
        <v>1795.11</v>
      </c>
      <c r="J3466" t="str">
        <f t="shared" si="490"/>
        <v>&gt;59</v>
      </c>
      <c r="K3466" s="2">
        <f t="shared" si="486"/>
        <v>1974.6210000000001</v>
      </c>
      <c r="L3466" s="2">
        <f t="shared" si="491"/>
        <v>1975</v>
      </c>
      <c r="M3466" s="2">
        <f t="shared" si="492"/>
        <v>1975</v>
      </c>
      <c r="N3466" s="2">
        <f t="shared" si="493"/>
        <v>1974</v>
      </c>
      <c r="O3466">
        <f t="shared" si="487"/>
        <v>2023</v>
      </c>
      <c r="P3466" t="str">
        <f t="shared" si="488"/>
        <v>Nov</v>
      </c>
      <c r="Q3466" t="str">
        <f t="shared" si="489"/>
        <v>Nov-2023</v>
      </c>
      <c r="R3466" s="2" t="str">
        <f t="shared" si="494"/>
        <v>ADULTS</v>
      </c>
    </row>
    <row r="3467" spans="1:18" x14ac:dyDescent="0.35">
      <c r="A3467" s="1">
        <v>44589</v>
      </c>
      <c r="B3467" t="s">
        <v>3499</v>
      </c>
      <c r="C3467">
        <v>66</v>
      </c>
      <c r="D3467" t="s">
        <v>21</v>
      </c>
      <c r="E3467" t="s">
        <v>25</v>
      </c>
      <c r="F3467" t="s">
        <v>30</v>
      </c>
      <c r="G3467" s="6">
        <f>VLOOKUP(F3467,S$11:$T$15, 2, FALSE)</f>
        <v>2496.7676064257025</v>
      </c>
      <c r="H3467" t="s">
        <v>40</v>
      </c>
      <c r="I3467" s="2">
        <v>3318.1</v>
      </c>
      <c r="J3467" t="str">
        <f t="shared" si="490"/>
        <v>&gt;59</v>
      </c>
      <c r="K3467" s="2">
        <f t="shared" si="486"/>
        <v>3649.9100000000003</v>
      </c>
      <c r="L3467" s="2">
        <f t="shared" si="491"/>
        <v>3650</v>
      </c>
      <c r="M3467" s="2">
        <f t="shared" si="492"/>
        <v>3650</v>
      </c>
      <c r="N3467" s="2">
        <f t="shared" si="493"/>
        <v>3649</v>
      </c>
      <c r="O3467">
        <f t="shared" si="487"/>
        <v>2022</v>
      </c>
      <c r="P3467" t="str">
        <f t="shared" si="488"/>
        <v>Jan</v>
      </c>
      <c r="Q3467" t="str">
        <f t="shared" si="489"/>
        <v>Jan-2022</v>
      </c>
      <c r="R3467" s="2" t="str">
        <f t="shared" si="494"/>
        <v>ADULTS</v>
      </c>
    </row>
    <row r="3468" spans="1:18" x14ac:dyDescent="0.35">
      <c r="A3468" s="1">
        <v>45226</v>
      </c>
      <c r="B3468" t="s">
        <v>3500</v>
      </c>
      <c r="C3468">
        <v>95</v>
      </c>
      <c r="D3468" t="s">
        <v>14</v>
      </c>
      <c r="E3468" t="s">
        <v>33</v>
      </c>
      <c r="F3468" t="s">
        <v>23</v>
      </c>
      <c r="G3468" s="6">
        <f>VLOOKUP(F3468,S$11:$T$15, 2, FALSE)</f>
        <v>2440.2966694490819</v>
      </c>
      <c r="H3468" t="s">
        <v>12</v>
      </c>
      <c r="I3468" s="2">
        <v>1727.49</v>
      </c>
      <c r="J3468" t="str">
        <f t="shared" si="490"/>
        <v>&gt;59</v>
      </c>
      <c r="K3468" s="2">
        <f t="shared" si="486"/>
        <v>1900.2390000000003</v>
      </c>
      <c r="L3468" s="2">
        <f t="shared" si="491"/>
        <v>1900</v>
      </c>
      <c r="M3468" s="2">
        <f t="shared" si="492"/>
        <v>1901</v>
      </c>
      <c r="N3468" s="2">
        <f t="shared" si="493"/>
        <v>1900</v>
      </c>
      <c r="O3468">
        <f t="shared" si="487"/>
        <v>2023</v>
      </c>
      <c r="P3468" t="str">
        <f t="shared" si="488"/>
        <v>Oct</v>
      </c>
      <c r="Q3468" t="str">
        <f t="shared" si="489"/>
        <v>Oct-2023</v>
      </c>
      <c r="R3468" s="2" t="str">
        <f t="shared" si="494"/>
        <v>ADULTS</v>
      </c>
    </row>
    <row r="3469" spans="1:18" x14ac:dyDescent="0.35">
      <c r="A3469" s="1">
        <v>45178</v>
      </c>
      <c r="B3469" t="s">
        <v>3501</v>
      </c>
      <c r="C3469">
        <v>37</v>
      </c>
      <c r="D3469" t="s">
        <v>9</v>
      </c>
      <c r="E3469" t="s">
        <v>35</v>
      </c>
      <c r="F3469" t="s">
        <v>16</v>
      </c>
      <c r="G3469" s="6">
        <f>VLOOKUP(F3469,S$11:$T$15, 2, FALSE)</f>
        <v>2509.1716796874998</v>
      </c>
      <c r="H3469" t="s">
        <v>40</v>
      </c>
      <c r="I3469" s="2">
        <v>4488.92</v>
      </c>
      <c r="J3469" t="str">
        <f t="shared" si="490"/>
        <v>18-39</v>
      </c>
      <c r="K3469" s="2">
        <f t="shared" si="486"/>
        <v>4937.8120000000008</v>
      </c>
      <c r="L3469" s="2">
        <f t="shared" si="491"/>
        <v>4938</v>
      </c>
      <c r="M3469" s="2">
        <f t="shared" si="492"/>
        <v>4938</v>
      </c>
      <c r="N3469" s="2">
        <f t="shared" si="493"/>
        <v>4937</v>
      </c>
      <c r="O3469">
        <f t="shared" si="487"/>
        <v>2023</v>
      </c>
      <c r="P3469" t="str">
        <f t="shared" si="488"/>
        <v>Sep</v>
      </c>
      <c r="Q3469" t="str">
        <f t="shared" si="489"/>
        <v>Sep-2023</v>
      </c>
      <c r="R3469" s="2" t="str">
        <f t="shared" si="494"/>
        <v>ADULTS</v>
      </c>
    </row>
    <row r="3470" spans="1:18" x14ac:dyDescent="0.35">
      <c r="A3470" s="1">
        <v>45075</v>
      </c>
      <c r="B3470" t="s">
        <v>3502</v>
      </c>
      <c r="C3470">
        <v>16</v>
      </c>
      <c r="D3470" t="s">
        <v>21</v>
      </c>
      <c r="E3470" t="s">
        <v>22</v>
      </c>
      <c r="F3470" t="s">
        <v>23</v>
      </c>
      <c r="G3470" s="6">
        <f>VLOOKUP(F3470,S$11:$T$15, 2, FALSE)</f>
        <v>2440.2966694490819</v>
      </c>
      <c r="H3470" t="s">
        <v>37</v>
      </c>
      <c r="I3470" s="2">
        <v>95.52</v>
      </c>
      <c r="J3470" t="str">
        <f t="shared" si="490"/>
        <v>0-17</v>
      </c>
      <c r="K3470" s="2">
        <f t="shared" si="486"/>
        <v>105.072</v>
      </c>
      <c r="L3470" s="2">
        <f t="shared" si="491"/>
        <v>105</v>
      </c>
      <c r="M3470" s="2">
        <f t="shared" si="492"/>
        <v>106</v>
      </c>
      <c r="N3470" s="2">
        <f t="shared" si="493"/>
        <v>105</v>
      </c>
      <c r="O3470">
        <f t="shared" si="487"/>
        <v>2023</v>
      </c>
      <c r="P3470" t="str">
        <f t="shared" si="488"/>
        <v>May</v>
      </c>
      <c r="Q3470" t="str">
        <f t="shared" si="489"/>
        <v>May-2023</v>
      </c>
      <c r="R3470" s="2" t="str">
        <f t="shared" si="494"/>
        <v>CHILDREN</v>
      </c>
    </row>
    <row r="3471" spans="1:18" x14ac:dyDescent="0.35">
      <c r="A3471" s="1">
        <v>44609</v>
      </c>
      <c r="B3471" t="s">
        <v>3503</v>
      </c>
      <c r="C3471">
        <v>11</v>
      </c>
      <c r="D3471" t="s">
        <v>9</v>
      </c>
      <c r="E3471" t="s">
        <v>15</v>
      </c>
      <c r="F3471" t="s">
        <v>16</v>
      </c>
      <c r="G3471" s="6">
        <f>VLOOKUP(F3471,S$11:$T$15, 2, FALSE)</f>
        <v>2509.1716796874998</v>
      </c>
      <c r="H3471" t="s">
        <v>37</v>
      </c>
      <c r="I3471" s="2">
        <v>426.05</v>
      </c>
      <c r="J3471" t="str">
        <f t="shared" si="490"/>
        <v>0-17</v>
      </c>
      <c r="K3471" s="2">
        <f t="shared" si="486"/>
        <v>468.65500000000003</v>
      </c>
      <c r="L3471" s="2">
        <f t="shared" si="491"/>
        <v>469</v>
      </c>
      <c r="M3471" s="2">
        <f t="shared" si="492"/>
        <v>469</v>
      </c>
      <c r="N3471" s="2">
        <f t="shared" si="493"/>
        <v>468</v>
      </c>
      <c r="O3471">
        <f t="shared" si="487"/>
        <v>2022</v>
      </c>
      <c r="P3471" t="str">
        <f t="shared" si="488"/>
        <v>Feb</v>
      </c>
      <c r="Q3471" t="str">
        <f t="shared" si="489"/>
        <v>Feb-2022</v>
      </c>
      <c r="R3471" s="2" t="str">
        <f t="shared" si="494"/>
        <v>CHILDREN</v>
      </c>
    </row>
    <row r="3472" spans="1:18" x14ac:dyDescent="0.35">
      <c r="A3472" s="1">
        <v>44875</v>
      </c>
      <c r="B3472" t="s">
        <v>3504</v>
      </c>
      <c r="C3472">
        <v>96</v>
      </c>
      <c r="D3472" t="s">
        <v>14</v>
      </c>
      <c r="E3472" t="s">
        <v>33</v>
      </c>
      <c r="F3472" t="s">
        <v>16</v>
      </c>
      <c r="G3472" s="6">
        <f>VLOOKUP(F3472,S$11:$T$15, 2, FALSE)</f>
        <v>2509.1716796874998</v>
      </c>
      <c r="H3472" t="s">
        <v>40</v>
      </c>
      <c r="I3472" s="2">
        <v>3834.82</v>
      </c>
      <c r="J3472" t="str">
        <f t="shared" si="490"/>
        <v>&gt;59</v>
      </c>
      <c r="K3472" s="2">
        <f t="shared" si="486"/>
        <v>4218.3020000000006</v>
      </c>
      <c r="L3472" s="2">
        <f t="shared" si="491"/>
        <v>4218</v>
      </c>
      <c r="M3472" s="2">
        <f t="shared" si="492"/>
        <v>4219</v>
      </c>
      <c r="N3472" s="2">
        <f t="shared" si="493"/>
        <v>4218</v>
      </c>
      <c r="O3472">
        <f t="shared" si="487"/>
        <v>2022</v>
      </c>
      <c r="P3472" t="str">
        <f t="shared" si="488"/>
        <v>Nov</v>
      </c>
      <c r="Q3472" t="str">
        <f t="shared" si="489"/>
        <v>Nov-2022</v>
      </c>
      <c r="R3472" s="2" t="str">
        <f t="shared" si="494"/>
        <v>ADULTS</v>
      </c>
    </row>
    <row r="3473" spans="1:18" x14ac:dyDescent="0.35">
      <c r="A3473" s="1">
        <v>44845</v>
      </c>
      <c r="B3473" t="s">
        <v>3505</v>
      </c>
      <c r="C3473">
        <v>61</v>
      </c>
      <c r="D3473" t="s">
        <v>14</v>
      </c>
      <c r="E3473" t="s">
        <v>15</v>
      </c>
      <c r="F3473" t="s">
        <v>30</v>
      </c>
      <c r="G3473" s="6">
        <f>VLOOKUP(F3473,S$11:$T$15, 2, FALSE)</f>
        <v>2496.7676064257025</v>
      </c>
      <c r="H3473" t="s">
        <v>40</v>
      </c>
      <c r="I3473" s="2">
        <v>886.68</v>
      </c>
      <c r="J3473" t="str">
        <f t="shared" si="490"/>
        <v>&gt;59</v>
      </c>
      <c r="K3473" s="2">
        <f t="shared" si="486"/>
        <v>975.34800000000007</v>
      </c>
      <c r="L3473" s="2">
        <f t="shared" si="491"/>
        <v>975</v>
      </c>
      <c r="M3473" s="2">
        <f t="shared" si="492"/>
        <v>976</v>
      </c>
      <c r="N3473" s="2">
        <f t="shared" si="493"/>
        <v>975</v>
      </c>
      <c r="O3473">
        <f t="shared" si="487"/>
        <v>2022</v>
      </c>
      <c r="P3473" t="str">
        <f t="shared" si="488"/>
        <v>Oct</v>
      </c>
      <c r="Q3473" t="str">
        <f t="shared" si="489"/>
        <v>Oct-2022</v>
      </c>
      <c r="R3473" s="2" t="str">
        <f t="shared" si="494"/>
        <v>ADULTS</v>
      </c>
    </row>
    <row r="3474" spans="1:18" x14ac:dyDescent="0.35">
      <c r="A3474" s="1">
        <v>45119</v>
      </c>
      <c r="B3474" t="s">
        <v>3506</v>
      </c>
      <c r="C3474">
        <v>30</v>
      </c>
      <c r="D3474" t="s">
        <v>21</v>
      </c>
      <c r="E3474" t="s">
        <v>33</v>
      </c>
      <c r="F3474" t="s">
        <v>23</v>
      </c>
      <c r="G3474" s="6">
        <f>VLOOKUP(F3474,S$11:$T$15, 2, FALSE)</f>
        <v>2440.2966694490819</v>
      </c>
      <c r="H3474" t="s">
        <v>37</v>
      </c>
      <c r="I3474" s="2">
        <v>479.95</v>
      </c>
      <c r="J3474" t="str">
        <f t="shared" si="490"/>
        <v>18-39</v>
      </c>
      <c r="K3474" s="2">
        <f t="shared" si="486"/>
        <v>527.94500000000005</v>
      </c>
      <c r="L3474" s="2">
        <f t="shared" si="491"/>
        <v>528</v>
      </c>
      <c r="M3474" s="2">
        <f t="shared" si="492"/>
        <v>528</v>
      </c>
      <c r="N3474" s="2">
        <f t="shared" si="493"/>
        <v>527</v>
      </c>
      <c r="O3474">
        <f t="shared" si="487"/>
        <v>2023</v>
      </c>
      <c r="P3474" t="str">
        <f t="shared" si="488"/>
        <v>Jul</v>
      </c>
      <c r="Q3474" t="str">
        <f t="shared" si="489"/>
        <v>Jul-2023</v>
      </c>
      <c r="R3474" s="2" t="str">
        <f t="shared" si="494"/>
        <v>ADULTS</v>
      </c>
    </row>
    <row r="3475" spans="1:18" x14ac:dyDescent="0.35">
      <c r="A3475" s="1">
        <v>44979</v>
      </c>
      <c r="B3475" t="s">
        <v>3507</v>
      </c>
      <c r="C3475">
        <v>82</v>
      </c>
      <c r="D3475" t="s">
        <v>14</v>
      </c>
      <c r="E3475" t="s">
        <v>33</v>
      </c>
      <c r="F3475" t="s">
        <v>30</v>
      </c>
      <c r="G3475" s="6">
        <f>VLOOKUP(F3475,S$11:$T$15, 2, FALSE)</f>
        <v>2496.7676064257025</v>
      </c>
      <c r="H3475" t="s">
        <v>28</v>
      </c>
      <c r="I3475" s="2">
        <v>4977.6499999999996</v>
      </c>
      <c r="J3475" t="str">
        <f t="shared" si="490"/>
        <v>&gt;59</v>
      </c>
      <c r="K3475" s="2">
        <f t="shared" si="486"/>
        <v>5475.415</v>
      </c>
      <c r="L3475" s="2">
        <f t="shared" si="491"/>
        <v>5475</v>
      </c>
      <c r="M3475" s="2">
        <f t="shared" si="492"/>
        <v>5476</v>
      </c>
      <c r="N3475" s="2">
        <f t="shared" si="493"/>
        <v>5475</v>
      </c>
      <c r="O3475">
        <f t="shared" si="487"/>
        <v>2023</v>
      </c>
      <c r="P3475" t="str">
        <f t="shared" si="488"/>
        <v>Feb</v>
      </c>
      <c r="Q3475" t="str">
        <f t="shared" si="489"/>
        <v>Feb-2023</v>
      </c>
      <c r="R3475" s="2" t="str">
        <f t="shared" si="494"/>
        <v>ADULTS</v>
      </c>
    </row>
    <row r="3476" spans="1:18" x14ac:dyDescent="0.35">
      <c r="A3476" s="1">
        <v>44842</v>
      </c>
      <c r="B3476" t="s">
        <v>3508</v>
      </c>
      <c r="C3476">
        <v>54</v>
      </c>
      <c r="D3476" t="s">
        <v>9</v>
      </c>
      <c r="E3476" t="s">
        <v>22</v>
      </c>
      <c r="F3476" t="s">
        <v>23</v>
      </c>
      <c r="G3476" s="6">
        <f>VLOOKUP(F3476,S$11:$T$15, 2, FALSE)</f>
        <v>2440.2966694490819</v>
      </c>
      <c r="H3476" t="s">
        <v>28</v>
      </c>
      <c r="I3476" s="2">
        <v>2555.5300000000002</v>
      </c>
      <c r="J3476" t="str">
        <f t="shared" si="490"/>
        <v>40-59</v>
      </c>
      <c r="K3476" s="2">
        <f t="shared" si="486"/>
        <v>2811.0830000000005</v>
      </c>
      <c r="L3476" s="2">
        <f t="shared" si="491"/>
        <v>2811</v>
      </c>
      <c r="M3476" s="2">
        <f t="shared" si="492"/>
        <v>2812</v>
      </c>
      <c r="N3476" s="2">
        <f t="shared" si="493"/>
        <v>2811</v>
      </c>
      <c r="O3476">
        <f t="shared" si="487"/>
        <v>2022</v>
      </c>
      <c r="P3476" t="str">
        <f t="shared" si="488"/>
        <v>Oct</v>
      </c>
      <c r="Q3476" t="str">
        <f t="shared" si="489"/>
        <v>Oct-2022</v>
      </c>
      <c r="R3476" s="2" t="str">
        <f t="shared" si="494"/>
        <v>ADULTS</v>
      </c>
    </row>
    <row r="3477" spans="1:18" x14ac:dyDescent="0.35">
      <c r="A3477" s="1">
        <v>44593</v>
      </c>
      <c r="B3477" t="s">
        <v>3509</v>
      </c>
      <c r="C3477">
        <v>13</v>
      </c>
      <c r="D3477" t="s">
        <v>21</v>
      </c>
      <c r="E3477" t="s">
        <v>19</v>
      </c>
      <c r="F3477" t="s">
        <v>23</v>
      </c>
      <c r="G3477" s="6">
        <f>VLOOKUP(F3477,S$11:$T$15, 2, FALSE)</f>
        <v>2440.2966694490819</v>
      </c>
      <c r="H3477" t="s">
        <v>28</v>
      </c>
      <c r="I3477" s="2">
        <v>701.86</v>
      </c>
      <c r="J3477" t="str">
        <f t="shared" si="490"/>
        <v>0-17</v>
      </c>
      <c r="K3477" s="2">
        <f t="shared" si="486"/>
        <v>772.04600000000005</v>
      </c>
      <c r="L3477" s="2">
        <f t="shared" si="491"/>
        <v>772</v>
      </c>
      <c r="M3477" s="2">
        <f t="shared" si="492"/>
        <v>773</v>
      </c>
      <c r="N3477" s="2">
        <f t="shared" si="493"/>
        <v>772</v>
      </c>
      <c r="O3477">
        <f t="shared" si="487"/>
        <v>2022</v>
      </c>
      <c r="P3477" t="str">
        <f t="shared" si="488"/>
        <v>Feb</v>
      </c>
      <c r="Q3477" t="str">
        <f t="shared" si="489"/>
        <v>Feb-2022</v>
      </c>
      <c r="R3477" s="2" t="str">
        <f t="shared" si="494"/>
        <v>CHILDREN</v>
      </c>
    </row>
    <row r="3478" spans="1:18" x14ac:dyDescent="0.35">
      <c r="A3478" s="1">
        <v>44656</v>
      </c>
      <c r="B3478" t="s">
        <v>3510</v>
      </c>
      <c r="C3478">
        <v>46</v>
      </c>
      <c r="D3478" t="s">
        <v>21</v>
      </c>
      <c r="E3478" t="s">
        <v>27</v>
      </c>
      <c r="F3478" t="s">
        <v>16</v>
      </c>
      <c r="G3478" s="6">
        <f>VLOOKUP(F3478,S$11:$T$15, 2, FALSE)</f>
        <v>2509.1716796874998</v>
      </c>
      <c r="H3478" t="s">
        <v>12</v>
      </c>
      <c r="I3478" s="2">
        <v>3202.11</v>
      </c>
      <c r="J3478" t="str">
        <f t="shared" si="490"/>
        <v>40-59</v>
      </c>
      <c r="K3478" s="2">
        <f t="shared" si="486"/>
        <v>3522.3210000000004</v>
      </c>
      <c r="L3478" s="2">
        <f t="shared" si="491"/>
        <v>3522</v>
      </c>
      <c r="M3478" s="2">
        <f t="shared" si="492"/>
        <v>3523</v>
      </c>
      <c r="N3478" s="2">
        <f t="shared" si="493"/>
        <v>3522</v>
      </c>
      <c r="O3478">
        <f t="shared" si="487"/>
        <v>2022</v>
      </c>
      <c r="P3478" t="str">
        <f t="shared" si="488"/>
        <v>Apr</v>
      </c>
      <c r="Q3478" t="str">
        <f t="shared" si="489"/>
        <v>Apr-2022</v>
      </c>
      <c r="R3478" s="2" t="str">
        <f t="shared" si="494"/>
        <v>ADULTS</v>
      </c>
    </row>
    <row r="3479" spans="1:18" x14ac:dyDescent="0.35">
      <c r="A3479" s="1">
        <v>44764</v>
      </c>
      <c r="B3479" t="s">
        <v>3511</v>
      </c>
      <c r="C3479">
        <v>85</v>
      </c>
      <c r="D3479" t="s">
        <v>21</v>
      </c>
      <c r="E3479" t="s">
        <v>22</v>
      </c>
      <c r="F3479" t="s">
        <v>16</v>
      </c>
      <c r="G3479" s="6">
        <f>VLOOKUP(F3479,S$11:$T$15, 2, FALSE)</f>
        <v>2509.1716796874998</v>
      </c>
      <c r="H3479" t="s">
        <v>12</v>
      </c>
      <c r="I3479" s="2">
        <v>4379.07</v>
      </c>
      <c r="J3479" t="str">
        <f t="shared" si="490"/>
        <v>&gt;59</v>
      </c>
      <c r="K3479" s="2">
        <f t="shared" si="486"/>
        <v>4816.9769999999999</v>
      </c>
      <c r="L3479" s="2">
        <f t="shared" si="491"/>
        <v>4817</v>
      </c>
      <c r="M3479" s="2">
        <f t="shared" si="492"/>
        <v>4817</v>
      </c>
      <c r="N3479" s="2">
        <f t="shared" si="493"/>
        <v>4816</v>
      </c>
      <c r="O3479">
        <f t="shared" si="487"/>
        <v>2022</v>
      </c>
      <c r="P3479" t="str">
        <f t="shared" si="488"/>
        <v>Jul</v>
      </c>
      <c r="Q3479" t="str">
        <f t="shared" si="489"/>
        <v>Jul-2022</v>
      </c>
      <c r="R3479" s="2" t="str">
        <f t="shared" si="494"/>
        <v>ADULTS</v>
      </c>
    </row>
    <row r="3480" spans="1:18" x14ac:dyDescent="0.35">
      <c r="A3480" s="1">
        <v>44661</v>
      </c>
      <c r="B3480" t="s">
        <v>3512</v>
      </c>
      <c r="C3480">
        <v>70</v>
      </c>
      <c r="D3480" t="s">
        <v>14</v>
      </c>
      <c r="E3480" t="s">
        <v>10</v>
      </c>
      <c r="F3480" t="s">
        <v>23</v>
      </c>
      <c r="G3480" s="6">
        <f>VLOOKUP(F3480,S$11:$T$15, 2, FALSE)</f>
        <v>2440.2966694490819</v>
      </c>
      <c r="H3480" t="s">
        <v>17</v>
      </c>
      <c r="I3480" s="2">
        <v>1724.18</v>
      </c>
      <c r="J3480" t="str">
        <f t="shared" si="490"/>
        <v>&gt;59</v>
      </c>
      <c r="K3480" s="2">
        <f t="shared" si="486"/>
        <v>1896.5980000000002</v>
      </c>
      <c r="L3480" s="2">
        <f t="shared" si="491"/>
        <v>1897</v>
      </c>
      <c r="M3480" s="2">
        <f t="shared" si="492"/>
        <v>1897</v>
      </c>
      <c r="N3480" s="2">
        <f t="shared" si="493"/>
        <v>1896</v>
      </c>
      <c r="O3480">
        <f t="shared" si="487"/>
        <v>2022</v>
      </c>
      <c r="P3480" t="str">
        <f t="shared" si="488"/>
        <v>Apr</v>
      </c>
      <c r="Q3480" t="str">
        <f t="shared" si="489"/>
        <v>Apr-2022</v>
      </c>
      <c r="R3480" s="2" t="str">
        <f t="shared" si="494"/>
        <v>ADULTS</v>
      </c>
    </row>
    <row r="3481" spans="1:18" x14ac:dyDescent="0.35">
      <c r="A3481" s="1">
        <v>44962</v>
      </c>
      <c r="B3481" t="s">
        <v>3513</v>
      </c>
      <c r="C3481">
        <v>13</v>
      </c>
      <c r="D3481" t="s">
        <v>14</v>
      </c>
      <c r="E3481" t="s">
        <v>35</v>
      </c>
      <c r="F3481" t="s">
        <v>23</v>
      </c>
      <c r="G3481" s="6">
        <f>VLOOKUP(F3481,S$11:$T$15, 2, FALSE)</f>
        <v>2440.2966694490819</v>
      </c>
      <c r="H3481" t="s">
        <v>12</v>
      </c>
      <c r="I3481" s="2">
        <v>1761.53</v>
      </c>
      <c r="J3481" t="str">
        <f t="shared" si="490"/>
        <v>0-17</v>
      </c>
      <c r="K3481" s="2">
        <f t="shared" si="486"/>
        <v>1937.6830000000002</v>
      </c>
      <c r="L3481" s="2">
        <f t="shared" si="491"/>
        <v>1938</v>
      </c>
      <c r="M3481" s="2">
        <f t="shared" si="492"/>
        <v>1938</v>
      </c>
      <c r="N3481" s="2">
        <f t="shared" si="493"/>
        <v>1937</v>
      </c>
      <c r="O3481">
        <f t="shared" si="487"/>
        <v>2023</v>
      </c>
      <c r="P3481" t="str">
        <f t="shared" si="488"/>
        <v>Feb</v>
      </c>
      <c r="Q3481" t="str">
        <f t="shared" si="489"/>
        <v>Feb-2023</v>
      </c>
      <c r="R3481" s="2" t="str">
        <f t="shared" si="494"/>
        <v>CHILDREN</v>
      </c>
    </row>
    <row r="3482" spans="1:18" x14ac:dyDescent="0.35">
      <c r="A3482" s="1">
        <v>45067</v>
      </c>
      <c r="B3482" t="s">
        <v>3514</v>
      </c>
      <c r="C3482">
        <v>64</v>
      </c>
      <c r="D3482" t="s">
        <v>21</v>
      </c>
      <c r="E3482" t="s">
        <v>25</v>
      </c>
      <c r="F3482" t="s">
        <v>23</v>
      </c>
      <c r="G3482" s="6">
        <f>VLOOKUP(F3482,S$11:$T$15, 2, FALSE)</f>
        <v>2440.2966694490819</v>
      </c>
      <c r="H3482" t="s">
        <v>40</v>
      </c>
      <c r="I3482" s="2">
        <v>1934.81</v>
      </c>
      <c r="J3482" t="str">
        <f t="shared" si="490"/>
        <v>&gt;59</v>
      </c>
      <c r="K3482" s="2">
        <f t="shared" si="486"/>
        <v>2128.2910000000002</v>
      </c>
      <c r="L3482" s="2">
        <f t="shared" si="491"/>
        <v>2128</v>
      </c>
      <c r="M3482" s="2">
        <f t="shared" si="492"/>
        <v>2129</v>
      </c>
      <c r="N3482" s="2">
        <f t="shared" si="493"/>
        <v>2128</v>
      </c>
      <c r="O3482">
        <f t="shared" si="487"/>
        <v>2023</v>
      </c>
      <c r="P3482" t="str">
        <f t="shared" si="488"/>
        <v>May</v>
      </c>
      <c r="Q3482" t="str">
        <f t="shared" si="489"/>
        <v>May-2023</v>
      </c>
      <c r="R3482" s="2" t="str">
        <f t="shared" si="494"/>
        <v>ADULTS</v>
      </c>
    </row>
    <row r="3483" spans="1:18" x14ac:dyDescent="0.35">
      <c r="A3483" s="1">
        <v>44581</v>
      </c>
      <c r="B3483" t="s">
        <v>3515</v>
      </c>
      <c r="C3483">
        <v>91</v>
      </c>
      <c r="D3483" t="s">
        <v>21</v>
      </c>
      <c r="E3483" t="s">
        <v>19</v>
      </c>
      <c r="F3483" t="s">
        <v>16</v>
      </c>
      <c r="G3483" s="6">
        <f>VLOOKUP(F3483,S$11:$T$15, 2, FALSE)</f>
        <v>2509.1716796874998</v>
      </c>
      <c r="H3483" t="s">
        <v>12</v>
      </c>
      <c r="I3483" s="2">
        <v>3653.35</v>
      </c>
      <c r="J3483" t="str">
        <f t="shared" si="490"/>
        <v>&gt;59</v>
      </c>
      <c r="K3483" s="2">
        <f t="shared" si="486"/>
        <v>4018.6850000000004</v>
      </c>
      <c r="L3483" s="2">
        <f t="shared" si="491"/>
        <v>4019</v>
      </c>
      <c r="M3483" s="2">
        <f t="shared" si="492"/>
        <v>4019</v>
      </c>
      <c r="N3483" s="2">
        <f t="shared" si="493"/>
        <v>4018</v>
      </c>
      <c r="O3483">
        <f t="shared" si="487"/>
        <v>2022</v>
      </c>
      <c r="P3483" t="str">
        <f t="shared" si="488"/>
        <v>Jan</v>
      </c>
      <c r="Q3483" t="str">
        <f t="shared" si="489"/>
        <v>Jan-2022</v>
      </c>
      <c r="R3483" s="2" t="str">
        <f t="shared" si="494"/>
        <v>ADULTS</v>
      </c>
    </row>
    <row r="3484" spans="1:18" x14ac:dyDescent="0.35">
      <c r="A3484" s="1">
        <v>44739</v>
      </c>
      <c r="B3484" t="s">
        <v>3516</v>
      </c>
      <c r="C3484">
        <v>85</v>
      </c>
      <c r="D3484" t="s">
        <v>14</v>
      </c>
      <c r="E3484" t="s">
        <v>15</v>
      </c>
      <c r="F3484" t="s">
        <v>30</v>
      </c>
      <c r="G3484" s="6">
        <f>VLOOKUP(F3484,S$11:$T$15, 2, FALSE)</f>
        <v>2496.7676064257025</v>
      </c>
      <c r="H3484" t="s">
        <v>40</v>
      </c>
      <c r="I3484" s="2">
        <v>1853.95</v>
      </c>
      <c r="J3484" t="str">
        <f t="shared" si="490"/>
        <v>&gt;59</v>
      </c>
      <c r="K3484" s="2">
        <f t="shared" si="486"/>
        <v>2039.3450000000003</v>
      </c>
      <c r="L3484" s="2">
        <f t="shared" si="491"/>
        <v>2039</v>
      </c>
      <c r="M3484" s="2">
        <f t="shared" si="492"/>
        <v>2040</v>
      </c>
      <c r="N3484" s="2">
        <f t="shared" si="493"/>
        <v>2039</v>
      </c>
      <c r="O3484">
        <f t="shared" si="487"/>
        <v>2022</v>
      </c>
      <c r="P3484" t="str">
        <f t="shared" si="488"/>
        <v>Jun</v>
      </c>
      <c r="Q3484" t="str">
        <f t="shared" si="489"/>
        <v>Jun-2022</v>
      </c>
      <c r="R3484" s="2" t="str">
        <f t="shared" si="494"/>
        <v>ADULTS</v>
      </c>
    </row>
    <row r="3485" spans="1:18" x14ac:dyDescent="0.35">
      <c r="A3485" s="1">
        <v>44669</v>
      </c>
      <c r="B3485" t="s">
        <v>3517</v>
      </c>
      <c r="C3485">
        <v>90</v>
      </c>
      <c r="D3485" t="s">
        <v>14</v>
      </c>
      <c r="E3485" t="s">
        <v>35</v>
      </c>
      <c r="F3485" t="s">
        <v>30</v>
      </c>
      <c r="G3485" s="6">
        <f>VLOOKUP(F3485,S$11:$T$15, 2, FALSE)</f>
        <v>2496.7676064257025</v>
      </c>
      <c r="H3485" t="s">
        <v>40</v>
      </c>
      <c r="I3485" s="2">
        <v>3037.49</v>
      </c>
      <c r="J3485" t="str">
        <f t="shared" si="490"/>
        <v>&gt;59</v>
      </c>
      <c r="K3485" s="2">
        <f t="shared" si="486"/>
        <v>3341.239</v>
      </c>
      <c r="L3485" s="2">
        <f t="shared" si="491"/>
        <v>3341</v>
      </c>
      <c r="M3485" s="2">
        <f t="shared" si="492"/>
        <v>3342</v>
      </c>
      <c r="N3485" s="2">
        <f t="shared" si="493"/>
        <v>3341</v>
      </c>
      <c r="O3485">
        <f t="shared" si="487"/>
        <v>2022</v>
      </c>
      <c r="P3485" t="str">
        <f t="shared" si="488"/>
        <v>Apr</v>
      </c>
      <c r="Q3485" t="str">
        <f t="shared" si="489"/>
        <v>Apr-2022</v>
      </c>
      <c r="R3485" s="2" t="str">
        <f t="shared" si="494"/>
        <v>ADULTS</v>
      </c>
    </row>
    <row r="3486" spans="1:18" x14ac:dyDescent="0.35">
      <c r="A3486" s="1">
        <v>45086</v>
      </c>
      <c r="B3486" t="s">
        <v>3518</v>
      </c>
      <c r="C3486">
        <v>64</v>
      </c>
      <c r="D3486" t="s">
        <v>14</v>
      </c>
      <c r="E3486" t="s">
        <v>10</v>
      </c>
      <c r="F3486" t="s">
        <v>30</v>
      </c>
      <c r="G3486" s="6">
        <f>VLOOKUP(F3486,S$11:$T$15, 2, FALSE)</f>
        <v>2496.7676064257025</v>
      </c>
      <c r="H3486" t="s">
        <v>28</v>
      </c>
      <c r="I3486" s="2">
        <v>1060.48</v>
      </c>
      <c r="J3486" t="str">
        <f t="shared" si="490"/>
        <v>&gt;59</v>
      </c>
      <c r="K3486" s="2">
        <f t="shared" si="486"/>
        <v>1166.528</v>
      </c>
      <c r="L3486" s="2">
        <f t="shared" si="491"/>
        <v>1167</v>
      </c>
      <c r="M3486" s="2">
        <f t="shared" si="492"/>
        <v>1167</v>
      </c>
      <c r="N3486" s="2">
        <f t="shared" si="493"/>
        <v>1166</v>
      </c>
      <c r="O3486">
        <f t="shared" si="487"/>
        <v>2023</v>
      </c>
      <c r="P3486" t="str">
        <f t="shared" si="488"/>
        <v>Jun</v>
      </c>
      <c r="Q3486" t="str">
        <f t="shared" si="489"/>
        <v>Jun-2023</v>
      </c>
      <c r="R3486" s="2" t="str">
        <f t="shared" si="494"/>
        <v>ADULTS</v>
      </c>
    </row>
    <row r="3487" spans="1:18" x14ac:dyDescent="0.35">
      <c r="A3487" s="1">
        <v>44897</v>
      </c>
      <c r="B3487" t="s">
        <v>3519</v>
      </c>
      <c r="C3487">
        <v>8</v>
      </c>
      <c r="D3487" t="s">
        <v>21</v>
      </c>
      <c r="E3487" t="s">
        <v>15</v>
      </c>
      <c r="F3487" t="s">
        <v>16</v>
      </c>
      <c r="G3487" s="6">
        <f>VLOOKUP(F3487,S$11:$T$15, 2, FALSE)</f>
        <v>2509.1716796874998</v>
      </c>
      <c r="H3487" t="s">
        <v>17</v>
      </c>
      <c r="I3487" s="2">
        <v>1410.97</v>
      </c>
      <c r="J3487" t="str">
        <f t="shared" si="490"/>
        <v>0-17</v>
      </c>
      <c r="K3487" s="2">
        <f t="shared" si="486"/>
        <v>1552.0670000000002</v>
      </c>
      <c r="L3487" s="2">
        <f t="shared" si="491"/>
        <v>1552</v>
      </c>
      <c r="M3487" s="2">
        <f t="shared" si="492"/>
        <v>1553</v>
      </c>
      <c r="N3487" s="2">
        <f t="shared" si="493"/>
        <v>1552</v>
      </c>
      <c r="O3487">
        <f t="shared" si="487"/>
        <v>2022</v>
      </c>
      <c r="P3487" t="str">
        <f t="shared" si="488"/>
        <v>Dec</v>
      </c>
      <c r="Q3487" t="str">
        <f t="shared" si="489"/>
        <v>Dec-2022</v>
      </c>
      <c r="R3487" s="2" t="str">
        <f t="shared" si="494"/>
        <v>CHILDREN</v>
      </c>
    </row>
    <row r="3488" spans="1:18" x14ac:dyDescent="0.35">
      <c r="A3488" s="1">
        <v>44576</v>
      </c>
      <c r="B3488" t="s">
        <v>3520</v>
      </c>
      <c r="C3488">
        <v>9</v>
      </c>
      <c r="D3488" t="s">
        <v>9</v>
      </c>
      <c r="E3488" t="s">
        <v>15</v>
      </c>
      <c r="F3488" t="s">
        <v>30</v>
      </c>
      <c r="G3488" s="6">
        <f>VLOOKUP(F3488,S$11:$T$15, 2, FALSE)</f>
        <v>2496.7676064257025</v>
      </c>
      <c r="H3488" t="s">
        <v>17</v>
      </c>
      <c r="I3488" s="2">
        <v>1180.4000000000001</v>
      </c>
      <c r="J3488" t="str">
        <f t="shared" si="490"/>
        <v>0-17</v>
      </c>
      <c r="K3488" s="2">
        <f t="shared" si="486"/>
        <v>1298.4400000000003</v>
      </c>
      <c r="L3488" s="2">
        <f t="shared" si="491"/>
        <v>1298</v>
      </c>
      <c r="M3488" s="2">
        <f t="shared" si="492"/>
        <v>1299</v>
      </c>
      <c r="N3488" s="2">
        <f t="shared" si="493"/>
        <v>1298</v>
      </c>
      <c r="O3488">
        <f t="shared" si="487"/>
        <v>2022</v>
      </c>
      <c r="P3488" t="str">
        <f t="shared" si="488"/>
        <v>Jan</v>
      </c>
      <c r="Q3488" t="str">
        <f t="shared" si="489"/>
        <v>Jan-2022</v>
      </c>
      <c r="R3488" s="2" t="str">
        <f t="shared" si="494"/>
        <v>CHILDREN</v>
      </c>
    </row>
    <row r="3489" spans="1:18" x14ac:dyDescent="0.35">
      <c r="A3489" s="1">
        <v>44781</v>
      </c>
      <c r="B3489" t="s">
        <v>3521</v>
      </c>
      <c r="C3489">
        <v>74</v>
      </c>
      <c r="D3489" t="s">
        <v>14</v>
      </c>
      <c r="E3489" t="s">
        <v>22</v>
      </c>
      <c r="F3489" t="s">
        <v>11</v>
      </c>
      <c r="G3489" s="6">
        <f>VLOOKUP(F3489,S$11:$T$15, 2, FALSE)</f>
        <v>2503.6022787783868</v>
      </c>
      <c r="H3489" t="s">
        <v>12</v>
      </c>
      <c r="I3489" s="2">
        <v>4079.98</v>
      </c>
      <c r="J3489" t="str">
        <f t="shared" si="490"/>
        <v>&gt;59</v>
      </c>
      <c r="K3489" s="2">
        <f t="shared" si="486"/>
        <v>4487.9780000000001</v>
      </c>
      <c r="L3489" s="2">
        <f t="shared" si="491"/>
        <v>4488</v>
      </c>
      <c r="M3489" s="2">
        <f t="shared" si="492"/>
        <v>4488</v>
      </c>
      <c r="N3489" s="2">
        <f t="shared" si="493"/>
        <v>4487</v>
      </c>
      <c r="O3489">
        <f t="shared" si="487"/>
        <v>2022</v>
      </c>
      <c r="P3489" t="str">
        <f t="shared" si="488"/>
        <v>Aug</v>
      </c>
      <c r="Q3489" t="str">
        <f t="shared" si="489"/>
        <v>Aug-2022</v>
      </c>
      <c r="R3489" s="2" t="str">
        <f t="shared" si="494"/>
        <v>ADULTS</v>
      </c>
    </row>
    <row r="3490" spans="1:18" x14ac:dyDescent="0.35">
      <c r="A3490" s="1">
        <v>44804</v>
      </c>
      <c r="B3490" t="s">
        <v>3522</v>
      </c>
      <c r="C3490">
        <v>25</v>
      </c>
      <c r="D3490" t="s">
        <v>14</v>
      </c>
      <c r="E3490" t="s">
        <v>19</v>
      </c>
      <c r="F3490" t="s">
        <v>16</v>
      </c>
      <c r="G3490" s="6">
        <f>VLOOKUP(F3490,S$11:$T$15, 2, FALSE)</f>
        <v>2509.1716796874998</v>
      </c>
      <c r="H3490" t="s">
        <v>17</v>
      </c>
      <c r="I3490" s="2">
        <v>420.46</v>
      </c>
      <c r="J3490" t="str">
        <f t="shared" si="490"/>
        <v>18-39</v>
      </c>
      <c r="K3490" s="2">
        <f t="shared" si="486"/>
        <v>462.50600000000003</v>
      </c>
      <c r="L3490" s="2">
        <f t="shared" si="491"/>
        <v>463</v>
      </c>
      <c r="M3490" s="2">
        <f t="shared" si="492"/>
        <v>463</v>
      </c>
      <c r="N3490" s="2">
        <f t="shared" si="493"/>
        <v>462</v>
      </c>
      <c r="O3490">
        <f t="shared" si="487"/>
        <v>2022</v>
      </c>
      <c r="P3490" t="str">
        <f t="shared" si="488"/>
        <v>Aug</v>
      </c>
      <c r="Q3490" t="str">
        <f t="shared" si="489"/>
        <v>Aug-2022</v>
      </c>
      <c r="R3490" s="2" t="str">
        <f t="shared" si="494"/>
        <v>ADULTS</v>
      </c>
    </row>
    <row r="3491" spans="1:18" x14ac:dyDescent="0.35">
      <c r="A3491" s="1">
        <v>45186</v>
      </c>
      <c r="B3491" t="s">
        <v>3523</v>
      </c>
      <c r="C3491">
        <v>19</v>
      </c>
      <c r="D3491" t="s">
        <v>9</v>
      </c>
      <c r="E3491" t="s">
        <v>22</v>
      </c>
      <c r="F3491" t="s">
        <v>23</v>
      </c>
      <c r="G3491" s="6">
        <f>VLOOKUP(F3491,S$11:$T$15, 2, FALSE)</f>
        <v>2440.2966694490819</v>
      </c>
      <c r="H3491" t="s">
        <v>12</v>
      </c>
      <c r="I3491" s="2">
        <v>1644.46</v>
      </c>
      <c r="J3491" t="str">
        <f t="shared" si="490"/>
        <v>18-39</v>
      </c>
      <c r="K3491" s="2">
        <f t="shared" si="486"/>
        <v>1808.9060000000002</v>
      </c>
      <c r="L3491" s="2">
        <f t="shared" si="491"/>
        <v>1809</v>
      </c>
      <c r="M3491" s="2">
        <f t="shared" si="492"/>
        <v>1809</v>
      </c>
      <c r="N3491" s="2">
        <f t="shared" si="493"/>
        <v>1808</v>
      </c>
      <c r="O3491">
        <f t="shared" si="487"/>
        <v>2023</v>
      </c>
      <c r="P3491" t="str">
        <f t="shared" si="488"/>
        <v>Sep</v>
      </c>
      <c r="Q3491" t="str">
        <f t="shared" si="489"/>
        <v>Sep-2023</v>
      </c>
      <c r="R3491" s="2" t="str">
        <f t="shared" si="494"/>
        <v>ADULTS</v>
      </c>
    </row>
    <row r="3492" spans="1:18" x14ac:dyDescent="0.35">
      <c r="A3492" s="1">
        <v>44744</v>
      </c>
      <c r="B3492" t="s">
        <v>3524</v>
      </c>
      <c r="C3492">
        <v>80</v>
      </c>
      <c r="D3492" t="s">
        <v>21</v>
      </c>
      <c r="E3492" t="s">
        <v>35</v>
      </c>
      <c r="F3492" t="s">
        <v>30</v>
      </c>
      <c r="G3492" s="6">
        <f>VLOOKUP(F3492,S$11:$T$15, 2, FALSE)</f>
        <v>2496.7676064257025</v>
      </c>
      <c r="H3492" t="s">
        <v>40</v>
      </c>
      <c r="I3492" s="2">
        <v>2787</v>
      </c>
      <c r="J3492" t="str">
        <f t="shared" si="490"/>
        <v>&gt;59</v>
      </c>
      <c r="K3492" s="2">
        <f t="shared" si="486"/>
        <v>3065.7000000000003</v>
      </c>
      <c r="L3492" s="2">
        <f t="shared" si="491"/>
        <v>3066</v>
      </c>
      <c r="M3492" s="2">
        <f t="shared" si="492"/>
        <v>3066</v>
      </c>
      <c r="N3492" s="2">
        <f t="shared" si="493"/>
        <v>3065</v>
      </c>
      <c r="O3492">
        <f t="shared" si="487"/>
        <v>2022</v>
      </c>
      <c r="P3492" t="str">
        <f t="shared" si="488"/>
        <v>Jul</v>
      </c>
      <c r="Q3492" t="str">
        <f t="shared" si="489"/>
        <v>Jul-2022</v>
      </c>
      <c r="R3492" s="2" t="str">
        <f t="shared" si="494"/>
        <v>ADULTS</v>
      </c>
    </row>
    <row r="3493" spans="1:18" x14ac:dyDescent="0.35">
      <c r="A3493" s="1">
        <v>45196</v>
      </c>
      <c r="B3493" t="s">
        <v>3525</v>
      </c>
      <c r="C3493">
        <v>19</v>
      </c>
      <c r="D3493" t="s">
        <v>14</v>
      </c>
      <c r="E3493" t="s">
        <v>35</v>
      </c>
      <c r="F3493" t="s">
        <v>11</v>
      </c>
      <c r="G3493" s="6">
        <f>VLOOKUP(F3493,S$11:$T$15, 2, FALSE)</f>
        <v>2503.6022787783868</v>
      </c>
      <c r="H3493" t="s">
        <v>37</v>
      </c>
      <c r="I3493" s="2">
        <v>4503.42</v>
      </c>
      <c r="J3493" t="str">
        <f t="shared" si="490"/>
        <v>18-39</v>
      </c>
      <c r="K3493" s="2">
        <f t="shared" si="486"/>
        <v>4953.7620000000006</v>
      </c>
      <c r="L3493" s="2">
        <f t="shared" si="491"/>
        <v>4954</v>
      </c>
      <c r="M3493" s="2">
        <f t="shared" si="492"/>
        <v>4954</v>
      </c>
      <c r="N3493" s="2">
        <f t="shared" si="493"/>
        <v>4953</v>
      </c>
      <c r="O3493">
        <f t="shared" si="487"/>
        <v>2023</v>
      </c>
      <c r="P3493" t="str">
        <f t="shared" si="488"/>
        <v>Sep</v>
      </c>
      <c r="Q3493" t="str">
        <f t="shared" si="489"/>
        <v>Sep-2023</v>
      </c>
      <c r="R3493" s="2" t="str">
        <f t="shared" si="494"/>
        <v>ADULTS</v>
      </c>
    </row>
    <row r="3494" spans="1:18" x14ac:dyDescent="0.35">
      <c r="A3494" s="1">
        <v>44629</v>
      </c>
      <c r="B3494" t="s">
        <v>3526</v>
      </c>
      <c r="C3494">
        <v>50</v>
      </c>
      <c r="D3494" t="s">
        <v>9</v>
      </c>
      <c r="E3494" t="s">
        <v>10</v>
      </c>
      <c r="F3494" t="s">
        <v>23</v>
      </c>
      <c r="G3494" s="6">
        <f>VLOOKUP(F3494,S$11:$T$15, 2, FALSE)</f>
        <v>2440.2966694490819</v>
      </c>
      <c r="H3494" t="s">
        <v>28</v>
      </c>
      <c r="I3494" s="2">
        <v>1986.75</v>
      </c>
      <c r="J3494" t="str">
        <f t="shared" si="490"/>
        <v>40-59</v>
      </c>
      <c r="K3494" s="2">
        <f t="shared" si="486"/>
        <v>2185.4250000000002</v>
      </c>
      <c r="L3494" s="2">
        <f t="shared" si="491"/>
        <v>2185</v>
      </c>
      <c r="M3494" s="2">
        <f t="shared" si="492"/>
        <v>2186</v>
      </c>
      <c r="N3494" s="2">
        <f t="shared" si="493"/>
        <v>2185</v>
      </c>
      <c r="O3494">
        <f t="shared" si="487"/>
        <v>2022</v>
      </c>
      <c r="P3494" t="str">
        <f t="shared" si="488"/>
        <v>Mar</v>
      </c>
      <c r="Q3494" t="str">
        <f t="shared" si="489"/>
        <v>Mar-2022</v>
      </c>
      <c r="R3494" s="2" t="str">
        <f t="shared" si="494"/>
        <v>ADULTS</v>
      </c>
    </row>
    <row r="3495" spans="1:18" x14ac:dyDescent="0.35">
      <c r="A3495" s="1">
        <v>44566</v>
      </c>
      <c r="B3495" t="s">
        <v>3527</v>
      </c>
      <c r="C3495">
        <v>34</v>
      </c>
      <c r="D3495" t="s">
        <v>21</v>
      </c>
      <c r="E3495" t="s">
        <v>22</v>
      </c>
      <c r="F3495" t="s">
        <v>23</v>
      </c>
      <c r="G3495" s="6">
        <f>VLOOKUP(F3495,S$11:$T$15, 2, FALSE)</f>
        <v>2440.2966694490819</v>
      </c>
      <c r="H3495" t="s">
        <v>17</v>
      </c>
      <c r="I3495" s="2">
        <v>4602.8900000000003</v>
      </c>
      <c r="J3495" t="str">
        <f t="shared" si="490"/>
        <v>18-39</v>
      </c>
      <c r="K3495" s="2">
        <f t="shared" si="486"/>
        <v>5063.179000000001</v>
      </c>
      <c r="L3495" s="2">
        <f t="shared" si="491"/>
        <v>5063</v>
      </c>
      <c r="M3495" s="2">
        <f t="shared" si="492"/>
        <v>5064</v>
      </c>
      <c r="N3495" s="2">
        <f t="shared" si="493"/>
        <v>5063</v>
      </c>
      <c r="O3495">
        <f t="shared" si="487"/>
        <v>2022</v>
      </c>
      <c r="P3495" t="str">
        <f t="shared" si="488"/>
        <v>Jan</v>
      </c>
      <c r="Q3495" t="str">
        <f t="shared" si="489"/>
        <v>Jan-2022</v>
      </c>
      <c r="R3495" s="2" t="str">
        <f t="shared" si="494"/>
        <v>ADULTS</v>
      </c>
    </row>
    <row r="3496" spans="1:18" x14ac:dyDescent="0.35">
      <c r="A3496" s="1">
        <v>45053</v>
      </c>
      <c r="B3496" t="s">
        <v>3528</v>
      </c>
      <c r="C3496">
        <v>21</v>
      </c>
      <c r="D3496" t="s">
        <v>9</v>
      </c>
      <c r="E3496" t="s">
        <v>10</v>
      </c>
      <c r="F3496" t="s">
        <v>11</v>
      </c>
      <c r="G3496" s="6">
        <f>VLOOKUP(F3496,S$11:$T$15, 2, FALSE)</f>
        <v>2503.6022787783868</v>
      </c>
      <c r="H3496" t="s">
        <v>40</v>
      </c>
      <c r="I3496" s="2">
        <v>3257.84</v>
      </c>
      <c r="J3496" t="str">
        <f t="shared" si="490"/>
        <v>18-39</v>
      </c>
      <c r="K3496" s="2">
        <f t="shared" si="486"/>
        <v>3583.6240000000003</v>
      </c>
      <c r="L3496" s="2">
        <f t="shared" si="491"/>
        <v>3584</v>
      </c>
      <c r="M3496" s="2">
        <f t="shared" si="492"/>
        <v>3584</v>
      </c>
      <c r="N3496" s="2">
        <f t="shared" si="493"/>
        <v>3583</v>
      </c>
      <c r="O3496">
        <f t="shared" si="487"/>
        <v>2023</v>
      </c>
      <c r="P3496" t="str">
        <f t="shared" si="488"/>
        <v>May</v>
      </c>
      <c r="Q3496" t="str">
        <f t="shared" si="489"/>
        <v>May-2023</v>
      </c>
      <c r="R3496" s="2" t="str">
        <f t="shared" si="494"/>
        <v>ADULTS</v>
      </c>
    </row>
    <row r="3497" spans="1:18" x14ac:dyDescent="0.35">
      <c r="A3497" s="1">
        <v>44881</v>
      </c>
      <c r="B3497" t="s">
        <v>3529</v>
      </c>
      <c r="C3497">
        <v>83</v>
      </c>
      <c r="D3497" t="s">
        <v>21</v>
      </c>
      <c r="E3497" t="s">
        <v>35</v>
      </c>
      <c r="F3497" t="s">
        <v>30</v>
      </c>
      <c r="G3497" s="6">
        <f>VLOOKUP(F3497,S$11:$T$15, 2, FALSE)</f>
        <v>2496.7676064257025</v>
      </c>
      <c r="H3497" t="s">
        <v>28</v>
      </c>
      <c r="I3497" s="2">
        <v>2688.61</v>
      </c>
      <c r="J3497" t="str">
        <f t="shared" si="490"/>
        <v>&gt;59</v>
      </c>
      <c r="K3497" s="2">
        <f t="shared" si="486"/>
        <v>2957.4710000000005</v>
      </c>
      <c r="L3497" s="2">
        <f t="shared" si="491"/>
        <v>2957</v>
      </c>
      <c r="M3497" s="2">
        <f t="shared" si="492"/>
        <v>2958</v>
      </c>
      <c r="N3497" s="2">
        <f t="shared" si="493"/>
        <v>2957</v>
      </c>
      <c r="O3497">
        <f t="shared" si="487"/>
        <v>2022</v>
      </c>
      <c r="P3497" t="str">
        <f t="shared" si="488"/>
        <v>Nov</v>
      </c>
      <c r="Q3497" t="str">
        <f t="shared" si="489"/>
        <v>Nov-2022</v>
      </c>
      <c r="R3497" s="2" t="str">
        <f t="shared" si="494"/>
        <v>ADULTS</v>
      </c>
    </row>
    <row r="3498" spans="1:18" x14ac:dyDescent="0.35">
      <c r="A3498" s="1">
        <v>44727</v>
      </c>
      <c r="B3498" t="s">
        <v>3530</v>
      </c>
      <c r="C3498">
        <v>15</v>
      </c>
      <c r="D3498" t="s">
        <v>9</v>
      </c>
      <c r="E3498" t="s">
        <v>35</v>
      </c>
      <c r="F3498" t="s">
        <v>16</v>
      </c>
      <c r="G3498" s="6">
        <f>VLOOKUP(F3498,S$11:$T$15, 2, FALSE)</f>
        <v>2509.1716796874998</v>
      </c>
      <c r="H3498" t="s">
        <v>17</v>
      </c>
      <c r="I3498" s="2">
        <v>1580.92</v>
      </c>
      <c r="J3498" t="str">
        <f t="shared" si="490"/>
        <v>0-17</v>
      </c>
      <c r="K3498" s="2">
        <f t="shared" si="486"/>
        <v>1739.0120000000002</v>
      </c>
      <c r="L3498" s="2">
        <f t="shared" si="491"/>
        <v>1739</v>
      </c>
      <c r="M3498" s="2">
        <f t="shared" si="492"/>
        <v>1740</v>
      </c>
      <c r="N3498" s="2">
        <f t="shared" si="493"/>
        <v>1739</v>
      </c>
      <c r="O3498">
        <f t="shared" si="487"/>
        <v>2022</v>
      </c>
      <c r="P3498" t="str">
        <f t="shared" si="488"/>
        <v>Jun</v>
      </c>
      <c r="Q3498" t="str">
        <f t="shared" si="489"/>
        <v>Jun-2022</v>
      </c>
      <c r="R3498" s="2" t="str">
        <f t="shared" si="494"/>
        <v>CHILDREN</v>
      </c>
    </row>
    <row r="3499" spans="1:18" x14ac:dyDescent="0.35">
      <c r="A3499" s="1">
        <v>44820</v>
      </c>
      <c r="B3499" t="s">
        <v>3531</v>
      </c>
      <c r="C3499">
        <v>63</v>
      </c>
      <c r="D3499" t="s">
        <v>21</v>
      </c>
      <c r="E3499" t="s">
        <v>10</v>
      </c>
      <c r="F3499" t="s">
        <v>30</v>
      </c>
      <c r="G3499" s="6">
        <f>VLOOKUP(F3499,S$11:$T$15, 2, FALSE)</f>
        <v>2496.7676064257025</v>
      </c>
      <c r="H3499" t="s">
        <v>28</v>
      </c>
      <c r="I3499" s="2">
        <v>1423.37</v>
      </c>
      <c r="J3499" t="str">
        <f t="shared" si="490"/>
        <v>&gt;59</v>
      </c>
      <c r="K3499" s="2">
        <f t="shared" si="486"/>
        <v>1565.7070000000001</v>
      </c>
      <c r="L3499" s="2">
        <f t="shared" si="491"/>
        <v>1566</v>
      </c>
      <c r="M3499" s="2">
        <f t="shared" si="492"/>
        <v>1566</v>
      </c>
      <c r="N3499" s="2">
        <f t="shared" si="493"/>
        <v>1565</v>
      </c>
      <c r="O3499">
        <f t="shared" si="487"/>
        <v>2022</v>
      </c>
      <c r="P3499" t="str">
        <f t="shared" si="488"/>
        <v>Sep</v>
      </c>
      <c r="Q3499" t="str">
        <f t="shared" si="489"/>
        <v>Sep-2022</v>
      </c>
      <c r="R3499" s="2" t="str">
        <f t="shared" si="494"/>
        <v>ADULTS</v>
      </c>
    </row>
    <row r="3500" spans="1:18" x14ac:dyDescent="0.35">
      <c r="A3500" s="1">
        <v>44894</v>
      </c>
      <c r="B3500" t="s">
        <v>3532</v>
      </c>
      <c r="C3500">
        <v>7</v>
      </c>
      <c r="D3500" t="s">
        <v>21</v>
      </c>
      <c r="E3500" t="s">
        <v>27</v>
      </c>
      <c r="F3500" t="s">
        <v>23</v>
      </c>
      <c r="G3500" s="6">
        <f>VLOOKUP(F3500,S$11:$T$15, 2, FALSE)</f>
        <v>2440.2966694490819</v>
      </c>
      <c r="H3500" t="s">
        <v>28</v>
      </c>
      <c r="I3500" s="2">
        <v>4911.9399999999996</v>
      </c>
      <c r="J3500" t="str">
        <f t="shared" si="490"/>
        <v>0-17</v>
      </c>
      <c r="K3500" s="2">
        <f t="shared" si="486"/>
        <v>5403.134</v>
      </c>
      <c r="L3500" s="2">
        <f t="shared" si="491"/>
        <v>5403</v>
      </c>
      <c r="M3500" s="2">
        <f t="shared" si="492"/>
        <v>5404</v>
      </c>
      <c r="N3500" s="2">
        <f t="shared" si="493"/>
        <v>5403</v>
      </c>
      <c r="O3500">
        <f t="shared" si="487"/>
        <v>2022</v>
      </c>
      <c r="P3500" t="str">
        <f t="shared" si="488"/>
        <v>Nov</v>
      </c>
      <c r="Q3500" t="str">
        <f t="shared" si="489"/>
        <v>Nov-2022</v>
      </c>
      <c r="R3500" s="2" t="str">
        <f t="shared" si="494"/>
        <v>CHILDREN</v>
      </c>
    </row>
    <row r="3501" spans="1:18" x14ac:dyDescent="0.35">
      <c r="A3501" s="1">
        <v>45274</v>
      </c>
      <c r="B3501" t="s">
        <v>3533</v>
      </c>
      <c r="C3501">
        <v>17</v>
      </c>
      <c r="D3501" t="s">
        <v>9</v>
      </c>
      <c r="E3501" t="s">
        <v>22</v>
      </c>
      <c r="F3501" t="s">
        <v>30</v>
      </c>
      <c r="G3501" s="6">
        <f>VLOOKUP(F3501,S$11:$T$15, 2, FALSE)</f>
        <v>2496.7676064257025</v>
      </c>
      <c r="H3501" t="s">
        <v>28</v>
      </c>
      <c r="I3501" s="2">
        <v>927.92</v>
      </c>
      <c r="J3501" t="str">
        <f t="shared" si="490"/>
        <v>0-17</v>
      </c>
      <c r="K3501" s="2">
        <f t="shared" si="486"/>
        <v>1020.712</v>
      </c>
      <c r="L3501" s="2">
        <f t="shared" si="491"/>
        <v>1021</v>
      </c>
      <c r="M3501" s="2">
        <f t="shared" si="492"/>
        <v>1021</v>
      </c>
      <c r="N3501" s="2">
        <f t="shared" si="493"/>
        <v>1020</v>
      </c>
      <c r="O3501">
        <f t="shared" si="487"/>
        <v>2023</v>
      </c>
      <c r="P3501" t="str">
        <f t="shared" si="488"/>
        <v>Dec</v>
      </c>
      <c r="Q3501" t="str">
        <f t="shared" si="489"/>
        <v>Dec-2023</v>
      </c>
      <c r="R3501" s="2" t="str">
        <f t="shared" si="494"/>
        <v>CHILDREN</v>
      </c>
    </row>
    <row r="3502" spans="1:18" x14ac:dyDescent="0.35">
      <c r="A3502" s="1">
        <v>45101</v>
      </c>
      <c r="B3502" t="s">
        <v>3534</v>
      </c>
      <c r="C3502">
        <v>41</v>
      </c>
      <c r="D3502" t="s">
        <v>14</v>
      </c>
      <c r="E3502" t="s">
        <v>27</v>
      </c>
      <c r="F3502" t="s">
        <v>30</v>
      </c>
      <c r="G3502" s="6">
        <f>VLOOKUP(F3502,S$11:$T$15, 2, FALSE)</f>
        <v>2496.7676064257025</v>
      </c>
      <c r="H3502" t="s">
        <v>17</v>
      </c>
      <c r="I3502" s="2">
        <v>2762.95</v>
      </c>
      <c r="J3502" t="str">
        <f t="shared" si="490"/>
        <v>40-59</v>
      </c>
      <c r="K3502" s="2">
        <f t="shared" si="486"/>
        <v>3039.2449999999999</v>
      </c>
      <c r="L3502" s="2">
        <f t="shared" si="491"/>
        <v>3039</v>
      </c>
      <c r="M3502" s="2">
        <f t="shared" si="492"/>
        <v>3040</v>
      </c>
      <c r="N3502" s="2">
        <f t="shared" si="493"/>
        <v>3039</v>
      </c>
      <c r="O3502">
        <f t="shared" si="487"/>
        <v>2023</v>
      </c>
      <c r="P3502" t="str">
        <f t="shared" si="488"/>
        <v>Jun</v>
      </c>
      <c r="Q3502" t="str">
        <f t="shared" si="489"/>
        <v>Jun-2023</v>
      </c>
      <c r="R3502" s="2" t="str">
        <f t="shared" si="494"/>
        <v>ADULTS</v>
      </c>
    </row>
    <row r="3503" spans="1:18" x14ac:dyDescent="0.35">
      <c r="A3503" s="1">
        <v>45170</v>
      </c>
      <c r="B3503" t="s">
        <v>3535</v>
      </c>
      <c r="C3503">
        <v>65</v>
      </c>
      <c r="D3503" t="s">
        <v>9</v>
      </c>
      <c r="E3503" t="s">
        <v>22</v>
      </c>
      <c r="F3503" t="s">
        <v>23</v>
      </c>
      <c r="G3503" s="6">
        <f>VLOOKUP(F3503,S$11:$T$15, 2, FALSE)</f>
        <v>2440.2966694490819</v>
      </c>
      <c r="H3503" t="s">
        <v>17</v>
      </c>
      <c r="I3503" s="2">
        <v>945.95</v>
      </c>
      <c r="J3503" t="str">
        <f t="shared" si="490"/>
        <v>&gt;59</v>
      </c>
      <c r="K3503" s="2">
        <f t="shared" si="486"/>
        <v>1040.5450000000001</v>
      </c>
      <c r="L3503" s="2">
        <f t="shared" si="491"/>
        <v>1041</v>
      </c>
      <c r="M3503" s="2">
        <f t="shared" si="492"/>
        <v>1041</v>
      </c>
      <c r="N3503" s="2">
        <f t="shared" si="493"/>
        <v>1040</v>
      </c>
      <c r="O3503">
        <f t="shared" si="487"/>
        <v>2023</v>
      </c>
      <c r="P3503" t="str">
        <f t="shared" si="488"/>
        <v>Sep</v>
      </c>
      <c r="Q3503" t="str">
        <f t="shared" si="489"/>
        <v>Sep-2023</v>
      </c>
      <c r="R3503" s="2" t="str">
        <f t="shared" si="494"/>
        <v>ADULTS</v>
      </c>
    </row>
    <row r="3504" spans="1:18" x14ac:dyDescent="0.35">
      <c r="A3504" s="1">
        <v>45096</v>
      </c>
      <c r="B3504" t="s">
        <v>3536</v>
      </c>
      <c r="C3504">
        <v>26</v>
      </c>
      <c r="D3504" t="s">
        <v>14</v>
      </c>
      <c r="E3504" t="s">
        <v>33</v>
      </c>
      <c r="F3504" t="s">
        <v>30</v>
      </c>
      <c r="G3504" s="6">
        <f>VLOOKUP(F3504,S$11:$T$15, 2, FALSE)</f>
        <v>2496.7676064257025</v>
      </c>
      <c r="H3504" t="s">
        <v>37</v>
      </c>
      <c r="I3504" s="2">
        <v>478.23</v>
      </c>
      <c r="J3504" t="str">
        <f t="shared" si="490"/>
        <v>18-39</v>
      </c>
      <c r="K3504" s="2">
        <f t="shared" si="486"/>
        <v>526.05300000000011</v>
      </c>
      <c r="L3504" s="2">
        <f t="shared" si="491"/>
        <v>526</v>
      </c>
      <c r="M3504" s="2">
        <f t="shared" si="492"/>
        <v>527</v>
      </c>
      <c r="N3504" s="2">
        <f t="shared" si="493"/>
        <v>526</v>
      </c>
      <c r="O3504">
        <f t="shared" si="487"/>
        <v>2023</v>
      </c>
      <c r="P3504" t="str">
        <f t="shared" si="488"/>
        <v>Jun</v>
      </c>
      <c r="Q3504" t="str">
        <f t="shared" si="489"/>
        <v>Jun-2023</v>
      </c>
      <c r="R3504" s="2" t="str">
        <f t="shared" si="494"/>
        <v>ADULTS</v>
      </c>
    </row>
    <row r="3505" spans="1:18" x14ac:dyDescent="0.35">
      <c r="A3505" s="1">
        <v>45197</v>
      </c>
      <c r="B3505" t="s">
        <v>3537</v>
      </c>
      <c r="C3505">
        <v>4</v>
      </c>
      <c r="D3505" t="s">
        <v>14</v>
      </c>
      <c r="E3505" t="s">
        <v>19</v>
      </c>
      <c r="F3505" t="s">
        <v>23</v>
      </c>
      <c r="G3505" s="6">
        <f>VLOOKUP(F3505,S$11:$T$15, 2, FALSE)</f>
        <v>2440.2966694490819</v>
      </c>
      <c r="H3505" t="s">
        <v>40</v>
      </c>
      <c r="I3505" s="2">
        <v>1415.94</v>
      </c>
      <c r="J3505" t="str">
        <f t="shared" si="490"/>
        <v>0-17</v>
      </c>
      <c r="K3505" s="2">
        <f t="shared" si="486"/>
        <v>1557.5340000000001</v>
      </c>
      <c r="L3505" s="2">
        <f t="shared" si="491"/>
        <v>1558</v>
      </c>
      <c r="M3505" s="2">
        <f t="shared" si="492"/>
        <v>1558</v>
      </c>
      <c r="N3505" s="2">
        <f t="shared" si="493"/>
        <v>1557</v>
      </c>
      <c r="O3505">
        <f t="shared" si="487"/>
        <v>2023</v>
      </c>
      <c r="P3505" t="str">
        <f t="shared" si="488"/>
        <v>Sep</v>
      </c>
      <c r="Q3505" t="str">
        <f t="shared" si="489"/>
        <v>Sep-2023</v>
      </c>
      <c r="R3505" s="2" t="str">
        <f t="shared" si="494"/>
        <v>CHILDREN</v>
      </c>
    </row>
    <row r="3506" spans="1:18" x14ac:dyDescent="0.35">
      <c r="A3506" s="1">
        <v>44761</v>
      </c>
      <c r="B3506" t="s">
        <v>3538</v>
      </c>
      <c r="C3506">
        <v>67</v>
      </c>
      <c r="D3506" t="s">
        <v>21</v>
      </c>
      <c r="E3506" t="s">
        <v>19</v>
      </c>
      <c r="F3506" t="s">
        <v>30</v>
      </c>
      <c r="G3506" s="6">
        <f>VLOOKUP(F3506,S$11:$T$15, 2, FALSE)</f>
        <v>2496.7676064257025</v>
      </c>
      <c r="H3506" t="s">
        <v>37</v>
      </c>
      <c r="I3506" s="2">
        <v>2163.5</v>
      </c>
      <c r="J3506" t="str">
        <f t="shared" si="490"/>
        <v>&gt;59</v>
      </c>
      <c r="K3506" s="2">
        <f t="shared" si="486"/>
        <v>2379.8500000000004</v>
      </c>
      <c r="L3506" s="2">
        <f t="shared" si="491"/>
        <v>2380</v>
      </c>
      <c r="M3506" s="2">
        <f t="shared" si="492"/>
        <v>2380</v>
      </c>
      <c r="N3506" s="2">
        <f t="shared" si="493"/>
        <v>2379</v>
      </c>
      <c r="O3506">
        <f t="shared" si="487"/>
        <v>2022</v>
      </c>
      <c r="P3506" t="str">
        <f t="shared" si="488"/>
        <v>Jul</v>
      </c>
      <c r="Q3506" t="str">
        <f t="shared" si="489"/>
        <v>Jul-2022</v>
      </c>
      <c r="R3506" s="2" t="str">
        <f t="shared" si="494"/>
        <v>ADULTS</v>
      </c>
    </row>
    <row r="3507" spans="1:18" x14ac:dyDescent="0.35">
      <c r="A3507" s="1">
        <v>44960</v>
      </c>
      <c r="B3507" t="s">
        <v>3539</v>
      </c>
      <c r="C3507">
        <v>91</v>
      </c>
      <c r="D3507" t="s">
        <v>21</v>
      </c>
      <c r="E3507" t="s">
        <v>19</v>
      </c>
      <c r="F3507" t="s">
        <v>30</v>
      </c>
      <c r="G3507" s="6">
        <f>VLOOKUP(F3507,S$11:$T$15, 2, FALSE)</f>
        <v>2496.7676064257025</v>
      </c>
      <c r="H3507" t="s">
        <v>28</v>
      </c>
      <c r="I3507" s="2">
        <v>1044.3</v>
      </c>
      <c r="J3507" t="str">
        <f t="shared" si="490"/>
        <v>&gt;59</v>
      </c>
      <c r="K3507" s="2">
        <f t="shared" si="486"/>
        <v>1148.73</v>
      </c>
      <c r="L3507" s="2">
        <f t="shared" si="491"/>
        <v>1149</v>
      </c>
      <c r="M3507" s="2">
        <f t="shared" si="492"/>
        <v>1149</v>
      </c>
      <c r="N3507" s="2">
        <f t="shared" si="493"/>
        <v>1148</v>
      </c>
      <c r="O3507">
        <f t="shared" si="487"/>
        <v>2023</v>
      </c>
      <c r="P3507" t="str">
        <f t="shared" si="488"/>
        <v>Feb</v>
      </c>
      <c r="Q3507" t="str">
        <f t="shared" si="489"/>
        <v>Feb-2023</v>
      </c>
      <c r="R3507" s="2" t="str">
        <f t="shared" si="494"/>
        <v>ADULTS</v>
      </c>
    </row>
    <row r="3508" spans="1:18" x14ac:dyDescent="0.35">
      <c r="A3508" s="1">
        <v>44738</v>
      </c>
      <c r="B3508" t="s">
        <v>3540</v>
      </c>
      <c r="C3508">
        <v>39</v>
      </c>
      <c r="D3508" t="s">
        <v>21</v>
      </c>
      <c r="E3508" t="s">
        <v>25</v>
      </c>
      <c r="F3508" t="s">
        <v>11</v>
      </c>
      <c r="G3508" s="6">
        <f>VLOOKUP(F3508,S$11:$T$15, 2, FALSE)</f>
        <v>2503.6022787783868</v>
      </c>
      <c r="H3508" t="s">
        <v>37</v>
      </c>
      <c r="I3508" s="2">
        <v>2461.39</v>
      </c>
      <c r="J3508" t="str">
        <f t="shared" si="490"/>
        <v>18-39</v>
      </c>
      <c r="K3508" s="2">
        <f t="shared" si="486"/>
        <v>2707.529</v>
      </c>
      <c r="L3508" s="2">
        <f t="shared" si="491"/>
        <v>2708</v>
      </c>
      <c r="M3508" s="2">
        <f t="shared" si="492"/>
        <v>2708</v>
      </c>
      <c r="N3508" s="2">
        <f t="shared" si="493"/>
        <v>2707</v>
      </c>
      <c r="O3508">
        <f t="shared" si="487"/>
        <v>2022</v>
      </c>
      <c r="P3508" t="str">
        <f t="shared" si="488"/>
        <v>Jun</v>
      </c>
      <c r="Q3508" t="str">
        <f t="shared" si="489"/>
        <v>Jun-2022</v>
      </c>
      <c r="R3508" s="2" t="str">
        <f t="shared" si="494"/>
        <v>ADULTS</v>
      </c>
    </row>
    <row r="3509" spans="1:18" x14ac:dyDescent="0.35">
      <c r="A3509" s="1">
        <v>45185</v>
      </c>
      <c r="B3509" t="s">
        <v>3541</v>
      </c>
      <c r="C3509">
        <v>76</v>
      </c>
      <c r="D3509" t="s">
        <v>21</v>
      </c>
      <c r="E3509" t="s">
        <v>27</v>
      </c>
      <c r="F3509" t="s">
        <v>16</v>
      </c>
      <c r="G3509" s="6">
        <f>VLOOKUP(F3509,S$11:$T$15, 2, FALSE)</f>
        <v>2509.1716796874998</v>
      </c>
      <c r="H3509" t="s">
        <v>37</v>
      </c>
      <c r="I3509" s="2">
        <v>2785.8</v>
      </c>
      <c r="J3509" t="str">
        <f t="shared" si="490"/>
        <v>&gt;59</v>
      </c>
      <c r="K3509" s="2">
        <f t="shared" si="486"/>
        <v>3064.3800000000006</v>
      </c>
      <c r="L3509" s="2">
        <f t="shared" si="491"/>
        <v>3064</v>
      </c>
      <c r="M3509" s="2">
        <f t="shared" si="492"/>
        <v>3065</v>
      </c>
      <c r="N3509" s="2">
        <f t="shared" si="493"/>
        <v>3064</v>
      </c>
      <c r="O3509">
        <f t="shared" si="487"/>
        <v>2023</v>
      </c>
      <c r="P3509" t="str">
        <f t="shared" si="488"/>
        <v>Sep</v>
      </c>
      <c r="Q3509" t="str">
        <f t="shared" si="489"/>
        <v>Sep-2023</v>
      </c>
      <c r="R3509" s="2" t="str">
        <f t="shared" si="494"/>
        <v>ADULTS</v>
      </c>
    </row>
    <row r="3510" spans="1:18" x14ac:dyDescent="0.35">
      <c r="A3510" s="1">
        <v>45202</v>
      </c>
      <c r="B3510" t="s">
        <v>3542</v>
      </c>
      <c r="C3510">
        <v>49</v>
      </c>
      <c r="D3510" t="s">
        <v>21</v>
      </c>
      <c r="E3510" t="s">
        <v>15</v>
      </c>
      <c r="F3510" t="s">
        <v>30</v>
      </c>
      <c r="G3510" s="6">
        <f>VLOOKUP(F3510,S$11:$T$15, 2, FALSE)</f>
        <v>2496.7676064257025</v>
      </c>
      <c r="H3510" t="s">
        <v>40</v>
      </c>
      <c r="I3510" s="2">
        <v>2412.36</v>
      </c>
      <c r="J3510" t="str">
        <f t="shared" si="490"/>
        <v>40-59</v>
      </c>
      <c r="K3510" s="2">
        <f t="shared" si="486"/>
        <v>2653.5960000000005</v>
      </c>
      <c r="L3510" s="2">
        <f t="shared" si="491"/>
        <v>2654</v>
      </c>
      <c r="M3510" s="2">
        <f t="shared" si="492"/>
        <v>2654</v>
      </c>
      <c r="N3510" s="2">
        <f t="shared" si="493"/>
        <v>2653</v>
      </c>
      <c r="O3510">
        <f t="shared" si="487"/>
        <v>2023</v>
      </c>
      <c r="P3510" t="str">
        <f t="shared" si="488"/>
        <v>Oct</v>
      </c>
      <c r="Q3510" t="str">
        <f t="shared" si="489"/>
        <v>Oct-2023</v>
      </c>
      <c r="R3510" s="2" t="str">
        <f t="shared" si="494"/>
        <v>ADULTS</v>
      </c>
    </row>
    <row r="3511" spans="1:18" x14ac:dyDescent="0.35">
      <c r="A3511" s="1">
        <v>45074</v>
      </c>
      <c r="B3511" t="s">
        <v>3543</v>
      </c>
      <c r="C3511">
        <v>62</v>
      </c>
      <c r="D3511" t="s">
        <v>21</v>
      </c>
      <c r="E3511" t="s">
        <v>27</v>
      </c>
      <c r="F3511" t="s">
        <v>11</v>
      </c>
      <c r="G3511" s="6">
        <f>VLOOKUP(F3511,S$11:$T$15, 2, FALSE)</f>
        <v>2503.6022787783868</v>
      </c>
      <c r="H3511" t="s">
        <v>28</v>
      </c>
      <c r="I3511" s="2">
        <v>4757.4399999999996</v>
      </c>
      <c r="J3511" t="str">
        <f t="shared" si="490"/>
        <v>&gt;59</v>
      </c>
      <c r="K3511" s="2">
        <f t="shared" si="486"/>
        <v>5233.1840000000002</v>
      </c>
      <c r="L3511" s="2">
        <f t="shared" si="491"/>
        <v>5233</v>
      </c>
      <c r="M3511" s="2">
        <f t="shared" si="492"/>
        <v>5234</v>
      </c>
      <c r="N3511" s="2">
        <f t="shared" si="493"/>
        <v>5233</v>
      </c>
      <c r="O3511">
        <f t="shared" si="487"/>
        <v>2023</v>
      </c>
      <c r="P3511" t="str">
        <f t="shared" si="488"/>
        <v>May</v>
      </c>
      <c r="Q3511" t="str">
        <f t="shared" si="489"/>
        <v>May-2023</v>
      </c>
      <c r="R3511" s="2" t="str">
        <f t="shared" si="494"/>
        <v>ADULTS</v>
      </c>
    </row>
    <row r="3512" spans="1:18" x14ac:dyDescent="0.35">
      <c r="A3512" s="1">
        <v>44642</v>
      </c>
      <c r="B3512" t="s">
        <v>3544</v>
      </c>
      <c r="C3512">
        <v>5</v>
      </c>
      <c r="D3512" t="s">
        <v>14</v>
      </c>
      <c r="E3512" t="s">
        <v>22</v>
      </c>
      <c r="F3512" t="s">
        <v>11</v>
      </c>
      <c r="G3512" s="6">
        <f>VLOOKUP(F3512,S$11:$T$15, 2, FALSE)</f>
        <v>2503.6022787783868</v>
      </c>
      <c r="H3512" t="s">
        <v>37</v>
      </c>
      <c r="I3512" s="2">
        <v>698.93</v>
      </c>
      <c r="J3512" t="str">
        <f t="shared" si="490"/>
        <v>0-17</v>
      </c>
      <c r="K3512" s="2">
        <f t="shared" si="486"/>
        <v>768.82299999999998</v>
      </c>
      <c r="L3512" s="2">
        <f t="shared" si="491"/>
        <v>769</v>
      </c>
      <c r="M3512" s="2">
        <f t="shared" si="492"/>
        <v>769</v>
      </c>
      <c r="N3512" s="2">
        <f t="shared" si="493"/>
        <v>768</v>
      </c>
      <c r="O3512">
        <f t="shared" si="487"/>
        <v>2022</v>
      </c>
      <c r="P3512" t="str">
        <f t="shared" si="488"/>
        <v>Mar</v>
      </c>
      <c r="Q3512" t="str">
        <f t="shared" si="489"/>
        <v>Mar-2022</v>
      </c>
      <c r="R3512" s="2" t="str">
        <f t="shared" si="494"/>
        <v>CHILDREN</v>
      </c>
    </row>
    <row r="3513" spans="1:18" x14ac:dyDescent="0.35">
      <c r="A3513" s="1">
        <v>44747</v>
      </c>
      <c r="B3513" t="s">
        <v>3545</v>
      </c>
      <c r="C3513">
        <v>23</v>
      </c>
      <c r="D3513" t="s">
        <v>14</v>
      </c>
      <c r="E3513" t="s">
        <v>33</v>
      </c>
      <c r="F3513" t="s">
        <v>23</v>
      </c>
      <c r="G3513" s="6">
        <f>VLOOKUP(F3513,S$11:$T$15, 2, FALSE)</f>
        <v>2440.2966694490819</v>
      </c>
      <c r="H3513" t="s">
        <v>17</v>
      </c>
      <c r="I3513" s="2">
        <v>4115.5200000000004</v>
      </c>
      <c r="J3513" t="str">
        <f t="shared" si="490"/>
        <v>18-39</v>
      </c>
      <c r="K3513" s="2">
        <f t="shared" si="486"/>
        <v>4527.072000000001</v>
      </c>
      <c r="L3513" s="2">
        <f t="shared" si="491"/>
        <v>4527</v>
      </c>
      <c r="M3513" s="2">
        <f t="shared" si="492"/>
        <v>4528</v>
      </c>
      <c r="N3513" s="2">
        <f t="shared" si="493"/>
        <v>4527</v>
      </c>
      <c r="O3513">
        <f t="shared" si="487"/>
        <v>2022</v>
      </c>
      <c r="P3513" t="str">
        <f t="shared" si="488"/>
        <v>Jul</v>
      </c>
      <c r="Q3513" t="str">
        <f t="shared" si="489"/>
        <v>Jul-2022</v>
      </c>
      <c r="R3513" s="2" t="str">
        <f t="shared" si="494"/>
        <v>ADULTS</v>
      </c>
    </row>
    <row r="3514" spans="1:18" x14ac:dyDescent="0.35">
      <c r="A3514" s="1">
        <v>44675</v>
      </c>
      <c r="B3514" t="s">
        <v>3546</v>
      </c>
      <c r="C3514">
        <v>99</v>
      </c>
      <c r="D3514" t="s">
        <v>14</v>
      </c>
      <c r="E3514" t="s">
        <v>33</v>
      </c>
      <c r="F3514" t="s">
        <v>11</v>
      </c>
      <c r="G3514" s="6">
        <f>VLOOKUP(F3514,S$11:$T$15, 2, FALSE)</f>
        <v>2503.6022787783868</v>
      </c>
      <c r="H3514" t="s">
        <v>37</v>
      </c>
      <c r="I3514" s="2">
        <v>3068.27</v>
      </c>
      <c r="J3514" t="str">
        <f t="shared" si="490"/>
        <v>&gt;59</v>
      </c>
      <c r="K3514" s="2">
        <f t="shared" si="486"/>
        <v>3375.0970000000002</v>
      </c>
      <c r="L3514" s="2">
        <f t="shared" si="491"/>
        <v>3375</v>
      </c>
      <c r="M3514" s="2">
        <f t="shared" si="492"/>
        <v>3376</v>
      </c>
      <c r="N3514" s="2">
        <f t="shared" si="493"/>
        <v>3375</v>
      </c>
      <c r="O3514">
        <f t="shared" si="487"/>
        <v>2022</v>
      </c>
      <c r="P3514" t="str">
        <f t="shared" si="488"/>
        <v>Apr</v>
      </c>
      <c r="Q3514" t="str">
        <f t="shared" si="489"/>
        <v>Apr-2022</v>
      </c>
      <c r="R3514" s="2" t="str">
        <f t="shared" si="494"/>
        <v>ADULTS</v>
      </c>
    </row>
    <row r="3515" spans="1:18" x14ac:dyDescent="0.35">
      <c r="A3515" s="1">
        <v>45030</v>
      </c>
      <c r="B3515" t="s">
        <v>3547</v>
      </c>
      <c r="C3515">
        <v>93</v>
      </c>
      <c r="D3515" t="s">
        <v>21</v>
      </c>
      <c r="E3515" t="s">
        <v>33</v>
      </c>
      <c r="F3515" t="s">
        <v>16</v>
      </c>
      <c r="G3515" s="6">
        <f>VLOOKUP(F3515,S$11:$T$15, 2, FALSE)</f>
        <v>2509.1716796874998</v>
      </c>
      <c r="H3515" t="s">
        <v>40</v>
      </c>
      <c r="I3515" s="2">
        <v>1974.7</v>
      </c>
      <c r="J3515" t="str">
        <f t="shared" si="490"/>
        <v>&gt;59</v>
      </c>
      <c r="K3515" s="2">
        <f t="shared" si="486"/>
        <v>2172.17</v>
      </c>
      <c r="L3515" s="2">
        <f t="shared" si="491"/>
        <v>2172</v>
      </c>
      <c r="M3515" s="2">
        <f t="shared" si="492"/>
        <v>2173</v>
      </c>
      <c r="N3515" s="2">
        <f t="shared" si="493"/>
        <v>2172</v>
      </c>
      <c r="O3515">
        <f t="shared" si="487"/>
        <v>2023</v>
      </c>
      <c r="P3515" t="str">
        <f t="shared" si="488"/>
        <v>Apr</v>
      </c>
      <c r="Q3515" t="str">
        <f t="shared" si="489"/>
        <v>Apr-2023</v>
      </c>
      <c r="R3515" s="2" t="str">
        <f t="shared" si="494"/>
        <v>ADULTS</v>
      </c>
    </row>
    <row r="3516" spans="1:18" x14ac:dyDescent="0.35">
      <c r="A3516" s="1">
        <v>44889</v>
      </c>
      <c r="B3516" t="s">
        <v>3548</v>
      </c>
      <c r="C3516">
        <v>0</v>
      </c>
      <c r="D3516" t="s">
        <v>9</v>
      </c>
      <c r="E3516" t="s">
        <v>22</v>
      </c>
      <c r="F3516" t="s">
        <v>30</v>
      </c>
      <c r="G3516" s="6">
        <f>VLOOKUP(F3516,S$11:$T$15, 2, FALSE)</f>
        <v>2496.7676064257025</v>
      </c>
      <c r="H3516" t="s">
        <v>28</v>
      </c>
      <c r="I3516" s="2">
        <v>2904.39</v>
      </c>
      <c r="J3516" t="str">
        <f t="shared" si="490"/>
        <v>0-17</v>
      </c>
      <c r="K3516" s="2">
        <f t="shared" si="486"/>
        <v>3194.8290000000002</v>
      </c>
      <c r="L3516" s="2">
        <f t="shared" si="491"/>
        <v>3195</v>
      </c>
      <c r="M3516" s="2">
        <f t="shared" si="492"/>
        <v>3195</v>
      </c>
      <c r="N3516" s="2">
        <f t="shared" si="493"/>
        <v>3194</v>
      </c>
      <c r="O3516">
        <f t="shared" si="487"/>
        <v>2022</v>
      </c>
      <c r="P3516" t="str">
        <f t="shared" si="488"/>
        <v>Nov</v>
      </c>
      <c r="Q3516" t="str">
        <f t="shared" si="489"/>
        <v>Nov-2022</v>
      </c>
      <c r="R3516" s="2" t="str">
        <f t="shared" si="494"/>
        <v>CHILDREN</v>
      </c>
    </row>
    <row r="3517" spans="1:18" x14ac:dyDescent="0.35">
      <c r="A3517" s="1">
        <v>45053</v>
      </c>
      <c r="B3517" t="s">
        <v>3549</v>
      </c>
      <c r="C3517">
        <v>65</v>
      </c>
      <c r="D3517" t="s">
        <v>9</v>
      </c>
      <c r="E3517" t="s">
        <v>10</v>
      </c>
      <c r="F3517" t="s">
        <v>23</v>
      </c>
      <c r="G3517" s="6">
        <f>VLOOKUP(F3517,S$11:$T$15, 2, FALSE)</f>
        <v>2440.2966694490819</v>
      </c>
      <c r="H3517" t="s">
        <v>40</v>
      </c>
      <c r="I3517" s="2">
        <v>2076.1</v>
      </c>
      <c r="J3517" t="str">
        <f t="shared" si="490"/>
        <v>&gt;59</v>
      </c>
      <c r="K3517" s="2">
        <f t="shared" si="486"/>
        <v>2283.71</v>
      </c>
      <c r="L3517" s="2">
        <f t="shared" si="491"/>
        <v>2284</v>
      </c>
      <c r="M3517" s="2">
        <f t="shared" si="492"/>
        <v>2284</v>
      </c>
      <c r="N3517" s="2">
        <f t="shared" si="493"/>
        <v>2283</v>
      </c>
      <c r="O3517">
        <f t="shared" si="487"/>
        <v>2023</v>
      </c>
      <c r="P3517" t="str">
        <f t="shared" si="488"/>
        <v>May</v>
      </c>
      <c r="Q3517" t="str">
        <f t="shared" si="489"/>
        <v>May-2023</v>
      </c>
      <c r="R3517" s="2" t="str">
        <f t="shared" si="494"/>
        <v>ADULTS</v>
      </c>
    </row>
    <row r="3518" spans="1:18" x14ac:dyDescent="0.35">
      <c r="A3518" s="1">
        <v>44829</v>
      </c>
      <c r="B3518" t="s">
        <v>3550</v>
      </c>
      <c r="C3518">
        <v>98</v>
      </c>
      <c r="D3518" t="s">
        <v>21</v>
      </c>
      <c r="E3518" t="s">
        <v>25</v>
      </c>
      <c r="F3518" t="s">
        <v>30</v>
      </c>
      <c r="G3518" s="6">
        <f>VLOOKUP(F3518,S$11:$T$15, 2, FALSE)</f>
        <v>2496.7676064257025</v>
      </c>
      <c r="H3518" t="s">
        <v>17</v>
      </c>
      <c r="I3518" s="2">
        <v>1167.83</v>
      </c>
      <c r="J3518" t="str">
        <f t="shared" si="490"/>
        <v>&gt;59</v>
      </c>
      <c r="K3518" s="2">
        <f t="shared" si="486"/>
        <v>1284.6130000000001</v>
      </c>
      <c r="L3518" s="2">
        <f t="shared" si="491"/>
        <v>1285</v>
      </c>
      <c r="M3518" s="2">
        <f t="shared" si="492"/>
        <v>1285</v>
      </c>
      <c r="N3518" s="2">
        <f t="shared" si="493"/>
        <v>1284</v>
      </c>
      <c r="O3518">
        <f t="shared" si="487"/>
        <v>2022</v>
      </c>
      <c r="P3518" t="str">
        <f t="shared" si="488"/>
        <v>Sep</v>
      </c>
      <c r="Q3518" t="str">
        <f t="shared" si="489"/>
        <v>Sep-2022</v>
      </c>
      <c r="R3518" s="2" t="str">
        <f t="shared" si="494"/>
        <v>ADULTS</v>
      </c>
    </row>
    <row r="3519" spans="1:18" x14ac:dyDescent="0.35">
      <c r="A3519" s="1">
        <v>44766</v>
      </c>
      <c r="B3519" t="s">
        <v>3551</v>
      </c>
      <c r="C3519">
        <v>60</v>
      </c>
      <c r="D3519" t="s">
        <v>21</v>
      </c>
      <c r="E3519" t="s">
        <v>35</v>
      </c>
      <c r="F3519" t="s">
        <v>16</v>
      </c>
      <c r="G3519" s="6">
        <f>VLOOKUP(F3519,S$11:$T$15, 2, FALSE)</f>
        <v>2509.1716796874998</v>
      </c>
      <c r="H3519" t="s">
        <v>28</v>
      </c>
      <c r="I3519" s="2">
        <v>1046.72</v>
      </c>
      <c r="J3519" t="str">
        <f t="shared" si="490"/>
        <v>&gt;59</v>
      </c>
      <c r="K3519" s="2">
        <f t="shared" si="486"/>
        <v>1151.3920000000001</v>
      </c>
      <c r="L3519" s="2">
        <f t="shared" si="491"/>
        <v>1151</v>
      </c>
      <c r="M3519" s="2">
        <f t="shared" si="492"/>
        <v>1152</v>
      </c>
      <c r="N3519" s="2">
        <f t="shared" si="493"/>
        <v>1151</v>
      </c>
      <c r="O3519">
        <f t="shared" si="487"/>
        <v>2022</v>
      </c>
      <c r="P3519" t="str">
        <f t="shared" si="488"/>
        <v>Jul</v>
      </c>
      <c r="Q3519" t="str">
        <f t="shared" si="489"/>
        <v>Jul-2022</v>
      </c>
      <c r="R3519" s="2" t="str">
        <f t="shared" si="494"/>
        <v>ADULTS</v>
      </c>
    </row>
    <row r="3520" spans="1:18" x14ac:dyDescent="0.35">
      <c r="A3520" s="1">
        <v>44861</v>
      </c>
      <c r="B3520" t="s">
        <v>3552</v>
      </c>
      <c r="C3520">
        <v>87</v>
      </c>
      <c r="D3520" t="s">
        <v>9</v>
      </c>
      <c r="E3520" t="s">
        <v>15</v>
      </c>
      <c r="F3520" t="s">
        <v>16</v>
      </c>
      <c r="G3520" s="6">
        <f>VLOOKUP(F3520,S$11:$T$15, 2, FALSE)</f>
        <v>2509.1716796874998</v>
      </c>
      <c r="H3520" t="s">
        <v>12</v>
      </c>
      <c r="I3520" s="2">
        <v>702.8</v>
      </c>
      <c r="J3520" t="str">
        <f t="shared" si="490"/>
        <v>&gt;59</v>
      </c>
      <c r="K3520" s="2">
        <f t="shared" si="486"/>
        <v>773.08</v>
      </c>
      <c r="L3520" s="2">
        <f t="shared" si="491"/>
        <v>773</v>
      </c>
      <c r="M3520" s="2">
        <f t="shared" si="492"/>
        <v>774</v>
      </c>
      <c r="N3520" s="2">
        <f t="shared" si="493"/>
        <v>773</v>
      </c>
      <c r="O3520">
        <f t="shared" si="487"/>
        <v>2022</v>
      </c>
      <c r="P3520" t="str">
        <f t="shared" si="488"/>
        <v>Oct</v>
      </c>
      <c r="Q3520" t="str">
        <f t="shared" si="489"/>
        <v>Oct-2022</v>
      </c>
      <c r="R3520" s="2" t="str">
        <f t="shared" si="494"/>
        <v>ADULTS</v>
      </c>
    </row>
    <row r="3521" spans="1:18" x14ac:dyDescent="0.35">
      <c r="A3521" s="1">
        <v>45113</v>
      </c>
      <c r="B3521" t="s">
        <v>3553</v>
      </c>
      <c r="C3521">
        <v>44</v>
      </c>
      <c r="D3521" t="s">
        <v>21</v>
      </c>
      <c r="E3521" t="s">
        <v>22</v>
      </c>
      <c r="F3521" t="s">
        <v>11</v>
      </c>
      <c r="G3521" s="6">
        <f>VLOOKUP(F3521,S$11:$T$15, 2, FALSE)</f>
        <v>2503.6022787783868</v>
      </c>
      <c r="H3521" t="s">
        <v>67</v>
      </c>
      <c r="I3521" s="2">
        <v>3900.36</v>
      </c>
      <c r="J3521" t="str">
        <f t="shared" si="490"/>
        <v>40-59</v>
      </c>
      <c r="K3521" s="2">
        <f t="shared" si="486"/>
        <v>4290.3960000000006</v>
      </c>
      <c r="L3521" s="2">
        <f t="shared" si="491"/>
        <v>4290</v>
      </c>
      <c r="M3521" s="2">
        <f t="shared" si="492"/>
        <v>4291</v>
      </c>
      <c r="N3521" s="2">
        <f t="shared" si="493"/>
        <v>4290</v>
      </c>
      <c r="O3521">
        <f t="shared" si="487"/>
        <v>2023</v>
      </c>
      <c r="P3521" t="str">
        <f t="shared" si="488"/>
        <v>Jul</v>
      </c>
      <c r="Q3521" t="str">
        <f t="shared" si="489"/>
        <v>Jul-2023</v>
      </c>
      <c r="R3521" s="2" t="str">
        <f t="shared" si="494"/>
        <v>ADULTS</v>
      </c>
    </row>
    <row r="3522" spans="1:18" x14ac:dyDescent="0.35">
      <c r="A3522" s="1">
        <v>44786</v>
      </c>
      <c r="B3522" t="s">
        <v>3554</v>
      </c>
      <c r="C3522">
        <v>49</v>
      </c>
      <c r="D3522" t="s">
        <v>21</v>
      </c>
      <c r="E3522" t="s">
        <v>25</v>
      </c>
      <c r="F3522" t="s">
        <v>11</v>
      </c>
      <c r="G3522" s="6">
        <f>VLOOKUP(F3522,S$11:$T$15, 2, FALSE)</f>
        <v>2503.6022787783868</v>
      </c>
      <c r="H3522" t="s">
        <v>12</v>
      </c>
      <c r="I3522" s="2">
        <v>1962.3</v>
      </c>
      <c r="J3522" t="str">
        <f t="shared" si="490"/>
        <v>40-59</v>
      </c>
      <c r="K3522" s="2">
        <f t="shared" ref="K3522:K3585" si="495">I3522*1.1</f>
        <v>2158.5300000000002</v>
      </c>
      <c r="L3522" s="2">
        <f t="shared" si="491"/>
        <v>2159</v>
      </c>
      <c r="M3522" s="2">
        <f t="shared" si="492"/>
        <v>2159</v>
      </c>
      <c r="N3522" s="2">
        <f t="shared" si="493"/>
        <v>2158</v>
      </c>
      <c r="O3522">
        <f t="shared" ref="O3522:O3585" si="496">YEAR(A3522)</f>
        <v>2022</v>
      </c>
      <c r="P3522" t="str">
        <f t="shared" ref="P3522:P3585" si="497">TEXT(A3522, "MMM")</f>
        <v>Aug</v>
      </c>
      <c r="Q3522" t="str">
        <f t="shared" ref="Q3522:Q3585" si="498">TEXT(A3522, "MMM-YYYY")</f>
        <v>Aug-2022</v>
      </c>
      <c r="R3522" s="2" t="str">
        <f t="shared" si="494"/>
        <v>ADULTS</v>
      </c>
    </row>
    <row r="3523" spans="1:18" x14ac:dyDescent="0.35">
      <c r="A3523" s="1">
        <v>44616</v>
      </c>
      <c r="B3523" t="s">
        <v>3555</v>
      </c>
      <c r="C3523">
        <v>31</v>
      </c>
      <c r="D3523" t="s">
        <v>9</v>
      </c>
      <c r="E3523" t="s">
        <v>35</v>
      </c>
      <c r="F3523" t="s">
        <v>23</v>
      </c>
      <c r="G3523" s="6">
        <f>VLOOKUP(F3523,S$11:$T$15, 2, FALSE)</f>
        <v>2440.2966694490819</v>
      </c>
      <c r="H3523" t="s">
        <v>37</v>
      </c>
      <c r="I3523" s="2">
        <v>4088.68</v>
      </c>
      <c r="J3523" t="str">
        <f t="shared" ref="J3523:J3586" si="499">IF(C3523&lt;=17,"0-17",IF(C3523&lt;=39, "18-39", IF(C3523&lt;=59, "40-59", "&gt;59")))</f>
        <v>18-39</v>
      </c>
      <c r="K3523" s="2">
        <f t="shared" si="495"/>
        <v>4497.5479999999998</v>
      </c>
      <c r="L3523" s="2">
        <f t="shared" ref="L3523:L3586" si="500">ROUND(K3523, 0)</f>
        <v>4498</v>
      </c>
      <c r="M3523" s="2">
        <f t="shared" ref="M3523:M3586" si="501">ROUNDUP(K3523, 0)</f>
        <v>4498</v>
      </c>
      <c r="N3523" s="2">
        <f t="shared" ref="N3523:N3586" si="502">ROUNDDOWN(K3523,0)</f>
        <v>4497</v>
      </c>
      <c r="O3523">
        <f t="shared" si="496"/>
        <v>2022</v>
      </c>
      <c r="P3523" t="str">
        <f t="shared" si="497"/>
        <v>Feb</v>
      </c>
      <c r="Q3523" t="str">
        <f t="shared" si="498"/>
        <v>Feb-2022</v>
      </c>
      <c r="R3523" s="2" t="str">
        <f t="shared" ref="R3523:R3586" si="503">IF(C3523&gt;=18, "ADULTS", "CHILDREN")</f>
        <v>ADULTS</v>
      </c>
    </row>
    <row r="3524" spans="1:18" x14ac:dyDescent="0.35">
      <c r="A3524" s="1">
        <v>44640</v>
      </c>
      <c r="B3524" t="s">
        <v>3556</v>
      </c>
      <c r="C3524">
        <v>13</v>
      </c>
      <c r="D3524" t="s">
        <v>14</v>
      </c>
      <c r="E3524" t="s">
        <v>25</v>
      </c>
      <c r="F3524" t="s">
        <v>30</v>
      </c>
      <c r="G3524" s="6">
        <f>VLOOKUP(F3524,S$11:$T$15, 2, FALSE)</f>
        <v>2496.7676064257025</v>
      </c>
      <c r="H3524" t="s">
        <v>17</v>
      </c>
      <c r="I3524" s="2">
        <v>70.23</v>
      </c>
      <c r="J3524" t="str">
        <f t="shared" si="499"/>
        <v>0-17</v>
      </c>
      <c r="K3524" s="2">
        <f t="shared" si="495"/>
        <v>77.253000000000014</v>
      </c>
      <c r="L3524" s="2">
        <f t="shared" si="500"/>
        <v>77</v>
      </c>
      <c r="M3524" s="2">
        <f t="shared" si="501"/>
        <v>78</v>
      </c>
      <c r="N3524" s="2">
        <f t="shared" si="502"/>
        <v>77</v>
      </c>
      <c r="O3524">
        <f t="shared" si="496"/>
        <v>2022</v>
      </c>
      <c r="P3524" t="str">
        <f t="shared" si="497"/>
        <v>Mar</v>
      </c>
      <c r="Q3524" t="str">
        <f t="shared" si="498"/>
        <v>Mar-2022</v>
      </c>
      <c r="R3524" s="2" t="str">
        <f t="shared" si="503"/>
        <v>CHILDREN</v>
      </c>
    </row>
    <row r="3525" spans="1:18" x14ac:dyDescent="0.35">
      <c r="A3525" s="1">
        <v>45268</v>
      </c>
      <c r="B3525" t="s">
        <v>3557</v>
      </c>
      <c r="C3525">
        <v>50</v>
      </c>
      <c r="D3525" t="s">
        <v>14</v>
      </c>
      <c r="E3525" t="s">
        <v>15</v>
      </c>
      <c r="F3525" t="s">
        <v>30</v>
      </c>
      <c r="G3525" s="6">
        <f>VLOOKUP(F3525,S$11:$T$15, 2, FALSE)</f>
        <v>2496.7676064257025</v>
      </c>
      <c r="H3525" t="s">
        <v>40</v>
      </c>
      <c r="I3525" s="2">
        <v>3115.16</v>
      </c>
      <c r="J3525" t="str">
        <f t="shared" si="499"/>
        <v>40-59</v>
      </c>
      <c r="K3525" s="2">
        <f t="shared" si="495"/>
        <v>3426.6759999999999</v>
      </c>
      <c r="L3525" s="2">
        <f t="shared" si="500"/>
        <v>3427</v>
      </c>
      <c r="M3525" s="2">
        <f t="shared" si="501"/>
        <v>3427</v>
      </c>
      <c r="N3525" s="2">
        <f t="shared" si="502"/>
        <v>3426</v>
      </c>
      <c r="O3525">
        <f t="shared" si="496"/>
        <v>2023</v>
      </c>
      <c r="P3525" t="str">
        <f t="shared" si="497"/>
        <v>Dec</v>
      </c>
      <c r="Q3525" t="str">
        <f t="shared" si="498"/>
        <v>Dec-2023</v>
      </c>
      <c r="R3525" s="2" t="str">
        <f t="shared" si="503"/>
        <v>ADULTS</v>
      </c>
    </row>
    <row r="3526" spans="1:18" x14ac:dyDescent="0.35">
      <c r="A3526" s="1">
        <v>44981</v>
      </c>
      <c r="B3526" t="s">
        <v>3558</v>
      </c>
      <c r="C3526">
        <v>46</v>
      </c>
      <c r="D3526" t="s">
        <v>14</v>
      </c>
      <c r="E3526" t="s">
        <v>19</v>
      </c>
      <c r="F3526" t="s">
        <v>23</v>
      </c>
      <c r="G3526" s="6">
        <f>VLOOKUP(F3526,S$11:$T$15, 2, FALSE)</f>
        <v>2440.2966694490819</v>
      </c>
      <c r="H3526" t="s">
        <v>17</v>
      </c>
      <c r="I3526" s="2">
        <v>1087.8900000000001</v>
      </c>
      <c r="J3526" t="str">
        <f t="shared" si="499"/>
        <v>40-59</v>
      </c>
      <c r="K3526" s="2">
        <f t="shared" si="495"/>
        <v>1196.6790000000003</v>
      </c>
      <c r="L3526" s="2">
        <f t="shared" si="500"/>
        <v>1197</v>
      </c>
      <c r="M3526" s="2">
        <f t="shared" si="501"/>
        <v>1197</v>
      </c>
      <c r="N3526" s="2">
        <f t="shared" si="502"/>
        <v>1196</v>
      </c>
      <c r="O3526">
        <f t="shared" si="496"/>
        <v>2023</v>
      </c>
      <c r="P3526" t="str">
        <f t="shared" si="497"/>
        <v>Feb</v>
      </c>
      <c r="Q3526" t="str">
        <f t="shared" si="498"/>
        <v>Feb-2023</v>
      </c>
      <c r="R3526" s="2" t="str">
        <f t="shared" si="503"/>
        <v>ADULTS</v>
      </c>
    </row>
    <row r="3527" spans="1:18" x14ac:dyDescent="0.35">
      <c r="A3527" s="1">
        <v>44938</v>
      </c>
      <c r="B3527" t="s">
        <v>3559</v>
      </c>
      <c r="C3527">
        <v>99</v>
      </c>
      <c r="D3527" t="s">
        <v>21</v>
      </c>
      <c r="E3527" t="s">
        <v>22</v>
      </c>
      <c r="F3527" t="s">
        <v>16</v>
      </c>
      <c r="G3527" s="6">
        <f>VLOOKUP(F3527,S$11:$T$15, 2, FALSE)</f>
        <v>2509.1716796874998</v>
      </c>
      <c r="H3527" t="s">
        <v>28</v>
      </c>
      <c r="I3527" s="2">
        <v>616.53</v>
      </c>
      <c r="J3527" t="str">
        <f t="shared" si="499"/>
        <v>&gt;59</v>
      </c>
      <c r="K3527" s="2">
        <f t="shared" si="495"/>
        <v>678.18299999999999</v>
      </c>
      <c r="L3527" s="2">
        <f t="shared" si="500"/>
        <v>678</v>
      </c>
      <c r="M3527" s="2">
        <f t="shared" si="501"/>
        <v>679</v>
      </c>
      <c r="N3527" s="2">
        <f t="shared" si="502"/>
        <v>678</v>
      </c>
      <c r="O3527">
        <f t="shared" si="496"/>
        <v>2023</v>
      </c>
      <c r="P3527" t="str">
        <f t="shared" si="497"/>
        <v>Jan</v>
      </c>
      <c r="Q3527" t="str">
        <f t="shared" si="498"/>
        <v>Jan-2023</v>
      </c>
      <c r="R3527" s="2" t="str">
        <f t="shared" si="503"/>
        <v>ADULTS</v>
      </c>
    </row>
    <row r="3528" spans="1:18" x14ac:dyDescent="0.35">
      <c r="A3528" s="1">
        <v>44928</v>
      </c>
      <c r="B3528" t="s">
        <v>3560</v>
      </c>
      <c r="C3528">
        <v>81</v>
      </c>
      <c r="D3528" t="s">
        <v>21</v>
      </c>
      <c r="E3528" t="s">
        <v>25</v>
      </c>
      <c r="F3528" t="s">
        <v>23</v>
      </c>
      <c r="G3528" s="6">
        <f>VLOOKUP(F3528,S$11:$T$15, 2, FALSE)</f>
        <v>2440.2966694490819</v>
      </c>
      <c r="H3528" t="s">
        <v>37</v>
      </c>
      <c r="I3528" s="2">
        <v>751.87</v>
      </c>
      <c r="J3528" t="str">
        <f t="shared" si="499"/>
        <v>&gt;59</v>
      </c>
      <c r="K3528" s="2">
        <f t="shared" si="495"/>
        <v>827.05700000000002</v>
      </c>
      <c r="L3528" s="2">
        <f t="shared" si="500"/>
        <v>827</v>
      </c>
      <c r="M3528" s="2">
        <f t="shared" si="501"/>
        <v>828</v>
      </c>
      <c r="N3528" s="2">
        <f t="shared" si="502"/>
        <v>827</v>
      </c>
      <c r="O3528">
        <f t="shared" si="496"/>
        <v>2023</v>
      </c>
      <c r="P3528" t="str">
        <f t="shared" si="497"/>
        <v>Jan</v>
      </c>
      <c r="Q3528" t="str">
        <f t="shared" si="498"/>
        <v>Jan-2023</v>
      </c>
      <c r="R3528" s="2" t="str">
        <f t="shared" si="503"/>
        <v>ADULTS</v>
      </c>
    </row>
    <row r="3529" spans="1:18" x14ac:dyDescent="0.35">
      <c r="A3529" s="1">
        <v>44720</v>
      </c>
      <c r="B3529" t="s">
        <v>3561</v>
      </c>
      <c r="C3529">
        <v>39</v>
      </c>
      <c r="D3529" t="s">
        <v>9</v>
      </c>
      <c r="E3529" t="s">
        <v>27</v>
      </c>
      <c r="F3529" t="s">
        <v>23</v>
      </c>
      <c r="G3529" s="6">
        <f>VLOOKUP(F3529,S$11:$T$15, 2, FALSE)</f>
        <v>2440.2966694490819</v>
      </c>
      <c r="H3529" t="s">
        <v>40</v>
      </c>
      <c r="I3529" s="2">
        <v>1296.8</v>
      </c>
      <c r="J3529" t="str">
        <f t="shared" si="499"/>
        <v>18-39</v>
      </c>
      <c r="K3529" s="2">
        <f t="shared" si="495"/>
        <v>1426.48</v>
      </c>
      <c r="L3529" s="2">
        <f t="shared" si="500"/>
        <v>1426</v>
      </c>
      <c r="M3529" s="2">
        <f t="shared" si="501"/>
        <v>1427</v>
      </c>
      <c r="N3529" s="2">
        <f t="shared" si="502"/>
        <v>1426</v>
      </c>
      <c r="O3529">
        <f t="shared" si="496"/>
        <v>2022</v>
      </c>
      <c r="P3529" t="str">
        <f t="shared" si="497"/>
        <v>Jun</v>
      </c>
      <c r="Q3529" t="str">
        <f t="shared" si="498"/>
        <v>Jun-2022</v>
      </c>
      <c r="R3529" s="2" t="str">
        <f t="shared" si="503"/>
        <v>ADULTS</v>
      </c>
    </row>
    <row r="3530" spans="1:18" x14ac:dyDescent="0.35">
      <c r="A3530" s="1">
        <v>45143</v>
      </c>
      <c r="B3530" t="s">
        <v>3562</v>
      </c>
      <c r="C3530">
        <v>94</v>
      </c>
      <c r="D3530" t="s">
        <v>9</v>
      </c>
      <c r="E3530" t="s">
        <v>35</v>
      </c>
      <c r="F3530" t="s">
        <v>30</v>
      </c>
      <c r="G3530" s="6">
        <f>VLOOKUP(F3530,S$11:$T$15, 2, FALSE)</f>
        <v>2496.7676064257025</v>
      </c>
      <c r="H3530" t="s">
        <v>37</v>
      </c>
      <c r="I3530" s="2">
        <v>2107.56</v>
      </c>
      <c r="J3530" t="str">
        <f t="shared" si="499"/>
        <v>&gt;59</v>
      </c>
      <c r="K3530" s="2">
        <f t="shared" si="495"/>
        <v>2318.3160000000003</v>
      </c>
      <c r="L3530" s="2">
        <f t="shared" si="500"/>
        <v>2318</v>
      </c>
      <c r="M3530" s="2">
        <f t="shared" si="501"/>
        <v>2319</v>
      </c>
      <c r="N3530" s="2">
        <f t="shared" si="502"/>
        <v>2318</v>
      </c>
      <c r="O3530">
        <f t="shared" si="496"/>
        <v>2023</v>
      </c>
      <c r="P3530" t="str">
        <f t="shared" si="497"/>
        <v>Aug</v>
      </c>
      <c r="Q3530" t="str">
        <f t="shared" si="498"/>
        <v>Aug-2023</v>
      </c>
      <c r="R3530" s="2" t="str">
        <f t="shared" si="503"/>
        <v>ADULTS</v>
      </c>
    </row>
    <row r="3531" spans="1:18" x14ac:dyDescent="0.35">
      <c r="A3531" s="1">
        <v>45267</v>
      </c>
      <c r="B3531" t="s">
        <v>3563</v>
      </c>
      <c r="C3531">
        <v>21</v>
      </c>
      <c r="D3531" t="s">
        <v>21</v>
      </c>
      <c r="E3531" t="s">
        <v>15</v>
      </c>
      <c r="F3531" t="s">
        <v>16</v>
      </c>
      <c r="G3531" s="6">
        <f>VLOOKUP(F3531,S$11:$T$15, 2, FALSE)</f>
        <v>2509.1716796874998</v>
      </c>
      <c r="H3531" t="s">
        <v>37</v>
      </c>
      <c r="I3531" s="2">
        <v>3907.96</v>
      </c>
      <c r="J3531" t="str">
        <f t="shared" si="499"/>
        <v>18-39</v>
      </c>
      <c r="K3531" s="2">
        <f t="shared" si="495"/>
        <v>4298.7560000000003</v>
      </c>
      <c r="L3531" s="2">
        <f t="shared" si="500"/>
        <v>4299</v>
      </c>
      <c r="M3531" s="2">
        <f t="shared" si="501"/>
        <v>4299</v>
      </c>
      <c r="N3531" s="2">
        <f t="shared" si="502"/>
        <v>4298</v>
      </c>
      <c r="O3531">
        <f t="shared" si="496"/>
        <v>2023</v>
      </c>
      <c r="P3531" t="str">
        <f t="shared" si="497"/>
        <v>Dec</v>
      </c>
      <c r="Q3531" t="str">
        <f t="shared" si="498"/>
        <v>Dec-2023</v>
      </c>
      <c r="R3531" s="2" t="str">
        <f t="shared" si="503"/>
        <v>ADULTS</v>
      </c>
    </row>
    <row r="3532" spans="1:18" x14ac:dyDescent="0.35">
      <c r="A3532" s="1">
        <v>44900</v>
      </c>
      <c r="B3532" t="s">
        <v>3564</v>
      </c>
      <c r="C3532">
        <v>72</v>
      </c>
      <c r="D3532" t="s">
        <v>9</v>
      </c>
      <c r="E3532" t="s">
        <v>10</v>
      </c>
      <c r="F3532" t="s">
        <v>11</v>
      </c>
      <c r="G3532" s="6">
        <f>VLOOKUP(F3532,S$11:$T$15, 2, FALSE)</f>
        <v>2503.6022787783868</v>
      </c>
      <c r="H3532" t="s">
        <v>17</v>
      </c>
      <c r="I3532" s="2">
        <v>3472.4</v>
      </c>
      <c r="J3532" t="str">
        <f t="shared" si="499"/>
        <v>&gt;59</v>
      </c>
      <c r="K3532" s="2">
        <f t="shared" si="495"/>
        <v>3819.6400000000003</v>
      </c>
      <c r="L3532" s="2">
        <f t="shared" si="500"/>
        <v>3820</v>
      </c>
      <c r="M3532" s="2">
        <f t="shared" si="501"/>
        <v>3820</v>
      </c>
      <c r="N3532" s="2">
        <f t="shared" si="502"/>
        <v>3819</v>
      </c>
      <c r="O3532">
        <f t="shared" si="496"/>
        <v>2022</v>
      </c>
      <c r="P3532" t="str">
        <f t="shared" si="497"/>
        <v>Dec</v>
      </c>
      <c r="Q3532" t="str">
        <f t="shared" si="498"/>
        <v>Dec-2022</v>
      </c>
      <c r="R3532" s="2" t="str">
        <f t="shared" si="503"/>
        <v>ADULTS</v>
      </c>
    </row>
    <row r="3533" spans="1:18" x14ac:dyDescent="0.35">
      <c r="A3533" s="1">
        <v>44862</v>
      </c>
      <c r="B3533" t="s">
        <v>3565</v>
      </c>
      <c r="C3533">
        <v>95</v>
      </c>
      <c r="D3533" t="s">
        <v>14</v>
      </c>
      <c r="E3533" t="s">
        <v>33</v>
      </c>
      <c r="F3533" t="s">
        <v>16</v>
      </c>
      <c r="G3533" s="6">
        <f>VLOOKUP(F3533,S$11:$T$15, 2, FALSE)</f>
        <v>2509.1716796874998</v>
      </c>
      <c r="H3533" t="s">
        <v>37</v>
      </c>
      <c r="I3533" s="2">
        <v>3153.33</v>
      </c>
      <c r="J3533" t="str">
        <f t="shared" si="499"/>
        <v>&gt;59</v>
      </c>
      <c r="K3533" s="2">
        <f t="shared" si="495"/>
        <v>3468.663</v>
      </c>
      <c r="L3533" s="2">
        <f t="shared" si="500"/>
        <v>3469</v>
      </c>
      <c r="M3533" s="2">
        <f t="shared" si="501"/>
        <v>3469</v>
      </c>
      <c r="N3533" s="2">
        <f t="shared" si="502"/>
        <v>3468</v>
      </c>
      <c r="O3533">
        <f t="shared" si="496"/>
        <v>2022</v>
      </c>
      <c r="P3533" t="str">
        <f t="shared" si="497"/>
        <v>Oct</v>
      </c>
      <c r="Q3533" t="str">
        <f t="shared" si="498"/>
        <v>Oct-2022</v>
      </c>
      <c r="R3533" s="2" t="str">
        <f t="shared" si="503"/>
        <v>ADULTS</v>
      </c>
    </row>
    <row r="3534" spans="1:18" x14ac:dyDescent="0.35">
      <c r="A3534" s="1">
        <v>44952</v>
      </c>
      <c r="B3534" t="s">
        <v>3566</v>
      </c>
      <c r="C3534">
        <v>97</v>
      </c>
      <c r="D3534" t="s">
        <v>14</v>
      </c>
      <c r="E3534" t="s">
        <v>27</v>
      </c>
      <c r="F3534" t="s">
        <v>23</v>
      </c>
      <c r="G3534" s="6">
        <f>VLOOKUP(F3534,S$11:$T$15, 2, FALSE)</f>
        <v>2440.2966694490819</v>
      </c>
      <c r="H3534" t="s">
        <v>67</v>
      </c>
      <c r="I3534" s="2">
        <v>3243.5</v>
      </c>
      <c r="J3534" t="str">
        <f t="shared" si="499"/>
        <v>&gt;59</v>
      </c>
      <c r="K3534" s="2">
        <f t="shared" si="495"/>
        <v>3567.8500000000004</v>
      </c>
      <c r="L3534" s="2">
        <f t="shared" si="500"/>
        <v>3568</v>
      </c>
      <c r="M3534" s="2">
        <f t="shared" si="501"/>
        <v>3568</v>
      </c>
      <c r="N3534" s="2">
        <f t="shared" si="502"/>
        <v>3567</v>
      </c>
      <c r="O3534">
        <f t="shared" si="496"/>
        <v>2023</v>
      </c>
      <c r="P3534" t="str">
        <f t="shared" si="497"/>
        <v>Jan</v>
      </c>
      <c r="Q3534" t="str">
        <f t="shared" si="498"/>
        <v>Jan-2023</v>
      </c>
      <c r="R3534" s="2" t="str">
        <f t="shared" si="503"/>
        <v>ADULTS</v>
      </c>
    </row>
    <row r="3535" spans="1:18" x14ac:dyDescent="0.35">
      <c r="A3535" s="1">
        <v>44627</v>
      </c>
      <c r="B3535" t="s">
        <v>3567</v>
      </c>
      <c r="C3535">
        <v>53</v>
      </c>
      <c r="D3535" t="s">
        <v>14</v>
      </c>
      <c r="E3535" t="s">
        <v>25</v>
      </c>
      <c r="F3535" t="s">
        <v>16</v>
      </c>
      <c r="G3535" s="6">
        <f>VLOOKUP(F3535,S$11:$T$15, 2, FALSE)</f>
        <v>2509.1716796874998</v>
      </c>
      <c r="H3535" t="s">
        <v>37</v>
      </c>
      <c r="I3535" s="2">
        <v>126.72</v>
      </c>
      <c r="J3535" t="str">
        <f t="shared" si="499"/>
        <v>40-59</v>
      </c>
      <c r="K3535" s="2">
        <f t="shared" si="495"/>
        <v>139.392</v>
      </c>
      <c r="L3535" s="2">
        <f t="shared" si="500"/>
        <v>139</v>
      </c>
      <c r="M3535" s="2">
        <f t="shared" si="501"/>
        <v>140</v>
      </c>
      <c r="N3535" s="2">
        <f t="shared" si="502"/>
        <v>139</v>
      </c>
      <c r="O3535">
        <f t="shared" si="496"/>
        <v>2022</v>
      </c>
      <c r="P3535" t="str">
        <f t="shared" si="497"/>
        <v>Mar</v>
      </c>
      <c r="Q3535" t="str">
        <f t="shared" si="498"/>
        <v>Mar-2022</v>
      </c>
      <c r="R3535" s="2" t="str">
        <f t="shared" si="503"/>
        <v>ADULTS</v>
      </c>
    </row>
    <row r="3536" spans="1:18" x14ac:dyDescent="0.35">
      <c r="A3536" s="1">
        <v>45086</v>
      </c>
      <c r="B3536" t="s">
        <v>3568</v>
      </c>
      <c r="C3536">
        <v>60</v>
      </c>
      <c r="D3536" t="s">
        <v>14</v>
      </c>
      <c r="E3536" t="s">
        <v>33</v>
      </c>
      <c r="F3536" t="s">
        <v>23</v>
      </c>
      <c r="G3536" s="6">
        <f>VLOOKUP(F3536,S$11:$T$15, 2, FALSE)</f>
        <v>2440.2966694490819</v>
      </c>
      <c r="H3536" t="s">
        <v>17</v>
      </c>
      <c r="I3536" s="2">
        <v>2730.14</v>
      </c>
      <c r="J3536" t="str">
        <f t="shared" si="499"/>
        <v>&gt;59</v>
      </c>
      <c r="K3536" s="2">
        <f t="shared" si="495"/>
        <v>3003.154</v>
      </c>
      <c r="L3536" s="2">
        <f t="shared" si="500"/>
        <v>3003</v>
      </c>
      <c r="M3536" s="2">
        <f t="shared" si="501"/>
        <v>3004</v>
      </c>
      <c r="N3536" s="2">
        <f t="shared" si="502"/>
        <v>3003</v>
      </c>
      <c r="O3536">
        <f t="shared" si="496"/>
        <v>2023</v>
      </c>
      <c r="P3536" t="str">
        <f t="shared" si="497"/>
        <v>Jun</v>
      </c>
      <c r="Q3536" t="str">
        <f t="shared" si="498"/>
        <v>Jun-2023</v>
      </c>
      <c r="R3536" s="2" t="str">
        <f t="shared" si="503"/>
        <v>ADULTS</v>
      </c>
    </row>
    <row r="3537" spans="1:18" x14ac:dyDescent="0.35">
      <c r="A3537" s="1">
        <v>44865</v>
      </c>
      <c r="B3537" t="s">
        <v>3569</v>
      </c>
      <c r="C3537">
        <v>6</v>
      </c>
      <c r="D3537" t="s">
        <v>9</v>
      </c>
      <c r="E3537" t="s">
        <v>25</v>
      </c>
      <c r="F3537" t="s">
        <v>23</v>
      </c>
      <c r="G3537" s="6">
        <f>VLOOKUP(F3537,S$11:$T$15, 2, FALSE)</f>
        <v>2440.2966694490819</v>
      </c>
      <c r="H3537" t="s">
        <v>12</v>
      </c>
      <c r="I3537" s="2">
        <v>914.2</v>
      </c>
      <c r="J3537" t="str">
        <f t="shared" si="499"/>
        <v>0-17</v>
      </c>
      <c r="K3537" s="2">
        <f t="shared" si="495"/>
        <v>1005.6200000000001</v>
      </c>
      <c r="L3537" s="2">
        <f t="shared" si="500"/>
        <v>1006</v>
      </c>
      <c r="M3537" s="2">
        <f t="shared" si="501"/>
        <v>1006</v>
      </c>
      <c r="N3537" s="2">
        <f t="shared" si="502"/>
        <v>1005</v>
      </c>
      <c r="O3537">
        <f t="shared" si="496"/>
        <v>2022</v>
      </c>
      <c r="P3537" t="str">
        <f t="shared" si="497"/>
        <v>Oct</v>
      </c>
      <c r="Q3537" t="str">
        <f t="shared" si="498"/>
        <v>Oct-2022</v>
      </c>
      <c r="R3537" s="2" t="str">
        <f t="shared" si="503"/>
        <v>CHILDREN</v>
      </c>
    </row>
    <row r="3538" spans="1:18" x14ac:dyDescent="0.35">
      <c r="A3538" s="1">
        <v>45095</v>
      </c>
      <c r="B3538" t="s">
        <v>3570</v>
      </c>
      <c r="C3538">
        <v>20</v>
      </c>
      <c r="D3538" t="s">
        <v>14</v>
      </c>
      <c r="E3538" t="s">
        <v>35</v>
      </c>
      <c r="F3538" t="s">
        <v>16</v>
      </c>
      <c r="G3538" s="6">
        <f>VLOOKUP(F3538,S$11:$T$15, 2, FALSE)</f>
        <v>2509.1716796874998</v>
      </c>
      <c r="H3538" t="s">
        <v>40</v>
      </c>
      <c r="I3538" s="2">
        <v>4299.97</v>
      </c>
      <c r="J3538" t="str">
        <f t="shared" si="499"/>
        <v>18-39</v>
      </c>
      <c r="K3538" s="2">
        <f t="shared" si="495"/>
        <v>4729.9670000000006</v>
      </c>
      <c r="L3538" s="2">
        <f t="shared" si="500"/>
        <v>4730</v>
      </c>
      <c r="M3538" s="2">
        <f t="shared" si="501"/>
        <v>4730</v>
      </c>
      <c r="N3538" s="2">
        <f t="shared" si="502"/>
        <v>4729</v>
      </c>
      <c r="O3538">
        <f t="shared" si="496"/>
        <v>2023</v>
      </c>
      <c r="P3538" t="str">
        <f t="shared" si="497"/>
        <v>Jun</v>
      </c>
      <c r="Q3538" t="str">
        <f t="shared" si="498"/>
        <v>Jun-2023</v>
      </c>
      <c r="R3538" s="2" t="str">
        <f t="shared" si="503"/>
        <v>ADULTS</v>
      </c>
    </row>
    <row r="3539" spans="1:18" x14ac:dyDescent="0.35">
      <c r="A3539" s="1">
        <v>44926</v>
      </c>
      <c r="B3539" t="s">
        <v>3571</v>
      </c>
      <c r="C3539">
        <v>62</v>
      </c>
      <c r="D3539" t="s">
        <v>9</v>
      </c>
      <c r="E3539" t="s">
        <v>33</v>
      </c>
      <c r="F3539" t="s">
        <v>23</v>
      </c>
      <c r="G3539" s="6">
        <f>VLOOKUP(F3539,S$11:$T$15, 2, FALSE)</f>
        <v>2440.2966694490819</v>
      </c>
      <c r="H3539" t="s">
        <v>37</v>
      </c>
      <c r="I3539" s="2">
        <v>1351.07</v>
      </c>
      <c r="J3539" t="str">
        <f t="shared" si="499"/>
        <v>&gt;59</v>
      </c>
      <c r="K3539" s="2">
        <f t="shared" si="495"/>
        <v>1486.1770000000001</v>
      </c>
      <c r="L3539" s="2">
        <f t="shared" si="500"/>
        <v>1486</v>
      </c>
      <c r="M3539" s="2">
        <f t="shared" si="501"/>
        <v>1487</v>
      </c>
      <c r="N3539" s="2">
        <f t="shared" si="502"/>
        <v>1486</v>
      </c>
      <c r="O3539">
        <f t="shared" si="496"/>
        <v>2022</v>
      </c>
      <c r="P3539" t="str">
        <f t="shared" si="497"/>
        <v>Dec</v>
      </c>
      <c r="Q3539" t="str">
        <f t="shared" si="498"/>
        <v>Dec-2022</v>
      </c>
      <c r="R3539" s="2" t="str">
        <f t="shared" si="503"/>
        <v>ADULTS</v>
      </c>
    </row>
    <row r="3540" spans="1:18" x14ac:dyDescent="0.35">
      <c r="A3540" s="1">
        <v>45031</v>
      </c>
      <c r="B3540" t="s">
        <v>3572</v>
      </c>
      <c r="C3540">
        <v>97</v>
      </c>
      <c r="D3540" t="s">
        <v>14</v>
      </c>
      <c r="E3540" t="s">
        <v>10</v>
      </c>
      <c r="F3540" t="s">
        <v>30</v>
      </c>
      <c r="G3540" s="6">
        <f>VLOOKUP(F3540,S$11:$T$15, 2, FALSE)</f>
        <v>2496.7676064257025</v>
      </c>
      <c r="H3540" t="s">
        <v>28</v>
      </c>
      <c r="I3540" s="2">
        <v>1808.82</v>
      </c>
      <c r="J3540" t="str">
        <f t="shared" si="499"/>
        <v>&gt;59</v>
      </c>
      <c r="K3540" s="2">
        <f t="shared" si="495"/>
        <v>1989.702</v>
      </c>
      <c r="L3540" s="2">
        <f t="shared" si="500"/>
        <v>1990</v>
      </c>
      <c r="M3540" s="2">
        <f t="shared" si="501"/>
        <v>1990</v>
      </c>
      <c r="N3540" s="2">
        <f t="shared" si="502"/>
        <v>1989</v>
      </c>
      <c r="O3540">
        <f t="shared" si="496"/>
        <v>2023</v>
      </c>
      <c r="P3540" t="str">
        <f t="shared" si="497"/>
        <v>Apr</v>
      </c>
      <c r="Q3540" t="str">
        <f t="shared" si="498"/>
        <v>Apr-2023</v>
      </c>
      <c r="R3540" s="2" t="str">
        <f t="shared" si="503"/>
        <v>ADULTS</v>
      </c>
    </row>
    <row r="3541" spans="1:18" x14ac:dyDescent="0.35">
      <c r="A3541" s="1">
        <v>45029</v>
      </c>
      <c r="B3541" t="s">
        <v>3573</v>
      </c>
      <c r="C3541">
        <v>12</v>
      </c>
      <c r="D3541" t="s">
        <v>14</v>
      </c>
      <c r="E3541" t="s">
        <v>33</v>
      </c>
      <c r="F3541" t="s">
        <v>23</v>
      </c>
      <c r="G3541" s="6">
        <f>VLOOKUP(F3541,S$11:$T$15, 2, FALSE)</f>
        <v>2440.2966694490819</v>
      </c>
      <c r="H3541" t="s">
        <v>28</v>
      </c>
      <c r="I3541" s="2">
        <v>2853.22</v>
      </c>
      <c r="J3541" t="str">
        <f t="shared" si="499"/>
        <v>0-17</v>
      </c>
      <c r="K3541" s="2">
        <f t="shared" si="495"/>
        <v>3138.5419999999999</v>
      </c>
      <c r="L3541" s="2">
        <f t="shared" si="500"/>
        <v>3139</v>
      </c>
      <c r="M3541" s="2">
        <f t="shared" si="501"/>
        <v>3139</v>
      </c>
      <c r="N3541" s="2">
        <f t="shared" si="502"/>
        <v>3138</v>
      </c>
      <c r="O3541">
        <f t="shared" si="496"/>
        <v>2023</v>
      </c>
      <c r="P3541" t="str">
        <f t="shared" si="497"/>
        <v>Apr</v>
      </c>
      <c r="Q3541" t="str">
        <f t="shared" si="498"/>
        <v>Apr-2023</v>
      </c>
      <c r="R3541" s="2" t="str">
        <f t="shared" si="503"/>
        <v>CHILDREN</v>
      </c>
    </row>
    <row r="3542" spans="1:18" x14ac:dyDescent="0.35">
      <c r="A3542" s="1">
        <v>45094</v>
      </c>
      <c r="B3542" t="s">
        <v>3574</v>
      </c>
      <c r="C3542">
        <v>9</v>
      </c>
      <c r="D3542" t="s">
        <v>9</v>
      </c>
      <c r="E3542" t="s">
        <v>35</v>
      </c>
      <c r="F3542" t="s">
        <v>11</v>
      </c>
      <c r="G3542" s="6">
        <f>VLOOKUP(F3542,S$11:$T$15, 2, FALSE)</f>
        <v>2503.6022787783868</v>
      </c>
      <c r="H3542" t="s">
        <v>12</v>
      </c>
      <c r="I3542" s="2">
        <v>1651.65</v>
      </c>
      <c r="J3542" t="str">
        <f t="shared" si="499"/>
        <v>0-17</v>
      </c>
      <c r="K3542" s="2">
        <f t="shared" si="495"/>
        <v>1816.8150000000003</v>
      </c>
      <c r="L3542" s="2">
        <f t="shared" si="500"/>
        <v>1817</v>
      </c>
      <c r="M3542" s="2">
        <f t="shared" si="501"/>
        <v>1817</v>
      </c>
      <c r="N3542" s="2">
        <f t="shared" si="502"/>
        <v>1816</v>
      </c>
      <c r="O3542">
        <f t="shared" si="496"/>
        <v>2023</v>
      </c>
      <c r="P3542" t="str">
        <f t="shared" si="497"/>
        <v>Jun</v>
      </c>
      <c r="Q3542" t="str">
        <f t="shared" si="498"/>
        <v>Jun-2023</v>
      </c>
      <c r="R3542" s="2" t="str">
        <f t="shared" si="503"/>
        <v>CHILDREN</v>
      </c>
    </row>
    <row r="3543" spans="1:18" x14ac:dyDescent="0.35">
      <c r="A3543" s="1">
        <v>44986</v>
      </c>
      <c r="B3543" t="s">
        <v>3575</v>
      </c>
      <c r="C3543">
        <v>99</v>
      </c>
      <c r="D3543" t="s">
        <v>9</v>
      </c>
      <c r="E3543" t="s">
        <v>2992</v>
      </c>
      <c r="F3543" t="s">
        <v>23</v>
      </c>
      <c r="G3543" s="6">
        <f>VLOOKUP(F3543,S$11:$T$15, 2, FALSE)</f>
        <v>2440.2966694490819</v>
      </c>
      <c r="H3543" t="s">
        <v>67</v>
      </c>
      <c r="I3543" s="2">
        <v>1575.77</v>
      </c>
      <c r="J3543" t="str">
        <f t="shared" si="499"/>
        <v>&gt;59</v>
      </c>
      <c r="K3543" s="2">
        <f t="shared" si="495"/>
        <v>1733.3470000000002</v>
      </c>
      <c r="L3543" s="2">
        <f t="shared" si="500"/>
        <v>1733</v>
      </c>
      <c r="M3543" s="2">
        <f t="shared" si="501"/>
        <v>1734</v>
      </c>
      <c r="N3543" s="2">
        <f t="shared" si="502"/>
        <v>1733</v>
      </c>
      <c r="O3543">
        <f t="shared" si="496"/>
        <v>2023</v>
      </c>
      <c r="P3543" t="str">
        <f t="shared" si="497"/>
        <v>Mar</v>
      </c>
      <c r="Q3543" t="str">
        <f t="shared" si="498"/>
        <v>Mar-2023</v>
      </c>
      <c r="R3543" s="2" t="str">
        <f t="shared" si="503"/>
        <v>ADULTS</v>
      </c>
    </row>
    <row r="3544" spans="1:18" x14ac:dyDescent="0.35">
      <c r="A3544" s="1">
        <v>44582</v>
      </c>
      <c r="B3544" t="s">
        <v>3576</v>
      </c>
      <c r="C3544">
        <v>56</v>
      </c>
      <c r="D3544" t="s">
        <v>14</v>
      </c>
      <c r="E3544" t="s">
        <v>25</v>
      </c>
      <c r="F3544" t="s">
        <v>16</v>
      </c>
      <c r="G3544" s="6">
        <f>VLOOKUP(F3544,S$11:$T$15, 2, FALSE)</f>
        <v>2509.1716796874998</v>
      </c>
      <c r="H3544" t="s">
        <v>28</v>
      </c>
      <c r="I3544" s="2">
        <v>1020.23</v>
      </c>
      <c r="J3544" t="str">
        <f t="shared" si="499"/>
        <v>40-59</v>
      </c>
      <c r="K3544" s="2">
        <f t="shared" si="495"/>
        <v>1122.2530000000002</v>
      </c>
      <c r="L3544" s="2">
        <f t="shared" si="500"/>
        <v>1122</v>
      </c>
      <c r="M3544" s="2">
        <f t="shared" si="501"/>
        <v>1123</v>
      </c>
      <c r="N3544" s="2">
        <f t="shared" si="502"/>
        <v>1122</v>
      </c>
      <c r="O3544">
        <f t="shared" si="496"/>
        <v>2022</v>
      </c>
      <c r="P3544" t="str">
        <f t="shared" si="497"/>
        <v>Jan</v>
      </c>
      <c r="Q3544" t="str">
        <f t="shared" si="498"/>
        <v>Jan-2022</v>
      </c>
      <c r="R3544" s="2" t="str">
        <f t="shared" si="503"/>
        <v>ADULTS</v>
      </c>
    </row>
    <row r="3545" spans="1:18" x14ac:dyDescent="0.35">
      <c r="A3545" s="1">
        <v>44797</v>
      </c>
      <c r="B3545" t="s">
        <v>3577</v>
      </c>
      <c r="C3545">
        <v>40</v>
      </c>
      <c r="D3545" t="s">
        <v>21</v>
      </c>
      <c r="E3545" t="s">
        <v>22</v>
      </c>
      <c r="F3545" t="s">
        <v>23</v>
      </c>
      <c r="G3545" s="6">
        <f>VLOOKUP(F3545,S$11:$T$15, 2, FALSE)</f>
        <v>2440.2966694490819</v>
      </c>
      <c r="H3545" t="s">
        <v>67</v>
      </c>
      <c r="I3545" s="2">
        <v>2623.96</v>
      </c>
      <c r="J3545" t="str">
        <f t="shared" si="499"/>
        <v>40-59</v>
      </c>
      <c r="K3545" s="2">
        <f t="shared" si="495"/>
        <v>2886.3560000000002</v>
      </c>
      <c r="L3545" s="2">
        <f t="shared" si="500"/>
        <v>2886</v>
      </c>
      <c r="M3545" s="2">
        <f t="shared" si="501"/>
        <v>2887</v>
      </c>
      <c r="N3545" s="2">
        <f t="shared" si="502"/>
        <v>2886</v>
      </c>
      <c r="O3545">
        <f t="shared" si="496"/>
        <v>2022</v>
      </c>
      <c r="P3545" t="str">
        <f t="shared" si="497"/>
        <v>Aug</v>
      </c>
      <c r="Q3545" t="str">
        <f t="shared" si="498"/>
        <v>Aug-2022</v>
      </c>
      <c r="R3545" s="2" t="str">
        <f t="shared" si="503"/>
        <v>ADULTS</v>
      </c>
    </row>
    <row r="3546" spans="1:18" x14ac:dyDescent="0.35">
      <c r="A3546" s="1">
        <v>44774</v>
      </c>
      <c r="B3546" t="s">
        <v>3578</v>
      </c>
      <c r="C3546">
        <v>37</v>
      </c>
      <c r="D3546" t="s">
        <v>21</v>
      </c>
      <c r="E3546" t="s">
        <v>15</v>
      </c>
      <c r="F3546" t="s">
        <v>30</v>
      </c>
      <c r="G3546" s="6">
        <f>VLOOKUP(F3546,S$11:$T$15, 2, FALSE)</f>
        <v>2496.7676064257025</v>
      </c>
      <c r="H3546" t="s">
        <v>40</v>
      </c>
      <c r="I3546" s="2">
        <v>3655.22</v>
      </c>
      <c r="J3546" t="str">
        <f t="shared" si="499"/>
        <v>18-39</v>
      </c>
      <c r="K3546" s="2">
        <f t="shared" si="495"/>
        <v>4020.7420000000002</v>
      </c>
      <c r="L3546" s="2">
        <f t="shared" si="500"/>
        <v>4021</v>
      </c>
      <c r="M3546" s="2">
        <f t="shared" si="501"/>
        <v>4021</v>
      </c>
      <c r="N3546" s="2">
        <f t="shared" si="502"/>
        <v>4020</v>
      </c>
      <c r="O3546">
        <f t="shared" si="496"/>
        <v>2022</v>
      </c>
      <c r="P3546" t="str">
        <f t="shared" si="497"/>
        <v>Aug</v>
      </c>
      <c r="Q3546" t="str">
        <f t="shared" si="498"/>
        <v>Aug-2022</v>
      </c>
      <c r="R3546" s="2" t="str">
        <f t="shared" si="503"/>
        <v>ADULTS</v>
      </c>
    </row>
    <row r="3547" spans="1:18" x14ac:dyDescent="0.35">
      <c r="A3547" s="1">
        <v>44678</v>
      </c>
      <c r="B3547" t="s">
        <v>3579</v>
      </c>
      <c r="C3547">
        <v>68</v>
      </c>
      <c r="D3547" t="s">
        <v>21</v>
      </c>
      <c r="E3547" t="s">
        <v>15</v>
      </c>
      <c r="F3547" t="s">
        <v>16</v>
      </c>
      <c r="G3547" s="6">
        <f>VLOOKUP(F3547,S$11:$T$15, 2, FALSE)</f>
        <v>2509.1716796874998</v>
      </c>
      <c r="H3547" t="s">
        <v>12</v>
      </c>
      <c r="I3547" s="2">
        <v>2002.1</v>
      </c>
      <c r="J3547" t="str">
        <f t="shared" si="499"/>
        <v>&gt;59</v>
      </c>
      <c r="K3547" s="2">
        <f t="shared" si="495"/>
        <v>2202.31</v>
      </c>
      <c r="L3547" s="2">
        <f t="shared" si="500"/>
        <v>2202</v>
      </c>
      <c r="M3547" s="2">
        <f t="shared" si="501"/>
        <v>2203</v>
      </c>
      <c r="N3547" s="2">
        <f t="shared" si="502"/>
        <v>2202</v>
      </c>
      <c r="O3547">
        <f t="shared" si="496"/>
        <v>2022</v>
      </c>
      <c r="P3547" t="str">
        <f t="shared" si="497"/>
        <v>Apr</v>
      </c>
      <c r="Q3547" t="str">
        <f t="shared" si="498"/>
        <v>Apr-2022</v>
      </c>
      <c r="R3547" s="2" t="str">
        <f t="shared" si="503"/>
        <v>ADULTS</v>
      </c>
    </row>
    <row r="3548" spans="1:18" x14ac:dyDescent="0.35">
      <c r="A3548" s="1">
        <v>45128</v>
      </c>
      <c r="B3548" t="s">
        <v>3580</v>
      </c>
      <c r="C3548">
        <v>19</v>
      </c>
      <c r="D3548" t="s">
        <v>21</v>
      </c>
      <c r="E3548" t="s">
        <v>15</v>
      </c>
      <c r="F3548" t="s">
        <v>11</v>
      </c>
      <c r="G3548" s="6">
        <f>VLOOKUP(F3548,S$11:$T$15, 2, FALSE)</f>
        <v>2503.6022787783868</v>
      </c>
      <c r="H3548" t="s">
        <v>17</v>
      </c>
      <c r="I3548" s="2">
        <v>909.7</v>
      </c>
      <c r="J3548" t="str">
        <f t="shared" si="499"/>
        <v>18-39</v>
      </c>
      <c r="K3548" s="2">
        <f t="shared" si="495"/>
        <v>1000.6700000000002</v>
      </c>
      <c r="L3548" s="2">
        <f t="shared" si="500"/>
        <v>1001</v>
      </c>
      <c r="M3548" s="2">
        <f t="shared" si="501"/>
        <v>1001</v>
      </c>
      <c r="N3548" s="2">
        <f t="shared" si="502"/>
        <v>1000</v>
      </c>
      <c r="O3548">
        <f t="shared" si="496"/>
        <v>2023</v>
      </c>
      <c r="P3548" t="str">
        <f t="shared" si="497"/>
        <v>Jul</v>
      </c>
      <c r="Q3548" t="str">
        <f t="shared" si="498"/>
        <v>Jul-2023</v>
      </c>
      <c r="R3548" s="2" t="str">
        <f t="shared" si="503"/>
        <v>ADULTS</v>
      </c>
    </row>
    <row r="3549" spans="1:18" x14ac:dyDescent="0.35">
      <c r="A3549" s="1">
        <v>45141</v>
      </c>
      <c r="B3549" t="s">
        <v>3581</v>
      </c>
      <c r="C3549">
        <v>3</v>
      </c>
      <c r="D3549" t="s">
        <v>9</v>
      </c>
      <c r="E3549" t="s">
        <v>25</v>
      </c>
      <c r="F3549" t="s">
        <v>16</v>
      </c>
      <c r="G3549" s="6">
        <f>VLOOKUP(F3549,S$11:$T$15, 2, FALSE)</f>
        <v>2509.1716796874998</v>
      </c>
      <c r="H3549" t="s">
        <v>17</v>
      </c>
      <c r="I3549" s="2">
        <v>4008.73</v>
      </c>
      <c r="J3549" t="str">
        <f t="shared" si="499"/>
        <v>0-17</v>
      </c>
      <c r="K3549" s="2">
        <f t="shared" si="495"/>
        <v>4409.6030000000001</v>
      </c>
      <c r="L3549" s="2">
        <f t="shared" si="500"/>
        <v>4410</v>
      </c>
      <c r="M3549" s="2">
        <f t="shared" si="501"/>
        <v>4410</v>
      </c>
      <c r="N3549" s="2">
        <f t="shared" si="502"/>
        <v>4409</v>
      </c>
      <c r="O3549">
        <f t="shared" si="496"/>
        <v>2023</v>
      </c>
      <c r="P3549" t="str">
        <f t="shared" si="497"/>
        <v>Aug</v>
      </c>
      <c r="Q3549" t="str">
        <f t="shared" si="498"/>
        <v>Aug-2023</v>
      </c>
      <c r="R3549" s="2" t="str">
        <f t="shared" si="503"/>
        <v>CHILDREN</v>
      </c>
    </row>
    <row r="3550" spans="1:18" x14ac:dyDescent="0.35">
      <c r="A3550" s="1">
        <v>44626</v>
      </c>
      <c r="B3550" t="s">
        <v>3582</v>
      </c>
      <c r="C3550">
        <v>89</v>
      </c>
      <c r="D3550" t="s">
        <v>21</v>
      </c>
      <c r="E3550" t="s">
        <v>35</v>
      </c>
      <c r="F3550" t="s">
        <v>23</v>
      </c>
      <c r="G3550" s="6">
        <f>VLOOKUP(F3550,S$11:$T$15, 2, FALSE)</f>
        <v>2440.2966694490819</v>
      </c>
      <c r="H3550" t="s">
        <v>17</v>
      </c>
      <c r="I3550" s="2">
        <v>1561.5</v>
      </c>
      <c r="J3550" t="str">
        <f t="shared" si="499"/>
        <v>&gt;59</v>
      </c>
      <c r="K3550" s="2">
        <f t="shared" si="495"/>
        <v>1717.65</v>
      </c>
      <c r="L3550" s="2">
        <f t="shared" si="500"/>
        <v>1718</v>
      </c>
      <c r="M3550" s="2">
        <f t="shared" si="501"/>
        <v>1718</v>
      </c>
      <c r="N3550" s="2">
        <f t="shared" si="502"/>
        <v>1717</v>
      </c>
      <c r="O3550">
        <f t="shared" si="496"/>
        <v>2022</v>
      </c>
      <c r="P3550" t="str">
        <f t="shared" si="497"/>
        <v>Mar</v>
      </c>
      <c r="Q3550" t="str">
        <f t="shared" si="498"/>
        <v>Mar-2022</v>
      </c>
      <c r="R3550" s="2" t="str">
        <f t="shared" si="503"/>
        <v>ADULTS</v>
      </c>
    </row>
    <row r="3551" spans="1:18" x14ac:dyDescent="0.35">
      <c r="A3551" s="1">
        <v>44724</v>
      </c>
      <c r="B3551" t="s">
        <v>3583</v>
      </c>
      <c r="C3551">
        <v>96</v>
      </c>
      <c r="D3551" t="s">
        <v>14</v>
      </c>
      <c r="E3551" t="s">
        <v>19</v>
      </c>
      <c r="F3551" t="s">
        <v>23</v>
      </c>
      <c r="G3551" s="6">
        <f>VLOOKUP(F3551,S$11:$T$15, 2, FALSE)</f>
        <v>2440.2966694490819</v>
      </c>
      <c r="H3551" t="s">
        <v>37</v>
      </c>
      <c r="I3551" s="2">
        <v>2260.92</v>
      </c>
      <c r="J3551" t="str">
        <f t="shared" si="499"/>
        <v>&gt;59</v>
      </c>
      <c r="K3551" s="2">
        <f t="shared" si="495"/>
        <v>2487.0120000000002</v>
      </c>
      <c r="L3551" s="2">
        <f t="shared" si="500"/>
        <v>2487</v>
      </c>
      <c r="M3551" s="2">
        <f t="shared" si="501"/>
        <v>2488</v>
      </c>
      <c r="N3551" s="2">
        <f t="shared" si="502"/>
        <v>2487</v>
      </c>
      <c r="O3551">
        <f t="shared" si="496"/>
        <v>2022</v>
      </c>
      <c r="P3551" t="str">
        <f t="shared" si="497"/>
        <v>Jun</v>
      </c>
      <c r="Q3551" t="str">
        <f t="shared" si="498"/>
        <v>Jun-2022</v>
      </c>
      <c r="R3551" s="2" t="str">
        <f t="shared" si="503"/>
        <v>ADULTS</v>
      </c>
    </row>
    <row r="3552" spans="1:18" x14ac:dyDescent="0.35">
      <c r="A3552" s="1">
        <v>45010</v>
      </c>
      <c r="B3552" t="s">
        <v>3584</v>
      </c>
      <c r="C3552">
        <v>70</v>
      </c>
      <c r="D3552" t="s">
        <v>9</v>
      </c>
      <c r="E3552" t="s">
        <v>15</v>
      </c>
      <c r="F3552" t="s">
        <v>30</v>
      </c>
      <c r="G3552" s="6">
        <f>VLOOKUP(F3552,S$11:$T$15, 2, FALSE)</f>
        <v>2496.7676064257025</v>
      </c>
      <c r="H3552" t="s">
        <v>12</v>
      </c>
      <c r="I3552" s="2">
        <v>934.7</v>
      </c>
      <c r="J3552" t="str">
        <f t="shared" si="499"/>
        <v>&gt;59</v>
      </c>
      <c r="K3552" s="2">
        <f t="shared" si="495"/>
        <v>1028.17</v>
      </c>
      <c r="L3552" s="2">
        <f t="shared" si="500"/>
        <v>1028</v>
      </c>
      <c r="M3552" s="2">
        <f t="shared" si="501"/>
        <v>1029</v>
      </c>
      <c r="N3552" s="2">
        <f t="shared" si="502"/>
        <v>1028</v>
      </c>
      <c r="O3552">
        <f t="shared" si="496"/>
        <v>2023</v>
      </c>
      <c r="P3552" t="str">
        <f t="shared" si="497"/>
        <v>Mar</v>
      </c>
      <c r="Q3552" t="str">
        <f t="shared" si="498"/>
        <v>Mar-2023</v>
      </c>
      <c r="R3552" s="2" t="str">
        <f t="shared" si="503"/>
        <v>ADULTS</v>
      </c>
    </row>
    <row r="3553" spans="1:18" x14ac:dyDescent="0.35">
      <c r="A3553" s="1">
        <v>44591</v>
      </c>
      <c r="B3553" t="s">
        <v>3585</v>
      </c>
      <c r="C3553">
        <v>20</v>
      </c>
      <c r="D3553" t="s">
        <v>9</v>
      </c>
      <c r="E3553" t="s">
        <v>35</v>
      </c>
      <c r="F3553" t="s">
        <v>30</v>
      </c>
      <c r="G3553" s="6">
        <f>VLOOKUP(F3553,S$11:$T$15, 2, FALSE)</f>
        <v>2496.7676064257025</v>
      </c>
      <c r="H3553" t="s">
        <v>37</v>
      </c>
      <c r="I3553" s="2">
        <v>2949.87</v>
      </c>
      <c r="J3553" t="str">
        <f t="shared" si="499"/>
        <v>18-39</v>
      </c>
      <c r="K3553" s="2">
        <f t="shared" si="495"/>
        <v>3244.857</v>
      </c>
      <c r="L3553" s="2">
        <f t="shared" si="500"/>
        <v>3245</v>
      </c>
      <c r="M3553" s="2">
        <f t="shared" si="501"/>
        <v>3245</v>
      </c>
      <c r="N3553" s="2">
        <f t="shared" si="502"/>
        <v>3244</v>
      </c>
      <c r="O3553">
        <f t="shared" si="496"/>
        <v>2022</v>
      </c>
      <c r="P3553" t="str">
        <f t="shared" si="497"/>
        <v>Jan</v>
      </c>
      <c r="Q3553" t="str">
        <f t="shared" si="498"/>
        <v>Jan-2022</v>
      </c>
      <c r="R3553" s="2" t="str">
        <f t="shared" si="503"/>
        <v>ADULTS</v>
      </c>
    </row>
    <row r="3554" spans="1:18" x14ac:dyDescent="0.35">
      <c r="A3554" s="1">
        <v>44933</v>
      </c>
      <c r="B3554" t="s">
        <v>3586</v>
      </c>
      <c r="C3554">
        <v>42</v>
      </c>
      <c r="D3554" t="s">
        <v>21</v>
      </c>
      <c r="E3554" t="s">
        <v>27</v>
      </c>
      <c r="F3554" t="s">
        <v>23</v>
      </c>
      <c r="G3554" s="6">
        <f>VLOOKUP(F3554,S$11:$T$15, 2, FALSE)</f>
        <v>2440.2966694490819</v>
      </c>
      <c r="H3554" t="s">
        <v>40</v>
      </c>
      <c r="I3554" s="2">
        <v>3295.64</v>
      </c>
      <c r="J3554" t="str">
        <f t="shared" si="499"/>
        <v>40-59</v>
      </c>
      <c r="K3554" s="2">
        <f t="shared" si="495"/>
        <v>3625.2040000000002</v>
      </c>
      <c r="L3554" s="2">
        <f t="shared" si="500"/>
        <v>3625</v>
      </c>
      <c r="M3554" s="2">
        <f t="shared" si="501"/>
        <v>3626</v>
      </c>
      <c r="N3554" s="2">
        <f t="shared" si="502"/>
        <v>3625</v>
      </c>
      <c r="O3554">
        <f t="shared" si="496"/>
        <v>2023</v>
      </c>
      <c r="P3554" t="str">
        <f t="shared" si="497"/>
        <v>Jan</v>
      </c>
      <c r="Q3554" t="str">
        <f t="shared" si="498"/>
        <v>Jan-2023</v>
      </c>
      <c r="R3554" s="2" t="str">
        <f t="shared" si="503"/>
        <v>ADULTS</v>
      </c>
    </row>
    <row r="3555" spans="1:18" x14ac:dyDescent="0.35">
      <c r="A3555" s="1">
        <v>44577</v>
      </c>
      <c r="B3555" t="s">
        <v>3587</v>
      </c>
      <c r="C3555">
        <v>63</v>
      </c>
      <c r="D3555" t="s">
        <v>9</v>
      </c>
      <c r="E3555" t="s">
        <v>22</v>
      </c>
      <c r="F3555" t="s">
        <v>11</v>
      </c>
      <c r="G3555" s="6">
        <f>VLOOKUP(F3555,S$11:$T$15, 2, FALSE)</f>
        <v>2503.6022787783868</v>
      </c>
      <c r="H3555" t="s">
        <v>37</v>
      </c>
      <c r="I3555" s="2">
        <v>4954.8</v>
      </c>
      <c r="J3555" t="str">
        <f t="shared" si="499"/>
        <v>&gt;59</v>
      </c>
      <c r="K3555" s="2">
        <f t="shared" si="495"/>
        <v>5450.2800000000007</v>
      </c>
      <c r="L3555" s="2">
        <f t="shared" si="500"/>
        <v>5450</v>
      </c>
      <c r="M3555" s="2">
        <f t="shared" si="501"/>
        <v>5451</v>
      </c>
      <c r="N3555" s="2">
        <f t="shared" si="502"/>
        <v>5450</v>
      </c>
      <c r="O3555">
        <f t="shared" si="496"/>
        <v>2022</v>
      </c>
      <c r="P3555" t="str">
        <f t="shared" si="497"/>
        <v>Jan</v>
      </c>
      <c r="Q3555" t="str">
        <f t="shared" si="498"/>
        <v>Jan-2022</v>
      </c>
      <c r="R3555" s="2" t="str">
        <f t="shared" si="503"/>
        <v>ADULTS</v>
      </c>
    </row>
    <row r="3556" spans="1:18" x14ac:dyDescent="0.35">
      <c r="A3556" s="1">
        <v>44791</v>
      </c>
      <c r="B3556" t="s">
        <v>3588</v>
      </c>
      <c r="C3556">
        <v>25</v>
      </c>
      <c r="D3556" t="s">
        <v>21</v>
      </c>
      <c r="E3556" t="s">
        <v>10</v>
      </c>
      <c r="F3556" t="s">
        <v>23</v>
      </c>
      <c r="G3556" s="6">
        <f>VLOOKUP(F3556,S$11:$T$15, 2, FALSE)</f>
        <v>2440.2966694490819</v>
      </c>
      <c r="H3556" t="s">
        <v>28</v>
      </c>
      <c r="I3556" s="2">
        <v>4779.8</v>
      </c>
      <c r="J3556" t="str">
        <f t="shared" si="499"/>
        <v>18-39</v>
      </c>
      <c r="K3556" s="2">
        <f t="shared" si="495"/>
        <v>5257.7800000000007</v>
      </c>
      <c r="L3556" s="2">
        <f t="shared" si="500"/>
        <v>5258</v>
      </c>
      <c r="M3556" s="2">
        <f t="shared" si="501"/>
        <v>5258</v>
      </c>
      <c r="N3556" s="2">
        <f t="shared" si="502"/>
        <v>5257</v>
      </c>
      <c r="O3556">
        <f t="shared" si="496"/>
        <v>2022</v>
      </c>
      <c r="P3556" t="str">
        <f t="shared" si="497"/>
        <v>Aug</v>
      </c>
      <c r="Q3556" t="str">
        <f t="shared" si="498"/>
        <v>Aug-2022</v>
      </c>
      <c r="R3556" s="2" t="str">
        <f t="shared" si="503"/>
        <v>ADULTS</v>
      </c>
    </row>
    <row r="3557" spans="1:18" x14ac:dyDescent="0.35">
      <c r="A3557" s="1">
        <v>44962</v>
      </c>
      <c r="B3557" t="s">
        <v>3589</v>
      </c>
      <c r="C3557">
        <v>19</v>
      </c>
      <c r="D3557" t="s">
        <v>9</v>
      </c>
      <c r="E3557" t="s">
        <v>25</v>
      </c>
      <c r="F3557" t="s">
        <v>30</v>
      </c>
      <c r="G3557" s="6">
        <f>VLOOKUP(F3557,S$11:$T$15, 2, FALSE)</f>
        <v>2496.7676064257025</v>
      </c>
      <c r="H3557" t="s">
        <v>12</v>
      </c>
      <c r="I3557" s="2">
        <v>2869.83</v>
      </c>
      <c r="J3557" t="str">
        <f t="shared" si="499"/>
        <v>18-39</v>
      </c>
      <c r="K3557" s="2">
        <f t="shared" si="495"/>
        <v>3156.8130000000001</v>
      </c>
      <c r="L3557" s="2">
        <f t="shared" si="500"/>
        <v>3157</v>
      </c>
      <c r="M3557" s="2">
        <f t="shared" si="501"/>
        <v>3157</v>
      </c>
      <c r="N3557" s="2">
        <f t="shared" si="502"/>
        <v>3156</v>
      </c>
      <c r="O3557">
        <f t="shared" si="496"/>
        <v>2023</v>
      </c>
      <c r="P3557" t="str">
        <f t="shared" si="497"/>
        <v>Feb</v>
      </c>
      <c r="Q3557" t="str">
        <f t="shared" si="498"/>
        <v>Feb-2023</v>
      </c>
      <c r="R3557" s="2" t="str">
        <f t="shared" si="503"/>
        <v>ADULTS</v>
      </c>
    </row>
    <row r="3558" spans="1:18" x14ac:dyDescent="0.35">
      <c r="A3558" s="1">
        <v>44586</v>
      </c>
      <c r="B3558" t="s">
        <v>3590</v>
      </c>
      <c r="C3558">
        <v>28</v>
      </c>
      <c r="D3558" t="s">
        <v>9</v>
      </c>
      <c r="E3558" t="s">
        <v>10</v>
      </c>
      <c r="F3558" t="s">
        <v>11</v>
      </c>
      <c r="G3558" s="6">
        <f>VLOOKUP(F3558,S$11:$T$15, 2, FALSE)</f>
        <v>2503.6022787783868</v>
      </c>
      <c r="H3558" t="s">
        <v>12</v>
      </c>
      <c r="I3558" s="2">
        <v>2353.12</v>
      </c>
      <c r="J3558" t="str">
        <f t="shared" si="499"/>
        <v>18-39</v>
      </c>
      <c r="K3558" s="2">
        <f t="shared" si="495"/>
        <v>2588.4320000000002</v>
      </c>
      <c r="L3558" s="2">
        <f t="shared" si="500"/>
        <v>2588</v>
      </c>
      <c r="M3558" s="2">
        <f t="shared" si="501"/>
        <v>2589</v>
      </c>
      <c r="N3558" s="2">
        <f t="shared" si="502"/>
        <v>2588</v>
      </c>
      <c r="O3558">
        <f t="shared" si="496"/>
        <v>2022</v>
      </c>
      <c r="P3558" t="str">
        <f t="shared" si="497"/>
        <v>Jan</v>
      </c>
      <c r="Q3558" t="str">
        <f t="shared" si="498"/>
        <v>Jan-2022</v>
      </c>
      <c r="R3558" s="2" t="str">
        <f t="shared" si="503"/>
        <v>ADULTS</v>
      </c>
    </row>
    <row r="3559" spans="1:18" x14ac:dyDescent="0.35">
      <c r="A3559" s="1">
        <v>45010</v>
      </c>
      <c r="B3559" t="s">
        <v>3591</v>
      </c>
      <c r="C3559">
        <v>18</v>
      </c>
      <c r="D3559" t="s">
        <v>21</v>
      </c>
      <c r="E3559" t="s">
        <v>19</v>
      </c>
      <c r="F3559" t="s">
        <v>16</v>
      </c>
      <c r="G3559" s="6">
        <f>VLOOKUP(F3559,S$11:$T$15, 2, FALSE)</f>
        <v>2509.1716796874998</v>
      </c>
      <c r="H3559" t="s">
        <v>40</v>
      </c>
      <c r="I3559" s="2">
        <v>2920.79</v>
      </c>
      <c r="J3559" t="str">
        <f t="shared" si="499"/>
        <v>18-39</v>
      </c>
      <c r="K3559" s="2">
        <f t="shared" si="495"/>
        <v>3212.8690000000001</v>
      </c>
      <c r="L3559" s="2">
        <f t="shared" si="500"/>
        <v>3213</v>
      </c>
      <c r="M3559" s="2">
        <f t="shared" si="501"/>
        <v>3213</v>
      </c>
      <c r="N3559" s="2">
        <f t="shared" si="502"/>
        <v>3212</v>
      </c>
      <c r="O3559">
        <f t="shared" si="496"/>
        <v>2023</v>
      </c>
      <c r="P3559" t="str">
        <f t="shared" si="497"/>
        <v>Mar</v>
      </c>
      <c r="Q3559" t="str">
        <f t="shared" si="498"/>
        <v>Mar-2023</v>
      </c>
      <c r="R3559" s="2" t="str">
        <f t="shared" si="503"/>
        <v>ADULTS</v>
      </c>
    </row>
    <row r="3560" spans="1:18" x14ac:dyDescent="0.35">
      <c r="A3560" s="1">
        <v>44955</v>
      </c>
      <c r="B3560" t="s">
        <v>3592</v>
      </c>
      <c r="C3560">
        <v>70</v>
      </c>
      <c r="D3560" t="s">
        <v>21</v>
      </c>
      <c r="E3560" t="s">
        <v>33</v>
      </c>
      <c r="F3560" t="s">
        <v>30</v>
      </c>
      <c r="G3560" s="6">
        <f>VLOOKUP(F3560,S$11:$T$15, 2, FALSE)</f>
        <v>2496.7676064257025</v>
      </c>
      <c r="H3560" t="s">
        <v>17</v>
      </c>
      <c r="I3560" s="2">
        <v>2278.33</v>
      </c>
      <c r="J3560" t="str">
        <f t="shared" si="499"/>
        <v>&gt;59</v>
      </c>
      <c r="K3560" s="2">
        <f t="shared" si="495"/>
        <v>2506.163</v>
      </c>
      <c r="L3560" s="2">
        <f t="shared" si="500"/>
        <v>2506</v>
      </c>
      <c r="M3560" s="2">
        <f t="shared" si="501"/>
        <v>2507</v>
      </c>
      <c r="N3560" s="2">
        <f t="shared" si="502"/>
        <v>2506</v>
      </c>
      <c r="O3560">
        <f t="shared" si="496"/>
        <v>2023</v>
      </c>
      <c r="P3560" t="str">
        <f t="shared" si="497"/>
        <v>Jan</v>
      </c>
      <c r="Q3560" t="str">
        <f t="shared" si="498"/>
        <v>Jan-2023</v>
      </c>
      <c r="R3560" s="2" t="str">
        <f t="shared" si="503"/>
        <v>ADULTS</v>
      </c>
    </row>
    <row r="3561" spans="1:18" x14ac:dyDescent="0.35">
      <c r="A3561" s="1">
        <v>44738</v>
      </c>
      <c r="B3561" t="s">
        <v>3593</v>
      </c>
      <c r="C3561">
        <v>47</v>
      </c>
      <c r="D3561" t="s">
        <v>21</v>
      </c>
      <c r="E3561" t="s">
        <v>15</v>
      </c>
      <c r="F3561" t="s">
        <v>16</v>
      </c>
      <c r="G3561" s="6">
        <f>VLOOKUP(F3561,S$11:$T$15, 2, FALSE)</f>
        <v>2509.1716796874998</v>
      </c>
      <c r="H3561" t="s">
        <v>37</v>
      </c>
      <c r="I3561" s="2">
        <v>3287.12</v>
      </c>
      <c r="J3561" t="str">
        <f t="shared" si="499"/>
        <v>40-59</v>
      </c>
      <c r="K3561" s="2">
        <f t="shared" si="495"/>
        <v>3615.8320000000003</v>
      </c>
      <c r="L3561" s="2">
        <f t="shared" si="500"/>
        <v>3616</v>
      </c>
      <c r="M3561" s="2">
        <f t="shared" si="501"/>
        <v>3616</v>
      </c>
      <c r="N3561" s="2">
        <f t="shared" si="502"/>
        <v>3615</v>
      </c>
      <c r="O3561">
        <f t="shared" si="496"/>
        <v>2022</v>
      </c>
      <c r="P3561" t="str">
        <f t="shared" si="497"/>
        <v>Jun</v>
      </c>
      <c r="Q3561" t="str">
        <f t="shared" si="498"/>
        <v>Jun-2022</v>
      </c>
      <c r="R3561" s="2" t="str">
        <f t="shared" si="503"/>
        <v>ADULTS</v>
      </c>
    </row>
    <row r="3562" spans="1:18" x14ac:dyDescent="0.35">
      <c r="A3562" s="1">
        <v>45138</v>
      </c>
      <c r="B3562" t="s">
        <v>3594</v>
      </c>
      <c r="C3562">
        <v>24</v>
      </c>
      <c r="D3562" t="s">
        <v>14</v>
      </c>
      <c r="E3562" t="s">
        <v>10</v>
      </c>
      <c r="F3562" t="s">
        <v>16</v>
      </c>
      <c r="G3562" s="6">
        <f>VLOOKUP(F3562,S$11:$T$15, 2, FALSE)</f>
        <v>2509.1716796874998</v>
      </c>
      <c r="H3562" t="s">
        <v>17</v>
      </c>
      <c r="I3562" s="2">
        <v>889.07</v>
      </c>
      <c r="J3562" t="str">
        <f t="shared" si="499"/>
        <v>18-39</v>
      </c>
      <c r="K3562" s="2">
        <f t="shared" si="495"/>
        <v>977.97700000000009</v>
      </c>
      <c r="L3562" s="2">
        <f t="shared" si="500"/>
        <v>978</v>
      </c>
      <c r="M3562" s="2">
        <f t="shared" si="501"/>
        <v>978</v>
      </c>
      <c r="N3562" s="2">
        <f t="shared" si="502"/>
        <v>977</v>
      </c>
      <c r="O3562">
        <f t="shared" si="496"/>
        <v>2023</v>
      </c>
      <c r="P3562" t="str">
        <f t="shared" si="497"/>
        <v>Jul</v>
      </c>
      <c r="Q3562" t="str">
        <f t="shared" si="498"/>
        <v>Jul-2023</v>
      </c>
      <c r="R3562" s="2" t="str">
        <f t="shared" si="503"/>
        <v>ADULTS</v>
      </c>
    </row>
    <row r="3563" spans="1:18" x14ac:dyDescent="0.35">
      <c r="A3563" s="1">
        <v>44957</v>
      </c>
      <c r="B3563" t="s">
        <v>3595</v>
      </c>
      <c r="C3563">
        <v>62</v>
      </c>
      <c r="D3563" t="s">
        <v>14</v>
      </c>
      <c r="E3563" t="s">
        <v>27</v>
      </c>
      <c r="F3563" t="s">
        <v>16</v>
      </c>
      <c r="G3563" s="6">
        <f>VLOOKUP(F3563,S$11:$T$15, 2, FALSE)</f>
        <v>2509.1716796874998</v>
      </c>
      <c r="H3563" t="s">
        <v>40</v>
      </c>
      <c r="I3563" s="2">
        <v>4302.8999999999996</v>
      </c>
      <c r="J3563" t="str">
        <f t="shared" si="499"/>
        <v>&gt;59</v>
      </c>
      <c r="K3563" s="2">
        <f t="shared" si="495"/>
        <v>4733.1899999999996</v>
      </c>
      <c r="L3563" s="2">
        <f t="shared" si="500"/>
        <v>4733</v>
      </c>
      <c r="M3563" s="2">
        <f t="shared" si="501"/>
        <v>4734</v>
      </c>
      <c r="N3563" s="2">
        <f t="shared" si="502"/>
        <v>4733</v>
      </c>
      <c r="O3563">
        <f t="shared" si="496"/>
        <v>2023</v>
      </c>
      <c r="P3563" t="str">
        <f t="shared" si="497"/>
        <v>Jan</v>
      </c>
      <c r="Q3563" t="str">
        <f t="shared" si="498"/>
        <v>Jan-2023</v>
      </c>
      <c r="R3563" s="2" t="str">
        <f t="shared" si="503"/>
        <v>ADULTS</v>
      </c>
    </row>
    <row r="3564" spans="1:18" x14ac:dyDescent="0.35">
      <c r="A3564" s="1">
        <v>44766</v>
      </c>
      <c r="B3564" t="s">
        <v>3596</v>
      </c>
      <c r="C3564">
        <v>63</v>
      </c>
      <c r="D3564" t="s">
        <v>21</v>
      </c>
      <c r="E3564" t="s">
        <v>22</v>
      </c>
      <c r="F3564" t="s">
        <v>16</v>
      </c>
      <c r="G3564" s="6">
        <f>VLOOKUP(F3564,S$11:$T$15, 2, FALSE)</f>
        <v>2509.1716796874998</v>
      </c>
      <c r="H3564" t="s">
        <v>12</v>
      </c>
      <c r="I3564" s="2">
        <v>3247.52</v>
      </c>
      <c r="J3564" t="str">
        <f t="shared" si="499"/>
        <v>&gt;59</v>
      </c>
      <c r="K3564" s="2">
        <f t="shared" si="495"/>
        <v>3572.2720000000004</v>
      </c>
      <c r="L3564" s="2">
        <f t="shared" si="500"/>
        <v>3572</v>
      </c>
      <c r="M3564" s="2">
        <f t="shared" si="501"/>
        <v>3573</v>
      </c>
      <c r="N3564" s="2">
        <f t="shared" si="502"/>
        <v>3572</v>
      </c>
      <c r="O3564">
        <f t="shared" si="496"/>
        <v>2022</v>
      </c>
      <c r="P3564" t="str">
        <f t="shared" si="497"/>
        <v>Jul</v>
      </c>
      <c r="Q3564" t="str">
        <f t="shared" si="498"/>
        <v>Jul-2022</v>
      </c>
      <c r="R3564" s="2" t="str">
        <f t="shared" si="503"/>
        <v>ADULTS</v>
      </c>
    </row>
    <row r="3565" spans="1:18" x14ac:dyDescent="0.35">
      <c r="A3565" s="1">
        <v>44816</v>
      </c>
      <c r="B3565" t="s">
        <v>3597</v>
      </c>
      <c r="C3565">
        <v>48</v>
      </c>
      <c r="D3565" t="s">
        <v>14</v>
      </c>
      <c r="E3565" t="s">
        <v>33</v>
      </c>
      <c r="F3565" t="s">
        <v>11</v>
      </c>
      <c r="G3565" s="6">
        <f>VLOOKUP(F3565,S$11:$T$15, 2, FALSE)</f>
        <v>2503.6022787783868</v>
      </c>
      <c r="H3565" t="s">
        <v>28</v>
      </c>
      <c r="I3565" s="2">
        <v>373.47</v>
      </c>
      <c r="J3565" t="str">
        <f t="shared" si="499"/>
        <v>40-59</v>
      </c>
      <c r="K3565" s="2">
        <f t="shared" si="495"/>
        <v>410.81700000000006</v>
      </c>
      <c r="L3565" s="2">
        <f t="shared" si="500"/>
        <v>411</v>
      </c>
      <c r="M3565" s="2">
        <f t="shared" si="501"/>
        <v>411</v>
      </c>
      <c r="N3565" s="2">
        <f t="shared" si="502"/>
        <v>410</v>
      </c>
      <c r="O3565">
        <f t="shared" si="496"/>
        <v>2022</v>
      </c>
      <c r="P3565" t="str">
        <f t="shared" si="497"/>
        <v>Sep</v>
      </c>
      <c r="Q3565" t="str">
        <f t="shared" si="498"/>
        <v>Sep-2022</v>
      </c>
      <c r="R3565" s="2" t="str">
        <f t="shared" si="503"/>
        <v>ADULTS</v>
      </c>
    </row>
    <row r="3566" spans="1:18" x14ac:dyDescent="0.35">
      <c r="A3566" s="1">
        <v>44655</v>
      </c>
      <c r="B3566" t="s">
        <v>3598</v>
      </c>
      <c r="C3566">
        <v>85</v>
      </c>
      <c r="D3566" t="s">
        <v>9</v>
      </c>
      <c r="E3566" t="s">
        <v>35</v>
      </c>
      <c r="F3566" t="s">
        <v>23</v>
      </c>
      <c r="G3566" s="6">
        <f>VLOOKUP(F3566,S$11:$T$15, 2, FALSE)</f>
        <v>2440.2966694490819</v>
      </c>
      <c r="H3566" t="s">
        <v>17</v>
      </c>
      <c r="I3566" s="2">
        <v>3126.41</v>
      </c>
      <c r="J3566" t="str">
        <f t="shared" si="499"/>
        <v>&gt;59</v>
      </c>
      <c r="K3566" s="2">
        <f t="shared" si="495"/>
        <v>3439.0509999999999</v>
      </c>
      <c r="L3566" s="2">
        <f t="shared" si="500"/>
        <v>3439</v>
      </c>
      <c r="M3566" s="2">
        <f t="shared" si="501"/>
        <v>3440</v>
      </c>
      <c r="N3566" s="2">
        <f t="shared" si="502"/>
        <v>3439</v>
      </c>
      <c r="O3566">
        <f t="shared" si="496"/>
        <v>2022</v>
      </c>
      <c r="P3566" t="str">
        <f t="shared" si="497"/>
        <v>Apr</v>
      </c>
      <c r="Q3566" t="str">
        <f t="shared" si="498"/>
        <v>Apr-2022</v>
      </c>
      <c r="R3566" s="2" t="str">
        <f t="shared" si="503"/>
        <v>ADULTS</v>
      </c>
    </row>
    <row r="3567" spans="1:18" x14ac:dyDescent="0.35">
      <c r="A3567" s="1">
        <v>44693</v>
      </c>
      <c r="B3567" t="s">
        <v>3599</v>
      </c>
      <c r="C3567">
        <v>81</v>
      </c>
      <c r="D3567" t="s">
        <v>14</v>
      </c>
      <c r="E3567" t="s">
        <v>15</v>
      </c>
      <c r="F3567" t="s">
        <v>11</v>
      </c>
      <c r="G3567" s="6">
        <f>VLOOKUP(F3567,S$11:$T$15, 2, FALSE)</f>
        <v>2503.6022787783868</v>
      </c>
      <c r="H3567" t="s">
        <v>37</v>
      </c>
      <c r="I3567" s="2">
        <v>4668.92</v>
      </c>
      <c r="J3567" t="str">
        <f t="shared" si="499"/>
        <v>&gt;59</v>
      </c>
      <c r="K3567" s="2">
        <f t="shared" si="495"/>
        <v>5135.8120000000008</v>
      </c>
      <c r="L3567" s="2">
        <f t="shared" si="500"/>
        <v>5136</v>
      </c>
      <c r="M3567" s="2">
        <f t="shared" si="501"/>
        <v>5136</v>
      </c>
      <c r="N3567" s="2">
        <f t="shared" si="502"/>
        <v>5135</v>
      </c>
      <c r="O3567">
        <f t="shared" si="496"/>
        <v>2022</v>
      </c>
      <c r="P3567" t="str">
        <f t="shared" si="497"/>
        <v>May</v>
      </c>
      <c r="Q3567" t="str">
        <f t="shared" si="498"/>
        <v>May-2022</v>
      </c>
      <c r="R3567" s="2" t="str">
        <f t="shared" si="503"/>
        <v>ADULTS</v>
      </c>
    </row>
    <row r="3568" spans="1:18" x14ac:dyDescent="0.35">
      <c r="A3568" s="1">
        <v>44802</v>
      </c>
      <c r="B3568" t="s">
        <v>3600</v>
      </c>
      <c r="C3568">
        <v>44</v>
      </c>
      <c r="D3568" t="s">
        <v>9</v>
      </c>
      <c r="E3568" t="s">
        <v>25</v>
      </c>
      <c r="F3568" t="s">
        <v>30</v>
      </c>
      <c r="G3568" s="6">
        <f>VLOOKUP(F3568,S$11:$T$15, 2, FALSE)</f>
        <v>2496.7676064257025</v>
      </c>
      <c r="H3568" t="s">
        <v>28</v>
      </c>
      <c r="I3568" s="2">
        <v>4915.8999999999996</v>
      </c>
      <c r="J3568" t="str">
        <f t="shared" si="499"/>
        <v>40-59</v>
      </c>
      <c r="K3568" s="2">
        <f t="shared" si="495"/>
        <v>5407.49</v>
      </c>
      <c r="L3568" s="2">
        <f t="shared" si="500"/>
        <v>5407</v>
      </c>
      <c r="M3568" s="2">
        <f t="shared" si="501"/>
        <v>5408</v>
      </c>
      <c r="N3568" s="2">
        <f t="shared" si="502"/>
        <v>5407</v>
      </c>
      <c r="O3568">
        <f t="shared" si="496"/>
        <v>2022</v>
      </c>
      <c r="P3568" t="str">
        <f t="shared" si="497"/>
        <v>Aug</v>
      </c>
      <c r="Q3568" t="str">
        <f t="shared" si="498"/>
        <v>Aug-2022</v>
      </c>
      <c r="R3568" s="2" t="str">
        <f t="shared" si="503"/>
        <v>ADULTS</v>
      </c>
    </row>
    <row r="3569" spans="1:18" x14ac:dyDescent="0.35">
      <c r="A3569" s="1">
        <v>45257</v>
      </c>
      <c r="B3569" t="s">
        <v>3601</v>
      </c>
      <c r="C3569">
        <v>85</v>
      </c>
      <c r="D3569" t="s">
        <v>9</v>
      </c>
      <c r="E3569" t="s">
        <v>19</v>
      </c>
      <c r="F3569" t="s">
        <v>30</v>
      </c>
      <c r="G3569" s="6">
        <f>VLOOKUP(F3569,S$11:$T$15, 2, FALSE)</f>
        <v>2496.7676064257025</v>
      </c>
      <c r="H3569" t="s">
        <v>37</v>
      </c>
      <c r="I3569" s="2">
        <v>630.07000000000005</v>
      </c>
      <c r="J3569" t="str">
        <f t="shared" si="499"/>
        <v>&gt;59</v>
      </c>
      <c r="K3569" s="2">
        <f t="shared" si="495"/>
        <v>693.07700000000011</v>
      </c>
      <c r="L3569" s="2">
        <f t="shared" si="500"/>
        <v>693</v>
      </c>
      <c r="M3569" s="2">
        <f t="shared" si="501"/>
        <v>694</v>
      </c>
      <c r="N3569" s="2">
        <f t="shared" si="502"/>
        <v>693</v>
      </c>
      <c r="O3569">
        <f t="shared" si="496"/>
        <v>2023</v>
      </c>
      <c r="P3569" t="str">
        <f t="shared" si="497"/>
        <v>Nov</v>
      </c>
      <c r="Q3569" t="str">
        <f t="shared" si="498"/>
        <v>Nov-2023</v>
      </c>
      <c r="R3569" s="2" t="str">
        <f t="shared" si="503"/>
        <v>ADULTS</v>
      </c>
    </row>
    <row r="3570" spans="1:18" x14ac:dyDescent="0.35">
      <c r="A3570" s="1">
        <v>44976</v>
      </c>
      <c r="B3570" t="s">
        <v>3602</v>
      </c>
      <c r="C3570">
        <v>93</v>
      </c>
      <c r="D3570" t="s">
        <v>14</v>
      </c>
      <c r="E3570" t="s">
        <v>19</v>
      </c>
      <c r="F3570" t="s">
        <v>30</v>
      </c>
      <c r="G3570" s="6">
        <f>VLOOKUP(F3570,S$11:$T$15, 2, FALSE)</f>
        <v>2496.7676064257025</v>
      </c>
      <c r="H3570" t="s">
        <v>12</v>
      </c>
      <c r="I3570" s="2">
        <v>4049.9</v>
      </c>
      <c r="J3570" t="str">
        <f t="shared" si="499"/>
        <v>&gt;59</v>
      </c>
      <c r="K3570" s="2">
        <f t="shared" si="495"/>
        <v>4454.8900000000003</v>
      </c>
      <c r="L3570" s="2">
        <f t="shared" si="500"/>
        <v>4455</v>
      </c>
      <c r="M3570" s="2">
        <f t="shared" si="501"/>
        <v>4455</v>
      </c>
      <c r="N3570" s="2">
        <f t="shared" si="502"/>
        <v>4454</v>
      </c>
      <c r="O3570">
        <f t="shared" si="496"/>
        <v>2023</v>
      </c>
      <c r="P3570" t="str">
        <f t="shared" si="497"/>
        <v>Feb</v>
      </c>
      <c r="Q3570" t="str">
        <f t="shared" si="498"/>
        <v>Feb-2023</v>
      </c>
      <c r="R3570" s="2" t="str">
        <f t="shared" si="503"/>
        <v>ADULTS</v>
      </c>
    </row>
    <row r="3571" spans="1:18" x14ac:dyDescent="0.35">
      <c r="A3571" s="1">
        <v>44608</v>
      </c>
      <c r="B3571" t="s">
        <v>3603</v>
      </c>
      <c r="C3571">
        <v>66</v>
      </c>
      <c r="D3571" t="s">
        <v>9</v>
      </c>
      <c r="E3571" t="s">
        <v>15</v>
      </c>
      <c r="F3571" t="s">
        <v>30</v>
      </c>
      <c r="G3571" s="6">
        <f>VLOOKUP(F3571,S$11:$T$15, 2, FALSE)</f>
        <v>2496.7676064257025</v>
      </c>
      <c r="H3571" t="s">
        <v>17</v>
      </c>
      <c r="I3571" s="2">
        <v>2862.51</v>
      </c>
      <c r="J3571" t="str">
        <f t="shared" si="499"/>
        <v>&gt;59</v>
      </c>
      <c r="K3571" s="2">
        <f t="shared" si="495"/>
        <v>3148.7610000000004</v>
      </c>
      <c r="L3571" s="2">
        <f t="shared" si="500"/>
        <v>3149</v>
      </c>
      <c r="M3571" s="2">
        <f t="shared" si="501"/>
        <v>3149</v>
      </c>
      <c r="N3571" s="2">
        <f t="shared" si="502"/>
        <v>3148</v>
      </c>
      <c r="O3571">
        <f t="shared" si="496"/>
        <v>2022</v>
      </c>
      <c r="P3571" t="str">
        <f t="shared" si="497"/>
        <v>Feb</v>
      </c>
      <c r="Q3571" t="str">
        <f t="shared" si="498"/>
        <v>Feb-2022</v>
      </c>
      <c r="R3571" s="2" t="str">
        <f t="shared" si="503"/>
        <v>ADULTS</v>
      </c>
    </row>
    <row r="3572" spans="1:18" x14ac:dyDescent="0.35">
      <c r="A3572" s="1">
        <v>45194</v>
      </c>
      <c r="B3572" t="s">
        <v>3604</v>
      </c>
      <c r="C3572">
        <v>12</v>
      </c>
      <c r="D3572" t="s">
        <v>9</v>
      </c>
      <c r="E3572" t="s">
        <v>10</v>
      </c>
      <c r="F3572" t="s">
        <v>16</v>
      </c>
      <c r="G3572" s="6">
        <f>VLOOKUP(F3572,S$11:$T$15, 2, FALSE)</f>
        <v>2509.1716796874998</v>
      </c>
      <c r="H3572" t="s">
        <v>40</v>
      </c>
      <c r="I3572" s="2">
        <v>352.29</v>
      </c>
      <c r="J3572" t="str">
        <f t="shared" si="499"/>
        <v>0-17</v>
      </c>
      <c r="K3572" s="2">
        <f t="shared" si="495"/>
        <v>387.51900000000006</v>
      </c>
      <c r="L3572" s="2">
        <f t="shared" si="500"/>
        <v>388</v>
      </c>
      <c r="M3572" s="2">
        <f t="shared" si="501"/>
        <v>388</v>
      </c>
      <c r="N3572" s="2">
        <f t="shared" si="502"/>
        <v>387</v>
      </c>
      <c r="O3572">
        <f t="shared" si="496"/>
        <v>2023</v>
      </c>
      <c r="P3572" t="str">
        <f t="shared" si="497"/>
        <v>Sep</v>
      </c>
      <c r="Q3572" t="str">
        <f t="shared" si="498"/>
        <v>Sep-2023</v>
      </c>
      <c r="R3572" s="2" t="str">
        <f t="shared" si="503"/>
        <v>CHILDREN</v>
      </c>
    </row>
    <row r="3573" spans="1:18" x14ac:dyDescent="0.35">
      <c r="A3573" s="1">
        <v>45129</v>
      </c>
      <c r="B3573" t="s">
        <v>3605</v>
      </c>
      <c r="C3573">
        <v>18</v>
      </c>
      <c r="D3573" t="s">
        <v>14</v>
      </c>
      <c r="E3573" t="s">
        <v>15</v>
      </c>
      <c r="F3573" t="s">
        <v>11</v>
      </c>
      <c r="G3573" s="6">
        <f>VLOOKUP(F3573,S$11:$T$15, 2, FALSE)</f>
        <v>2503.6022787783868</v>
      </c>
      <c r="H3573" t="s">
        <v>12</v>
      </c>
      <c r="I3573" s="2">
        <v>1055.8399999999999</v>
      </c>
      <c r="J3573" t="str">
        <f t="shared" si="499"/>
        <v>18-39</v>
      </c>
      <c r="K3573" s="2">
        <f t="shared" si="495"/>
        <v>1161.424</v>
      </c>
      <c r="L3573" s="2">
        <f t="shared" si="500"/>
        <v>1161</v>
      </c>
      <c r="M3573" s="2">
        <f t="shared" si="501"/>
        <v>1162</v>
      </c>
      <c r="N3573" s="2">
        <f t="shared" si="502"/>
        <v>1161</v>
      </c>
      <c r="O3573">
        <f t="shared" si="496"/>
        <v>2023</v>
      </c>
      <c r="P3573" t="str">
        <f t="shared" si="497"/>
        <v>Jul</v>
      </c>
      <c r="Q3573" t="str">
        <f t="shared" si="498"/>
        <v>Jul-2023</v>
      </c>
      <c r="R3573" s="2" t="str">
        <f t="shared" si="503"/>
        <v>ADULTS</v>
      </c>
    </row>
    <row r="3574" spans="1:18" x14ac:dyDescent="0.35">
      <c r="A3574" s="1">
        <v>44994</v>
      </c>
      <c r="B3574" t="s">
        <v>3606</v>
      </c>
      <c r="C3574">
        <v>19</v>
      </c>
      <c r="D3574" t="s">
        <v>9</v>
      </c>
      <c r="E3574" t="s">
        <v>22</v>
      </c>
      <c r="F3574" t="s">
        <v>16</v>
      </c>
      <c r="G3574" s="6">
        <f>VLOOKUP(F3574,S$11:$T$15, 2, FALSE)</f>
        <v>2509.1716796874998</v>
      </c>
      <c r="H3574" t="s">
        <v>28</v>
      </c>
      <c r="I3574" s="2">
        <v>1442.93</v>
      </c>
      <c r="J3574" t="str">
        <f t="shared" si="499"/>
        <v>18-39</v>
      </c>
      <c r="K3574" s="2">
        <f t="shared" si="495"/>
        <v>1587.2230000000002</v>
      </c>
      <c r="L3574" s="2">
        <f t="shared" si="500"/>
        <v>1587</v>
      </c>
      <c r="M3574" s="2">
        <f t="shared" si="501"/>
        <v>1588</v>
      </c>
      <c r="N3574" s="2">
        <f t="shared" si="502"/>
        <v>1587</v>
      </c>
      <c r="O3574">
        <f t="shared" si="496"/>
        <v>2023</v>
      </c>
      <c r="P3574" t="str">
        <f t="shared" si="497"/>
        <v>Mar</v>
      </c>
      <c r="Q3574" t="str">
        <f t="shared" si="498"/>
        <v>Mar-2023</v>
      </c>
      <c r="R3574" s="2" t="str">
        <f t="shared" si="503"/>
        <v>ADULTS</v>
      </c>
    </row>
    <row r="3575" spans="1:18" x14ac:dyDescent="0.35">
      <c r="A3575" s="1">
        <v>45222</v>
      </c>
      <c r="B3575" t="s">
        <v>3607</v>
      </c>
      <c r="C3575">
        <v>54</v>
      </c>
      <c r="D3575" t="s">
        <v>14</v>
      </c>
      <c r="E3575" t="s">
        <v>10</v>
      </c>
      <c r="F3575" t="s">
        <v>16</v>
      </c>
      <c r="G3575" s="6">
        <f>VLOOKUP(F3575,S$11:$T$15, 2, FALSE)</f>
        <v>2509.1716796874998</v>
      </c>
      <c r="H3575" t="s">
        <v>12</v>
      </c>
      <c r="I3575" s="2">
        <v>549.54</v>
      </c>
      <c r="J3575" t="str">
        <f t="shared" si="499"/>
        <v>40-59</v>
      </c>
      <c r="K3575" s="2">
        <f t="shared" si="495"/>
        <v>604.49400000000003</v>
      </c>
      <c r="L3575" s="2">
        <f t="shared" si="500"/>
        <v>604</v>
      </c>
      <c r="M3575" s="2">
        <f t="shared" si="501"/>
        <v>605</v>
      </c>
      <c r="N3575" s="2">
        <f t="shared" si="502"/>
        <v>604</v>
      </c>
      <c r="O3575">
        <f t="shared" si="496"/>
        <v>2023</v>
      </c>
      <c r="P3575" t="str">
        <f t="shared" si="497"/>
        <v>Oct</v>
      </c>
      <c r="Q3575" t="str">
        <f t="shared" si="498"/>
        <v>Oct-2023</v>
      </c>
      <c r="R3575" s="2" t="str">
        <f t="shared" si="503"/>
        <v>ADULTS</v>
      </c>
    </row>
    <row r="3576" spans="1:18" x14ac:dyDescent="0.35">
      <c r="A3576" s="1">
        <v>45099</v>
      </c>
      <c r="B3576" t="s">
        <v>3608</v>
      </c>
      <c r="C3576">
        <v>82</v>
      </c>
      <c r="D3576" t="s">
        <v>9</v>
      </c>
      <c r="E3576" t="s">
        <v>25</v>
      </c>
      <c r="F3576" t="s">
        <v>16</v>
      </c>
      <c r="G3576" s="6">
        <f>VLOOKUP(F3576,S$11:$T$15, 2, FALSE)</f>
        <v>2509.1716796874998</v>
      </c>
      <c r="H3576" t="s">
        <v>67</v>
      </c>
      <c r="I3576" s="2">
        <v>2383.81</v>
      </c>
      <c r="J3576" t="str">
        <f t="shared" si="499"/>
        <v>&gt;59</v>
      </c>
      <c r="K3576" s="2">
        <f t="shared" si="495"/>
        <v>2622.1910000000003</v>
      </c>
      <c r="L3576" s="2">
        <f t="shared" si="500"/>
        <v>2622</v>
      </c>
      <c r="M3576" s="2">
        <f t="shared" si="501"/>
        <v>2623</v>
      </c>
      <c r="N3576" s="2">
        <f t="shared" si="502"/>
        <v>2622</v>
      </c>
      <c r="O3576">
        <f t="shared" si="496"/>
        <v>2023</v>
      </c>
      <c r="P3576" t="str">
        <f t="shared" si="497"/>
        <v>Jun</v>
      </c>
      <c r="Q3576" t="str">
        <f t="shared" si="498"/>
        <v>Jun-2023</v>
      </c>
      <c r="R3576" s="2" t="str">
        <f t="shared" si="503"/>
        <v>ADULTS</v>
      </c>
    </row>
    <row r="3577" spans="1:18" x14ac:dyDescent="0.35">
      <c r="A3577" s="1">
        <v>45124</v>
      </c>
      <c r="B3577" t="s">
        <v>3609</v>
      </c>
      <c r="C3577">
        <v>21</v>
      </c>
      <c r="D3577" t="s">
        <v>21</v>
      </c>
      <c r="E3577" t="s">
        <v>27</v>
      </c>
      <c r="F3577" t="s">
        <v>30</v>
      </c>
      <c r="G3577" s="6">
        <f>VLOOKUP(F3577,S$11:$T$15, 2, FALSE)</f>
        <v>2496.7676064257025</v>
      </c>
      <c r="H3577" t="s">
        <v>40</v>
      </c>
      <c r="I3577" s="2">
        <v>4266.09</v>
      </c>
      <c r="J3577" t="str">
        <f t="shared" si="499"/>
        <v>18-39</v>
      </c>
      <c r="K3577" s="2">
        <f t="shared" si="495"/>
        <v>4692.6990000000005</v>
      </c>
      <c r="L3577" s="2">
        <f t="shared" si="500"/>
        <v>4693</v>
      </c>
      <c r="M3577" s="2">
        <f t="shared" si="501"/>
        <v>4693</v>
      </c>
      <c r="N3577" s="2">
        <f t="shared" si="502"/>
        <v>4692</v>
      </c>
      <c r="O3577">
        <f t="shared" si="496"/>
        <v>2023</v>
      </c>
      <c r="P3577" t="str">
        <f t="shared" si="497"/>
        <v>Jul</v>
      </c>
      <c r="Q3577" t="str">
        <f t="shared" si="498"/>
        <v>Jul-2023</v>
      </c>
      <c r="R3577" s="2" t="str">
        <f t="shared" si="503"/>
        <v>ADULTS</v>
      </c>
    </row>
    <row r="3578" spans="1:18" x14ac:dyDescent="0.35">
      <c r="A3578" s="1">
        <v>44969</v>
      </c>
      <c r="B3578" t="s">
        <v>3610</v>
      </c>
      <c r="C3578">
        <v>36</v>
      </c>
      <c r="D3578" t="s">
        <v>9</v>
      </c>
      <c r="E3578" t="s">
        <v>33</v>
      </c>
      <c r="F3578" t="s">
        <v>30</v>
      </c>
      <c r="G3578" s="6">
        <f>VLOOKUP(F3578,S$11:$T$15, 2, FALSE)</f>
        <v>2496.7676064257025</v>
      </c>
      <c r="H3578" t="s">
        <v>17</v>
      </c>
      <c r="I3578" s="2">
        <v>3405.12</v>
      </c>
      <c r="J3578" t="str">
        <f t="shared" si="499"/>
        <v>18-39</v>
      </c>
      <c r="K3578" s="2">
        <f t="shared" si="495"/>
        <v>3745.6320000000001</v>
      </c>
      <c r="L3578" s="2">
        <f t="shared" si="500"/>
        <v>3746</v>
      </c>
      <c r="M3578" s="2">
        <f t="shared" si="501"/>
        <v>3746</v>
      </c>
      <c r="N3578" s="2">
        <f t="shared" si="502"/>
        <v>3745</v>
      </c>
      <c r="O3578">
        <f t="shared" si="496"/>
        <v>2023</v>
      </c>
      <c r="P3578" t="str">
        <f t="shared" si="497"/>
        <v>Feb</v>
      </c>
      <c r="Q3578" t="str">
        <f t="shared" si="498"/>
        <v>Feb-2023</v>
      </c>
      <c r="R3578" s="2" t="str">
        <f t="shared" si="503"/>
        <v>ADULTS</v>
      </c>
    </row>
    <row r="3579" spans="1:18" x14ac:dyDescent="0.35">
      <c r="A3579" s="1">
        <v>44739</v>
      </c>
      <c r="B3579" t="s">
        <v>3611</v>
      </c>
      <c r="C3579">
        <v>75</v>
      </c>
      <c r="D3579" t="s">
        <v>21</v>
      </c>
      <c r="E3579" t="s">
        <v>33</v>
      </c>
      <c r="F3579" t="s">
        <v>16</v>
      </c>
      <c r="G3579" s="6">
        <f>VLOOKUP(F3579,S$11:$T$15, 2, FALSE)</f>
        <v>2509.1716796874998</v>
      </c>
      <c r="H3579" t="s">
        <v>28</v>
      </c>
      <c r="I3579" s="2">
        <v>2794.58</v>
      </c>
      <c r="J3579" t="str">
        <f t="shared" si="499"/>
        <v>&gt;59</v>
      </c>
      <c r="K3579" s="2">
        <f t="shared" si="495"/>
        <v>3074.038</v>
      </c>
      <c r="L3579" s="2">
        <f t="shared" si="500"/>
        <v>3074</v>
      </c>
      <c r="M3579" s="2">
        <f t="shared" si="501"/>
        <v>3075</v>
      </c>
      <c r="N3579" s="2">
        <f t="shared" si="502"/>
        <v>3074</v>
      </c>
      <c r="O3579">
        <f t="shared" si="496"/>
        <v>2022</v>
      </c>
      <c r="P3579" t="str">
        <f t="shared" si="497"/>
        <v>Jun</v>
      </c>
      <c r="Q3579" t="str">
        <f t="shared" si="498"/>
        <v>Jun-2022</v>
      </c>
      <c r="R3579" s="2" t="str">
        <f t="shared" si="503"/>
        <v>ADULTS</v>
      </c>
    </row>
    <row r="3580" spans="1:18" x14ac:dyDescent="0.35">
      <c r="A3580" s="1">
        <v>44756</v>
      </c>
      <c r="B3580" t="s">
        <v>3612</v>
      </c>
      <c r="C3580">
        <v>96</v>
      </c>
      <c r="D3580" t="s">
        <v>9</v>
      </c>
      <c r="E3580" t="s">
        <v>15</v>
      </c>
      <c r="F3580" t="s">
        <v>23</v>
      </c>
      <c r="G3580" s="6">
        <f>VLOOKUP(F3580,S$11:$T$15, 2, FALSE)</f>
        <v>2440.2966694490819</v>
      </c>
      <c r="H3580" t="s">
        <v>12</v>
      </c>
      <c r="I3580" s="2">
        <v>1018.45</v>
      </c>
      <c r="J3580" t="str">
        <f t="shared" si="499"/>
        <v>&gt;59</v>
      </c>
      <c r="K3580" s="2">
        <f t="shared" si="495"/>
        <v>1120.2950000000001</v>
      </c>
      <c r="L3580" s="2">
        <f t="shared" si="500"/>
        <v>1120</v>
      </c>
      <c r="M3580" s="2">
        <f t="shared" si="501"/>
        <v>1121</v>
      </c>
      <c r="N3580" s="2">
        <f t="shared" si="502"/>
        <v>1120</v>
      </c>
      <c r="O3580">
        <f t="shared" si="496"/>
        <v>2022</v>
      </c>
      <c r="P3580" t="str">
        <f t="shared" si="497"/>
        <v>Jul</v>
      </c>
      <c r="Q3580" t="str">
        <f t="shared" si="498"/>
        <v>Jul-2022</v>
      </c>
      <c r="R3580" s="2" t="str">
        <f t="shared" si="503"/>
        <v>ADULTS</v>
      </c>
    </row>
    <row r="3581" spans="1:18" x14ac:dyDescent="0.35">
      <c r="A3581" s="1">
        <v>44997</v>
      </c>
      <c r="B3581" t="s">
        <v>3613</v>
      </c>
      <c r="C3581">
        <v>24</v>
      </c>
      <c r="D3581" t="s">
        <v>21</v>
      </c>
      <c r="E3581" t="s">
        <v>35</v>
      </c>
      <c r="F3581" t="s">
        <v>30</v>
      </c>
      <c r="G3581" s="6">
        <f>VLOOKUP(F3581,S$11:$T$15, 2, FALSE)</f>
        <v>2496.7676064257025</v>
      </c>
      <c r="H3581" t="s">
        <v>17</v>
      </c>
      <c r="I3581" s="2">
        <v>2997.09</v>
      </c>
      <c r="J3581" t="str">
        <f t="shared" si="499"/>
        <v>18-39</v>
      </c>
      <c r="K3581" s="2">
        <f t="shared" si="495"/>
        <v>3296.7990000000004</v>
      </c>
      <c r="L3581" s="2">
        <f t="shared" si="500"/>
        <v>3297</v>
      </c>
      <c r="M3581" s="2">
        <f t="shared" si="501"/>
        <v>3297</v>
      </c>
      <c r="N3581" s="2">
        <f t="shared" si="502"/>
        <v>3296</v>
      </c>
      <c r="O3581">
        <f t="shared" si="496"/>
        <v>2023</v>
      </c>
      <c r="P3581" t="str">
        <f t="shared" si="497"/>
        <v>Mar</v>
      </c>
      <c r="Q3581" t="str">
        <f t="shared" si="498"/>
        <v>Mar-2023</v>
      </c>
      <c r="R3581" s="2" t="str">
        <f t="shared" si="503"/>
        <v>ADULTS</v>
      </c>
    </row>
    <row r="3582" spans="1:18" x14ac:dyDescent="0.35">
      <c r="A3582" s="1">
        <v>45221</v>
      </c>
      <c r="B3582" t="s">
        <v>3614</v>
      </c>
      <c r="C3582">
        <v>78</v>
      </c>
      <c r="D3582" t="s">
        <v>9</v>
      </c>
      <c r="E3582" t="s">
        <v>25</v>
      </c>
      <c r="F3582" t="s">
        <v>30</v>
      </c>
      <c r="G3582" s="6">
        <f>VLOOKUP(F3582,S$11:$T$15, 2, FALSE)</f>
        <v>2496.7676064257025</v>
      </c>
      <c r="H3582" t="s">
        <v>17</v>
      </c>
      <c r="I3582" s="2">
        <v>2209.21</v>
      </c>
      <c r="J3582" t="str">
        <f t="shared" si="499"/>
        <v>&gt;59</v>
      </c>
      <c r="K3582" s="2">
        <f t="shared" si="495"/>
        <v>2430.1310000000003</v>
      </c>
      <c r="L3582" s="2">
        <f t="shared" si="500"/>
        <v>2430</v>
      </c>
      <c r="M3582" s="2">
        <f t="shared" si="501"/>
        <v>2431</v>
      </c>
      <c r="N3582" s="2">
        <f t="shared" si="502"/>
        <v>2430</v>
      </c>
      <c r="O3582">
        <f t="shared" si="496"/>
        <v>2023</v>
      </c>
      <c r="P3582" t="str">
        <f t="shared" si="497"/>
        <v>Oct</v>
      </c>
      <c r="Q3582" t="str">
        <f t="shared" si="498"/>
        <v>Oct-2023</v>
      </c>
      <c r="R3582" s="2" t="str">
        <f t="shared" si="503"/>
        <v>ADULTS</v>
      </c>
    </row>
    <row r="3583" spans="1:18" x14ac:dyDescent="0.35">
      <c r="A3583" s="1">
        <v>44848</v>
      </c>
      <c r="B3583" t="s">
        <v>3615</v>
      </c>
      <c r="C3583">
        <v>6</v>
      </c>
      <c r="D3583" t="s">
        <v>21</v>
      </c>
      <c r="E3583" t="s">
        <v>10</v>
      </c>
      <c r="F3583" t="s">
        <v>16</v>
      </c>
      <c r="G3583" s="6">
        <f>VLOOKUP(F3583,S$11:$T$15, 2, FALSE)</f>
        <v>2509.1716796874998</v>
      </c>
      <c r="H3583" t="s">
        <v>12</v>
      </c>
      <c r="I3583" s="2">
        <v>1074.55</v>
      </c>
      <c r="J3583" t="str">
        <f t="shared" si="499"/>
        <v>0-17</v>
      </c>
      <c r="K3583" s="2">
        <f t="shared" si="495"/>
        <v>1182.0050000000001</v>
      </c>
      <c r="L3583" s="2">
        <f t="shared" si="500"/>
        <v>1182</v>
      </c>
      <c r="M3583" s="2">
        <f t="shared" si="501"/>
        <v>1183</v>
      </c>
      <c r="N3583" s="2">
        <f t="shared" si="502"/>
        <v>1182</v>
      </c>
      <c r="O3583">
        <f t="shared" si="496"/>
        <v>2022</v>
      </c>
      <c r="P3583" t="str">
        <f t="shared" si="497"/>
        <v>Oct</v>
      </c>
      <c r="Q3583" t="str">
        <f t="shared" si="498"/>
        <v>Oct-2022</v>
      </c>
      <c r="R3583" s="2" t="str">
        <f t="shared" si="503"/>
        <v>CHILDREN</v>
      </c>
    </row>
    <row r="3584" spans="1:18" x14ac:dyDescent="0.35">
      <c r="A3584" s="1">
        <v>45141</v>
      </c>
      <c r="B3584" t="s">
        <v>3616</v>
      </c>
      <c r="C3584">
        <v>92</v>
      </c>
      <c r="D3584" t="s">
        <v>21</v>
      </c>
      <c r="E3584" t="s">
        <v>15</v>
      </c>
      <c r="F3584" t="s">
        <v>23</v>
      </c>
      <c r="G3584" s="6">
        <f>VLOOKUP(F3584,S$11:$T$15, 2, FALSE)</f>
        <v>2440.2966694490819</v>
      </c>
      <c r="H3584" t="s">
        <v>40</v>
      </c>
      <c r="I3584" s="2">
        <v>3410.97</v>
      </c>
      <c r="J3584" t="str">
        <f t="shared" si="499"/>
        <v>&gt;59</v>
      </c>
      <c r="K3584" s="2">
        <f t="shared" si="495"/>
        <v>3752.067</v>
      </c>
      <c r="L3584" s="2">
        <f t="shared" si="500"/>
        <v>3752</v>
      </c>
      <c r="M3584" s="2">
        <f t="shared" si="501"/>
        <v>3753</v>
      </c>
      <c r="N3584" s="2">
        <f t="shared" si="502"/>
        <v>3752</v>
      </c>
      <c r="O3584">
        <f t="shared" si="496"/>
        <v>2023</v>
      </c>
      <c r="P3584" t="str">
        <f t="shared" si="497"/>
        <v>Aug</v>
      </c>
      <c r="Q3584" t="str">
        <f t="shared" si="498"/>
        <v>Aug-2023</v>
      </c>
      <c r="R3584" s="2" t="str">
        <f t="shared" si="503"/>
        <v>ADULTS</v>
      </c>
    </row>
    <row r="3585" spans="1:18" x14ac:dyDescent="0.35">
      <c r="A3585" s="1">
        <v>44602</v>
      </c>
      <c r="B3585" t="s">
        <v>3617</v>
      </c>
      <c r="C3585">
        <v>3</v>
      </c>
      <c r="D3585" t="s">
        <v>9</v>
      </c>
      <c r="E3585" t="s">
        <v>27</v>
      </c>
      <c r="F3585" t="s">
        <v>11</v>
      </c>
      <c r="G3585" s="6">
        <f>VLOOKUP(F3585,S$11:$T$15, 2, FALSE)</f>
        <v>2503.6022787783868</v>
      </c>
      <c r="H3585" t="s">
        <v>40</v>
      </c>
      <c r="I3585" s="2">
        <v>4941.6400000000003</v>
      </c>
      <c r="J3585" t="str">
        <f t="shared" si="499"/>
        <v>0-17</v>
      </c>
      <c r="K3585" s="2">
        <f t="shared" si="495"/>
        <v>5435.804000000001</v>
      </c>
      <c r="L3585" s="2">
        <f t="shared" si="500"/>
        <v>5436</v>
      </c>
      <c r="M3585" s="2">
        <f t="shared" si="501"/>
        <v>5436</v>
      </c>
      <c r="N3585" s="2">
        <f t="shared" si="502"/>
        <v>5435</v>
      </c>
      <c r="O3585">
        <f t="shared" si="496"/>
        <v>2022</v>
      </c>
      <c r="P3585" t="str">
        <f t="shared" si="497"/>
        <v>Feb</v>
      </c>
      <c r="Q3585" t="str">
        <f t="shared" si="498"/>
        <v>Feb-2022</v>
      </c>
      <c r="R3585" s="2" t="str">
        <f t="shared" si="503"/>
        <v>CHILDREN</v>
      </c>
    </row>
    <row r="3586" spans="1:18" x14ac:dyDescent="0.35">
      <c r="A3586" s="1">
        <v>44617</v>
      </c>
      <c r="B3586" t="s">
        <v>3618</v>
      </c>
      <c r="C3586">
        <v>52</v>
      </c>
      <c r="D3586" t="s">
        <v>21</v>
      </c>
      <c r="E3586" t="s">
        <v>22</v>
      </c>
      <c r="F3586" t="s">
        <v>30</v>
      </c>
      <c r="G3586" s="6">
        <f>VLOOKUP(F3586,S$11:$T$15, 2, FALSE)</f>
        <v>2496.7676064257025</v>
      </c>
      <c r="H3586" t="s">
        <v>37</v>
      </c>
      <c r="I3586" s="2">
        <v>2039.54</v>
      </c>
      <c r="J3586" t="str">
        <f t="shared" si="499"/>
        <v>40-59</v>
      </c>
      <c r="K3586" s="2">
        <f t="shared" ref="K3586:K3649" si="504">I3586*1.1</f>
        <v>2243.4940000000001</v>
      </c>
      <c r="L3586" s="2">
        <f t="shared" si="500"/>
        <v>2243</v>
      </c>
      <c r="M3586" s="2">
        <f t="shared" si="501"/>
        <v>2244</v>
      </c>
      <c r="N3586" s="2">
        <f t="shared" si="502"/>
        <v>2243</v>
      </c>
      <c r="O3586">
        <f t="shared" ref="O3586:O3649" si="505">YEAR(A3586)</f>
        <v>2022</v>
      </c>
      <c r="P3586" t="str">
        <f t="shared" ref="P3586:P3649" si="506">TEXT(A3586, "MMM")</f>
        <v>Feb</v>
      </c>
      <c r="Q3586" t="str">
        <f t="shared" ref="Q3586:Q3649" si="507">TEXT(A3586, "MMM-YYYY")</f>
        <v>Feb-2022</v>
      </c>
      <c r="R3586" s="2" t="str">
        <f t="shared" si="503"/>
        <v>ADULTS</v>
      </c>
    </row>
    <row r="3587" spans="1:18" x14ac:dyDescent="0.35">
      <c r="A3587" s="1">
        <v>44841</v>
      </c>
      <c r="B3587" t="s">
        <v>3619</v>
      </c>
      <c r="C3587">
        <v>80</v>
      </c>
      <c r="D3587" t="s">
        <v>14</v>
      </c>
      <c r="E3587" t="s">
        <v>15</v>
      </c>
      <c r="F3587" t="s">
        <v>30</v>
      </c>
      <c r="G3587" s="6">
        <f>VLOOKUP(F3587,S$11:$T$15, 2, FALSE)</f>
        <v>2496.7676064257025</v>
      </c>
      <c r="H3587" t="s">
        <v>17</v>
      </c>
      <c r="I3587" s="2">
        <v>4565.07</v>
      </c>
      <c r="J3587" t="str">
        <f t="shared" ref="J3587:J3650" si="508">IF(C3587&lt;=17,"0-17",IF(C3587&lt;=39, "18-39", IF(C3587&lt;=59, "40-59", "&gt;59")))</f>
        <v>&gt;59</v>
      </c>
      <c r="K3587" s="2">
        <f t="shared" si="504"/>
        <v>5021.5770000000002</v>
      </c>
      <c r="L3587" s="2">
        <f t="shared" ref="L3587:L3650" si="509">ROUND(K3587, 0)</f>
        <v>5022</v>
      </c>
      <c r="M3587" s="2">
        <f t="shared" ref="M3587:M3650" si="510">ROUNDUP(K3587, 0)</f>
        <v>5022</v>
      </c>
      <c r="N3587" s="2">
        <f t="shared" ref="N3587:N3650" si="511">ROUNDDOWN(K3587,0)</f>
        <v>5021</v>
      </c>
      <c r="O3587">
        <f t="shared" si="505"/>
        <v>2022</v>
      </c>
      <c r="P3587" t="str">
        <f t="shared" si="506"/>
        <v>Oct</v>
      </c>
      <c r="Q3587" t="str">
        <f t="shared" si="507"/>
        <v>Oct-2022</v>
      </c>
      <c r="R3587" s="2" t="str">
        <f t="shared" ref="R3587:R3650" si="512">IF(C3587&gt;=18, "ADULTS", "CHILDREN")</f>
        <v>ADULTS</v>
      </c>
    </row>
    <row r="3588" spans="1:18" x14ac:dyDescent="0.35">
      <c r="A3588" s="1">
        <v>44930</v>
      </c>
      <c r="B3588" t="s">
        <v>3620</v>
      </c>
      <c r="C3588">
        <v>90</v>
      </c>
      <c r="D3588" t="s">
        <v>14</v>
      </c>
      <c r="E3588" t="s">
        <v>27</v>
      </c>
      <c r="F3588" t="s">
        <v>30</v>
      </c>
      <c r="G3588" s="6">
        <f>VLOOKUP(F3588,S$11:$T$15, 2, FALSE)</f>
        <v>2496.7676064257025</v>
      </c>
      <c r="H3588" t="s">
        <v>28</v>
      </c>
      <c r="I3588" s="2">
        <v>2939.81</v>
      </c>
      <c r="J3588" t="str">
        <f t="shared" si="508"/>
        <v>&gt;59</v>
      </c>
      <c r="K3588" s="2">
        <f t="shared" si="504"/>
        <v>3233.7910000000002</v>
      </c>
      <c r="L3588" s="2">
        <f t="shared" si="509"/>
        <v>3234</v>
      </c>
      <c r="M3588" s="2">
        <f t="shared" si="510"/>
        <v>3234</v>
      </c>
      <c r="N3588" s="2">
        <f t="shared" si="511"/>
        <v>3233</v>
      </c>
      <c r="O3588">
        <f t="shared" si="505"/>
        <v>2023</v>
      </c>
      <c r="P3588" t="str">
        <f t="shared" si="506"/>
        <v>Jan</v>
      </c>
      <c r="Q3588" t="str">
        <f t="shared" si="507"/>
        <v>Jan-2023</v>
      </c>
      <c r="R3588" s="2" t="str">
        <f t="shared" si="512"/>
        <v>ADULTS</v>
      </c>
    </row>
    <row r="3589" spans="1:18" x14ac:dyDescent="0.35">
      <c r="A3589" s="1">
        <v>44886</v>
      </c>
      <c r="B3589" t="s">
        <v>3621</v>
      </c>
      <c r="C3589">
        <v>42</v>
      </c>
      <c r="D3589" t="s">
        <v>9</v>
      </c>
      <c r="E3589" t="s">
        <v>25</v>
      </c>
      <c r="F3589" t="s">
        <v>16</v>
      </c>
      <c r="G3589" s="6">
        <f>VLOOKUP(F3589,S$11:$T$15, 2, FALSE)</f>
        <v>2509.1716796874998</v>
      </c>
      <c r="H3589" t="s">
        <v>40</v>
      </c>
      <c r="I3589" s="2">
        <v>1150.8599999999999</v>
      </c>
      <c r="J3589" t="str">
        <f t="shared" si="508"/>
        <v>40-59</v>
      </c>
      <c r="K3589" s="2">
        <f t="shared" si="504"/>
        <v>1265.9459999999999</v>
      </c>
      <c r="L3589" s="2">
        <f t="shared" si="509"/>
        <v>1266</v>
      </c>
      <c r="M3589" s="2">
        <f t="shared" si="510"/>
        <v>1266</v>
      </c>
      <c r="N3589" s="2">
        <f t="shared" si="511"/>
        <v>1265</v>
      </c>
      <c r="O3589">
        <f t="shared" si="505"/>
        <v>2022</v>
      </c>
      <c r="P3589" t="str">
        <f t="shared" si="506"/>
        <v>Nov</v>
      </c>
      <c r="Q3589" t="str">
        <f t="shared" si="507"/>
        <v>Nov-2022</v>
      </c>
      <c r="R3589" s="2" t="str">
        <f t="shared" si="512"/>
        <v>ADULTS</v>
      </c>
    </row>
    <row r="3590" spans="1:18" x14ac:dyDescent="0.35">
      <c r="A3590" s="1">
        <v>45270</v>
      </c>
      <c r="B3590" t="s">
        <v>3622</v>
      </c>
      <c r="C3590">
        <v>62</v>
      </c>
      <c r="D3590" t="s">
        <v>9</v>
      </c>
      <c r="E3590" t="s">
        <v>35</v>
      </c>
      <c r="F3590" t="s">
        <v>11</v>
      </c>
      <c r="G3590" s="6">
        <f>VLOOKUP(F3590,S$11:$T$15, 2, FALSE)</f>
        <v>2503.6022787783868</v>
      </c>
      <c r="H3590" t="s">
        <v>17</v>
      </c>
      <c r="I3590" s="2">
        <v>4114.62</v>
      </c>
      <c r="J3590" t="str">
        <f t="shared" si="508"/>
        <v>&gt;59</v>
      </c>
      <c r="K3590" s="2">
        <f t="shared" si="504"/>
        <v>4526.0820000000003</v>
      </c>
      <c r="L3590" s="2">
        <f t="shared" si="509"/>
        <v>4526</v>
      </c>
      <c r="M3590" s="2">
        <f t="shared" si="510"/>
        <v>4527</v>
      </c>
      <c r="N3590" s="2">
        <f t="shared" si="511"/>
        <v>4526</v>
      </c>
      <c r="O3590">
        <f t="shared" si="505"/>
        <v>2023</v>
      </c>
      <c r="P3590" t="str">
        <f t="shared" si="506"/>
        <v>Dec</v>
      </c>
      <c r="Q3590" t="str">
        <f t="shared" si="507"/>
        <v>Dec-2023</v>
      </c>
      <c r="R3590" s="2" t="str">
        <f t="shared" si="512"/>
        <v>ADULTS</v>
      </c>
    </row>
    <row r="3591" spans="1:18" x14ac:dyDescent="0.35">
      <c r="A3591" s="1">
        <v>45168</v>
      </c>
      <c r="B3591" t="s">
        <v>3623</v>
      </c>
      <c r="C3591">
        <v>69</v>
      </c>
      <c r="D3591" t="s">
        <v>14</v>
      </c>
      <c r="E3591" t="s">
        <v>25</v>
      </c>
      <c r="F3591" t="s">
        <v>30</v>
      </c>
      <c r="G3591" s="6">
        <f>VLOOKUP(F3591,S$11:$T$15, 2, FALSE)</f>
        <v>2496.7676064257025</v>
      </c>
      <c r="H3591" t="s">
        <v>37</v>
      </c>
      <c r="I3591" s="2">
        <v>3245.34</v>
      </c>
      <c r="J3591" t="str">
        <f t="shared" si="508"/>
        <v>&gt;59</v>
      </c>
      <c r="K3591" s="2">
        <f t="shared" si="504"/>
        <v>3569.8740000000003</v>
      </c>
      <c r="L3591" s="2">
        <f t="shared" si="509"/>
        <v>3570</v>
      </c>
      <c r="M3591" s="2">
        <f t="shared" si="510"/>
        <v>3570</v>
      </c>
      <c r="N3591" s="2">
        <f t="shared" si="511"/>
        <v>3569</v>
      </c>
      <c r="O3591">
        <f t="shared" si="505"/>
        <v>2023</v>
      </c>
      <c r="P3591" t="str">
        <f t="shared" si="506"/>
        <v>Aug</v>
      </c>
      <c r="Q3591" t="str">
        <f t="shared" si="507"/>
        <v>Aug-2023</v>
      </c>
      <c r="R3591" s="2" t="str">
        <f t="shared" si="512"/>
        <v>ADULTS</v>
      </c>
    </row>
    <row r="3592" spans="1:18" x14ac:dyDescent="0.35">
      <c r="A3592" s="1">
        <v>44650</v>
      </c>
      <c r="B3592" t="s">
        <v>3624</v>
      </c>
      <c r="C3592">
        <v>27</v>
      </c>
      <c r="D3592" t="s">
        <v>21</v>
      </c>
      <c r="E3592" t="s">
        <v>33</v>
      </c>
      <c r="F3592" t="s">
        <v>11</v>
      </c>
      <c r="G3592" s="6">
        <f>VLOOKUP(F3592,S$11:$T$15, 2, FALSE)</f>
        <v>2503.6022787783868</v>
      </c>
      <c r="H3592" t="s">
        <v>40</v>
      </c>
      <c r="I3592" s="2">
        <v>1109.0899999999999</v>
      </c>
      <c r="J3592" t="str">
        <f t="shared" si="508"/>
        <v>18-39</v>
      </c>
      <c r="K3592" s="2">
        <f t="shared" si="504"/>
        <v>1219.999</v>
      </c>
      <c r="L3592" s="2">
        <f t="shared" si="509"/>
        <v>1220</v>
      </c>
      <c r="M3592" s="2">
        <f t="shared" si="510"/>
        <v>1220</v>
      </c>
      <c r="N3592" s="2">
        <f t="shared" si="511"/>
        <v>1219</v>
      </c>
      <c r="O3592">
        <f t="shared" si="505"/>
        <v>2022</v>
      </c>
      <c r="P3592" t="str">
        <f t="shared" si="506"/>
        <v>Mar</v>
      </c>
      <c r="Q3592" t="str">
        <f t="shared" si="507"/>
        <v>Mar-2022</v>
      </c>
      <c r="R3592" s="2" t="str">
        <f t="shared" si="512"/>
        <v>ADULTS</v>
      </c>
    </row>
    <row r="3593" spans="1:18" x14ac:dyDescent="0.35">
      <c r="A3593" s="1">
        <v>45281</v>
      </c>
      <c r="B3593" t="s">
        <v>3625</v>
      </c>
      <c r="C3593">
        <v>42</v>
      </c>
      <c r="D3593" t="s">
        <v>21</v>
      </c>
      <c r="E3593" t="s">
        <v>10</v>
      </c>
      <c r="F3593" t="s">
        <v>23</v>
      </c>
      <c r="G3593" s="6">
        <f>VLOOKUP(F3593,S$11:$T$15, 2, FALSE)</f>
        <v>2440.2966694490819</v>
      </c>
      <c r="H3593" t="s">
        <v>40</v>
      </c>
      <c r="I3593" s="2">
        <v>385.73</v>
      </c>
      <c r="J3593" t="str">
        <f t="shared" si="508"/>
        <v>40-59</v>
      </c>
      <c r="K3593" s="2">
        <f t="shared" si="504"/>
        <v>424.30300000000005</v>
      </c>
      <c r="L3593" s="2">
        <f t="shared" si="509"/>
        <v>424</v>
      </c>
      <c r="M3593" s="2">
        <f t="shared" si="510"/>
        <v>425</v>
      </c>
      <c r="N3593" s="2">
        <f t="shared" si="511"/>
        <v>424</v>
      </c>
      <c r="O3593">
        <f t="shared" si="505"/>
        <v>2023</v>
      </c>
      <c r="P3593" t="str">
        <f t="shared" si="506"/>
        <v>Dec</v>
      </c>
      <c r="Q3593" t="str">
        <f t="shared" si="507"/>
        <v>Dec-2023</v>
      </c>
      <c r="R3593" s="2" t="str">
        <f t="shared" si="512"/>
        <v>ADULTS</v>
      </c>
    </row>
    <row r="3594" spans="1:18" x14ac:dyDescent="0.35">
      <c r="A3594" s="1">
        <v>45045</v>
      </c>
      <c r="B3594" t="s">
        <v>3626</v>
      </c>
      <c r="C3594">
        <v>74</v>
      </c>
      <c r="D3594" t="s">
        <v>9</v>
      </c>
      <c r="E3594" t="s">
        <v>25</v>
      </c>
      <c r="F3594" t="s">
        <v>11</v>
      </c>
      <c r="G3594" s="6">
        <f>VLOOKUP(F3594,S$11:$T$15, 2, FALSE)</f>
        <v>2503.6022787783868</v>
      </c>
      <c r="H3594" t="s">
        <v>37</v>
      </c>
      <c r="I3594" s="2">
        <v>1593.03</v>
      </c>
      <c r="J3594" t="str">
        <f t="shared" si="508"/>
        <v>&gt;59</v>
      </c>
      <c r="K3594" s="2">
        <f t="shared" si="504"/>
        <v>1752.3330000000001</v>
      </c>
      <c r="L3594" s="2">
        <f t="shared" si="509"/>
        <v>1752</v>
      </c>
      <c r="M3594" s="2">
        <f t="shared" si="510"/>
        <v>1753</v>
      </c>
      <c r="N3594" s="2">
        <f t="shared" si="511"/>
        <v>1752</v>
      </c>
      <c r="O3594">
        <f t="shared" si="505"/>
        <v>2023</v>
      </c>
      <c r="P3594" t="str">
        <f t="shared" si="506"/>
        <v>Apr</v>
      </c>
      <c r="Q3594" t="str">
        <f t="shared" si="507"/>
        <v>Apr-2023</v>
      </c>
      <c r="R3594" s="2" t="str">
        <f t="shared" si="512"/>
        <v>ADULTS</v>
      </c>
    </row>
    <row r="3595" spans="1:18" x14ac:dyDescent="0.35">
      <c r="A3595" s="1">
        <v>44882</v>
      </c>
      <c r="B3595" t="s">
        <v>3627</v>
      </c>
      <c r="C3595">
        <v>72</v>
      </c>
      <c r="D3595" t="s">
        <v>21</v>
      </c>
      <c r="E3595" t="s">
        <v>27</v>
      </c>
      <c r="F3595" t="s">
        <v>16</v>
      </c>
      <c r="G3595" s="6">
        <f>VLOOKUP(F3595,S$11:$T$15, 2, FALSE)</f>
        <v>2509.1716796874998</v>
      </c>
      <c r="H3595" t="s">
        <v>17</v>
      </c>
      <c r="I3595" s="2">
        <v>457.67</v>
      </c>
      <c r="J3595" t="str">
        <f t="shared" si="508"/>
        <v>&gt;59</v>
      </c>
      <c r="K3595" s="2">
        <f t="shared" si="504"/>
        <v>503.43700000000007</v>
      </c>
      <c r="L3595" s="2">
        <f t="shared" si="509"/>
        <v>503</v>
      </c>
      <c r="M3595" s="2">
        <f t="shared" si="510"/>
        <v>504</v>
      </c>
      <c r="N3595" s="2">
        <f t="shared" si="511"/>
        <v>503</v>
      </c>
      <c r="O3595">
        <f t="shared" si="505"/>
        <v>2022</v>
      </c>
      <c r="P3595" t="str">
        <f t="shared" si="506"/>
        <v>Nov</v>
      </c>
      <c r="Q3595" t="str">
        <f t="shared" si="507"/>
        <v>Nov-2022</v>
      </c>
      <c r="R3595" s="2" t="str">
        <f t="shared" si="512"/>
        <v>ADULTS</v>
      </c>
    </row>
    <row r="3596" spans="1:18" x14ac:dyDescent="0.35">
      <c r="A3596" s="1">
        <v>44570</v>
      </c>
      <c r="B3596" t="s">
        <v>3628</v>
      </c>
      <c r="C3596">
        <v>39</v>
      </c>
      <c r="D3596" t="s">
        <v>9</v>
      </c>
      <c r="E3596" t="s">
        <v>19</v>
      </c>
      <c r="F3596" t="s">
        <v>30</v>
      </c>
      <c r="G3596" s="6">
        <f>VLOOKUP(F3596,S$11:$T$15, 2, FALSE)</f>
        <v>2496.7676064257025</v>
      </c>
      <c r="H3596" t="s">
        <v>17</v>
      </c>
      <c r="I3596" s="2">
        <v>3400.59</v>
      </c>
      <c r="J3596" t="str">
        <f t="shared" si="508"/>
        <v>18-39</v>
      </c>
      <c r="K3596" s="2">
        <f t="shared" si="504"/>
        <v>3740.6490000000003</v>
      </c>
      <c r="L3596" s="2">
        <f t="shared" si="509"/>
        <v>3741</v>
      </c>
      <c r="M3596" s="2">
        <f t="shared" si="510"/>
        <v>3741</v>
      </c>
      <c r="N3596" s="2">
        <f t="shared" si="511"/>
        <v>3740</v>
      </c>
      <c r="O3596">
        <f t="shared" si="505"/>
        <v>2022</v>
      </c>
      <c r="P3596" t="str">
        <f t="shared" si="506"/>
        <v>Jan</v>
      </c>
      <c r="Q3596" t="str">
        <f t="shared" si="507"/>
        <v>Jan-2022</v>
      </c>
      <c r="R3596" s="2" t="str">
        <f t="shared" si="512"/>
        <v>ADULTS</v>
      </c>
    </row>
    <row r="3597" spans="1:18" x14ac:dyDescent="0.35">
      <c r="A3597" s="1">
        <v>44659</v>
      </c>
      <c r="B3597" t="s">
        <v>3629</v>
      </c>
      <c r="C3597">
        <v>36</v>
      </c>
      <c r="D3597" t="s">
        <v>14</v>
      </c>
      <c r="E3597" t="s">
        <v>10</v>
      </c>
      <c r="F3597" t="s">
        <v>11</v>
      </c>
      <c r="G3597" s="6">
        <f>VLOOKUP(F3597,S$11:$T$15, 2, FALSE)</f>
        <v>2503.6022787783868</v>
      </c>
      <c r="H3597" t="s">
        <v>28</v>
      </c>
      <c r="I3597" s="2">
        <v>3364.86</v>
      </c>
      <c r="J3597" t="str">
        <f t="shared" si="508"/>
        <v>18-39</v>
      </c>
      <c r="K3597" s="2">
        <f t="shared" si="504"/>
        <v>3701.3460000000005</v>
      </c>
      <c r="L3597" s="2">
        <f t="shared" si="509"/>
        <v>3701</v>
      </c>
      <c r="M3597" s="2">
        <f t="shared" si="510"/>
        <v>3702</v>
      </c>
      <c r="N3597" s="2">
        <f t="shared" si="511"/>
        <v>3701</v>
      </c>
      <c r="O3597">
        <f t="shared" si="505"/>
        <v>2022</v>
      </c>
      <c r="P3597" t="str">
        <f t="shared" si="506"/>
        <v>Apr</v>
      </c>
      <c r="Q3597" t="str">
        <f t="shared" si="507"/>
        <v>Apr-2022</v>
      </c>
      <c r="R3597" s="2" t="str">
        <f t="shared" si="512"/>
        <v>ADULTS</v>
      </c>
    </row>
    <row r="3598" spans="1:18" x14ac:dyDescent="0.35">
      <c r="A3598" s="1">
        <v>44879</v>
      </c>
      <c r="B3598" t="s">
        <v>3630</v>
      </c>
      <c r="C3598">
        <v>22</v>
      </c>
      <c r="D3598" t="s">
        <v>21</v>
      </c>
      <c r="E3598" t="s">
        <v>15</v>
      </c>
      <c r="F3598" t="s">
        <v>30</v>
      </c>
      <c r="G3598" s="6">
        <f>VLOOKUP(F3598,S$11:$T$15, 2, FALSE)</f>
        <v>2496.7676064257025</v>
      </c>
      <c r="H3598" t="s">
        <v>12</v>
      </c>
      <c r="I3598" s="2">
        <v>26.7</v>
      </c>
      <c r="J3598" t="str">
        <f t="shared" si="508"/>
        <v>18-39</v>
      </c>
      <c r="K3598" s="2">
        <f t="shared" si="504"/>
        <v>29.37</v>
      </c>
      <c r="L3598" s="2">
        <f t="shared" si="509"/>
        <v>29</v>
      </c>
      <c r="M3598" s="2">
        <f t="shared" si="510"/>
        <v>30</v>
      </c>
      <c r="N3598" s="2">
        <f t="shared" si="511"/>
        <v>29</v>
      </c>
      <c r="O3598">
        <f t="shared" si="505"/>
        <v>2022</v>
      </c>
      <c r="P3598" t="str">
        <f t="shared" si="506"/>
        <v>Nov</v>
      </c>
      <c r="Q3598" t="str">
        <f t="shared" si="507"/>
        <v>Nov-2022</v>
      </c>
      <c r="R3598" s="2" t="str">
        <f t="shared" si="512"/>
        <v>ADULTS</v>
      </c>
    </row>
    <row r="3599" spans="1:18" x14ac:dyDescent="0.35">
      <c r="A3599" s="1">
        <v>45233</v>
      </c>
      <c r="B3599" t="s">
        <v>3631</v>
      </c>
      <c r="C3599">
        <v>74</v>
      </c>
      <c r="D3599" t="s">
        <v>9</v>
      </c>
      <c r="E3599" t="s">
        <v>25</v>
      </c>
      <c r="F3599" t="s">
        <v>16</v>
      </c>
      <c r="G3599" s="6">
        <f>VLOOKUP(F3599,S$11:$T$15, 2, FALSE)</f>
        <v>2509.1716796874998</v>
      </c>
      <c r="H3599" t="s">
        <v>28</v>
      </c>
      <c r="I3599" s="2">
        <v>4292.68</v>
      </c>
      <c r="J3599" t="str">
        <f t="shared" si="508"/>
        <v>&gt;59</v>
      </c>
      <c r="K3599" s="2">
        <f t="shared" si="504"/>
        <v>4721.9480000000003</v>
      </c>
      <c r="L3599" s="2">
        <f t="shared" si="509"/>
        <v>4722</v>
      </c>
      <c r="M3599" s="2">
        <f t="shared" si="510"/>
        <v>4722</v>
      </c>
      <c r="N3599" s="2">
        <f t="shared" si="511"/>
        <v>4721</v>
      </c>
      <c r="O3599">
        <f t="shared" si="505"/>
        <v>2023</v>
      </c>
      <c r="P3599" t="str">
        <f t="shared" si="506"/>
        <v>Nov</v>
      </c>
      <c r="Q3599" t="str">
        <f t="shared" si="507"/>
        <v>Nov-2023</v>
      </c>
      <c r="R3599" s="2" t="str">
        <f t="shared" si="512"/>
        <v>ADULTS</v>
      </c>
    </row>
    <row r="3600" spans="1:18" x14ac:dyDescent="0.35">
      <c r="A3600" s="1">
        <v>44649</v>
      </c>
      <c r="B3600" t="s">
        <v>3632</v>
      </c>
      <c r="C3600">
        <v>71</v>
      </c>
      <c r="D3600" t="s">
        <v>9</v>
      </c>
      <c r="E3600" t="s">
        <v>25</v>
      </c>
      <c r="F3600" t="s">
        <v>30</v>
      </c>
      <c r="G3600" s="6">
        <f>VLOOKUP(F3600,S$11:$T$15, 2, FALSE)</f>
        <v>2496.7676064257025</v>
      </c>
      <c r="H3600" t="s">
        <v>37</v>
      </c>
      <c r="I3600" s="2">
        <v>2909.05</v>
      </c>
      <c r="J3600" t="str">
        <f t="shared" si="508"/>
        <v>&gt;59</v>
      </c>
      <c r="K3600" s="2">
        <f t="shared" si="504"/>
        <v>3199.9550000000004</v>
      </c>
      <c r="L3600" s="2">
        <f t="shared" si="509"/>
        <v>3200</v>
      </c>
      <c r="M3600" s="2">
        <f t="shared" si="510"/>
        <v>3200</v>
      </c>
      <c r="N3600" s="2">
        <f t="shared" si="511"/>
        <v>3199</v>
      </c>
      <c r="O3600">
        <f t="shared" si="505"/>
        <v>2022</v>
      </c>
      <c r="P3600" t="str">
        <f t="shared" si="506"/>
        <v>Mar</v>
      </c>
      <c r="Q3600" t="str">
        <f t="shared" si="507"/>
        <v>Mar-2022</v>
      </c>
      <c r="R3600" s="2" t="str">
        <f t="shared" si="512"/>
        <v>ADULTS</v>
      </c>
    </row>
    <row r="3601" spans="1:18" x14ac:dyDescent="0.35">
      <c r="A3601" s="1">
        <v>44942</v>
      </c>
      <c r="B3601" t="s">
        <v>3633</v>
      </c>
      <c r="C3601">
        <v>81</v>
      </c>
      <c r="D3601" t="s">
        <v>14</v>
      </c>
      <c r="E3601" t="s">
        <v>33</v>
      </c>
      <c r="F3601" t="s">
        <v>30</v>
      </c>
      <c r="G3601" s="6">
        <f>VLOOKUP(F3601,S$11:$T$15, 2, FALSE)</f>
        <v>2496.7676064257025</v>
      </c>
      <c r="H3601" t="s">
        <v>37</v>
      </c>
      <c r="I3601" s="2">
        <v>4711.07</v>
      </c>
      <c r="J3601" t="str">
        <f t="shared" si="508"/>
        <v>&gt;59</v>
      </c>
      <c r="K3601" s="2">
        <f t="shared" si="504"/>
        <v>5182.1769999999997</v>
      </c>
      <c r="L3601" s="2">
        <f t="shared" si="509"/>
        <v>5182</v>
      </c>
      <c r="M3601" s="2">
        <f t="shared" si="510"/>
        <v>5183</v>
      </c>
      <c r="N3601" s="2">
        <f t="shared" si="511"/>
        <v>5182</v>
      </c>
      <c r="O3601">
        <f t="shared" si="505"/>
        <v>2023</v>
      </c>
      <c r="P3601" t="str">
        <f t="shared" si="506"/>
        <v>Jan</v>
      </c>
      <c r="Q3601" t="str">
        <f t="shared" si="507"/>
        <v>Jan-2023</v>
      </c>
      <c r="R3601" s="2" t="str">
        <f t="shared" si="512"/>
        <v>ADULTS</v>
      </c>
    </row>
    <row r="3602" spans="1:18" x14ac:dyDescent="0.35">
      <c r="A3602" s="1">
        <v>44788</v>
      </c>
      <c r="B3602" t="s">
        <v>3634</v>
      </c>
      <c r="C3602">
        <v>18</v>
      </c>
      <c r="D3602" t="s">
        <v>14</v>
      </c>
      <c r="E3602" t="s">
        <v>15</v>
      </c>
      <c r="F3602" t="s">
        <v>16</v>
      </c>
      <c r="G3602" s="6">
        <f>VLOOKUP(F3602,S$11:$T$15, 2, FALSE)</f>
        <v>2509.1716796874998</v>
      </c>
      <c r="H3602" t="s">
        <v>17</v>
      </c>
      <c r="I3602" s="2">
        <v>1840.38</v>
      </c>
      <c r="J3602" t="str">
        <f t="shared" si="508"/>
        <v>18-39</v>
      </c>
      <c r="K3602" s="2">
        <f t="shared" si="504"/>
        <v>2024.4180000000003</v>
      </c>
      <c r="L3602" s="2">
        <f t="shared" si="509"/>
        <v>2024</v>
      </c>
      <c r="M3602" s="2">
        <f t="shared" si="510"/>
        <v>2025</v>
      </c>
      <c r="N3602" s="2">
        <f t="shared" si="511"/>
        <v>2024</v>
      </c>
      <c r="O3602">
        <f t="shared" si="505"/>
        <v>2022</v>
      </c>
      <c r="P3602" t="str">
        <f t="shared" si="506"/>
        <v>Aug</v>
      </c>
      <c r="Q3602" t="str">
        <f t="shared" si="507"/>
        <v>Aug-2022</v>
      </c>
      <c r="R3602" s="2" t="str">
        <f t="shared" si="512"/>
        <v>ADULTS</v>
      </c>
    </row>
    <row r="3603" spans="1:18" x14ac:dyDescent="0.35">
      <c r="A3603" s="1">
        <v>44664</v>
      </c>
      <c r="B3603" t="s">
        <v>3635</v>
      </c>
      <c r="C3603">
        <v>80</v>
      </c>
      <c r="D3603" t="s">
        <v>14</v>
      </c>
      <c r="E3603" t="s">
        <v>10</v>
      </c>
      <c r="F3603" t="s">
        <v>11</v>
      </c>
      <c r="G3603" s="6">
        <f>VLOOKUP(F3603,S$11:$T$15, 2, FALSE)</f>
        <v>2503.6022787783868</v>
      </c>
      <c r="H3603" t="s">
        <v>17</v>
      </c>
      <c r="I3603" s="2">
        <v>2231.41</v>
      </c>
      <c r="J3603" t="str">
        <f t="shared" si="508"/>
        <v>&gt;59</v>
      </c>
      <c r="K3603" s="2">
        <f t="shared" si="504"/>
        <v>2454.5509999999999</v>
      </c>
      <c r="L3603" s="2">
        <f t="shared" si="509"/>
        <v>2455</v>
      </c>
      <c r="M3603" s="2">
        <f t="shared" si="510"/>
        <v>2455</v>
      </c>
      <c r="N3603" s="2">
        <f t="shared" si="511"/>
        <v>2454</v>
      </c>
      <c r="O3603">
        <f t="shared" si="505"/>
        <v>2022</v>
      </c>
      <c r="P3603" t="str">
        <f t="shared" si="506"/>
        <v>Apr</v>
      </c>
      <c r="Q3603" t="str">
        <f t="shared" si="507"/>
        <v>Apr-2022</v>
      </c>
      <c r="R3603" s="2" t="str">
        <f t="shared" si="512"/>
        <v>ADULTS</v>
      </c>
    </row>
    <row r="3604" spans="1:18" x14ac:dyDescent="0.35">
      <c r="A3604" s="1">
        <v>44838</v>
      </c>
      <c r="B3604" t="s">
        <v>3636</v>
      </c>
      <c r="C3604">
        <v>78</v>
      </c>
      <c r="D3604" t="s">
        <v>14</v>
      </c>
      <c r="E3604" t="s">
        <v>33</v>
      </c>
      <c r="F3604" t="s">
        <v>30</v>
      </c>
      <c r="G3604" s="6">
        <f>VLOOKUP(F3604,S$11:$T$15, 2, FALSE)</f>
        <v>2496.7676064257025</v>
      </c>
      <c r="H3604" t="s">
        <v>67</v>
      </c>
      <c r="I3604" s="2">
        <v>1926.99</v>
      </c>
      <c r="J3604" t="str">
        <f t="shared" si="508"/>
        <v>&gt;59</v>
      </c>
      <c r="K3604" s="2">
        <f t="shared" si="504"/>
        <v>2119.6890000000003</v>
      </c>
      <c r="L3604" s="2">
        <f t="shared" si="509"/>
        <v>2120</v>
      </c>
      <c r="M3604" s="2">
        <f t="shared" si="510"/>
        <v>2120</v>
      </c>
      <c r="N3604" s="2">
        <f t="shared" si="511"/>
        <v>2119</v>
      </c>
      <c r="O3604">
        <f t="shared" si="505"/>
        <v>2022</v>
      </c>
      <c r="P3604" t="str">
        <f t="shared" si="506"/>
        <v>Oct</v>
      </c>
      <c r="Q3604" t="str">
        <f t="shared" si="507"/>
        <v>Oct-2022</v>
      </c>
      <c r="R3604" s="2" t="str">
        <f t="shared" si="512"/>
        <v>ADULTS</v>
      </c>
    </row>
    <row r="3605" spans="1:18" x14ac:dyDescent="0.35">
      <c r="A3605" s="1">
        <v>44700</v>
      </c>
      <c r="B3605" t="s">
        <v>3637</v>
      </c>
      <c r="C3605">
        <v>55</v>
      </c>
      <c r="D3605" t="s">
        <v>21</v>
      </c>
      <c r="E3605" t="s">
        <v>25</v>
      </c>
      <c r="F3605" t="s">
        <v>16</v>
      </c>
      <c r="G3605" s="6">
        <f>VLOOKUP(F3605,S$11:$T$15, 2, FALSE)</f>
        <v>2509.1716796874998</v>
      </c>
      <c r="H3605" t="s">
        <v>28</v>
      </c>
      <c r="I3605" s="2">
        <v>4053.97</v>
      </c>
      <c r="J3605" t="str">
        <f t="shared" si="508"/>
        <v>40-59</v>
      </c>
      <c r="K3605" s="2">
        <f t="shared" si="504"/>
        <v>4459.3670000000002</v>
      </c>
      <c r="L3605" s="2">
        <f t="shared" si="509"/>
        <v>4459</v>
      </c>
      <c r="M3605" s="2">
        <f t="shared" si="510"/>
        <v>4460</v>
      </c>
      <c r="N3605" s="2">
        <f t="shared" si="511"/>
        <v>4459</v>
      </c>
      <c r="O3605">
        <f t="shared" si="505"/>
        <v>2022</v>
      </c>
      <c r="P3605" t="str">
        <f t="shared" si="506"/>
        <v>May</v>
      </c>
      <c r="Q3605" t="str">
        <f t="shared" si="507"/>
        <v>May-2022</v>
      </c>
      <c r="R3605" s="2" t="str">
        <f t="shared" si="512"/>
        <v>ADULTS</v>
      </c>
    </row>
    <row r="3606" spans="1:18" x14ac:dyDescent="0.35">
      <c r="A3606" s="1">
        <v>45040</v>
      </c>
      <c r="B3606" t="s">
        <v>3638</v>
      </c>
      <c r="C3606">
        <v>17</v>
      </c>
      <c r="D3606" t="s">
        <v>9</v>
      </c>
      <c r="E3606" t="s">
        <v>22</v>
      </c>
      <c r="F3606" t="s">
        <v>11</v>
      </c>
      <c r="G3606" s="6">
        <f>VLOOKUP(F3606,S$11:$T$15, 2, FALSE)</f>
        <v>2503.6022787783868</v>
      </c>
      <c r="H3606" t="s">
        <v>40</v>
      </c>
      <c r="I3606" s="2">
        <v>1970.54</v>
      </c>
      <c r="J3606" t="str">
        <f t="shared" si="508"/>
        <v>0-17</v>
      </c>
      <c r="K3606" s="2">
        <f t="shared" si="504"/>
        <v>2167.5940000000001</v>
      </c>
      <c r="L3606" s="2">
        <f t="shared" si="509"/>
        <v>2168</v>
      </c>
      <c r="M3606" s="2">
        <f t="shared" si="510"/>
        <v>2168</v>
      </c>
      <c r="N3606" s="2">
        <f t="shared" si="511"/>
        <v>2167</v>
      </c>
      <c r="O3606">
        <f t="shared" si="505"/>
        <v>2023</v>
      </c>
      <c r="P3606" t="str">
        <f t="shared" si="506"/>
        <v>Apr</v>
      </c>
      <c r="Q3606" t="str">
        <f t="shared" si="507"/>
        <v>Apr-2023</v>
      </c>
      <c r="R3606" s="2" t="str">
        <f t="shared" si="512"/>
        <v>CHILDREN</v>
      </c>
    </row>
    <row r="3607" spans="1:18" x14ac:dyDescent="0.35">
      <c r="A3607" s="1">
        <v>44826</v>
      </c>
      <c r="B3607" t="s">
        <v>3639</v>
      </c>
      <c r="C3607">
        <v>13</v>
      </c>
      <c r="D3607" t="s">
        <v>14</v>
      </c>
      <c r="E3607" t="s">
        <v>19</v>
      </c>
      <c r="F3607" t="s">
        <v>23</v>
      </c>
      <c r="G3607" s="6">
        <f>VLOOKUP(F3607,S$11:$T$15, 2, FALSE)</f>
        <v>2440.2966694490819</v>
      </c>
      <c r="H3607" t="s">
        <v>40</v>
      </c>
      <c r="I3607" s="2">
        <v>1655.48</v>
      </c>
      <c r="J3607" t="str">
        <f t="shared" si="508"/>
        <v>0-17</v>
      </c>
      <c r="K3607" s="2">
        <f t="shared" si="504"/>
        <v>1821.0280000000002</v>
      </c>
      <c r="L3607" s="2">
        <f t="shared" si="509"/>
        <v>1821</v>
      </c>
      <c r="M3607" s="2">
        <f t="shared" si="510"/>
        <v>1822</v>
      </c>
      <c r="N3607" s="2">
        <f t="shared" si="511"/>
        <v>1821</v>
      </c>
      <c r="O3607">
        <f t="shared" si="505"/>
        <v>2022</v>
      </c>
      <c r="P3607" t="str">
        <f t="shared" si="506"/>
        <v>Sep</v>
      </c>
      <c r="Q3607" t="str">
        <f t="shared" si="507"/>
        <v>Sep-2022</v>
      </c>
      <c r="R3607" s="2" t="str">
        <f t="shared" si="512"/>
        <v>CHILDREN</v>
      </c>
    </row>
    <row r="3608" spans="1:18" x14ac:dyDescent="0.35">
      <c r="A3608" s="1">
        <v>44826</v>
      </c>
      <c r="B3608" t="s">
        <v>3640</v>
      </c>
      <c r="C3608">
        <v>78</v>
      </c>
      <c r="D3608" t="s">
        <v>21</v>
      </c>
      <c r="E3608" t="s">
        <v>19</v>
      </c>
      <c r="F3608" t="s">
        <v>11</v>
      </c>
      <c r="G3608" s="6">
        <f>VLOOKUP(F3608,S$11:$T$15, 2, FALSE)</f>
        <v>2503.6022787783868</v>
      </c>
      <c r="H3608" t="s">
        <v>37</v>
      </c>
      <c r="I3608" s="2">
        <v>4901.8500000000004</v>
      </c>
      <c r="J3608" t="str">
        <f t="shared" si="508"/>
        <v>&gt;59</v>
      </c>
      <c r="K3608" s="2">
        <f t="shared" si="504"/>
        <v>5392.0350000000008</v>
      </c>
      <c r="L3608" s="2">
        <f t="shared" si="509"/>
        <v>5392</v>
      </c>
      <c r="M3608" s="2">
        <f t="shared" si="510"/>
        <v>5393</v>
      </c>
      <c r="N3608" s="2">
        <f t="shared" si="511"/>
        <v>5392</v>
      </c>
      <c r="O3608">
        <f t="shared" si="505"/>
        <v>2022</v>
      </c>
      <c r="P3608" t="str">
        <f t="shared" si="506"/>
        <v>Sep</v>
      </c>
      <c r="Q3608" t="str">
        <f t="shared" si="507"/>
        <v>Sep-2022</v>
      </c>
      <c r="R3608" s="2" t="str">
        <f t="shared" si="512"/>
        <v>ADULTS</v>
      </c>
    </row>
    <row r="3609" spans="1:18" x14ac:dyDescent="0.35">
      <c r="A3609" s="1">
        <v>44971</v>
      </c>
      <c r="B3609" t="s">
        <v>3641</v>
      </c>
      <c r="C3609">
        <v>3</v>
      </c>
      <c r="D3609" t="s">
        <v>9</v>
      </c>
      <c r="E3609" t="s">
        <v>33</v>
      </c>
      <c r="F3609" t="s">
        <v>30</v>
      </c>
      <c r="G3609" s="6">
        <f>VLOOKUP(F3609,S$11:$T$15, 2, FALSE)</f>
        <v>2496.7676064257025</v>
      </c>
      <c r="H3609" t="s">
        <v>12</v>
      </c>
      <c r="I3609" s="2">
        <v>69.72</v>
      </c>
      <c r="J3609" t="str">
        <f t="shared" si="508"/>
        <v>0-17</v>
      </c>
      <c r="K3609" s="2">
        <f t="shared" si="504"/>
        <v>76.692000000000007</v>
      </c>
      <c r="L3609" s="2">
        <f t="shared" si="509"/>
        <v>77</v>
      </c>
      <c r="M3609" s="2">
        <f t="shared" si="510"/>
        <v>77</v>
      </c>
      <c r="N3609" s="2">
        <f t="shared" si="511"/>
        <v>76</v>
      </c>
      <c r="O3609">
        <f t="shared" si="505"/>
        <v>2023</v>
      </c>
      <c r="P3609" t="str">
        <f t="shared" si="506"/>
        <v>Feb</v>
      </c>
      <c r="Q3609" t="str">
        <f t="shared" si="507"/>
        <v>Feb-2023</v>
      </c>
      <c r="R3609" s="2" t="str">
        <f t="shared" si="512"/>
        <v>CHILDREN</v>
      </c>
    </row>
    <row r="3610" spans="1:18" x14ac:dyDescent="0.35">
      <c r="A3610" s="1">
        <v>45239</v>
      </c>
      <c r="B3610" t="s">
        <v>3642</v>
      </c>
      <c r="C3610">
        <v>42</v>
      </c>
      <c r="D3610" t="s">
        <v>9</v>
      </c>
      <c r="E3610" t="s">
        <v>15</v>
      </c>
      <c r="F3610" t="s">
        <v>30</v>
      </c>
      <c r="G3610" s="6">
        <f>VLOOKUP(F3610,S$11:$T$15, 2, FALSE)</f>
        <v>2496.7676064257025</v>
      </c>
      <c r="H3610" t="s">
        <v>28</v>
      </c>
      <c r="I3610" s="2">
        <v>1548.04</v>
      </c>
      <c r="J3610" t="str">
        <f t="shared" si="508"/>
        <v>40-59</v>
      </c>
      <c r="K3610" s="2">
        <f t="shared" si="504"/>
        <v>1702.8440000000001</v>
      </c>
      <c r="L3610" s="2">
        <f t="shared" si="509"/>
        <v>1703</v>
      </c>
      <c r="M3610" s="2">
        <f t="shared" si="510"/>
        <v>1703</v>
      </c>
      <c r="N3610" s="2">
        <f t="shared" si="511"/>
        <v>1702</v>
      </c>
      <c r="O3610">
        <f t="shared" si="505"/>
        <v>2023</v>
      </c>
      <c r="P3610" t="str">
        <f t="shared" si="506"/>
        <v>Nov</v>
      </c>
      <c r="Q3610" t="str">
        <f t="shared" si="507"/>
        <v>Nov-2023</v>
      </c>
      <c r="R3610" s="2" t="str">
        <f t="shared" si="512"/>
        <v>ADULTS</v>
      </c>
    </row>
    <row r="3611" spans="1:18" x14ac:dyDescent="0.35">
      <c r="A3611" s="1">
        <v>44832</v>
      </c>
      <c r="B3611" t="s">
        <v>3643</v>
      </c>
      <c r="C3611">
        <v>36</v>
      </c>
      <c r="D3611" t="s">
        <v>14</v>
      </c>
      <c r="E3611" t="s">
        <v>35</v>
      </c>
      <c r="F3611" t="s">
        <v>23</v>
      </c>
      <c r="G3611" s="6">
        <f>VLOOKUP(F3611,S$11:$T$15, 2, FALSE)</f>
        <v>2440.2966694490819</v>
      </c>
      <c r="H3611" t="s">
        <v>12</v>
      </c>
      <c r="I3611" s="2">
        <v>3843.77</v>
      </c>
      <c r="J3611" t="str">
        <f t="shared" si="508"/>
        <v>18-39</v>
      </c>
      <c r="K3611" s="2">
        <f t="shared" si="504"/>
        <v>4228.1469999999999</v>
      </c>
      <c r="L3611" s="2">
        <f t="shared" si="509"/>
        <v>4228</v>
      </c>
      <c r="M3611" s="2">
        <f t="shared" si="510"/>
        <v>4229</v>
      </c>
      <c r="N3611" s="2">
        <f t="shared" si="511"/>
        <v>4228</v>
      </c>
      <c r="O3611">
        <f t="shared" si="505"/>
        <v>2022</v>
      </c>
      <c r="P3611" t="str">
        <f t="shared" si="506"/>
        <v>Sep</v>
      </c>
      <c r="Q3611" t="str">
        <f t="shared" si="507"/>
        <v>Sep-2022</v>
      </c>
      <c r="R3611" s="2" t="str">
        <f t="shared" si="512"/>
        <v>ADULTS</v>
      </c>
    </row>
    <row r="3612" spans="1:18" x14ac:dyDescent="0.35">
      <c r="A3612" s="1">
        <v>45030</v>
      </c>
      <c r="B3612" t="s">
        <v>3644</v>
      </c>
      <c r="C3612">
        <v>51</v>
      </c>
      <c r="D3612" t="s">
        <v>21</v>
      </c>
      <c r="E3612" t="s">
        <v>19</v>
      </c>
      <c r="F3612" t="s">
        <v>16</v>
      </c>
      <c r="G3612" s="6">
        <f>VLOOKUP(F3612,S$11:$T$15, 2, FALSE)</f>
        <v>2509.1716796874998</v>
      </c>
      <c r="H3612" t="s">
        <v>12</v>
      </c>
      <c r="I3612" s="2">
        <v>3148.45</v>
      </c>
      <c r="J3612" t="str">
        <f t="shared" si="508"/>
        <v>40-59</v>
      </c>
      <c r="K3612" s="2">
        <f t="shared" si="504"/>
        <v>3463.2950000000001</v>
      </c>
      <c r="L3612" s="2">
        <f t="shared" si="509"/>
        <v>3463</v>
      </c>
      <c r="M3612" s="2">
        <f t="shared" si="510"/>
        <v>3464</v>
      </c>
      <c r="N3612" s="2">
        <f t="shared" si="511"/>
        <v>3463</v>
      </c>
      <c r="O3612">
        <f t="shared" si="505"/>
        <v>2023</v>
      </c>
      <c r="P3612" t="str">
        <f t="shared" si="506"/>
        <v>Apr</v>
      </c>
      <c r="Q3612" t="str">
        <f t="shared" si="507"/>
        <v>Apr-2023</v>
      </c>
      <c r="R3612" s="2" t="str">
        <f t="shared" si="512"/>
        <v>ADULTS</v>
      </c>
    </row>
    <row r="3613" spans="1:18" x14ac:dyDescent="0.35">
      <c r="A3613" s="1">
        <v>44879</v>
      </c>
      <c r="B3613" t="s">
        <v>3645</v>
      </c>
      <c r="C3613">
        <v>9</v>
      </c>
      <c r="D3613" t="s">
        <v>14</v>
      </c>
      <c r="E3613" t="s">
        <v>15</v>
      </c>
      <c r="F3613" t="s">
        <v>30</v>
      </c>
      <c r="G3613" s="6">
        <f>VLOOKUP(F3613,S$11:$T$15, 2, FALSE)</f>
        <v>2496.7676064257025</v>
      </c>
      <c r="H3613" t="s">
        <v>37</v>
      </c>
      <c r="I3613" s="2">
        <v>3494.82</v>
      </c>
      <c r="J3613" t="str">
        <f t="shared" si="508"/>
        <v>0-17</v>
      </c>
      <c r="K3613" s="2">
        <f t="shared" si="504"/>
        <v>3844.3020000000006</v>
      </c>
      <c r="L3613" s="2">
        <f t="shared" si="509"/>
        <v>3844</v>
      </c>
      <c r="M3613" s="2">
        <f t="shared" si="510"/>
        <v>3845</v>
      </c>
      <c r="N3613" s="2">
        <f t="shared" si="511"/>
        <v>3844</v>
      </c>
      <c r="O3613">
        <f t="shared" si="505"/>
        <v>2022</v>
      </c>
      <c r="P3613" t="str">
        <f t="shared" si="506"/>
        <v>Nov</v>
      </c>
      <c r="Q3613" t="str">
        <f t="shared" si="507"/>
        <v>Nov-2022</v>
      </c>
      <c r="R3613" s="2" t="str">
        <f t="shared" si="512"/>
        <v>CHILDREN</v>
      </c>
    </row>
    <row r="3614" spans="1:18" x14ac:dyDescent="0.35">
      <c r="A3614" s="1">
        <v>45234</v>
      </c>
      <c r="B3614" t="s">
        <v>3646</v>
      </c>
      <c r="C3614">
        <v>93</v>
      </c>
      <c r="D3614" t="s">
        <v>21</v>
      </c>
      <c r="E3614" t="s">
        <v>33</v>
      </c>
      <c r="F3614" t="s">
        <v>30</v>
      </c>
      <c r="G3614" s="6">
        <f>VLOOKUP(F3614,S$11:$T$15, 2, FALSE)</f>
        <v>2496.7676064257025</v>
      </c>
      <c r="H3614" t="s">
        <v>28</v>
      </c>
      <c r="I3614" s="2">
        <v>785.57</v>
      </c>
      <c r="J3614" t="str">
        <f t="shared" si="508"/>
        <v>&gt;59</v>
      </c>
      <c r="K3614" s="2">
        <f t="shared" si="504"/>
        <v>864.12700000000018</v>
      </c>
      <c r="L3614" s="2">
        <f t="shared" si="509"/>
        <v>864</v>
      </c>
      <c r="M3614" s="2">
        <f t="shared" si="510"/>
        <v>865</v>
      </c>
      <c r="N3614" s="2">
        <f t="shared" si="511"/>
        <v>864</v>
      </c>
      <c r="O3614">
        <f t="shared" si="505"/>
        <v>2023</v>
      </c>
      <c r="P3614" t="str">
        <f t="shared" si="506"/>
        <v>Nov</v>
      </c>
      <c r="Q3614" t="str">
        <f t="shared" si="507"/>
        <v>Nov-2023</v>
      </c>
      <c r="R3614" s="2" t="str">
        <f t="shared" si="512"/>
        <v>ADULTS</v>
      </c>
    </row>
    <row r="3615" spans="1:18" x14ac:dyDescent="0.35">
      <c r="A3615" s="1">
        <v>45003</v>
      </c>
      <c r="B3615" t="s">
        <v>3647</v>
      </c>
      <c r="C3615">
        <v>93</v>
      </c>
      <c r="D3615" t="s">
        <v>9</v>
      </c>
      <c r="E3615" t="s">
        <v>27</v>
      </c>
      <c r="F3615" t="s">
        <v>11</v>
      </c>
      <c r="G3615" s="6">
        <f>VLOOKUP(F3615,S$11:$T$15, 2, FALSE)</f>
        <v>2503.6022787783868</v>
      </c>
      <c r="H3615" t="s">
        <v>40</v>
      </c>
      <c r="I3615" s="2">
        <v>4897.3100000000004</v>
      </c>
      <c r="J3615" t="str">
        <f t="shared" si="508"/>
        <v>&gt;59</v>
      </c>
      <c r="K3615" s="2">
        <f t="shared" si="504"/>
        <v>5387.0410000000011</v>
      </c>
      <c r="L3615" s="2">
        <f t="shared" si="509"/>
        <v>5387</v>
      </c>
      <c r="M3615" s="2">
        <f t="shared" si="510"/>
        <v>5388</v>
      </c>
      <c r="N3615" s="2">
        <f t="shared" si="511"/>
        <v>5387</v>
      </c>
      <c r="O3615">
        <f t="shared" si="505"/>
        <v>2023</v>
      </c>
      <c r="P3615" t="str">
        <f t="shared" si="506"/>
        <v>Mar</v>
      </c>
      <c r="Q3615" t="str">
        <f t="shared" si="507"/>
        <v>Mar-2023</v>
      </c>
      <c r="R3615" s="2" t="str">
        <f t="shared" si="512"/>
        <v>ADULTS</v>
      </c>
    </row>
    <row r="3616" spans="1:18" x14ac:dyDescent="0.35">
      <c r="A3616" s="1">
        <v>45187</v>
      </c>
      <c r="B3616" t="s">
        <v>3648</v>
      </c>
      <c r="C3616">
        <v>74</v>
      </c>
      <c r="D3616" t="s">
        <v>21</v>
      </c>
      <c r="E3616" t="s">
        <v>10</v>
      </c>
      <c r="F3616" t="s">
        <v>16</v>
      </c>
      <c r="G3616" s="6">
        <f>VLOOKUP(F3616,S$11:$T$15, 2, FALSE)</f>
        <v>2509.1716796874998</v>
      </c>
      <c r="H3616" t="s">
        <v>28</v>
      </c>
      <c r="I3616" s="2">
        <v>2276.4299999999998</v>
      </c>
      <c r="J3616" t="str">
        <f t="shared" si="508"/>
        <v>&gt;59</v>
      </c>
      <c r="K3616" s="2">
        <f t="shared" si="504"/>
        <v>2504.0729999999999</v>
      </c>
      <c r="L3616" s="2">
        <f t="shared" si="509"/>
        <v>2504</v>
      </c>
      <c r="M3616" s="2">
        <f t="shared" si="510"/>
        <v>2505</v>
      </c>
      <c r="N3616" s="2">
        <f t="shared" si="511"/>
        <v>2504</v>
      </c>
      <c r="O3616">
        <f t="shared" si="505"/>
        <v>2023</v>
      </c>
      <c r="P3616" t="str">
        <f t="shared" si="506"/>
        <v>Sep</v>
      </c>
      <c r="Q3616" t="str">
        <f t="shared" si="507"/>
        <v>Sep-2023</v>
      </c>
      <c r="R3616" s="2" t="str">
        <f t="shared" si="512"/>
        <v>ADULTS</v>
      </c>
    </row>
    <row r="3617" spans="1:18" x14ac:dyDescent="0.35">
      <c r="A3617" s="1">
        <v>45125</v>
      </c>
      <c r="B3617" t="s">
        <v>3649</v>
      </c>
      <c r="C3617">
        <v>46</v>
      </c>
      <c r="D3617" t="s">
        <v>14</v>
      </c>
      <c r="E3617" t="s">
        <v>33</v>
      </c>
      <c r="F3617" t="s">
        <v>30</v>
      </c>
      <c r="G3617" s="6">
        <f>VLOOKUP(F3617,S$11:$T$15, 2, FALSE)</f>
        <v>2496.7676064257025</v>
      </c>
      <c r="H3617" t="s">
        <v>40</v>
      </c>
      <c r="I3617" s="2">
        <v>3767.85</v>
      </c>
      <c r="J3617" t="str">
        <f t="shared" si="508"/>
        <v>40-59</v>
      </c>
      <c r="K3617" s="2">
        <f t="shared" si="504"/>
        <v>4144.6350000000002</v>
      </c>
      <c r="L3617" s="2">
        <f t="shared" si="509"/>
        <v>4145</v>
      </c>
      <c r="M3617" s="2">
        <f t="shared" si="510"/>
        <v>4145</v>
      </c>
      <c r="N3617" s="2">
        <f t="shared" si="511"/>
        <v>4144</v>
      </c>
      <c r="O3617">
        <f t="shared" si="505"/>
        <v>2023</v>
      </c>
      <c r="P3617" t="str">
        <f t="shared" si="506"/>
        <v>Jul</v>
      </c>
      <c r="Q3617" t="str">
        <f t="shared" si="507"/>
        <v>Jul-2023</v>
      </c>
      <c r="R3617" s="2" t="str">
        <f t="shared" si="512"/>
        <v>ADULTS</v>
      </c>
    </row>
    <row r="3618" spans="1:18" x14ac:dyDescent="0.35">
      <c r="A3618" s="1">
        <v>44618</v>
      </c>
      <c r="B3618" t="s">
        <v>3650</v>
      </c>
      <c r="C3618">
        <v>81</v>
      </c>
      <c r="D3618" t="s">
        <v>9</v>
      </c>
      <c r="E3618" t="s">
        <v>19</v>
      </c>
      <c r="F3618" t="s">
        <v>11</v>
      </c>
      <c r="G3618" s="6">
        <f>VLOOKUP(F3618,S$11:$T$15, 2, FALSE)</f>
        <v>2503.6022787783868</v>
      </c>
      <c r="H3618" t="s">
        <v>12</v>
      </c>
      <c r="I3618" s="2">
        <v>2620.59</v>
      </c>
      <c r="J3618" t="str">
        <f t="shared" si="508"/>
        <v>&gt;59</v>
      </c>
      <c r="K3618" s="2">
        <f t="shared" si="504"/>
        <v>2882.6490000000003</v>
      </c>
      <c r="L3618" s="2">
        <f t="shared" si="509"/>
        <v>2883</v>
      </c>
      <c r="M3618" s="2">
        <f t="shared" si="510"/>
        <v>2883</v>
      </c>
      <c r="N3618" s="2">
        <f t="shared" si="511"/>
        <v>2882</v>
      </c>
      <c r="O3618">
        <f t="shared" si="505"/>
        <v>2022</v>
      </c>
      <c r="P3618" t="str">
        <f t="shared" si="506"/>
        <v>Feb</v>
      </c>
      <c r="Q3618" t="str">
        <f t="shared" si="507"/>
        <v>Feb-2022</v>
      </c>
      <c r="R3618" s="2" t="str">
        <f t="shared" si="512"/>
        <v>ADULTS</v>
      </c>
    </row>
    <row r="3619" spans="1:18" x14ac:dyDescent="0.35">
      <c r="A3619" s="1">
        <v>44767</v>
      </c>
      <c r="B3619" t="s">
        <v>3651</v>
      </c>
      <c r="C3619">
        <v>90</v>
      </c>
      <c r="D3619" t="s">
        <v>9</v>
      </c>
      <c r="E3619" t="s">
        <v>22</v>
      </c>
      <c r="F3619" t="s">
        <v>23</v>
      </c>
      <c r="G3619" s="6">
        <f>VLOOKUP(F3619,S$11:$T$15, 2, FALSE)</f>
        <v>2440.2966694490819</v>
      </c>
      <c r="H3619" t="s">
        <v>12</v>
      </c>
      <c r="I3619" s="2">
        <v>353.49</v>
      </c>
      <c r="J3619" t="str">
        <f t="shared" si="508"/>
        <v>&gt;59</v>
      </c>
      <c r="K3619" s="2">
        <f t="shared" si="504"/>
        <v>388.83900000000006</v>
      </c>
      <c r="L3619" s="2">
        <f t="shared" si="509"/>
        <v>389</v>
      </c>
      <c r="M3619" s="2">
        <f t="shared" si="510"/>
        <v>389</v>
      </c>
      <c r="N3619" s="2">
        <f t="shared" si="511"/>
        <v>388</v>
      </c>
      <c r="O3619">
        <f t="shared" si="505"/>
        <v>2022</v>
      </c>
      <c r="P3619" t="str">
        <f t="shared" si="506"/>
        <v>Jul</v>
      </c>
      <c r="Q3619" t="str">
        <f t="shared" si="507"/>
        <v>Jul-2022</v>
      </c>
      <c r="R3619" s="2" t="str">
        <f t="shared" si="512"/>
        <v>ADULTS</v>
      </c>
    </row>
    <row r="3620" spans="1:18" x14ac:dyDescent="0.35">
      <c r="A3620" s="1">
        <v>45006</v>
      </c>
      <c r="B3620" t="s">
        <v>3652</v>
      </c>
      <c r="C3620">
        <v>52</v>
      </c>
      <c r="D3620" t="s">
        <v>14</v>
      </c>
      <c r="E3620" t="s">
        <v>15</v>
      </c>
      <c r="F3620" t="s">
        <v>11</v>
      </c>
      <c r="G3620" s="6">
        <f>VLOOKUP(F3620,S$11:$T$15, 2, FALSE)</f>
        <v>2503.6022787783868</v>
      </c>
      <c r="H3620" t="s">
        <v>17</v>
      </c>
      <c r="I3620" s="2">
        <v>2682.91</v>
      </c>
      <c r="J3620" t="str">
        <f t="shared" si="508"/>
        <v>40-59</v>
      </c>
      <c r="K3620" s="2">
        <f t="shared" si="504"/>
        <v>2951.201</v>
      </c>
      <c r="L3620" s="2">
        <f t="shared" si="509"/>
        <v>2951</v>
      </c>
      <c r="M3620" s="2">
        <f t="shared" si="510"/>
        <v>2952</v>
      </c>
      <c r="N3620" s="2">
        <f t="shared" si="511"/>
        <v>2951</v>
      </c>
      <c r="O3620">
        <f t="shared" si="505"/>
        <v>2023</v>
      </c>
      <c r="P3620" t="str">
        <f t="shared" si="506"/>
        <v>Mar</v>
      </c>
      <c r="Q3620" t="str">
        <f t="shared" si="507"/>
        <v>Mar-2023</v>
      </c>
      <c r="R3620" s="2" t="str">
        <f t="shared" si="512"/>
        <v>ADULTS</v>
      </c>
    </row>
    <row r="3621" spans="1:18" x14ac:dyDescent="0.35">
      <c r="A3621" s="1">
        <v>45011</v>
      </c>
      <c r="B3621" t="s">
        <v>3653</v>
      </c>
      <c r="C3621">
        <v>22</v>
      </c>
      <c r="D3621" t="s">
        <v>14</v>
      </c>
      <c r="E3621" t="s">
        <v>27</v>
      </c>
      <c r="F3621" t="s">
        <v>11</v>
      </c>
      <c r="G3621" s="6">
        <f>VLOOKUP(F3621,S$11:$T$15, 2, FALSE)</f>
        <v>2503.6022787783868</v>
      </c>
      <c r="H3621" t="s">
        <v>40</v>
      </c>
      <c r="I3621" s="2">
        <v>432.84</v>
      </c>
      <c r="J3621" t="str">
        <f t="shared" si="508"/>
        <v>18-39</v>
      </c>
      <c r="K3621" s="2">
        <f t="shared" si="504"/>
        <v>476.12400000000002</v>
      </c>
      <c r="L3621" s="2">
        <f t="shared" si="509"/>
        <v>476</v>
      </c>
      <c r="M3621" s="2">
        <f t="shared" si="510"/>
        <v>477</v>
      </c>
      <c r="N3621" s="2">
        <f t="shared" si="511"/>
        <v>476</v>
      </c>
      <c r="O3621">
        <f t="shared" si="505"/>
        <v>2023</v>
      </c>
      <c r="P3621" t="str">
        <f t="shared" si="506"/>
        <v>Mar</v>
      </c>
      <c r="Q3621" t="str">
        <f t="shared" si="507"/>
        <v>Mar-2023</v>
      </c>
      <c r="R3621" s="2" t="str">
        <f t="shared" si="512"/>
        <v>ADULTS</v>
      </c>
    </row>
    <row r="3622" spans="1:18" x14ac:dyDescent="0.35">
      <c r="A3622" s="1">
        <v>44849</v>
      </c>
      <c r="B3622" t="s">
        <v>3654</v>
      </c>
      <c r="C3622">
        <v>87</v>
      </c>
      <c r="D3622" t="s">
        <v>9</v>
      </c>
      <c r="E3622" t="s">
        <v>15</v>
      </c>
      <c r="F3622" t="s">
        <v>16</v>
      </c>
      <c r="G3622" s="6">
        <f>VLOOKUP(F3622,S$11:$T$15, 2, FALSE)</f>
        <v>2509.1716796874998</v>
      </c>
      <c r="H3622" t="s">
        <v>28</v>
      </c>
      <c r="I3622" s="2">
        <v>1206.8800000000001</v>
      </c>
      <c r="J3622" t="str">
        <f t="shared" si="508"/>
        <v>&gt;59</v>
      </c>
      <c r="K3622" s="2">
        <f t="shared" si="504"/>
        <v>1327.5680000000002</v>
      </c>
      <c r="L3622" s="2">
        <f t="shared" si="509"/>
        <v>1328</v>
      </c>
      <c r="M3622" s="2">
        <f t="shared" si="510"/>
        <v>1328</v>
      </c>
      <c r="N3622" s="2">
        <f t="shared" si="511"/>
        <v>1327</v>
      </c>
      <c r="O3622">
        <f t="shared" si="505"/>
        <v>2022</v>
      </c>
      <c r="P3622" t="str">
        <f t="shared" si="506"/>
        <v>Oct</v>
      </c>
      <c r="Q3622" t="str">
        <f t="shared" si="507"/>
        <v>Oct-2022</v>
      </c>
      <c r="R3622" s="2" t="str">
        <f t="shared" si="512"/>
        <v>ADULTS</v>
      </c>
    </row>
    <row r="3623" spans="1:18" x14ac:dyDescent="0.35">
      <c r="A3623" s="1">
        <v>45262</v>
      </c>
      <c r="B3623" t="s">
        <v>3655</v>
      </c>
      <c r="C3623">
        <v>31</v>
      </c>
      <c r="D3623" t="s">
        <v>9</v>
      </c>
      <c r="E3623" t="s">
        <v>22</v>
      </c>
      <c r="F3623" t="s">
        <v>11</v>
      </c>
      <c r="G3623" s="6">
        <f>VLOOKUP(F3623,S$11:$T$15, 2, FALSE)</f>
        <v>2503.6022787783868</v>
      </c>
      <c r="H3623" t="s">
        <v>12</v>
      </c>
      <c r="I3623" s="2">
        <v>2878.87</v>
      </c>
      <c r="J3623" t="str">
        <f t="shared" si="508"/>
        <v>18-39</v>
      </c>
      <c r="K3623" s="2">
        <f t="shared" si="504"/>
        <v>3166.7570000000001</v>
      </c>
      <c r="L3623" s="2">
        <f t="shared" si="509"/>
        <v>3167</v>
      </c>
      <c r="M3623" s="2">
        <f t="shared" si="510"/>
        <v>3167</v>
      </c>
      <c r="N3623" s="2">
        <f t="shared" si="511"/>
        <v>3166</v>
      </c>
      <c r="O3623">
        <f t="shared" si="505"/>
        <v>2023</v>
      </c>
      <c r="P3623" t="str">
        <f t="shared" si="506"/>
        <v>Dec</v>
      </c>
      <c r="Q3623" t="str">
        <f t="shared" si="507"/>
        <v>Dec-2023</v>
      </c>
      <c r="R3623" s="2" t="str">
        <f t="shared" si="512"/>
        <v>ADULTS</v>
      </c>
    </row>
    <row r="3624" spans="1:18" x14ac:dyDescent="0.35">
      <c r="A3624" s="1">
        <v>44876</v>
      </c>
      <c r="B3624" t="s">
        <v>3656</v>
      </c>
      <c r="C3624">
        <v>67</v>
      </c>
      <c r="D3624" t="s">
        <v>14</v>
      </c>
      <c r="E3624" t="s">
        <v>25</v>
      </c>
      <c r="F3624" t="s">
        <v>11</v>
      </c>
      <c r="G3624" s="6">
        <f>VLOOKUP(F3624,S$11:$T$15, 2, FALSE)</f>
        <v>2503.6022787783868</v>
      </c>
      <c r="H3624" t="s">
        <v>28</v>
      </c>
      <c r="I3624" s="2">
        <v>4141.3599999999997</v>
      </c>
      <c r="J3624" t="str">
        <f t="shared" si="508"/>
        <v>&gt;59</v>
      </c>
      <c r="K3624" s="2">
        <f t="shared" si="504"/>
        <v>4555.4960000000001</v>
      </c>
      <c r="L3624" s="2">
        <f t="shared" si="509"/>
        <v>4555</v>
      </c>
      <c r="M3624" s="2">
        <f t="shared" si="510"/>
        <v>4556</v>
      </c>
      <c r="N3624" s="2">
        <f t="shared" si="511"/>
        <v>4555</v>
      </c>
      <c r="O3624">
        <f t="shared" si="505"/>
        <v>2022</v>
      </c>
      <c r="P3624" t="str">
        <f t="shared" si="506"/>
        <v>Nov</v>
      </c>
      <c r="Q3624" t="str">
        <f t="shared" si="507"/>
        <v>Nov-2022</v>
      </c>
      <c r="R3624" s="2" t="str">
        <f t="shared" si="512"/>
        <v>ADULTS</v>
      </c>
    </row>
    <row r="3625" spans="1:18" x14ac:dyDescent="0.35">
      <c r="A3625" s="1">
        <v>44769</v>
      </c>
      <c r="B3625" t="s">
        <v>3657</v>
      </c>
      <c r="C3625">
        <v>79</v>
      </c>
      <c r="D3625" t="s">
        <v>9</v>
      </c>
      <c r="E3625" t="s">
        <v>27</v>
      </c>
      <c r="F3625" t="s">
        <v>30</v>
      </c>
      <c r="G3625" s="6">
        <f>VLOOKUP(F3625,S$11:$T$15, 2, FALSE)</f>
        <v>2496.7676064257025</v>
      </c>
      <c r="H3625" t="s">
        <v>28</v>
      </c>
      <c r="I3625" s="2">
        <v>4705.7299999999996</v>
      </c>
      <c r="J3625" t="str">
        <f t="shared" si="508"/>
        <v>&gt;59</v>
      </c>
      <c r="K3625" s="2">
        <f t="shared" si="504"/>
        <v>5176.3029999999999</v>
      </c>
      <c r="L3625" s="2">
        <f t="shared" si="509"/>
        <v>5176</v>
      </c>
      <c r="M3625" s="2">
        <f t="shared" si="510"/>
        <v>5177</v>
      </c>
      <c r="N3625" s="2">
        <f t="shared" si="511"/>
        <v>5176</v>
      </c>
      <c r="O3625">
        <f t="shared" si="505"/>
        <v>2022</v>
      </c>
      <c r="P3625" t="str">
        <f t="shared" si="506"/>
        <v>Jul</v>
      </c>
      <c r="Q3625" t="str">
        <f t="shared" si="507"/>
        <v>Jul-2022</v>
      </c>
      <c r="R3625" s="2" t="str">
        <f t="shared" si="512"/>
        <v>ADULTS</v>
      </c>
    </row>
    <row r="3626" spans="1:18" x14ac:dyDescent="0.35">
      <c r="A3626" s="1">
        <v>44636</v>
      </c>
      <c r="B3626" t="s">
        <v>3658</v>
      </c>
      <c r="C3626">
        <v>34</v>
      </c>
      <c r="D3626" t="s">
        <v>14</v>
      </c>
      <c r="E3626" t="s">
        <v>25</v>
      </c>
      <c r="F3626" t="s">
        <v>16</v>
      </c>
      <c r="G3626" s="6">
        <f>VLOOKUP(F3626,S$11:$T$15, 2, FALSE)</f>
        <v>2509.1716796874998</v>
      </c>
      <c r="H3626" t="s">
        <v>17</v>
      </c>
      <c r="I3626" s="2">
        <v>896.62</v>
      </c>
      <c r="J3626" t="str">
        <f t="shared" si="508"/>
        <v>18-39</v>
      </c>
      <c r="K3626" s="2">
        <f t="shared" si="504"/>
        <v>986.28200000000004</v>
      </c>
      <c r="L3626" s="2">
        <f t="shared" si="509"/>
        <v>986</v>
      </c>
      <c r="M3626" s="2">
        <f t="shared" si="510"/>
        <v>987</v>
      </c>
      <c r="N3626" s="2">
        <f t="shared" si="511"/>
        <v>986</v>
      </c>
      <c r="O3626">
        <f t="shared" si="505"/>
        <v>2022</v>
      </c>
      <c r="P3626" t="str">
        <f t="shared" si="506"/>
        <v>Mar</v>
      </c>
      <c r="Q3626" t="str">
        <f t="shared" si="507"/>
        <v>Mar-2022</v>
      </c>
      <c r="R3626" s="2" t="str">
        <f t="shared" si="512"/>
        <v>ADULTS</v>
      </c>
    </row>
    <row r="3627" spans="1:18" x14ac:dyDescent="0.35">
      <c r="A3627" s="1">
        <v>44809</v>
      </c>
      <c r="B3627" t="s">
        <v>3659</v>
      </c>
      <c r="C3627">
        <v>29</v>
      </c>
      <c r="D3627" t="s">
        <v>9</v>
      </c>
      <c r="E3627" t="s">
        <v>19</v>
      </c>
      <c r="F3627" t="s">
        <v>16</v>
      </c>
      <c r="G3627" s="6">
        <f>VLOOKUP(F3627,S$11:$T$15, 2, FALSE)</f>
        <v>2509.1716796874998</v>
      </c>
      <c r="H3627" t="s">
        <v>40</v>
      </c>
      <c r="I3627" s="2">
        <v>4485.54</v>
      </c>
      <c r="J3627" t="str">
        <f t="shared" si="508"/>
        <v>18-39</v>
      </c>
      <c r="K3627" s="2">
        <f t="shared" si="504"/>
        <v>4934.0940000000001</v>
      </c>
      <c r="L3627" s="2">
        <f t="shared" si="509"/>
        <v>4934</v>
      </c>
      <c r="M3627" s="2">
        <f t="shared" si="510"/>
        <v>4935</v>
      </c>
      <c r="N3627" s="2">
        <f t="shared" si="511"/>
        <v>4934</v>
      </c>
      <c r="O3627">
        <f t="shared" si="505"/>
        <v>2022</v>
      </c>
      <c r="P3627" t="str">
        <f t="shared" si="506"/>
        <v>Sep</v>
      </c>
      <c r="Q3627" t="str">
        <f t="shared" si="507"/>
        <v>Sep-2022</v>
      </c>
      <c r="R3627" s="2" t="str">
        <f t="shared" si="512"/>
        <v>ADULTS</v>
      </c>
    </row>
    <row r="3628" spans="1:18" x14ac:dyDescent="0.35">
      <c r="A3628" s="1">
        <v>45141</v>
      </c>
      <c r="B3628" t="s">
        <v>3660</v>
      </c>
      <c r="C3628">
        <v>13</v>
      </c>
      <c r="D3628" t="s">
        <v>9</v>
      </c>
      <c r="E3628" t="s">
        <v>33</v>
      </c>
      <c r="F3628" t="s">
        <v>16</v>
      </c>
      <c r="G3628" s="6">
        <f>VLOOKUP(F3628,S$11:$T$15, 2, FALSE)</f>
        <v>2509.1716796874998</v>
      </c>
      <c r="H3628" t="s">
        <v>40</v>
      </c>
      <c r="I3628" s="2">
        <v>2800</v>
      </c>
      <c r="J3628" t="str">
        <f t="shared" si="508"/>
        <v>0-17</v>
      </c>
      <c r="K3628" s="2">
        <f t="shared" si="504"/>
        <v>3080.0000000000005</v>
      </c>
      <c r="L3628" s="2">
        <f t="shared" si="509"/>
        <v>3080</v>
      </c>
      <c r="M3628" s="2">
        <f t="shared" si="510"/>
        <v>3080</v>
      </c>
      <c r="N3628" s="2">
        <f t="shared" si="511"/>
        <v>3080</v>
      </c>
      <c r="O3628">
        <f t="shared" si="505"/>
        <v>2023</v>
      </c>
      <c r="P3628" t="str">
        <f t="shared" si="506"/>
        <v>Aug</v>
      </c>
      <c r="Q3628" t="str">
        <f t="shared" si="507"/>
        <v>Aug-2023</v>
      </c>
      <c r="R3628" s="2" t="str">
        <f t="shared" si="512"/>
        <v>CHILDREN</v>
      </c>
    </row>
    <row r="3629" spans="1:18" x14ac:dyDescent="0.35">
      <c r="A3629" s="1">
        <v>45261</v>
      </c>
      <c r="B3629" t="s">
        <v>3661</v>
      </c>
      <c r="C3629">
        <v>68</v>
      </c>
      <c r="D3629" t="s">
        <v>14</v>
      </c>
      <c r="E3629" t="s">
        <v>33</v>
      </c>
      <c r="F3629" t="s">
        <v>11</v>
      </c>
      <c r="G3629" s="6">
        <f>VLOOKUP(F3629,S$11:$T$15, 2, FALSE)</f>
        <v>2503.6022787783868</v>
      </c>
      <c r="H3629" t="s">
        <v>28</v>
      </c>
      <c r="I3629" s="2">
        <v>1292.77</v>
      </c>
      <c r="J3629" t="str">
        <f t="shared" si="508"/>
        <v>&gt;59</v>
      </c>
      <c r="K3629" s="2">
        <f t="shared" si="504"/>
        <v>1422.047</v>
      </c>
      <c r="L3629" s="2">
        <f t="shared" si="509"/>
        <v>1422</v>
      </c>
      <c r="M3629" s="2">
        <f t="shared" si="510"/>
        <v>1423</v>
      </c>
      <c r="N3629" s="2">
        <f t="shared" si="511"/>
        <v>1422</v>
      </c>
      <c r="O3629">
        <f t="shared" si="505"/>
        <v>2023</v>
      </c>
      <c r="P3629" t="str">
        <f t="shared" si="506"/>
        <v>Dec</v>
      </c>
      <c r="Q3629" t="str">
        <f t="shared" si="507"/>
        <v>Dec-2023</v>
      </c>
      <c r="R3629" s="2" t="str">
        <f t="shared" si="512"/>
        <v>ADULTS</v>
      </c>
    </row>
    <row r="3630" spans="1:18" x14ac:dyDescent="0.35">
      <c r="A3630" s="1">
        <v>44689</v>
      </c>
      <c r="B3630" t="s">
        <v>3662</v>
      </c>
      <c r="C3630">
        <v>27</v>
      </c>
      <c r="D3630" t="s">
        <v>9</v>
      </c>
      <c r="E3630" t="s">
        <v>22</v>
      </c>
      <c r="F3630" t="s">
        <v>23</v>
      </c>
      <c r="G3630" s="6">
        <f>VLOOKUP(F3630,S$11:$T$15, 2, FALSE)</f>
        <v>2440.2966694490819</v>
      </c>
      <c r="H3630" t="s">
        <v>28</v>
      </c>
      <c r="I3630" s="2">
        <v>4783.53</v>
      </c>
      <c r="J3630" t="str">
        <f t="shared" si="508"/>
        <v>18-39</v>
      </c>
      <c r="K3630" s="2">
        <f t="shared" si="504"/>
        <v>5261.8829999999998</v>
      </c>
      <c r="L3630" s="2">
        <f t="shared" si="509"/>
        <v>5262</v>
      </c>
      <c r="M3630" s="2">
        <f t="shared" si="510"/>
        <v>5262</v>
      </c>
      <c r="N3630" s="2">
        <f t="shared" si="511"/>
        <v>5261</v>
      </c>
      <c r="O3630">
        <f t="shared" si="505"/>
        <v>2022</v>
      </c>
      <c r="P3630" t="str">
        <f t="shared" si="506"/>
        <v>May</v>
      </c>
      <c r="Q3630" t="str">
        <f t="shared" si="507"/>
        <v>May-2022</v>
      </c>
      <c r="R3630" s="2" t="str">
        <f t="shared" si="512"/>
        <v>ADULTS</v>
      </c>
    </row>
    <row r="3631" spans="1:18" x14ac:dyDescent="0.35">
      <c r="A3631" s="1">
        <v>44945</v>
      </c>
      <c r="B3631" t="s">
        <v>3663</v>
      </c>
      <c r="C3631">
        <v>65</v>
      </c>
      <c r="D3631" t="s">
        <v>14</v>
      </c>
      <c r="E3631" t="s">
        <v>35</v>
      </c>
      <c r="F3631" t="s">
        <v>11</v>
      </c>
      <c r="G3631" s="6">
        <f>VLOOKUP(F3631,S$11:$T$15, 2, FALSE)</f>
        <v>2503.6022787783868</v>
      </c>
      <c r="H3631" t="s">
        <v>37</v>
      </c>
      <c r="I3631" s="2">
        <v>2572.7399999999998</v>
      </c>
      <c r="J3631" t="str">
        <f t="shared" si="508"/>
        <v>&gt;59</v>
      </c>
      <c r="K3631" s="2">
        <f t="shared" si="504"/>
        <v>2830.0140000000001</v>
      </c>
      <c r="L3631" s="2">
        <f t="shared" si="509"/>
        <v>2830</v>
      </c>
      <c r="M3631" s="2">
        <f t="shared" si="510"/>
        <v>2831</v>
      </c>
      <c r="N3631" s="2">
        <f t="shared" si="511"/>
        <v>2830</v>
      </c>
      <c r="O3631">
        <f t="shared" si="505"/>
        <v>2023</v>
      </c>
      <c r="P3631" t="str">
        <f t="shared" si="506"/>
        <v>Jan</v>
      </c>
      <c r="Q3631" t="str">
        <f t="shared" si="507"/>
        <v>Jan-2023</v>
      </c>
      <c r="R3631" s="2" t="str">
        <f t="shared" si="512"/>
        <v>ADULTS</v>
      </c>
    </row>
    <row r="3632" spans="1:18" x14ac:dyDescent="0.35">
      <c r="A3632" s="1">
        <v>44621</v>
      </c>
      <c r="B3632" t="s">
        <v>3664</v>
      </c>
      <c r="C3632">
        <v>0</v>
      </c>
      <c r="D3632" t="s">
        <v>9</v>
      </c>
      <c r="E3632" t="s">
        <v>35</v>
      </c>
      <c r="F3632" t="s">
        <v>11</v>
      </c>
      <c r="G3632" s="6">
        <f>VLOOKUP(F3632,S$11:$T$15, 2, FALSE)</f>
        <v>2503.6022787783868</v>
      </c>
      <c r="H3632" t="s">
        <v>37</v>
      </c>
      <c r="I3632" s="2">
        <v>325.2</v>
      </c>
      <c r="J3632" t="str">
        <f t="shared" si="508"/>
        <v>0-17</v>
      </c>
      <c r="K3632" s="2">
        <f t="shared" si="504"/>
        <v>357.72</v>
      </c>
      <c r="L3632" s="2">
        <f t="shared" si="509"/>
        <v>358</v>
      </c>
      <c r="M3632" s="2">
        <f t="shared" si="510"/>
        <v>358</v>
      </c>
      <c r="N3632" s="2">
        <f t="shared" si="511"/>
        <v>357</v>
      </c>
      <c r="O3632">
        <f t="shared" si="505"/>
        <v>2022</v>
      </c>
      <c r="P3632" t="str">
        <f t="shared" si="506"/>
        <v>Mar</v>
      </c>
      <c r="Q3632" t="str">
        <f t="shared" si="507"/>
        <v>Mar-2022</v>
      </c>
      <c r="R3632" s="2" t="str">
        <f t="shared" si="512"/>
        <v>CHILDREN</v>
      </c>
    </row>
    <row r="3633" spans="1:18" x14ac:dyDescent="0.35">
      <c r="A3633" s="1">
        <v>44774</v>
      </c>
      <c r="B3633" t="s">
        <v>3665</v>
      </c>
      <c r="C3633">
        <v>75</v>
      </c>
      <c r="D3633" t="s">
        <v>9</v>
      </c>
      <c r="E3633" t="s">
        <v>35</v>
      </c>
      <c r="F3633" t="s">
        <v>23</v>
      </c>
      <c r="G3633" s="6">
        <f>VLOOKUP(F3633,S$11:$T$15, 2, FALSE)</f>
        <v>2440.2966694490819</v>
      </c>
      <c r="H3633" t="s">
        <v>40</v>
      </c>
      <c r="I3633" s="2">
        <v>4537.12</v>
      </c>
      <c r="J3633" t="str">
        <f t="shared" si="508"/>
        <v>&gt;59</v>
      </c>
      <c r="K3633" s="2">
        <f t="shared" si="504"/>
        <v>4990.8320000000003</v>
      </c>
      <c r="L3633" s="2">
        <f t="shared" si="509"/>
        <v>4991</v>
      </c>
      <c r="M3633" s="2">
        <f t="shared" si="510"/>
        <v>4991</v>
      </c>
      <c r="N3633" s="2">
        <f t="shared" si="511"/>
        <v>4990</v>
      </c>
      <c r="O3633">
        <f t="shared" si="505"/>
        <v>2022</v>
      </c>
      <c r="P3633" t="str">
        <f t="shared" si="506"/>
        <v>Aug</v>
      </c>
      <c r="Q3633" t="str">
        <f t="shared" si="507"/>
        <v>Aug-2022</v>
      </c>
      <c r="R3633" s="2" t="str">
        <f t="shared" si="512"/>
        <v>ADULTS</v>
      </c>
    </row>
    <row r="3634" spans="1:18" x14ac:dyDescent="0.35">
      <c r="A3634" s="1">
        <v>44811</v>
      </c>
      <c r="B3634" t="s">
        <v>3666</v>
      </c>
      <c r="C3634">
        <v>43</v>
      </c>
      <c r="D3634" t="s">
        <v>14</v>
      </c>
      <c r="E3634" t="s">
        <v>25</v>
      </c>
      <c r="F3634" t="s">
        <v>30</v>
      </c>
      <c r="G3634" s="6">
        <f>VLOOKUP(F3634,S$11:$T$15, 2, FALSE)</f>
        <v>2496.7676064257025</v>
      </c>
      <c r="H3634" t="s">
        <v>28</v>
      </c>
      <c r="I3634" s="2">
        <v>2349.0100000000002</v>
      </c>
      <c r="J3634" t="str">
        <f t="shared" si="508"/>
        <v>40-59</v>
      </c>
      <c r="K3634" s="2">
        <f t="shared" si="504"/>
        <v>2583.9110000000005</v>
      </c>
      <c r="L3634" s="2">
        <f t="shared" si="509"/>
        <v>2584</v>
      </c>
      <c r="M3634" s="2">
        <f t="shared" si="510"/>
        <v>2584</v>
      </c>
      <c r="N3634" s="2">
        <f t="shared" si="511"/>
        <v>2583</v>
      </c>
      <c r="O3634">
        <f t="shared" si="505"/>
        <v>2022</v>
      </c>
      <c r="P3634" t="str">
        <f t="shared" si="506"/>
        <v>Sep</v>
      </c>
      <c r="Q3634" t="str">
        <f t="shared" si="507"/>
        <v>Sep-2022</v>
      </c>
      <c r="R3634" s="2" t="str">
        <f t="shared" si="512"/>
        <v>ADULTS</v>
      </c>
    </row>
    <row r="3635" spans="1:18" x14ac:dyDescent="0.35">
      <c r="A3635" s="1">
        <v>45086</v>
      </c>
      <c r="B3635" t="s">
        <v>3667</v>
      </c>
      <c r="C3635">
        <v>24</v>
      </c>
      <c r="D3635" t="s">
        <v>9</v>
      </c>
      <c r="E3635" t="s">
        <v>35</v>
      </c>
      <c r="F3635" t="s">
        <v>30</v>
      </c>
      <c r="G3635" s="6">
        <f>VLOOKUP(F3635,S$11:$T$15, 2, FALSE)</f>
        <v>2496.7676064257025</v>
      </c>
      <c r="H3635" t="s">
        <v>28</v>
      </c>
      <c r="I3635" s="2">
        <v>2657.84</v>
      </c>
      <c r="J3635" t="str">
        <f t="shared" si="508"/>
        <v>18-39</v>
      </c>
      <c r="K3635" s="2">
        <f t="shared" si="504"/>
        <v>2923.6240000000003</v>
      </c>
      <c r="L3635" s="2">
        <f t="shared" si="509"/>
        <v>2924</v>
      </c>
      <c r="M3635" s="2">
        <f t="shared" si="510"/>
        <v>2924</v>
      </c>
      <c r="N3635" s="2">
        <f t="shared" si="511"/>
        <v>2923</v>
      </c>
      <c r="O3635">
        <f t="shared" si="505"/>
        <v>2023</v>
      </c>
      <c r="P3635" t="str">
        <f t="shared" si="506"/>
        <v>Jun</v>
      </c>
      <c r="Q3635" t="str">
        <f t="shared" si="507"/>
        <v>Jun-2023</v>
      </c>
      <c r="R3635" s="2" t="str">
        <f t="shared" si="512"/>
        <v>ADULTS</v>
      </c>
    </row>
    <row r="3636" spans="1:18" x14ac:dyDescent="0.35">
      <c r="A3636" s="1">
        <v>45066</v>
      </c>
      <c r="B3636" t="s">
        <v>3668</v>
      </c>
      <c r="C3636">
        <v>55</v>
      </c>
      <c r="D3636" t="s">
        <v>9</v>
      </c>
      <c r="E3636" t="s">
        <v>27</v>
      </c>
      <c r="F3636" t="s">
        <v>16</v>
      </c>
      <c r="G3636" s="6">
        <f>VLOOKUP(F3636,S$11:$T$15, 2, FALSE)</f>
        <v>2509.1716796874998</v>
      </c>
      <c r="H3636" t="s">
        <v>28</v>
      </c>
      <c r="I3636" s="2">
        <v>1505.69</v>
      </c>
      <c r="J3636" t="str">
        <f t="shared" si="508"/>
        <v>40-59</v>
      </c>
      <c r="K3636" s="2">
        <f t="shared" si="504"/>
        <v>1656.2590000000002</v>
      </c>
      <c r="L3636" s="2">
        <f t="shared" si="509"/>
        <v>1656</v>
      </c>
      <c r="M3636" s="2">
        <f t="shared" si="510"/>
        <v>1657</v>
      </c>
      <c r="N3636" s="2">
        <f t="shared" si="511"/>
        <v>1656</v>
      </c>
      <c r="O3636">
        <f t="shared" si="505"/>
        <v>2023</v>
      </c>
      <c r="P3636" t="str">
        <f t="shared" si="506"/>
        <v>May</v>
      </c>
      <c r="Q3636" t="str">
        <f t="shared" si="507"/>
        <v>May-2023</v>
      </c>
      <c r="R3636" s="2" t="str">
        <f t="shared" si="512"/>
        <v>ADULTS</v>
      </c>
    </row>
    <row r="3637" spans="1:18" x14ac:dyDescent="0.35">
      <c r="A3637" s="1">
        <v>44926</v>
      </c>
      <c r="B3637" t="s">
        <v>3669</v>
      </c>
      <c r="C3637">
        <v>24</v>
      </c>
      <c r="D3637" t="s">
        <v>14</v>
      </c>
      <c r="E3637" t="s">
        <v>35</v>
      </c>
      <c r="F3637" t="s">
        <v>11</v>
      </c>
      <c r="G3637" s="6">
        <f>VLOOKUP(F3637,S$11:$T$15, 2, FALSE)</f>
        <v>2503.6022787783868</v>
      </c>
      <c r="H3637" t="s">
        <v>40</v>
      </c>
      <c r="I3637" s="2">
        <v>1497.98</v>
      </c>
      <c r="J3637" t="str">
        <f t="shared" si="508"/>
        <v>18-39</v>
      </c>
      <c r="K3637" s="2">
        <f t="shared" si="504"/>
        <v>1647.7780000000002</v>
      </c>
      <c r="L3637" s="2">
        <f t="shared" si="509"/>
        <v>1648</v>
      </c>
      <c r="M3637" s="2">
        <f t="shared" si="510"/>
        <v>1648</v>
      </c>
      <c r="N3637" s="2">
        <f t="shared" si="511"/>
        <v>1647</v>
      </c>
      <c r="O3637">
        <f t="shared" si="505"/>
        <v>2022</v>
      </c>
      <c r="P3637" t="str">
        <f t="shared" si="506"/>
        <v>Dec</v>
      </c>
      <c r="Q3637" t="str">
        <f t="shared" si="507"/>
        <v>Dec-2022</v>
      </c>
      <c r="R3637" s="2" t="str">
        <f t="shared" si="512"/>
        <v>ADULTS</v>
      </c>
    </row>
    <row r="3638" spans="1:18" x14ac:dyDescent="0.35">
      <c r="A3638" s="1">
        <v>44911</v>
      </c>
      <c r="B3638" t="s">
        <v>3670</v>
      </c>
      <c r="C3638">
        <v>88</v>
      </c>
      <c r="D3638" t="s">
        <v>21</v>
      </c>
      <c r="E3638" t="s">
        <v>25</v>
      </c>
      <c r="F3638" t="s">
        <v>30</v>
      </c>
      <c r="G3638" s="6">
        <f>VLOOKUP(F3638,S$11:$T$15, 2, FALSE)</f>
        <v>2496.7676064257025</v>
      </c>
      <c r="H3638" t="s">
        <v>17</v>
      </c>
      <c r="I3638" s="2">
        <v>3325.62</v>
      </c>
      <c r="J3638" t="str">
        <f t="shared" si="508"/>
        <v>&gt;59</v>
      </c>
      <c r="K3638" s="2">
        <f t="shared" si="504"/>
        <v>3658.1820000000002</v>
      </c>
      <c r="L3638" s="2">
        <f t="shared" si="509"/>
        <v>3658</v>
      </c>
      <c r="M3638" s="2">
        <f t="shared" si="510"/>
        <v>3659</v>
      </c>
      <c r="N3638" s="2">
        <f t="shared" si="511"/>
        <v>3658</v>
      </c>
      <c r="O3638">
        <f t="shared" si="505"/>
        <v>2022</v>
      </c>
      <c r="P3638" t="str">
        <f t="shared" si="506"/>
        <v>Dec</v>
      </c>
      <c r="Q3638" t="str">
        <f t="shared" si="507"/>
        <v>Dec-2022</v>
      </c>
      <c r="R3638" s="2" t="str">
        <f t="shared" si="512"/>
        <v>ADULTS</v>
      </c>
    </row>
    <row r="3639" spans="1:18" x14ac:dyDescent="0.35">
      <c r="A3639" s="1">
        <v>45168</v>
      </c>
      <c r="B3639" t="s">
        <v>3671</v>
      </c>
      <c r="C3639">
        <v>77</v>
      </c>
      <c r="D3639" t="s">
        <v>9</v>
      </c>
      <c r="E3639" t="s">
        <v>19</v>
      </c>
      <c r="F3639" t="s">
        <v>11</v>
      </c>
      <c r="G3639" s="6">
        <f>VLOOKUP(F3639,S$11:$T$15, 2, FALSE)</f>
        <v>2503.6022787783868</v>
      </c>
      <c r="H3639" t="s">
        <v>37</v>
      </c>
      <c r="I3639" s="2">
        <v>1284.19</v>
      </c>
      <c r="J3639" t="str">
        <f t="shared" si="508"/>
        <v>&gt;59</v>
      </c>
      <c r="K3639" s="2">
        <f t="shared" si="504"/>
        <v>1412.6090000000002</v>
      </c>
      <c r="L3639" s="2">
        <f t="shared" si="509"/>
        <v>1413</v>
      </c>
      <c r="M3639" s="2">
        <f t="shared" si="510"/>
        <v>1413</v>
      </c>
      <c r="N3639" s="2">
        <f t="shared" si="511"/>
        <v>1412</v>
      </c>
      <c r="O3639">
        <f t="shared" si="505"/>
        <v>2023</v>
      </c>
      <c r="P3639" t="str">
        <f t="shared" si="506"/>
        <v>Aug</v>
      </c>
      <c r="Q3639" t="str">
        <f t="shared" si="507"/>
        <v>Aug-2023</v>
      </c>
      <c r="R3639" s="2" t="str">
        <f t="shared" si="512"/>
        <v>ADULTS</v>
      </c>
    </row>
    <row r="3640" spans="1:18" x14ac:dyDescent="0.35">
      <c r="A3640" s="1">
        <v>44853</v>
      </c>
      <c r="B3640" t="s">
        <v>3672</v>
      </c>
      <c r="C3640">
        <v>21</v>
      </c>
      <c r="D3640" t="s">
        <v>21</v>
      </c>
      <c r="E3640" t="s">
        <v>10</v>
      </c>
      <c r="F3640" t="s">
        <v>11</v>
      </c>
      <c r="G3640" s="6">
        <f>VLOOKUP(F3640,S$11:$T$15, 2, FALSE)</f>
        <v>2503.6022787783868</v>
      </c>
      <c r="H3640" t="s">
        <v>12</v>
      </c>
      <c r="I3640" s="2">
        <v>3214.7</v>
      </c>
      <c r="J3640" t="str">
        <f t="shared" si="508"/>
        <v>18-39</v>
      </c>
      <c r="K3640" s="2">
        <f t="shared" si="504"/>
        <v>3536.17</v>
      </c>
      <c r="L3640" s="2">
        <f t="shared" si="509"/>
        <v>3536</v>
      </c>
      <c r="M3640" s="2">
        <f t="shared" si="510"/>
        <v>3537</v>
      </c>
      <c r="N3640" s="2">
        <f t="shared" si="511"/>
        <v>3536</v>
      </c>
      <c r="O3640">
        <f t="shared" si="505"/>
        <v>2022</v>
      </c>
      <c r="P3640" t="str">
        <f t="shared" si="506"/>
        <v>Oct</v>
      </c>
      <c r="Q3640" t="str">
        <f t="shared" si="507"/>
        <v>Oct-2022</v>
      </c>
      <c r="R3640" s="2" t="str">
        <f t="shared" si="512"/>
        <v>ADULTS</v>
      </c>
    </row>
    <row r="3641" spans="1:18" x14ac:dyDescent="0.35">
      <c r="A3641" s="1">
        <v>44716</v>
      </c>
      <c r="B3641" t="s">
        <v>3673</v>
      </c>
      <c r="C3641">
        <v>83</v>
      </c>
      <c r="D3641" t="s">
        <v>14</v>
      </c>
      <c r="E3641" t="s">
        <v>35</v>
      </c>
      <c r="F3641" t="s">
        <v>16</v>
      </c>
      <c r="G3641" s="6">
        <f>VLOOKUP(F3641,S$11:$T$15, 2, FALSE)</f>
        <v>2509.1716796874998</v>
      </c>
      <c r="H3641" t="s">
        <v>37</v>
      </c>
      <c r="I3641" s="2">
        <v>4379.46</v>
      </c>
      <c r="J3641" t="str">
        <f t="shared" si="508"/>
        <v>&gt;59</v>
      </c>
      <c r="K3641" s="2">
        <f t="shared" si="504"/>
        <v>4817.4060000000009</v>
      </c>
      <c r="L3641" s="2">
        <f t="shared" si="509"/>
        <v>4817</v>
      </c>
      <c r="M3641" s="2">
        <f t="shared" si="510"/>
        <v>4818</v>
      </c>
      <c r="N3641" s="2">
        <f t="shared" si="511"/>
        <v>4817</v>
      </c>
      <c r="O3641">
        <f t="shared" si="505"/>
        <v>2022</v>
      </c>
      <c r="P3641" t="str">
        <f t="shared" si="506"/>
        <v>Jun</v>
      </c>
      <c r="Q3641" t="str">
        <f t="shared" si="507"/>
        <v>Jun-2022</v>
      </c>
      <c r="R3641" s="2" t="str">
        <f t="shared" si="512"/>
        <v>ADULTS</v>
      </c>
    </row>
    <row r="3642" spans="1:18" x14ac:dyDescent="0.35">
      <c r="A3642" s="1">
        <v>44709</v>
      </c>
      <c r="B3642" t="s">
        <v>3674</v>
      </c>
      <c r="C3642">
        <v>32</v>
      </c>
      <c r="D3642" t="s">
        <v>21</v>
      </c>
      <c r="E3642" t="s">
        <v>15</v>
      </c>
      <c r="F3642" t="s">
        <v>30</v>
      </c>
      <c r="G3642" s="6">
        <f>VLOOKUP(F3642,S$11:$T$15, 2, FALSE)</f>
        <v>2496.7676064257025</v>
      </c>
      <c r="H3642" t="s">
        <v>40</v>
      </c>
      <c r="I3642" s="2">
        <v>2188</v>
      </c>
      <c r="J3642" t="str">
        <f t="shared" si="508"/>
        <v>18-39</v>
      </c>
      <c r="K3642" s="2">
        <f t="shared" si="504"/>
        <v>2406.8000000000002</v>
      </c>
      <c r="L3642" s="2">
        <f t="shared" si="509"/>
        <v>2407</v>
      </c>
      <c r="M3642" s="2">
        <f t="shared" si="510"/>
        <v>2407</v>
      </c>
      <c r="N3642" s="2">
        <f t="shared" si="511"/>
        <v>2406</v>
      </c>
      <c r="O3642">
        <f t="shared" si="505"/>
        <v>2022</v>
      </c>
      <c r="P3642" t="str">
        <f t="shared" si="506"/>
        <v>May</v>
      </c>
      <c r="Q3642" t="str">
        <f t="shared" si="507"/>
        <v>May-2022</v>
      </c>
      <c r="R3642" s="2" t="str">
        <f t="shared" si="512"/>
        <v>ADULTS</v>
      </c>
    </row>
    <row r="3643" spans="1:18" x14ac:dyDescent="0.35">
      <c r="A3643" s="1">
        <v>44948</v>
      </c>
      <c r="B3643" t="s">
        <v>3675</v>
      </c>
      <c r="C3643">
        <v>18</v>
      </c>
      <c r="D3643" t="s">
        <v>9</v>
      </c>
      <c r="E3643" t="s">
        <v>10</v>
      </c>
      <c r="F3643" t="s">
        <v>23</v>
      </c>
      <c r="G3643" s="6">
        <f>VLOOKUP(F3643,S$11:$T$15, 2, FALSE)</f>
        <v>2440.2966694490819</v>
      </c>
      <c r="H3643" t="s">
        <v>40</v>
      </c>
      <c r="I3643" s="2">
        <v>1970.97</v>
      </c>
      <c r="J3643" t="str">
        <f t="shared" si="508"/>
        <v>18-39</v>
      </c>
      <c r="K3643" s="2">
        <f t="shared" si="504"/>
        <v>2168.067</v>
      </c>
      <c r="L3643" s="2">
        <f t="shared" si="509"/>
        <v>2168</v>
      </c>
      <c r="M3643" s="2">
        <f t="shared" si="510"/>
        <v>2169</v>
      </c>
      <c r="N3643" s="2">
        <f t="shared" si="511"/>
        <v>2168</v>
      </c>
      <c r="O3643">
        <f t="shared" si="505"/>
        <v>2023</v>
      </c>
      <c r="P3643" t="str">
        <f t="shared" si="506"/>
        <v>Jan</v>
      </c>
      <c r="Q3643" t="str">
        <f t="shared" si="507"/>
        <v>Jan-2023</v>
      </c>
      <c r="R3643" s="2" t="str">
        <f t="shared" si="512"/>
        <v>ADULTS</v>
      </c>
    </row>
    <row r="3644" spans="1:18" x14ac:dyDescent="0.35">
      <c r="A3644" s="1">
        <v>44951</v>
      </c>
      <c r="B3644" t="s">
        <v>3676</v>
      </c>
      <c r="C3644">
        <v>18</v>
      </c>
      <c r="D3644" t="s">
        <v>9</v>
      </c>
      <c r="E3644" t="s">
        <v>15</v>
      </c>
      <c r="F3644" t="s">
        <v>16</v>
      </c>
      <c r="G3644" s="6">
        <f>VLOOKUP(F3644,S$11:$T$15, 2, FALSE)</f>
        <v>2509.1716796874998</v>
      </c>
      <c r="H3644" t="s">
        <v>40</v>
      </c>
      <c r="I3644" s="2">
        <v>3463.17</v>
      </c>
      <c r="J3644" t="str">
        <f t="shared" si="508"/>
        <v>18-39</v>
      </c>
      <c r="K3644" s="2">
        <f t="shared" si="504"/>
        <v>3809.4870000000005</v>
      </c>
      <c r="L3644" s="2">
        <f t="shared" si="509"/>
        <v>3809</v>
      </c>
      <c r="M3644" s="2">
        <f t="shared" si="510"/>
        <v>3810</v>
      </c>
      <c r="N3644" s="2">
        <f t="shared" si="511"/>
        <v>3809</v>
      </c>
      <c r="O3644">
        <f t="shared" si="505"/>
        <v>2023</v>
      </c>
      <c r="P3644" t="str">
        <f t="shared" si="506"/>
        <v>Jan</v>
      </c>
      <c r="Q3644" t="str">
        <f t="shared" si="507"/>
        <v>Jan-2023</v>
      </c>
      <c r="R3644" s="2" t="str">
        <f t="shared" si="512"/>
        <v>ADULTS</v>
      </c>
    </row>
    <row r="3645" spans="1:18" x14ac:dyDescent="0.35">
      <c r="A3645" s="1">
        <v>44852</v>
      </c>
      <c r="B3645" t="s">
        <v>3677</v>
      </c>
      <c r="C3645">
        <v>58</v>
      </c>
      <c r="D3645" t="s">
        <v>14</v>
      </c>
      <c r="E3645" t="s">
        <v>15</v>
      </c>
      <c r="F3645" t="s">
        <v>16</v>
      </c>
      <c r="G3645" s="6">
        <f>VLOOKUP(F3645,S$11:$T$15, 2, FALSE)</f>
        <v>2509.1716796874998</v>
      </c>
      <c r="H3645" t="s">
        <v>12</v>
      </c>
      <c r="I3645" s="2">
        <v>838.09</v>
      </c>
      <c r="J3645" t="str">
        <f t="shared" si="508"/>
        <v>40-59</v>
      </c>
      <c r="K3645" s="2">
        <f t="shared" si="504"/>
        <v>921.89900000000011</v>
      </c>
      <c r="L3645" s="2">
        <f t="shared" si="509"/>
        <v>922</v>
      </c>
      <c r="M3645" s="2">
        <f t="shared" si="510"/>
        <v>922</v>
      </c>
      <c r="N3645" s="2">
        <f t="shared" si="511"/>
        <v>921</v>
      </c>
      <c r="O3645">
        <f t="shared" si="505"/>
        <v>2022</v>
      </c>
      <c r="P3645" t="str">
        <f t="shared" si="506"/>
        <v>Oct</v>
      </c>
      <c r="Q3645" t="str">
        <f t="shared" si="507"/>
        <v>Oct-2022</v>
      </c>
      <c r="R3645" s="2" t="str">
        <f t="shared" si="512"/>
        <v>ADULTS</v>
      </c>
    </row>
    <row r="3646" spans="1:18" x14ac:dyDescent="0.35">
      <c r="A3646" s="1">
        <v>45033</v>
      </c>
      <c r="B3646" t="s">
        <v>3678</v>
      </c>
      <c r="C3646">
        <v>78</v>
      </c>
      <c r="D3646" t="s">
        <v>21</v>
      </c>
      <c r="E3646" t="s">
        <v>33</v>
      </c>
      <c r="F3646" t="s">
        <v>30</v>
      </c>
      <c r="G3646" s="6">
        <f>VLOOKUP(F3646,S$11:$T$15, 2, FALSE)</f>
        <v>2496.7676064257025</v>
      </c>
      <c r="H3646" t="s">
        <v>37</v>
      </c>
      <c r="I3646" s="2">
        <v>740.93</v>
      </c>
      <c r="J3646" t="str">
        <f t="shared" si="508"/>
        <v>&gt;59</v>
      </c>
      <c r="K3646" s="2">
        <f t="shared" si="504"/>
        <v>815.02300000000002</v>
      </c>
      <c r="L3646" s="2">
        <f t="shared" si="509"/>
        <v>815</v>
      </c>
      <c r="M3646" s="2">
        <f t="shared" si="510"/>
        <v>816</v>
      </c>
      <c r="N3646" s="2">
        <f t="shared" si="511"/>
        <v>815</v>
      </c>
      <c r="O3646">
        <f t="shared" si="505"/>
        <v>2023</v>
      </c>
      <c r="P3646" t="str">
        <f t="shared" si="506"/>
        <v>Apr</v>
      </c>
      <c r="Q3646" t="str">
        <f t="shared" si="507"/>
        <v>Apr-2023</v>
      </c>
      <c r="R3646" s="2" t="str">
        <f t="shared" si="512"/>
        <v>ADULTS</v>
      </c>
    </row>
    <row r="3647" spans="1:18" x14ac:dyDescent="0.35">
      <c r="A3647" s="1">
        <v>44785</v>
      </c>
      <c r="B3647" t="s">
        <v>3679</v>
      </c>
      <c r="C3647">
        <v>11</v>
      </c>
      <c r="D3647" t="s">
        <v>21</v>
      </c>
      <c r="E3647" t="s">
        <v>33</v>
      </c>
      <c r="F3647" t="s">
        <v>11</v>
      </c>
      <c r="G3647" s="6">
        <f>VLOOKUP(F3647,S$11:$T$15, 2, FALSE)</f>
        <v>2503.6022787783868</v>
      </c>
      <c r="H3647" t="s">
        <v>40</v>
      </c>
      <c r="I3647" s="2">
        <v>4174.22</v>
      </c>
      <c r="J3647" t="str">
        <f t="shared" si="508"/>
        <v>0-17</v>
      </c>
      <c r="K3647" s="2">
        <f t="shared" si="504"/>
        <v>4591.6420000000007</v>
      </c>
      <c r="L3647" s="2">
        <f t="shared" si="509"/>
        <v>4592</v>
      </c>
      <c r="M3647" s="2">
        <f t="shared" si="510"/>
        <v>4592</v>
      </c>
      <c r="N3647" s="2">
        <f t="shared" si="511"/>
        <v>4591</v>
      </c>
      <c r="O3647">
        <f t="shared" si="505"/>
        <v>2022</v>
      </c>
      <c r="P3647" t="str">
        <f t="shared" si="506"/>
        <v>Aug</v>
      </c>
      <c r="Q3647" t="str">
        <f t="shared" si="507"/>
        <v>Aug-2022</v>
      </c>
      <c r="R3647" s="2" t="str">
        <f t="shared" si="512"/>
        <v>CHILDREN</v>
      </c>
    </row>
    <row r="3648" spans="1:18" x14ac:dyDescent="0.35">
      <c r="A3648" s="1">
        <v>44704</v>
      </c>
      <c r="B3648" t="s">
        <v>3680</v>
      </c>
      <c r="C3648">
        <v>24</v>
      </c>
      <c r="D3648" t="s">
        <v>9</v>
      </c>
      <c r="E3648" t="s">
        <v>25</v>
      </c>
      <c r="F3648" t="s">
        <v>30</v>
      </c>
      <c r="G3648" s="6">
        <f>VLOOKUP(F3648,S$11:$T$15, 2, FALSE)</f>
        <v>2496.7676064257025</v>
      </c>
      <c r="H3648" t="s">
        <v>67</v>
      </c>
      <c r="I3648" s="2">
        <v>1061.25</v>
      </c>
      <c r="J3648" t="str">
        <f t="shared" si="508"/>
        <v>18-39</v>
      </c>
      <c r="K3648" s="2">
        <f t="shared" si="504"/>
        <v>1167.375</v>
      </c>
      <c r="L3648" s="2">
        <f t="shared" si="509"/>
        <v>1167</v>
      </c>
      <c r="M3648" s="2">
        <f t="shared" si="510"/>
        <v>1168</v>
      </c>
      <c r="N3648" s="2">
        <f t="shared" si="511"/>
        <v>1167</v>
      </c>
      <c r="O3648">
        <f t="shared" si="505"/>
        <v>2022</v>
      </c>
      <c r="P3648" t="str">
        <f t="shared" si="506"/>
        <v>May</v>
      </c>
      <c r="Q3648" t="str">
        <f t="shared" si="507"/>
        <v>May-2022</v>
      </c>
      <c r="R3648" s="2" t="str">
        <f t="shared" si="512"/>
        <v>ADULTS</v>
      </c>
    </row>
    <row r="3649" spans="1:18" x14ac:dyDescent="0.35">
      <c r="A3649" s="1">
        <v>44880</v>
      </c>
      <c r="B3649" t="s">
        <v>3681</v>
      </c>
      <c r="C3649">
        <v>10</v>
      </c>
      <c r="D3649" t="s">
        <v>21</v>
      </c>
      <c r="E3649" t="s">
        <v>15</v>
      </c>
      <c r="F3649" t="s">
        <v>11</v>
      </c>
      <c r="G3649" s="6">
        <f>VLOOKUP(F3649,S$11:$T$15, 2, FALSE)</f>
        <v>2503.6022787783868</v>
      </c>
      <c r="H3649" t="s">
        <v>28</v>
      </c>
      <c r="I3649" s="2">
        <v>2215.0700000000002</v>
      </c>
      <c r="J3649" t="str">
        <f t="shared" si="508"/>
        <v>0-17</v>
      </c>
      <c r="K3649" s="2">
        <f t="shared" si="504"/>
        <v>2436.5770000000002</v>
      </c>
      <c r="L3649" s="2">
        <f t="shared" si="509"/>
        <v>2437</v>
      </c>
      <c r="M3649" s="2">
        <f t="shared" si="510"/>
        <v>2437</v>
      </c>
      <c r="N3649" s="2">
        <f t="shared" si="511"/>
        <v>2436</v>
      </c>
      <c r="O3649">
        <f t="shared" si="505"/>
        <v>2022</v>
      </c>
      <c r="P3649" t="str">
        <f t="shared" si="506"/>
        <v>Nov</v>
      </c>
      <c r="Q3649" t="str">
        <f t="shared" si="507"/>
        <v>Nov-2022</v>
      </c>
      <c r="R3649" s="2" t="str">
        <f t="shared" si="512"/>
        <v>CHILDREN</v>
      </c>
    </row>
    <row r="3650" spans="1:18" x14ac:dyDescent="0.35">
      <c r="A3650" s="1">
        <v>44776</v>
      </c>
      <c r="B3650" t="s">
        <v>3682</v>
      </c>
      <c r="C3650">
        <v>17</v>
      </c>
      <c r="D3650" t="s">
        <v>21</v>
      </c>
      <c r="E3650" t="s">
        <v>25</v>
      </c>
      <c r="F3650" t="s">
        <v>23</v>
      </c>
      <c r="G3650" s="6">
        <f>VLOOKUP(F3650,S$11:$T$15, 2, FALSE)</f>
        <v>2440.2966694490819</v>
      </c>
      <c r="H3650" t="s">
        <v>37</v>
      </c>
      <c r="I3650" s="2">
        <v>241.91</v>
      </c>
      <c r="J3650" t="str">
        <f t="shared" si="508"/>
        <v>0-17</v>
      </c>
      <c r="K3650" s="2">
        <f t="shared" ref="K3650:K3713" si="513">I3650*1.1</f>
        <v>266.101</v>
      </c>
      <c r="L3650" s="2">
        <f t="shared" si="509"/>
        <v>266</v>
      </c>
      <c r="M3650" s="2">
        <f t="shared" si="510"/>
        <v>267</v>
      </c>
      <c r="N3650" s="2">
        <f t="shared" si="511"/>
        <v>266</v>
      </c>
      <c r="O3650">
        <f t="shared" ref="O3650:O3713" si="514">YEAR(A3650)</f>
        <v>2022</v>
      </c>
      <c r="P3650" t="str">
        <f t="shared" ref="P3650:P3713" si="515">TEXT(A3650, "MMM")</f>
        <v>Aug</v>
      </c>
      <c r="Q3650" t="str">
        <f t="shared" ref="Q3650:Q3713" si="516">TEXT(A3650, "MMM-YYYY")</f>
        <v>Aug-2022</v>
      </c>
      <c r="R3650" s="2" t="str">
        <f t="shared" si="512"/>
        <v>CHILDREN</v>
      </c>
    </row>
    <row r="3651" spans="1:18" x14ac:dyDescent="0.35">
      <c r="A3651" s="1">
        <v>44954</v>
      </c>
      <c r="B3651" t="s">
        <v>3683</v>
      </c>
      <c r="C3651">
        <v>72</v>
      </c>
      <c r="D3651" t="s">
        <v>9</v>
      </c>
      <c r="E3651" t="s">
        <v>10</v>
      </c>
      <c r="F3651" t="s">
        <v>16</v>
      </c>
      <c r="G3651" s="6">
        <f>VLOOKUP(F3651,S$11:$T$15, 2, FALSE)</f>
        <v>2509.1716796874998</v>
      </c>
      <c r="H3651" t="s">
        <v>17</v>
      </c>
      <c r="I3651" s="2">
        <v>136.93</v>
      </c>
      <c r="J3651" t="str">
        <f t="shared" ref="J3651:J3714" si="517">IF(C3651&lt;=17,"0-17",IF(C3651&lt;=39, "18-39", IF(C3651&lt;=59, "40-59", "&gt;59")))</f>
        <v>&gt;59</v>
      </c>
      <c r="K3651" s="2">
        <f t="shared" si="513"/>
        <v>150.62300000000002</v>
      </c>
      <c r="L3651" s="2">
        <f t="shared" ref="L3651:L3714" si="518">ROUND(K3651, 0)</f>
        <v>151</v>
      </c>
      <c r="M3651" s="2">
        <f t="shared" ref="M3651:M3714" si="519">ROUNDUP(K3651, 0)</f>
        <v>151</v>
      </c>
      <c r="N3651" s="2">
        <f t="shared" ref="N3651:N3714" si="520">ROUNDDOWN(K3651,0)</f>
        <v>150</v>
      </c>
      <c r="O3651">
        <f t="shared" si="514"/>
        <v>2023</v>
      </c>
      <c r="P3651" t="str">
        <f t="shared" si="515"/>
        <v>Jan</v>
      </c>
      <c r="Q3651" t="str">
        <f t="shared" si="516"/>
        <v>Jan-2023</v>
      </c>
      <c r="R3651" s="2" t="str">
        <f t="shared" ref="R3651:R3714" si="521">IF(C3651&gt;=18, "ADULTS", "CHILDREN")</f>
        <v>ADULTS</v>
      </c>
    </row>
    <row r="3652" spans="1:18" x14ac:dyDescent="0.35">
      <c r="A3652" s="1">
        <v>45258</v>
      </c>
      <c r="B3652" t="s">
        <v>3684</v>
      </c>
      <c r="C3652">
        <v>20</v>
      </c>
      <c r="D3652" t="s">
        <v>14</v>
      </c>
      <c r="E3652" t="s">
        <v>25</v>
      </c>
      <c r="F3652" t="s">
        <v>11</v>
      </c>
      <c r="G3652" s="6">
        <f>VLOOKUP(F3652,S$11:$T$15, 2, FALSE)</f>
        <v>2503.6022787783868</v>
      </c>
      <c r="H3652" t="s">
        <v>12</v>
      </c>
      <c r="I3652" s="2">
        <v>3722.34</v>
      </c>
      <c r="J3652" t="str">
        <f t="shared" si="517"/>
        <v>18-39</v>
      </c>
      <c r="K3652" s="2">
        <f t="shared" si="513"/>
        <v>4094.5740000000005</v>
      </c>
      <c r="L3652" s="2">
        <f t="shared" si="518"/>
        <v>4095</v>
      </c>
      <c r="M3652" s="2">
        <f t="shared" si="519"/>
        <v>4095</v>
      </c>
      <c r="N3652" s="2">
        <f t="shared" si="520"/>
        <v>4094</v>
      </c>
      <c r="O3652">
        <f t="shared" si="514"/>
        <v>2023</v>
      </c>
      <c r="P3652" t="str">
        <f t="shared" si="515"/>
        <v>Nov</v>
      </c>
      <c r="Q3652" t="str">
        <f t="shared" si="516"/>
        <v>Nov-2023</v>
      </c>
      <c r="R3652" s="2" t="str">
        <f t="shared" si="521"/>
        <v>ADULTS</v>
      </c>
    </row>
    <row r="3653" spans="1:18" x14ac:dyDescent="0.35">
      <c r="A3653" s="1">
        <v>45189</v>
      </c>
      <c r="B3653" t="s">
        <v>3685</v>
      </c>
      <c r="C3653">
        <v>84</v>
      </c>
      <c r="D3653" t="s">
        <v>14</v>
      </c>
      <c r="E3653" t="s">
        <v>22</v>
      </c>
      <c r="F3653" t="s">
        <v>11</v>
      </c>
      <c r="G3653" s="6">
        <f>VLOOKUP(F3653,S$11:$T$15, 2, FALSE)</f>
        <v>2503.6022787783868</v>
      </c>
      <c r="H3653" t="s">
        <v>28</v>
      </c>
      <c r="I3653" s="2">
        <v>683.39</v>
      </c>
      <c r="J3653" t="str">
        <f t="shared" si="517"/>
        <v>&gt;59</v>
      </c>
      <c r="K3653" s="2">
        <f t="shared" si="513"/>
        <v>751.72900000000004</v>
      </c>
      <c r="L3653" s="2">
        <f t="shared" si="518"/>
        <v>752</v>
      </c>
      <c r="M3653" s="2">
        <f t="shared" si="519"/>
        <v>752</v>
      </c>
      <c r="N3653" s="2">
        <f t="shared" si="520"/>
        <v>751</v>
      </c>
      <c r="O3653">
        <f t="shared" si="514"/>
        <v>2023</v>
      </c>
      <c r="P3653" t="str">
        <f t="shared" si="515"/>
        <v>Sep</v>
      </c>
      <c r="Q3653" t="str">
        <f t="shared" si="516"/>
        <v>Sep-2023</v>
      </c>
      <c r="R3653" s="2" t="str">
        <f t="shared" si="521"/>
        <v>ADULTS</v>
      </c>
    </row>
    <row r="3654" spans="1:18" x14ac:dyDescent="0.35">
      <c r="A3654" s="1">
        <v>44651</v>
      </c>
      <c r="B3654" t="s">
        <v>3686</v>
      </c>
      <c r="C3654">
        <v>80</v>
      </c>
      <c r="D3654" t="s">
        <v>21</v>
      </c>
      <c r="E3654" t="s">
        <v>25</v>
      </c>
      <c r="F3654" t="s">
        <v>23</v>
      </c>
      <c r="G3654" s="6">
        <f>VLOOKUP(F3654,S$11:$T$15, 2, FALSE)</f>
        <v>2440.2966694490819</v>
      </c>
      <c r="H3654" t="s">
        <v>40</v>
      </c>
      <c r="I3654" s="2">
        <v>3181.77</v>
      </c>
      <c r="J3654" t="str">
        <f t="shared" si="517"/>
        <v>&gt;59</v>
      </c>
      <c r="K3654" s="2">
        <f t="shared" si="513"/>
        <v>3499.9470000000001</v>
      </c>
      <c r="L3654" s="2">
        <f t="shared" si="518"/>
        <v>3500</v>
      </c>
      <c r="M3654" s="2">
        <f t="shared" si="519"/>
        <v>3500</v>
      </c>
      <c r="N3654" s="2">
        <f t="shared" si="520"/>
        <v>3499</v>
      </c>
      <c r="O3654">
        <f t="shared" si="514"/>
        <v>2022</v>
      </c>
      <c r="P3654" t="str">
        <f t="shared" si="515"/>
        <v>Mar</v>
      </c>
      <c r="Q3654" t="str">
        <f t="shared" si="516"/>
        <v>Mar-2022</v>
      </c>
      <c r="R3654" s="2" t="str">
        <f t="shared" si="521"/>
        <v>ADULTS</v>
      </c>
    </row>
    <row r="3655" spans="1:18" x14ac:dyDescent="0.35">
      <c r="A3655" s="1">
        <v>45057</v>
      </c>
      <c r="B3655" t="s">
        <v>3687</v>
      </c>
      <c r="C3655">
        <v>68</v>
      </c>
      <c r="D3655" t="s">
        <v>21</v>
      </c>
      <c r="E3655" t="s">
        <v>22</v>
      </c>
      <c r="F3655" t="s">
        <v>11</v>
      </c>
      <c r="G3655" s="6">
        <f>VLOOKUP(F3655,S$11:$T$15, 2, FALSE)</f>
        <v>2503.6022787783868</v>
      </c>
      <c r="H3655" t="s">
        <v>40</v>
      </c>
      <c r="I3655" s="2">
        <v>1161.2</v>
      </c>
      <c r="J3655" t="str">
        <f t="shared" si="517"/>
        <v>&gt;59</v>
      </c>
      <c r="K3655" s="2">
        <f t="shared" si="513"/>
        <v>1277.3200000000002</v>
      </c>
      <c r="L3655" s="2">
        <f t="shared" si="518"/>
        <v>1277</v>
      </c>
      <c r="M3655" s="2">
        <f t="shared" si="519"/>
        <v>1278</v>
      </c>
      <c r="N3655" s="2">
        <f t="shared" si="520"/>
        <v>1277</v>
      </c>
      <c r="O3655">
        <f t="shared" si="514"/>
        <v>2023</v>
      </c>
      <c r="P3655" t="str">
        <f t="shared" si="515"/>
        <v>May</v>
      </c>
      <c r="Q3655" t="str">
        <f t="shared" si="516"/>
        <v>May-2023</v>
      </c>
      <c r="R3655" s="2" t="str">
        <f t="shared" si="521"/>
        <v>ADULTS</v>
      </c>
    </row>
    <row r="3656" spans="1:18" x14ac:dyDescent="0.35">
      <c r="A3656" s="1">
        <v>44693</v>
      </c>
      <c r="B3656" t="s">
        <v>3688</v>
      </c>
      <c r="C3656">
        <v>43</v>
      </c>
      <c r="D3656" t="s">
        <v>21</v>
      </c>
      <c r="E3656" t="s">
        <v>19</v>
      </c>
      <c r="F3656" t="s">
        <v>16</v>
      </c>
      <c r="G3656" s="6">
        <f>VLOOKUP(F3656,S$11:$T$15, 2, FALSE)</f>
        <v>2509.1716796874998</v>
      </c>
      <c r="H3656" t="s">
        <v>17</v>
      </c>
      <c r="I3656" s="2">
        <v>2173.21</v>
      </c>
      <c r="J3656" t="str">
        <f t="shared" si="517"/>
        <v>40-59</v>
      </c>
      <c r="K3656" s="2">
        <f t="shared" si="513"/>
        <v>2390.5310000000004</v>
      </c>
      <c r="L3656" s="2">
        <f t="shared" si="518"/>
        <v>2391</v>
      </c>
      <c r="M3656" s="2">
        <f t="shared" si="519"/>
        <v>2391</v>
      </c>
      <c r="N3656" s="2">
        <f t="shared" si="520"/>
        <v>2390</v>
      </c>
      <c r="O3656">
        <f t="shared" si="514"/>
        <v>2022</v>
      </c>
      <c r="P3656" t="str">
        <f t="shared" si="515"/>
        <v>May</v>
      </c>
      <c r="Q3656" t="str">
        <f t="shared" si="516"/>
        <v>May-2022</v>
      </c>
      <c r="R3656" s="2" t="str">
        <f t="shared" si="521"/>
        <v>ADULTS</v>
      </c>
    </row>
    <row r="3657" spans="1:18" x14ac:dyDescent="0.35">
      <c r="A3657" s="1">
        <v>45270</v>
      </c>
      <c r="B3657" t="s">
        <v>3689</v>
      </c>
      <c r="C3657">
        <v>61</v>
      </c>
      <c r="D3657" t="s">
        <v>9</v>
      </c>
      <c r="E3657" t="s">
        <v>25</v>
      </c>
      <c r="F3657" t="s">
        <v>11</v>
      </c>
      <c r="G3657" s="6">
        <f>VLOOKUP(F3657,S$11:$T$15, 2, FALSE)</f>
        <v>2503.6022787783868</v>
      </c>
      <c r="H3657" t="s">
        <v>40</v>
      </c>
      <c r="I3657" s="2">
        <v>3387.49</v>
      </c>
      <c r="J3657" t="str">
        <f t="shared" si="517"/>
        <v>&gt;59</v>
      </c>
      <c r="K3657" s="2">
        <f t="shared" si="513"/>
        <v>3726.239</v>
      </c>
      <c r="L3657" s="2">
        <f t="shared" si="518"/>
        <v>3726</v>
      </c>
      <c r="M3657" s="2">
        <f t="shared" si="519"/>
        <v>3727</v>
      </c>
      <c r="N3657" s="2">
        <f t="shared" si="520"/>
        <v>3726</v>
      </c>
      <c r="O3657">
        <f t="shared" si="514"/>
        <v>2023</v>
      </c>
      <c r="P3657" t="str">
        <f t="shared" si="515"/>
        <v>Dec</v>
      </c>
      <c r="Q3657" t="str">
        <f t="shared" si="516"/>
        <v>Dec-2023</v>
      </c>
      <c r="R3657" s="2" t="str">
        <f t="shared" si="521"/>
        <v>ADULTS</v>
      </c>
    </row>
    <row r="3658" spans="1:18" x14ac:dyDescent="0.35">
      <c r="A3658" s="1">
        <v>44976</v>
      </c>
      <c r="B3658" t="s">
        <v>3690</v>
      </c>
      <c r="C3658">
        <v>68</v>
      </c>
      <c r="D3658" t="s">
        <v>21</v>
      </c>
      <c r="E3658" t="s">
        <v>25</v>
      </c>
      <c r="F3658" t="s">
        <v>16</v>
      </c>
      <c r="G3658" s="6">
        <f>VLOOKUP(F3658,S$11:$T$15, 2, FALSE)</f>
        <v>2509.1716796874998</v>
      </c>
      <c r="H3658" t="s">
        <v>28</v>
      </c>
      <c r="I3658" s="2">
        <v>1290.0999999999999</v>
      </c>
      <c r="J3658" t="str">
        <f t="shared" si="517"/>
        <v>&gt;59</v>
      </c>
      <c r="K3658" s="2">
        <f t="shared" si="513"/>
        <v>1419.1100000000001</v>
      </c>
      <c r="L3658" s="2">
        <f t="shared" si="518"/>
        <v>1419</v>
      </c>
      <c r="M3658" s="2">
        <f t="shared" si="519"/>
        <v>1420</v>
      </c>
      <c r="N3658" s="2">
        <f t="shared" si="520"/>
        <v>1419</v>
      </c>
      <c r="O3658">
        <f t="shared" si="514"/>
        <v>2023</v>
      </c>
      <c r="P3658" t="str">
        <f t="shared" si="515"/>
        <v>Feb</v>
      </c>
      <c r="Q3658" t="str">
        <f t="shared" si="516"/>
        <v>Feb-2023</v>
      </c>
      <c r="R3658" s="2" t="str">
        <f t="shared" si="521"/>
        <v>ADULTS</v>
      </c>
    </row>
    <row r="3659" spans="1:18" x14ac:dyDescent="0.35">
      <c r="A3659" s="1">
        <v>44974</v>
      </c>
      <c r="B3659" t="s">
        <v>3691</v>
      </c>
      <c r="C3659">
        <v>56</v>
      </c>
      <c r="D3659" t="s">
        <v>14</v>
      </c>
      <c r="E3659" t="s">
        <v>22</v>
      </c>
      <c r="F3659" t="s">
        <v>11</v>
      </c>
      <c r="G3659" s="6">
        <f>VLOOKUP(F3659,S$11:$T$15, 2, FALSE)</f>
        <v>2503.6022787783868</v>
      </c>
      <c r="H3659" t="s">
        <v>28</v>
      </c>
      <c r="I3659" s="2">
        <v>4419.43</v>
      </c>
      <c r="J3659" t="str">
        <f t="shared" si="517"/>
        <v>40-59</v>
      </c>
      <c r="K3659" s="2">
        <f t="shared" si="513"/>
        <v>4861.3730000000005</v>
      </c>
      <c r="L3659" s="2">
        <f t="shared" si="518"/>
        <v>4861</v>
      </c>
      <c r="M3659" s="2">
        <f t="shared" si="519"/>
        <v>4862</v>
      </c>
      <c r="N3659" s="2">
        <f t="shared" si="520"/>
        <v>4861</v>
      </c>
      <c r="O3659">
        <f t="shared" si="514"/>
        <v>2023</v>
      </c>
      <c r="P3659" t="str">
        <f t="shared" si="515"/>
        <v>Feb</v>
      </c>
      <c r="Q3659" t="str">
        <f t="shared" si="516"/>
        <v>Feb-2023</v>
      </c>
      <c r="R3659" s="2" t="str">
        <f t="shared" si="521"/>
        <v>ADULTS</v>
      </c>
    </row>
    <row r="3660" spans="1:18" x14ac:dyDescent="0.35">
      <c r="A3660" s="1">
        <v>44956</v>
      </c>
      <c r="B3660" t="s">
        <v>3692</v>
      </c>
      <c r="C3660">
        <v>0</v>
      </c>
      <c r="D3660" t="s">
        <v>14</v>
      </c>
      <c r="E3660" t="s">
        <v>25</v>
      </c>
      <c r="F3660" t="s">
        <v>11</v>
      </c>
      <c r="G3660" s="6">
        <f>VLOOKUP(F3660,S$11:$T$15, 2, FALSE)</f>
        <v>2503.6022787783868</v>
      </c>
      <c r="H3660" t="s">
        <v>12</v>
      </c>
      <c r="I3660" s="2">
        <v>3807.25</v>
      </c>
      <c r="J3660" t="str">
        <f t="shared" si="517"/>
        <v>0-17</v>
      </c>
      <c r="K3660" s="2">
        <f t="shared" si="513"/>
        <v>4187.9750000000004</v>
      </c>
      <c r="L3660" s="2">
        <f t="shared" si="518"/>
        <v>4188</v>
      </c>
      <c r="M3660" s="2">
        <f t="shared" si="519"/>
        <v>4188</v>
      </c>
      <c r="N3660" s="2">
        <f t="shared" si="520"/>
        <v>4187</v>
      </c>
      <c r="O3660">
        <f t="shared" si="514"/>
        <v>2023</v>
      </c>
      <c r="P3660" t="str">
        <f t="shared" si="515"/>
        <v>Jan</v>
      </c>
      <c r="Q3660" t="str">
        <f t="shared" si="516"/>
        <v>Jan-2023</v>
      </c>
      <c r="R3660" s="2" t="str">
        <f t="shared" si="521"/>
        <v>CHILDREN</v>
      </c>
    </row>
    <row r="3661" spans="1:18" x14ac:dyDescent="0.35">
      <c r="A3661" s="1">
        <v>45224</v>
      </c>
      <c r="B3661" t="s">
        <v>3693</v>
      </c>
      <c r="C3661">
        <v>2</v>
      </c>
      <c r="D3661" t="s">
        <v>21</v>
      </c>
      <c r="E3661" t="s">
        <v>27</v>
      </c>
      <c r="F3661" t="s">
        <v>16</v>
      </c>
      <c r="G3661" s="6">
        <f>VLOOKUP(F3661,S$11:$T$15, 2, FALSE)</f>
        <v>2509.1716796874998</v>
      </c>
      <c r="H3661" t="s">
        <v>28</v>
      </c>
      <c r="I3661" s="2">
        <v>2175.6</v>
      </c>
      <c r="J3661" t="str">
        <f t="shared" si="517"/>
        <v>0-17</v>
      </c>
      <c r="K3661" s="2">
        <f t="shared" si="513"/>
        <v>2393.1600000000003</v>
      </c>
      <c r="L3661" s="2">
        <f t="shared" si="518"/>
        <v>2393</v>
      </c>
      <c r="M3661" s="2">
        <f t="shared" si="519"/>
        <v>2394</v>
      </c>
      <c r="N3661" s="2">
        <f t="shared" si="520"/>
        <v>2393</v>
      </c>
      <c r="O3661">
        <f t="shared" si="514"/>
        <v>2023</v>
      </c>
      <c r="P3661" t="str">
        <f t="shared" si="515"/>
        <v>Oct</v>
      </c>
      <c r="Q3661" t="str">
        <f t="shared" si="516"/>
        <v>Oct-2023</v>
      </c>
      <c r="R3661" s="2" t="str">
        <f t="shared" si="521"/>
        <v>CHILDREN</v>
      </c>
    </row>
    <row r="3662" spans="1:18" x14ac:dyDescent="0.35">
      <c r="A3662" s="1">
        <v>45166</v>
      </c>
      <c r="B3662" t="s">
        <v>3694</v>
      </c>
      <c r="C3662">
        <v>71</v>
      </c>
      <c r="D3662" t="s">
        <v>21</v>
      </c>
      <c r="E3662" t="s">
        <v>15</v>
      </c>
      <c r="F3662" t="s">
        <v>23</v>
      </c>
      <c r="G3662" s="6">
        <f>VLOOKUP(F3662,S$11:$T$15, 2, FALSE)</f>
        <v>2440.2966694490819</v>
      </c>
      <c r="H3662" t="s">
        <v>40</v>
      </c>
      <c r="I3662" s="2">
        <v>4187.4399999999996</v>
      </c>
      <c r="J3662" t="str">
        <f t="shared" si="517"/>
        <v>&gt;59</v>
      </c>
      <c r="K3662" s="2">
        <f t="shared" si="513"/>
        <v>4606.1840000000002</v>
      </c>
      <c r="L3662" s="2">
        <f t="shared" si="518"/>
        <v>4606</v>
      </c>
      <c r="M3662" s="2">
        <f t="shared" si="519"/>
        <v>4607</v>
      </c>
      <c r="N3662" s="2">
        <f t="shared" si="520"/>
        <v>4606</v>
      </c>
      <c r="O3662">
        <f t="shared" si="514"/>
        <v>2023</v>
      </c>
      <c r="P3662" t="str">
        <f t="shared" si="515"/>
        <v>Aug</v>
      </c>
      <c r="Q3662" t="str">
        <f t="shared" si="516"/>
        <v>Aug-2023</v>
      </c>
      <c r="R3662" s="2" t="str">
        <f t="shared" si="521"/>
        <v>ADULTS</v>
      </c>
    </row>
    <row r="3663" spans="1:18" x14ac:dyDescent="0.35">
      <c r="A3663" s="1">
        <v>44887</v>
      </c>
      <c r="B3663" t="s">
        <v>3695</v>
      </c>
      <c r="C3663">
        <v>42</v>
      </c>
      <c r="D3663" t="s">
        <v>21</v>
      </c>
      <c r="E3663" t="s">
        <v>25</v>
      </c>
      <c r="F3663" t="s">
        <v>30</v>
      </c>
      <c r="G3663" s="6">
        <f>VLOOKUP(F3663,S$11:$T$15, 2, FALSE)</f>
        <v>2496.7676064257025</v>
      </c>
      <c r="H3663" t="s">
        <v>40</v>
      </c>
      <c r="I3663" s="2">
        <v>44.59</v>
      </c>
      <c r="J3663" t="str">
        <f t="shared" si="517"/>
        <v>40-59</v>
      </c>
      <c r="K3663" s="2">
        <f t="shared" si="513"/>
        <v>49.049000000000007</v>
      </c>
      <c r="L3663" s="2">
        <f t="shared" si="518"/>
        <v>49</v>
      </c>
      <c r="M3663" s="2">
        <f t="shared" si="519"/>
        <v>50</v>
      </c>
      <c r="N3663" s="2">
        <f t="shared" si="520"/>
        <v>49</v>
      </c>
      <c r="O3663">
        <f t="shared" si="514"/>
        <v>2022</v>
      </c>
      <c r="P3663" t="str">
        <f t="shared" si="515"/>
        <v>Nov</v>
      </c>
      <c r="Q3663" t="str">
        <f t="shared" si="516"/>
        <v>Nov-2022</v>
      </c>
      <c r="R3663" s="2" t="str">
        <f t="shared" si="521"/>
        <v>ADULTS</v>
      </c>
    </row>
    <row r="3664" spans="1:18" x14ac:dyDescent="0.35">
      <c r="A3664" s="1">
        <v>45069</v>
      </c>
      <c r="B3664" t="s">
        <v>3696</v>
      </c>
      <c r="C3664">
        <v>3</v>
      </c>
      <c r="D3664" t="s">
        <v>14</v>
      </c>
      <c r="E3664" t="s">
        <v>33</v>
      </c>
      <c r="F3664" t="s">
        <v>23</v>
      </c>
      <c r="G3664" s="6">
        <f>VLOOKUP(F3664,S$11:$T$15, 2, FALSE)</f>
        <v>2440.2966694490819</v>
      </c>
      <c r="H3664" t="s">
        <v>28</v>
      </c>
      <c r="I3664" s="2">
        <v>376.71</v>
      </c>
      <c r="J3664" t="str">
        <f t="shared" si="517"/>
        <v>0-17</v>
      </c>
      <c r="K3664" s="2">
        <f t="shared" si="513"/>
        <v>414.38100000000003</v>
      </c>
      <c r="L3664" s="2">
        <f t="shared" si="518"/>
        <v>414</v>
      </c>
      <c r="M3664" s="2">
        <f t="shared" si="519"/>
        <v>415</v>
      </c>
      <c r="N3664" s="2">
        <f t="shared" si="520"/>
        <v>414</v>
      </c>
      <c r="O3664">
        <f t="shared" si="514"/>
        <v>2023</v>
      </c>
      <c r="P3664" t="str">
        <f t="shared" si="515"/>
        <v>May</v>
      </c>
      <c r="Q3664" t="str">
        <f t="shared" si="516"/>
        <v>May-2023</v>
      </c>
      <c r="R3664" s="2" t="str">
        <f t="shared" si="521"/>
        <v>CHILDREN</v>
      </c>
    </row>
    <row r="3665" spans="1:18" x14ac:dyDescent="0.35">
      <c r="A3665" s="1">
        <v>44598</v>
      </c>
      <c r="B3665" t="s">
        <v>3697</v>
      </c>
      <c r="C3665">
        <v>46</v>
      </c>
      <c r="D3665" t="s">
        <v>14</v>
      </c>
      <c r="E3665" t="s">
        <v>25</v>
      </c>
      <c r="F3665" t="s">
        <v>30</v>
      </c>
      <c r="G3665" s="6">
        <f>VLOOKUP(F3665,S$11:$T$15, 2, FALSE)</f>
        <v>2496.7676064257025</v>
      </c>
      <c r="H3665" t="s">
        <v>40</v>
      </c>
      <c r="I3665" s="2">
        <v>1343.35</v>
      </c>
      <c r="J3665" t="str">
        <f t="shared" si="517"/>
        <v>40-59</v>
      </c>
      <c r="K3665" s="2">
        <f t="shared" si="513"/>
        <v>1477.6849999999999</v>
      </c>
      <c r="L3665" s="2">
        <f t="shared" si="518"/>
        <v>1478</v>
      </c>
      <c r="M3665" s="2">
        <f t="shared" si="519"/>
        <v>1478</v>
      </c>
      <c r="N3665" s="2">
        <f t="shared" si="520"/>
        <v>1477</v>
      </c>
      <c r="O3665">
        <f t="shared" si="514"/>
        <v>2022</v>
      </c>
      <c r="P3665" t="str">
        <f t="shared" si="515"/>
        <v>Feb</v>
      </c>
      <c r="Q3665" t="str">
        <f t="shared" si="516"/>
        <v>Feb-2022</v>
      </c>
      <c r="R3665" s="2" t="str">
        <f t="shared" si="521"/>
        <v>ADULTS</v>
      </c>
    </row>
    <row r="3666" spans="1:18" x14ac:dyDescent="0.35">
      <c r="A3666" s="1">
        <v>44785</v>
      </c>
      <c r="B3666" t="s">
        <v>3698</v>
      </c>
      <c r="C3666">
        <v>42</v>
      </c>
      <c r="D3666" t="s">
        <v>9</v>
      </c>
      <c r="E3666" t="s">
        <v>22</v>
      </c>
      <c r="F3666" t="s">
        <v>16</v>
      </c>
      <c r="G3666" s="6">
        <f>VLOOKUP(F3666,S$11:$T$15, 2, FALSE)</f>
        <v>2509.1716796874998</v>
      </c>
      <c r="H3666" t="s">
        <v>12</v>
      </c>
      <c r="I3666" s="2">
        <v>4107.43</v>
      </c>
      <c r="J3666" t="str">
        <f t="shared" si="517"/>
        <v>40-59</v>
      </c>
      <c r="K3666" s="2">
        <f t="shared" si="513"/>
        <v>4518.1730000000007</v>
      </c>
      <c r="L3666" s="2">
        <f t="shared" si="518"/>
        <v>4518</v>
      </c>
      <c r="M3666" s="2">
        <f t="shared" si="519"/>
        <v>4519</v>
      </c>
      <c r="N3666" s="2">
        <f t="shared" si="520"/>
        <v>4518</v>
      </c>
      <c r="O3666">
        <f t="shared" si="514"/>
        <v>2022</v>
      </c>
      <c r="P3666" t="str">
        <f t="shared" si="515"/>
        <v>Aug</v>
      </c>
      <c r="Q3666" t="str">
        <f t="shared" si="516"/>
        <v>Aug-2022</v>
      </c>
      <c r="R3666" s="2" t="str">
        <f t="shared" si="521"/>
        <v>ADULTS</v>
      </c>
    </row>
    <row r="3667" spans="1:18" x14ac:dyDescent="0.35">
      <c r="A3667" s="1">
        <v>44620</v>
      </c>
      <c r="B3667" t="s">
        <v>3699</v>
      </c>
      <c r="C3667">
        <v>61</v>
      </c>
      <c r="D3667" t="s">
        <v>9</v>
      </c>
      <c r="E3667" t="s">
        <v>35</v>
      </c>
      <c r="F3667" t="s">
        <v>11</v>
      </c>
      <c r="G3667" s="6">
        <f>VLOOKUP(F3667,S$11:$T$15, 2, FALSE)</f>
        <v>2503.6022787783868</v>
      </c>
      <c r="H3667" t="s">
        <v>17</v>
      </c>
      <c r="I3667" s="2">
        <v>103.51</v>
      </c>
      <c r="J3667" t="str">
        <f t="shared" si="517"/>
        <v>&gt;59</v>
      </c>
      <c r="K3667" s="2">
        <f t="shared" si="513"/>
        <v>113.86100000000002</v>
      </c>
      <c r="L3667" s="2">
        <f t="shared" si="518"/>
        <v>114</v>
      </c>
      <c r="M3667" s="2">
        <f t="shared" si="519"/>
        <v>114</v>
      </c>
      <c r="N3667" s="2">
        <f t="shared" si="520"/>
        <v>113</v>
      </c>
      <c r="O3667">
        <f t="shared" si="514"/>
        <v>2022</v>
      </c>
      <c r="P3667" t="str">
        <f t="shared" si="515"/>
        <v>Feb</v>
      </c>
      <c r="Q3667" t="str">
        <f t="shared" si="516"/>
        <v>Feb-2022</v>
      </c>
      <c r="R3667" s="2" t="str">
        <f t="shared" si="521"/>
        <v>ADULTS</v>
      </c>
    </row>
    <row r="3668" spans="1:18" x14ac:dyDescent="0.35">
      <c r="A3668" s="1">
        <v>45162</v>
      </c>
      <c r="B3668" t="s">
        <v>3700</v>
      </c>
      <c r="C3668">
        <v>68</v>
      </c>
      <c r="D3668" t="s">
        <v>21</v>
      </c>
      <c r="E3668" t="s">
        <v>27</v>
      </c>
      <c r="F3668" t="s">
        <v>30</v>
      </c>
      <c r="G3668" s="6">
        <f>VLOOKUP(F3668,S$11:$T$15, 2, FALSE)</f>
        <v>2496.7676064257025</v>
      </c>
      <c r="H3668" t="s">
        <v>17</v>
      </c>
      <c r="I3668" s="2">
        <v>4808.7299999999996</v>
      </c>
      <c r="J3668" t="str">
        <f t="shared" si="517"/>
        <v>&gt;59</v>
      </c>
      <c r="K3668" s="2">
        <f t="shared" si="513"/>
        <v>5289.6030000000001</v>
      </c>
      <c r="L3668" s="2">
        <f t="shared" si="518"/>
        <v>5290</v>
      </c>
      <c r="M3668" s="2">
        <f t="shared" si="519"/>
        <v>5290</v>
      </c>
      <c r="N3668" s="2">
        <f t="shared" si="520"/>
        <v>5289</v>
      </c>
      <c r="O3668">
        <f t="shared" si="514"/>
        <v>2023</v>
      </c>
      <c r="P3668" t="str">
        <f t="shared" si="515"/>
        <v>Aug</v>
      </c>
      <c r="Q3668" t="str">
        <f t="shared" si="516"/>
        <v>Aug-2023</v>
      </c>
      <c r="R3668" s="2" t="str">
        <f t="shared" si="521"/>
        <v>ADULTS</v>
      </c>
    </row>
    <row r="3669" spans="1:18" x14ac:dyDescent="0.35">
      <c r="A3669" s="1">
        <v>44977</v>
      </c>
      <c r="B3669" t="s">
        <v>3701</v>
      </c>
      <c r="C3669">
        <v>17</v>
      </c>
      <c r="D3669" t="s">
        <v>14</v>
      </c>
      <c r="E3669" t="s">
        <v>22</v>
      </c>
      <c r="F3669" t="s">
        <v>16</v>
      </c>
      <c r="G3669" s="6">
        <f>VLOOKUP(F3669,S$11:$T$15, 2, FALSE)</f>
        <v>2509.1716796874998</v>
      </c>
      <c r="H3669" t="s">
        <v>37</v>
      </c>
      <c r="I3669" s="2">
        <v>783.39</v>
      </c>
      <c r="J3669" t="str">
        <f t="shared" si="517"/>
        <v>0-17</v>
      </c>
      <c r="K3669" s="2">
        <f t="shared" si="513"/>
        <v>861.72900000000004</v>
      </c>
      <c r="L3669" s="2">
        <f t="shared" si="518"/>
        <v>862</v>
      </c>
      <c r="M3669" s="2">
        <f t="shared" si="519"/>
        <v>862</v>
      </c>
      <c r="N3669" s="2">
        <f t="shared" si="520"/>
        <v>861</v>
      </c>
      <c r="O3669">
        <f t="shared" si="514"/>
        <v>2023</v>
      </c>
      <c r="P3669" t="str">
        <f t="shared" si="515"/>
        <v>Feb</v>
      </c>
      <c r="Q3669" t="str">
        <f t="shared" si="516"/>
        <v>Feb-2023</v>
      </c>
      <c r="R3669" s="2" t="str">
        <f t="shared" si="521"/>
        <v>CHILDREN</v>
      </c>
    </row>
    <row r="3670" spans="1:18" x14ac:dyDescent="0.35">
      <c r="A3670" s="1">
        <v>44819</v>
      </c>
      <c r="B3670" t="s">
        <v>3702</v>
      </c>
      <c r="C3670">
        <v>66</v>
      </c>
      <c r="D3670" t="s">
        <v>9</v>
      </c>
      <c r="E3670" t="s">
        <v>22</v>
      </c>
      <c r="F3670" t="s">
        <v>11</v>
      </c>
      <c r="G3670" s="6">
        <f>VLOOKUP(F3670,S$11:$T$15, 2, FALSE)</f>
        <v>2503.6022787783868</v>
      </c>
      <c r="H3670" t="s">
        <v>40</v>
      </c>
      <c r="I3670" s="2">
        <v>2583.61</v>
      </c>
      <c r="J3670" t="str">
        <f t="shared" si="517"/>
        <v>&gt;59</v>
      </c>
      <c r="K3670" s="2">
        <f t="shared" si="513"/>
        <v>2841.9710000000005</v>
      </c>
      <c r="L3670" s="2">
        <f t="shared" si="518"/>
        <v>2842</v>
      </c>
      <c r="M3670" s="2">
        <f t="shared" si="519"/>
        <v>2842</v>
      </c>
      <c r="N3670" s="2">
        <f t="shared" si="520"/>
        <v>2841</v>
      </c>
      <c r="O3670">
        <f t="shared" si="514"/>
        <v>2022</v>
      </c>
      <c r="P3670" t="str">
        <f t="shared" si="515"/>
        <v>Sep</v>
      </c>
      <c r="Q3670" t="str">
        <f t="shared" si="516"/>
        <v>Sep-2022</v>
      </c>
      <c r="R3670" s="2" t="str">
        <f t="shared" si="521"/>
        <v>ADULTS</v>
      </c>
    </row>
    <row r="3671" spans="1:18" x14ac:dyDescent="0.35">
      <c r="A3671" s="1">
        <v>45064</v>
      </c>
      <c r="B3671" t="s">
        <v>3703</v>
      </c>
      <c r="C3671">
        <v>72</v>
      </c>
      <c r="D3671" t="s">
        <v>21</v>
      </c>
      <c r="E3671" t="s">
        <v>33</v>
      </c>
      <c r="F3671" t="s">
        <v>16</v>
      </c>
      <c r="G3671" s="6">
        <f>VLOOKUP(F3671,S$11:$T$15, 2, FALSE)</f>
        <v>2509.1716796874998</v>
      </c>
      <c r="H3671" t="s">
        <v>12</v>
      </c>
      <c r="I3671" s="2">
        <v>3423.2</v>
      </c>
      <c r="J3671" t="str">
        <f t="shared" si="517"/>
        <v>&gt;59</v>
      </c>
      <c r="K3671" s="2">
        <f t="shared" si="513"/>
        <v>3765.52</v>
      </c>
      <c r="L3671" s="2">
        <f t="shared" si="518"/>
        <v>3766</v>
      </c>
      <c r="M3671" s="2">
        <f t="shared" si="519"/>
        <v>3766</v>
      </c>
      <c r="N3671" s="2">
        <f t="shared" si="520"/>
        <v>3765</v>
      </c>
      <c r="O3671">
        <f t="shared" si="514"/>
        <v>2023</v>
      </c>
      <c r="P3671" t="str">
        <f t="shared" si="515"/>
        <v>May</v>
      </c>
      <c r="Q3671" t="str">
        <f t="shared" si="516"/>
        <v>May-2023</v>
      </c>
      <c r="R3671" s="2" t="str">
        <f t="shared" si="521"/>
        <v>ADULTS</v>
      </c>
    </row>
    <row r="3672" spans="1:18" x14ac:dyDescent="0.35">
      <c r="A3672" s="1">
        <v>44687</v>
      </c>
      <c r="B3672" t="s">
        <v>3704</v>
      </c>
      <c r="C3672">
        <v>60</v>
      </c>
      <c r="D3672" t="s">
        <v>14</v>
      </c>
      <c r="E3672" t="s">
        <v>33</v>
      </c>
      <c r="F3672" t="s">
        <v>23</v>
      </c>
      <c r="G3672" s="6">
        <f>VLOOKUP(F3672,S$11:$T$15, 2, FALSE)</f>
        <v>2440.2966694490819</v>
      </c>
      <c r="H3672" t="s">
        <v>17</v>
      </c>
      <c r="I3672" s="2">
        <v>3977.52</v>
      </c>
      <c r="J3672" t="str">
        <f t="shared" si="517"/>
        <v>&gt;59</v>
      </c>
      <c r="K3672" s="2">
        <f t="shared" si="513"/>
        <v>4375.2719999999999</v>
      </c>
      <c r="L3672" s="2">
        <f t="shared" si="518"/>
        <v>4375</v>
      </c>
      <c r="M3672" s="2">
        <f t="shared" si="519"/>
        <v>4376</v>
      </c>
      <c r="N3672" s="2">
        <f t="shared" si="520"/>
        <v>4375</v>
      </c>
      <c r="O3672">
        <f t="shared" si="514"/>
        <v>2022</v>
      </c>
      <c r="P3672" t="str">
        <f t="shared" si="515"/>
        <v>May</v>
      </c>
      <c r="Q3672" t="str">
        <f t="shared" si="516"/>
        <v>May-2022</v>
      </c>
      <c r="R3672" s="2" t="str">
        <f t="shared" si="521"/>
        <v>ADULTS</v>
      </c>
    </row>
    <row r="3673" spans="1:18" x14ac:dyDescent="0.35">
      <c r="A3673" s="1">
        <v>45242</v>
      </c>
      <c r="B3673" t="s">
        <v>3705</v>
      </c>
      <c r="C3673">
        <v>35</v>
      </c>
      <c r="D3673" t="s">
        <v>14</v>
      </c>
      <c r="E3673" t="s">
        <v>15</v>
      </c>
      <c r="F3673" t="s">
        <v>30</v>
      </c>
      <c r="G3673" s="6">
        <f>VLOOKUP(F3673,S$11:$T$15, 2, FALSE)</f>
        <v>2496.7676064257025</v>
      </c>
      <c r="H3673" t="s">
        <v>17</v>
      </c>
      <c r="I3673" s="2">
        <v>3957.42</v>
      </c>
      <c r="J3673" t="str">
        <f t="shared" si="517"/>
        <v>18-39</v>
      </c>
      <c r="K3673" s="2">
        <f t="shared" si="513"/>
        <v>4353.1620000000003</v>
      </c>
      <c r="L3673" s="2">
        <f t="shared" si="518"/>
        <v>4353</v>
      </c>
      <c r="M3673" s="2">
        <f t="shared" si="519"/>
        <v>4354</v>
      </c>
      <c r="N3673" s="2">
        <f t="shared" si="520"/>
        <v>4353</v>
      </c>
      <c r="O3673">
        <f t="shared" si="514"/>
        <v>2023</v>
      </c>
      <c r="P3673" t="str">
        <f t="shared" si="515"/>
        <v>Nov</v>
      </c>
      <c r="Q3673" t="str">
        <f t="shared" si="516"/>
        <v>Nov-2023</v>
      </c>
      <c r="R3673" s="2" t="str">
        <f t="shared" si="521"/>
        <v>ADULTS</v>
      </c>
    </row>
    <row r="3674" spans="1:18" x14ac:dyDescent="0.35">
      <c r="A3674" s="1">
        <v>44649</v>
      </c>
      <c r="B3674" t="s">
        <v>3706</v>
      </c>
      <c r="C3674">
        <v>46</v>
      </c>
      <c r="D3674" t="s">
        <v>9</v>
      </c>
      <c r="E3674" t="s">
        <v>33</v>
      </c>
      <c r="F3674" t="s">
        <v>11</v>
      </c>
      <c r="G3674" s="6">
        <f>VLOOKUP(F3674,S$11:$T$15, 2, FALSE)</f>
        <v>2503.6022787783868</v>
      </c>
      <c r="H3674" t="s">
        <v>28</v>
      </c>
      <c r="I3674" s="2">
        <v>2685.14</v>
      </c>
      <c r="J3674" t="str">
        <f t="shared" si="517"/>
        <v>40-59</v>
      </c>
      <c r="K3674" s="2">
        <f t="shared" si="513"/>
        <v>2953.654</v>
      </c>
      <c r="L3674" s="2">
        <f t="shared" si="518"/>
        <v>2954</v>
      </c>
      <c r="M3674" s="2">
        <f t="shared" si="519"/>
        <v>2954</v>
      </c>
      <c r="N3674" s="2">
        <f t="shared" si="520"/>
        <v>2953</v>
      </c>
      <c r="O3674">
        <f t="shared" si="514"/>
        <v>2022</v>
      </c>
      <c r="P3674" t="str">
        <f t="shared" si="515"/>
        <v>Mar</v>
      </c>
      <c r="Q3674" t="str">
        <f t="shared" si="516"/>
        <v>Mar-2022</v>
      </c>
      <c r="R3674" s="2" t="str">
        <f t="shared" si="521"/>
        <v>ADULTS</v>
      </c>
    </row>
    <row r="3675" spans="1:18" x14ac:dyDescent="0.35">
      <c r="A3675" s="1">
        <v>44895</v>
      </c>
      <c r="B3675" t="s">
        <v>3707</v>
      </c>
      <c r="C3675">
        <v>65</v>
      </c>
      <c r="D3675" t="s">
        <v>21</v>
      </c>
      <c r="E3675" t="s">
        <v>19</v>
      </c>
      <c r="F3675" t="s">
        <v>11</v>
      </c>
      <c r="G3675" s="6">
        <f>VLOOKUP(F3675,S$11:$T$15, 2, FALSE)</f>
        <v>2503.6022787783868</v>
      </c>
      <c r="H3675" t="s">
        <v>28</v>
      </c>
      <c r="I3675" s="2">
        <v>55.18</v>
      </c>
      <c r="J3675" t="str">
        <f t="shared" si="517"/>
        <v>&gt;59</v>
      </c>
      <c r="K3675" s="2">
        <f t="shared" si="513"/>
        <v>60.698000000000008</v>
      </c>
      <c r="L3675" s="2">
        <f t="shared" si="518"/>
        <v>61</v>
      </c>
      <c r="M3675" s="2">
        <f t="shared" si="519"/>
        <v>61</v>
      </c>
      <c r="N3675" s="2">
        <f t="shared" si="520"/>
        <v>60</v>
      </c>
      <c r="O3675">
        <f t="shared" si="514"/>
        <v>2022</v>
      </c>
      <c r="P3675" t="str">
        <f t="shared" si="515"/>
        <v>Nov</v>
      </c>
      <c r="Q3675" t="str">
        <f t="shared" si="516"/>
        <v>Nov-2022</v>
      </c>
      <c r="R3675" s="2" t="str">
        <f t="shared" si="521"/>
        <v>ADULTS</v>
      </c>
    </row>
    <row r="3676" spans="1:18" x14ac:dyDescent="0.35">
      <c r="A3676" s="1">
        <v>45188</v>
      </c>
      <c r="B3676" t="s">
        <v>3708</v>
      </c>
      <c r="C3676">
        <v>20</v>
      </c>
      <c r="D3676" t="s">
        <v>14</v>
      </c>
      <c r="E3676" t="s">
        <v>25</v>
      </c>
      <c r="F3676" t="s">
        <v>11</v>
      </c>
      <c r="G3676" s="6">
        <f>VLOOKUP(F3676,S$11:$T$15, 2, FALSE)</f>
        <v>2503.6022787783868</v>
      </c>
      <c r="H3676" t="s">
        <v>28</v>
      </c>
      <c r="I3676" s="2">
        <v>1337.1</v>
      </c>
      <c r="J3676" t="str">
        <f t="shared" si="517"/>
        <v>18-39</v>
      </c>
      <c r="K3676" s="2">
        <f t="shared" si="513"/>
        <v>1470.81</v>
      </c>
      <c r="L3676" s="2">
        <f t="shared" si="518"/>
        <v>1471</v>
      </c>
      <c r="M3676" s="2">
        <f t="shared" si="519"/>
        <v>1471</v>
      </c>
      <c r="N3676" s="2">
        <f t="shared" si="520"/>
        <v>1470</v>
      </c>
      <c r="O3676">
        <f t="shared" si="514"/>
        <v>2023</v>
      </c>
      <c r="P3676" t="str">
        <f t="shared" si="515"/>
        <v>Sep</v>
      </c>
      <c r="Q3676" t="str">
        <f t="shared" si="516"/>
        <v>Sep-2023</v>
      </c>
      <c r="R3676" s="2" t="str">
        <f t="shared" si="521"/>
        <v>ADULTS</v>
      </c>
    </row>
    <row r="3677" spans="1:18" x14ac:dyDescent="0.35">
      <c r="A3677" s="1">
        <v>45089</v>
      </c>
      <c r="B3677" t="s">
        <v>3709</v>
      </c>
      <c r="C3677">
        <v>83</v>
      </c>
      <c r="D3677" t="s">
        <v>9</v>
      </c>
      <c r="E3677" t="s">
        <v>15</v>
      </c>
      <c r="F3677" t="s">
        <v>23</v>
      </c>
      <c r="G3677" s="6">
        <f>VLOOKUP(F3677,S$11:$T$15, 2, FALSE)</f>
        <v>2440.2966694490819</v>
      </c>
      <c r="H3677" t="s">
        <v>17</v>
      </c>
      <c r="I3677" s="2">
        <v>2571.7399999999998</v>
      </c>
      <c r="J3677" t="str">
        <f t="shared" si="517"/>
        <v>&gt;59</v>
      </c>
      <c r="K3677" s="2">
        <f t="shared" si="513"/>
        <v>2828.9140000000002</v>
      </c>
      <c r="L3677" s="2">
        <f t="shared" si="518"/>
        <v>2829</v>
      </c>
      <c r="M3677" s="2">
        <f t="shared" si="519"/>
        <v>2829</v>
      </c>
      <c r="N3677" s="2">
        <f t="shared" si="520"/>
        <v>2828</v>
      </c>
      <c r="O3677">
        <f t="shared" si="514"/>
        <v>2023</v>
      </c>
      <c r="P3677" t="str">
        <f t="shared" si="515"/>
        <v>Jun</v>
      </c>
      <c r="Q3677" t="str">
        <f t="shared" si="516"/>
        <v>Jun-2023</v>
      </c>
      <c r="R3677" s="2" t="str">
        <f t="shared" si="521"/>
        <v>ADULTS</v>
      </c>
    </row>
    <row r="3678" spans="1:18" x14ac:dyDescent="0.35">
      <c r="A3678" s="1">
        <v>45206</v>
      </c>
      <c r="B3678" t="s">
        <v>3710</v>
      </c>
      <c r="C3678">
        <v>70</v>
      </c>
      <c r="D3678" t="s">
        <v>9</v>
      </c>
      <c r="E3678" t="s">
        <v>35</v>
      </c>
      <c r="F3678" t="s">
        <v>30</v>
      </c>
      <c r="G3678" s="6">
        <f>VLOOKUP(F3678,S$11:$T$15, 2, FALSE)</f>
        <v>2496.7676064257025</v>
      </c>
      <c r="H3678" t="s">
        <v>17</v>
      </c>
      <c r="I3678" s="2">
        <v>3894.1</v>
      </c>
      <c r="J3678" t="str">
        <f t="shared" si="517"/>
        <v>&gt;59</v>
      </c>
      <c r="K3678" s="2">
        <f t="shared" si="513"/>
        <v>4283.51</v>
      </c>
      <c r="L3678" s="2">
        <f t="shared" si="518"/>
        <v>4284</v>
      </c>
      <c r="M3678" s="2">
        <f t="shared" si="519"/>
        <v>4284</v>
      </c>
      <c r="N3678" s="2">
        <f t="shared" si="520"/>
        <v>4283</v>
      </c>
      <c r="O3678">
        <f t="shared" si="514"/>
        <v>2023</v>
      </c>
      <c r="P3678" t="str">
        <f t="shared" si="515"/>
        <v>Oct</v>
      </c>
      <c r="Q3678" t="str">
        <f t="shared" si="516"/>
        <v>Oct-2023</v>
      </c>
      <c r="R3678" s="2" t="str">
        <f t="shared" si="521"/>
        <v>ADULTS</v>
      </c>
    </row>
    <row r="3679" spans="1:18" x14ac:dyDescent="0.35">
      <c r="A3679" s="1">
        <v>44695</v>
      </c>
      <c r="B3679" t="s">
        <v>3711</v>
      </c>
      <c r="C3679">
        <v>77</v>
      </c>
      <c r="D3679" t="s">
        <v>14</v>
      </c>
      <c r="E3679" t="s">
        <v>19</v>
      </c>
      <c r="F3679" t="s">
        <v>16</v>
      </c>
      <c r="G3679" s="6">
        <f>VLOOKUP(F3679,S$11:$T$15, 2, FALSE)</f>
        <v>2509.1716796874998</v>
      </c>
      <c r="H3679" t="s">
        <v>40</v>
      </c>
      <c r="I3679" s="2">
        <v>3556.63</v>
      </c>
      <c r="J3679" t="str">
        <f t="shared" si="517"/>
        <v>&gt;59</v>
      </c>
      <c r="K3679" s="2">
        <f t="shared" si="513"/>
        <v>3912.2930000000006</v>
      </c>
      <c r="L3679" s="2">
        <f t="shared" si="518"/>
        <v>3912</v>
      </c>
      <c r="M3679" s="2">
        <f t="shared" si="519"/>
        <v>3913</v>
      </c>
      <c r="N3679" s="2">
        <f t="shared" si="520"/>
        <v>3912</v>
      </c>
      <c r="O3679">
        <f t="shared" si="514"/>
        <v>2022</v>
      </c>
      <c r="P3679" t="str">
        <f t="shared" si="515"/>
        <v>May</v>
      </c>
      <c r="Q3679" t="str">
        <f t="shared" si="516"/>
        <v>May-2022</v>
      </c>
      <c r="R3679" s="2" t="str">
        <f t="shared" si="521"/>
        <v>ADULTS</v>
      </c>
    </row>
    <row r="3680" spans="1:18" x14ac:dyDescent="0.35">
      <c r="A3680" s="1">
        <v>44571</v>
      </c>
      <c r="B3680" t="s">
        <v>3712</v>
      </c>
      <c r="C3680">
        <v>97</v>
      </c>
      <c r="D3680" t="s">
        <v>14</v>
      </c>
      <c r="E3680" t="s">
        <v>19</v>
      </c>
      <c r="F3680" t="s">
        <v>23</v>
      </c>
      <c r="G3680" s="6">
        <f>VLOOKUP(F3680,S$11:$T$15, 2, FALSE)</f>
        <v>2440.2966694490819</v>
      </c>
      <c r="H3680" t="s">
        <v>28</v>
      </c>
      <c r="I3680" s="2">
        <v>3541.06</v>
      </c>
      <c r="J3680" t="str">
        <f t="shared" si="517"/>
        <v>&gt;59</v>
      </c>
      <c r="K3680" s="2">
        <f t="shared" si="513"/>
        <v>3895.1660000000002</v>
      </c>
      <c r="L3680" s="2">
        <f t="shared" si="518"/>
        <v>3895</v>
      </c>
      <c r="M3680" s="2">
        <f t="shared" si="519"/>
        <v>3896</v>
      </c>
      <c r="N3680" s="2">
        <f t="shared" si="520"/>
        <v>3895</v>
      </c>
      <c r="O3680">
        <f t="shared" si="514"/>
        <v>2022</v>
      </c>
      <c r="P3680" t="str">
        <f t="shared" si="515"/>
        <v>Jan</v>
      </c>
      <c r="Q3680" t="str">
        <f t="shared" si="516"/>
        <v>Jan-2022</v>
      </c>
      <c r="R3680" s="2" t="str">
        <f t="shared" si="521"/>
        <v>ADULTS</v>
      </c>
    </row>
    <row r="3681" spans="1:18" x14ac:dyDescent="0.35">
      <c r="A3681" s="1">
        <v>44993</v>
      </c>
      <c r="B3681" t="s">
        <v>3713</v>
      </c>
      <c r="C3681">
        <v>68</v>
      </c>
      <c r="D3681" t="s">
        <v>9</v>
      </c>
      <c r="E3681" t="s">
        <v>27</v>
      </c>
      <c r="F3681" t="s">
        <v>23</v>
      </c>
      <c r="G3681" s="6">
        <f>VLOOKUP(F3681,S$11:$T$15, 2, FALSE)</f>
        <v>2440.2966694490819</v>
      </c>
      <c r="H3681" t="s">
        <v>12</v>
      </c>
      <c r="I3681" s="2">
        <v>3928.29</v>
      </c>
      <c r="J3681" t="str">
        <f t="shared" si="517"/>
        <v>&gt;59</v>
      </c>
      <c r="K3681" s="2">
        <f t="shared" si="513"/>
        <v>4321.1190000000006</v>
      </c>
      <c r="L3681" s="2">
        <f t="shared" si="518"/>
        <v>4321</v>
      </c>
      <c r="M3681" s="2">
        <f t="shared" si="519"/>
        <v>4322</v>
      </c>
      <c r="N3681" s="2">
        <f t="shared" si="520"/>
        <v>4321</v>
      </c>
      <c r="O3681">
        <f t="shared" si="514"/>
        <v>2023</v>
      </c>
      <c r="P3681" t="str">
        <f t="shared" si="515"/>
        <v>Mar</v>
      </c>
      <c r="Q3681" t="str">
        <f t="shared" si="516"/>
        <v>Mar-2023</v>
      </c>
      <c r="R3681" s="2" t="str">
        <f t="shared" si="521"/>
        <v>ADULTS</v>
      </c>
    </row>
    <row r="3682" spans="1:18" x14ac:dyDescent="0.35">
      <c r="A3682" s="1">
        <v>44675</v>
      </c>
      <c r="B3682" t="s">
        <v>3714</v>
      </c>
      <c r="C3682">
        <v>57</v>
      </c>
      <c r="D3682" t="s">
        <v>21</v>
      </c>
      <c r="E3682" t="s">
        <v>27</v>
      </c>
      <c r="F3682" t="s">
        <v>30</v>
      </c>
      <c r="G3682" s="6">
        <f>VLOOKUP(F3682,S$11:$T$15, 2, FALSE)</f>
        <v>2496.7676064257025</v>
      </c>
      <c r="H3682" t="s">
        <v>17</v>
      </c>
      <c r="I3682" s="2">
        <v>1911.8</v>
      </c>
      <c r="J3682" t="str">
        <f t="shared" si="517"/>
        <v>40-59</v>
      </c>
      <c r="K3682" s="2">
        <f t="shared" si="513"/>
        <v>2102.98</v>
      </c>
      <c r="L3682" s="2">
        <f t="shared" si="518"/>
        <v>2103</v>
      </c>
      <c r="M3682" s="2">
        <f t="shared" si="519"/>
        <v>2103</v>
      </c>
      <c r="N3682" s="2">
        <f t="shared" si="520"/>
        <v>2102</v>
      </c>
      <c r="O3682">
        <f t="shared" si="514"/>
        <v>2022</v>
      </c>
      <c r="P3682" t="str">
        <f t="shared" si="515"/>
        <v>Apr</v>
      </c>
      <c r="Q3682" t="str">
        <f t="shared" si="516"/>
        <v>Apr-2022</v>
      </c>
      <c r="R3682" s="2" t="str">
        <f t="shared" si="521"/>
        <v>ADULTS</v>
      </c>
    </row>
    <row r="3683" spans="1:18" x14ac:dyDescent="0.35">
      <c r="A3683" s="1">
        <v>44694</v>
      </c>
      <c r="B3683" t="s">
        <v>3715</v>
      </c>
      <c r="C3683">
        <v>94</v>
      </c>
      <c r="D3683" t="s">
        <v>14</v>
      </c>
      <c r="E3683" t="s">
        <v>19</v>
      </c>
      <c r="F3683" t="s">
        <v>16</v>
      </c>
      <c r="G3683" s="6">
        <f>VLOOKUP(F3683,S$11:$T$15, 2, FALSE)</f>
        <v>2509.1716796874998</v>
      </c>
      <c r="H3683" t="s">
        <v>67</v>
      </c>
      <c r="I3683" s="2">
        <v>4366.07</v>
      </c>
      <c r="J3683" t="str">
        <f t="shared" si="517"/>
        <v>&gt;59</v>
      </c>
      <c r="K3683" s="2">
        <f t="shared" si="513"/>
        <v>4802.6769999999997</v>
      </c>
      <c r="L3683" s="2">
        <f t="shared" si="518"/>
        <v>4803</v>
      </c>
      <c r="M3683" s="2">
        <f t="shared" si="519"/>
        <v>4803</v>
      </c>
      <c r="N3683" s="2">
        <f t="shared" si="520"/>
        <v>4802</v>
      </c>
      <c r="O3683">
        <f t="shared" si="514"/>
        <v>2022</v>
      </c>
      <c r="P3683" t="str">
        <f t="shared" si="515"/>
        <v>May</v>
      </c>
      <c r="Q3683" t="str">
        <f t="shared" si="516"/>
        <v>May-2022</v>
      </c>
      <c r="R3683" s="2" t="str">
        <f t="shared" si="521"/>
        <v>ADULTS</v>
      </c>
    </row>
    <row r="3684" spans="1:18" x14ac:dyDescent="0.35">
      <c r="A3684" s="1">
        <v>45043</v>
      </c>
      <c r="B3684" t="s">
        <v>3716</v>
      </c>
      <c r="C3684">
        <v>31</v>
      </c>
      <c r="D3684" t="s">
        <v>9</v>
      </c>
      <c r="E3684" t="s">
        <v>33</v>
      </c>
      <c r="F3684" t="s">
        <v>23</v>
      </c>
      <c r="G3684" s="6">
        <f>VLOOKUP(F3684,S$11:$T$15, 2, FALSE)</f>
        <v>2440.2966694490819</v>
      </c>
      <c r="H3684" t="s">
        <v>40</v>
      </c>
      <c r="I3684" s="2">
        <v>1359.54</v>
      </c>
      <c r="J3684" t="str">
        <f t="shared" si="517"/>
        <v>18-39</v>
      </c>
      <c r="K3684" s="2">
        <f t="shared" si="513"/>
        <v>1495.4940000000001</v>
      </c>
      <c r="L3684" s="2">
        <f t="shared" si="518"/>
        <v>1495</v>
      </c>
      <c r="M3684" s="2">
        <f t="shared" si="519"/>
        <v>1496</v>
      </c>
      <c r="N3684" s="2">
        <f t="shared" si="520"/>
        <v>1495</v>
      </c>
      <c r="O3684">
        <f t="shared" si="514"/>
        <v>2023</v>
      </c>
      <c r="P3684" t="str">
        <f t="shared" si="515"/>
        <v>Apr</v>
      </c>
      <c r="Q3684" t="str">
        <f t="shared" si="516"/>
        <v>Apr-2023</v>
      </c>
      <c r="R3684" s="2" t="str">
        <f t="shared" si="521"/>
        <v>ADULTS</v>
      </c>
    </row>
    <row r="3685" spans="1:18" x14ac:dyDescent="0.35">
      <c r="A3685" s="1">
        <v>45055</v>
      </c>
      <c r="B3685" t="s">
        <v>3717</v>
      </c>
      <c r="C3685">
        <v>68</v>
      </c>
      <c r="D3685" t="s">
        <v>9</v>
      </c>
      <c r="E3685" t="s">
        <v>25</v>
      </c>
      <c r="F3685" t="s">
        <v>11</v>
      </c>
      <c r="G3685" s="6">
        <f>VLOOKUP(F3685,S$11:$T$15, 2, FALSE)</f>
        <v>2503.6022787783868</v>
      </c>
      <c r="H3685" t="s">
        <v>28</v>
      </c>
      <c r="I3685" s="2">
        <v>652.95000000000005</v>
      </c>
      <c r="J3685" t="str">
        <f t="shared" si="517"/>
        <v>&gt;59</v>
      </c>
      <c r="K3685" s="2">
        <f t="shared" si="513"/>
        <v>718.24500000000012</v>
      </c>
      <c r="L3685" s="2">
        <f t="shared" si="518"/>
        <v>718</v>
      </c>
      <c r="M3685" s="2">
        <f t="shared" si="519"/>
        <v>719</v>
      </c>
      <c r="N3685" s="2">
        <f t="shared" si="520"/>
        <v>718</v>
      </c>
      <c r="O3685">
        <f t="shared" si="514"/>
        <v>2023</v>
      </c>
      <c r="P3685" t="str">
        <f t="shared" si="515"/>
        <v>May</v>
      </c>
      <c r="Q3685" t="str">
        <f t="shared" si="516"/>
        <v>May-2023</v>
      </c>
      <c r="R3685" s="2" t="str">
        <f t="shared" si="521"/>
        <v>ADULTS</v>
      </c>
    </row>
    <row r="3686" spans="1:18" x14ac:dyDescent="0.35">
      <c r="A3686" s="1">
        <v>44771</v>
      </c>
      <c r="B3686" t="s">
        <v>3718</v>
      </c>
      <c r="C3686">
        <v>23</v>
      </c>
      <c r="D3686" t="s">
        <v>9</v>
      </c>
      <c r="E3686" t="s">
        <v>19</v>
      </c>
      <c r="F3686" t="s">
        <v>23</v>
      </c>
      <c r="G3686" s="6">
        <f>VLOOKUP(F3686,S$11:$T$15, 2, FALSE)</f>
        <v>2440.2966694490819</v>
      </c>
      <c r="H3686" t="s">
        <v>37</v>
      </c>
      <c r="I3686" s="2">
        <v>436.77</v>
      </c>
      <c r="J3686" t="str">
        <f t="shared" si="517"/>
        <v>18-39</v>
      </c>
      <c r="K3686" s="2">
        <f t="shared" si="513"/>
        <v>480.447</v>
      </c>
      <c r="L3686" s="2">
        <f t="shared" si="518"/>
        <v>480</v>
      </c>
      <c r="M3686" s="2">
        <f t="shared" si="519"/>
        <v>481</v>
      </c>
      <c r="N3686" s="2">
        <f t="shared" si="520"/>
        <v>480</v>
      </c>
      <c r="O3686">
        <f t="shared" si="514"/>
        <v>2022</v>
      </c>
      <c r="P3686" t="str">
        <f t="shared" si="515"/>
        <v>Jul</v>
      </c>
      <c r="Q3686" t="str">
        <f t="shared" si="516"/>
        <v>Jul-2022</v>
      </c>
      <c r="R3686" s="2" t="str">
        <f t="shared" si="521"/>
        <v>ADULTS</v>
      </c>
    </row>
    <row r="3687" spans="1:18" x14ac:dyDescent="0.35">
      <c r="A3687" s="1">
        <v>44582</v>
      </c>
      <c r="B3687" t="s">
        <v>3719</v>
      </c>
      <c r="C3687">
        <v>5</v>
      </c>
      <c r="D3687" t="s">
        <v>14</v>
      </c>
      <c r="E3687" t="s">
        <v>33</v>
      </c>
      <c r="F3687" t="s">
        <v>11</v>
      </c>
      <c r="G3687" s="6">
        <f>VLOOKUP(F3687,S$11:$T$15, 2, FALSE)</f>
        <v>2503.6022787783868</v>
      </c>
      <c r="H3687" t="s">
        <v>28</v>
      </c>
      <c r="I3687" s="2">
        <v>836.16</v>
      </c>
      <c r="J3687" t="str">
        <f t="shared" si="517"/>
        <v>0-17</v>
      </c>
      <c r="K3687" s="2">
        <f t="shared" si="513"/>
        <v>919.77600000000007</v>
      </c>
      <c r="L3687" s="2">
        <f t="shared" si="518"/>
        <v>920</v>
      </c>
      <c r="M3687" s="2">
        <f t="shared" si="519"/>
        <v>920</v>
      </c>
      <c r="N3687" s="2">
        <f t="shared" si="520"/>
        <v>919</v>
      </c>
      <c r="O3687">
        <f t="shared" si="514"/>
        <v>2022</v>
      </c>
      <c r="P3687" t="str">
        <f t="shared" si="515"/>
        <v>Jan</v>
      </c>
      <c r="Q3687" t="str">
        <f t="shared" si="516"/>
        <v>Jan-2022</v>
      </c>
      <c r="R3687" s="2" t="str">
        <f t="shared" si="521"/>
        <v>CHILDREN</v>
      </c>
    </row>
    <row r="3688" spans="1:18" x14ac:dyDescent="0.35">
      <c r="A3688" s="1">
        <v>44760</v>
      </c>
      <c r="B3688" t="s">
        <v>3720</v>
      </c>
      <c r="C3688">
        <v>63</v>
      </c>
      <c r="D3688" t="s">
        <v>21</v>
      </c>
      <c r="E3688" t="s">
        <v>15</v>
      </c>
      <c r="F3688" t="s">
        <v>30</v>
      </c>
      <c r="G3688" s="6">
        <f>VLOOKUP(F3688,S$11:$T$15, 2, FALSE)</f>
        <v>2496.7676064257025</v>
      </c>
      <c r="H3688" t="s">
        <v>40</v>
      </c>
      <c r="I3688" s="2">
        <v>4016.39</v>
      </c>
      <c r="J3688" t="str">
        <f t="shared" si="517"/>
        <v>&gt;59</v>
      </c>
      <c r="K3688" s="2">
        <f t="shared" si="513"/>
        <v>4418.0290000000005</v>
      </c>
      <c r="L3688" s="2">
        <f t="shared" si="518"/>
        <v>4418</v>
      </c>
      <c r="M3688" s="2">
        <f t="shared" si="519"/>
        <v>4419</v>
      </c>
      <c r="N3688" s="2">
        <f t="shared" si="520"/>
        <v>4418</v>
      </c>
      <c r="O3688">
        <f t="shared" si="514"/>
        <v>2022</v>
      </c>
      <c r="P3688" t="str">
        <f t="shared" si="515"/>
        <v>Jul</v>
      </c>
      <c r="Q3688" t="str">
        <f t="shared" si="516"/>
        <v>Jul-2022</v>
      </c>
      <c r="R3688" s="2" t="str">
        <f t="shared" si="521"/>
        <v>ADULTS</v>
      </c>
    </row>
    <row r="3689" spans="1:18" x14ac:dyDescent="0.35">
      <c r="A3689" s="1">
        <v>44782</v>
      </c>
      <c r="B3689" t="s">
        <v>3721</v>
      </c>
      <c r="C3689">
        <v>53</v>
      </c>
      <c r="D3689" t="s">
        <v>21</v>
      </c>
      <c r="E3689" t="s">
        <v>25</v>
      </c>
      <c r="F3689" t="s">
        <v>30</v>
      </c>
      <c r="G3689" s="6">
        <f>VLOOKUP(F3689,S$11:$T$15, 2, FALSE)</f>
        <v>2496.7676064257025</v>
      </c>
      <c r="H3689" t="s">
        <v>28</v>
      </c>
      <c r="I3689" s="2">
        <v>669.04</v>
      </c>
      <c r="J3689" t="str">
        <f t="shared" si="517"/>
        <v>40-59</v>
      </c>
      <c r="K3689" s="2">
        <f t="shared" si="513"/>
        <v>735.94400000000007</v>
      </c>
      <c r="L3689" s="2">
        <f t="shared" si="518"/>
        <v>736</v>
      </c>
      <c r="M3689" s="2">
        <f t="shared" si="519"/>
        <v>736</v>
      </c>
      <c r="N3689" s="2">
        <f t="shared" si="520"/>
        <v>735</v>
      </c>
      <c r="O3689">
        <f t="shared" si="514"/>
        <v>2022</v>
      </c>
      <c r="P3689" t="str">
        <f t="shared" si="515"/>
        <v>Aug</v>
      </c>
      <c r="Q3689" t="str">
        <f t="shared" si="516"/>
        <v>Aug-2022</v>
      </c>
      <c r="R3689" s="2" t="str">
        <f t="shared" si="521"/>
        <v>ADULTS</v>
      </c>
    </row>
    <row r="3690" spans="1:18" x14ac:dyDescent="0.35">
      <c r="A3690" s="1">
        <v>44860</v>
      </c>
      <c r="B3690" t="s">
        <v>3722</v>
      </c>
      <c r="C3690">
        <v>57</v>
      </c>
      <c r="D3690" t="s">
        <v>21</v>
      </c>
      <c r="E3690" t="s">
        <v>22</v>
      </c>
      <c r="F3690" t="s">
        <v>11</v>
      </c>
      <c r="G3690" s="6">
        <f>VLOOKUP(F3690,S$11:$T$15, 2, FALSE)</f>
        <v>2503.6022787783868</v>
      </c>
      <c r="H3690" t="s">
        <v>12</v>
      </c>
      <c r="I3690" s="2">
        <v>2478.0500000000002</v>
      </c>
      <c r="J3690" t="str">
        <f t="shared" si="517"/>
        <v>40-59</v>
      </c>
      <c r="K3690" s="2">
        <f t="shared" si="513"/>
        <v>2725.8550000000005</v>
      </c>
      <c r="L3690" s="2">
        <f t="shared" si="518"/>
        <v>2726</v>
      </c>
      <c r="M3690" s="2">
        <f t="shared" si="519"/>
        <v>2726</v>
      </c>
      <c r="N3690" s="2">
        <f t="shared" si="520"/>
        <v>2725</v>
      </c>
      <c r="O3690">
        <f t="shared" si="514"/>
        <v>2022</v>
      </c>
      <c r="P3690" t="str">
        <f t="shared" si="515"/>
        <v>Oct</v>
      </c>
      <c r="Q3690" t="str">
        <f t="shared" si="516"/>
        <v>Oct-2022</v>
      </c>
      <c r="R3690" s="2" t="str">
        <f t="shared" si="521"/>
        <v>ADULTS</v>
      </c>
    </row>
    <row r="3691" spans="1:18" x14ac:dyDescent="0.35">
      <c r="A3691" s="1">
        <v>44918</v>
      </c>
      <c r="B3691" t="s">
        <v>3723</v>
      </c>
      <c r="C3691">
        <v>66</v>
      </c>
      <c r="D3691" t="s">
        <v>21</v>
      </c>
      <c r="E3691" t="s">
        <v>27</v>
      </c>
      <c r="F3691" t="s">
        <v>30</v>
      </c>
      <c r="G3691" s="6">
        <f>VLOOKUP(F3691,S$11:$T$15, 2, FALSE)</f>
        <v>2496.7676064257025</v>
      </c>
      <c r="H3691" t="s">
        <v>67</v>
      </c>
      <c r="I3691" s="2">
        <v>22.65</v>
      </c>
      <c r="J3691" t="str">
        <f t="shared" si="517"/>
        <v>&gt;59</v>
      </c>
      <c r="K3691" s="2">
        <f t="shared" si="513"/>
        <v>24.914999999999999</v>
      </c>
      <c r="L3691" s="2">
        <f t="shared" si="518"/>
        <v>25</v>
      </c>
      <c r="M3691" s="2">
        <f t="shared" si="519"/>
        <v>25</v>
      </c>
      <c r="N3691" s="2">
        <f t="shared" si="520"/>
        <v>24</v>
      </c>
      <c r="O3691">
        <f t="shared" si="514"/>
        <v>2022</v>
      </c>
      <c r="P3691" t="str">
        <f t="shared" si="515"/>
        <v>Dec</v>
      </c>
      <c r="Q3691" t="str">
        <f t="shared" si="516"/>
        <v>Dec-2022</v>
      </c>
      <c r="R3691" s="2" t="str">
        <f t="shared" si="521"/>
        <v>ADULTS</v>
      </c>
    </row>
    <row r="3692" spans="1:18" x14ac:dyDescent="0.35">
      <c r="A3692" s="1">
        <v>45042</v>
      </c>
      <c r="B3692" t="s">
        <v>3724</v>
      </c>
      <c r="C3692">
        <v>73</v>
      </c>
      <c r="D3692" t="s">
        <v>9</v>
      </c>
      <c r="E3692" t="s">
        <v>15</v>
      </c>
      <c r="F3692" t="s">
        <v>30</v>
      </c>
      <c r="G3692" s="6">
        <f>VLOOKUP(F3692,S$11:$T$15, 2, FALSE)</f>
        <v>2496.7676064257025</v>
      </c>
      <c r="H3692" t="s">
        <v>28</v>
      </c>
      <c r="I3692" s="2">
        <v>493.64</v>
      </c>
      <c r="J3692" t="str">
        <f t="shared" si="517"/>
        <v>&gt;59</v>
      </c>
      <c r="K3692" s="2">
        <f t="shared" si="513"/>
        <v>543.00400000000002</v>
      </c>
      <c r="L3692" s="2">
        <f t="shared" si="518"/>
        <v>543</v>
      </c>
      <c r="M3692" s="2">
        <f t="shared" si="519"/>
        <v>544</v>
      </c>
      <c r="N3692" s="2">
        <f t="shared" si="520"/>
        <v>543</v>
      </c>
      <c r="O3692">
        <f t="shared" si="514"/>
        <v>2023</v>
      </c>
      <c r="P3692" t="str">
        <f t="shared" si="515"/>
        <v>Apr</v>
      </c>
      <c r="Q3692" t="str">
        <f t="shared" si="516"/>
        <v>Apr-2023</v>
      </c>
      <c r="R3692" s="2" t="str">
        <f t="shared" si="521"/>
        <v>ADULTS</v>
      </c>
    </row>
    <row r="3693" spans="1:18" x14ac:dyDescent="0.35">
      <c r="A3693" s="1">
        <v>45058</v>
      </c>
      <c r="B3693" t="s">
        <v>3725</v>
      </c>
      <c r="C3693">
        <v>70</v>
      </c>
      <c r="D3693" t="s">
        <v>9</v>
      </c>
      <c r="E3693" t="s">
        <v>33</v>
      </c>
      <c r="F3693" t="s">
        <v>23</v>
      </c>
      <c r="G3693" s="6">
        <f>VLOOKUP(F3693,S$11:$T$15, 2, FALSE)</f>
        <v>2440.2966694490819</v>
      </c>
      <c r="H3693" t="s">
        <v>17</v>
      </c>
      <c r="I3693" s="2">
        <v>4793.6000000000004</v>
      </c>
      <c r="J3693" t="str">
        <f t="shared" si="517"/>
        <v>&gt;59</v>
      </c>
      <c r="K3693" s="2">
        <f t="shared" si="513"/>
        <v>5272.9600000000009</v>
      </c>
      <c r="L3693" s="2">
        <f t="shared" si="518"/>
        <v>5273</v>
      </c>
      <c r="M3693" s="2">
        <f t="shared" si="519"/>
        <v>5273</v>
      </c>
      <c r="N3693" s="2">
        <f t="shared" si="520"/>
        <v>5272</v>
      </c>
      <c r="O3693">
        <f t="shared" si="514"/>
        <v>2023</v>
      </c>
      <c r="P3693" t="str">
        <f t="shared" si="515"/>
        <v>May</v>
      </c>
      <c r="Q3693" t="str">
        <f t="shared" si="516"/>
        <v>May-2023</v>
      </c>
      <c r="R3693" s="2" t="str">
        <f t="shared" si="521"/>
        <v>ADULTS</v>
      </c>
    </row>
    <row r="3694" spans="1:18" x14ac:dyDescent="0.35">
      <c r="A3694" s="1">
        <v>44784</v>
      </c>
      <c r="B3694" t="s">
        <v>3726</v>
      </c>
      <c r="C3694">
        <v>1</v>
      </c>
      <c r="D3694" t="s">
        <v>14</v>
      </c>
      <c r="E3694" t="s">
        <v>19</v>
      </c>
      <c r="F3694" t="s">
        <v>11</v>
      </c>
      <c r="G3694" s="6">
        <f>VLOOKUP(F3694,S$11:$T$15, 2, FALSE)</f>
        <v>2503.6022787783868</v>
      </c>
      <c r="H3694" t="s">
        <v>12</v>
      </c>
      <c r="I3694" s="2">
        <v>2835.6</v>
      </c>
      <c r="J3694" t="str">
        <f t="shared" si="517"/>
        <v>0-17</v>
      </c>
      <c r="K3694" s="2">
        <f t="shared" si="513"/>
        <v>3119.1600000000003</v>
      </c>
      <c r="L3694" s="2">
        <f t="shared" si="518"/>
        <v>3119</v>
      </c>
      <c r="M3694" s="2">
        <f t="shared" si="519"/>
        <v>3120</v>
      </c>
      <c r="N3694" s="2">
        <f t="shared" si="520"/>
        <v>3119</v>
      </c>
      <c r="O3694">
        <f t="shared" si="514"/>
        <v>2022</v>
      </c>
      <c r="P3694" t="str">
        <f t="shared" si="515"/>
        <v>Aug</v>
      </c>
      <c r="Q3694" t="str">
        <f t="shared" si="516"/>
        <v>Aug-2022</v>
      </c>
      <c r="R3694" s="2" t="str">
        <f t="shared" si="521"/>
        <v>CHILDREN</v>
      </c>
    </row>
    <row r="3695" spans="1:18" x14ac:dyDescent="0.35">
      <c r="A3695" s="1">
        <v>45127</v>
      </c>
      <c r="B3695" t="s">
        <v>3727</v>
      </c>
      <c r="C3695">
        <v>49</v>
      </c>
      <c r="D3695" t="s">
        <v>14</v>
      </c>
      <c r="E3695" t="s">
        <v>19</v>
      </c>
      <c r="F3695" t="s">
        <v>30</v>
      </c>
      <c r="G3695" s="6">
        <f>VLOOKUP(F3695,S$11:$T$15, 2, FALSE)</f>
        <v>2496.7676064257025</v>
      </c>
      <c r="H3695" t="s">
        <v>12</v>
      </c>
      <c r="I3695" s="2">
        <v>1060.4100000000001</v>
      </c>
      <c r="J3695" t="str">
        <f t="shared" si="517"/>
        <v>40-59</v>
      </c>
      <c r="K3695" s="2">
        <f t="shared" si="513"/>
        <v>1166.4510000000002</v>
      </c>
      <c r="L3695" s="2">
        <f t="shared" si="518"/>
        <v>1166</v>
      </c>
      <c r="M3695" s="2">
        <f t="shared" si="519"/>
        <v>1167</v>
      </c>
      <c r="N3695" s="2">
        <f t="shared" si="520"/>
        <v>1166</v>
      </c>
      <c r="O3695">
        <f t="shared" si="514"/>
        <v>2023</v>
      </c>
      <c r="P3695" t="str">
        <f t="shared" si="515"/>
        <v>Jul</v>
      </c>
      <c r="Q3695" t="str">
        <f t="shared" si="516"/>
        <v>Jul-2023</v>
      </c>
      <c r="R3695" s="2" t="str">
        <f t="shared" si="521"/>
        <v>ADULTS</v>
      </c>
    </row>
    <row r="3696" spans="1:18" x14ac:dyDescent="0.35">
      <c r="A3696" s="1">
        <v>44825</v>
      </c>
      <c r="B3696" t="s">
        <v>3728</v>
      </c>
      <c r="C3696">
        <v>28</v>
      </c>
      <c r="D3696" t="s">
        <v>21</v>
      </c>
      <c r="E3696" t="s">
        <v>10</v>
      </c>
      <c r="F3696" t="s">
        <v>16</v>
      </c>
      <c r="G3696" s="6">
        <f>VLOOKUP(F3696,S$11:$T$15, 2, FALSE)</f>
        <v>2509.1716796874998</v>
      </c>
      <c r="H3696" t="s">
        <v>40</v>
      </c>
      <c r="I3696" s="2">
        <v>3701.08</v>
      </c>
      <c r="J3696" t="str">
        <f t="shared" si="517"/>
        <v>18-39</v>
      </c>
      <c r="K3696" s="2">
        <f t="shared" si="513"/>
        <v>4071.1880000000001</v>
      </c>
      <c r="L3696" s="2">
        <f t="shared" si="518"/>
        <v>4071</v>
      </c>
      <c r="M3696" s="2">
        <f t="shared" si="519"/>
        <v>4072</v>
      </c>
      <c r="N3696" s="2">
        <f t="shared" si="520"/>
        <v>4071</v>
      </c>
      <c r="O3696">
        <f t="shared" si="514"/>
        <v>2022</v>
      </c>
      <c r="P3696" t="str">
        <f t="shared" si="515"/>
        <v>Sep</v>
      </c>
      <c r="Q3696" t="str">
        <f t="shared" si="516"/>
        <v>Sep-2022</v>
      </c>
      <c r="R3696" s="2" t="str">
        <f t="shared" si="521"/>
        <v>ADULTS</v>
      </c>
    </row>
    <row r="3697" spans="1:18" x14ac:dyDescent="0.35">
      <c r="A3697" s="1">
        <v>44917</v>
      </c>
      <c r="B3697" t="s">
        <v>3729</v>
      </c>
      <c r="C3697">
        <v>18</v>
      </c>
      <c r="D3697" t="s">
        <v>9</v>
      </c>
      <c r="E3697" t="s">
        <v>22</v>
      </c>
      <c r="F3697" t="s">
        <v>16</v>
      </c>
      <c r="G3697" s="6">
        <f>VLOOKUP(F3697,S$11:$T$15, 2, FALSE)</f>
        <v>2509.1716796874998</v>
      </c>
      <c r="H3697" t="s">
        <v>28</v>
      </c>
      <c r="I3697" s="2">
        <v>2149.77</v>
      </c>
      <c r="J3697" t="str">
        <f t="shared" si="517"/>
        <v>18-39</v>
      </c>
      <c r="K3697" s="2">
        <f t="shared" si="513"/>
        <v>2364.7470000000003</v>
      </c>
      <c r="L3697" s="2">
        <f t="shared" si="518"/>
        <v>2365</v>
      </c>
      <c r="M3697" s="2">
        <f t="shared" si="519"/>
        <v>2365</v>
      </c>
      <c r="N3697" s="2">
        <f t="shared" si="520"/>
        <v>2364</v>
      </c>
      <c r="O3697">
        <f t="shared" si="514"/>
        <v>2022</v>
      </c>
      <c r="P3697" t="str">
        <f t="shared" si="515"/>
        <v>Dec</v>
      </c>
      <c r="Q3697" t="str">
        <f t="shared" si="516"/>
        <v>Dec-2022</v>
      </c>
      <c r="R3697" s="2" t="str">
        <f t="shared" si="521"/>
        <v>ADULTS</v>
      </c>
    </row>
    <row r="3698" spans="1:18" x14ac:dyDescent="0.35">
      <c r="A3698" s="1">
        <v>44799</v>
      </c>
      <c r="B3698" t="s">
        <v>3730</v>
      </c>
      <c r="C3698">
        <v>18</v>
      </c>
      <c r="D3698" t="s">
        <v>14</v>
      </c>
      <c r="E3698" t="s">
        <v>15</v>
      </c>
      <c r="F3698" t="s">
        <v>11</v>
      </c>
      <c r="G3698" s="6">
        <f>VLOOKUP(F3698,S$11:$T$15, 2, FALSE)</f>
        <v>2503.6022787783868</v>
      </c>
      <c r="H3698" t="s">
        <v>37</v>
      </c>
      <c r="I3698" s="2">
        <v>654.04999999999995</v>
      </c>
      <c r="J3698" t="str">
        <f t="shared" si="517"/>
        <v>18-39</v>
      </c>
      <c r="K3698" s="2">
        <f t="shared" si="513"/>
        <v>719.45500000000004</v>
      </c>
      <c r="L3698" s="2">
        <f t="shared" si="518"/>
        <v>719</v>
      </c>
      <c r="M3698" s="2">
        <f t="shared" si="519"/>
        <v>720</v>
      </c>
      <c r="N3698" s="2">
        <f t="shared" si="520"/>
        <v>719</v>
      </c>
      <c r="O3698">
        <f t="shared" si="514"/>
        <v>2022</v>
      </c>
      <c r="P3698" t="str">
        <f t="shared" si="515"/>
        <v>Aug</v>
      </c>
      <c r="Q3698" t="str">
        <f t="shared" si="516"/>
        <v>Aug-2022</v>
      </c>
      <c r="R3698" s="2" t="str">
        <f t="shared" si="521"/>
        <v>ADULTS</v>
      </c>
    </row>
    <row r="3699" spans="1:18" x14ac:dyDescent="0.35">
      <c r="A3699" s="1">
        <v>44807</v>
      </c>
      <c r="B3699" t="s">
        <v>3731</v>
      </c>
      <c r="C3699">
        <v>11</v>
      </c>
      <c r="D3699" t="s">
        <v>14</v>
      </c>
      <c r="E3699" t="s">
        <v>35</v>
      </c>
      <c r="F3699" t="s">
        <v>30</v>
      </c>
      <c r="G3699" s="6">
        <f>VLOOKUP(F3699,S$11:$T$15, 2, FALSE)</f>
        <v>2496.7676064257025</v>
      </c>
      <c r="H3699" t="s">
        <v>28</v>
      </c>
      <c r="I3699" s="2">
        <v>3985.62</v>
      </c>
      <c r="J3699" t="str">
        <f t="shared" si="517"/>
        <v>0-17</v>
      </c>
      <c r="K3699" s="2">
        <f t="shared" si="513"/>
        <v>4384.1819999999998</v>
      </c>
      <c r="L3699" s="2">
        <f t="shared" si="518"/>
        <v>4384</v>
      </c>
      <c r="M3699" s="2">
        <f t="shared" si="519"/>
        <v>4385</v>
      </c>
      <c r="N3699" s="2">
        <f t="shared" si="520"/>
        <v>4384</v>
      </c>
      <c r="O3699">
        <f t="shared" si="514"/>
        <v>2022</v>
      </c>
      <c r="P3699" t="str">
        <f t="shared" si="515"/>
        <v>Sep</v>
      </c>
      <c r="Q3699" t="str">
        <f t="shared" si="516"/>
        <v>Sep-2022</v>
      </c>
      <c r="R3699" s="2" t="str">
        <f t="shared" si="521"/>
        <v>CHILDREN</v>
      </c>
    </row>
    <row r="3700" spans="1:18" x14ac:dyDescent="0.35">
      <c r="A3700" s="1">
        <v>44636</v>
      </c>
      <c r="B3700" t="s">
        <v>3732</v>
      </c>
      <c r="C3700">
        <v>5</v>
      </c>
      <c r="D3700" t="s">
        <v>14</v>
      </c>
      <c r="E3700" t="s">
        <v>35</v>
      </c>
      <c r="F3700" t="s">
        <v>16</v>
      </c>
      <c r="G3700" s="6">
        <f>VLOOKUP(F3700,S$11:$T$15, 2, FALSE)</f>
        <v>2509.1716796874998</v>
      </c>
      <c r="H3700" t="s">
        <v>37</v>
      </c>
      <c r="I3700" s="2">
        <v>3196.24</v>
      </c>
      <c r="J3700" t="str">
        <f t="shared" si="517"/>
        <v>0-17</v>
      </c>
      <c r="K3700" s="2">
        <f t="shared" si="513"/>
        <v>3515.864</v>
      </c>
      <c r="L3700" s="2">
        <f t="shared" si="518"/>
        <v>3516</v>
      </c>
      <c r="M3700" s="2">
        <f t="shared" si="519"/>
        <v>3516</v>
      </c>
      <c r="N3700" s="2">
        <f t="shared" si="520"/>
        <v>3515</v>
      </c>
      <c r="O3700">
        <f t="shared" si="514"/>
        <v>2022</v>
      </c>
      <c r="P3700" t="str">
        <f t="shared" si="515"/>
        <v>Mar</v>
      </c>
      <c r="Q3700" t="str">
        <f t="shared" si="516"/>
        <v>Mar-2022</v>
      </c>
      <c r="R3700" s="2" t="str">
        <f t="shared" si="521"/>
        <v>CHILDREN</v>
      </c>
    </row>
    <row r="3701" spans="1:18" x14ac:dyDescent="0.35">
      <c r="A3701" s="1">
        <v>44924</v>
      </c>
      <c r="B3701" t="s">
        <v>3733</v>
      </c>
      <c r="C3701">
        <v>42</v>
      </c>
      <c r="D3701" t="s">
        <v>21</v>
      </c>
      <c r="E3701" t="s">
        <v>22</v>
      </c>
      <c r="F3701" t="s">
        <v>11</v>
      </c>
      <c r="G3701" s="6">
        <f>VLOOKUP(F3701,S$11:$T$15, 2, FALSE)</f>
        <v>2503.6022787783868</v>
      </c>
      <c r="H3701" t="s">
        <v>12</v>
      </c>
      <c r="I3701" s="2">
        <v>3345.16</v>
      </c>
      <c r="J3701" t="str">
        <f t="shared" si="517"/>
        <v>40-59</v>
      </c>
      <c r="K3701" s="2">
        <f t="shared" si="513"/>
        <v>3679.6759999999999</v>
      </c>
      <c r="L3701" s="2">
        <f t="shared" si="518"/>
        <v>3680</v>
      </c>
      <c r="M3701" s="2">
        <f t="shared" si="519"/>
        <v>3680</v>
      </c>
      <c r="N3701" s="2">
        <f t="shared" si="520"/>
        <v>3679</v>
      </c>
      <c r="O3701">
        <f t="shared" si="514"/>
        <v>2022</v>
      </c>
      <c r="P3701" t="str">
        <f t="shared" si="515"/>
        <v>Dec</v>
      </c>
      <c r="Q3701" t="str">
        <f t="shared" si="516"/>
        <v>Dec-2022</v>
      </c>
      <c r="R3701" s="2" t="str">
        <f t="shared" si="521"/>
        <v>ADULTS</v>
      </c>
    </row>
    <row r="3702" spans="1:18" x14ac:dyDescent="0.35">
      <c r="A3702" s="1">
        <v>44646</v>
      </c>
      <c r="B3702" t="s">
        <v>3734</v>
      </c>
      <c r="C3702">
        <v>67</v>
      </c>
      <c r="D3702" t="s">
        <v>14</v>
      </c>
      <c r="E3702" t="s">
        <v>22</v>
      </c>
      <c r="F3702" t="s">
        <v>11</v>
      </c>
      <c r="G3702" s="6">
        <f>VLOOKUP(F3702,S$11:$T$15, 2, FALSE)</f>
        <v>2503.6022787783868</v>
      </c>
      <c r="H3702" t="s">
        <v>40</v>
      </c>
      <c r="I3702" s="2">
        <v>2256.77</v>
      </c>
      <c r="J3702" t="str">
        <f t="shared" si="517"/>
        <v>&gt;59</v>
      </c>
      <c r="K3702" s="2">
        <f t="shared" si="513"/>
        <v>2482.4470000000001</v>
      </c>
      <c r="L3702" s="2">
        <f t="shared" si="518"/>
        <v>2482</v>
      </c>
      <c r="M3702" s="2">
        <f t="shared" si="519"/>
        <v>2483</v>
      </c>
      <c r="N3702" s="2">
        <f t="shared" si="520"/>
        <v>2482</v>
      </c>
      <c r="O3702">
        <f t="shared" si="514"/>
        <v>2022</v>
      </c>
      <c r="P3702" t="str">
        <f t="shared" si="515"/>
        <v>Mar</v>
      </c>
      <c r="Q3702" t="str">
        <f t="shared" si="516"/>
        <v>Mar-2022</v>
      </c>
      <c r="R3702" s="2" t="str">
        <f t="shared" si="521"/>
        <v>ADULTS</v>
      </c>
    </row>
    <row r="3703" spans="1:18" x14ac:dyDescent="0.35">
      <c r="A3703" s="1">
        <v>44692</v>
      </c>
      <c r="B3703" t="s">
        <v>3735</v>
      </c>
      <c r="C3703">
        <v>46</v>
      </c>
      <c r="D3703" t="s">
        <v>14</v>
      </c>
      <c r="E3703" t="s">
        <v>33</v>
      </c>
      <c r="F3703" t="s">
        <v>16</v>
      </c>
      <c r="G3703" s="6">
        <f>VLOOKUP(F3703,S$11:$T$15, 2, FALSE)</f>
        <v>2509.1716796874998</v>
      </c>
      <c r="H3703" t="s">
        <v>12</v>
      </c>
      <c r="I3703" s="2">
        <v>3926.11</v>
      </c>
      <c r="J3703" t="str">
        <f t="shared" si="517"/>
        <v>40-59</v>
      </c>
      <c r="K3703" s="2">
        <f t="shared" si="513"/>
        <v>4318.7210000000005</v>
      </c>
      <c r="L3703" s="2">
        <f t="shared" si="518"/>
        <v>4319</v>
      </c>
      <c r="M3703" s="2">
        <f t="shared" si="519"/>
        <v>4319</v>
      </c>
      <c r="N3703" s="2">
        <f t="shared" si="520"/>
        <v>4318</v>
      </c>
      <c r="O3703">
        <f t="shared" si="514"/>
        <v>2022</v>
      </c>
      <c r="P3703" t="str">
        <f t="shared" si="515"/>
        <v>May</v>
      </c>
      <c r="Q3703" t="str">
        <f t="shared" si="516"/>
        <v>May-2022</v>
      </c>
      <c r="R3703" s="2" t="str">
        <f t="shared" si="521"/>
        <v>ADULTS</v>
      </c>
    </row>
    <row r="3704" spans="1:18" x14ac:dyDescent="0.35">
      <c r="A3704" s="1">
        <v>44860</v>
      </c>
      <c r="B3704" t="s">
        <v>3736</v>
      </c>
      <c r="C3704">
        <v>90</v>
      </c>
      <c r="D3704" t="s">
        <v>21</v>
      </c>
      <c r="E3704" t="s">
        <v>15</v>
      </c>
      <c r="F3704" t="s">
        <v>30</v>
      </c>
      <c r="G3704" s="6">
        <f>VLOOKUP(F3704,S$11:$T$15, 2, FALSE)</f>
        <v>2496.7676064257025</v>
      </c>
      <c r="H3704" t="s">
        <v>40</v>
      </c>
      <c r="I3704" s="2">
        <v>1910.95</v>
      </c>
      <c r="J3704" t="str">
        <f t="shared" si="517"/>
        <v>&gt;59</v>
      </c>
      <c r="K3704" s="2">
        <f t="shared" si="513"/>
        <v>2102.0450000000001</v>
      </c>
      <c r="L3704" s="2">
        <f t="shared" si="518"/>
        <v>2102</v>
      </c>
      <c r="M3704" s="2">
        <f t="shared" si="519"/>
        <v>2103</v>
      </c>
      <c r="N3704" s="2">
        <f t="shared" si="520"/>
        <v>2102</v>
      </c>
      <c r="O3704">
        <f t="shared" si="514"/>
        <v>2022</v>
      </c>
      <c r="P3704" t="str">
        <f t="shared" si="515"/>
        <v>Oct</v>
      </c>
      <c r="Q3704" t="str">
        <f t="shared" si="516"/>
        <v>Oct-2022</v>
      </c>
      <c r="R3704" s="2" t="str">
        <f t="shared" si="521"/>
        <v>ADULTS</v>
      </c>
    </row>
    <row r="3705" spans="1:18" x14ac:dyDescent="0.35">
      <c r="A3705" s="1">
        <v>44991</v>
      </c>
      <c r="B3705" t="s">
        <v>3737</v>
      </c>
      <c r="C3705">
        <v>12</v>
      </c>
      <c r="D3705" t="s">
        <v>21</v>
      </c>
      <c r="E3705" t="s">
        <v>35</v>
      </c>
      <c r="F3705" t="s">
        <v>23</v>
      </c>
      <c r="G3705" s="6">
        <f>VLOOKUP(F3705,S$11:$T$15, 2, FALSE)</f>
        <v>2440.2966694490819</v>
      </c>
      <c r="H3705" t="s">
        <v>40</v>
      </c>
      <c r="I3705" s="2">
        <v>3370.29</v>
      </c>
      <c r="J3705" t="str">
        <f t="shared" si="517"/>
        <v>0-17</v>
      </c>
      <c r="K3705" s="2">
        <f t="shared" si="513"/>
        <v>3707.3190000000004</v>
      </c>
      <c r="L3705" s="2">
        <f t="shared" si="518"/>
        <v>3707</v>
      </c>
      <c r="M3705" s="2">
        <f t="shared" si="519"/>
        <v>3708</v>
      </c>
      <c r="N3705" s="2">
        <f t="shared" si="520"/>
        <v>3707</v>
      </c>
      <c r="O3705">
        <f t="shared" si="514"/>
        <v>2023</v>
      </c>
      <c r="P3705" t="str">
        <f t="shared" si="515"/>
        <v>Mar</v>
      </c>
      <c r="Q3705" t="str">
        <f t="shared" si="516"/>
        <v>Mar-2023</v>
      </c>
      <c r="R3705" s="2" t="str">
        <f t="shared" si="521"/>
        <v>CHILDREN</v>
      </c>
    </row>
    <row r="3706" spans="1:18" x14ac:dyDescent="0.35">
      <c r="A3706" s="1">
        <v>44703</v>
      </c>
      <c r="B3706" t="s">
        <v>3738</v>
      </c>
      <c r="C3706">
        <v>72</v>
      </c>
      <c r="D3706" t="s">
        <v>9</v>
      </c>
      <c r="E3706" t="s">
        <v>35</v>
      </c>
      <c r="F3706" t="s">
        <v>11</v>
      </c>
      <c r="G3706" s="6">
        <f>VLOOKUP(F3706,S$11:$T$15, 2, FALSE)</f>
        <v>2503.6022787783868</v>
      </c>
      <c r="H3706" t="s">
        <v>17</v>
      </c>
      <c r="I3706" s="2">
        <v>683.01</v>
      </c>
      <c r="J3706" t="str">
        <f t="shared" si="517"/>
        <v>&gt;59</v>
      </c>
      <c r="K3706" s="2">
        <f t="shared" si="513"/>
        <v>751.31100000000004</v>
      </c>
      <c r="L3706" s="2">
        <f t="shared" si="518"/>
        <v>751</v>
      </c>
      <c r="M3706" s="2">
        <f t="shared" si="519"/>
        <v>752</v>
      </c>
      <c r="N3706" s="2">
        <f t="shared" si="520"/>
        <v>751</v>
      </c>
      <c r="O3706">
        <f t="shared" si="514"/>
        <v>2022</v>
      </c>
      <c r="P3706" t="str">
        <f t="shared" si="515"/>
        <v>May</v>
      </c>
      <c r="Q3706" t="str">
        <f t="shared" si="516"/>
        <v>May-2022</v>
      </c>
      <c r="R3706" s="2" t="str">
        <f t="shared" si="521"/>
        <v>ADULTS</v>
      </c>
    </row>
    <row r="3707" spans="1:18" x14ac:dyDescent="0.35">
      <c r="A3707" s="1">
        <v>45016</v>
      </c>
      <c r="B3707" t="s">
        <v>3739</v>
      </c>
      <c r="C3707">
        <v>98</v>
      </c>
      <c r="D3707" t="s">
        <v>21</v>
      </c>
      <c r="E3707" t="s">
        <v>33</v>
      </c>
      <c r="F3707" t="s">
        <v>11</v>
      </c>
      <c r="G3707" s="6">
        <f>VLOOKUP(F3707,S$11:$T$15, 2, FALSE)</f>
        <v>2503.6022787783868</v>
      </c>
      <c r="H3707" t="s">
        <v>12</v>
      </c>
      <c r="I3707" s="2">
        <v>3856.7</v>
      </c>
      <c r="J3707" t="str">
        <f t="shared" si="517"/>
        <v>&gt;59</v>
      </c>
      <c r="K3707" s="2">
        <f t="shared" si="513"/>
        <v>4242.37</v>
      </c>
      <c r="L3707" s="2">
        <f t="shared" si="518"/>
        <v>4242</v>
      </c>
      <c r="M3707" s="2">
        <f t="shared" si="519"/>
        <v>4243</v>
      </c>
      <c r="N3707" s="2">
        <f t="shared" si="520"/>
        <v>4242</v>
      </c>
      <c r="O3707">
        <f t="shared" si="514"/>
        <v>2023</v>
      </c>
      <c r="P3707" t="str">
        <f t="shared" si="515"/>
        <v>Mar</v>
      </c>
      <c r="Q3707" t="str">
        <f t="shared" si="516"/>
        <v>Mar-2023</v>
      </c>
      <c r="R3707" s="2" t="str">
        <f t="shared" si="521"/>
        <v>ADULTS</v>
      </c>
    </row>
    <row r="3708" spans="1:18" x14ac:dyDescent="0.35">
      <c r="A3708" s="1">
        <v>44801</v>
      </c>
      <c r="B3708" t="s">
        <v>3740</v>
      </c>
      <c r="C3708">
        <v>97</v>
      </c>
      <c r="D3708" t="s">
        <v>9</v>
      </c>
      <c r="E3708" t="s">
        <v>15</v>
      </c>
      <c r="F3708" t="s">
        <v>16</v>
      </c>
      <c r="G3708" s="6">
        <f>VLOOKUP(F3708,S$11:$T$15, 2, FALSE)</f>
        <v>2509.1716796874998</v>
      </c>
      <c r="H3708" t="s">
        <v>12</v>
      </c>
      <c r="I3708" s="2">
        <v>252.83</v>
      </c>
      <c r="J3708" t="str">
        <f t="shared" si="517"/>
        <v>&gt;59</v>
      </c>
      <c r="K3708" s="2">
        <f t="shared" si="513"/>
        <v>278.11300000000006</v>
      </c>
      <c r="L3708" s="2">
        <f t="shared" si="518"/>
        <v>278</v>
      </c>
      <c r="M3708" s="2">
        <f t="shared" si="519"/>
        <v>279</v>
      </c>
      <c r="N3708" s="2">
        <f t="shared" si="520"/>
        <v>278</v>
      </c>
      <c r="O3708">
        <f t="shared" si="514"/>
        <v>2022</v>
      </c>
      <c r="P3708" t="str">
        <f t="shared" si="515"/>
        <v>Aug</v>
      </c>
      <c r="Q3708" t="str">
        <f t="shared" si="516"/>
        <v>Aug-2022</v>
      </c>
      <c r="R3708" s="2" t="str">
        <f t="shared" si="521"/>
        <v>ADULTS</v>
      </c>
    </row>
    <row r="3709" spans="1:18" x14ac:dyDescent="0.35">
      <c r="A3709" s="1">
        <v>45077</v>
      </c>
      <c r="B3709" t="s">
        <v>3741</v>
      </c>
      <c r="C3709">
        <v>18</v>
      </c>
      <c r="D3709" t="s">
        <v>9</v>
      </c>
      <c r="E3709" t="s">
        <v>10</v>
      </c>
      <c r="F3709" t="s">
        <v>23</v>
      </c>
      <c r="G3709" s="6">
        <f>VLOOKUP(F3709,S$11:$T$15, 2, FALSE)</f>
        <v>2440.2966694490819</v>
      </c>
      <c r="H3709" t="s">
        <v>28</v>
      </c>
      <c r="I3709" s="2">
        <v>170.18</v>
      </c>
      <c r="J3709" t="str">
        <f t="shared" si="517"/>
        <v>18-39</v>
      </c>
      <c r="K3709" s="2">
        <f t="shared" si="513"/>
        <v>187.19800000000004</v>
      </c>
      <c r="L3709" s="2">
        <f t="shared" si="518"/>
        <v>187</v>
      </c>
      <c r="M3709" s="2">
        <f t="shared" si="519"/>
        <v>188</v>
      </c>
      <c r="N3709" s="2">
        <f t="shared" si="520"/>
        <v>187</v>
      </c>
      <c r="O3709">
        <f t="shared" si="514"/>
        <v>2023</v>
      </c>
      <c r="P3709" t="str">
        <f t="shared" si="515"/>
        <v>May</v>
      </c>
      <c r="Q3709" t="str">
        <f t="shared" si="516"/>
        <v>May-2023</v>
      </c>
      <c r="R3709" s="2" t="str">
        <f t="shared" si="521"/>
        <v>ADULTS</v>
      </c>
    </row>
    <row r="3710" spans="1:18" x14ac:dyDescent="0.35">
      <c r="A3710" s="1">
        <v>44623</v>
      </c>
      <c r="B3710" t="s">
        <v>3742</v>
      </c>
      <c r="C3710">
        <v>43</v>
      </c>
      <c r="D3710" t="s">
        <v>21</v>
      </c>
      <c r="E3710" t="s">
        <v>25</v>
      </c>
      <c r="F3710" t="s">
        <v>11</v>
      </c>
      <c r="G3710" s="6">
        <f>VLOOKUP(F3710,S$11:$T$15, 2, FALSE)</f>
        <v>2503.6022787783868</v>
      </c>
      <c r="H3710" t="s">
        <v>28</v>
      </c>
      <c r="I3710" s="2">
        <v>2210.5100000000002</v>
      </c>
      <c r="J3710" t="str">
        <f t="shared" si="517"/>
        <v>40-59</v>
      </c>
      <c r="K3710" s="2">
        <f t="shared" si="513"/>
        <v>2431.5610000000006</v>
      </c>
      <c r="L3710" s="2">
        <f t="shared" si="518"/>
        <v>2432</v>
      </c>
      <c r="M3710" s="2">
        <f t="shared" si="519"/>
        <v>2432</v>
      </c>
      <c r="N3710" s="2">
        <f t="shared" si="520"/>
        <v>2431</v>
      </c>
      <c r="O3710">
        <f t="shared" si="514"/>
        <v>2022</v>
      </c>
      <c r="P3710" t="str">
        <f t="shared" si="515"/>
        <v>Mar</v>
      </c>
      <c r="Q3710" t="str">
        <f t="shared" si="516"/>
        <v>Mar-2022</v>
      </c>
      <c r="R3710" s="2" t="str">
        <f t="shared" si="521"/>
        <v>ADULTS</v>
      </c>
    </row>
    <row r="3711" spans="1:18" x14ac:dyDescent="0.35">
      <c r="A3711" s="1">
        <v>44803</v>
      </c>
      <c r="B3711" t="s">
        <v>3743</v>
      </c>
      <c r="C3711">
        <v>37</v>
      </c>
      <c r="D3711" t="s">
        <v>9</v>
      </c>
      <c r="E3711" t="s">
        <v>22</v>
      </c>
      <c r="F3711" t="s">
        <v>11</v>
      </c>
      <c r="G3711" s="6">
        <f>VLOOKUP(F3711,S$11:$T$15, 2, FALSE)</f>
        <v>2503.6022787783868</v>
      </c>
      <c r="H3711" t="s">
        <v>40</v>
      </c>
      <c r="I3711" s="2">
        <v>3701.63</v>
      </c>
      <c r="J3711" t="str">
        <f t="shared" si="517"/>
        <v>18-39</v>
      </c>
      <c r="K3711" s="2">
        <f t="shared" si="513"/>
        <v>4071.7930000000006</v>
      </c>
      <c r="L3711" s="2">
        <f t="shared" si="518"/>
        <v>4072</v>
      </c>
      <c r="M3711" s="2">
        <f t="shared" si="519"/>
        <v>4072</v>
      </c>
      <c r="N3711" s="2">
        <f t="shared" si="520"/>
        <v>4071</v>
      </c>
      <c r="O3711">
        <f t="shared" si="514"/>
        <v>2022</v>
      </c>
      <c r="P3711" t="str">
        <f t="shared" si="515"/>
        <v>Aug</v>
      </c>
      <c r="Q3711" t="str">
        <f t="shared" si="516"/>
        <v>Aug-2022</v>
      </c>
      <c r="R3711" s="2" t="str">
        <f t="shared" si="521"/>
        <v>ADULTS</v>
      </c>
    </row>
    <row r="3712" spans="1:18" x14ac:dyDescent="0.35">
      <c r="A3712" s="1">
        <v>45051</v>
      </c>
      <c r="B3712" t="s">
        <v>3744</v>
      </c>
      <c r="C3712">
        <v>12</v>
      </c>
      <c r="D3712" t="s">
        <v>9</v>
      </c>
      <c r="E3712" t="s">
        <v>25</v>
      </c>
      <c r="F3712" t="s">
        <v>23</v>
      </c>
      <c r="G3712" s="6">
        <f>VLOOKUP(F3712,S$11:$T$15, 2, FALSE)</f>
        <v>2440.2966694490819</v>
      </c>
      <c r="H3712" t="s">
        <v>17</v>
      </c>
      <c r="I3712" s="2">
        <v>2227.9499999999998</v>
      </c>
      <c r="J3712" t="str">
        <f t="shared" si="517"/>
        <v>0-17</v>
      </c>
      <c r="K3712" s="2">
        <f t="shared" si="513"/>
        <v>2450.7449999999999</v>
      </c>
      <c r="L3712" s="2">
        <f t="shared" si="518"/>
        <v>2451</v>
      </c>
      <c r="M3712" s="2">
        <f t="shared" si="519"/>
        <v>2451</v>
      </c>
      <c r="N3712" s="2">
        <f t="shared" si="520"/>
        <v>2450</v>
      </c>
      <c r="O3712">
        <f t="shared" si="514"/>
        <v>2023</v>
      </c>
      <c r="P3712" t="str">
        <f t="shared" si="515"/>
        <v>May</v>
      </c>
      <c r="Q3712" t="str">
        <f t="shared" si="516"/>
        <v>May-2023</v>
      </c>
      <c r="R3712" s="2" t="str">
        <f t="shared" si="521"/>
        <v>CHILDREN</v>
      </c>
    </row>
    <row r="3713" spans="1:18" x14ac:dyDescent="0.35">
      <c r="A3713" s="1">
        <v>44912</v>
      </c>
      <c r="B3713" t="s">
        <v>3745</v>
      </c>
      <c r="C3713">
        <v>59</v>
      </c>
      <c r="D3713" t="s">
        <v>14</v>
      </c>
      <c r="E3713" t="s">
        <v>25</v>
      </c>
      <c r="F3713" t="s">
        <v>23</v>
      </c>
      <c r="G3713" s="6">
        <f>VLOOKUP(F3713,S$11:$T$15, 2, FALSE)</f>
        <v>2440.2966694490819</v>
      </c>
      <c r="H3713" t="s">
        <v>37</v>
      </c>
      <c r="I3713" s="2">
        <v>563.59</v>
      </c>
      <c r="J3713" t="str">
        <f t="shared" si="517"/>
        <v>40-59</v>
      </c>
      <c r="K3713" s="2">
        <f t="shared" si="513"/>
        <v>619.94900000000007</v>
      </c>
      <c r="L3713" s="2">
        <f t="shared" si="518"/>
        <v>620</v>
      </c>
      <c r="M3713" s="2">
        <f t="shared" si="519"/>
        <v>620</v>
      </c>
      <c r="N3713" s="2">
        <f t="shared" si="520"/>
        <v>619</v>
      </c>
      <c r="O3713">
        <f t="shared" si="514"/>
        <v>2022</v>
      </c>
      <c r="P3713" t="str">
        <f t="shared" si="515"/>
        <v>Dec</v>
      </c>
      <c r="Q3713" t="str">
        <f t="shared" si="516"/>
        <v>Dec-2022</v>
      </c>
      <c r="R3713" s="2" t="str">
        <f t="shared" si="521"/>
        <v>ADULTS</v>
      </c>
    </row>
    <row r="3714" spans="1:18" x14ac:dyDescent="0.35">
      <c r="A3714" s="1">
        <v>45087</v>
      </c>
      <c r="B3714" t="s">
        <v>3746</v>
      </c>
      <c r="C3714">
        <v>43</v>
      </c>
      <c r="D3714" t="s">
        <v>21</v>
      </c>
      <c r="E3714" t="s">
        <v>10</v>
      </c>
      <c r="F3714" t="s">
        <v>23</v>
      </c>
      <c r="G3714" s="6">
        <f>VLOOKUP(F3714,S$11:$T$15, 2, FALSE)</f>
        <v>2440.2966694490819</v>
      </c>
      <c r="H3714" t="s">
        <v>12</v>
      </c>
      <c r="I3714" s="2">
        <v>3707.72</v>
      </c>
      <c r="J3714" t="str">
        <f t="shared" si="517"/>
        <v>40-59</v>
      </c>
      <c r="K3714" s="2">
        <f t="shared" ref="K3714:K3777" si="522">I3714*1.1</f>
        <v>4078.4920000000002</v>
      </c>
      <c r="L3714" s="2">
        <f t="shared" si="518"/>
        <v>4078</v>
      </c>
      <c r="M3714" s="2">
        <f t="shared" si="519"/>
        <v>4079</v>
      </c>
      <c r="N3714" s="2">
        <f t="shared" si="520"/>
        <v>4078</v>
      </c>
      <c r="O3714">
        <f t="shared" ref="O3714:O3777" si="523">YEAR(A3714)</f>
        <v>2023</v>
      </c>
      <c r="P3714" t="str">
        <f t="shared" ref="P3714:P3777" si="524">TEXT(A3714, "MMM")</f>
        <v>Jun</v>
      </c>
      <c r="Q3714" t="str">
        <f t="shared" ref="Q3714:Q3777" si="525">TEXT(A3714, "MMM-YYYY")</f>
        <v>Jun-2023</v>
      </c>
      <c r="R3714" s="2" t="str">
        <f t="shared" si="521"/>
        <v>ADULTS</v>
      </c>
    </row>
    <row r="3715" spans="1:18" x14ac:dyDescent="0.35">
      <c r="A3715" s="1">
        <v>44817</v>
      </c>
      <c r="B3715" t="s">
        <v>3747</v>
      </c>
      <c r="C3715">
        <v>13</v>
      </c>
      <c r="D3715" t="s">
        <v>14</v>
      </c>
      <c r="E3715" t="s">
        <v>22</v>
      </c>
      <c r="F3715" t="s">
        <v>11</v>
      </c>
      <c r="G3715" s="6">
        <f>VLOOKUP(F3715,S$11:$T$15, 2, FALSE)</f>
        <v>2503.6022787783868</v>
      </c>
      <c r="H3715" t="s">
        <v>12</v>
      </c>
      <c r="I3715" s="2">
        <v>4346.63</v>
      </c>
      <c r="J3715" t="str">
        <f t="shared" ref="J3715:J3778" si="526">IF(C3715&lt;=17,"0-17",IF(C3715&lt;=39, "18-39", IF(C3715&lt;=59, "40-59", "&gt;59")))</f>
        <v>0-17</v>
      </c>
      <c r="K3715" s="2">
        <f t="shared" si="522"/>
        <v>4781.2930000000006</v>
      </c>
      <c r="L3715" s="2">
        <f t="shared" ref="L3715:L3778" si="527">ROUND(K3715, 0)</f>
        <v>4781</v>
      </c>
      <c r="M3715" s="2">
        <f t="shared" ref="M3715:M3778" si="528">ROUNDUP(K3715, 0)</f>
        <v>4782</v>
      </c>
      <c r="N3715" s="2">
        <f t="shared" ref="N3715:N3778" si="529">ROUNDDOWN(K3715,0)</f>
        <v>4781</v>
      </c>
      <c r="O3715">
        <f t="shared" si="523"/>
        <v>2022</v>
      </c>
      <c r="P3715" t="str">
        <f t="shared" si="524"/>
        <v>Sep</v>
      </c>
      <c r="Q3715" t="str">
        <f t="shared" si="525"/>
        <v>Sep-2022</v>
      </c>
      <c r="R3715" s="2" t="str">
        <f t="shared" ref="R3715:R3778" si="530">IF(C3715&gt;=18, "ADULTS", "CHILDREN")</f>
        <v>CHILDREN</v>
      </c>
    </row>
    <row r="3716" spans="1:18" x14ac:dyDescent="0.35">
      <c r="A3716" s="1">
        <v>45104</v>
      </c>
      <c r="B3716" t="s">
        <v>3748</v>
      </c>
      <c r="C3716">
        <v>2</v>
      </c>
      <c r="D3716" t="s">
        <v>14</v>
      </c>
      <c r="E3716" t="s">
        <v>10</v>
      </c>
      <c r="F3716" t="s">
        <v>16</v>
      </c>
      <c r="G3716" s="6">
        <f>VLOOKUP(F3716,S$11:$T$15, 2, FALSE)</f>
        <v>2509.1716796874998</v>
      </c>
      <c r="H3716" t="s">
        <v>28</v>
      </c>
      <c r="I3716" s="2">
        <v>3942.91</v>
      </c>
      <c r="J3716" t="str">
        <f t="shared" si="526"/>
        <v>0-17</v>
      </c>
      <c r="K3716" s="2">
        <f t="shared" si="522"/>
        <v>4337.201</v>
      </c>
      <c r="L3716" s="2">
        <f t="shared" si="527"/>
        <v>4337</v>
      </c>
      <c r="M3716" s="2">
        <f t="shared" si="528"/>
        <v>4338</v>
      </c>
      <c r="N3716" s="2">
        <f t="shared" si="529"/>
        <v>4337</v>
      </c>
      <c r="O3716">
        <f t="shared" si="523"/>
        <v>2023</v>
      </c>
      <c r="P3716" t="str">
        <f t="shared" si="524"/>
        <v>Jun</v>
      </c>
      <c r="Q3716" t="str">
        <f t="shared" si="525"/>
        <v>Jun-2023</v>
      </c>
      <c r="R3716" s="2" t="str">
        <f t="shared" si="530"/>
        <v>CHILDREN</v>
      </c>
    </row>
    <row r="3717" spans="1:18" x14ac:dyDescent="0.35">
      <c r="A3717" s="1">
        <v>45194</v>
      </c>
      <c r="B3717" t="s">
        <v>3749</v>
      </c>
      <c r="C3717">
        <v>52</v>
      </c>
      <c r="D3717" t="s">
        <v>14</v>
      </c>
      <c r="E3717" t="s">
        <v>10</v>
      </c>
      <c r="F3717" t="s">
        <v>23</v>
      </c>
      <c r="G3717" s="6">
        <f>VLOOKUP(F3717,S$11:$T$15, 2, FALSE)</f>
        <v>2440.2966694490819</v>
      </c>
      <c r="H3717" t="s">
        <v>28</v>
      </c>
      <c r="I3717" s="2">
        <v>2790.51</v>
      </c>
      <c r="J3717" t="str">
        <f t="shared" si="526"/>
        <v>40-59</v>
      </c>
      <c r="K3717" s="2">
        <f t="shared" si="522"/>
        <v>3069.5610000000006</v>
      </c>
      <c r="L3717" s="2">
        <f t="shared" si="527"/>
        <v>3070</v>
      </c>
      <c r="M3717" s="2">
        <f t="shared" si="528"/>
        <v>3070</v>
      </c>
      <c r="N3717" s="2">
        <f t="shared" si="529"/>
        <v>3069</v>
      </c>
      <c r="O3717">
        <f t="shared" si="523"/>
        <v>2023</v>
      </c>
      <c r="P3717" t="str">
        <f t="shared" si="524"/>
        <v>Sep</v>
      </c>
      <c r="Q3717" t="str">
        <f t="shared" si="525"/>
        <v>Sep-2023</v>
      </c>
      <c r="R3717" s="2" t="str">
        <f t="shared" si="530"/>
        <v>ADULTS</v>
      </c>
    </row>
    <row r="3718" spans="1:18" x14ac:dyDescent="0.35">
      <c r="A3718" s="1">
        <v>45190</v>
      </c>
      <c r="B3718" t="s">
        <v>3750</v>
      </c>
      <c r="C3718">
        <v>36</v>
      </c>
      <c r="D3718" t="s">
        <v>14</v>
      </c>
      <c r="E3718" t="s">
        <v>27</v>
      </c>
      <c r="F3718" t="s">
        <v>30</v>
      </c>
      <c r="G3718" s="6">
        <f>VLOOKUP(F3718,S$11:$T$15, 2, FALSE)</f>
        <v>2496.7676064257025</v>
      </c>
      <c r="H3718" t="s">
        <v>28</v>
      </c>
      <c r="I3718" s="2">
        <v>4393.87</v>
      </c>
      <c r="J3718" t="str">
        <f t="shared" si="526"/>
        <v>18-39</v>
      </c>
      <c r="K3718" s="2">
        <f t="shared" si="522"/>
        <v>4833.2570000000005</v>
      </c>
      <c r="L3718" s="2">
        <f t="shared" si="527"/>
        <v>4833</v>
      </c>
      <c r="M3718" s="2">
        <f t="shared" si="528"/>
        <v>4834</v>
      </c>
      <c r="N3718" s="2">
        <f t="shared" si="529"/>
        <v>4833</v>
      </c>
      <c r="O3718">
        <f t="shared" si="523"/>
        <v>2023</v>
      </c>
      <c r="P3718" t="str">
        <f t="shared" si="524"/>
        <v>Sep</v>
      </c>
      <c r="Q3718" t="str">
        <f t="shared" si="525"/>
        <v>Sep-2023</v>
      </c>
      <c r="R3718" s="2" t="str">
        <f t="shared" si="530"/>
        <v>ADULTS</v>
      </c>
    </row>
    <row r="3719" spans="1:18" x14ac:dyDescent="0.35">
      <c r="A3719" s="1">
        <v>44764</v>
      </c>
      <c r="B3719" t="s">
        <v>3751</v>
      </c>
      <c r="C3719">
        <v>47</v>
      </c>
      <c r="D3719" t="s">
        <v>21</v>
      </c>
      <c r="E3719" t="s">
        <v>19</v>
      </c>
      <c r="F3719" t="s">
        <v>23</v>
      </c>
      <c r="G3719" s="6">
        <f>VLOOKUP(F3719,S$11:$T$15, 2, FALSE)</f>
        <v>2440.2966694490819</v>
      </c>
      <c r="H3719" t="s">
        <v>12</v>
      </c>
      <c r="I3719" s="2">
        <v>2270.5500000000002</v>
      </c>
      <c r="J3719" t="str">
        <f t="shared" si="526"/>
        <v>40-59</v>
      </c>
      <c r="K3719" s="2">
        <f t="shared" si="522"/>
        <v>2497.6050000000005</v>
      </c>
      <c r="L3719" s="2">
        <f t="shared" si="527"/>
        <v>2498</v>
      </c>
      <c r="M3719" s="2">
        <f t="shared" si="528"/>
        <v>2498</v>
      </c>
      <c r="N3719" s="2">
        <f t="shared" si="529"/>
        <v>2497</v>
      </c>
      <c r="O3719">
        <f t="shared" si="523"/>
        <v>2022</v>
      </c>
      <c r="P3719" t="str">
        <f t="shared" si="524"/>
        <v>Jul</v>
      </c>
      <c r="Q3719" t="str">
        <f t="shared" si="525"/>
        <v>Jul-2022</v>
      </c>
      <c r="R3719" s="2" t="str">
        <f t="shared" si="530"/>
        <v>ADULTS</v>
      </c>
    </row>
    <row r="3720" spans="1:18" x14ac:dyDescent="0.35">
      <c r="A3720" s="1">
        <v>44747</v>
      </c>
      <c r="B3720" t="s">
        <v>3752</v>
      </c>
      <c r="C3720">
        <v>37</v>
      </c>
      <c r="D3720" t="s">
        <v>9</v>
      </c>
      <c r="E3720" t="s">
        <v>25</v>
      </c>
      <c r="F3720" t="s">
        <v>11</v>
      </c>
      <c r="G3720" s="6">
        <f>VLOOKUP(F3720,S$11:$T$15, 2, FALSE)</f>
        <v>2503.6022787783868</v>
      </c>
      <c r="H3720" t="s">
        <v>37</v>
      </c>
      <c r="I3720" s="2">
        <v>3211.14</v>
      </c>
      <c r="J3720" t="str">
        <f t="shared" si="526"/>
        <v>18-39</v>
      </c>
      <c r="K3720" s="2">
        <f t="shared" si="522"/>
        <v>3532.2540000000004</v>
      </c>
      <c r="L3720" s="2">
        <f t="shared" si="527"/>
        <v>3532</v>
      </c>
      <c r="M3720" s="2">
        <f t="shared" si="528"/>
        <v>3533</v>
      </c>
      <c r="N3720" s="2">
        <f t="shared" si="529"/>
        <v>3532</v>
      </c>
      <c r="O3720">
        <f t="shared" si="523"/>
        <v>2022</v>
      </c>
      <c r="P3720" t="str">
        <f t="shared" si="524"/>
        <v>Jul</v>
      </c>
      <c r="Q3720" t="str">
        <f t="shared" si="525"/>
        <v>Jul-2022</v>
      </c>
      <c r="R3720" s="2" t="str">
        <f t="shared" si="530"/>
        <v>ADULTS</v>
      </c>
    </row>
    <row r="3721" spans="1:18" x14ac:dyDescent="0.35">
      <c r="A3721" s="1">
        <v>44657</v>
      </c>
      <c r="B3721" t="s">
        <v>3753</v>
      </c>
      <c r="C3721">
        <v>26</v>
      </c>
      <c r="D3721" t="s">
        <v>21</v>
      </c>
      <c r="E3721" t="s">
        <v>33</v>
      </c>
      <c r="F3721" t="s">
        <v>23</v>
      </c>
      <c r="G3721" s="6">
        <f>VLOOKUP(F3721,S$11:$T$15, 2, FALSE)</f>
        <v>2440.2966694490819</v>
      </c>
      <c r="H3721" t="s">
        <v>17</v>
      </c>
      <c r="I3721" s="2">
        <v>2213.52</v>
      </c>
      <c r="J3721" t="str">
        <f t="shared" si="526"/>
        <v>18-39</v>
      </c>
      <c r="K3721" s="2">
        <f t="shared" si="522"/>
        <v>2434.8720000000003</v>
      </c>
      <c r="L3721" s="2">
        <f t="shared" si="527"/>
        <v>2435</v>
      </c>
      <c r="M3721" s="2">
        <f t="shared" si="528"/>
        <v>2435</v>
      </c>
      <c r="N3721" s="2">
        <f t="shared" si="529"/>
        <v>2434</v>
      </c>
      <c r="O3721">
        <f t="shared" si="523"/>
        <v>2022</v>
      </c>
      <c r="P3721" t="str">
        <f t="shared" si="524"/>
        <v>Apr</v>
      </c>
      <c r="Q3721" t="str">
        <f t="shared" si="525"/>
        <v>Apr-2022</v>
      </c>
      <c r="R3721" s="2" t="str">
        <f t="shared" si="530"/>
        <v>ADULTS</v>
      </c>
    </row>
    <row r="3722" spans="1:18" x14ac:dyDescent="0.35">
      <c r="A3722" s="1">
        <v>45177</v>
      </c>
      <c r="B3722" t="s">
        <v>3754</v>
      </c>
      <c r="C3722">
        <v>93</v>
      </c>
      <c r="D3722" t="s">
        <v>9</v>
      </c>
      <c r="E3722" t="s">
        <v>10</v>
      </c>
      <c r="F3722" t="s">
        <v>23</v>
      </c>
      <c r="G3722" s="6">
        <f>VLOOKUP(F3722,S$11:$T$15, 2, FALSE)</f>
        <v>2440.2966694490819</v>
      </c>
      <c r="H3722" t="s">
        <v>37</v>
      </c>
      <c r="I3722" s="2">
        <v>130.77000000000001</v>
      </c>
      <c r="J3722" t="str">
        <f t="shared" si="526"/>
        <v>&gt;59</v>
      </c>
      <c r="K3722" s="2">
        <f t="shared" si="522"/>
        <v>143.84700000000004</v>
      </c>
      <c r="L3722" s="2">
        <f t="shared" si="527"/>
        <v>144</v>
      </c>
      <c r="M3722" s="2">
        <f t="shared" si="528"/>
        <v>144</v>
      </c>
      <c r="N3722" s="2">
        <f t="shared" si="529"/>
        <v>143</v>
      </c>
      <c r="O3722">
        <f t="shared" si="523"/>
        <v>2023</v>
      </c>
      <c r="P3722" t="str">
        <f t="shared" si="524"/>
        <v>Sep</v>
      </c>
      <c r="Q3722" t="str">
        <f t="shared" si="525"/>
        <v>Sep-2023</v>
      </c>
      <c r="R3722" s="2" t="str">
        <f t="shared" si="530"/>
        <v>ADULTS</v>
      </c>
    </row>
    <row r="3723" spans="1:18" x14ac:dyDescent="0.35">
      <c r="A3723" s="1">
        <v>44977</v>
      </c>
      <c r="B3723" t="s">
        <v>3755</v>
      </c>
      <c r="C3723">
        <v>75</v>
      </c>
      <c r="D3723" t="s">
        <v>9</v>
      </c>
      <c r="E3723" t="s">
        <v>25</v>
      </c>
      <c r="F3723" t="s">
        <v>30</v>
      </c>
      <c r="G3723" s="6">
        <f>VLOOKUP(F3723,S$11:$T$15, 2, FALSE)</f>
        <v>2496.7676064257025</v>
      </c>
      <c r="H3723" t="s">
        <v>12</v>
      </c>
      <c r="I3723" s="2">
        <v>3397.94</v>
      </c>
      <c r="J3723" t="str">
        <f t="shared" si="526"/>
        <v>&gt;59</v>
      </c>
      <c r="K3723" s="2">
        <f t="shared" si="522"/>
        <v>3737.7340000000004</v>
      </c>
      <c r="L3723" s="2">
        <f t="shared" si="527"/>
        <v>3738</v>
      </c>
      <c r="M3723" s="2">
        <f t="shared" si="528"/>
        <v>3738</v>
      </c>
      <c r="N3723" s="2">
        <f t="shared" si="529"/>
        <v>3737</v>
      </c>
      <c r="O3723">
        <f t="shared" si="523"/>
        <v>2023</v>
      </c>
      <c r="P3723" t="str">
        <f t="shared" si="524"/>
        <v>Feb</v>
      </c>
      <c r="Q3723" t="str">
        <f t="shared" si="525"/>
        <v>Feb-2023</v>
      </c>
      <c r="R3723" s="2" t="str">
        <f t="shared" si="530"/>
        <v>ADULTS</v>
      </c>
    </row>
    <row r="3724" spans="1:18" x14ac:dyDescent="0.35">
      <c r="A3724" s="1">
        <v>44771</v>
      </c>
      <c r="B3724" t="s">
        <v>3756</v>
      </c>
      <c r="C3724">
        <v>54</v>
      </c>
      <c r="D3724" t="s">
        <v>9</v>
      </c>
      <c r="E3724" t="s">
        <v>25</v>
      </c>
      <c r="F3724" t="s">
        <v>16</v>
      </c>
      <c r="G3724" s="6">
        <f>VLOOKUP(F3724,S$11:$T$15, 2, FALSE)</f>
        <v>2509.1716796874998</v>
      </c>
      <c r="H3724" t="s">
        <v>17</v>
      </c>
      <c r="I3724" s="2">
        <v>3465.79</v>
      </c>
      <c r="J3724" t="str">
        <f t="shared" si="526"/>
        <v>40-59</v>
      </c>
      <c r="K3724" s="2">
        <f t="shared" si="522"/>
        <v>3812.3690000000001</v>
      </c>
      <c r="L3724" s="2">
        <f t="shared" si="527"/>
        <v>3812</v>
      </c>
      <c r="M3724" s="2">
        <f t="shared" si="528"/>
        <v>3813</v>
      </c>
      <c r="N3724" s="2">
        <f t="shared" si="529"/>
        <v>3812</v>
      </c>
      <c r="O3724">
        <f t="shared" si="523"/>
        <v>2022</v>
      </c>
      <c r="P3724" t="str">
        <f t="shared" si="524"/>
        <v>Jul</v>
      </c>
      <c r="Q3724" t="str">
        <f t="shared" si="525"/>
        <v>Jul-2022</v>
      </c>
      <c r="R3724" s="2" t="str">
        <f t="shared" si="530"/>
        <v>ADULTS</v>
      </c>
    </row>
    <row r="3725" spans="1:18" x14ac:dyDescent="0.35">
      <c r="A3725" s="1">
        <v>45067</v>
      </c>
      <c r="B3725" t="s">
        <v>3757</v>
      </c>
      <c r="C3725">
        <v>25</v>
      </c>
      <c r="D3725" t="s">
        <v>9</v>
      </c>
      <c r="E3725" t="s">
        <v>33</v>
      </c>
      <c r="F3725" t="s">
        <v>11</v>
      </c>
      <c r="G3725" s="6">
        <f>VLOOKUP(F3725,S$11:$T$15, 2, FALSE)</f>
        <v>2503.6022787783868</v>
      </c>
      <c r="H3725" t="s">
        <v>28</v>
      </c>
      <c r="I3725" s="2">
        <v>1172.29</v>
      </c>
      <c r="J3725" t="str">
        <f t="shared" si="526"/>
        <v>18-39</v>
      </c>
      <c r="K3725" s="2">
        <f t="shared" si="522"/>
        <v>1289.519</v>
      </c>
      <c r="L3725" s="2">
        <f t="shared" si="527"/>
        <v>1290</v>
      </c>
      <c r="M3725" s="2">
        <f t="shared" si="528"/>
        <v>1290</v>
      </c>
      <c r="N3725" s="2">
        <f t="shared" si="529"/>
        <v>1289</v>
      </c>
      <c r="O3725">
        <f t="shared" si="523"/>
        <v>2023</v>
      </c>
      <c r="P3725" t="str">
        <f t="shared" si="524"/>
        <v>May</v>
      </c>
      <c r="Q3725" t="str">
        <f t="shared" si="525"/>
        <v>May-2023</v>
      </c>
      <c r="R3725" s="2" t="str">
        <f t="shared" si="530"/>
        <v>ADULTS</v>
      </c>
    </row>
    <row r="3726" spans="1:18" x14ac:dyDescent="0.35">
      <c r="A3726" s="1">
        <v>45234</v>
      </c>
      <c r="B3726" t="s">
        <v>3758</v>
      </c>
      <c r="C3726">
        <v>55</v>
      </c>
      <c r="D3726" t="s">
        <v>14</v>
      </c>
      <c r="E3726" t="s">
        <v>10</v>
      </c>
      <c r="F3726" t="s">
        <v>23</v>
      </c>
      <c r="G3726" s="6">
        <f>VLOOKUP(F3726,S$11:$T$15, 2, FALSE)</f>
        <v>2440.2966694490819</v>
      </c>
      <c r="H3726" t="s">
        <v>17</v>
      </c>
      <c r="I3726" s="2">
        <v>3204.59</v>
      </c>
      <c r="J3726" t="str">
        <f t="shared" si="526"/>
        <v>40-59</v>
      </c>
      <c r="K3726" s="2">
        <f t="shared" si="522"/>
        <v>3525.0490000000004</v>
      </c>
      <c r="L3726" s="2">
        <f t="shared" si="527"/>
        <v>3525</v>
      </c>
      <c r="M3726" s="2">
        <f t="shared" si="528"/>
        <v>3526</v>
      </c>
      <c r="N3726" s="2">
        <f t="shared" si="529"/>
        <v>3525</v>
      </c>
      <c r="O3726">
        <f t="shared" si="523"/>
        <v>2023</v>
      </c>
      <c r="P3726" t="str">
        <f t="shared" si="524"/>
        <v>Nov</v>
      </c>
      <c r="Q3726" t="str">
        <f t="shared" si="525"/>
        <v>Nov-2023</v>
      </c>
      <c r="R3726" s="2" t="str">
        <f t="shared" si="530"/>
        <v>ADULTS</v>
      </c>
    </row>
    <row r="3727" spans="1:18" x14ac:dyDescent="0.35">
      <c r="A3727" s="1">
        <v>45199</v>
      </c>
      <c r="B3727" t="s">
        <v>3759</v>
      </c>
      <c r="C3727">
        <v>42</v>
      </c>
      <c r="D3727" t="s">
        <v>14</v>
      </c>
      <c r="E3727" t="s">
        <v>19</v>
      </c>
      <c r="F3727" t="s">
        <v>23</v>
      </c>
      <c r="G3727" s="6">
        <f>VLOOKUP(F3727,S$11:$T$15, 2, FALSE)</f>
        <v>2440.2966694490819</v>
      </c>
      <c r="H3727" t="s">
        <v>28</v>
      </c>
      <c r="I3727" s="2">
        <v>2753.23</v>
      </c>
      <c r="J3727" t="str">
        <f t="shared" si="526"/>
        <v>40-59</v>
      </c>
      <c r="K3727" s="2">
        <f t="shared" si="522"/>
        <v>3028.5530000000003</v>
      </c>
      <c r="L3727" s="2">
        <f t="shared" si="527"/>
        <v>3029</v>
      </c>
      <c r="M3727" s="2">
        <f t="shared" si="528"/>
        <v>3029</v>
      </c>
      <c r="N3727" s="2">
        <f t="shared" si="529"/>
        <v>3028</v>
      </c>
      <c r="O3727">
        <f t="shared" si="523"/>
        <v>2023</v>
      </c>
      <c r="P3727" t="str">
        <f t="shared" si="524"/>
        <v>Sep</v>
      </c>
      <c r="Q3727" t="str">
        <f t="shared" si="525"/>
        <v>Sep-2023</v>
      </c>
      <c r="R3727" s="2" t="str">
        <f t="shared" si="530"/>
        <v>ADULTS</v>
      </c>
    </row>
    <row r="3728" spans="1:18" x14ac:dyDescent="0.35">
      <c r="A3728" s="1">
        <v>45138</v>
      </c>
      <c r="B3728" t="s">
        <v>3760</v>
      </c>
      <c r="C3728">
        <v>18</v>
      </c>
      <c r="D3728" t="s">
        <v>14</v>
      </c>
      <c r="E3728" t="s">
        <v>33</v>
      </c>
      <c r="F3728" t="s">
        <v>11</v>
      </c>
      <c r="G3728" s="6">
        <f>VLOOKUP(F3728,S$11:$T$15, 2, FALSE)</f>
        <v>2503.6022787783868</v>
      </c>
      <c r="H3728" t="s">
        <v>12</v>
      </c>
      <c r="I3728" s="2">
        <v>268.02999999999997</v>
      </c>
      <c r="J3728" t="str">
        <f t="shared" si="526"/>
        <v>18-39</v>
      </c>
      <c r="K3728" s="2">
        <f t="shared" si="522"/>
        <v>294.83299999999997</v>
      </c>
      <c r="L3728" s="2">
        <f t="shared" si="527"/>
        <v>295</v>
      </c>
      <c r="M3728" s="2">
        <f t="shared" si="528"/>
        <v>295</v>
      </c>
      <c r="N3728" s="2">
        <f t="shared" si="529"/>
        <v>294</v>
      </c>
      <c r="O3728">
        <f t="shared" si="523"/>
        <v>2023</v>
      </c>
      <c r="P3728" t="str">
        <f t="shared" si="524"/>
        <v>Jul</v>
      </c>
      <c r="Q3728" t="str">
        <f t="shared" si="525"/>
        <v>Jul-2023</v>
      </c>
      <c r="R3728" s="2" t="str">
        <f t="shared" si="530"/>
        <v>ADULTS</v>
      </c>
    </row>
    <row r="3729" spans="1:18" x14ac:dyDescent="0.35">
      <c r="A3729" s="1">
        <v>45220</v>
      </c>
      <c r="B3729" t="s">
        <v>3761</v>
      </c>
      <c r="C3729">
        <v>5</v>
      </c>
      <c r="D3729" t="s">
        <v>9</v>
      </c>
      <c r="E3729" t="s">
        <v>27</v>
      </c>
      <c r="F3729" t="s">
        <v>16</v>
      </c>
      <c r="G3729" s="6">
        <f>VLOOKUP(F3729,S$11:$T$15, 2, FALSE)</f>
        <v>2509.1716796874998</v>
      </c>
      <c r="H3729" t="s">
        <v>12</v>
      </c>
      <c r="I3729" s="2">
        <v>4669.18</v>
      </c>
      <c r="J3729" t="str">
        <f t="shared" si="526"/>
        <v>0-17</v>
      </c>
      <c r="K3729" s="2">
        <f t="shared" si="522"/>
        <v>5136.0980000000009</v>
      </c>
      <c r="L3729" s="2">
        <f t="shared" si="527"/>
        <v>5136</v>
      </c>
      <c r="M3729" s="2">
        <f t="shared" si="528"/>
        <v>5137</v>
      </c>
      <c r="N3729" s="2">
        <f t="shared" si="529"/>
        <v>5136</v>
      </c>
      <c r="O3729">
        <f t="shared" si="523"/>
        <v>2023</v>
      </c>
      <c r="P3729" t="str">
        <f t="shared" si="524"/>
        <v>Oct</v>
      </c>
      <c r="Q3729" t="str">
        <f t="shared" si="525"/>
        <v>Oct-2023</v>
      </c>
      <c r="R3729" s="2" t="str">
        <f t="shared" si="530"/>
        <v>CHILDREN</v>
      </c>
    </row>
    <row r="3730" spans="1:18" x14ac:dyDescent="0.35">
      <c r="A3730" s="1">
        <v>44854</v>
      </c>
      <c r="B3730" t="s">
        <v>3762</v>
      </c>
      <c r="C3730">
        <v>50</v>
      </c>
      <c r="D3730" t="s">
        <v>21</v>
      </c>
      <c r="E3730" t="s">
        <v>22</v>
      </c>
      <c r="F3730" t="s">
        <v>30</v>
      </c>
      <c r="G3730" s="6">
        <f>VLOOKUP(F3730,S$11:$T$15, 2, FALSE)</f>
        <v>2496.7676064257025</v>
      </c>
      <c r="H3730" t="s">
        <v>37</v>
      </c>
      <c r="I3730" s="2">
        <v>4348.12</v>
      </c>
      <c r="J3730" t="str">
        <f t="shared" si="526"/>
        <v>40-59</v>
      </c>
      <c r="K3730" s="2">
        <f t="shared" si="522"/>
        <v>4782.9320000000007</v>
      </c>
      <c r="L3730" s="2">
        <f t="shared" si="527"/>
        <v>4783</v>
      </c>
      <c r="M3730" s="2">
        <f t="shared" si="528"/>
        <v>4783</v>
      </c>
      <c r="N3730" s="2">
        <f t="shared" si="529"/>
        <v>4782</v>
      </c>
      <c r="O3730">
        <f t="shared" si="523"/>
        <v>2022</v>
      </c>
      <c r="P3730" t="str">
        <f t="shared" si="524"/>
        <v>Oct</v>
      </c>
      <c r="Q3730" t="str">
        <f t="shared" si="525"/>
        <v>Oct-2022</v>
      </c>
      <c r="R3730" s="2" t="str">
        <f t="shared" si="530"/>
        <v>ADULTS</v>
      </c>
    </row>
    <row r="3731" spans="1:18" x14ac:dyDescent="0.35">
      <c r="A3731" s="1">
        <v>44638</v>
      </c>
      <c r="B3731" t="s">
        <v>3763</v>
      </c>
      <c r="C3731">
        <v>4</v>
      </c>
      <c r="D3731" t="s">
        <v>14</v>
      </c>
      <c r="E3731" t="s">
        <v>10</v>
      </c>
      <c r="F3731" t="s">
        <v>11</v>
      </c>
      <c r="G3731" s="6">
        <f>VLOOKUP(F3731,S$11:$T$15, 2, FALSE)</f>
        <v>2503.6022787783868</v>
      </c>
      <c r="H3731" t="s">
        <v>37</v>
      </c>
      <c r="I3731" s="2">
        <v>1609.89</v>
      </c>
      <c r="J3731" t="str">
        <f t="shared" si="526"/>
        <v>0-17</v>
      </c>
      <c r="K3731" s="2">
        <f t="shared" si="522"/>
        <v>1770.8790000000004</v>
      </c>
      <c r="L3731" s="2">
        <f t="shared" si="527"/>
        <v>1771</v>
      </c>
      <c r="M3731" s="2">
        <f t="shared" si="528"/>
        <v>1771</v>
      </c>
      <c r="N3731" s="2">
        <f t="shared" si="529"/>
        <v>1770</v>
      </c>
      <c r="O3731">
        <f t="shared" si="523"/>
        <v>2022</v>
      </c>
      <c r="P3731" t="str">
        <f t="shared" si="524"/>
        <v>Mar</v>
      </c>
      <c r="Q3731" t="str">
        <f t="shared" si="525"/>
        <v>Mar-2022</v>
      </c>
      <c r="R3731" s="2" t="str">
        <f t="shared" si="530"/>
        <v>CHILDREN</v>
      </c>
    </row>
    <row r="3732" spans="1:18" x14ac:dyDescent="0.35">
      <c r="A3732" s="1">
        <v>45271</v>
      </c>
      <c r="B3732" t="s">
        <v>3764</v>
      </c>
      <c r="C3732">
        <v>58</v>
      </c>
      <c r="D3732" t="s">
        <v>9</v>
      </c>
      <c r="E3732" t="s">
        <v>22</v>
      </c>
      <c r="F3732" t="s">
        <v>11</v>
      </c>
      <c r="G3732" s="6">
        <f>VLOOKUP(F3732,S$11:$T$15, 2, FALSE)</f>
        <v>2503.6022787783868</v>
      </c>
      <c r="H3732" t="s">
        <v>12</v>
      </c>
      <c r="I3732" s="2">
        <v>4497.28</v>
      </c>
      <c r="J3732" t="str">
        <f t="shared" si="526"/>
        <v>40-59</v>
      </c>
      <c r="K3732" s="2">
        <f t="shared" si="522"/>
        <v>4947.0079999999998</v>
      </c>
      <c r="L3732" s="2">
        <f t="shared" si="527"/>
        <v>4947</v>
      </c>
      <c r="M3732" s="2">
        <f t="shared" si="528"/>
        <v>4948</v>
      </c>
      <c r="N3732" s="2">
        <f t="shared" si="529"/>
        <v>4947</v>
      </c>
      <c r="O3732">
        <f t="shared" si="523"/>
        <v>2023</v>
      </c>
      <c r="P3732" t="str">
        <f t="shared" si="524"/>
        <v>Dec</v>
      </c>
      <c r="Q3732" t="str">
        <f t="shared" si="525"/>
        <v>Dec-2023</v>
      </c>
      <c r="R3732" s="2" t="str">
        <f t="shared" si="530"/>
        <v>ADULTS</v>
      </c>
    </row>
    <row r="3733" spans="1:18" x14ac:dyDescent="0.35">
      <c r="A3733" s="1">
        <v>44760</v>
      </c>
      <c r="B3733" t="s">
        <v>3765</v>
      </c>
      <c r="C3733">
        <v>35</v>
      </c>
      <c r="D3733" t="s">
        <v>21</v>
      </c>
      <c r="E3733" t="s">
        <v>22</v>
      </c>
      <c r="F3733" t="s">
        <v>16</v>
      </c>
      <c r="G3733" s="6">
        <f>VLOOKUP(F3733,S$11:$T$15, 2, FALSE)</f>
        <v>2509.1716796874998</v>
      </c>
      <c r="H3733" t="s">
        <v>12</v>
      </c>
      <c r="I3733" s="2">
        <v>2125.8200000000002</v>
      </c>
      <c r="J3733" t="str">
        <f t="shared" si="526"/>
        <v>18-39</v>
      </c>
      <c r="K3733" s="2">
        <f t="shared" si="522"/>
        <v>2338.4020000000005</v>
      </c>
      <c r="L3733" s="2">
        <f t="shared" si="527"/>
        <v>2338</v>
      </c>
      <c r="M3733" s="2">
        <f t="shared" si="528"/>
        <v>2339</v>
      </c>
      <c r="N3733" s="2">
        <f t="shared" si="529"/>
        <v>2338</v>
      </c>
      <c r="O3733">
        <f t="shared" si="523"/>
        <v>2022</v>
      </c>
      <c r="P3733" t="str">
        <f t="shared" si="524"/>
        <v>Jul</v>
      </c>
      <c r="Q3733" t="str">
        <f t="shared" si="525"/>
        <v>Jul-2022</v>
      </c>
      <c r="R3733" s="2" t="str">
        <f t="shared" si="530"/>
        <v>ADULTS</v>
      </c>
    </row>
    <row r="3734" spans="1:18" x14ac:dyDescent="0.35">
      <c r="A3734" s="1">
        <v>45053</v>
      </c>
      <c r="B3734" t="s">
        <v>3766</v>
      </c>
      <c r="C3734">
        <v>42</v>
      </c>
      <c r="D3734" t="s">
        <v>9</v>
      </c>
      <c r="E3734" t="s">
        <v>10</v>
      </c>
      <c r="F3734" t="s">
        <v>30</v>
      </c>
      <c r="G3734" s="6">
        <f>VLOOKUP(F3734,S$11:$T$15, 2, FALSE)</f>
        <v>2496.7676064257025</v>
      </c>
      <c r="H3734" t="s">
        <v>37</v>
      </c>
      <c r="I3734" s="2">
        <v>1430.01</v>
      </c>
      <c r="J3734" t="str">
        <f t="shared" si="526"/>
        <v>40-59</v>
      </c>
      <c r="K3734" s="2">
        <f t="shared" si="522"/>
        <v>1573.0110000000002</v>
      </c>
      <c r="L3734" s="2">
        <f t="shared" si="527"/>
        <v>1573</v>
      </c>
      <c r="M3734" s="2">
        <f t="shared" si="528"/>
        <v>1574</v>
      </c>
      <c r="N3734" s="2">
        <f t="shared" si="529"/>
        <v>1573</v>
      </c>
      <c r="O3734">
        <f t="shared" si="523"/>
        <v>2023</v>
      </c>
      <c r="P3734" t="str">
        <f t="shared" si="524"/>
        <v>May</v>
      </c>
      <c r="Q3734" t="str">
        <f t="shared" si="525"/>
        <v>May-2023</v>
      </c>
      <c r="R3734" s="2" t="str">
        <f t="shared" si="530"/>
        <v>ADULTS</v>
      </c>
    </row>
    <row r="3735" spans="1:18" x14ac:dyDescent="0.35">
      <c r="A3735" s="1">
        <v>45202</v>
      </c>
      <c r="B3735" t="s">
        <v>3767</v>
      </c>
      <c r="C3735">
        <v>69</v>
      </c>
      <c r="D3735" t="s">
        <v>21</v>
      </c>
      <c r="E3735" t="s">
        <v>22</v>
      </c>
      <c r="F3735" t="s">
        <v>30</v>
      </c>
      <c r="G3735" s="6">
        <f>VLOOKUP(F3735,S$11:$T$15, 2, FALSE)</f>
        <v>2496.7676064257025</v>
      </c>
      <c r="H3735" t="s">
        <v>40</v>
      </c>
      <c r="I3735" s="2">
        <v>4874.75</v>
      </c>
      <c r="J3735" t="str">
        <f t="shared" si="526"/>
        <v>&gt;59</v>
      </c>
      <c r="K3735" s="2">
        <f t="shared" si="522"/>
        <v>5362.2250000000004</v>
      </c>
      <c r="L3735" s="2">
        <f t="shared" si="527"/>
        <v>5362</v>
      </c>
      <c r="M3735" s="2">
        <f t="shared" si="528"/>
        <v>5363</v>
      </c>
      <c r="N3735" s="2">
        <f t="shared" si="529"/>
        <v>5362</v>
      </c>
      <c r="O3735">
        <f t="shared" si="523"/>
        <v>2023</v>
      </c>
      <c r="P3735" t="str">
        <f t="shared" si="524"/>
        <v>Oct</v>
      </c>
      <c r="Q3735" t="str">
        <f t="shared" si="525"/>
        <v>Oct-2023</v>
      </c>
      <c r="R3735" s="2" t="str">
        <f t="shared" si="530"/>
        <v>ADULTS</v>
      </c>
    </row>
    <row r="3736" spans="1:18" x14ac:dyDescent="0.35">
      <c r="A3736" s="1">
        <v>45112</v>
      </c>
      <c r="B3736" t="s">
        <v>3768</v>
      </c>
      <c r="C3736">
        <v>31</v>
      </c>
      <c r="D3736" t="s">
        <v>21</v>
      </c>
      <c r="E3736" t="s">
        <v>19</v>
      </c>
      <c r="F3736" t="s">
        <v>30</v>
      </c>
      <c r="G3736" s="6">
        <f>VLOOKUP(F3736,S$11:$T$15, 2, FALSE)</f>
        <v>2496.7676064257025</v>
      </c>
      <c r="H3736" t="s">
        <v>67</v>
      </c>
      <c r="I3736" s="2">
        <v>2085.1999999999998</v>
      </c>
      <c r="J3736" t="str">
        <f t="shared" si="526"/>
        <v>18-39</v>
      </c>
      <c r="K3736" s="2">
        <f t="shared" si="522"/>
        <v>2293.7199999999998</v>
      </c>
      <c r="L3736" s="2">
        <f t="shared" si="527"/>
        <v>2294</v>
      </c>
      <c r="M3736" s="2">
        <f t="shared" si="528"/>
        <v>2294</v>
      </c>
      <c r="N3736" s="2">
        <f t="shared" si="529"/>
        <v>2293</v>
      </c>
      <c r="O3736">
        <f t="shared" si="523"/>
        <v>2023</v>
      </c>
      <c r="P3736" t="str">
        <f t="shared" si="524"/>
        <v>Jul</v>
      </c>
      <c r="Q3736" t="str">
        <f t="shared" si="525"/>
        <v>Jul-2023</v>
      </c>
      <c r="R3736" s="2" t="str">
        <f t="shared" si="530"/>
        <v>ADULTS</v>
      </c>
    </row>
    <row r="3737" spans="1:18" x14ac:dyDescent="0.35">
      <c r="A3737" s="1">
        <v>44798</v>
      </c>
      <c r="B3737" t="s">
        <v>3769</v>
      </c>
      <c r="C3737">
        <v>1</v>
      </c>
      <c r="D3737" t="s">
        <v>14</v>
      </c>
      <c r="E3737" t="s">
        <v>10</v>
      </c>
      <c r="F3737" t="s">
        <v>11</v>
      </c>
      <c r="G3737" s="6">
        <f>VLOOKUP(F3737,S$11:$T$15, 2, FALSE)</f>
        <v>2503.6022787783868</v>
      </c>
      <c r="H3737" t="s">
        <v>40</v>
      </c>
      <c r="I3737" s="2">
        <v>3650.64</v>
      </c>
      <c r="J3737" t="str">
        <f t="shared" si="526"/>
        <v>0-17</v>
      </c>
      <c r="K3737" s="2">
        <f t="shared" si="522"/>
        <v>4015.7040000000002</v>
      </c>
      <c r="L3737" s="2">
        <f t="shared" si="527"/>
        <v>4016</v>
      </c>
      <c r="M3737" s="2">
        <f t="shared" si="528"/>
        <v>4016</v>
      </c>
      <c r="N3737" s="2">
        <f t="shared" si="529"/>
        <v>4015</v>
      </c>
      <c r="O3737">
        <f t="shared" si="523"/>
        <v>2022</v>
      </c>
      <c r="P3737" t="str">
        <f t="shared" si="524"/>
        <v>Aug</v>
      </c>
      <c r="Q3737" t="str">
        <f t="shared" si="525"/>
        <v>Aug-2022</v>
      </c>
      <c r="R3737" s="2" t="str">
        <f t="shared" si="530"/>
        <v>CHILDREN</v>
      </c>
    </row>
    <row r="3738" spans="1:18" x14ac:dyDescent="0.35">
      <c r="A3738" s="1">
        <v>45027</v>
      </c>
      <c r="B3738" t="s">
        <v>3770</v>
      </c>
      <c r="C3738">
        <v>76</v>
      </c>
      <c r="D3738" t="s">
        <v>21</v>
      </c>
      <c r="E3738" t="s">
        <v>19</v>
      </c>
      <c r="F3738" t="s">
        <v>23</v>
      </c>
      <c r="G3738" s="6">
        <f>VLOOKUP(F3738,S$11:$T$15, 2, FALSE)</f>
        <v>2440.2966694490819</v>
      </c>
      <c r="H3738" t="s">
        <v>17</v>
      </c>
      <c r="I3738" s="2">
        <v>3373.53</v>
      </c>
      <c r="J3738" t="str">
        <f t="shared" si="526"/>
        <v>&gt;59</v>
      </c>
      <c r="K3738" s="2">
        <f t="shared" si="522"/>
        <v>3710.8830000000007</v>
      </c>
      <c r="L3738" s="2">
        <f t="shared" si="527"/>
        <v>3711</v>
      </c>
      <c r="M3738" s="2">
        <f t="shared" si="528"/>
        <v>3711</v>
      </c>
      <c r="N3738" s="2">
        <f t="shared" si="529"/>
        <v>3710</v>
      </c>
      <c r="O3738">
        <f t="shared" si="523"/>
        <v>2023</v>
      </c>
      <c r="P3738" t="str">
        <f t="shared" si="524"/>
        <v>Apr</v>
      </c>
      <c r="Q3738" t="str">
        <f t="shared" si="525"/>
        <v>Apr-2023</v>
      </c>
      <c r="R3738" s="2" t="str">
        <f t="shared" si="530"/>
        <v>ADULTS</v>
      </c>
    </row>
    <row r="3739" spans="1:18" x14ac:dyDescent="0.35">
      <c r="A3739" s="1">
        <v>44820</v>
      </c>
      <c r="B3739" t="s">
        <v>3771</v>
      </c>
      <c r="C3739">
        <v>4</v>
      </c>
      <c r="D3739" t="s">
        <v>14</v>
      </c>
      <c r="E3739" t="s">
        <v>25</v>
      </c>
      <c r="F3739" t="s">
        <v>23</v>
      </c>
      <c r="G3739" s="6">
        <f>VLOOKUP(F3739,S$11:$T$15, 2, FALSE)</f>
        <v>2440.2966694490819</v>
      </c>
      <c r="H3739" t="s">
        <v>37</v>
      </c>
      <c r="I3739" s="2">
        <v>2111.3200000000002</v>
      </c>
      <c r="J3739" t="str">
        <f t="shared" si="526"/>
        <v>0-17</v>
      </c>
      <c r="K3739" s="2">
        <f t="shared" si="522"/>
        <v>2322.4520000000002</v>
      </c>
      <c r="L3739" s="2">
        <f t="shared" si="527"/>
        <v>2322</v>
      </c>
      <c r="M3739" s="2">
        <f t="shared" si="528"/>
        <v>2323</v>
      </c>
      <c r="N3739" s="2">
        <f t="shared" si="529"/>
        <v>2322</v>
      </c>
      <c r="O3739">
        <f t="shared" si="523"/>
        <v>2022</v>
      </c>
      <c r="P3739" t="str">
        <f t="shared" si="524"/>
        <v>Sep</v>
      </c>
      <c r="Q3739" t="str">
        <f t="shared" si="525"/>
        <v>Sep-2022</v>
      </c>
      <c r="R3739" s="2" t="str">
        <f t="shared" si="530"/>
        <v>CHILDREN</v>
      </c>
    </row>
    <row r="3740" spans="1:18" x14ac:dyDescent="0.35">
      <c r="A3740" s="1">
        <v>45040</v>
      </c>
      <c r="B3740" t="s">
        <v>3772</v>
      </c>
      <c r="C3740">
        <v>47</v>
      </c>
      <c r="D3740" t="s">
        <v>9</v>
      </c>
      <c r="E3740" t="s">
        <v>10</v>
      </c>
      <c r="F3740" t="s">
        <v>16</v>
      </c>
      <c r="G3740" s="6">
        <f>VLOOKUP(F3740,S$11:$T$15, 2, FALSE)</f>
        <v>2509.1716796874998</v>
      </c>
      <c r="H3740" t="s">
        <v>12</v>
      </c>
      <c r="I3740" s="2">
        <v>3453.05</v>
      </c>
      <c r="J3740" t="str">
        <f t="shared" si="526"/>
        <v>40-59</v>
      </c>
      <c r="K3740" s="2">
        <f t="shared" si="522"/>
        <v>3798.3550000000005</v>
      </c>
      <c r="L3740" s="2">
        <f t="shared" si="527"/>
        <v>3798</v>
      </c>
      <c r="M3740" s="2">
        <f t="shared" si="528"/>
        <v>3799</v>
      </c>
      <c r="N3740" s="2">
        <f t="shared" si="529"/>
        <v>3798</v>
      </c>
      <c r="O3740">
        <f t="shared" si="523"/>
        <v>2023</v>
      </c>
      <c r="P3740" t="str">
        <f t="shared" si="524"/>
        <v>Apr</v>
      </c>
      <c r="Q3740" t="str">
        <f t="shared" si="525"/>
        <v>Apr-2023</v>
      </c>
      <c r="R3740" s="2" t="str">
        <f t="shared" si="530"/>
        <v>ADULTS</v>
      </c>
    </row>
    <row r="3741" spans="1:18" x14ac:dyDescent="0.35">
      <c r="A3741" s="1">
        <v>44656</v>
      </c>
      <c r="B3741" t="s">
        <v>3773</v>
      </c>
      <c r="C3741">
        <v>63</v>
      </c>
      <c r="D3741" t="s">
        <v>9</v>
      </c>
      <c r="E3741" t="s">
        <v>27</v>
      </c>
      <c r="F3741" t="s">
        <v>16</v>
      </c>
      <c r="G3741" s="6">
        <f>VLOOKUP(F3741,S$11:$T$15, 2, FALSE)</f>
        <v>2509.1716796874998</v>
      </c>
      <c r="H3741" t="s">
        <v>12</v>
      </c>
      <c r="I3741" s="2">
        <v>4041.58</v>
      </c>
      <c r="J3741" t="str">
        <f t="shared" si="526"/>
        <v>&gt;59</v>
      </c>
      <c r="K3741" s="2">
        <f t="shared" si="522"/>
        <v>4445.7380000000003</v>
      </c>
      <c r="L3741" s="2">
        <f t="shared" si="527"/>
        <v>4446</v>
      </c>
      <c r="M3741" s="2">
        <f t="shared" si="528"/>
        <v>4446</v>
      </c>
      <c r="N3741" s="2">
        <f t="shared" si="529"/>
        <v>4445</v>
      </c>
      <c r="O3741">
        <f t="shared" si="523"/>
        <v>2022</v>
      </c>
      <c r="P3741" t="str">
        <f t="shared" si="524"/>
        <v>Apr</v>
      </c>
      <c r="Q3741" t="str">
        <f t="shared" si="525"/>
        <v>Apr-2022</v>
      </c>
      <c r="R3741" s="2" t="str">
        <f t="shared" si="530"/>
        <v>ADULTS</v>
      </c>
    </row>
    <row r="3742" spans="1:18" x14ac:dyDescent="0.35">
      <c r="A3742" s="1">
        <v>45012</v>
      </c>
      <c r="B3742" t="s">
        <v>3774</v>
      </c>
      <c r="C3742">
        <v>92</v>
      </c>
      <c r="D3742" t="s">
        <v>9</v>
      </c>
      <c r="E3742" t="s">
        <v>25</v>
      </c>
      <c r="F3742" t="s">
        <v>30</v>
      </c>
      <c r="G3742" s="6">
        <f>VLOOKUP(F3742,S$11:$T$15, 2, FALSE)</f>
        <v>2496.7676064257025</v>
      </c>
      <c r="H3742" t="s">
        <v>40</v>
      </c>
      <c r="I3742" s="2">
        <v>3850.74</v>
      </c>
      <c r="J3742" t="str">
        <f t="shared" si="526"/>
        <v>&gt;59</v>
      </c>
      <c r="K3742" s="2">
        <f t="shared" si="522"/>
        <v>4235.8140000000003</v>
      </c>
      <c r="L3742" s="2">
        <f t="shared" si="527"/>
        <v>4236</v>
      </c>
      <c r="M3742" s="2">
        <f t="shared" si="528"/>
        <v>4236</v>
      </c>
      <c r="N3742" s="2">
        <f t="shared" si="529"/>
        <v>4235</v>
      </c>
      <c r="O3742">
        <f t="shared" si="523"/>
        <v>2023</v>
      </c>
      <c r="P3742" t="str">
        <f t="shared" si="524"/>
        <v>Mar</v>
      </c>
      <c r="Q3742" t="str">
        <f t="shared" si="525"/>
        <v>Mar-2023</v>
      </c>
      <c r="R3742" s="2" t="str">
        <f t="shared" si="530"/>
        <v>ADULTS</v>
      </c>
    </row>
    <row r="3743" spans="1:18" x14ac:dyDescent="0.35">
      <c r="A3743" s="1">
        <v>44789</v>
      </c>
      <c r="B3743" t="s">
        <v>3775</v>
      </c>
      <c r="C3743">
        <v>17</v>
      </c>
      <c r="D3743" t="s">
        <v>14</v>
      </c>
      <c r="E3743" t="s">
        <v>33</v>
      </c>
      <c r="F3743" t="s">
        <v>16</v>
      </c>
      <c r="G3743" s="6">
        <f>VLOOKUP(F3743,S$11:$T$15, 2, FALSE)</f>
        <v>2509.1716796874998</v>
      </c>
      <c r="H3743" t="s">
        <v>37</v>
      </c>
      <c r="I3743" s="2">
        <v>4092.79</v>
      </c>
      <c r="J3743" t="str">
        <f t="shared" si="526"/>
        <v>0-17</v>
      </c>
      <c r="K3743" s="2">
        <f t="shared" si="522"/>
        <v>4502.0690000000004</v>
      </c>
      <c r="L3743" s="2">
        <f t="shared" si="527"/>
        <v>4502</v>
      </c>
      <c r="M3743" s="2">
        <f t="shared" si="528"/>
        <v>4503</v>
      </c>
      <c r="N3743" s="2">
        <f t="shared" si="529"/>
        <v>4502</v>
      </c>
      <c r="O3743">
        <f t="shared" si="523"/>
        <v>2022</v>
      </c>
      <c r="P3743" t="str">
        <f t="shared" si="524"/>
        <v>Aug</v>
      </c>
      <c r="Q3743" t="str">
        <f t="shared" si="525"/>
        <v>Aug-2022</v>
      </c>
      <c r="R3743" s="2" t="str">
        <f t="shared" si="530"/>
        <v>CHILDREN</v>
      </c>
    </row>
    <row r="3744" spans="1:18" x14ac:dyDescent="0.35">
      <c r="A3744" s="1">
        <v>44764</v>
      </c>
      <c r="B3744" t="s">
        <v>3776</v>
      </c>
      <c r="C3744">
        <v>7</v>
      </c>
      <c r="D3744" t="s">
        <v>14</v>
      </c>
      <c r="E3744" t="s">
        <v>35</v>
      </c>
      <c r="F3744" t="s">
        <v>23</v>
      </c>
      <c r="G3744" s="6">
        <f>VLOOKUP(F3744,S$11:$T$15, 2, FALSE)</f>
        <v>2440.2966694490819</v>
      </c>
      <c r="H3744" t="s">
        <v>28</v>
      </c>
      <c r="I3744" s="2">
        <v>3936.23</v>
      </c>
      <c r="J3744" t="str">
        <f t="shared" si="526"/>
        <v>0-17</v>
      </c>
      <c r="K3744" s="2">
        <f t="shared" si="522"/>
        <v>4329.8530000000001</v>
      </c>
      <c r="L3744" s="2">
        <f t="shared" si="527"/>
        <v>4330</v>
      </c>
      <c r="M3744" s="2">
        <f t="shared" si="528"/>
        <v>4330</v>
      </c>
      <c r="N3744" s="2">
        <f t="shared" si="529"/>
        <v>4329</v>
      </c>
      <c r="O3744">
        <f t="shared" si="523"/>
        <v>2022</v>
      </c>
      <c r="P3744" t="str">
        <f t="shared" si="524"/>
        <v>Jul</v>
      </c>
      <c r="Q3744" t="str">
        <f t="shared" si="525"/>
        <v>Jul-2022</v>
      </c>
      <c r="R3744" s="2" t="str">
        <f t="shared" si="530"/>
        <v>CHILDREN</v>
      </c>
    </row>
    <row r="3745" spans="1:18" x14ac:dyDescent="0.35">
      <c r="A3745" s="1">
        <v>44943</v>
      </c>
      <c r="B3745" t="s">
        <v>3777</v>
      </c>
      <c r="C3745">
        <v>69</v>
      </c>
      <c r="D3745" t="s">
        <v>9</v>
      </c>
      <c r="E3745" t="s">
        <v>19</v>
      </c>
      <c r="F3745" t="s">
        <v>11</v>
      </c>
      <c r="G3745" s="6">
        <f>VLOOKUP(F3745,S$11:$T$15, 2, FALSE)</f>
        <v>2503.6022787783868</v>
      </c>
      <c r="H3745" t="s">
        <v>40</v>
      </c>
      <c r="I3745" s="2">
        <v>1834.53</v>
      </c>
      <c r="J3745" t="str">
        <f t="shared" si="526"/>
        <v>&gt;59</v>
      </c>
      <c r="K3745" s="2">
        <f t="shared" si="522"/>
        <v>2017.9830000000002</v>
      </c>
      <c r="L3745" s="2">
        <f t="shared" si="527"/>
        <v>2018</v>
      </c>
      <c r="M3745" s="2">
        <f t="shared" si="528"/>
        <v>2018</v>
      </c>
      <c r="N3745" s="2">
        <f t="shared" si="529"/>
        <v>2017</v>
      </c>
      <c r="O3745">
        <f t="shared" si="523"/>
        <v>2023</v>
      </c>
      <c r="P3745" t="str">
        <f t="shared" si="524"/>
        <v>Jan</v>
      </c>
      <c r="Q3745" t="str">
        <f t="shared" si="525"/>
        <v>Jan-2023</v>
      </c>
      <c r="R3745" s="2" t="str">
        <f t="shared" si="530"/>
        <v>ADULTS</v>
      </c>
    </row>
    <row r="3746" spans="1:18" x14ac:dyDescent="0.35">
      <c r="A3746" s="1">
        <v>45160</v>
      </c>
      <c r="B3746" t="s">
        <v>3778</v>
      </c>
      <c r="C3746">
        <v>94</v>
      </c>
      <c r="D3746" t="s">
        <v>14</v>
      </c>
      <c r="E3746" t="s">
        <v>22</v>
      </c>
      <c r="F3746" t="s">
        <v>30</v>
      </c>
      <c r="G3746" s="6">
        <f>VLOOKUP(F3746,S$11:$T$15, 2, FALSE)</f>
        <v>2496.7676064257025</v>
      </c>
      <c r="H3746" t="s">
        <v>12</v>
      </c>
      <c r="I3746" s="2">
        <v>761.83</v>
      </c>
      <c r="J3746" t="str">
        <f t="shared" si="526"/>
        <v>&gt;59</v>
      </c>
      <c r="K3746" s="2">
        <f t="shared" si="522"/>
        <v>838.01300000000015</v>
      </c>
      <c r="L3746" s="2">
        <f t="shared" si="527"/>
        <v>838</v>
      </c>
      <c r="M3746" s="2">
        <f t="shared" si="528"/>
        <v>839</v>
      </c>
      <c r="N3746" s="2">
        <f t="shared" si="529"/>
        <v>838</v>
      </c>
      <c r="O3746">
        <f t="shared" si="523"/>
        <v>2023</v>
      </c>
      <c r="P3746" t="str">
        <f t="shared" si="524"/>
        <v>Aug</v>
      </c>
      <c r="Q3746" t="str">
        <f t="shared" si="525"/>
        <v>Aug-2023</v>
      </c>
      <c r="R3746" s="2" t="str">
        <f t="shared" si="530"/>
        <v>ADULTS</v>
      </c>
    </row>
    <row r="3747" spans="1:18" x14ac:dyDescent="0.35">
      <c r="A3747" s="1">
        <v>44979</v>
      </c>
      <c r="B3747" t="s">
        <v>3779</v>
      </c>
      <c r="C3747">
        <v>76</v>
      </c>
      <c r="D3747" t="s">
        <v>14</v>
      </c>
      <c r="E3747" t="s">
        <v>22</v>
      </c>
      <c r="F3747" t="s">
        <v>16</v>
      </c>
      <c r="G3747" s="6">
        <f>VLOOKUP(F3747,S$11:$T$15, 2, FALSE)</f>
        <v>2509.1716796874998</v>
      </c>
      <c r="H3747" t="s">
        <v>17</v>
      </c>
      <c r="I3747" s="2">
        <v>2071.3200000000002</v>
      </c>
      <c r="J3747" t="str">
        <f t="shared" si="526"/>
        <v>&gt;59</v>
      </c>
      <c r="K3747" s="2">
        <f t="shared" si="522"/>
        <v>2278.4520000000002</v>
      </c>
      <c r="L3747" s="2">
        <f t="shared" si="527"/>
        <v>2278</v>
      </c>
      <c r="M3747" s="2">
        <f t="shared" si="528"/>
        <v>2279</v>
      </c>
      <c r="N3747" s="2">
        <f t="shared" si="529"/>
        <v>2278</v>
      </c>
      <c r="O3747">
        <f t="shared" si="523"/>
        <v>2023</v>
      </c>
      <c r="P3747" t="str">
        <f t="shared" si="524"/>
        <v>Feb</v>
      </c>
      <c r="Q3747" t="str">
        <f t="shared" si="525"/>
        <v>Feb-2023</v>
      </c>
      <c r="R3747" s="2" t="str">
        <f t="shared" si="530"/>
        <v>ADULTS</v>
      </c>
    </row>
    <row r="3748" spans="1:18" x14ac:dyDescent="0.35">
      <c r="A3748" s="1">
        <v>45237</v>
      </c>
      <c r="B3748" t="s">
        <v>3780</v>
      </c>
      <c r="C3748">
        <v>23</v>
      </c>
      <c r="D3748" t="s">
        <v>21</v>
      </c>
      <c r="E3748" t="s">
        <v>35</v>
      </c>
      <c r="F3748" t="s">
        <v>23</v>
      </c>
      <c r="G3748" s="6">
        <f>VLOOKUP(F3748,S$11:$T$15, 2, FALSE)</f>
        <v>2440.2966694490819</v>
      </c>
      <c r="H3748" t="s">
        <v>12</v>
      </c>
      <c r="I3748" s="2">
        <v>291.69</v>
      </c>
      <c r="J3748" t="str">
        <f t="shared" si="526"/>
        <v>18-39</v>
      </c>
      <c r="K3748" s="2">
        <f t="shared" si="522"/>
        <v>320.85900000000004</v>
      </c>
      <c r="L3748" s="2">
        <f t="shared" si="527"/>
        <v>321</v>
      </c>
      <c r="M3748" s="2">
        <f t="shared" si="528"/>
        <v>321</v>
      </c>
      <c r="N3748" s="2">
        <f t="shared" si="529"/>
        <v>320</v>
      </c>
      <c r="O3748">
        <f t="shared" si="523"/>
        <v>2023</v>
      </c>
      <c r="P3748" t="str">
        <f t="shared" si="524"/>
        <v>Nov</v>
      </c>
      <c r="Q3748" t="str">
        <f t="shared" si="525"/>
        <v>Nov-2023</v>
      </c>
      <c r="R3748" s="2" t="str">
        <f t="shared" si="530"/>
        <v>ADULTS</v>
      </c>
    </row>
    <row r="3749" spans="1:18" x14ac:dyDescent="0.35">
      <c r="A3749" s="1">
        <v>44573</v>
      </c>
      <c r="B3749" t="s">
        <v>3781</v>
      </c>
      <c r="C3749">
        <v>56</v>
      </c>
      <c r="D3749" t="s">
        <v>9</v>
      </c>
      <c r="E3749" t="s">
        <v>15</v>
      </c>
      <c r="F3749" t="s">
        <v>11</v>
      </c>
      <c r="G3749" s="6">
        <f>VLOOKUP(F3749,S$11:$T$15, 2, FALSE)</f>
        <v>2503.6022787783868</v>
      </c>
      <c r="H3749" t="s">
        <v>12</v>
      </c>
      <c r="I3749" s="2">
        <v>1435.92</v>
      </c>
      <c r="J3749" t="str">
        <f t="shared" si="526"/>
        <v>40-59</v>
      </c>
      <c r="K3749" s="2">
        <f t="shared" si="522"/>
        <v>1579.5120000000002</v>
      </c>
      <c r="L3749" s="2">
        <f t="shared" si="527"/>
        <v>1580</v>
      </c>
      <c r="M3749" s="2">
        <f t="shared" si="528"/>
        <v>1580</v>
      </c>
      <c r="N3749" s="2">
        <f t="shared" si="529"/>
        <v>1579</v>
      </c>
      <c r="O3749">
        <f t="shared" si="523"/>
        <v>2022</v>
      </c>
      <c r="P3749" t="str">
        <f t="shared" si="524"/>
        <v>Jan</v>
      </c>
      <c r="Q3749" t="str">
        <f t="shared" si="525"/>
        <v>Jan-2022</v>
      </c>
      <c r="R3749" s="2" t="str">
        <f t="shared" si="530"/>
        <v>ADULTS</v>
      </c>
    </row>
    <row r="3750" spans="1:18" x14ac:dyDescent="0.35">
      <c r="A3750" s="1">
        <v>44629</v>
      </c>
      <c r="B3750" t="s">
        <v>3782</v>
      </c>
      <c r="C3750">
        <v>88</v>
      </c>
      <c r="D3750" t="s">
        <v>9</v>
      </c>
      <c r="E3750" t="s">
        <v>25</v>
      </c>
      <c r="F3750" t="s">
        <v>30</v>
      </c>
      <c r="G3750" s="6">
        <f>VLOOKUP(F3750,S$11:$T$15, 2, FALSE)</f>
        <v>2496.7676064257025</v>
      </c>
      <c r="H3750" t="s">
        <v>40</v>
      </c>
      <c r="I3750" s="2">
        <v>1856.35</v>
      </c>
      <c r="J3750" t="str">
        <f t="shared" si="526"/>
        <v>&gt;59</v>
      </c>
      <c r="K3750" s="2">
        <f t="shared" si="522"/>
        <v>2041.9850000000001</v>
      </c>
      <c r="L3750" s="2">
        <f t="shared" si="527"/>
        <v>2042</v>
      </c>
      <c r="M3750" s="2">
        <f t="shared" si="528"/>
        <v>2042</v>
      </c>
      <c r="N3750" s="2">
        <f t="shared" si="529"/>
        <v>2041</v>
      </c>
      <c r="O3750">
        <f t="shared" si="523"/>
        <v>2022</v>
      </c>
      <c r="P3750" t="str">
        <f t="shared" si="524"/>
        <v>Mar</v>
      </c>
      <c r="Q3750" t="str">
        <f t="shared" si="525"/>
        <v>Mar-2022</v>
      </c>
      <c r="R3750" s="2" t="str">
        <f t="shared" si="530"/>
        <v>ADULTS</v>
      </c>
    </row>
    <row r="3751" spans="1:18" x14ac:dyDescent="0.35">
      <c r="A3751" s="1">
        <v>44628</v>
      </c>
      <c r="B3751" t="s">
        <v>3783</v>
      </c>
      <c r="C3751">
        <v>42</v>
      </c>
      <c r="D3751" t="s">
        <v>9</v>
      </c>
      <c r="E3751" t="s">
        <v>19</v>
      </c>
      <c r="F3751" t="s">
        <v>11</v>
      </c>
      <c r="G3751" s="6">
        <f>VLOOKUP(F3751,S$11:$T$15, 2, FALSE)</f>
        <v>2503.6022787783868</v>
      </c>
      <c r="H3751" t="s">
        <v>17</v>
      </c>
      <c r="I3751" s="2">
        <v>4885.25</v>
      </c>
      <c r="J3751" t="str">
        <f t="shared" si="526"/>
        <v>40-59</v>
      </c>
      <c r="K3751" s="2">
        <f t="shared" si="522"/>
        <v>5373.7750000000005</v>
      </c>
      <c r="L3751" s="2">
        <f t="shared" si="527"/>
        <v>5374</v>
      </c>
      <c r="M3751" s="2">
        <f t="shared" si="528"/>
        <v>5374</v>
      </c>
      <c r="N3751" s="2">
        <f t="shared" si="529"/>
        <v>5373</v>
      </c>
      <c r="O3751">
        <f t="shared" si="523"/>
        <v>2022</v>
      </c>
      <c r="P3751" t="str">
        <f t="shared" si="524"/>
        <v>Mar</v>
      </c>
      <c r="Q3751" t="str">
        <f t="shared" si="525"/>
        <v>Mar-2022</v>
      </c>
      <c r="R3751" s="2" t="str">
        <f t="shared" si="530"/>
        <v>ADULTS</v>
      </c>
    </row>
    <row r="3752" spans="1:18" x14ac:dyDescent="0.35">
      <c r="A3752" s="1">
        <v>45256</v>
      </c>
      <c r="B3752" t="s">
        <v>3784</v>
      </c>
      <c r="C3752">
        <v>31</v>
      </c>
      <c r="D3752" t="s">
        <v>14</v>
      </c>
      <c r="E3752" t="s">
        <v>10</v>
      </c>
      <c r="F3752" t="s">
        <v>30</v>
      </c>
      <c r="G3752" s="6">
        <f>VLOOKUP(F3752,S$11:$T$15, 2, FALSE)</f>
        <v>2496.7676064257025</v>
      </c>
      <c r="H3752" t="s">
        <v>28</v>
      </c>
      <c r="I3752" s="2">
        <v>199.62</v>
      </c>
      <c r="J3752" t="str">
        <f t="shared" si="526"/>
        <v>18-39</v>
      </c>
      <c r="K3752" s="2">
        <f t="shared" si="522"/>
        <v>219.58200000000002</v>
      </c>
      <c r="L3752" s="2">
        <f t="shared" si="527"/>
        <v>220</v>
      </c>
      <c r="M3752" s="2">
        <f t="shared" si="528"/>
        <v>220</v>
      </c>
      <c r="N3752" s="2">
        <f t="shared" si="529"/>
        <v>219</v>
      </c>
      <c r="O3752">
        <f t="shared" si="523"/>
        <v>2023</v>
      </c>
      <c r="P3752" t="str">
        <f t="shared" si="524"/>
        <v>Nov</v>
      </c>
      <c r="Q3752" t="str">
        <f t="shared" si="525"/>
        <v>Nov-2023</v>
      </c>
      <c r="R3752" s="2" t="str">
        <f t="shared" si="530"/>
        <v>ADULTS</v>
      </c>
    </row>
    <row r="3753" spans="1:18" x14ac:dyDescent="0.35">
      <c r="A3753" s="1">
        <v>44794</v>
      </c>
      <c r="B3753" t="s">
        <v>3785</v>
      </c>
      <c r="C3753">
        <v>52</v>
      </c>
      <c r="D3753" t="s">
        <v>9</v>
      </c>
      <c r="E3753" t="s">
        <v>15</v>
      </c>
      <c r="F3753" t="s">
        <v>11</v>
      </c>
      <c r="G3753" s="6">
        <f>VLOOKUP(F3753,S$11:$T$15, 2, FALSE)</f>
        <v>2503.6022787783868</v>
      </c>
      <c r="H3753" t="s">
        <v>37</v>
      </c>
      <c r="I3753" s="2">
        <v>550.22</v>
      </c>
      <c r="J3753" t="str">
        <f t="shared" si="526"/>
        <v>40-59</v>
      </c>
      <c r="K3753" s="2">
        <f t="shared" si="522"/>
        <v>605.24200000000008</v>
      </c>
      <c r="L3753" s="2">
        <f t="shared" si="527"/>
        <v>605</v>
      </c>
      <c r="M3753" s="2">
        <f t="shared" si="528"/>
        <v>606</v>
      </c>
      <c r="N3753" s="2">
        <f t="shared" si="529"/>
        <v>605</v>
      </c>
      <c r="O3753">
        <f t="shared" si="523"/>
        <v>2022</v>
      </c>
      <c r="P3753" t="str">
        <f t="shared" si="524"/>
        <v>Aug</v>
      </c>
      <c r="Q3753" t="str">
        <f t="shared" si="525"/>
        <v>Aug-2022</v>
      </c>
      <c r="R3753" s="2" t="str">
        <f t="shared" si="530"/>
        <v>ADULTS</v>
      </c>
    </row>
    <row r="3754" spans="1:18" x14ac:dyDescent="0.35">
      <c r="A3754" s="1">
        <v>44804</v>
      </c>
      <c r="B3754" t="s">
        <v>3786</v>
      </c>
      <c r="C3754">
        <v>62</v>
      </c>
      <c r="D3754" t="s">
        <v>21</v>
      </c>
      <c r="E3754" t="s">
        <v>10</v>
      </c>
      <c r="F3754" t="s">
        <v>30</v>
      </c>
      <c r="G3754" s="6">
        <f>VLOOKUP(F3754,S$11:$T$15, 2, FALSE)</f>
        <v>2496.7676064257025</v>
      </c>
      <c r="H3754" t="s">
        <v>17</v>
      </c>
      <c r="I3754" s="2">
        <v>4448.42</v>
      </c>
      <c r="J3754" t="str">
        <f t="shared" si="526"/>
        <v>&gt;59</v>
      </c>
      <c r="K3754" s="2">
        <f t="shared" si="522"/>
        <v>4893.2620000000006</v>
      </c>
      <c r="L3754" s="2">
        <f t="shared" si="527"/>
        <v>4893</v>
      </c>
      <c r="M3754" s="2">
        <f t="shared" si="528"/>
        <v>4894</v>
      </c>
      <c r="N3754" s="2">
        <f t="shared" si="529"/>
        <v>4893</v>
      </c>
      <c r="O3754">
        <f t="shared" si="523"/>
        <v>2022</v>
      </c>
      <c r="P3754" t="str">
        <f t="shared" si="524"/>
        <v>Aug</v>
      </c>
      <c r="Q3754" t="str">
        <f t="shared" si="525"/>
        <v>Aug-2022</v>
      </c>
      <c r="R3754" s="2" t="str">
        <f t="shared" si="530"/>
        <v>ADULTS</v>
      </c>
    </row>
    <row r="3755" spans="1:18" x14ac:dyDescent="0.35">
      <c r="A3755" s="1">
        <v>44945</v>
      </c>
      <c r="B3755" t="s">
        <v>3787</v>
      </c>
      <c r="C3755">
        <v>64</v>
      </c>
      <c r="D3755" t="s">
        <v>14</v>
      </c>
      <c r="E3755" t="s">
        <v>10</v>
      </c>
      <c r="F3755" t="s">
        <v>30</v>
      </c>
      <c r="G3755" s="6">
        <f>VLOOKUP(F3755,S$11:$T$15, 2, FALSE)</f>
        <v>2496.7676064257025</v>
      </c>
      <c r="H3755" t="s">
        <v>17</v>
      </c>
      <c r="I3755" s="2">
        <v>1966.99</v>
      </c>
      <c r="J3755" t="str">
        <f t="shared" si="526"/>
        <v>&gt;59</v>
      </c>
      <c r="K3755" s="2">
        <f t="shared" si="522"/>
        <v>2163.6890000000003</v>
      </c>
      <c r="L3755" s="2">
        <f t="shared" si="527"/>
        <v>2164</v>
      </c>
      <c r="M3755" s="2">
        <f t="shared" si="528"/>
        <v>2164</v>
      </c>
      <c r="N3755" s="2">
        <f t="shared" si="529"/>
        <v>2163</v>
      </c>
      <c r="O3755">
        <f t="shared" si="523"/>
        <v>2023</v>
      </c>
      <c r="P3755" t="str">
        <f t="shared" si="524"/>
        <v>Jan</v>
      </c>
      <c r="Q3755" t="str">
        <f t="shared" si="525"/>
        <v>Jan-2023</v>
      </c>
      <c r="R3755" s="2" t="str">
        <f t="shared" si="530"/>
        <v>ADULTS</v>
      </c>
    </row>
    <row r="3756" spans="1:18" x14ac:dyDescent="0.35">
      <c r="A3756" s="1">
        <v>45275</v>
      </c>
      <c r="B3756" t="s">
        <v>3788</v>
      </c>
      <c r="C3756">
        <v>95</v>
      </c>
      <c r="D3756" t="s">
        <v>9</v>
      </c>
      <c r="E3756" t="s">
        <v>33</v>
      </c>
      <c r="F3756" t="s">
        <v>11</v>
      </c>
      <c r="G3756" s="6">
        <f>VLOOKUP(F3756,S$11:$T$15, 2, FALSE)</f>
        <v>2503.6022787783868</v>
      </c>
      <c r="H3756" t="s">
        <v>17</v>
      </c>
      <c r="I3756" s="2">
        <v>610.08000000000004</v>
      </c>
      <c r="J3756" t="str">
        <f t="shared" si="526"/>
        <v>&gt;59</v>
      </c>
      <c r="K3756" s="2">
        <f t="shared" si="522"/>
        <v>671.08800000000008</v>
      </c>
      <c r="L3756" s="2">
        <f t="shared" si="527"/>
        <v>671</v>
      </c>
      <c r="M3756" s="2">
        <f t="shared" si="528"/>
        <v>672</v>
      </c>
      <c r="N3756" s="2">
        <f t="shared" si="529"/>
        <v>671</v>
      </c>
      <c r="O3756">
        <f t="shared" si="523"/>
        <v>2023</v>
      </c>
      <c r="P3756" t="str">
        <f t="shared" si="524"/>
        <v>Dec</v>
      </c>
      <c r="Q3756" t="str">
        <f t="shared" si="525"/>
        <v>Dec-2023</v>
      </c>
      <c r="R3756" s="2" t="str">
        <f t="shared" si="530"/>
        <v>ADULTS</v>
      </c>
    </row>
    <row r="3757" spans="1:18" x14ac:dyDescent="0.35">
      <c r="A3757" s="1">
        <v>44589</v>
      </c>
      <c r="B3757" t="s">
        <v>3789</v>
      </c>
      <c r="C3757">
        <v>78</v>
      </c>
      <c r="D3757" t="s">
        <v>14</v>
      </c>
      <c r="E3757" t="s">
        <v>27</v>
      </c>
      <c r="F3757" t="s">
        <v>23</v>
      </c>
      <c r="G3757" s="6">
        <f>VLOOKUP(F3757,S$11:$T$15, 2, FALSE)</f>
        <v>2440.2966694490819</v>
      </c>
      <c r="H3757" t="s">
        <v>37</v>
      </c>
      <c r="I3757" s="2">
        <v>3466.17</v>
      </c>
      <c r="J3757" t="str">
        <f t="shared" si="526"/>
        <v>&gt;59</v>
      </c>
      <c r="K3757" s="2">
        <f t="shared" si="522"/>
        <v>3812.7870000000003</v>
      </c>
      <c r="L3757" s="2">
        <f t="shared" si="527"/>
        <v>3813</v>
      </c>
      <c r="M3757" s="2">
        <f t="shared" si="528"/>
        <v>3813</v>
      </c>
      <c r="N3757" s="2">
        <f t="shared" si="529"/>
        <v>3812</v>
      </c>
      <c r="O3757">
        <f t="shared" si="523"/>
        <v>2022</v>
      </c>
      <c r="P3757" t="str">
        <f t="shared" si="524"/>
        <v>Jan</v>
      </c>
      <c r="Q3757" t="str">
        <f t="shared" si="525"/>
        <v>Jan-2022</v>
      </c>
      <c r="R3757" s="2" t="str">
        <f t="shared" si="530"/>
        <v>ADULTS</v>
      </c>
    </row>
    <row r="3758" spans="1:18" x14ac:dyDescent="0.35">
      <c r="A3758" s="1">
        <v>45028</v>
      </c>
      <c r="B3758" t="s">
        <v>3790</v>
      </c>
      <c r="C3758">
        <v>79</v>
      </c>
      <c r="D3758" t="s">
        <v>21</v>
      </c>
      <c r="E3758" t="s">
        <v>22</v>
      </c>
      <c r="F3758" t="s">
        <v>16</v>
      </c>
      <c r="G3758" s="6">
        <f>VLOOKUP(F3758,S$11:$T$15, 2, FALSE)</f>
        <v>2509.1716796874998</v>
      </c>
      <c r="H3758" t="s">
        <v>17</v>
      </c>
      <c r="I3758" s="2">
        <v>2475.62</v>
      </c>
      <c r="J3758" t="str">
        <f t="shared" si="526"/>
        <v>&gt;59</v>
      </c>
      <c r="K3758" s="2">
        <f t="shared" si="522"/>
        <v>2723.1820000000002</v>
      </c>
      <c r="L3758" s="2">
        <f t="shared" si="527"/>
        <v>2723</v>
      </c>
      <c r="M3758" s="2">
        <f t="shared" si="528"/>
        <v>2724</v>
      </c>
      <c r="N3758" s="2">
        <f t="shared" si="529"/>
        <v>2723</v>
      </c>
      <c r="O3758">
        <f t="shared" si="523"/>
        <v>2023</v>
      </c>
      <c r="P3758" t="str">
        <f t="shared" si="524"/>
        <v>Apr</v>
      </c>
      <c r="Q3758" t="str">
        <f t="shared" si="525"/>
        <v>Apr-2023</v>
      </c>
      <c r="R3758" s="2" t="str">
        <f t="shared" si="530"/>
        <v>ADULTS</v>
      </c>
    </row>
    <row r="3759" spans="1:18" x14ac:dyDescent="0.35">
      <c r="A3759" s="1">
        <v>45229</v>
      </c>
      <c r="B3759" t="s">
        <v>3791</v>
      </c>
      <c r="C3759">
        <v>8</v>
      </c>
      <c r="D3759" t="s">
        <v>14</v>
      </c>
      <c r="E3759" t="s">
        <v>27</v>
      </c>
      <c r="F3759" t="s">
        <v>16</v>
      </c>
      <c r="G3759" s="6">
        <f>VLOOKUP(F3759,S$11:$T$15, 2, FALSE)</f>
        <v>2509.1716796874998</v>
      </c>
      <c r="H3759" t="s">
        <v>28</v>
      </c>
      <c r="I3759" s="2">
        <v>2462.58</v>
      </c>
      <c r="J3759" t="str">
        <f t="shared" si="526"/>
        <v>0-17</v>
      </c>
      <c r="K3759" s="2">
        <f t="shared" si="522"/>
        <v>2708.8380000000002</v>
      </c>
      <c r="L3759" s="2">
        <f t="shared" si="527"/>
        <v>2709</v>
      </c>
      <c r="M3759" s="2">
        <f t="shared" si="528"/>
        <v>2709</v>
      </c>
      <c r="N3759" s="2">
        <f t="shared" si="529"/>
        <v>2708</v>
      </c>
      <c r="O3759">
        <f t="shared" si="523"/>
        <v>2023</v>
      </c>
      <c r="P3759" t="str">
        <f t="shared" si="524"/>
        <v>Oct</v>
      </c>
      <c r="Q3759" t="str">
        <f t="shared" si="525"/>
        <v>Oct-2023</v>
      </c>
      <c r="R3759" s="2" t="str">
        <f t="shared" si="530"/>
        <v>CHILDREN</v>
      </c>
    </row>
    <row r="3760" spans="1:18" x14ac:dyDescent="0.35">
      <c r="A3760" s="1">
        <v>44675</v>
      </c>
      <c r="B3760" t="s">
        <v>3792</v>
      </c>
      <c r="C3760">
        <v>98</v>
      </c>
      <c r="D3760" t="s">
        <v>21</v>
      </c>
      <c r="E3760" t="s">
        <v>35</v>
      </c>
      <c r="F3760" t="s">
        <v>30</v>
      </c>
      <c r="G3760" s="6">
        <f>VLOOKUP(F3760,S$11:$T$15, 2, FALSE)</f>
        <v>2496.7676064257025</v>
      </c>
      <c r="H3760" t="s">
        <v>28</v>
      </c>
      <c r="I3760" s="2">
        <v>3369.79</v>
      </c>
      <c r="J3760" t="str">
        <f t="shared" si="526"/>
        <v>&gt;59</v>
      </c>
      <c r="K3760" s="2">
        <f t="shared" si="522"/>
        <v>3706.7690000000002</v>
      </c>
      <c r="L3760" s="2">
        <f t="shared" si="527"/>
        <v>3707</v>
      </c>
      <c r="M3760" s="2">
        <f t="shared" si="528"/>
        <v>3707</v>
      </c>
      <c r="N3760" s="2">
        <f t="shared" si="529"/>
        <v>3706</v>
      </c>
      <c r="O3760">
        <f t="shared" si="523"/>
        <v>2022</v>
      </c>
      <c r="P3760" t="str">
        <f t="shared" si="524"/>
        <v>Apr</v>
      </c>
      <c r="Q3760" t="str">
        <f t="shared" si="525"/>
        <v>Apr-2022</v>
      </c>
      <c r="R3760" s="2" t="str">
        <f t="shared" si="530"/>
        <v>ADULTS</v>
      </c>
    </row>
    <row r="3761" spans="1:18" x14ac:dyDescent="0.35">
      <c r="A3761" s="1">
        <v>45051</v>
      </c>
      <c r="B3761" t="s">
        <v>3793</v>
      </c>
      <c r="C3761">
        <v>63</v>
      </c>
      <c r="D3761" t="s">
        <v>21</v>
      </c>
      <c r="E3761" t="s">
        <v>15</v>
      </c>
      <c r="F3761" t="s">
        <v>16</v>
      </c>
      <c r="G3761" s="6">
        <f>VLOOKUP(F3761,S$11:$T$15, 2, FALSE)</f>
        <v>2509.1716796874998</v>
      </c>
      <c r="H3761" t="s">
        <v>40</v>
      </c>
      <c r="I3761" s="2">
        <v>4013.35</v>
      </c>
      <c r="J3761" t="str">
        <f t="shared" si="526"/>
        <v>&gt;59</v>
      </c>
      <c r="K3761" s="2">
        <f t="shared" si="522"/>
        <v>4414.6850000000004</v>
      </c>
      <c r="L3761" s="2">
        <f t="shared" si="527"/>
        <v>4415</v>
      </c>
      <c r="M3761" s="2">
        <f t="shared" si="528"/>
        <v>4415</v>
      </c>
      <c r="N3761" s="2">
        <f t="shared" si="529"/>
        <v>4414</v>
      </c>
      <c r="O3761">
        <f t="shared" si="523"/>
        <v>2023</v>
      </c>
      <c r="P3761" t="str">
        <f t="shared" si="524"/>
        <v>May</v>
      </c>
      <c r="Q3761" t="str">
        <f t="shared" si="525"/>
        <v>May-2023</v>
      </c>
      <c r="R3761" s="2" t="str">
        <f t="shared" si="530"/>
        <v>ADULTS</v>
      </c>
    </row>
    <row r="3762" spans="1:18" x14ac:dyDescent="0.35">
      <c r="A3762" s="1">
        <v>44692</v>
      </c>
      <c r="B3762" t="s">
        <v>3794</v>
      </c>
      <c r="C3762">
        <v>20</v>
      </c>
      <c r="D3762" t="s">
        <v>21</v>
      </c>
      <c r="E3762" t="s">
        <v>35</v>
      </c>
      <c r="F3762" t="s">
        <v>30</v>
      </c>
      <c r="G3762" s="6">
        <f>VLOOKUP(F3762,S$11:$T$15, 2, FALSE)</f>
        <v>2496.7676064257025</v>
      </c>
      <c r="H3762" t="s">
        <v>12</v>
      </c>
      <c r="I3762" s="2">
        <v>4207.5200000000004</v>
      </c>
      <c r="J3762" t="str">
        <f t="shared" si="526"/>
        <v>18-39</v>
      </c>
      <c r="K3762" s="2">
        <f t="shared" si="522"/>
        <v>4628.2720000000008</v>
      </c>
      <c r="L3762" s="2">
        <f t="shared" si="527"/>
        <v>4628</v>
      </c>
      <c r="M3762" s="2">
        <f t="shared" si="528"/>
        <v>4629</v>
      </c>
      <c r="N3762" s="2">
        <f t="shared" si="529"/>
        <v>4628</v>
      </c>
      <c r="O3762">
        <f t="shared" si="523"/>
        <v>2022</v>
      </c>
      <c r="P3762" t="str">
        <f t="shared" si="524"/>
        <v>May</v>
      </c>
      <c r="Q3762" t="str">
        <f t="shared" si="525"/>
        <v>May-2022</v>
      </c>
      <c r="R3762" s="2" t="str">
        <f t="shared" si="530"/>
        <v>ADULTS</v>
      </c>
    </row>
    <row r="3763" spans="1:18" x14ac:dyDescent="0.35">
      <c r="A3763" s="1">
        <v>44780</v>
      </c>
      <c r="B3763" t="s">
        <v>3795</v>
      </c>
      <c r="C3763">
        <v>55</v>
      </c>
      <c r="D3763" t="s">
        <v>14</v>
      </c>
      <c r="E3763" t="s">
        <v>10</v>
      </c>
      <c r="F3763" t="s">
        <v>11</v>
      </c>
      <c r="G3763" s="6">
        <f>VLOOKUP(F3763,S$11:$T$15, 2, FALSE)</f>
        <v>2503.6022787783868</v>
      </c>
      <c r="H3763" t="s">
        <v>17</v>
      </c>
      <c r="I3763" s="2">
        <v>1895.42</v>
      </c>
      <c r="J3763" t="str">
        <f t="shared" si="526"/>
        <v>40-59</v>
      </c>
      <c r="K3763" s="2">
        <f t="shared" si="522"/>
        <v>2084.9620000000004</v>
      </c>
      <c r="L3763" s="2">
        <f t="shared" si="527"/>
        <v>2085</v>
      </c>
      <c r="M3763" s="2">
        <f t="shared" si="528"/>
        <v>2085</v>
      </c>
      <c r="N3763" s="2">
        <f t="shared" si="529"/>
        <v>2084</v>
      </c>
      <c r="O3763">
        <f t="shared" si="523"/>
        <v>2022</v>
      </c>
      <c r="P3763" t="str">
        <f t="shared" si="524"/>
        <v>Aug</v>
      </c>
      <c r="Q3763" t="str">
        <f t="shared" si="525"/>
        <v>Aug-2022</v>
      </c>
      <c r="R3763" s="2" t="str">
        <f t="shared" si="530"/>
        <v>ADULTS</v>
      </c>
    </row>
    <row r="3764" spans="1:18" x14ac:dyDescent="0.35">
      <c r="A3764" s="1">
        <v>45278</v>
      </c>
      <c r="B3764" t="s">
        <v>3796</v>
      </c>
      <c r="C3764">
        <v>60</v>
      </c>
      <c r="D3764" t="s">
        <v>14</v>
      </c>
      <c r="E3764" t="s">
        <v>25</v>
      </c>
      <c r="F3764" t="s">
        <v>11</v>
      </c>
      <c r="G3764" s="6">
        <f>VLOOKUP(F3764,S$11:$T$15, 2, FALSE)</f>
        <v>2503.6022787783868</v>
      </c>
      <c r="H3764" t="s">
        <v>17</v>
      </c>
      <c r="I3764" s="2">
        <v>1236.75</v>
      </c>
      <c r="J3764" t="str">
        <f t="shared" si="526"/>
        <v>&gt;59</v>
      </c>
      <c r="K3764" s="2">
        <f t="shared" si="522"/>
        <v>1360.4250000000002</v>
      </c>
      <c r="L3764" s="2">
        <f t="shared" si="527"/>
        <v>1360</v>
      </c>
      <c r="M3764" s="2">
        <f t="shared" si="528"/>
        <v>1361</v>
      </c>
      <c r="N3764" s="2">
        <f t="shared" si="529"/>
        <v>1360</v>
      </c>
      <c r="O3764">
        <f t="shared" si="523"/>
        <v>2023</v>
      </c>
      <c r="P3764" t="str">
        <f t="shared" si="524"/>
        <v>Dec</v>
      </c>
      <c r="Q3764" t="str">
        <f t="shared" si="525"/>
        <v>Dec-2023</v>
      </c>
      <c r="R3764" s="2" t="str">
        <f t="shared" si="530"/>
        <v>ADULTS</v>
      </c>
    </row>
    <row r="3765" spans="1:18" x14ac:dyDescent="0.35">
      <c r="A3765" s="1">
        <v>45143</v>
      </c>
      <c r="B3765" t="s">
        <v>3797</v>
      </c>
      <c r="C3765">
        <v>61</v>
      </c>
      <c r="D3765" t="s">
        <v>21</v>
      </c>
      <c r="E3765" t="s">
        <v>22</v>
      </c>
      <c r="F3765" t="s">
        <v>23</v>
      </c>
      <c r="G3765" s="6">
        <f>VLOOKUP(F3765,S$11:$T$15, 2, FALSE)</f>
        <v>2440.2966694490819</v>
      </c>
      <c r="H3765" t="s">
        <v>17</v>
      </c>
      <c r="I3765" s="2">
        <v>2250.96</v>
      </c>
      <c r="J3765" t="str">
        <f t="shared" si="526"/>
        <v>&gt;59</v>
      </c>
      <c r="K3765" s="2">
        <f t="shared" si="522"/>
        <v>2476.056</v>
      </c>
      <c r="L3765" s="2">
        <f t="shared" si="527"/>
        <v>2476</v>
      </c>
      <c r="M3765" s="2">
        <f t="shared" si="528"/>
        <v>2477</v>
      </c>
      <c r="N3765" s="2">
        <f t="shared" si="529"/>
        <v>2476</v>
      </c>
      <c r="O3765">
        <f t="shared" si="523"/>
        <v>2023</v>
      </c>
      <c r="P3765" t="str">
        <f t="shared" si="524"/>
        <v>Aug</v>
      </c>
      <c r="Q3765" t="str">
        <f t="shared" si="525"/>
        <v>Aug-2023</v>
      </c>
      <c r="R3765" s="2" t="str">
        <f t="shared" si="530"/>
        <v>ADULTS</v>
      </c>
    </row>
    <row r="3766" spans="1:18" x14ac:dyDescent="0.35">
      <c r="A3766" s="1">
        <v>45268</v>
      </c>
      <c r="B3766" t="s">
        <v>3798</v>
      </c>
      <c r="C3766">
        <v>7</v>
      </c>
      <c r="D3766" t="s">
        <v>9</v>
      </c>
      <c r="E3766" t="s">
        <v>33</v>
      </c>
      <c r="F3766" t="s">
        <v>16</v>
      </c>
      <c r="G3766" s="6">
        <f>VLOOKUP(F3766,S$11:$T$15, 2, FALSE)</f>
        <v>2509.1716796874998</v>
      </c>
      <c r="H3766" t="s">
        <v>37</v>
      </c>
      <c r="I3766" s="2">
        <v>4566.1400000000003</v>
      </c>
      <c r="J3766" t="str">
        <f t="shared" si="526"/>
        <v>0-17</v>
      </c>
      <c r="K3766" s="2">
        <f t="shared" si="522"/>
        <v>5022.7540000000008</v>
      </c>
      <c r="L3766" s="2">
        <f t="shared" si="527"/>
        <v>5023</v>
      </c>
      <c r="M3766" s="2">
        <f t="shared" si="528"/>
        <v>5023</v>
      </c>
      <c r="N3766" s="2">
        <f t="shared" si="529"/>
        <v>5022</v>
      </c>
      <c r="O3766">
        <f t="shared" si="523"/>
        <v>2023</v>
      </c>
      <c r="P3766" t="str">
        <f t="shared" si="524"/>
        <v>Dec</v>
      </c>
      <c r="Q3766" t="str">
        <f t="shared" si="525"/>
        <v>Dec-2023</v>
      </c>
      <c r="R3766" s="2" t="str">
        <f t="shared" si="530"/>
        <v>CHILDREN</v>
      </c>
    </row>
    <row r="3767" spans="1:18" x14ac:dyDescent="0.35">
      <c r="A3767" s="1">
        <v>44924</v>
      </c>
      <c r="B3767" t="s">
        <v>3799</v>
      </c>
      <c r="C3767">
        <v>19</v>
      </c>
      <c r="D3767" t="s">
        <v>21</v>
      </c>
      <c r="E3767" t="s">
        <v>10</v>
      </c>
      <c r="F3767" t="s">
        <v>11</v>
      </c>
      <c r="G3767" s="6">
        <f>VLOOKUP(F3767,S$11:$T$15, 2, FALSE)</f>
        <v>2503.6022787783868</v>
      </c>
      <c r="H3767" t="s">
        <v>17</v>
      </c>
      <c r="I3767" s="2">
        <v>2160.2199999999998</v>
      </c>
      <c r="J3767" t="str">
        <f t="shared" si="526"/>
        <v>18-39</v>
      </c>
      <c r="K3767" s="2">
        <f t="shared" si="522"/>
        <v>2376.2420000000002</v>
      </c>
      <c r="L3767" s="2">
        <f t="shared" si="527"/>
        <v>2376</v>
      </c>
      <c r="M3767" s="2">
        <f t="shared" si="528"/>
        <v>2377</v>
      </c>
      <c r="N3767" s="2">
        <f t="shared" si="529"/>
        <v>2376</v>
      </c>
      <c r="O3767">
        <f t="shared" si="523"/>
        <v>2022</v>
      </c>
      <c r="P3767" t="str">
        <f t="shared" si="524"/>
        <v>Dec</v>
      </c>
      <c r="Q3767" t="str">
        <f t="shared" si="525"/>
        <v>Dec-2022</v>
      </c>
      <c r="R3767" s="2" t="str">
        <f t="shared" si="530"/>
        <v>ADULTS</v>
      </c>
    </row>
    <row r="3768" spans="1:18" x14ac:dyDescent="0.35">
      <c r="A3768" s="1">
        <v>45278</v>
      </c>
      <c r="B3768" t="s">
        <v>3800</v>
      </c>
      <c r="C3768">
        <v>31</v>
      </c>
      <c r="D3768" t="s">
        <v>21</v>
      </c>
      <c r="E3768" t="s">
        <v>35</v>
      </c>
      <c r="F3768" t="s">
        <v>30</v>
      </c>
      <c r="G3768" s="6">
        <f>VLOOKUP(F3768,S$11:$T$15, 2, FALSE)</f>
        <v>2496.7676064257025</v>
      </c>
      <c r="H3768" t="s">
        <v>12</v>
      </c>
      <c r="I3768" s="2">
        <v>2902.58</v>
      </c>
      <c r="J3768" t="str">
        <f t="shared" si="526"/>
        <v>18-39</v>
      </c>
      <c r="K3768" s="2">
        <f t="shared" si="522"/>
        <v>3192.8380000000002</v>
      </c>
      <c r="L3768" s="2">
        <f t="shared" si="527"/>
        <v>3193</v>
      </c>
      <c r="M3768" s="2">
        <f t="shared" si="528"/>
        <v>3193</v>
      </c>
      <c r="N3768" s="2">
        <f t="shared" si="529"/>
        <v>3192</v>
      </c>
      <c r="O3768">
        <f t="shared" si="523"/>
        <v>2023</v>
      </c>
      <c r="P3768" t="str">
        <f t="shared" si="524"/>
        <v>Dec</v>
      </c>
      <c r="Q3768" t="str">
        <f t="shared" si="525"/>
        <v>Dec-2023</v>
      </c>
      <c r="R3768" s="2" t="str">
        <f t="shared" si="530"/>
        <v>ADULTS</v>
      </c>
    </row>
    <row r="3769" spans="1:18" x14ac:dyDescent="0.35">
      <c r="A3769" s="1">
        <v>44757</v>
      </c>
      <c r="B3769" t="s">
        <v>3801</v>
      </c>
      <c r="C3769">
        <v>38</v>
      </c>
      <c r="D3769" t="s">
        <v>14</v>
      </c>
      <c r="E3769" t="s">
        <v>35</v>
      </c>
      <c r="F3769" t="s">
        <v>16</v>
      </c>
      <c r="G3769" s="6">
        <f>VLOOKUP(F3769,S$11:$T$15, 2, FALSE)</f>
        <v>2509.1716796874998</v>
      </c>
      <c r="H3769" t="s">
        <v>67</v>
      </c>
      <c r="I3769" s="2">
        <v>1728.58</v>
      </c>
      <c r="J3769" t="str">
        <f t="shared" si="526"/>
        <v>18-39</v>
      </c>
      <c r="K3769" s="2">
        <f t="shared" si="522"/>
        <v>1901.4380000000001</v>
      </c>
      <c r="L3769" s="2">
        <f t="shared" si="527"/>
        <v>1901</v>
      </c>
      <c r="M3769" s="2">
        <f t="shared" si="528"/>
        <v>1902</v>
      </c>
      <c r="N3769" s="2">
        <f t="shared" si="529"/>
        <v>1901</v>
      </c>
      <c r="O3769">
        <f t="shared" si="523"/>
        <v>2022</v>
      </c>
      <c r="P3769" t="str">
        <f t="shared" si="524"/>
        <v>Jul</v>
      </c>
      <c r="Q3769" t="str">
        <f t="shared" si="525"/>
        <v>Jul-2022</v>
      </c>
      <c r="R3769" s="2" t="str">
        <f t="shared" si="530"/>
        <v>ADULTS</v>
      </c>
    </row>
    <row r="3770" spans="1:18" x14ac:dyDescent="0.35">
      <c r="A3770" s="1">
        <v>45195</v>
      </c>
      <c r="B3770" t="s">
        <v>3802</v>
      </c>
      <c r="C3770">
        <v>79</v>
      </c>
      <c r="D3770" t="s">
        <v>14</v>
      </c>
      <c r="E3770" t="s">
        <v>19</v>
      </c>
      <c r="F3770" t="s">
        <v>30</v>
      </c>
      <c r="G3770" s="6">
        <f>VLOOKUP(F3770,S$11:$T$15, 2, FALSE)</f>
        <v>2496.7676064257025</v>
      </c>
      <c r="H3770" t="s">
        <v>28</v>
      </c>
      <c r="I3770" s="2">
        <v>1522.95</v>
      </c>
      <c r="J3770" t="str">
        <f t="shared" si="526"/>
        <v>&gt;59</v>
      </c>
      <c r="K3770" s="2">
        <f t="shared" si="522"/>
        <v>1675.2450000000001</v>
      </c>
      <c r="L3770" s="2">
        <f t="shared" si="527"/>
        <v>1675</v>
      </c>
      <c r="M3770" s="2">
        <f t="shared" si="528"/>
        <v>1676</v>
      </c>
      <c r="N3770" s="2">
        <f t="shared" si="529"/>
        <v>1675</v>
      </c>
      <c r="O3770">
        <f t="shared" si="523"/>
        <v>2023</v>
      </c>
      <c r="P3770" t="str">
        <f t="shared" si="524"/>
        <v>Sep</v>
      </c>
      <c r="Q3770" t="str">
        <f t="shared" si="525"/>
        <v>Sep-2023</v>
      </c>
      <c r="R3770" s="2" t="str">
        <f t="shared" si="530"/>
        <v>ADULTS</v>
      </c>
    </row>
    <row r="3771" spans="1:18" x14ac:dyDescent="0.35">
      <c r="A3771" s="1">
        <v>45270</v>
      </c>
      <c r="B3771" t="s">
        <v>3803</v>
      </c>
      <c r="C3771">
        <v>50</v>
      </c>
      <c r="D3771" t="s">
        <v>21</v>
      </c>
      <c r="E3771" t="s">
        <v>33</v>
      </c>
      <c r="F3771" t="s">
        <v>30</v>
      </c>
      <c r="G3771" s="6">
        <f>VLOOKUP(F3771,S$11:$T$15, 2, FALSE)</f>
        <v>2496.7676064257025</v>
      </c>
      <c r="H3771" t="s">
        <v>12</v>
      </c>
      <c r="I3771" s="2">
        <v>1910.04</v>
      </c>
      <c r="J3771" t="str">
        <f t="shared" si="526"/>
        <v>40-59</v>
      </c>
      <c r="K3771" s="2">
        <f t="shared" si="522"/>
        <v>2101.0440000000003</v>
      </c>
      <c r="L3771" s="2">
        <f t="shared" si="527"/>
        <v>2101</v>
      </c>
      <c r="M3771" s="2">
        <f t="shared" si="528"/>
        <v>2102</v>
      </c>
      <c r="N3771" s="2">
        <f t="shared" si="529"/>
        <v>2101</v>
      </c>
      <c r="O3771">
        <f t="shared" si="523"/>
        <v>2023</v>
      </c>
      <c r="P3771" t="str">
        <f t="shared" si="524"/>
        <v>Dec</v>
      </c>
      <c r="Q3771" t="str">
        <f t="shared" si="525"/>
        <v>Dec-2023</v>
      </c>
      <c r="R3771" s="2" t="str">
        <f t="shared" si="530"/>
        <v>ADULTS</v>
      </c>
    </row>
    <row r="3772" spans="1:18" x14ac:dyDescent="0.35">
      <c r="A3772" s="1">
        <v>45008</v>
      </c>
      <c r="B3772" t="s">
        <v>3804</v>
      </c>
      <c r="C3772">
        <v>83</v>
      </c>
      <c r="D3772" t="s">
        <v>9</v>
      </c>
      <c r="E3772" t="s">
        <v>22</v>
      </c>
      <c r="F3772" t="s">
        <v>30</v>
      </c>
      <c r="G3772" s="6">
        <f>VLOOKUP(F3772,S$11:$T$15, 2, FALSE)</f>
        <v>2496.7676064257025</v>
      </c>
      <c r="H3772" t="s">
        <v>12</v>
      </c>
      <c r="I3772" s="2">
        <v>3567.16</v>
      </c>
      <c r="J3772" t="str">
        <f t="shared" si="526"/>
        <v>&gt;59</v>
      </c>
      <c r="K3772" s="2">
        <f t="shared" si="522"/>
        <v>3923.8760000000002</v>
      </c>
      <c r="L3772" s="2">
        <f t="shared" si="527"/>
        <v>3924</v>
      </c>
      <c r="M3772" s="2">
        <f t="shared" si="528"/>
        <v>3924</v>
      </c>
      <c r="N3772" s="2">
        <f t="shared" si="529"/>
        <v>3923</v>
      </c>
      <c r="O3772">
        <f t="shared" si="523"/>
        <v>2023</v>
      </c>
      <c r="P3772" t="str">
        <f t="shared" si="524"/>
        <v>Mar</v>
      </c>
      <c r="Q3772" t="str">
        <f t="shared" si="525"/>
        <v>Mar-2023</v>
      </c>
      <c r="R3772" s="2" t="str">
        <f t="shared" si="530"/>
        <v>ADULTS</v>
      </c>
    </row>
    <row r="3773" spans="1:18" x14ac:dyDescent="0.35">
      <c r="A3773" s="1">
        <v>45271</v>
      </c>
      <c r="B3773" t="s">
        <v>3805</v>
      </c>
      <c r="C3773">
        <v>46</v>
      </c>
      <c r="D3773" t="s">
        <v>21</v>
      </c>
      <c r="E3773" t="s">
        <v>19</v>
      </c>
      <c r="F3773" t="s">
        <v>11</v>
      </c>
      <c r="G3773" s="6">
        <f>VLOOKUP(F3773,S$11:$T$15, 2, FALSE)</f>
        <v>2503.6022787783868</v>
      </c>
      <c r="H3773" t="s">
        <v>28</v>
      </c>
      <c r="I3773" s="2">
        <v>1193.98</v>
      </c>
      <c r="J3773" t="str">
        <f t="shared" si="526"/>
        <v>40-59</v>
      </c>
      <c r="K3773" s="2">
        <f t="shared" si="522"/>
        <v>1313.3780000000002</v>
      </c>
      <c r="L3773" s="2">
        <f t="shared" si="527"/>
        <v>1313</v>
      </c>
      <c r="M3773" s="2">
        <f t="shared" si="528"/>
        <v>1314</v>
      </c>
      <c r="N3773" s="2">
        <f t="shared" si="529"/>
        <v>1313</v>
      </c>
      <c r="O3773">
        <f t="shared" si="523"/>
        <v>2023</v>
      </c>
      <c r="P3773" t="str">
        <f t="shared" si="524"/>
        <v>Dec</v>
      </c>
      <c r="Q3773" t="str">
        <f t="shared" si="525"/>
        <v>Dec-2023</v>
      </c>
      <c r="R3773" s="2" t="str">
        <f t="shared" si="530"/>
        <v>ADULTS</v>
      </c>
    </row>
    <row r="3774" spans="1:18" x14ac:dyDescent="0.35">
      <c r="A3774" s="1">
        <v>44676</v>
      </c>
      <c r="B3774" t="s">
        <v>3806</v>
      </c>
      <c r="C3774">
        <v>11</v>
      </c>
      <c r="D3774" t="s">
        <v>21</v>
      </c>
      <c r="E3774" t="s">
        <v>27</v>
      </c>
      <c r="F3774" t="s">
        <v>11</v>
      </c>
      <c r="G3774" s="6">
        <f>VLOOKUP(F3774,S$11:$T$15, 2, FALSE)</f>
        <v>2503.6022787783868</v>
      </c>
      <c r="H3774" t="s">
        <v>17</v>
      </c>
      <c r="I3774" s="2">
        <v>4685.3999999999996</v>
      </c>
      <c r="J3774" t="str">
        <f t="shared" si="526"/>
        <v>0-17</v>
      </c>
      <c r="K3774" s="2">
        <f t="shared" si="522"/>
        <v>5153.9399999999996</v>
      </c>
      <c r="L3774" s="2">
        <f t="shared" si="527"/>
        <v>5154</v>
      </c>
      <c r="M3774" s="2">
        <f t="shared" si="528"/>
        <v>5154</v>
      </c>
      <c r="N3774" s="2">
        <f t="shared" si="529"/>
        <v>5153</v>
      </c>
      <c r="O3774">
        <f t="shared" si="523"/>
        <v>2022</v>
      </c>
      <c r="P3774" t="str">
        <f t="shared" si="524"/>
        <v>Apr</v>
      </c>
      <c r="Q3774" t="str">
        <f t="shared" si="525"/>
        <v>Apr-2022</v>
      </c>
      <c r="R3774" s="2" t="str">
        <f t="shared" si="530"/>
        <v>CHILDREN</v>
      </c>
    </row>
    <row r="3775" spans="1:18" x14ac:dyDescent="0.35">
      <c r="A3775" s="1">
        <v>45078</v>
      </c>
      <c r="B3775" t="s">
        <v>3807</v>
      </c>
      <c r="C3775">
        <v>54</v>
      </c>
      <c r="D3775" t="s">
        <v>9</v>
      </c>
      <c r="E3775" t="s">
        <v>10</v>
      </c>
      <c r="F3775" t="s">
        <v>23</v>
      </c>
      <c r="G3775" s="6">
        <f>VLOOKUP(F3775,S$11:$T$15, 2, FALSE)</f>
        <v>2440.2966694490819</v>
      </c>
      <c r="H3775" t="s">
        <v>40</v>
      </c>
      <c r="I3775" s="2">
        <v>264.89999999999998</v>
      </c>
      <c r="J3775" t="str">
        <f t="shared" si="526"/>
        <v>40-59</v>
      </c>
      <c r="K3775" s="2">
        <f t="shared" si="522"/>
        <v>291.39</v>
      </c>
      <c r="L3775" s="2">
        <f t="shared" si="527"/>
        <v>291</v>
      </c>
      <c r="M3775" s="2">
        <f t="shared" si="528"/>
        <v>292</v>
      </c>
      <c r="N3775" s="2">
        <f t="shared" si="529"/>
        <v>291</v>
      </c>
      <c r="O3775">
        <f t="shared" si="523"/>
        <v>2023</v>
      </c>
      <c r="P3775" t="str">
        <f t="shared" si="524"/>
        <v>Jun</v>
      </c>
      <c r="Q3775" t="str">
        <f t="shared" si="525"/>
        <v>Jun-2023</v>
      </c>
      <c r="R3775" s="2" t="str">
        <f t="shared" si="530"/>
        <v>ADULTS</v>
      </c>
    </row>
    <row r="3776" spans="1:18" x14ac:dyDescent="0.35">
      <c r="A3776" s="1">
        <v>45178</v>
      </c>
      <c r="B3776" t="s">
        <v>3808</v>
      </c>
      <c r="C3776">
        <v>28</v>
      </c>
      <c r="D3776" t="s">
        <v>9</v>
      </c>
      <c r="E3776" t="s">
        <v>15</v>
      </c>
      <c r="F3776" t="s">
        <v>11</v>
      </c>
      <c r="G3776" s="6">
        <f>VLOOKUP(F3776,S$11:$T$15, 2, FALSE)</f>
        <v>2503.6022787783868</v>
      </c>
      <c r="H3776" t="s">
        <v>28</v>
      </c>
      <c r="I3776" s="2">
        <v>198.73</v>
      </c>
      <c r="J3776" t="str">
        <f t="shared" si="526"/>
        <v>18-39</v>
      </c>
      <c r="K3776" s="2">
        <f t="shared" si="522"/>
        <v>218.60300000000001</v>
      </c>
      <c r="L3776" s="2">
        <f t="shared" si="527"/>
        <v>219</v>
      </c>
      <c r="M3776" s="2">
        <f t="shared" si="528"/>
        <v>219</v>
      </c>
      <c r="N3776" s="2">
        <f t="shared" si="529"/>
        <v>218</v>
      </c>
      <c r="O3776">
        <f t="shared" si="523"/>
        <v>2023</v>
      </c>
      <c r="P3776" t="str">
        <f t="shared" si="524"/>
        <v>Sep</v>
      </c>
      <c r="Q3776" t="str">
        <f t="shared" si="525"/>
        <v>Sep-2023</v>
      </c>
      <c r="R3776" s="2" t="str">
        <f t="shared" si="530"/>
        <v>ADULTS</v>
      </c>
    </row>
    <row r="3777" spans="1:18" x14ac:dyDescent="0.35">
      <c r="A3777" s="1">
        <v>44663</v>
      </c>
      <c r="B3777" t="s">
        <v>3809</v>
      </c>
      <c r="C3777">
        <v>76</v>
      </c>
      <c r="D3777" t="s">
        <v>9</v>
      </c>
      <c r="E3777" t="s">
        <v>22</v>
      </c>
      <c r="F3777" t="s">
        <v>23</v>
      </c>
      <c r="G3777" s="6">
        <f>VLOOKUP(F3777,S$11:$T$15, 2, FALSE)</f>
        <v>2440.2966694490819</v>
      </c>
      <c r="H3777" t="s">
        <v>12</v>
      </c>
      <c r="I3777" s="2">
        <v>2092.38</v>
      </c>
      <c r="J3777" t="str">
        <f t="shared" si="526"/>
        <v>&gt;59</v>
      </c>
      <c r="K3777" s="2">
        <f t="shared" si="522"/>
        <v>2301.6180000000004</v>
      </c>
      <c r="L3777" s="2">
        <f t="shared" si="527"/>
        <v>2302</v>
      </c>
      <c r="M3777" s="2">
        <f t="shared" si="528"/>
        <v>2302</v>
      </c>
      <c r="N3777" s="2">
        <f t="shared" si="529"/>
        <v>2301</v>
      </c>
      <c r="O3777">
        <f t="shared" si="523"/>
        <v>2022</v>
      </c>
      <c r="P3777" t="str">
        <f t="shared" si="524"/>
        <v>Apr</v>
      </c>
      <c r="Q3777" t="str">
        <f t="shared" si="525"/>
        <v>Apr-2022</v>
      </c>
      <c r="R3777" s="2" t="str">
        <f t="shared" si="530"/>
        <v>ADULTS</v>
      </c>
    </row>
    <row r="3778" spans="1:18" x14ac:dyDescent="0.35">
      <c r="A3778" s="1">
        <v>45275</v>
      </c>
      <c r="B3778" t="s">
        <v>3810</v>
      </c>
      <c r="C3778">
        <v>67</v>
      </c>
      <c r="D3778" t="s">
        <v>14</v>
      </c>
      <c r="E3778" t="s">
        <v>25</v>
      </c>
      <c r="F3778" t="s">
        <v>23</v>
      </c>
      <c r="G3778" s="6">
        <f>VLOOKUP(F3778,S$11:$T$15, 2, FALSE)</f>
        <v>2440.2966694490819</v>
      </c>
      <c r="H3778" t="s">
        <v>12</v>
      </c>
      <c r="I3778" s="2">
        <v>2770.71</v>
      </c>
      <c r="J3778" t="str">
        <f t="shared" si="526"/>
        <v>&gt;59</v>
      </c>
      <c r="K3778" s="2">
        <f t="shared" ref="K3778:K3841" si="531">I3778*1.1</f>
        <v>3047.7810000000004</v>
      </c>
      <c r="L3778" s="2">
        <f t="shared" si="527"/>
        <v>3048</v>
      </c>
      <c r="M3778" s="2">
        <f t="shared" si="528"/>
        <v>3048</v>
      </c>
      <c r="N3778" s="2">
        <f t="shared" si="529"/>
        <v>3047</v>
      </c>
      <c r="O3778">
        <f t="shared" ref="O3778:O3841" si="532">YEAR(A3778)</f>
        <v>2023</v>
      </c>
      <c r="P3778" t="str">
        <f t="shared" ref="P3778:P3841" si="533">TEXT(A3778, "MMM")</f>
        <v>Dec</v>
      </c>
      <c r="Q3778" t="str">
        <f t="shared" ref="Q3778:Q3841" si="534">TEXT(A3778, "MMM-YYYY")</f>
        <v>Dec-2023</v>
      </c>
      <c r="R3778" s="2" t="str">
        <f t="shared" si="530"/>
        <v>ADULTS</v>
      </c>
    </row>
    <row r="3779" spans="1:18" x14ac:dyDescent="0.35">
      <c r="A3779" s="1">
        <v>45066</v>
      </c>
      <c r="B3779" t="s">
        <v>3811</v>
      </c>
      <c r="C3779">
        <v>92</v>
      </c>
      <c r="D3779" t="s">
        <v>9</v>
      </c>
      <c r="E3779" t="s">
        <v>10</v>
      </c>
      <c r="F3779" t="s">
        <v>30</v>
      </c>
      <c r="G3779" s="6">
        <f>VLOOKUP(F3779,S$11:$T$15, 2, FALSE)</f>
        <v>2496.7676064257025</v>
      </c>
      <c r="H3779" t="s">
        <v>17</v>
      </c>
      <c r="I3779" s="2">
        <v>2610.67</v>
      </c>
      <c r="J3779" t="str">
        <f t="shared" ref="J3779:J3842" si="535">IF(C3779&lt;=17,"0-17",IF(C3779&lt;=39, "18-39", IF(C3779&lt;=59, "40-59", "&gt;59")))</f>
        <v>&gt;59</v>
      </c>
      <c r="K3779" s="2">
        <f t="shared" si="531"/>
        <v>2871.7370000000005</v>
      </c>
      <c r="L3779" s="2">
        <f t="shared" ref="L3779:L3842" si="536">ROUND(K3779, 0)</f>
        <v>2872</v>
      </c>
      <c r="M3779" s="2">
        <f t="shared" ref="M3779:M3842" si="537">ROUNDUP(K3779, 0)</f>
        <v>2872</v>
      </c>
      <c r="N3779" s="2">
        <f t="shared" ref="N3779:N3842" si="538">ROUNDDOWN(K3779,0)</f>
        <v>2871</v>
      </c>
      <c r="O3779">
        <f t="shared" si="532"/>
        <v>2023</v>
      </c>
      <c r="P3779" t="str">
        <f t="shared" si="533"/>
        <v>May</v>
      </c>
      <c r="Q3779" t="str">
        <f t="shared" si="534"/>
        <v>May-2023</v>
      </c>
      <c r="R3779" s="2" t="str">
        <f t="shared" ref="R3779:R3842" si="539">IF(C3779&gt;=18, "ADULTS", "CHILDREN")</f>
        <v>ADULTS</v>
      </c>
    </row>
    <row r="3780" spans="1:18" x14ac:dyDescent="0.35">
      <c r="A3780" s="1">
        <v>44595</v>
      </c>
      <c r="B3780" t="s">
        <v>3812</v>
      </c>
      <c r="C3780">
        <v>78</v>
      </c>
      <c r="D3780" t="s">
        <v>9</v>
      </c>
      <c r="E3780" t="s">
        <v>15</v>
      </c>
      <c r="F3780" t="s">
        <v>16</v>
      </c>
      <c r="G3780" s="6">
        <f>VLOOKUP(F3780,S$11:$T$15, 2, FALSE)</f>
        <v>2509.1716796874998</v>
      </c>
      <c r="H3780" t="s">
        <v>37</v>
      </c>
      <c r="I3780" s="2">
        <v>2387.48</v>
      </c>
      <c r="J3780" t="str">
        <f t="shared" si="535"/>
        <v>&gt;59</v>
      </c>
      <c r="K3780" s="2">
        <f t="shared" si="531"/>
        <v>2626.2280000000001</v>
      </c>
      <c r="L3780" s="2">
        <f t="shared" si="536"/>
        <v>2626</v>
      </c>
      <c r="M3780" s="2">
        <f t="shared" si="537"/>
        <v>2627</v>
      </c>
      <c r="N3780" s="2">
        <f t="shared" si="538"/>
        <v>2626</v>
      </c>
      <c r="O3780">
        <f t="shared" si="532"/>
        <v>2022</v>
      </c>
      <c r="P3780" t="str">
        <f t="shared" si="533"/>
        <v>Feb</v>
      </c>
      <c r="Q3780" t="str">
        <f t="shared" si="534"/>
        <v>Feb-2022</v>
      </c>
      <c r="R3780" s="2" t="str">
        <f t="shared" si="539"/>
        <v>ADULTS</v>
      </c>
    </row>
    <row r="3781" spans="1:18" x14ac:dyDescent="0.35">
      <c r="A3781" s="1">
        <v>45244</v>
      </c>
      <c r="B3781" t="s">
        <v>3813</v>
      </c>
      <c r="C3781">
        <v>50</v>
      </c>
      <c r="D3781" t="s">
        <v>14</v>
      </c>
      <c r="E3781" t="s">
        <v>35</v>
      </c>
      <c r="F3781" t="s">
        <v>30</v>
      </c>
      <c r="G3781" s="6">
        <f>VLOOKUP(F3781,S$11:$T$15, 2, FALSE)</f>
        <v>2496.7676064257025</v>
      </c>
      <c r="H3781" t="s">
        <v>37</v>
      </c>
      <c r="I3781" s="2">
        <v>992.61</v>
      </c>
      <c r="J3781" t="str">
        <f t="shared" si="535"/>
        <v>40-59</v>
      </c>
      <c r="K3781" s="2">
        <f t="shared" si="531"/>
        <v>1091.8710000000001</v>
      </c>
      <c r="L3781" s="2">
        <f t="shared" si="536"/>
        <v>1092</v>
      </c>
      <c r="M3781" s="2">
        <f t="shared" si="537"/>
        <v>1092</v>
      </c>
      <c r="N3781" s="2">
        <f t="shared" si="538"/>
        <v>1091</v>
      </c>
      <c r="O3781">
        <f t="shared" si="532"/>
        <v>2023</v>
      </c>
      <c r="P3781" t="str">
        <f t="shared" si="533"/>
        <v>Nov</v>
      </c>
      <c r="Q3781" t="str">
        <f t="shared" si="534"/>
        <v>Nov-2023</v>
      </c>
      <c r="R3781" s="2" t="str">
        <f t="shared" si="539"/>
        <v>ADULTS</v>
      </c>
    </row>
    <row r="3782" spans="1:18" x14ac:dyDescent="0.35">
      <c r="A3782" s="1">
        <v>44786</v>
      </c>
      <c r="B3782" t="s">
        <v>3814</v>
      </c>
      <c r="C3782">
        <v>1</v>
      </c>
      <c r="D3782" t="s">
        <v>14</v>
      </c>
      <c r="E3782" t="s">
        <v>19</v>
      </c>
      <c r="F3782" t="s">
        <v>23</v>
      </c>
      <c r="G3782" s="6">
        <f>VLOOKUP(F3782,S$11:$T$15, 2, FALSE)</f>
        <v>2440.2966694490819</v>
      </c>
      <c r="H3782" t="s">
        <v>37</v>
      </c>
      <c r="I3782" s="2">
        <v>689.56</v>
      </c>
      <c r="J3782" t="str">
        <f t="shared" si="535"/>
        <v>0-17</v>
      </c>
      <c r="K3782" s="2">
        <f t="shared" si="531"/>
        <v>758.51599999999996</v>
      </c>
      <c r="L3782" s="2">
        <f t="shared" si="536"/>
        <v>759</v>
      </c>
      <c r="M3782" s="2">
        <f t="shared" si="537"/>
        <v>759</v>
      </c>
      <c r="N3782" s="2">
        <f t="shared" si="538"/>
        <v>758</v>
      </c>
      <c r="O3782">
        <f t="shared" si="532"/>
        <v>2022</v>
      </c>
      <c r="P3782" t="str">
        <f t="shared" si="533"/>
        <v>Aug</v>
      </c>
      <c r="Q3782" t="str">
        <f t="shared" si="534"/>
        <v>Aug-2022</v>
      </c>
      <c r="R3782" s="2" t="str">
        <f t="shared" si="539"/>
        <v>CHILDREN</v>
      </c>
    </row>
    <row r="3783" spans="1:18" x14ac:dyDescent="0.35">
      <c r="A3783" s="1">
        <v>44630</v>
      </c>
      <c r="B3783" t="s">
        <v>3815</v>
      </c>
      <c r="C3783">
        <v>15</v>
      </c>
      <c r="D3783" t="s">
        <v>21</v>
      </c>
      <c r="E3783" t="s">
        <v>10</v>
      </c>
      <c r="F3783" t="s">
        <v>11</v>
      </c>
      <c r="G3783" s="6">
        <f>VLOOKUP(F3783,S$11:$T$15, 2, FALSE)</f>
        <v>2503.6022787783868</v>
      </c>
      <c r="H3783" t="s">
        <v>28</v>
      </c>
      <c r="I3783" s="2">
        <v>2251.09</v>
      </c>
      <c r="J3783" t="str">
        <f t="shared" si="535"/>
        <v>0-17</v>
      </c>
      <c r="K3783" s="2">
        <f t="shared" si="531"/>
        <v>2476.1990000000005</v>
      </c>
      <c r="L3783" s="2">
        <f t="shared" si="536"/>
        <v>2476</v>
      </c>
      <c r="M3783" s="2">
        <f t="shared" si="537"/>
        <v>2477</v>
      </c>
      <c r="N3783" s="2">
        <f t="shared" si="538"/>
        <v>2476</v>
      </c>
      <c r="O3783">
        <f t="shared" si="532"/>
        <v>2022</v>
      </c>
      <c r="P3783" t="str">
        <f t="shared" si="533"/>
        <v>Mar</v>
      </c>
      <c r="Q3783" t="str">
        <f t="shared" si="534"/>
        <v>Mar-2022</v>
      </c>
      <c r="R3783" s="2" t="str">
        <f t="shared" si="539"/>
        <v>CHILDREN</v>
      </c>
    </row>
    <row r="3784" spans="1:18" x14ac:dyDescent="0.35">
      <c r="A3784" s="1">
        <v>44913</v>
      </c>
      <c r="B3784" t="s">
        <v>3816</v>
      </c>
      <c r="C3784">
        <v>65</v>
      </c>
      <c r="D3784" t="s">
        <v>21</v>
      </c>
      <c r="E3784" t="s">
        <v>25</v>
      </c>
      <c r="F3784" t="s">
        <v>11</v>
      </c>
      <c r="G3784" s="6">
        <f>VLOOKUP(F3784,S$11:$T$15, 2, FALSE)</f>
        <v>2503.6022787783868</v>
      </c>
      <c r="H3784" t="s">
        <v>17</v>
      </c>
      <c r="I3784" s="2">
        <v>1051.27</v>
      </c>
      <c r="J3784" t="str">
        <f t="shared" si="535"/>
        <v>&gt;59</v>
      </c>
      <c r="K3784" s="2">
        <f t="shared" si="531"/>
        <v>1156.3970000000002</v>
      </c>
      <c r="L3784" s="2">
        <f t="shared" si="536"/>
        <v>1156</v>
      </c>
      <c r="M3784" s="2">
        <f t="shared" si="537"/>
        <v>1157</v>
      </c>
      <c r="N3784" s="2">
        <f t="shared" si="538"/>
        <v>1156</v>
      </c>
      <c r="O3784">
        <f t="shared" si="532"/>
        <v>2022</v>
      </c>
      <c r="P3784" t="str">
        <f t="shared" si="533"/>
        <v>Dec</v>
      </c>
      <c r="Q3784" t="str">
        <f t="shared" si="534"/>
        <v>Dec-2022</v>
      </c>
      <c r="R3784" s="2" t="str">
        <f t="shared" si="539"/>
        <v>ADULTS</v>
      </c>
    </row>
    <row r="3785" spans="1:18" x14ac:dyDescent="0.35">
      <c r="A3785" s="1">
        <v>44646</v>
      </c>
      <c r="B3785" t="s">
        <v>3817</v>
      </c>
      <c r="C3785">
        <v>12</v>
      </c>
      <c r="D3785" t="s">
        <v>9</v>
      </c>
      <c r="E3785" t="s">
        <v>10</v>
      </c>
      <c r="F3785" t="s">
        <v>11</v>
      </c>
      <c r="G3785" s="6">
        <f>VLOOKUP(F3785,S$11:$T$15, 2, FALSE)</f>
        <v>2503.6022787783868</v>
      </c>
      <c r="H3785" t="s">
        <v>28</v>
      </c>
      <c r="I3785" s="2">
        <v>4025.06</v>
      </c>
      <c r="J3785" t="str">
        <f t="shared" si="535"/>
        <v>0-17</v>
      </c>
      <c r="K3785" s="2">
        <f t="shared" si="531"/>
        <v>4427.5660000000007</v>
      </c>
      <c r="L3785" s="2">
        <f t="shared" si="536"/>
        <v>4428</v>
      </c>
      <c r="M3785" s="2">
        <f t="shared" si="537"/>
        <v>4428</v>
      </c>
      <c r="N3785" s="2">
        <f t="shared" si="538"/>
        <v>4427</v>
      </c>
      <c r="O3785">
        <f t="shared" si="532"/>
        <v>2022</v>
      </c>
      <c r="P3785" t="str">
        <f t="shared" si="533"/>
        <v>Mar</v>
      </c>
      <c r="Q3785" t="str">
        <f t="shared" si="534"/>
        <v>Mar-2022</v>
      </c>
      <c r="R3785" s="2" t="str">
        <f t="shared" si="539"/>
        <v>CHILDREN</v>
      </c>
    </row>
    <row r="3786" spans="1:18" x14ac:dyDescent="0.35">
      <c r="A3786" s="1">
        <v>45083</v>
      </c>
      <c r="B3786" t="s">
        <v>3818</v>
      </c>
      <c r="C3786">
        <v>40</v>
      </c>
      <c r="D3786" t="s">
        <v>14</v>
      </c>
      <c r="E3786" t="s">
        <v>19</v>
      </c>
      <c r="F3786" t="s">
        <v>11</v>
      </c>
      <c r="G3786" s="6">
        <f>VLOOKUP(F3786,S$11:$T$15, 2, FALSE)</f>
        <v>2503.6022787783868</v>
      </c>
      <c r="H3786" t="s">
        <v>17</v>
      </c>
      <c r="I3786" s="2">
        <v>4596.72</v>
      </c>
      <c r="J3786" t="str">
        <f t="shared" si="535"/>
        <v>40-59</v>
      </c>
      <c r="K3786" s="2">
        <f t="shared" si="531"/>
        <v>5056.3920000000007</v>
      </c>
      <c r="L3786" s="2">
        <f t="shared" si="536"/>
        <v>5056</v>
      </c>
      <c r="M3786" s="2">
        <f t="shared" si="537"/>
        <v>5057</v>
      </c>
      <c r="N3786" s="2">
        <f t="shared" si="538"/>
        <v>5056</v>
      </c>
      <c r="O3786">
        <f t="shared" si="532"/>
        <v>2023</v>
      </c>
      <c r="P3786" t="str">
        <f t="shared" si="533"/>
        <v>Jun</v>
      </c>
      <c r="Q3786" t="str">
        <f t="shared" si="534"/>
        <v>Jun-2023</v>
      </c>
      <c r="R3786" s="2" t="str">
        <f t="shared" si="539"/>
        <v>ADULTS</v>
      </c>
    </row>
    <row r="3787" spans="1:18" x14ac:dyDescent="0.35">
      <c r="A3787" s="1">
        <v>45262</v>
      </c>
      <c r="B3787" t="s">
        <v>3819</v>
      </c>
      <c r="C3787">
        <v>99</v>
      </c>
      <c r="D3787" t="s">
        <v>14</v>
      </c>
      <c r="E3787" t="s">
        <v>15</v>
      </c>
      <c r="F3787" t="s">
        <v>30</v>
      </c>
      <c r="G3787" s="6">
        <f>VLOOKUP(F3787,S$11:$T$15, 2, FALSE)</f>
        <v>2496.7676064257025</v>
      </c>
      <c r="H3787" t="s">
        <v>40</v>
      </c>
      <c r="I3787" s="2">
        <v>1641.45</v>
      </c>
      <c r="J3787" t="str">
        <f t="shared" si="535"/>
        <v>&gt;59</v>
      </c>
      <c r="K3787" s="2">
        <f t="shared" si="531"/>
        <v>1805.5950000000003</v>
      </c>
      <c r="L3787" s="2">
        <f t="shared" si="536"/>
        <v>1806</v>
      </c>
      <c r="M3787" s="2">
        <f t="shared" si="537"/>
        <v>1806</v>
      </c>
      <c r="N3787" s="2">
        <f t="shared" si="538"/>
        <v>1805</v>
      </c>
      <c r="O3787">
        <f t="shared" si="532"/>
        <v>2023</v>
      </c>
      <c r="P3787" t="str">
        <f t="shared" si="533"/>
        <v>Dec</v>
      </c>
      <c r="Q3787" t="str">
        <f t="shared" si="534"/>
        <v>Dec-2023</v>
      </c>
      <c r="R3787" s="2" t="str">
        <f t="shared" si="539"/>
        <v>ADULTS</v>
      </c>
    </row>
    <row r="3788" spans="1:18" x14ac:dyDescent="0.35">
      <c r="A3788" s="1">
        <v>44975</v>
      </c>
      <c r="B3788" t="s">
        <v>3820</v>
      </c>
      <c r="C3788">
        <v>86</v>
      </c>
      <c r="D3788" t="s">
        <v>14</v>
      </c>
      <c r="E3788" t="s">
        <v>15</v>
      </c>
      <c r="F3788" t="s">
        <v>11</v>
      </c>
      <c r="G3788" s="6">
        <f>VLOOKUP(F3788,S$11:$T$15, 2, FALSE)</f>
        <v>2503.6022787783868</v>
      </c>
      <c r="H3788" t="s">
        <v>40</v>
      </c>
      <c r="I3788" s="2">
        <v>2866.09</v>
      </c>
      <c r="J3788" t="str">
        <f t="shared" si="535"/>
        <v>&gt;59</v>
      </c>
      <c r="K3788" s="2">
        <f t="shared" si="531"/>
        <v>3152.6990000000005</v>
      </c>
      <c r="L3788" s="2">
        <f t="shared" si="536"/>
        <v>3153</v>
      </c>
      <c r="M3788" s="2">
        <f t="shared" si="537"/>
        <v>3153</v>
      </c>
      <c r="N3788" s="2">
        <f t="shared" si="538"/>
        <v>3152</v>
      </c>
      <c r="O3788">
        <f t="shared" si="532"/>
        <v>2023</v>
      </c>
      <c r="P3788" t="str">
        <f t="shared" si="533"/>
        <v>Feb</v>
      </c>
      <c r="Q3788" t="str">
        <f t="shared" si="534"/>
        <v>Feb-2023</v>
      </c>
      <c r="R3788" s="2" t="str">
        <f t="shared" si="539"/>
        <v>ADULTS</v>
      </c>
    </row>
    <row r="3789" spans="1:18" x14ac:dyDescent="0.35">
      <c r="A3789" s="1">
        <v>45133</v>
      </c>
      <c r="B3789" t="s">
        <v>3821</v>
      </c>
      <c r="C3789">
        <v>77</v>
      </c>
      <c r="D3789" t="s">
        <v>21</v>
      </c>
      <c r="E3789" t="s">
        <v>22</v>
      </c>
      <c r="F3789" t="s">
        <v>16</v>
      </c>
      <c r="G3789" s="6">
        <f>VLOOKUP(F3789,S$11:$T$15, 2, FALSE)</f>
        <v>2509.1716796874998</v>
      </c>
      <c r="H3789" t="s">
        <v>17</v>
      </c>
      <c r="I3789" s="2">
        <v>4855.3500000000004</v>
      </c>
      <c r="J3789" t="str">
        <f t="shared" si="535"/>
        <v>&gt;59</v>
      </c>
      <c r="K3789" s="2">
        <f t="shared" si="531"/>
        <v>5340.8850000000011</v>
      </c>
      <c r="L3789" s="2">
        <f t="shared" si="536"/>
        <v>5341</v>
      </c>
      <c r="M3789" s="2">
        <f t="shared" si="537"/>
        <v>5341</v>
      </c>
      <c r="N3789" s="2">
        <f t="shared" si="538"/>
        <v>5340</v>
      </c>
      <c r="O3789">
        <f t="shared" si="532"/>
        <v>2023</v>
      </c>
      <c r="P3789" t="str">
        <f t="shared" si="533"/>
        <v>Jul</v>
      </c>
      <c r="Q3789" t="str">
        <f t="shared" si="534"/>
        <v>Jul-2023</v>
      </c>
      <c r="R3789" s="2" t="str">
        <f t="shared" si="539"/>
        <v>ADULTS</v>
      </c>
    </row>
    <row r="3790" spans="1:18" x14ac:dyDescent="0.35">
      <c r="A3790" s="1">
        <v>45033</v>
      </c>
      <c r="B3790" t="s">
        <v>3822</v>
      </c>
      <c r="C3790">
        <v>95</v>
      </c>
      <c r="D3790" t="s">
        <v>14</v>
      </c>
      <c r="E3790" t="s">
        <v>15</v>
      </c>
      <c r="F3790" t="s">
        <v>16</v>
      </c>
      <c r="G3790" s="6">
        <f>VLOOKUP(F3790,S$11:$T$15, 2, FALSE)</f>
        <v>2509.1716796874998</v>
      </c>
      <c r="H3790" t="s">
        <v>12</v>
      </c>
      <c r="I3790" s="2">
        <v>3988.42</v>
      </c>
      <c r="J3790" t="str">
        <f t="shared" si="535"/>
        <v>&gt;59</v>
      </c>
      <c r="K3790" s="2">
        <f t="shared" si="531"/>
        <v>4387.2620000000006</v>
      </c>
      <c r="L3790" s="2">
        <f t="shared" si="536"/>
        <v>4387</v>
      </c>
      <c r="M3790" s="2">
        <f t="shared" si="537"/>
        <v>4388</v>
      </c>
      <c r="N3790" s="2">
        <f t="shared" si="538"/>
        <v>4387</v>
      </c>
      <c r="O3790">
        <f t="shared" si="532"/>
        <v>2023</v>
      </c>
      <c r="P3790" t="str">
        <f t="shared" si="533"/>
        <v>Apr</v>
      </c>
      <c r="Q3790" t="str">
        <f t="shared" si="534"/>
        <v>Apr-2023</v>
      </c>
      <c r="R3790" s="2" t="str">
        <f t="shared" si="539"/>
        <v>ADULTS</v>
      </c>
    </row>
    <row r="3791" spans="1:18" x14ac:dyDescent="0.35">
      <c r="A3791" s="1">
        <v>44792</v>
      </c>
      <c r="B3791" t="s">
        <v>3823</v>
      </c>
      <c r="C3791">
        <v>12</v>
      </c>
      <c r="D3791" t="s">
        <v>14</v>
      </c>
      <c r="E3791" t="s">
        <v>15</v>
      </c>
      <c r="F3791" t="s">
        <v>16</v>
      </c>
      <c r="G3791" s="6">
        <f>VLOOKUP(F3791,S$11:$T$15, 2, FALSE)</f>
        <v>2509.1716796874998</v>
      </c>
      <c r="H3791" t="s">
        <v>12</v>
      </c>
      <c r="I3791" s="2">
        <v>928</v>
      </c>
      <c r="J3791" t="str">
        <f t="shared" si="535"/>
        <v>0-17</v>
      </c>
      <c r="K3791" s="2">
        <f t="shared" si="531"/>
        <v>1020.8000000000001</v>
      </c>
      <c r="L3791" s="2">
        <f t="shared" si="536"/>
        <v>1021</v>
      </c>
      <c r="M3791" s="2">
        <f t="shared" si="537"/>
        <v>1021</v>
      </c>
      <c r="N3791" s="2">
        <f t="shared" si="538"/>
        <v>1020</v>
      </c>
      <c r="O3791">
        <f t="shared" si="532"/>
        <v>2022</v>
      </c>
      <c r="P3791" t="str">
        <f t="shared" si="533"/>
        <v>Aug</v>
      </c>
      <c r="Q3791" t="str">
        <f t="shared" si="534"/>
        <v>Aug-2022</v>
      </c>
      <c r="R3791" s="2" t="str">
        <f t="shared" si="539"/>
        <v>CHILDREN</v>
      </c>
    </row>
    <row r="3792" spans="1:18" x14ac:dyDescent="0.35">
      <c r="A3792" s="1">
        <v>45122</v>
      </c>
      <c r="B3792" t="s">
        <v>3824</v>
      </c>
      <c r="C3792">
        <v>32</v>
      </c>
      <c r="D3792" t="s">
        <v>14</v>
      </c>
      <c r="E3792" t="s">
        <v>19</v>
      </c>
      <c r="F3792" t="s">
        <v>23</v>
      </c>
      <c r="G3792" s="6">
        <f>VLOOKUP(F3792,S$11:$T$15, 2, FALSE)</f>
        <v>2440.2966694490819</v>
      </c>
      <c r="H3792" t="s">
        <v>37</v>
      </c>
      <c r="I3792" s="2">
        <v>2545.0500000000002</v>
      </c>
      <c r="J3792" t="str">
        <f t="shared" si="535"/>
        <v>18-39</v>
      </c>
      <c r="K3792" s="2">
        <f t="shared" si="531"/>
        <v>2799.5550000000003</v>
      </c>
      <c r="L3792" s="2">
        <f t="shared" si="536"/>
        <v>2800</v>
      </c>
      <c r="M3792" s="2">
        <f t="shared" si="537"/>
        <v>2800</v>
      </c>
      <c r="N3792" s="2">
        <f t="shared" si="538"/>
        <v>2799</v>
      </c>
      <c r="O3792">
        <f t="shared" si="532"/>
        <v>2023</v>
      </c>
      <c r="P3792" t="str">
        <f t="shared" si="533"/>
        <v>Jul</v>
      </c>
      <c r="Q3792" t="str">
        <f t="shared" si="534"/>
        <v>Jul-2023</v>
      </c>
      <c r="R3792" s="2" t="str">
        <f t="shared" si="539"/>
        <v>ADULTS</v>
      </c>
    </row>
    <row r="3793" spans="1:18" x14ac:dyDescent="0.35">
      <c r="A3793" s="1">
        <v>45244</v>
      </c>
      <c r="B3793" t="s">
        <v>3825</v>
      </c>
      <c r="C3793">
        <v>58</v>
      </c>
      <c r="D3793" t="s">
        <v>21</v>
      </c>
      <c r="E3793" t="s">
        <v>22</v>
      </c>
      <c r="F3793" t="s">
        <v>16</v>
      </c>
      <c r="G3793" s="6">
        <f>VLOOKUP(F3793,S$11:$T$15, 2, FALSE)</f>
        <v>2509.1716796874998</v>
      </c>
      <c r="H3793" t="s">
        <v>12</v>
      </c>
      <c r="I3793" s="2">
        <v>1313.38</v>
      </c>
      <c r="J3793" t="str">
        <f t="shared" si="535"/>
        <v>40-59</v>
      </c>
      <c r="K3793" s="2">
        <f t="shared" si="531"/>
        <v>1444.7180000000003</v>
      </c>
      <c r="L3793" s="2">
        <f t="shared" si="536"/>
        <v>1445</v>
      </c>
      <c r="M3793" s="2">
        <f t="shared" si="537"/>
        <v>1445</v>
      </c>
      <c r="N3793" s="2">
        <f t="shared" si="538"/>
        <v>1444</v>
      </c>
      <c r="O3793">
        <f t="shared" si="532"/>
        <v>2023</v>
      </c>
      <c r="P3793" t="str">
        <f t="shared" si="533"/>
        <v>Nov</v>
      </c>
      <c r="Q3793" t="str">
        <f t="shared" si="534"/>
        <v>Nov-2023</v>
      </c>
      <c r="R3793" s="2" t="str">
        <f t="shared" si="539"/>
        <v>ADULTS</v>
      </c>
    </row>
    <row r="3794" spans="1:18" x14ac:dyDescent="0.35">
      <c r="A3794" s="1">
        <v>44949</v>
      </c>
      <c r="B3794" t="s">
        <v>3826</v>
      </c>
      <c r="C3794">
        <v>41</v>
      </c>
      <c r="D3794" t="s">
        <v>14</v>
      </c>
      <c r="E3794" t="s">
        <v>25</v>
      </c>
      <c r="F3794" t="s">
        <v>11</v>
      </c>
      <c r="G3794" s="6">
        <f>VLOOKUP(F3794,S$11:$T$15, 2, FALSE)</f>
        <v>2503.6022787783868</v>
      </c>
      <c r="H3794" t="s">
        <v>17</v>
      </c>
      <c r="I3794" s="2">
        <v>4887.0200000000004</v>
      </c>
      <c r="J3794" t="str">
        <f t="shared" si="535"/>
        <v>40-59</v>
      </c>
      <c r="K3794" s="2">
        <f t="shared" si="531"/>
        <v>5375.7220000000007</v>
      </c>
      <c r="L3794" s="2">
        <f t="shared" si="536"/>
        <v>5376</v>
      </c>
      <c r="M3794" s="2">
        <f t="shared" si="537"/>
        <v>5376</v>
      </c>
      <c r="N3794" s="2">
        <f t="shared" si="538"/>
        <v>5375</v>
      </c>
      <c r="O3794">
        <f t="shared" si="532"/>
        <v>2023</v>
      </c>
      <c r="P3794" t="str">
        <f t="shared" si="533"/>
        <v>Jan</v>
      </c>
      <c r="Q3794" t="str">
        <f t="shared" si="534"/>
        <v>Jan-2023</v>
      </c>
      <c r="R3794" s="2" t="str">
        <f t="shared" si="539"/>
        <v>ADULTS</v>
      </c>
    </row>
    <row r="3795" spans="1:18" x14ac:dyDescent="0.35">
      <c r="A3795" s="1">
        <v>45202</v>
      </c>
      <c r="B3795" t="s">
        <v>3827</v>
      </c>
      <c r="C3795">
        <v>45</v>
      </c>
      <c r="D3795" t="s">
        <v>14</v>
      </c>
      <c r="E3795" t="s">
        <v>33</v>
      </c>
      <c r="F3795" t="s">
        <v>11</v>
      </c>
      <c r="G3795" s="6">
        <f>VLOOKUP(F3795,S$11:$T$15, 2, FALSE)</f>
        <v>2503.6022787783868</v>
      </c>
      <c r="H3795" t="s">
        <v>40</v>
      </c>
      <c r="I3795" s="2">
        <v>646.70000000000005</v>
      </c>
      <c r="J3795" t="str">
        <f t="shared" si="535"/>
        <v>40-59</v>
      </c>
      <c r="K3795" s="2">
        <f t="shared" si="531"/>
        <v>711.37000000000012</v>
      </c>
      <c r="L3795" s="2">
        <f t="shared" si="536"/>
        <v>711</v>
      </c>
      <c r="M3795" s="2">
        <f t="shared" si="537"/>
        <v>712</v>
      </c>
      <c r="N3795" s="2">
        <f t="shared" si="538"/>
        <v>711</v>
      </c>
      <c r="O3795">
        <f t="shared" si="532"/>
        <v>2023</v>
      </c>
      <c r="P3795" t="str">
        <f t="shared" si="533"/>
        <v>Oct</v>
      </c>
      <c r="Q3795" t="str">
        <f t="shared" si="534"/>
        <v>Oct-2023</v>
      </c>
      <c r="R3795" s="2" t="str">
        <f t="shared" si="539"/>
        <v>ADULTS</v>
      </c>
    </row>
    <row r="3796" spans="1:18" x14ac:dyDescent="0.35">
      <c r="A3796" s="1">
        <v>44767</v>
      </c>
      <c r="B3796" t="s">
        <v>3828</v>
      </c>
      <c r="C3796">
        <v>16</v>
      </c>
      <c r="D3796" t="s">
        <v>9</v>
      </c>
      <c r="E3796" t="s">
        <v>25</v>
      </c>
      <c r="F3796" t="s">
        <v>11</v>
      </c>
      <c r="G3796" s="6">
        <f>VLOOKUP(F3796,S$11:$T$15, 2, FALSE)</f>
        <v>2503.6022787783868</v>
      </c>
      <c r="H3796" t="s">
        <v>37</v>
      </c>
      <c r="I3796" s="2">
        <v>548.59</v>
      </c>
      <c r="J3796" t="str">
        <f t="shared" si="535"/>
        <v>0-17</v>
      </c>
      <c r="K3796" s="2">
        <f t="shared" si="531"/>
        <v>603.44900000000007</v>
      </c>
      <c r="L3796" s="2">
        <f t="shared" si="536"/>
        <v>603</v>
      </c>
      <c r="M3796" s="2">
        <f t="shared" si="537"/>
        <v>604</v>
      </c>
      <c r="N3796" s="2">
        <f t="shared" si="538"/>
        <v>603</v>
      </c>
      <c r="O3796">
        <f t="shared" si="532"/>
        <v>2022</v>
      </c>
      <c r="P3796" t="str">
        <f t="shared" si="533"/>
        <v>Jul</v>
      </c>
      <c r="Q3796" t="str">
        <f t="shared" si="534"/>
        <v>Jul-2022</v>
      </c>
      <c r="R3796" s="2" t="str">
        <f t="shared" si="539"/>
        <v>CHILDREN</v>
      </c>
    </row>
    <row r="3797" spans="1:18" x14ac:dyDescent="0.35">
      <c r="A3797" s="1">
        <v>44628</v>
      </c>
      <c r="B3797" t="s">
        <v>3829</v>
      </c>
      <c r="C3797">
        <v>11</v>
      </c>
      <c r="D3797" t="s">
        <v>9</v>
      </c>
      <c r="E3797" t="s">
        <v>15</v>
      </c>
      <c r="F3797" t="s">
        <v>23</v>
      </c>
      <c r="G3797" s="6">
        <f>VLOOKUP(F3797,S$11:$T$15, 2, FALSE)</f>
        <v>2440.2966694490819</v>
      </c>
      <c r="H3797" t="s">
        <v>40</v>
      </c>
      <c r="I3797" s="2">
        <v>3166.68</v>
      </c>
      <c r="J3797" t="str">
        <f t="shared" si="535"/>
        <v>0-17</v>
      </c>
      <c r="K3797" s="2">
        <f t="shared" si="531"/>
        <v>3483.348</v>
      </c>
      <c r="L3797" s="2">
        <f t="shared" si="536"/>
        <v>3483</v>
      </c>
      <c r="M3797" s="2">
        <f t="shared" si="537"/>
        <v>3484</v>
      </c>
      <c r="N3797" s="2">
        <f t="shared" si="538"/>
        <v>3483</v>
      </c>
      <c r="O3797">
        <f t="shared" si="532"/>
        <v>2022</v>
      </c>
      <c r="P3797" t="str">
        <f t="shared" si="533"/>
        <v>Mar</v>
      </c>
      <c r="Q3797" t="str">
        <f t="shared" si="534"/>
        <v>Mar-2022</v>
      </c>
      <c r="R3797" s="2" t="str">
        <f t="shared" si="539"/>
        <v>CHILDREN</v>
      </c>
    </row>
    <row r="3798" spans="1:18" x14ac:dyDescent="0.35">
      <c r="A3798" s="1">
        <v>44896</v>
      </c>
      <c r="B3798" t="s">
        <v>3830</v>
      </c>
      <c r="C3798">
        <v>32</v>
      </c>
      <c r="D3798" t="s">
        <v>21</v>
      </c>
      <c r="E3798" t="s">
        <v>10</v>
      </c>
      <c r="F3798" t="s">
        <v>30</v>
      </c>
      <c r="G3798" s="6">
        <f>VLOOKUP(F3798,S$11:$T$15, 2, FALSE)</f>
        <v>2496.7676064257025</v>
      </c>
      <c r="H3798" t="s">
        <v>37</v>
      </c>
      <c r="I3798" s="2">
        <v>3122.86</v>
      </c>
      <c r="J3798" t="str">
        <f t="shared" si="535"/>
        <v>18-39</v>
      </c>
      <c r="K3798" s="2">
        <f t="shared" si="531"/>
        <v>3435.1460000000006</v>
      </c>
      <c r="L3798" s="2">
        <f t="shared" si="536"/>
        <v>3435</v>
      </c>
      <c r="M3798" s="2">
        <f t="shared" si="537"/>
        <v>3436</v>
      </c>
      <c r="N3798" s="2">
        <f t="shared" si="538"/>
        <v>3435</v>
      </c>
      <c r="O3798">
        <f t="shared" si="532"/>
        <v>2022</v>
      </c>
      <c r="P3798" t="str">
        <f t="shared" si="533"/>
        <v>Dec</v>
      </c>
      <c r="Q3798" t="str">
        <f t="shared" si="534"/>
        <v>Dec-2022</v>
      </c>
      <c r="R3798" s="2" t="str">
        <f t="shared" si="539"/>
        <v>ADULTS</v>
      </c>
    </row>
    <row r="3799" spans="1:18" x14ac:dyDescent="0.35">
      <c r="A3799" s="1">
        <v>45258</v>
      </c>
      <c r="B3799" t="s">
        <v>3831</v>
      </c>
      <c r="C3799">
        <v>47</v>
      </c>
      <c r="D3799" t="s">
        <v>9</v>
      </c>
      <c r="E3799" t="s">
        <v>15</v>
      </c>
      <c r="F3799" t="s">
        <v>23</v>
      </c>
      <c r="G3799" s="6">
        <f>VLOOKUP(F3799,S$11:$T$15, 2, FALSE)</f>
        <v>2440.2966694490819</v>
      </c>
      <c r="H3799" t="s">
        <v>17</v>
      </c>
      <c r="I3799" s="2">
        <v>3407.78</v>
      </c>
      <c r="J3799" t="str">
        <f t="shared" si="535"/>
        <v>40-59</v>
      </c>
      <c r="K3799" s="2">
        <f t="shared" si="531"/>
        <v>3748.5580000000004</v>
      </c>
      <c r="L3799" s="2">
        <f t="shared" si="536"/>
        <v>3749</v>
      </c>
      <c r="M3799" s="2">
        <f t="shared" si="537"/>
        <v>3749</v>
      </c>
      <c r="N3799" s="2">
        <f t="shared" si="538"/>
        <v>3748</v>
      </c>
      <c r="O3799">
        <f t="shared" si="532"/>
        <v>2023</v>
      </c>
      <c r="P3799" t="str">
        <f t="shared" si="533"/>
        <v>Nov</v>
      </c>
      <c r="Q3799" t="str">
        <f t="shared" si="534"/>
        <v>Nov-2023</v>
      </c>
      <c r="R3799" s="2" t="str">
        <f t="shared" si="539"/>
        <v>ADULTS</v>
      </c>
    </row>
    <row r="3800" spans="1:18" x14ac:dyDescent="0.35">
      <c r="A3800" s="1">
        <v>44590</v>
      </c>
      <c r="B3800" t="s">
        <v>3832</v>
      </c>
      <c r="C3800">
        <v>6</v>
      </c>
      <c r="D3800" t="s">
        <v>9</v>
      </c>
      <c r="E3800" t="s">
        <v>25</v>
      </c>
      <c r="F3800" t="s">
        <v>16</v>
      </c>
      <c r="G3800" s="6">
        <f>VLOOKUP(F3800,S$11:$T$15, 2, FALSE)</f>
        <v>2509.1716796874998</v>
      </c>
      <c r="H3800" t="s">
        <v>12</v>
      </c>
      <c r="I3800" s="2">
        <v>4695.54</v>
      </c>
      <c r="J3800" t="str">
        <f t="shared" si="535"/>
        <v>0-17</v>
      </c>
      <c r="K3800" s="2">
        <f t="shared" si="531"/>
        <v>5165.0940000000001</v>
      </c>
      <c r="L3800" s="2">
        <f t="shared" si="536"/>
        <v>5165</v>
      </c>
      <c r="M3800" s="2">
        <f t="shared" si="537"/>
        <v>5166</v>
      </c>
      <c r="N3800" s="2">
        <f t="shared" si="538"/>
        <v>5165</v>
      </c>
      <c r="O3800">
        <f t="shared" si="532"/>
        <v>2022</v>
      </c>
      <c r="P3800" t="str">
        <f t="shared" si="533"/>
        <v>Jan</v>
      </c>
      <c r="Q3800" t="str">
        <f t="shared" si="534"/>
        <v>Jan-2022</v>
      </c>
      <c r="R3800" s="2" t="str">
        <f t="shared" si="539"/>
        <v>CHILDREN</v>
      </c>
    </row>
    <row r="3801" spans="1:18" x14ac:dyDescent="0.35">
      <c r="A3801" s="1">
        <v>45061</v>
      </c>
      <c r="B3801" t="s">
        <v>3833</v>
      </c>
      <c r="C3801">
        <v>9</v>
      </c>
      <c r="D3801" t="s">
        <v>9</v>
      </c>
      <c r="E3801" t="s">
        <v>10</v>
      </c>
      <c r="F3801" t="s">
        <v>11</v>
      </c>
      <c r="G3801" s="6">
        <f>VLOOKUP(F3801,S$11:$T$15, 2, FALSE)</f>
        <v>2503.6022787783868</v>
      </c>
      <c r="H3801" t="s">
        <v>37</v>
      </c>
      <c r="I3801" s="2">
        <v>2440.62</v>
      </c>
      <c r="J3801" t="str">
        <f t="shared" si="535"/>
        <v>0-17</v>
      </c>
      <c r="K3801" s="2">
        <f t="shared" si="531"/>
        <v>2684.6820000000002</v>
      </c>
      <c r="L3801" s="2">
        <f t="shared" si="536"/>
        <v>2685</v>
      </c>
      <c r="M3801" s="2">
        <f t="shared" si="537"/>
        <v>2685</v>
      </c>
      <c r="N3801" s="2">
        <f t="shared" si="538"/>
        <v>2684</v>
      </c>
      <c r="O3801">
        <f t="shared" si="532"/>
        <v>2023</v>
      </c>
      <c r="P3801" t="str">
        <f t="shared" si="533"/>
        <v>May</v>
      </c>
      <c r="Q3801" t="str">
        <f t="shared" si="534"/>
        <v>May-2023</v>
      </c>
      <c r="R3801" s="2" t="str">
        <f t="shared" si="539"/>
        <v>CHILDREN</v>
      </c>
    </row>
    <row r="3802" spans="1:18" x14ac:dyDescent="0.35">
      <c r="A3802" s="1">
        <v>45024</v>
      </c>
      <c r="B3802" t="s">
        <v>3834</v>
      </c>
      <c r="C3802">
        <v>2</v>
      </c>
      <c r="D3802" t="s">
        <v>21</v>
      </c>
      <c r="E3802" t="s">
        <v>22</v>
      </c>
      <c r="F3802" t="s">
        <v>11</v>
      </c>
      <c r="G3802" s="6">
        <f>VLOOKUP(F3802,S$11:$T$15, 2, FALSE)</f>
        <v>2503.6022787783868</v>
      </c>
      <c r="H3802" t="s">
        <v>17</v>
      </c>
      <c r="I3802" s="2">
        <v>2968.95</v>
      </c>
      <c r="J3802" t="str">
        <f t="shared" si="535"/>
        <v>0-17</v>
      </c>
      <c r="K3802" s="2">
        <f t="shared" si="531"/>
        <v>3265.8450000000003</v>
      </c>
      <c r="L3802" s="2">
        <f t="shared" si="536"/>
        <v>3266</v>
      </c>
      <c r="M3802" s="2">
        <f t="shared" si="537"/>
        <v>3266</v>
      </c>
      <c r="N3802" s="2">
        <f t="shared" si="538"/>
        <v>3265</v>
      </c>
      <c r="O3802">
        <f t="shared" si="532"/>
        <v>2023</v>
      </c>
      <c r="P3802" t="str">
        <f t="shared" si="533"/>
        <v>Apr</v>
      </c>
      <c r="Q3802" t="str">
        <f t="shared" si="534"/>
        <v>Apr-2023</v>
      </c>
      <c r="R3802" s="2" t="str">
        <f t="shared" si="539"/>
        <v>CHILDREN</v>
      </c>
    </row>
    <row r="3803" spans="1:18" x14ac:dyDescent="0.35">
      <c r="A3803" s="1">
        <v>44871</v>
      </c>
      <c r="B3803" t="s">
        <v>3835</v>
      </c>
      <c r="C3803">
        <v>52</v>
      </c>
      <c r="D3803" t="s">
        <v>14</v>
      </c>
      <c r="E3803" t="s">
        <v>10</v>
      </c>
      <c r="F3803" t="s">
        <v>23</v>
      </c>
      <c r="G3803" s="6">
        <f>VLOOKUP(F3803,S$11:$T$15, 2, FALSE)</f>
        <v>2440.2966694490819</v>
      </c>
      <c r="H3803" t="s">
        <v>37</v>
      </c>
      <c r="I3803" s="2">
        <v>1849.87</v>
      </c>
      <c r="J3803" t="str">
        <f t="shared" si="535"/>
        <v>40-59</v>
      </c>
      <c r="K3803" s="2">
        <f t="shared" si="531"/>
        <v>2034.857</v>
      </c>
      <c r="L3803" s="2">
        <f t="shared" si="536"/>
        <v>2035</v>
      </c>
      <c r="M3803" s="2">
        <f t="shared" si="537"/>
        <v>2035</v>
      </c>
      <c r="N3803" s="2">
        <f t="shared" si="538"/>
        <v>2034</v>
      </c>
      <c r="O3803">
        <f t="shared" si="532"/>
        <v>2022</v>
      </c>
      <c r="P3803" t="str">
        <f t="shared" si="533"/>
        <v>Nov</v>
      </c>
      <c r="Q3803" t="str">
        <f t="shared" si="534"/>
        <v>Nov-2022</v>
      </c>
      <c r="R3803" s="2" t="str">
        <f t="shared" si="539"/>
        <v>ADULTS</v>
      </c>
    </row>
    <row r="3804" spans="1:18" x14ac:dyDescent="0.35">
      <c r="A3804" s="1">
        <v>45291</v>
      </c>
      <c r="B3804" t="s">
        <v>3836</v>
      </c>
      <c r="C3804">
        <v>69</v>
      </c>
      <c r="D3804" t="s">
        <v>9</v>
      </c>
      <c r="E3804" t="s">
        <v>19</v>
      </c>
      <c r="F3804" t="s">
        <v>16</v>
      </c>
      <c r="G3804" s="6">
        <f>VLOOKUP(F3804,S$11:$T$15, 2, FALSE)</f>
        <v>2509.1716796874998</v>
      </c>
      <c r="H3804" t="s">
        <v>28</v>
      </c>
      <c r="I3804" s="2">
        <v>2100.08</v>
      </c>
      <c r="J3804" t="str">
        <f t="shared" si="535"/>
        <v>&gt;59</v>
      </c>
      <c r="K3804" s="2">
        <f t="shared" si="531"/>
        <v>2310.0880000000002</v>
      </c>
      <c r="L3804" s="2">
        <f t="shared" si="536"/>
        <v>2310</v>
      </c>
      <c r="M3804" s="2">
        <f t="shared" si="537"/>
        <v>2311</v>
      </c>
      <c r="N3804" s="2">
        <f t="shared" si="538"/>
        <v>2310</v>
      </c>
      <c r="O3804">
        <f t="shared" si="532"/>
        <v>2023</v>
      </c>
      <c r="P3804" t="str">
        <f t="shared" si="533"/>
        <v>Dec</v>
      </c>
      <c r="Q3804" t="str">
        <f t="shared" si="534"/>
        <v>Dec-2023</v>
      </c>
      <c r="R3804" s="2" t="str">
        <f t="shared" si="539"/>
        <v>ADULTS</v>
      </c>
    </row>
    <row r="3805" spans="1:18" x14ac:dyDescent="0.35">
      <c r="A3805" s="1">
        <v>44685</v>
      </c>
      <c r="B3805" t="s">
        <v>3837</v>
      </c>
      <c r="C3805">
        <v>4</v>
      </c>
      <c r="D3805" t="s">
        <v>9</v>
      </c>
      <c r="E3805" t="s">
        <v>22</v>
      </c>
      <c r="F3805" t="s">
        <v>11</v>
      </c>
      <c r="G3805" s="6">
        <f>VLOOKUP(F3805,S$11:$T$15, 2, FALSE)</f>
        <v>2503.6022787783868</v>
      </c>
      <c r="H3805" t="s">
        <v>37</v>
      </c>
      <c r="I3805" s="2">
        <v>853.72</v>
      </c>
      <c r="J3805" t="str">
        <f t="shared" si="535"/>
        <v>0-17</v>
      </c>
      <c r="K3805" s="2">
        <f t="shared" si="531"/>
        <v>939.0920000000001</v>
      </c>
      <c r="L3805" s="2">
        <f t="shared" si="536"/>
        <v>939</v>
      </c>
      <c r="M3805" s="2">
        <f t="shared" si="537"/>
        <v>940</v>
      </c>
      <c r="N3805" s="2">
        <f t="shared" si="538"/>
        <v>939</v>
      </c>
      <c r="O3805">
        <f t="shared" si="532"/>
        <v>2022</v>
      </c>
      <c r="P3805" t="str">
        <f t="shared" si="533"/>
        <v>May</v>
      </c>
      <c r="Q3805" t="str">
        <f t="shared" si="534"/>
        <v>May-2022</v>
      </c>
      <c r="R3805" s="2" t="str">
        <f t="shared" si="539"/>
        <v>CHILDREN</v>
      </c>
    </row>
    <row r="3806" spans="1:18" x14ac:dyDescent="0.35">
      <c r="A3806" s="1">
        <v>44695</v>
      </c>
      <c r="B3806" t="s">
        <v>3838</v>
      </c>
      <c r="C3806">
        <v>82</v>
      </c>
      <c r="D3806" t="s">
        <v>14</v>
      </c>
      <c r="E3806" t="s">
        <v>25</v>
      </c>
      <c r="F3806" t="s">
        <v>30</v>
      </c>
      <c r="G3806" s="6">
        <f>VLOOKUP(F3806,S$11:$T$15, 2, FALSE)</f>
        <v>2496.7676064257025</v>
      </c>
      <c r="H3806" t="s">
        <v>28</v>
      </c>
      <c r="I3806" s="2">
        <v>4734.6000000000004</v>
      </c>
      <c r="J3806" t="str">
        <f t="shared" si="535"/>
        <v>&gt;59</v>
      </c>
      <c r="K3806" s="2">
        <f t="shared" si="531"/>
        <v>5208.0600000000004</v>
      </c>
      <c r="L3806" s="2">
        <f t="shared" si="536"/>
        <v>5208</v>
      </c>
      <c r="M3806" s="2">
        <f t="shared" si="537"/>
        <v>5209</v>
      </c>
      <c r="N3806" s="2">
        <f t="shared" si="538"/>
        <v>5208</v>
      </c>
      <c r="O3806">
        <f t="shared" si="532"/>
        <v>2022</v>
      </c>
      <c r="P3806" t="str">
        <f t="shared" si="533"/>
        <v>May</v>
      </c>
      <c r="Q3806" t="str">
        <f t="shared" si="534"/>
        <v>May-2022</v>
      </c>
      <c r="R3806" s="2" t="str">
        <f t="shared" si="539"/>
        <v>ADULTS</v>
      </c>
    </row>
    <row r="3807" spans="1:18" x14ac:dyDescent="0.35">
      <c r="A3807" s="1">
        <v>44567</v>
      </c>
      <c r="B3807" t="s">
        <v>3839</v>
      </c>
      <c r="C3807">
        <v>8</v>
      </c>
      <c r="D3807" t="s">
        <v>9</v>
      </c>
      <c r="E3807" t="s">
        <v>27</v>
      </c>
      <c r="F3807" t="s">
        <v>23</v>
      </c>
      <c r="G3807" s="6">
        <f>VLOOKUP(F3807,S$11:$T$15, 2, FALSE)</f>
        <v>2440.2966694490819</v>
      </c>
      <c r="H3807" t="s">
        <v>28</v>
      </c>
      <c r="I3807" s="2">
        <v>608.16999999999996</v>
      </c>
      <c r="J3807" t="str">
        <f t="shared" si="535"/>
        <v>0-17</v>
      </c>
      <c r="K3807" s="2">
        <f t="shared" si="531"/>
        <v>668.98699999999997</v>
      </c>
      <c r="L3807" s="2">
        <f t="shared" si="536"/>
        <v>669</v>
      </c>
      <c r="M3807" s="2">
        <f t="shared" si="537"/>
        <v>669</v>
      </c>
      <c r="N3807" s="2">
        <f t="shared" si="538"/>
        <v>668</v>
      </c>
      <c r="O3807">
        <f t="shared" si="532"/>
        <v>2022</v>
      </c>
      <c r="P3807" t="str">
        <f t="shared" si="533"/>
        <v>Jan</v>
      </c>
      <c r="Q3807" t="str">
        <f t="shared" si="534"/>
        <v>Jan-2022</v>
      </c>
      <c r="R3807" s="2" t="str">
        <f t="shared" si="539"/>
        <v>CHILDREN</v>
      </c>
    </row>
    <row r="3808" spans="1:18" x14ac:dyDescent="0.35">
      <c r="A3808" s="1">
        <v>45090</v>
      </c>
      <c r="B3808" t="s">
        <v>3840</v>
      </c>
      <c r="C3808">
        <v>40</v>
      </c>
      <c r="D3808" t="s">
        <v>21</v>
      </c>
      <c r="E3808" t="s">
        <v>35</v>
      </c>
      <c r="F3808" t="s">
        <v>30</v>
      </c>
      <c r="G3808" s="6">
        <f>VLOOKUP(F3808,S$11:$T$15, 2, FALSE)</f>
        <v>2496.7676064257025</v>
      </c>
      <c r="H3808" t="s">
        <v>12</v>
      </c>
      <c r="I3808" s="2">
        <v>626.37</v>
      </c>
      <c r="J3808" t="str">
        <f t="shared" si="535"/>
        <v>40-59</v>
      </c>
      <c r="K3808" s="2">
        <f t="shared" si="531"/>
        <v>689.00700000000006</v>
      </c>
      <c r="L3808" s="2">
        <f t="shared" si="536"/>
        <v>689</v>
      </c>
      <c r="M3808" s="2">
        <f t="shared" si="537"/>
        <v>690</v>
      </c>
      <c r="N3808" s="2">
        <f t="shared" si="538"/>
        <v>689</v>
      </c>
      <c r="O3808">
        <f t="shared" si="532"/>
        <v>2023</v>
      </c>
      <c r="P3808" t="str">
        <f t="shared" si="533"/>
        <v>Jun</v>
      </c>
      <c r="Q3808" t="str">
        <f t="shared" si="534"/>
        <v>Jun-2023</v>
      </c>
      <c r="R3808" s="2" t="str">
        <f t="shared" si="539"/>
        <v>ADULTS</v>
      </c>
    </row>
    <row r="3809" spans="1:18" x14ac:dyDescent="0.35">
      <c r="A3809" s="1">
        <v>44618</v>
      </c>
      <c r="B3809" t="s">
        <v>3841</v>
      </c>
      <c r="C3809">
        <v>73</v>
      </c>
      <c r="D3809" t="s">
        <v>14</v>
      </c>
      <c r="E3809" t="s">
        <v>19</v>
      </c>
      <c r="F3809" t="s">
        <v>16</v>
      </c>
      <c r="G3809" s="6">
        <f>VLOOKUP(F3809,S$11:$T$15, 2, FALSE)</f>
        <v>2509.1716796874998</v>
      </c>
      <c r="H3809" t="s">
        <v>28</v>
      </c>
      <c r="I3809" s="2">
        <v>4169.93</v>
      </c>
      <c r="J3809" t="str">
        <f t="shared" si="535"/>
        <v>&gt;59</v>
      </c>
      <c r="K3809" s="2">
        <f t="shared" si="531"/>
        <v>4586.9230000000007</v>
      </c>
      <c r="L3809" s="2">
        <f t="shared" si="536"/>
        <v>4587</v>
      </c>
      <c r="M3809" s="2">
        <f t="shared" si="537"/>
        <v>4587</v>
      </c>
      <c r="N3809" s="2">
        <f t="shared" si="538"/>
        <v>4586</v>
      </c>
      <c r="O3809">
        <f t="shared" si="532"/>
        <v>2022</v>
      </c>
      <c r="P3809" t="str">
        <f t="shared" si="533"/>
        <v>Feb</v>
      </c>
      <c r="Q3809" t="str">
        <f t="shared" si="534"/>
        <v>Feb-2022</v>
      </c>
      <c r="R3809" s="2" t="str">
        <f t="shared" si="539"/>
        <v>ADULTS</v>
      </c>
    </row>
    <row r="3810" spans="1:18" x14ac:dyDescent="0.35">
      <c r="A3810" s="1">
        <v>45067</v>
      </c>
      <c r="B3810" t="s">
        <v>3842</v>
      </c>
      <c r="C3810">
        <v>71</v>
      </c>
      <c r="D3810" t="s">
        <v>21</v>
      </c>
      <c r="E3810" t="s">
        <v>19</v>
      </c>
      <c r="F3810" t="s">
        <v>16</v>
      </c>
      <c r="G3810" s="6">
        <f>VLOOKUP(F3810,S$11:$T$15, 2, FALSE)</f>
        <v>2509.1716796874998</v>
      </c>
      <c r="H3810" t="s">
        <v>17</v>
      </c>
      <c r="I3810" s="2">
        <v>341.02</v>
      </c>
      <c r="J3810" t="str">
        <f t="shared" si="535"/>
        <v>&gt;59</v>
      </c>
      <c r="K3810" s="2">
        <f t="shared" si="531"/>
        <v>375.12200000000001</v>
      </c>
      <c r="L3810" s="2">
        <f t="shared" si="536"/>
        <v>375</v>
      </c>
      <c r="M3810" s="2">
        <f t="shared" si="537"/>
        <v>376</v>
      </c>
      <c r="N3810" s="2">
        <f t="shared" si="538"/>
        <v>375</v>
      </c>
      <c r="O3810">
        <f t="shared" si="532"/>
        <v>2023</v>
      </c>
      <c r="P3810" t="str">
        <f t="shared" si="533"/>
        <v>May</v>
      </c>
      <c r="Q3810" t="str">
        <f t="shared" si="534"/>
        <v>May-2023</v>
      </c>
      <c r="R3810" s="2" t="str">
        <f t="shared" si="539"/>
        <v>ADULTS</v>
      </c>
    </row>
    <row r="3811" spans="1:18" x14ac:dyDescent="0.35">
      <c r="A3811" s="1">
        <v>45278</v>
      </c>
      <c r="B3811" t="s">
        <v>3843</v>
      </c>
      <c r="C3811">
        <v>86</v>
      </c>
      <c r="D3811" t="s">
        <v>21</v>
      </c>
      <c r="E3811" t="s">
        <v>19</v>
      </c>
      <c r="F3811" t="s">
        <v>30</v>
      </c>
      <c r="G3811" s="6">
        <f>VLOOKUP(F3811,S$11:$T$15, 2, FALSE)</f>
        <v>2496.7676064257025</v>
      </c>
      <c r="H3811" t="s">
        <v>37</v>
      </c>
      <c r="I3811" s="2">
        <v>4573.6000000000004</v>
      </c>
      <c r="J3811" t="str">
        <f t="shared" si="535"/>
        <v>&gt;59</v>
      </c>
      <c r="K3811" s="2">
        <f t="shared" si="531"/>
        <v>5030.9600000000009</v>
      </c>
      <c r="L3811" s="2">
        <f t="shared" si="536"/>
        <v>5031</v>
      </c>
      <c r="M3811" s="2">
        <f t="shared" si="537"/>
        <v>5031</v>
      </c>
      <c r="N3811" s="2">
        <f t="shared" si="538"/>
        <v>5030</v>
      </c>
      <c r="O3811">
        <f t="shared" si="532"/>
        <v>2023</v>
      </c>
      <c r="P3811" t="str">
        <f t="shared" si="533"/>
        <v>Dec</v>
      </c>
      <c r="Q3811" t="str">
        <f t="shared" si="534"/>
        <v>Dec-2023</v>
      </c>
      <c r="R3811" s="2" t="str">
        <f t="shared" si="539"/>
        <v>ADULTS</v>
      </c>
    </row>
    <row r="3812" spans="1:18" x14ac:dyDescent="0.35">
      <c r="A3812" s="1">
        <v>45212</v>
      </c>
      <c r="B3812" t="s">
        <v>3844</v>
      </c>
      <c r="C3812">
        <v>14</v>
      </c>
      <c r="D3812" t="s">
        <v>21</v>
      </c>
      <c r="E3812" t="s">
        <v>33</v>
      </c>
      <c r="F3812" t="s">
        <v>30</v>
      </c>
      <c r="G3812" s="6">
        <f>VLOOKUP(F3812,S$11:$T$15, 2, FALSE)</f>
        <v>2496.7676064257025</v>
      </c>
      <c r="H3812" t="s">
        <v>37</v>
      </c>
      <c r="I3812" s="2">
        <v>3863.77</v>
      </c>
      <c r="J3812" t="str">
        <f t="shared" si="535"/>
        <v>0-17</v>
      </c>
      <c r="K3812" s="2">
        <f t="shared" si="531"/>
        <v>4250.1469999999999</v>
      </c>
      <c r="L3812" s="2">
        <f t="shared" si="536"/>
        <v>4250</v>
      </c>
      <c r="M3812" s="2">
        <f t="shared" si="537"/>
        <v>4251</v>
      </c>
      <c r="N3812" s="2">
        <f t="shared" si="538"/>
        <v>4250</v>
      </c>
      <c r="O3812">
        <f t="shared" si="532"/>
        <v>2023</v>
      </c>
      <c r="P3812" t="str">
        <f t="shared" si="533"/>
        <v>Oct</v>
      </c>
      <c r="Q3812" t="str">
        <f t="shared" si="534"/>
        <v>Oct-2023</v>
      </c>
      <c r="R3812" s="2" t="str">
        <f t="shared" si="539"/>
        <v>CHILDREN</v>
      </c>
    </row>
    <row r="3813" spans="1:18" x14ac:dyDescent="0.35">
      <c r="A3813" s="1">
        <v>44932</v>
      </c>
      <c r="B3813" t="s">
        <v>3845</v>
      </c>
      <c r="C3813">
        <v>32</v>
      </c>
      <c r="D3813" t="s">
        <v>14</v>
      </c>
      <c r="E3813" t="s">
        <v>35</v>
      </c>
      <c r="F3813" t="s">
        <v>23</v>
      </c>
      <c r="G3813" s="6">
        <f>VLOOKUP(F3813,S$11:$T$15, 2, FALSE)</f>
        <v>2440.2966694490819</v>
      </c>
      <c r="H3813" t="s">
        <v>12</v>
      </c>
      <c r="I3813" s="2">
        <v>3754.54</v>
      </c>
      <c r="J3813" t="str">
        <f t="shared" si="535"/>
        <v>18-39</v>
      </c>
      <c r="K3813" s="2">
        <f t="shared" si="531"/>
        <v>4129.9940000000006</v>
      </c>
      <c r="L3813" s="2">
        <f t="shared" si="536"/>
        <v>4130</v>
      </c>
      <c r="M3813" s="2">
        <f t="shared" si="537"/>
        <v>4130</v>
      </c>
      <c r="N3813" s="2">
        <f t="shared" si="538"/>
        <v>4129</v>
      </c>
      <c r="O3813">
        <f t="shared" si="532"/>
        <v>2023</v>
      </c>
      <c r="P3813" t="str">
        <f t="shared" si="533"/>
        <v>Jan</v>
      </c>
      <c r="Q3813" t="str">
        <f t="shared" si="534"/>
        <v>Jan-2023</v>
      </c>
      <c r="R3813" s="2" t="str">
        <f t="shared" si="539"/>
        <v>ADULTS</v>
      </c>
    </row>
    <row r="3814" spans="1:18" x14ac:dyDescent="0.35">
      <c r="A3814" s="1">
        <v>45123</v>
      </c>
      <c r="B3814" t="s">
        <v>3846</v>
      </c>
      <c r="C3814">
        <v>24</v>
      </c>
      <c r="D3814" t="s">
        <v>14</v>
      </c>
      <c r="E3814" t="s">
        <v>22</v>
      </c>
      <c r="F3814" t="s">
        <v>11</v>
      </c>
      <c r="G3814" s="6">
        <f>VLOOKUP(F3814,S$11:$T$15, 2, FALSE)</f>
        <v>2503.6022787783868</v>
      </c>
      <c r="H3814" t="s">
        <v>28</v>
      </c>
      <c r="I3814" s="2">
        <v>1029.93</v>
      </c>
      <c r="J3814" t="str">
        <f t="shared" si="535"/>
        <v>18-39</v>
      </c>
      <c r="K3814" s="2">
        <f t="shared" si="531"/>
        <v>1132.9230000000002</v>
      </c>
      <c r="L3814" s="2">
        <f t="shared" si="536"/>
        <v>1133</v>
      </c>
      <c r="M3814" s="2">
        <f t="shared" si="537"/>
        <v>1133</v>
      </c>
      <c r="N3814" s="2">
        <f t="shared" si="538"/>
        <v>1132</v>
      </c>
      <c r="O3814">
        <f t="shared" si="532"/>
        <v>2023</v>
      </c>
      <c r="P3814" t="str">
        <f t="shared" si="533"/>
        <v>Jul</v>
      </c>
      <c r="Q3814" t="str">
        <f t="shared" si="534"/>
        <v>Jul-2023</v>
      </c>
      <c r="R3814" s="2" t="str">
        <f t="shared" si="539"/>
        <v>ADULTS</v>
      </c>
    </row>
    <row r="3815" spans="1:18" x14ac:dyDescent="0.35">
      <c r="A3815" s="1">
        <v>45230</v>
      </c>
      <c r="B3815" t="s">
        <v>3847</v>
      </c>
      <c r="C3815">
        <v>80</v>
      </c>
      <c r="D3815" t="s">
        <v>9</v>
      </c>
      <c r="E3815" t="s">
        <v>15</v>
      </c>
      <c r="F3815" t="s">
        <v>16</v>
      </c>
      <c r="G3815" s="6">
        <f>VLOOKUP(F3815,S$11:$T$15, 2, FALSE)</f>
        <v>2509.1716796874998</v>
      </c>
      <c r="H3815" t="s">
        <v>40</v>
      </c>
      <c r="I3815" s="2">
        <v>1021.43</v>
      </c>
      <c r="J3815" t="str">
        <f t="shared" si="535"/>
        <v>&gt;59</v>
      </c>
      <c r="K3815" s="2">
        <f t="shared" si="531"/>
        <v>1123.5730000000001</v>
      </c>
      <c r="L3815" s="2">
        <f t="shared" si="536"/>
        <v>1124</v>
      </c>
      <c r="M3815" s="2">
        <f t="shared" si="537"/>
        <v>1124</v>
      </c>
      <c r="N3815" s="2">
        <f t="shared" si="538"/>
        <v>1123</v>
      </c>
      <c r="O3815">
        <f t="shared" si="532"/>
        <v>2023</v>
      </c>
      <c r="P3815" t="str">
        <f t="shared" si="533"/>
        <v>Oct</v>
      </c>
      <c r="Q3815" t="str">
        <f t="shared" si="534"/>
        <v>Oct-2023</v>
      </c>
      <c r="R3815" s="2" t="str">
        <f t="shared" si="539"/>
        <v>ADULTS</v>
      </c>
    </row>
    <row r="3816" spans="1:18" x14ac:dyDescent="0.35">
      <c r="A3816" s="1">
        <v>44802</v>
      </c>
      <c r="B3816" t="s">
        <v>3848</v>
      </c>
      <c r="C3816">
        <v>79</v>
      </c>
      <c r="D3816" t="s">
        <v>21</v>
      </c>
      <c r="E3816" t="s">
        <v>15</v>
      </c>
      <c r="F3816" t="s">
        <v>16</v>
      </c>
      <c r="G3816" s="6">
        <f>VLOOKUP(F3816,S$11:$T$15, 2, FALSE)</f>
        <v>2509.1716796874998</v>
      </c>
      <c r="H3816" t="s">
        <v>17</v>
      </c>
      <c r="I3816" s="2">
        <v>2132.46</v>
      </c>
      <c r="J3816" t="str">
        <f t="shared" si="535"/>
        <v>&gt;59</v>
      </c>
      <c r="K3816" s="2">
        <f t="shared" si="531"/>
        <v>2345.7060000000001</v>
      </c>
      <c r="L3816" s="2">
        <f t="shared" si="536"/>
        <v>2346</v>
      </c>
      <c r="M3816" s="2">
        <f t="shared" si="537"/>
        <v>2346</v>
      </c>
      <c r="N3816" s="2">
        <f t="shared" si="538"/>
        <v>2345</v>
      </c>
      <c r="O3816">
        <f t="shared" si="532"/>
        <v>2022</v>
      </c>
      <c r="P3816" t="str">
        <f t="shared" si="533"/>
        <v>Aug</v>
      </c>
      <c r="Q3816" t="str">
        <f t="shared" si="534"/>
        <v>Aug-2022</v>
      </c>
      <c r="R3816" s="2" t="str">
        <f t="shared" si="539"/>
        <v>ADULTS</v>
      </c>
    </row>
    <row r="3817" spans="1:18" x14ac:dyDescent="0.35">
      <c r="A3817" s="1">
        <v>44857</v>
      </c>
      <c r="B3817" t="s">
        <v>3849</v>
      </c>
      <c r="C3817">
        <v>10</v>
      </c>
      <c r="D3817" t="s">
        <v>14</v>
      </c>
      <c r="E3817" t="s">
        <v>33</v>
      </c>
      <c r="F3817" t="s">
        <v>23</v>
      </c>
      <c r="G3817" s="6">
        <f>VLOOKUP(F3817,S$11:$T$15, 2, FALSE)</f>
        <v>2440.2966694490819</v>
      </c>
      <c r="H3817" t="s">
        <v>12</v>
      </c>
      <c r="I3817" s="2">
        <v>215.45</v>
      </c>
      <c r="J3817" t="str">
        <f t="shared" si="535"/>
        <v>0-17</v>
      </c>
      <c r="K3817" s="2">
        <f t="shared" si="531"/>
        <v>236.995</v>
      </c>
      <c r="L3817" s="2">
        <f t="shared" si="536"/>
        <v>237</v>
      </c>
      <c r="M3817" s="2">
        <f t="shared" si="537"/>
        <v>237</v>
      </c>
      <c r="N3817" s="2">
        <f t="shared" si="538"/>
        <v>236</v>
      </c>
      <c r="O3817">
        <f t="shared" si="532"/>
        <v>2022</v>
      </c>
      <c r="P3817" t="str">
        <f t="shared" si="533"/>
        <v>Oct</v>
      </c>
      <c r="Q3817" t="str">
        <f t="shared" si="534"/>
        <v>Oct-2022</v>
      </c>
      <c r="R3817" s="2" t="str">
        <f t="shared" si="539"/>
        <v>CHILDREN</v>
      </c>
    </row>
    <row r="3818" spans="1:18" x14ac:dyDescent="0.35">
      <c r="A3818" s="1">
        <v>44800</v>
      </c>
      <c r="B3818" t="s">
        <v>3850</v>
      </c>
      <c r="C3818">
        <v>36</v>
      </c>
      <c r="D3818" t="s">
        <v>9</v>
      </c>
      <c r="E3818" t="s">
        <v>22</v>
      </c>
      <c r="F3818" t="s">
        <v>23</v>
      </c>
      <c r="G3818" s="6">
        <f>VLOOKUP(F3818,S$11:$T$15, 2, FALSE)</f>
        <v>2440.2966694490819</v>
      </c>
      <c r="H3818" t="s">
        <v>28</v>
      </c>
      <c r="I3818" s="2">
        <v>3604.47</v>
      </c>
      <c r="J3818" t="str">
        <f t="shared" si="535"/>
        <v>18-39</v>
      </c>
      <c r="K3818" s="2">
        <f t="shared" si="531"/>
        <v>3964.9169999999999</v>
      </c>
      <c r="L3818" s="2">
        <f t="shared" si="536"/>
        <v>3965</v>
      </c>
      <c r="M3818" s="2">
        <f t="shared" si="537"/>
        <v>3965</v>
      </c>
      <c r="N3818" s="2">
        <f t="shared" si="538"/>
        <v>3964</v>
      </c>
      <c r="O3818">
        <f t="shared" si="532"/>
        <v>2022</v>
      </c>
      <c r="P3818" t="str">
        <f t="shared" si="533"/>
        <v>Aug</v>
      </c>
      <c r="Q3818" t="str">
        <f t="shared" si="534"/>
        <v>Aug-2022</v>
      </c>
      <c r="R3818" s="2" t="str">
        <f t="shared" si="539"/>
        <v>ADULTS</v>
      </c>
    </row>
    <row r="3819" spans="1:18" x14ac:dyDescent="0.35">
      <c r="A3819" s="1">
        <v>45030</v>
      </c>
      <c r="B3819" t="s">
        <v>3851</v>
      </c>
      <c r="C3819">
        <v>49</v>
      </c>
      <c r="D3819" t="s">
        <v>9</v>
      </c>
      <c r="E3819" t="s">
        <v>33</v>
      </c>
      <c r="F3819" t="s">
        <v>30</v>
      </c>
      <c r="G3819" s="6">
        <f>VLOOKUP(F3819,S$11:$T$15, 2, FALSE)</f>
        <v>2496.7676064257025</v>
      </c>
      <c r="H3819" t="s">
        <v>28</v>
      </c>
      <c r="I3819" s="2">
        <v>1599.02</v>
      </c>
      <c r="J3819" t="str">
        <f t="shared" si="535"/>
        <v>40-59</v>
      </c>
      <c r="K3819" s="2">
        <f t="shared" si="531"/>
        <v>1758.922</v>
      </c>
      <c r="L3819" s="2">
        <f t="shared" si="536"/>
        <v>1759</v>
      </c>
      <c r="M3819" s="2">
        <f t="shared" si="537"/>
        <v>1759</v>
      </c>
      <c r="N3819" s="2">
        <f t="shared" si="538"/>
        <v>1758</v>
      </c>
      <c r="O3819">
        <f t="shared" si="532"/>
        <v>2023</v>
      </c>
      <c r="P3819" t="str">
        <f t="shared" si="533"/>
        <v>Apr</v>
      </c>
      <c r="Q3819" t="str">
        <f t="shared" si="534"/>
        <v>Apr-2023</v>
      </c>
      <c r="R3819" s="2" t="str">
        <f t="shared" si="539"/>
        <v>ADULTS</v>
      </c>
    </row>
    <row r="3820" spans="1:18" x14ac:dyDescent="0.35">
      <c r="A3820" s="1">
        <v>44924</v>
      </c>
      <c r="B3820" t="s">
        <v>3852</v>
      </c>
      <c r="C3820">
        <v>25</v>
      </c>
      <c r="D3820" t="s">
        <v>21</v>
      </c>
      <c r="E3820" t="s">
        <v>25</v>
      </c>
      <c r="F3820" t="s">
        <v>11</v>
      </c>
      <c r="G3820" s="6">
        <f>VLOOKUP(F3820,S$11:$T$15, 2, FALSE)</f>
        <v>2503.6022787783868</v>
      </c>
      <c r="H3820" t="s">
        <v>17</v>
      </c>
      <c r="I3820" s="2">
        <v>1143.02</v>
      </c>
      <c r="J3820" t="str">
        <f t="shared" si="535"/>
        <v>18-39</v>
      </c>
      <c r="K3820" s="2">
        <f t="shared" si="531"/>
        <v>1257.3220000000001</v>
      </c>
      <c r="L3820" s="2">
        <f t="shared" si="536"/>
        <v>1257</v>
      </c>
      <c r="M3820" s="2">
        <f t="shared" si="537"/>
        <v>1258</v>
      </c>
      <c r="N3820" s="2">
        <f t="shared" si="538"/>
        <v>1257</v>
      </c>
      <c r="O3820">
        <f t="shared" si="532"/>
        <v>2022</v>
      </c>
      <c r="P3820" t="str">
        <f t="shared" si="533"/>
        <v>Dec</v>
      </c>
      <c r="Q3820" t="str">
        <f t="shared" si="534"/>
        <v>Dec-2022</v>
      </c>
      <c r="R3820" s="2" t="str">
        <f t="shared" si="539"/>
        <v>ADULTS</v>
      </c>
    </row>
    <row r="3821" spans="1:18" x14ac:dyDescent="0.35">
      <c r="A3821" s="1">
        <v>45244</v>
      </c>
      <c r="B3821" t="s">
        <v>3853</v>
      </c>
      <c r="C3821">
        <v>6</v>
      </c>
      <c r="D3821" t="s">
        <v>21</v>
      </c>
      <c r="E3821" t="s">
        <v>10</v>
      </c>
      <c r="F3821" t="s">
        <v>23</v>
      </c>
      <c r="G3821" s="6">
        <f>VLOOKUP(F3821,S$11:$T$15, 2, FALSE)</f>
        <v>2440.2966694490819</v>
      </c>
      <c r="H3821" t="s">
        <v>40</v>
      </c>
      <c r="I3821" s="2">
        <v>2056</v>
      </c>
      <c r="J3821" t="str">
        <f t="shared" si="535"/>
        <v>0-17</v>
      </c>
      <c r="K3821" s="2">
        <f t="shared" si="531"/>
        <v>2261.6000000000004</v>
      </c>
      <c r="L3821" s="2">
        <f t="shared" si="536"/>
        <v>2262</v>
      </c>
      <c r="M3821" s="2">
        <f t="shared" si="537"/>
        <v>2262</v>
      </c>
      <c r="N3821" s="2">
        <f t="shared" si="538"/>
        <v>2261</v>
      </c>
      <c r="O3821">
        <f t="shared" si="532"/>
        <v>2023</v>
      </c>
      <c r="P3821" t="str">
        <f t="shared" si="533"/>
        <v>Nov</v>
      </c>
      <c r="Q3821" t="str">
        <f t="shared" si="534"/>
        <v>Nov-2023</v>
      </c>
      <c r="R3821" s="2" t="str">
        <f t="shared" si="539"/>
        <v>CHILDREN</v>
      </c>
    </row>
    <row r="3822" spans="1:18" x14ac:dyDescent="0.35">
      <c r="A3822" s="1">
        <v>45145</v>
      </c>
      <c r="B3822" t="s">
        <v>3854</v>
      </c>
      <c r="C3822">
        <v>19</v>
      </c>
      <c r="D3822" t="s">
        <v>21</v>
      </c>
      <c r="E3822" t="s">
        <v>27</v>
      </c>
      <c r="F3822" t="s">
        <v>30</v>
      </c>
      <c r="G3822" s="6">
        <f>VLOOKUP(F3822,S$11:$T$15, 2, FALSE)</f>
        <v>2496.7676064257025</v>
      </c>
      <c r="H3822" t="s">
        <v>28</v>
      </c>
      <c r="I3822" s="2">
        <v>3004.67</v>
      </c>
      <c r="J3822" t="str">
        <f t="shared" si="535"/>
        <v>18-39</v>
      </c>
      <c r="K3822" s="2">
        <f t="shared" si="531"/>
        <v>3305.1370000000002</v>
      </c>
      <c r="L3822" s="2">
        <f t="shared" si="536"/>
        <v>3305</v>
      </c>
      <c r="M3822" s="2">
        <f t="shared" si="537"/>
        <v>3306</v>
      </c>
      <c r="N3822" s="2">
        <f t="shared" si="538"/>
        <v>3305</v>
      </c>
      <c r="O3822">
        <f t="shared" si="532"/>
        <v>2023</v>
      </c>
      <c r="P3822" t="str">
        <f t="shared" si="533"/>
        <v>Aug</v>
      </c>
      <c r="Q3822" t="str">
        <f t="shared" si="534"/>
        <v>Aug-2023</v>
      </c>
      <c r="R3822" s="2" t="str">
        <f t="shared" si="539"/>
        <v>ADULTS</v>
      </c>
    </row>
    <row r="3823" spans="1:18" x14ac:dyDescent="0.35">
      <c r="A3823" s="1">
        <v>45262</v>
      </c>
      <c r="B3823" t="s">
        <v>3855</v>
      </c>
      <c r="C3823">
        <v>65</v>
      </c>
      <c r="D3823" t="s">
        <v>14</v>
      </c>
      <c r="E3823" t="s">
        <v>19</v>
      </c>
      <c r="F3823" t="s">
        <v>16</v>
      </c>
      <c r="G3823" s="6">
        <f>VLOOKUP(F3823,S$11:$T$15, 2, FALSE)</f>
        <v>2509.1716796874998</v>
      </c>
      <c r="H3823" t="s">
        <v>28</v>
      </c>
      <c r="I3823" s="2">
        <v>405.29</v>
      </c>
      <c r="J3823" t="str">
        <f t="shared" si="535"/>
        <v>&gt;59</v>
      </c>
      <c r="K3823" s="2">
        <f t="shared" si="531"/>
        <v>445.81900000000007</v>
      </c>
      <c r="L3823" s="2">
        <f t="shared" si="536"/>
        <v>446</v>
      </c>
      <c r="M3823" s="2">
        <f t="shared" si="537"/>
        <v>446</v>
      </c>
      <c r="N3823" s="2">
        <f t="shared" si="538"/>
        <v>445</v>
      </c>
      <c r="O3823">
        <f t="shared" si="532"/>
        <v>2023</v>
      </c>
      <c r="P3823" t="str">
        <f t="shared" si="533"/>
        <v>Dec</v>
      </c>
      <c r="Q3823" t="str">
        <f t="shared" si="534"/>
        <v>Dec-2023</v>
      </c>
      <c r="R3823" s="2" t="str">
        <f t="shared" si="539"/>
        <v>ADULTS</v>
      </c>
    </row>
    <row r="3824" spans="1:18" x14ac:dyDescent="0.35">
      <c r="A3824" s="1">
        <v>45254</v>
      </c>
      <c r="B3824" t="s">
        <v>3856</v>
      </c>
      <c r="C3824">
        <v>28</v>
      </c>
      <c r="D3824" t="s">
        <v>9</v>
      </c>
      <c r="E3824" t="s">
        <v>25</v>
      </c>
      <c r="F3824" t="s">
        <v>16</v>
      </c>
      <c r="G3824" s="6">
        <f>VLOOKUP(F3824,S$11:$T$15, 2, FALSE)</f>
        <v>2509.1716796874998</v>
      </c>
      <c r="H3824" t="s">
        <v>40</v>
      </c>
      <c r="I3824" s="2">
        <v>2836.06</v>
      </c>
      <c r="J3824" t="str">
        <f t="shared" si="535"/>
        <v>18-39</v>
      </c>
      <c r="K3824" s="2">
        <f t="shared" si="531"/>
        <v>3119.6660000000002</v>
      </c>
      <c r="L3824" s="2">
        <f t="shared" si="536"/>
        <v>3120</v>
      </c>
      <c r="M3824" s="2">
        <f t="shared" si="537"/>
        <v>3120</v>
      </c>
      <c r="N3824" s="2">
        <f t="shared" si="538"/>
        <v>3119</v>
      </c>
      <c r="O3824">
        <f t="shared" si="532"/>
        <v>2023</v>
      </c>
      <c r="P3824" t="str">
        <f t="shared" si="533"/>
        <v>Nov</v>
      </c>
      <c r="Q3824" t="str">
        <f t="shared" si="534"/>
        <v>Nov-2023</v>
      </c>
      <c r="R3824" s="2" t="str">
        <f t="shared" si="539"/>
        <v>ADULTS</v>
      </c>
    </row>
    <row r="3825" spans="1:18" x14ac:dyDescent="0.35">
      <c r="A3825" s="1">
        <v>44789</v>
      </c>
      <c r="B3825" t="s">
        <v>3857</v>
      </c>
      <c r="C3825">
        <v>50</v>
      </c>
      <c r="D3825" t="s">
        <v>21</v>
      </c>
      <c r="E3825" t="s">
        <v>33</v>
      </c>
      <c r="F3825" t="s">
        <v>30</v>
      </c>
      <c r="G3825" s="6">
        <f>VLOOKUP(F3825,S$11:$T$15, 2, FALSE)</f>
        <v>2496.7676064257025</v>
      </c>
      <c r="H3825" t="s">
        <v>37</v>
      </c>
      <c r="I3825" s="2">
        <v>875.91</v>
      </c>
      <c r="J3825" t="str">
        <f t="shared" si="535"/>
        <v>40-59</v>
      </c>
      <c r="K3825" s="2">
        <f t="shared" si="531"/>
        <v>963.50100000000009</v>
      </c>
      <c r="L3825" s="2">
        <f t="shared" si="536"/>
        <v>964</v>
      </c>
      <c r="M3825" s="2">
        <f t="shared" si="537"/>
        <v>964</v>
      </c>
      <c r="N3825" s="2">
        <f t="shared" si="538"/>
        <v>963</v>
      </c>
      <c r="O3825">
        <f t="shared" si="532"/>
        <v>2022</v>
      </c>
      <c r="P3825" t="str">
        <f t="shared" si="533"/>
        <v>Aug</v>
      </c>
      <c r="Q3825" t="str">
        <f t="shared" si="534"/>
        <v>Aug-2022</v>
      </c>
      <c r="R3825" s="2" t="str">
        <f t="shared" si="539"/>
        <v>ADULTS</v>
      </c>
    </row>
    <row r="3826" spans="1:18" x14ac:dyDescent="0.35">
      <c r="A3826" s="1">
        <v>45209</v>
      </c>
      <c r="B3826" t="s">
        <v>3858</v>
      </c>
      <c r="C3826">
        <v>54</v>
      </c>
      <c r="D3826" t="s">
        <v>9</v>
      </c>
      <c r="E3826" t="s">
        <v>15</v>
      </c>
      <c r="F3826" t="s">
        <v>23</v>
      </c>
      <c r="G3826" s="6">
        <f>VLOOKUP(F3826,S$11:$T$15, 2, FALSE)</f>
        <v>2440.2966694490819</v>
      </c>
      <c r="H3826" t="s">
        <v>28</v>
      </c>
      <c r="I3826" s="2">
        <v>990.77</v>
      </c>
      <c r="J3826" t="str">
        <f t="shared" si="535"/>
        <v>40-59</v>
      </c>
      <c r="K3826" s="2">
        <f t="shared" si="531"/>
        <v>1089.847</v>
      </c>
      <c r="L3826" s="2">
        <f t="shared" si="536"/>
        <v>1090</v>
      </c>
      <c r="M3826" s="2">
        <f t="shared" si="537"/>
        <v>1090</v>
      </c>
      <c r="N3826" s="2">
        <f t="shared" si="538"/>
        <v>1089</v>
      </c>
      <c r="O3826">
        <f t="shared" si="532"/>
        <v>2023</v>
      </c>
      <c r="P3826" t="str">
        <f t="shared" si="533"/>
        <v>Oct</v>
      </c>
      <c r="Q3826" t="str">
        <f t="shared" si="534"/>
        <v>Oct-2023</v>
      </c>
      <c r="R3826" s="2" t="str">
        <f t="shared" si="539"/>
        <v>ADULTS</v>
      </c>
    </row>
    <row r="3827" spans="1:18" x14ac:dyDescent="0.35">
      <c r="A3827" s="1">
        <v>44677</v>
      </c>
      <c r="B3827" t="s">
        <v>3859</v>
      </c>
      <c r="C3827">
        <v>62</v>
      </c>
      <c r="D3827" t="s">
        <v>14</v>
      </c>
      <c r="E3827" t="s">
        <v>10</v>
      </c>
      <c r="F3827" t="s">
        <v>11</v>
      </c>
      <c r="G3827" s="6">
        <f>VLOOKUP(F3827,S$11:$T$15, 2, FALSE)</f>
        <v>2503.6022787783868</v>
      </c>
      <c r="H3827" t="s">
        <v>28</v>
      </c>
      <c r="I3827" s="2">
        <v>1839.94</v>
      </c>
      <c r="J3827" t="str">
        <f t="shared" si="535"/>
        <v>&gt;59</v>
      </c>
      <c r="K3827" s="2">
        <f t="shared" si="531"/>
        <v>2023.9340000000002</v>
      </c>
      <c r="L3827" s="2">
        <f t="shared" si="536"/>
        <v>2024</v>
      </c>
      <c r="M3827" s="2">
        <f t="shared" si="537"/>
        <v>2024</v>
      </c>
      <c r="N3827" s="2">
        <f t="shared" si="538"/>
        <v>2023</v>
      </c>
      <c r="O3827">
        <f t="shared" si="532"/>
        <v>2022</v>
      </c>
      <c r="P3827" t="str">
        <f t="shared" si="533"/>
        <v>Apr</v>
      </c>
      <c r="Q3827" t="str">
        <f t="shared" si="534"/>
        <v>Apr-2022</v>
      </c>
      <c r="R3827" s="2" t="str">
        <f t="shared" si="539"/>
        <v>ADULTS</v>
      </c>
    </row>
    <row r="3828" spans="1:18" x14ac:dyDescent="0.35">
      <c r="A3828" s="1">
        <v>44957</v>
      </c>
      <c r="B3828" t="s">
        <v>3860</v>
      </c>
      <c r="C3828">
        <v>53</v>
      </c>
      <c r="D3828" t="s">
        <v>21</v>
      </c>
      <c r="E3828" t="s">
        <v>35</v>
      </c>
      <c r="F3828" t="s">
        <v>23</v>
      </c>
      <c r="G3828" s="6">
        <f>VLOOKUP(F3828,S$11:$T$15, 2, FALSE)</f>
        <v>2440.2966694490819</v>
      </c>
      <c r="H3828" t="s">
        <v>12</v>
      </c>
      <c r="I3828" s="2">
        <v>2311.83</v>
      </c>
      <c r="J3828" t="str">
        <f t="shared" si="535"/>
        <v>40-59</v>
      </c>
      <c r="K3828" s="2">
        <f t="shared" si="531"/>
        <v>2543.0129999999999</v>
      </c>
      <c r="L3828" s="2">
        <f t="shared" si="536"/>
        <v>2543</v>
      </c>
      <c r="M3828" s="2">
        <f t="shared" si="537"/>
        <v>2544</v>
      </c>
      <c r="N3828" s="2">
        <f t="shared" si="538"/>
        <v>2543</v>
      </c>
      <c r="O3828">
        <f t="shared" si="532"/>
        <v>2023</v>
      </c>
      <c r="P3828" t="str">
        <f t="shared" si="533"/>
        <v>Jan</v>
      </c>
      <c r="Q3828" t="str">
        <f t="shared" si="534"/>
        <v>Jan-2023</v>
      </c>
      <c r="R3828" s="2" t="str">
        <f t="shared" si="539"/>
        <v>ADULTS</v>
      </c>
    </row>
    <row r="3829" spans="1:18" x14ac:dyDescent="0.35">
      <c r="A3829" s="1">
        <v>44635</v>
      </c>
      <c r="B3829" t="s">
        <v>3861</v>
      </c>
      <c r="C3829">
        <v>64</v>
      </c>
      <c r="D3829" t="s">
        <v>21</v>
      </c>
      <c r="E3829" t="s">
        <v>22</v>
      </c>
      <c r="F3829" t="s">
        <v>11</v>
      </c>
      <c r="G3829" s="6">
        <f>VLOOKUP(F3829,S$11:$T$15, 2, FALSE)</f>
        <v>2503.6022787783868</v>
      </c>
      <c r="H3829" t="s">
        <v>40</v>
      </c>
      <c r="I3829" s="2">
        <v>4362.62</v>
      </c>
      <c r="J3829" t="str">
        <f t="shared" si="535"/>
        <v>&gt;59</v>
      </c>
      <c r="K3829" s="2">
        <f t="shared" si="531"/>
        <v>4798.8820000000005</v>
      </c>
      <c r="L3829" s="2">
        <f t="shared" si="536"/>
        <v>4799</v>
      </c>
      <c r="M3829" s="2">
        <f t="shared" si="537"/>
        <v>4799</v>
      </c>
      <c r="N3829" s="2">
        <f t="shared" si="538"/>
        <v>4798</v>
      </c>
      <c r="O3829">
        <f t="shared" si="532"/>
        <v>2022</v>
      </c>
      <c r="P3829" t="str">
        <f t="shared" si="533"/>
        <v>Mar</v>
      </c>
      <c r="Q3829" t="str">
        <f t="shared" si="534"/>
        <v>Mar-2022</v>
      </c>
      <c r="R3829" s="2" t="str">
        <f t="shared" si="539"/>
        <v>ADULTS</v>
      </c>
    </row>
    <row r="3830" spans="1:18" x14ac:dyDescent="0.35">
      <c r="A3830" s="1">
        <v>45029</v>
      </c>
      <c r="B3830" t="s">
        <v>3862</v>
      </c>
      <c r="C3830">
        <v>59</v>
      </c>
      <c r="D3830" t="s">
        <v>14</v>
      </c>
      <c r="E3830" t="s">
        <v>35</v>
      </c>
      <c r="F3830" t="s">
        <v>30</v>
      </c>
      <c r="G3830" s="6">
        <f>VLOOKUP(F3830,S$11:$T$15, 2, FALSE)</f>
        <v>2496.7676064257025</v>
      </c>
      <c r="H3830" t="s">
        <v>17</v>
      </c>
      <c r="I3830" s="2">
        <v>1509.81</v>
      </c>
      <c r="J3830" t="str">
        <f t="shared" si="535"/>
        <v>40-59</v>
      </c>
      <c r="K3830" s="2">
        <f t="shared" si="531"/>
        <v>1660.7910000000002</v>
      </c>
      <c r="L3830" s="2">
        <f t="shared" si="536"/>
        <v>1661</v>
      </c>
      <c r="M3830" s="2">
        <f t="shared" si="537"/>
        <v>1661</v>
      </c>
      <c r="N3830" s="2">
        <f t="shared" si="538"/>
        <v>1660</v>
      </c>
      <c r="O3830">
        <f t="shared" si="532"/>
        <v>2023</v>
      </c>
      <c r="P3830" t="str">
        <f t="shared" si="533"/>
        <v>Apr</v>
      </c>
      <c r="Q3830" t="str">
        <f t="shared" si="534"/>
        <v>Apr-2023</v>
      </c>
      <c r="R3830" s="2" t="str">
        <f t="shared" si="539"/>
        <v>ADULTS</v>
      </c>
    </row>
    <row r="3831" spans="1:18" x14ac:dyDescent="0.35">
      <c r="A3831" s="1">
        <v>44828</v>
      </c>
      <c r="B3831" t="s">
        <v>3863</v>
      </c>
      <c r="C3831">
        <v>68</v>
      </c>
      <c r="D3831" t="s">
        <v>14</v>
      </c>
      <c r="E3831" t="s">
        <v>10</v>
      </c>
      <c r="F3831" t="s">
        <v>23</v>
      </c>
      <c r="G3831" s="6">
        <f>VLOOKUP(F3831,S$11:$T$15, 2, FALSE)</f>
        <v>2440.2966694490819</v>
      </c>
      <c r="H3831" t="s">
        <v>12</v>
      </c>
      <c r="I3831" s="2">
        <v>3015.33</v>
      </c>
      <c r="J3831" t="str">
        <f t="shared" si="535"/>
        <v>&gt;59</v>
      </c>
      <c r="K3831" s="2">
        <f t="shared" si="531"/>
        <v>3316.8630000000003</v>
      </c>
      <c r="L3831" s="2">
        <f t="shared" si="536"/>
        <v>3317</v>
      </c>
      <c r="M3831" s="2">
        <f t="shared" si="537"/>
        <v>3317</v>
      </c>
      <c r="N3831" s="2">
        <f t="shared" si="538"/>
        <v>3316</v>
      </c>
      <c r="O3831">
        <f t="shared" si="532"/>
        <v>2022</v>
      </c>
      <c r="P3831" t="str">
        <f t="shared" si="533"/>
        <v>Sep</v>
      </c>
      <c r="Q3831" t="str">
        <f t="shared" si="534"/>
        <v>Sep-2022</v>
      </c>
      <c r="R3831" s="2" t="str">
        <f t="shared" si="539"/>
        <v>ADULTS</v>
      </c>
    </row>
    <row r="3832" spans="1:18" x14ac:dyDescent="0.35">
      <c r="A3832" s="1">
        <v>45224</v>
      </c>
      <c r="B3832" t="s">
        <v>3864</v>
      </c>
      <c r="C3832">
        <v>84</v>
      </c>
      <c r="D3832" t="s">
        <v>9</v>
      </c>
      <c r="E3832" t="s">
        <v>15</v>
      </c>
      <c r="F3832" t="s">
        <v>11</v>
      </c>
      <c r="G3832" s="6">
        <f>VLOOKUP(F3832,S$11:$T$15, 2, FALSE)</f>
        <v>2503.6022787783868</v>
      </c>
      <c r="H3832" t="s">
        <v>40</v>
      </c>
      <c r="I3832" s="2">
        <v>3563.35</v>
      </c>
      <c r="J3832" t="str">
        <f t="shared" si="535"/>
        <v>&gt;59</v>
      </c>
      <c r="K3832" s="2">
        <f t="shared" si="531"/>
        <v>3919.6850000000004</v>
      </c>
      <c r="L3832" s="2">
        <f t="shared" si="536"/>
        <v>3920</v>
      </c>
      <c r="M3832" s="2">
        <f t="shared" si="537"/>
        <v>3920</v>
      </c>
      <c r="N3832" s="2">
        <f t="shared" si="538"/>
        <v>3919</v>
      </c>
      <c r="O3832">
        <f t="shared" si="532"/>
        <v>2023</v>
      </c>
      <c r="P3832" t="str">
        <f t="shared" si="533"/>
        <v>Oct</v>
      </c>
      <c r="Q3832" t="str">
        <f t="shared" si="534"/>
        <v>Oct-2023</v>
      </c>
      <c r="R3832" s="2" t="str">
        <f t="shared" si="539"/>
        <v>ADULTS</v>
      </c>
    </row>
    <row r="3833" spans="1:18" x14ac:dyDescent="0.35">
      <c r="A3833" s="1">
        <v>45271</v>
      </c>
      <c r="B3833" t="s">
        <v>3865</v>
      </c>
      <c r="C3833">
        <v>86</v>
      </c>
      <c r="D3833" t="s">
        <v>9</v>
      </c>
      <c r="E3833" t="s">
        <v>35</v>
      </c>
      <c r="F3833" t="s">
        <v>30</v>
      </c>
      <c r="G3833" s="6">
        <f>VLOOKUP(F3833,S$11:$T$15, 2, FALSE)</f>
        <v>2496.7676064257025</v>
      </c>
      <c r="H3833" t="s">
        <v>28</v>
      </c>
      <c r="I3833" s="2">
        <v>4322.8900000000003</v>
      </c>
      <c r="J3833" t="str">
        <f t="shared" si="535"/>
        <v>&gt;59</v>
      </c>
      <c r="K3833" s="2">
        <f t="shared" si="531"/>
        <v>4755.179000000001</v>
      </c>
      <c r="L3833" s="2">
        <f t="shared" si="536"/>
        <v>4755</v>
      </c>
      <c r="M3833" s="2">
        <f t="shared" si="537"/>
        <v>4756</v>
      </c>
      <c r="N3833" s="2">
        <f t="shared" si="538"/>
        <v>4755</v>
      </c>
      <c r="O3833">
        <f t="shared" si="532"/>
        <v>2023</v>
      </c>
      <c r="P3833" t="str">
        <f t="shared" si="533"/>
        <v>Dec</v>
      </c>
      <c r="Q3833" t="str">
        <f t="shared" si="534"/>
        <v>Dec-2023</v>
      </c>
      <c r="R3833" s="2" t="str">
        <f t="shared" si="539"/>
        <v>ADULTS</v>
      </c>
    </row>
    <row r="3834" spans="1:18" x14ac:dyDescent="0.35">
      <c r="A3834" s="1">
        <v>45005</v>
      </c>
      <c r="B3834" t="s">
        <v>3866</v>
      </c>
      <c r="C3834">
        <v>50</v>
      </c>
      <c r="D3834" t="s">
        <v>14</v>
      </c>
      <c r="E3834" t="s">
        <v>22</v>
      </c>
      <c r="F3834" t="s">
        <v>16</v>
      </c>
      <c r="G3834" s="6">
        <f>VLOOKUP(F3834,S$11:$T$15, 2, FALSE)</f>
        <v>2509.1716796874998</v>
      </c>
      <c r="H3834" t="s">
        <v>12</v>
      </c>
      <c r="I3834" s="2">
        <v>2331.19</v>
      </c>
      <c r="J3834" t="str">
        <f t="shared" si="535"/>
        <v>40-59</v>
      </c>
      <c r="K3834" s="2">
        <f t="shared" si="531"/>
        <v>2564.3090000000002</v>
      </c>
      <c r="L3834" s="2">
        <f t="shared" si="536"/>
        <v>2564</v>
      </c>
      <c r="M3834" s="2">
        <f t="shared" si="537"/>
        <v>2565</v>
      </c>
      <c r="N3834" s="2">
        <f t="shared" si="538"/>
        <v>2564</v>
      </c>
      <c r="O3834">
        <f t="shared" si="532"/>
        <v>2023</v>
      </c>
      <c r="P3834" t="str">
        <f t="shared" si="533"/>
        <v>Mar</v>
      </c>
      <c r="Q3834" t="str">
        <f t="shared" si="534"/>
        <v>Mar-2023</v>
      </c>
      <c r="R3834" s="2" t="str">
        <f t="shared" si="539"/>
        <v>ADULTS</v>
      </c>
    </row>
    <row r="3835" spans="1:18" x14ac:dyDescent="0.35">
      <c r="A3835" s="1">
        <v>44750</v>
      </c>
      <c r="B3835" t="s">
        <v>3867</v>
      </c>
      <c r="C3835">
        <v>13</v>
      </c>
      <c r="D3835" t="s">
        <v>21</v>
      </c>
      <c r="E3835" t="s">
        <v>15</v>
      </c>
      <c r="F3835" t="s">
        <v>11</v>
      </c>
      <c r="G3835" s="6">
        <f>VLOOKUP(F3835,S$11:$T$15, 2, FALSE)</f>
        <v>2503.6022787783868</v>
      </c>
      <c r="H3835" t="s">
        <v>12</v>
      </c>
      <c r="I3835" s="2">
        <v>3852.42</v>
      </c>
      <c r="J3835" t="str">
        <f t="shared" si="535"/>
        <v>0-17</v>
      </c>
      <c r="K3835" s="2">
        <f t="shared" si="531"/>
        <v>4237.6620000000003</v>
      </c>
      <c r="L3835" s="2">
        <f t="shared" si="536"/>
        <v>4238</v>
      </c>
      <c r="M3835" s="2">
        <f t="shared" si="537"/>
        <v>4238</v>
      </c>
      <c r="N3835" s="2">
        <f t="shared" si="538"/>
        <v>4237</v>
      </c>
      <c r="O3835">
        <f t="shared" si="532"/>
        <v>2022</v>
      </c>
      <c r="P3835" t="str">
        <f t="shared" si="533"/>
        <v>Jul</v>
      </c>
      <c r="Q3835" t="str">
        <f t="shared" si="534"/>
        <v>Jul-2022</v>
      </c>
      <c r="R3835" s="2" t="str">
        <f t="shared" si="539"/>
        <v>CHILDREN</v>
      </c>
    </row>
    <row r="3836" spans="1:18" x14ac:dyDescent="0.35">
      <c r="A3836" s="1">
        <v>44937</v>
      </c>
      <c r="B3836" t="s">
        <v>3868</v>
      </c>
      <c r="C3836">
        <v>78</v>
      </c>
      <c r="D3836" t="s">
        <v>9</v>
      </c>
      <c r="E3836" t="s">
        <v>19</v>
      </c>
      <c r="F3836" t="s">
        <v>11</v>
      </c>
      <c r="G3836" s="6">
        <f>VLOOKUP(F3836,S$11:$T$15, 2, FALSE)</f>
        <v>2503.6022787783868</v>
      </c>
      <c r="H3836" t="s">
        <v>37</v>
      </c>
      <c r="I3836" s="2">
        <v>3947.69</v>
      </c>
      <c r="J3836" t="str">
        <f t="shared" si="535"/>
        <v>&gt;59</v>
      </c>
      <c r="K3836" s="2">
        <f t="shared" si="531"/>
        <v>4342.4590000000007</v>
      </c>
      <c r="L3836" s="2">
        <f t="shared" si="536"/>
        <v>4342</v>
      </c>
      <c r="M3836" s="2">
        <f t="shared" si="537"/>
        <v>4343</v>
      </c>
      <c r="N3836" s="2">
        <f t="shared" si="538"/>
        <v>4342</v>
      </c>
      <c r="O3836">
        <f t="shared" si="532"/>
        <v>2023</v>
      </c>
      <c r="P3836" t="str">
        <f t="shared" si="533"/>
        <v>Jan</v>
      </c>
      <c r="Q3836" t="str">
        <f t="shared" si="534"/>
        <v>Jan-2023</v>
      </c>
      <c r="R3836" s="2" t="str">
        <f t="shared" si="539"/>
        <v>ADULTS</v>
      </c>
    </row>
    <row r="3837" spans="1:18" x14ac:dyDescent="0.35">
      <c r="A3837" s="1">
        <v>44717</v>
      </c>
      <c r="B3837" t="s">
        <v>3869</v>
      </c>
      <c r="C3837">
        <v>27</v>
      </c>
      <c r="D3837" t="s">
        <v>21</v>
      </c>
      <c r="E3837" t="s">
        <v>33</v>
      </c>
      <c r="F3837" t="s">
        <v>30</v>
      </c>
      <c r="G3837" s="6">
        <f>VLOOKUP(F3837,S$11:$T$15, 2, FALSE)</f>
        <v>2496.7676064257025</v>
      </c>
      <c r="H3837" t="s">
        <v>12</v>
      </c>
      <c r="I3837" s="2">
        <v>3927.68</v>
      </c>
      <c r="J3837" t="str">
        <f t="shared" si="535"/>
        <v>18-39</v>
      </c>
      <c r="K3837" s="2">
        <f t="shared" si="531"/>
        <v>4320.4480000000003</v>
      </c>
      <c r="L3837" s="2">
        <f t="shared" si="536"/>
        <v>4320</v>
      </c>
      <c r="M3837" s="2">
        <f t="shared" si="537"/>
        <v>4321</v>
      </c>
      <c r="N3837" s="2">
        <f t="shared" si="538"/>
        <v>4320</v>
      </c>
      <c r="O3837">
        <f t="shared" si="532"/>
        <v>2022</v>
      </c>
      <c r="P3837" t="str">
        <f t="shared" si="533"/>
        <v>Jun</v>
      </c>
      <c r="Q3837" t="str">
        <f t="shared" si="534"/>
        <v>Jun-2022</v>
      </c>
      <c r="R3837" s="2" t="str">
        <f t="shared" si="539"/>
        <v>ADULTS</v>
      </c>
    </row>
    <row r="3838" spans="1:18" x14ac:dyDescent="0.35">
      <c r="A3838" s="1">
        <v>44695</v>
      </c>
      <c r="B3838" t="s">
        <v>3870</v>
      </c>
      <c r="C3838">
        <v>30</v>
      </c>
      <c r="D3838" t="s">
        <v>9</v>
      </c>
      <c r="E3838" t="s">
        <v>15</v>
      </c>
      <c r="F3838" t="s">
        <v>16</v>
      </c>
      <c r="G3838" s="6">
        <f>VLOOKUP(F3838,S$11:$T$15, 2, FALSE)</f>
        <v>2509.1716796874998</v>
      </c>
      <c r="H3838" t="s">
        <v>67</v>
      </c>
      <c r="I3838" s="2">
        <v>1909.1</v>
      </c>
      <c r="J3838" t="str">
        <f t="shared" si="535"/>
        <v>18-39</v>
      </c>
      <c r="K3838" s="2">
        <f t="shared" si="531"/>
        <v>2100.0100000000002</v>
      </c>
      <c r="L3838" s="2">
        <f t="shared" si="536"/>
        <v>2100</v>
      </c>
      <c r="M3838" s="2">
        <f t="shared" si="537"/>
        <v>2101</v>
      </c>
      <c r="N3838" s="2">
        <f t="shared" si="538"/>
        <v>2100</v>
      </c>
      <c r="O3838">
        <f t="shared" si="532"/>
        <v>2022</v>
      </c>
      <c r="P3838" t="str">
        <f t="shared" si="533"/>
        <v>May</v>
      </c>
      <c r="Q3838" t="str">
        <f t="shared" si="534"/>
        <v>May-2022</v>
      </c>
      <c r="R3838" s="2" t="str">
        <f t="shared" si="539"/>
        <v>ADULTS</v>
      </c>
    </row>
    <row r="3839" spans="1:18" x14ac:dyDescent="0.35">
      <c r="A3839" s="1">
        <v>45092</v>
      </c>
      <c r="B3839" t="s">
        <v>3871</v>
      </c>
      <c r="C3839">
        <v>40</v>
      </c>
      <c r="D3839" t="s">
        <v>9</v>
      </c>
      <c r="E3839" t="s">
        <v>22</v>
      </c>
      <c r="F3839" t="s">
        <v>23</v>
      </c>
      <c r="G3839" s="6">
        <f>VLOOKUP(F3839,S$11:$T$15, 2, FALSE)</f>
        <v>2440.2966694490819</v>
      </c>
      <c r="H3839" t="s">
        <v>12</v>
      </c>
      <c r="I3839" s="2">
        <v>908.81</v>
      </c>
      <c r="J3839" t="str">
        <f t="shared" si="535"/>
        <v>40-59</v>
      </c>
      <c r="K3839" s="2">
        <f t="shared" si="531"/>
        <v>999.69100000000003</v>
      </c>
      <c r="L3839" s="2">
        <f t="shared" si="536"/>
        <v>1000</v>
      </c>
      <c r="M3839" s="2">
        <f t="shared" si="537"/>
        <v>1000</v>
      </c>
      <c r="N3839" s="2">
        <f t="shared" si="538"/>
        <v>999</v>
      </c>
      <c r="O3839">
        <f t="shared" si="532"/>
        <v>2023</v>
      </c>
      <c r="P3839" t="str">
        <f t="shared" si="533"/>
        <v>Jun</v>
      </c>
      <c r="Q3839" t="str">
        <f t="shared" si="534"/>
        <v>Jun-2023</v>
      </c>
      <c r="R3839" s="2" t="str">
        <f t="shared" si="539"/>
        <v>ADULTS</v>
      </c>
    </row>
    <row r="3840" spans="1:18" x14ac:dyDescent="0.35">
      <c r="A3840" s="1">
        <v>44683</v>
      </c>
      <c r="B3840" t="s">
        <v>3872</v>
      </c>
      <c r="C3840">
        <v>17</v>
      </c>
      <c r="D3840" t="s">
        <v>14</v>
      </c>
      <c r="E3840" t="s">
        <v>27</v>
      </c>
      <c r="F3840" t="s">
        <v>11</v>
      </c>
      <c r="G3840" s="6">
        <f>VLOOKUP(F3840,S$11:$T$15, 2, FALSE)</f>
        <v>2503.6022787783868</v>
      </c>
      <c r="H3840" t="s">
        <v>12</v>
      </c>
      <c r="I3840" s="2">
        <v>1224.3800000000001</v>
      </c>
      <c r="J3840" t="str">
        <f t="shared" si="535"/>
        <v>0-17</v>
      </c>
      <c r="K3840" s="2">
        <f t="shared" si="531"/>
        <v>1346.8180000000002</v>
      </c>
      <c r="L3840" s="2">
        <f t="shared" si="536"/>
        <v>1347</v>
      </c>
      <c r="M3840" s="2">
        <f t="shared" si="537"/>
        <v>1347</v>
      </c>
      <c r="N3840" s="2">
        <f t="shared" si="538"/>
        <v>1346</v>
      </c>
      <c r="O3840">
        <f t="shared" si="532"/>
        <v>2022</v>
      </c>
      <c r="P3840" t="str">
        <f t="shared" si="533"/>
        <v>May</v>
      </c>
      <c r="Q3840" t="str">
        <f t="shared" si="534"/>
        <v>May-2022</v>
      </c>
      <c r="R3840" s="2" t="str">
        <f t="shared" si="539"/>
        <v>CHILDREN</v>
      </c>
    </row>
    <row r="3841" spans="1:18" x14ac:dyDescent="0.35">
      <c r="A3841" s="1">
        <v>45208</v>
      </c>
      <c r="B3841" t="s">
        <v>3873</v>
      </c>
      <c r="C3841">
        <v>79</v>
      </c>
      <c r="D3841" t="s">
        <v>9</v>
      </c>
      <c r="E3841" t="s">
        <v>35</v>
      </c>
      <c r="F3841" t="s">
        <v>23</v>
      </c>
      <c r="G3841" s="6">
        <f>VLOOKUP(F3841,S$11:$T$15, 2, FALSE)</f>
        <v>2440.2966694490819</v>
      </c>
      <c r="H3841" t="s">
        <v>17</v>
      </c>
      <c r="I3841" s="2">
        <v>2760.26</v>
      </c>
      <c r="J3841" t="str">
        <f t="shared" si="535"/>
        <v>&gt;59</v>
      </c>
      <c r="K3841" s="2">
        <f t="shared" si="531"/>
        <v>3036.2860000000005</v>
      </c>
      <c r="L3841" s="2">
        <f t="shared" si="536"/>
        <v>3036</v>
      </c>
      <c r="M3841" s="2">
        <f t="shared" si="537"/>
        <v>3037</v>
      </c>
      <c r="N3841" s="2">
        <f t="shared" si="538"/>
        <v>3036</v>
      </c>
      <c r="O3841">
        <f t="shared" si="532"/>
        <v>2023</v>
      </c>
      <c r="P3841" t="str">
        <f t="shared" si="533"/>
        <v>Oct</v>
      </c>
      <c r="Q3841" t="str">
        <f t="shared" si="534"/>
        <v>Oct-2023</v>
      </c>
      <c r="R3841" s="2" t="str">
        <f t="shared" si="539"/>
        <v>ADULTS</v>
      </c>
    </row>
    <row r="3842" spans="1:18" x14ac:dyDescent="0.35">
      <c r="A3842" s="1">
        <v>45222</v>
      </c>
      <c r="B3842" t="s">
        <v>3874</v>
      </c>
      <c r="C3842">
        <v>94</v>
      </c>
      <c r="D3842" t="s">
        <v>21</v>
      </c>
      <c r="E3842" t="s">
        <v>19</v>
      </c>
      <c r="F3842" t="s">
        <v>23</v>
      </c>
      <c r="G3842" s="6">
        <f>VLOOKUP(F3842,S$11:$T$15, 2, FALSE)</f>
        <v>2440.2966694490819</v>
      </c>
      <c r="H3842" t="s">
        <v>28</v>
      </c>
      <c r="I3842" s="2">
        <v>4248.21</v>
      </c>
      <c r="J3842" t="str">
        <f t="shared" si="535"/>
        <v>&gt;59</v>
      </c>
      <c r="K3842" s="2">
        <f t="shared" ref="K3842:K3905" si="540">I3842*1.1</f>
        <v>4673.0310000000009</v>
      </c>
      <c r="L3842" s="2">
        <f t="shared" si="536"/>
        <v>4673</v>
      </c>
      <c r="M3842" s="2">
        <f t="shared" si="537"/>
        <v>4674</v>
      </c>
      <c r="N3842" s="2">
        <f t="shared" si="538"/>
        <v>4673</v>
      </c>
      <c r="O3842">
        <f t="shared" ref="O3842:O3905" si="541">YEAR(A3842)</f>
        <v>2023</v>
      </c>
      <c r="P3842" t="str">
        <f t="shared" ref="P3842:P3905" si="542">TEXT(A3842, "MMM")</f>
        <v>Oct</v>
      </c>
      <c r="Q3842" t="str">
        <f t="shared" ref="Q3842:Q3905" si="543">TEXT(A3842, "MMM-YYYY")</f>
        <v>Oct-2023</v>
      </c>
      <c r="R3842" s="2" t="str">
        <f t="shared" si="539"/>
        <v>ADULTS</v>
      </c>
    </row>
    <row r="3843" spans="1:18" x14ac:dyDescent="0.35">
      <c r="A3843" s="1">
        <v>44719</v>
      </c>
      <c r="B3843" t="s">
        <v>3875</v>
      </c>
      <c r="C3843">
        <v>89</v>
      </c>
      <c r="D3843" t="s">
        <v>21</v>
      </c>
      <c r="E3843" t="s">
        <v>33</v>
      </c>
      <c r="F3843" t="s">
        <v>11</v>
      </c>
      <c r="G3843" s="6">
        <f>VLOOKUP(F3843,S$11:$T$15, 2, FALSE)</f>
        <v>2503.6022787783868</v>
      </c>
      <c r="H3843" t="s">
        <v>40</v>
      </c>
      <c r="I3843" s="2">
        <v>4667.04</v>
      </c>
      <c r="J3843" t="str">
        <f t="shared" ref="J3843:J3906" si="544">IF(C3843&lt;=17,"0-17",IF(C3843&lt;=39, "18-39", IF(C3843&lt;=59, "40-59", "&gt;59")))</f>
        <v>&gt;59</v>
      </c>
      <c r="K3843" s="2">
        <f t="shared" si="540"/>
        <v>5133.7440000000006</v>
      </c>
      <c r="L3843" s="2">
        <f t="shared" ref="L3843:L3906" si="545">ROUND(K3843, 0)</f>
        <v>5134</v>
      </c>
      <c r="M3843" s="2">
        <f t="shared" ref="M3843:M3906" si="546">ROUNDUP(K3843, 0)</f>
        <v>5134</v>
      </c>
      <c r="N3843" s="2">
        <f t="shared" ref="N3843:N3906" si="547">ROUNDDOWN(K3843,0)</f>
        <v>5133</v>
      </c>
      <c r="O3843">
        <f t="shared" si="541"/>
        <v>2022</v>
      </c>
      <c r="P3843" t="str">
        <f t="shared" si="542"/>
        <v>Jun</v>
      </c>
      <c r="Q3843" t="str">
        <f t="shared" si="543"/>
        <v>Jun-2022</v>
      </c>
      <c r="R3843" s="2" t="str">
        <f t="shared" ref="R3843:R3906" si="548">IF(C3843&gt;=18, "ADULTS", "CHILDREN")</f>
        <v>ADULTS</v>
      </c>
    </row>
    <row r="3844" spans="1:18" x14ac:dyDescent="0.35">
      <c r="A3844" s="1">
        <v>45235</v>
      </c>
      <c r="B3844" t="s">
        <v>3876</v>
      </c>
      <c r="C3844">
        <v>93</v>
      </c>
      <c r="D3844" t="s">
        <v>21</v>
      </c>
      <c r="E3844" t="s">
        <v>33</v>
      </c>
      <c r="F3844" t="s">
        <v>23</v>
      </c>
      <c r="G3844" s="6">
        <f>VLOOKUP(F3844,S$11:$T$15, 2, FALSE)</f>
        <v>2440.2966694490819</v>
      </c>
      <c r="H3844" t="s">
        <v>37</v>
      </c>
      <c r="I3844" s="2">
        <v>4473.03</v>
      </c>
      <c r="J3844" t="str">
        <f t="shared" si="544"/>
        <v>&gt;59</v>
      </c>
      <c r="K3844" s="2">
        <f t="shared" si="540"/>
        <v>4920.3330000000005</v>
      </c>
      <c r="L3844" s="2">
        <f t="shared" si="545"/>
        <v>4920</v>
      </c>
      <c r="M3844" s="2">
        <f t="shared" si="546"/>
        <v>4921</v>
      </c>
      <c r="N3844" s="2">
        <f t="shared" si="547"/>
        <v>4920</v>
      </c>
      <c r="O3844">
        <f t="shared" si="541"/>
        <v>2023</v>
      </c>
      <c r="P3844" t="str">
        <f t="shared" si="542"/>
        <v>Nov</v>
      </c>
      <c r="Q3844" t="str">
        <f t="shared" si="543"/>
        <v>Nov-2023</v>
      </c>
      <c r="R3844" s="2" t="str">
        <f t="shared" si="548"/>
        <v>ADULTS</v>
      </c>
    </row>
    <row r="3845" spans="1:18" x14ac:dyDescent="0.35">
      <c r="A3845" s="1">
        <v>44909</v>
      </c>
      <c r="B3845" t="s">
        <v>3877</v>
      </c>
      <c r="C3845">
        <v>8</v>
      </c>
      <c r="D3845" t="s">
        <v>14</v>
      </c>
      <c r="E3845" t="s">
        <v>33</v>
      </c>
      <c r="F3845" t="s">
        <v>11</v>
      </c>
      <c r="G3845" s="6">
        <f>VLOOKUP(F3845,S$11:$T$15, 2, FALSE)</f>
        <v>2503.6022787783868</v>
      </c>
      <c r="H3845" t="s">
        <v>28</v>
      </c>
      <c r="I3845" s="2">
        <v>267.66000000000003</v>
      </c>
      <c r="J3845" t="str">
        <f t="shared" si="544"/>
        <v>0-17</v>
      </c>
      <c r="K3845" s="2">
        <f t="shared" si="540"/>
        <v>294.42600000000004</v>
      </c>
      <c r="L3845" s="2">
        <f t="shared" si="545"/>
        <v>294</v>
      </c>
      <c r="M3845" s="2">
        <f t="shared" si="546"/>
        <v>295</v>
      </c>
      <c r="N3845" s="2">
        <f t="shared" si="547"/>
        <v>294</v>
      </c>
      <c r="O3845">
        <f t="shared" si="541"/>
        <v>2022</v>
      </c>
      <c r="P3845" t="str">
        <f t="shared" si="542"/>
        <v>Dec</v>
      </c>
      <c r="Q3845" t="str">
        <f t="shared" si="543"/>
        <v>Dec-2022</v>
      </c>
      <c r="R3845" s="2" t="str">
        <f t="shared" si="548"/>
        <v>CHILDREN</v>
      </c>
    </row>
    <row r="3846" spans="1:18" x14ac:dyDescent="0.35">
      <c r="A3846" s="1">
        <v>44903</v>
      </c>
      <c r="B3846" t="s">
        <v>3878</v>
      </c>
      <c r="C3846">
        <v>87</v>
      </c>
      <c r="D3846" t="s">
        <v>9</v>
      </c>
      <c r="E3846" t="s">
        <v>10</v>
      </c>
      <c r="F3846" t="s">
        <v>16</v>
      </c>
      <c r="G3846" s="6">
        <f>VLOOKUP(F3846,S$11:$T$15, 2, FALSE)</f>
        <v>2509.1716796874998</v>
      </c>
      <c r="H3846" t="s">
        <v>12</v>
      </c>
      <c r="I3846" s="2">
        <v>3549.13</v>
      </c>
      <c r="J3846" t="str">
        <f t="shared" si="544"/>
        <v>&gt;59</v>
      </c>
      <c r="K3846" s="2">
        <f t="shared" si="540"/>
        <v>3904.0430000000006</v>
      </c>
      <c r="L3846" s="2">
        <f t="shared" si="545"/>
        <v>3904</v>
      </c>
      <c r="M3846" s="2">
        <f t="shared" si="546"/>
        <v>3905</v>
      </c>
      <c r="N3846" s="2">
        <f t="shared" si="547"/>
        <v>3904</v>
      </c>
      <c r="O3846">
        <f t="shared" si="541"/>
        <v>2022</v>
      </c>
      <c r="P3846" t="str">
        <f t="shared" si="542"/>
        <v>Dec</v>
      </c>
      <c r="Q3846" t="str">
        <f t="shared" si="543"/>
        <v>Dec-2022</v>
      </c>
      <c r="R3846" s="2" t="str">
        <f t="shared" si="548"/>
        <v>ADULTS</v>
      </c>
    </row>
    <row r="3847" spans="1:18" x14ac:dyDescent="0.35">
      <c r="A3847" s="1">
        <v>44692</v>
      </c>
      <c r="B3847" t="s">
        <v>3879</v>
      </c>
      <c r="C3847">
        <v>80</v>
      </c>
      <c r="D3847" t="s">
        <v>14</v>
      </c>
      <c r="E3847" t="s">
        <v>27</v>
      </c>
      <c r="F3847" t="s">
        <v>11</v>
      </c>
      <c r="G3847" s="6">
        <f>VLOOKUP(F3847,S$11:$T$15, 2, FALSE)</f>
        <v>2503.6022787783868</v>
      </c>
      <c r="H3847" t="s">
        <v>12</v>
      </c>
      <c r="I3847" s="2">
        <v>520.78</v>
      </c>
      <c r="J3847" t="str">
        <f t="shared" si="544"/>
        <v>&gt;59</v>
      </c>
      <c r="K3847" s="2">
        <f t="shared" si="540"/>
        <v>572.85800000000006</v>
      </c>
      <c r="L3847" s="2">
        <f t="shared" si="545"/>
        <v>573</v>
      </c>
      <c r="M3847" s="2">
        <f t="shared" si="546"/>
        <v>573</v>
      </c>
      <c r="N3847" s="2">
        <f t="shared" si="547"/>
        <v>572</v>
      </c>
      <c r="O3847">
        <f t="shared" si="541"/>
        <v>2022</v>
      </c>
      <c r="P3847" t="str">
        <f t="shared" si="542"/>
        <v>May</v>
      </c>
      <c r="Q3847" t="str">
        <f t="shared" si="543"/>
        <v>May-2022</v>
      </c>
      <c r="R3847" s="2" t="str">
        <f t="shared" si="548"/>
        <v>ADULTS</v>
      </c>
    </row>
    <row r="3848" spans="1:18" x14ac:dyDescent="0.35">
      <c r="A3848" s="1">
        <v>44624</v>
      </c>
      <c r="B3848" t="s">
        <v>3880</v>
      </c>
      <c r="C3848">
        <v>82</v>
      </c>
      <c r="D3848" t="s">
        <v>21</v>
      </c>
      <c r="E3848" t="s">
        <v>19</v>
      </c>
      <c r="F3848" t="s">
        <v>23</v>
      </c>
      <c r="G3848" s="6">
        <f>VLOOKUP(F3848,S$11:$T$15, 2, FALSE)</f>
        <v>2440.2966694490819</v>
      </c>
      <c r="H3848" t="s">
        <v>12</v>
      </c>
      <c r="I3848" s="2">
        <v>832.62</v>
      </c>
      <c r="J3848" t="str">
        <f t="shared" si="544"/>
        <v>&gt;59</v>
      </c>
      <c r="K3848" s="2">
        <f t="shared" si="540"/>
        <v>915.88200000000006</v>
      </c>
      <c r="L3848" s="2">
        <f t="shared" si="545"/>
        <v>916</v>
      </c>
      <c r="M3848" s="2">
        <f t="shared" si="546"/>
        <v>916</v>
      </c>
      <c r="N3848" s="2">
        <f t="shared" si="547"/>
        <v>915</v>
      </c>
      <c r="O3848">
        <f t="shared" si="541"/>
        <v>2022</v>
      </c>
      <c r="P3848" t="str">
        <f t="shared" si="542"/>
        <v>Mar</v>
      </c>
      <c r="Q3848" t="str">
        <f t="shared" si="543"/>
        <v>Mar-2022</v>
      </c>
      <c r="R3848" s="2" t="str">
        <f t="shared" si="548"/>
        <v>ADULTS</v>
      </c>
    </row>
    <row r="3849" spans="1:18" x14ac:dyDescent="0.35">
      <c r="A3849" s="1">
        <v>44925</v>
      </c>
      <c r="B3849" t="s">
        <v>3881</v>
      </c>
      <c r="C3849">
        <v>0</v>
      </c>
      <c r="D3849" t="s">
        <v>14</v>
      </c>
      <c r="E3849" t="s">
        <v>25</v>
      </c>
      <c r="F3849" t="s">
        <v>16</v>
      </c>
      <c r="G3849" s="6">
        <f>VLOOKUP(F3849,S$11:$T$15, 2, FALSE)</f>
        <v>2509.1716796874998</v>
      </c>
      <c r="H3849" t="s">
        <v>17</v>
      </c>
      <c r="I3849" s="2">
        <v>776.67</v>
      </c>
      <c r="J3849" t="str">
        <f t="shared" si="544"/>
        <v>0-17</v>
      </c>
      <c r="K3849" s="2">
        <f t="shared" si="540"/>
        <v>854.33699999999999</v>
      </c>
      <c r="L3849" s="2">
        <f t="shared" si="545"/>
        <v>854</v>
      </c>
      <c r="M3849" s="2">
        <f t="shared" si="546"/>
        <v>855</v>
      </c>
      <c r="N3849" s="2">
        <f t="shared" si="547"/>
        <v>854</v>
      </c>
      <c r="O3849">
        <f t="shared" si="541"/>
        <v>2022</v>
      </c>
      <c r="P3849" t="str">
        <f t="shared" si="542"/>
        <v>Dec</v>
      </c>
      <c r="Q3849" t="str">
        <f t="shared" si="543"/>
        <v>Dec-2022</v>
      </c>
      <c r="R3849" s="2" t="str">
        <f t="shared" si="548"/>
        <v>CHILDREN</v>
      </c>
    </row>
    <row r="3850" spans="1:18" x14ac:dyDescent="0.35">
      <c r="A3850" s="1">
        <v>44960</v>
      </c>
      <c r="B3850" t="s">
        <v>3882</v>
      </c>
      <c r="C3850">
        <v>64</v>
      </c>
      <c r="D3850" t="s">
        <v>21</v>
      </c>
      <c r="E3850" t="s">
        <v>35</v>
      </c>
      <c r="F3850" t="s">
        <v>16</v>
      </c>
      <c r="G3850" s="6">
        <f>VLOOKUP(F3850,S$11:$T$15, 2, FALSE)</f>
        <v>2509.1716796874998</v>
      </c>
      <c r="H3850" t="s">
        <v>28</v>
      </c>
      <c r="I3850" s="2">
        <v>564.4</v>
      </c>
      <c r="J3850" t="str">
        <f t="shared" si="544"/>
        <v>&gt;59</v>
      </c>
      <c r="K3850" s="2">
        <f t="shared" si="540"/>
        <v>620.84</v>
      </c>
      <c r="L3850" s="2">
        <f t="shared" si="545"/>
        <v>621</v>
      </c>
      <c r="M3850" s="2">
        <f t="shared" si="546"/>
        <v>621</v>
      </c>
      <c r="N3850" s="2">
        <f t="shared" si="547"/>
        <v>620</v>
      </c>
      <c r="O3850">
        <f t="shared" si="541"/>
        <v>2023</v>
      </c>
      <c r="P3850" t="str">
        <f t="shared" si="542"/>
        <v>Feb</v>
      </c>
      <c r="Q3850" t="str">
        <f t="shared" si="543"/>
        <v>Feb-2023</v>
      </c>
      <c r="R3850" s="2" t="str">
        <f t="shared" si="548"/>
        <v>ADULTS</v>
      </c>
    </row>
    <row r="3851" spans="1:18" x14ac:dyDescent="0.35">
      <c r="A3851" s="1">
        <v>45125</v>
      </c>
      <c r="B3851" t="s">
        <v>3883</v>
      </c>
      <c r="C3851">
        <v>89</v>
      </c>
      <c r="D3851" t="s">
        <v>21</v>
      </c>
      <c r="E3851" t="s">
        <v>35</v>
      </c>
      <c r="F3851" t="s">
        <v>23</v>
      </c>
      <c r="G3851" s="6">
        <f>VLOOKUP(F3851,S$11:$T$15, 2, FALSE)</f>
        <v>2440.2966694490819</v>
      </c>
      <c r="H3851" t="s">
        <v>12</v>
      </c>
      <c r="I3851" s="2">
        <v>88.88</v>
      </c>
      <c r="J3851" t="str">
        <f t="shared" si="544"/>
        <v>&gt;59</v>
      </c>
      <c r="K3851" s="2">
        <f t="shared" si="540"/>
        <v>97.768000000000001</v>
      </c>
      <c r="L3851" s="2">
        <f t="shared" si="545"/>
        <v>98</v>
      </c>
      <c r="M3851" s="2">
        <f t="shared" si="546"/>
        <v>98</v>
      </c>
      <c r="N3851" s="2">
        <f t="shared" si="547"/>
        <v>97</v>
      </c>
      <c r="O3851">
        <f t="shared" si="541"/>
        <v>2023</v>
      </c>
      <c r="P3851" t="str">
        <f t="shared" si="542"/>
        <v>Jul</v>
      </c>
      <c r="Q3851" t="str">
        <f t="shared" si="543"/>
        <v>Jul-2023</v>
      </c>
      <c r="R3851" s="2" t="str">
        <f t="shared" si="548"/>
        <v>ADULTS</v>
      </c>
    </row>
    <row r="3852" spans="1:18" x14ac:dyDescent="0.35">
      <c r="A3852" s="1">
        <v>44933</v>
      </c>
      <c r="B3852" t="s">
        <v>3884</v>
      </c>
      <c r="C3852">
        <v>82</v>
      </c>
      <c r="D3852" t="s">
        <v>14</v>
      </c>
      <c r="E3852" t="s">
        <v>19</v>
      </c>
      <c r="F3852" t="s">
        <v>16</v>
      </c>
      <c r="G3852" s="6">
        <f>VLOOKUP(F3852,S$11:$T$15, 2, FALSE)</f>
        <v>2509.1716796874998</v>
      </c>
      <c r="H3852" t="s">
        <v>17</v>
      </c>
      <c r="I3852" s="2">
        <v>3859.76</v>
      </c>
      <c r="J3852" t="str">
        <f t="shared" si="544"/>
        <v>&gt;59</v>
      </c>
      <c r="K3852" s="2">
        <f t="shared" si="540"/>
        <v>4245.7360000000008</v>
      </c>
      <c r="L3852" s="2">
        <f t="shared" si="545"/>
        <v>4246</v>
      </c>
      <c r="M3852" s="2">
        <f t="shared" si="546"/>
        <v>4246</v>
      </c>
      <c r="N3852" s="2">
        <f t="shared" si="547"/>
        <v>4245</v>
      </c>
      <c r="O3852">
        <f t="shared" si="541"/>
        <v>2023</v>
      </c>
      <c r="P3852" t="str">
        <f t="shared" si="542"/>
        <v>Jan</v>
      </c>
      <c r="Q3852" t="str">
        <f t="shared" si="543"/>
        <v>Jan-2023</v>
      </c>
      <c r="R3852" s="2" t="str">
        <f t="shared" si="548"/>
        <v>ADULTS</v>
      </c>
    </row>
    <row r="3853" spans="1:18" x14ac:dyDescent="0.35">
      <c r="A3853" s="1">
        <v>44659</v>
      </c>
      <c r="B3853" t="s">
        <v>3885</v>
      </c>
      <c r="C3853">
        <v>19</v>
      </c>
      <c r="D3853" t="s">
        <v>14</v>
      </c>
      <c r="E3853" t="s">
        <v>19</v>
      </c>
      <c r="F3853" t="s">
        <v>11</v>
      </c>
      <c r="G3853" s="6">
        <f>VLOOKUP(F3853,S$11:$T$15, 2, FALSE)</f>
        <v>2503.6022787783868</v>
      </c>
      <c r="H3853" t="s">
        <v>40</v>
      </c>
      <c r="I3853" s="2">
        <v>755.7</v>
      </c>
      <c r="J3853" t="str">
        <f t="shared" si="544"/>
        <v>18-39</v>
      </c>
      <c r="K3853" s="2">
        <f t="shared" si="540"/>
        <v>831.2700000000001</v>
      </c>
      <c r="L3853" s="2">
        <f t="shared" si="545"/>
        <v>831</v>
      </c>
      <c r="M3853" s="2">
        <f t="shared" si="546"/>
        <v>832</v>
      </c>
      <c r="N3853" s="2">
        <f t="shared" si="547"/>
        <v>831</v>
      </c>
      <c r="O3853">
        <f t="shared" si="541"/>
        <v>2022</v>
      </c>
      <c r="P3853" t="str">
        <f t="shared" si="542"/>
        <v>Apr</v>
      </c>
      <c r="Q3853" t="str">
        <f t="shared" si="543"/>
        <v>Apr-2022</v>
      </c>
      <c r="R3853" s="2" t="str">
        <f t="shared" si="548"/>
        <v>ADULTS</v>
      </c>
    </row>
    <row r="3854" spans="1:18" x14ac:dyDescent="0.35">
      <c r="A3854" s="1">
        <v>44664</v>
      </c>
      <c r="B3854" t="s">
        <v>3886</v>
      </c>
      <c r="C3854">
        <v>95</v>
      </c>
      <c r="D3854" t="s">
        <v>14</v>
      </c>
      <c r="E3854" t="s">
        <v>10</v>
      </c>
      <c r="F3854" t="s">
        <v>16</v>
      </c>
      <c r="G3854" s="6">
        <f>VLOOKUP(F3854,S$11:$T$15, 2, FALSE)</f>
        <v>2509.1716796874998</v>
      </c>
      <c r="H3854" t="s">
        <v>40</v>
      </c>
      <c r="I3854" s="2">
        <v>591.87</v>
      </c>
      <c r="J3854" t="str">
        <f t="shared" si="544"/>
        <v>&gt;59</v>
      </c>
      <c r="K3854" s="2">
        <f t="shared" si="540"/>
        <v>651.05700000000002</v>
      </c>
      <c r="L3854" s="2">
        <f t="shared" si="545"/>
        <v>651</v>
      </c>
      <c r="M3854" s="2">
        <f t="shared" si="546"/>
        <v>652</v>
      </c>
      <c r="N3854" s="2">
        <f t="shared" si="547"/>
        <v>651</v>
      </c>
      <c r="O3854">
        <f t="shared" si="541"/>
        <v>2022</v>
      </c>
      <c r="P3854" t="str">
        <f t="shared" si="542"/>
        <v>Apr</v>
      </c>
      <c r="Q3854" t="str">
        <f t="shared" si="543"/>
        <v>Apr-2022</v>
      </c>
      <c r="R3854" s="2" t="str">
        <f t="shared" si="548"/>
        <v>ADULTS</v>
      </c>
    </row>
    <row r="3855" spans="1:18" x14ac:dyDescent="0.35">
      <c r="A3855" s="1">
        <v>45059</v>
      </c>
      <c r="B3855" t="s">
        <v>3887</v>
      </c>
      <c r="C3855">
        <v>93</v>
      </c>
      <c r="D3855" t="s">
        <v>21</v>
      </c>
      <c r="E3855" t="s">
        <v>33</v>
      </c>
      <c r="F3855" t="s">
        <v>16</v>
      </c>
      <c r="G3855" s="6">
        <f>VLOOKUP(F3855,S$11:$T$15, 2, FALSE)</f>
        <v>2509.1716796874998</v>
      </c>
      <c r="H3855" t="s">
        <v>12</v>
      </c>
      <c r="I3855" s="2">
        <v>1222.19</v>
      </c>
      <c r="J3855" t="str">
        <f t="shared" si="544"/>
        <v>&gt;59</v>
      </c>
      <c r="K3855" s="2">
        <f t="shared" si="540"/>
        <v>1344.4090000000001</v>
      </c>
      <c r="L3855" s="2">
        <f t="shared" si="545"/>
        <v>1344</v>
      </c>
      <c r="M3855" s="2">
        <f t="shared" si="546"/>
        <v>1345</v>
      </c>
      <c r="N3855" s="2">
        <f t="shared" si="547"/>
        <v>1344</v>
      </c>
      <c r="O3855">
        <f t="shared" si="541"/>
        <v>2023</v>
      </c>
      <c r="P3855" t="str">
        <f t="shared" si="542"/>
        <v>May</v>
      </c>
      <c r="Q3855" t="str">
        <f t="shared" si="543"/>
        <v>May-2023</v>
      </c>
      <c r="R3855" s="2" t="str">
        <f t="shared" si="548"/>
        <v>ADULTS</v>
      </c>
    </row>
    <row r="3856" spans="1:18" x14ac:dyDescent="0.35">
      <c r="A3856" s="1">
        <v>45143</v>
      </c>
      <c r="B3856" t="s">
        <v>3888</v>
      </c>
      <c r="C3856">
        <v>39</v>
      </c>
      <c r="D3856" t="s">
        <v>9</v>
      </c>
      <c r="E3856" t="s">
        <v>19</v>
      </c>
      <c r="F3856" t="s">
        <v>16</v>
      </c>
      <c r="G3856" s="6">
        <f>VLOOKUP(F3856,S$11:$T$15, 2, FALSE)</f>
        <v>2509.1716796874998</v>
      </c>
      <c r="H3856" t="s">
        <v>40</v>
      </c>
      <c r="I3856" s="2">
        <v>3854.94</v>
      </c>
      <c r="J3856" t="str">
        <f t="shared" si="544"/>
        <v>18-39</v>
      </c>
      <c r="K3856" s="2">
        <f t="shared" si="540"/>
        <v>4240.4340000000002</v>
      </c>
      <c r="L3856" s="2">
        <f t="shared" si="545"/>
        <v>4240</v>
      </c>
      <c r="M3856" s="2">
        <f t="shared" si="546"/>
        <v>4241</v>
      </c>
      <c r="N3856" s="2">
        <f t="shared" si="547"/>
        <v>4240</v>
      </c>
      <c r="O3856">
        <f t="shared" si="541"/>
        <v>2023</v>
      </c>
      <c r="P3856" t="str">
        <f t="shared" si="542"/>
        <v>Aug</v>
      </c>
      <c r="Q3856" t="str">
        <f t="shared" si="543"/>
        <v>Aug-2023</v>
      </c>
      <c r="R3856" s="2" t="str">
        <f t="shared" si="548"/>
        <v>ADULTS</v>
      </c>
    </row>
    <row r="3857" spans="1:18" x14ac:dyDescent="0.35">
      <c r="A3857" s="1">
        <v>44897</v>
      </c>
      <c r="B3857" t="s">
        <v>3889</v>
      </c>
      <c r="C3857">
        <v>56</v>
      </c>
      <c r="D3857" t="s">
        <v>14</v>
      </c>
      <c r="E3857" t="s">
        <v>27</v>
      </c>
      <c r="F3857" t="s">
        <v>23</v>
      </c>
      <c r="G3857" s="6">
        <f>VLOOKUP(F3857,S$11:$T$15, 2, FALSE)</f>
        <v>2440.2966694490819</v>
      </c>
      <c r="H3857" t="s">
        <v>37</v>
      </c>
      <c r="I3857" s="2">
        <v>3142.54</v>
      </c>
      <c r="J3857" t="str">
        <f t="shared" si="544"/>
        <v>40-59</v>
      </c>
      <c r="K3857" s="2">
        <f t="shared" si="540"/>
        <v>3456.7940000000003</v>
      </c>
      <c r="L3857" s="2">
        <f t="shared" si="545"/>
        <v>3457</v>
      </c>
      <c r="M3857" s="2">
        <f t="shared" si="546"/>
        <v>3457</v>
      </c>
      <c r="N3857" s="2">
        <f t="shared" si="547"/>
        <v>3456</v>
      </c>
      <c r="O3857">
        <f t="shared" si="541"/>
        <v>2022</v>
      </c>
      <c r="P3857" t="str">
        <f t="shared" si="542"/>
        <v>Dec</v>
      </c>
      <c r="Q3857" t="str">
        <f t="shared" si="543"/>
        <v>Dec-2022</v>
      </c>
      <c r="R3857" s="2" t="str">
        <f t="shared" si="548"/>
        <v>ADULTS</v>
      </c>
    </row>
    <row r="3858" spans="1:18" x14ac:dyDescent="0.35">
      <c r="A3858" s="1">
        <v>45280</v>
      </c>
      <c r="B3858" t="s">
        <v>3890</v>
      </c>
      <c r="C3858">
        <v>95</v>
      </c>
      <c r="D3858" t="s">
        <v>9</v>
      </c>
      <c r="E3858" t="s">
        <v>25</v>
      </c>
      <c r="F3858" t="s">
        <v>11</v>
      </c>
      <c r="G3858" s="6">
        <f>VLOOKUP(F3858,S$11:$T$15, 2, FALSE)</f>
        <v>2503.6022787783868</v>
      </c>
      <c r="H3858" t="s">
        <v>17</v>
      </c>
      <c r="I3858" s="2">
        <v>1276.07</v>
      </c>
      <c r="J3858" t="str">
        <f t="shared" si="544"/>
        <v>&gt;59</v>
      </c>
      <c r="K3858" s="2">
        <f t="shared" si="540"/>
        <v>1403.6770000000001</v>
      </c>
      <c r="L3858" s="2">
        <f t="shared" si="545"/>
        <v>1404</v>
      </c>
      <c r="M3858" s="2">
        <f t="shared" si="546"/>
        <v>1404</v>
      </c>
      <c r="N3858" s="2">
        <f t="shared" si="547"/>
        <v>1403</v>
      </c>
      <c r="O3858">
        <f t="shared" si="541"/>
        <v>2023</v>
      </c>
      <c r="P3858" t="str">
        <f t="shared" si="542"/>
        <v>Dec</v>
      </c>
      <c r="Q3858" t="str">
        <f t="shared" si="543"/>
        <v>Dec-2023</v>
      </c>
      <c r="R3858" s="2" t="str">
        <f t="shared" si="548"/>
        <v>ADULTS</v>
      </c>
    </row>
    <row r="3859" spans="1:18" x14ac:dyDescent="0.35">
      <c r="A3859" s="1">
        <v>44671</v>
      </c>
      <c r="B3859" t="s">
        <v>3891</v>
      </c>
      <c r="C3859">
        <v>70</v>
      </c>
      <c r="D3859" t="s">
        <v>9</v>
      </c>
      <c r="E3859" t="s">
        <v>10</v>
      </c>
      <c r="F3859" t="s">
        <v>30</v>
      </c>
      <c r="G3859" s="6">
        <f>VLOOKUP(F3859,S$11:$T$15, 2, FALSE)</f>
        <v>2496.7676064257025</v>
      </c>
      <c r="H3859" t="s">
        <v>17</v>
      </c>
      <c r="I3859" s="2">
        <v>626.75</v>
      </c>
      <c r="J3859" t="str">
        <f t="shared" si="544"/>
        <v>&gt;59</v>
      </c>
      <c r="K3859" s="2">
        <f t="shared" si="540"/>
        <v>689.42500000000007</v>
      </c>
      <c r="L3859" s="2">
        <f t="shared" si="545"/>
        <v>689</v>
      </c>
      <c r="M3859" s="2">
        <f t="shared" si="546"/>
        <v>690</v>
      </c>
      <c r="N3859" s="2">
        <f t="shared" si="547"/>
        <v>689</v>
      </c>
      <c r="O3859">
        <f t="shared" si="541"/>
        <v>2022</v>
      </c>
      <c r="P3859" t="str">
        <f t="shared" si="542"/>
        <v>Apr</v>
      </c>
      <c r="Q3859" t="str">
        <f t="shared" si="543"/>
        <v>Apr-2022</v>
      </c>
      <c r="R3859" s="2" t="str">
        <f t="shared" si="548"/>
        <v>ADULTS</v>
      </c>
    </row>
    <row r="3860" spans="1:18" x14ac:dyDescent="0.35">
      <c r="A3860" s="1">
        <v>44741</v>
      </c>
      <c r="B3860" t="s">
        <v>3892</v>
      </c>
      <c r="C3860">
        <v>63</v>
      </c>
      <c r="D3860" t="s">
        <v>21</v>
      </c>
      <c r="E3860" t="s">
        <v>22</v>
      </c>
      <c r="F3860" t="s">
        <v>30</v>
      </c>
      <c r="G3860" s="6">
        <f>VLOOKUP(F3860,S$11:$T$15, 2, FALSE)</f>
        <v>2496.7676064257025</v>
      </c>
      <c r="H3860" t="s">
        <v>28</v>
      </c>
      <c r="I3860" s="2">
        <v>2147.34</v>
      </c>
      <c r="J3860" t="str">
        <f t="shared" si="544"/>
        <v>&gt;59</v>
      </c>
      <c r="K3860" s="2">
        <f t="shared" si="540"/>
        <v>2362.0740000000005</v>
      </c>
      <c r="L3860" s="2">
        <f t="shared" si="545"/>
        <v>2362</v>
      </c>
      <c r="M3860" s="2">
        <f t="shared" si="546"/>
        <v>2363</v>
      </c>
      <c r="N3860" s="2">
        <f t="shared" si="547"/>
        <v>2362</v>
      </c>
      <c r="O3860">
        <f t="shared" si="541"/>
        <v>2022</v>
      </c>
      <c r="P3860" t="str">
        <f t="shared" si="542"/>
        <v>Jun</v>
      </c>
      <c r="Q3860" t="str">
        <f t="shared" si="543"/>
        <v>Jun-2022</v>
      </c>
      <c r="R3860" s="2" t="str">
        <f t="shared" si="548"/>
        <v>ADULTS</v>
      </c>
    </row>
    <row r="3861" spans="1:18" x14ac:dyDescent="0.35">
      <c r="A3861" s="1">
        <v>44720</v>
      </c>
      <c r="B3861" t="s">
        <v>3893</v>
      </c>
      <c r="C3861">
        <v>79</v>
      </c>
      <c r="D3861" t="s">
        <v>9</v>
      </c>
      <c r="E3861" t="s">
        <v>27</v>
      </c>
      <c r="F3861" t="s">
        <v>23</v>
      </c>
      <c r="G3861" s="6">
        <f>VLOOKUP(F3861,S$11:$T$15, 2, FALSE)</f>
        <v>2440.2966694490819</v>
      </c>
      <c r="H3861" t="s">
        <v>12</v>
      </c>
      <c r="I3861" s="2">
        <v>387.09</v>
      </c>
      <c r="J3861" t="str">
        <f t="shared" si="544"/>
        <v>&gt;59</v>
      </c>
      <c r="K3861" s="2">
        <f t="shared" si="540"/>
        <v>425.79900000000004</v>
      </c>
      <c r="L3861" s="2">
        <f t="shared" si="545"/>
        <v>426</v>
      </c>
      <c r="M3861" s="2">
        <f t="shared" si="546"/>
        <v>426</v>
      </c>
      <c r="N3861" s="2">
        <f t="shared" si="547"/>
        <v>425</v>
      </c>
      <c r="O3861">
        <f t="shared" si="541"/>
        <v>2022</v>
      </c>
      <c r="P3861" t="str">
        <f t="shared" si="542"/>
        <v>Jun</v>
      </c>
      <c r="Q3861" t="str">
        <f t="shared" si="543"/>
        <v>Jun-2022</v>
      </c>
      <c r="R3861" s="2" t="str">
        <f t="shared" si="548"/>
        <v>ADULTS</v>
      </c>
    </row>
    <row r="3862" spans="1:18" x14ac:dyDescent="0.35">
      <c r="A3862" s="1">
        <v>44795</v>
      </c>
      <c r="B3862" t="s">
        <v>3894</v>
      </c>
      <c r="C3862">
        <v>9</v>
      </c>
      <c r="D3862" t="s">
        <v>14</v>
      </c>
      <c r="E3862" t="s">
        <v>15</v>
      </c>
      <c r="F3862" t="s">
        <v>11</v>
      </c>
      <c r="G3862" s="6">
        <f>VLOOKUP(F3862,S$11:$T$15, 2, FALSE)</f>
        <v>2503.6022787783868</v>
      </c>
      <c r="H3862" t="s">
        <v>67</v>
      </c>
      <c r="I3862" s="2">
        <v>1308.73</v>
      </c>
      <c r="J3862" t="str">
        <f t="shared" si="544"/>
        <v>0-17</v>
      </c>
      <c r="K3862" s="2">
        <f t="shared" si="540"/>
        <v>1439.6030000000001</v>
      </c>
      <c r="L3862" s="2">
        <f t="shared" si="545"/>
        <v>1440</v>
      </c>
      <c r="M3862" s="2">
        <f t="shared" si="546"/>
        <v>1440</v>
      </c>
      <c r="N3862" s="2">
        <f t="shared" si="547"/>
        <v>1439</v>
      </c>
      <c r="O3862">
        <f t="shared" si="541"/>
        <v>2022</v>
      </c>
      <c r="P3862" t="str">
        <f t="shared" si="542"/>
        <v>Aug</v>
      </c>
      <c r="Q3862" t="str">
        <f t="shared" si="543"/>
        <v>Aug-2022</v>
      </c>
      <c r="R3862" s="2" t="str">
        <f t="shared" si="548"/>
        <v>CHILDREN</v>
      </c>
    </row>
    <row r="3863" spans="1:18" x14ac:dyDescent="0.35">
      <c r="A3863" s="1">
        <v>44703</v>
      </c>
      <c r="B3863" t="s">
        <v>3895</v>
      </c>
      <c r="C3863">
        <v>35</v>
      </c>
      <c r="D3863" t="s">
        <v>14</v>
      </c>
      <c r="E3863" t="s">
        <v>25</v>
      </c>
      <c r="F3863" t="s">
        <v>30</v>
      </c>
      <c r="G3863" s="6">
        <f>VLOOKUP(F3863,S$11:$T$15, 2, FALSE)</f>
        <v>2496.7676064257025</v>
      </c>
      <c r="H3863" t="s">
        <v>17</v>
      </c>
      <c r="I3863" s="2">
        <v>1856.91</v>
      </c>
      <c r="J3863" t="str">
        <f t="shared" si="544"/>
        <v>18-39</v>
      </c>
      <c r="K3863" s="2">
        <f t="shared" si="540"/>
        <v>2042.6010000000003</v>
      </c>
      <c r="L3863" s="2">
        <f t="shared" si="545"/>
        <v>2043</v>
      </c>
      <c r="M3863" s="2">
        <f t="shared" si="546"/>
        <v>2043</v>
      </c>
      <c r="N3863" s="2">
        <f t="shared" si="547"/>
        <v>2042</v>
      </c>
      <c r="O3863">
        <f t="shared" si="541"/>
        <v>2022</v>
      </c>
      <c r="P3863" t="str">
        <f t="shared" si="542"/>
        <v>May</v>
      </c>
      <c r="Q3863" t="str">
        <f t="shared" si="543"/>
        <v>May-2022</v>
      </c>
      <c r="R3863" s="2" t="str">
        <f t="shared" si="548"/>
        <v>ADULTS</v>
      </c>
    </row>
    <row r="3864" spans="1:18" x14ac:dyDescent="0.35">
      <c r="A3864" s="1">
        <v>44705</v>
      </c>
      <c r="B3864" t="s">
        <v>3896</v>
      </c>
      <c r="C3864">
        <v>96</v>
      </c>
      <c r="D3864" t="s">
        <v>21</v>
      </c>
      <c r="E3864" t="s">
        <v>22</v>
      </c>
      <c r="F3864" t="s">
        <v>23</v>
      </c>
      <c r="G3864" s="6">
        <f>VLOOKUP(F3864,S$11:$T$15, 2, FALSE)</f>
        <v>2440.2966694490819</v>
      </c>
      <c r="H3864" t="s">
        <v>40</v>
      </c>
      <c r="I3864" s="2">
        <v>1834.55</v>
      </c>
      <c r="J3864" t="str">
        <f t="shared" si="544"/>
        <v>&gt;59</v>
      </c>
      <c r="K3864" s="2">
        <f t="shared" si="540"/>
        <v>2018.0050000000001</v>
      </c>
      <c r="L3864" s="2">
        <f t="shared" si="545"/>
        <v>2018</v>
      </c>
      <c r="M3864" s="2">
        <f t="shared" si="546"/>
        <v>2019</v>
      </c>
      <c r="N3864" s="2">
        <f t="shared" si="547"/>
        <v>2018</v>
      </c>
      <c r="O3864">
        <f t="shared" si="541"/>
        <v>2022</v>
      </c>
      <c r="P3864" t="str">
        <f t="shared" si="542"/>
        <v>May</v>
      </c>
      <c r="Q3864" t="str">
        <f t="shared" si="543"/>
        <v>May-2022</v>
      </c>
      <c r="R3864" s="2" t="str">
        <f t="shared" si="548"/>
        <v>ADULTS</v>
      </c>
    </row>
    <row r="3865" spans="1:18" x14ac:dyDescent="0.35">
      <c r="A3865" s="1">
        <v>44957</v>
      </c>
      <c r="B3865" t="s">
        <v>3897</v>
      </c>
      <c r="C3865">
        <v>61</v>
      </c>
      <c r="D3865" t="s">
        <v>21</v>
      </c>
      <c r="E3865" t="s">
        <v>22</v>
      </c>
      <c r="F3865" t="s">
        <v>30</v>
      </c>
      <c r="G3865" s="6">
        <f>VLOOKUP(F3865,S$11:$T$15, 2, FALSE)</f>
        <v>2496.7676064257025</v>
      </c>
      <c r="H3865" t="s">
        <v>40</v>
      </c>
      <c r="I3865" s="2">
        <v>3817.02</v>
      </c>
      <c r="J3865" t="str">
        <f t="shared" si="544"/>
        <v>&gt;59</v>
      </c>
      <c r="K3865" s="2">
        <f t="shared" si="540"/>
        <v>4198.7220000000007</v>
      </c>
      <c r="L3865" s="2">
        <f t="shared" si="545"/>
        <v>4199</v>
      </c>
      <c r="M3865" s="2">
        <f t="shared" si="546"/>
        <v>4199</v>
      </c>
      <c r="N3865" s="2">
        <f t="shared" si="547"/>
        <v>4198</v>
      </c>
      <c r="O3865">
        <f t="shared" si="541"/>
        <v>2023</v>
      </c>
      <c r="P3865" t="str">
        <f t="shared" si="542"/>
        <v>Jan</v>
      </c>
      <c r="Q3865" t="str">
        <f t="shared" si="543"/>
        <v>Jan-2023</v>
      </c>
      <c r="R3865" s="2" t="str">
        <f t="shared" si="548"/>
        <v>ADULTS</v>
      </c>
    </row>
    <row r="3866" spans="1:18" x14ac:dyDescent="0.35">
      <c r="A3866" s="1">
        <v>44935</v>
      </c>
      <c r="B3866" t="s">
        <v>3898</v>
      </c>
      <c r="C3866">
        <v>68</v>
      </c>
      <c r="D3866" t="s">
        <v>9</v>
      </c>
      <c r="E3866" t="s">
        <v>35</v>
      </c>
      <c r="F3866" t="s">
        <v>23</v>
      </c>
      <c r="G3866" s="6">
        <f>VLOOKUP(F3866,S$11:$T$15, 2, FALSE)</f>
        <v>2440.2966694490819</v>
      </c>
      <c r="H3866" t="s">
        <v>17</v>
      </c>
      <c r="I3866" s="2">
        <v>4758.7700000000004</v>
      </c>
      <c r="J3866" t="str">
        <f t="shared" si="544"/>
        <v>&gt;59</v>
      </c>
      <c r="K3866" s="2">
        <f t="shared" si="540"/>
        <v>5234.6470000000008</v>
      </c>
      <c r="L3866" s="2">
        <f t="shared" si="545"/>
        <v>5235</v>
      </c>
      <c r="M3866" s="2">
        <f t="shared" si="546"/>
        <v>5235</v>
      </c>
      <c r="N3866" s="2">
        <f t="shared" si="547"/>
        <v>5234</v>
      </c>
      <c r="O3866">
        <f t="shared" si="541"/>
        <v>2023</v>
      </c>
      <c r="P3866" t="str">
        <f t="shared" si="542"/>
        <v>Jan</v>
      </c>
      <c r="Q3866" t="str">
        <f t="shared" si="543"/>
        <v>Jan-2023</v>
      </c>
      <c r="R3866" s="2" t="str">
        <f t="shared" si="548"/>
        <v>ADULTS</v>
      </c>
    </row>
    <row r="3867" spans="1:18" x14ac:dyDescent="0.35">
      <c r="A3867" s="1">
        <v>45046</v>
      </c>
      <c r="B3867" t="s">
        <v>3899</v>
      </c>
      <c r="C3867">
        <v>54</v>
      </c>
      <c r="D3867" t="s">
        <v>14</v>
      </c>
      <c r="E3867" t="s">
        <v>25</v>
      </c>
      <c r="F3867" t="s">
        <v>23</v>
      </c>
      <c r="G3867" s="6">
        <f>VLOOKUP(F3867,S$11:$T$15, 2, FALSE)</f>
        <v>2440.2966694490819</v>
      </c>
      <c r="H3867" t="s">
        <v>67</v>
      </c>
      <c r="I3867" s="2">
        <v>3261.31</v>
      </c>
      <c r="J3867" t="str">
        <f t="shared" si="544"/>
        <v>40-59</v>
      </c>
      <c r="K3867" s="2">
        <f t="shared" si="540"/>
        <v>3587.4410000000003</v>
      </c>
      <c r="L3867" s="2">
        <f t="shared" si="545"/>
        <v>3587</v>
      </c>
      <c r="M3867" s="2">
        <f t="shared" si="546"/>
        <v>3588</v>
      </c>
      <c r="N3867" s="2">
        <f t="shared" si="547"/>
        <v>3587</v>
      </c>
      <c r="O3867">
        <f t="shared" si="541"/>
        <v>2023</v>
      </c>
      <c r="P3867" t="str">
        <f t="shared" si="542"/>
        <v>Apr</v>
      </c>
      <c r="Q3867" t="str">
        <f t="shared" si="543"/>
        <v>Apr-2023</v>
      </c>
      <c r="R3867" s="2" t="str">
        <f t="shared" si="548"/>
        <v>ADULTS</v>
      </c>
    </row>
    <row r="3868" spans="1:18" x14ac:dyDescent="0.35">
      <c r="A3868" s="1">
        <v>45202</v>
      </c>
      <c r="B3868" t="s">
        <v>3900</v>
      </c>
      <c r="C3868">
        <v>54</v>
      </c>
      <c r="D3868" t="s">
        <v>21</v>
      </c>
      <c r="E3868" t="s">
        <v>22</v>
      </c>
      <c r="F3868" t="s">
        <v>11</v>
      </c>
      <c r="G3868" s="6">
        <f>VLOOKUP(F3868,S$11:$T$15, 2, FALSE)</f>
        <v>2503.6022787783868</v>
      </c>
      <c r="H3868" t="s">
        <v>40</v>
      </c>
      <c r="I3868" s="2">
        <v>3289.53</v>
      </c>
      <c r="J3868" t="str">
        <f t="shared" si="544"/>
        <v>40-59</v>
      </c>
      <c r="K3868" s="2">
        <f t="shared" si="540"/>
        <v>3618.4830000000006</v>
      </c>
      <c r="L3868" s="2">
        <f t="shared" si="545"/>
        <v>3618</v>
      </c>
      <c r="M3868" s="2">
        <f t="shared" si="546"/>
        <v>3619</v>
      </c>
      <c r="N3868" s="2">
        <f t="shared" si="547"/>
        <v>3618</v>
      </c>
      <c r="O3868">
        <f t="shared" si="541"/>
        <v>2023</v>
      </c>
      <c r="P3868" t="str">
        <f t="shared" si="542"/>
        <v>Oct</v>
      </c>
      <c r="Q3868" t="str">
        <f t="shared" si="543"/>
        <v>Oct-2023</v>
      </c>
      <c r="R3868" s="2" t="str">
        <f t="shared" si="548"/>
        <v>ADULTS</v>
      </c>
    </row>
    <row r="3869" spans="1:18" x14ac:dyDescent="0.35">
      <c r="A3869" s="1">
        <v>44863</v>
      </c>
      <c r="B3869" t="s">
        <v>3901</v>
      </c>
      <c r="C3869">
        <v>84</v>
      </c>
      <c r="D3869" t="s">
        <v>21</v>
      </c>
      <c r="E3869" t="s">
        <v>22</v>
      </c>
      <c r="F3869" t="s">
        <v>30</v>
      </c>
      <c r="G3869" s="6">
        <f>VLOOKUP(F3869,S$11:$T$15, 2, FALSE)</f>
        <v>2496.7676064257025</v>
      </c>
      <c r="H3869" t="s">
        <v>28</v>
      </c>
      <c r="I3869" s="2">
        <v>1932.74</v>
      </c>
      <c r="J3869" t="str">
        <f t="shared" si="544"/>
        <v>&gt;59</v>
      </c>
      <c r="K3869" s="2">
        <f t="shared" si="540"/>
        <v>2126.0140000000001</v>
      </c>
      <c r="L3869" s="2">
        <f t="shared" si="545"/>
        <v>2126</v>
      </c>
      <c r="M3869" s="2">
        <f t="shared" si="546"/>
        <v>2127</v>
      </c>
      <c r="N3869" s="2">
        <f t="shared" si="547"/>
        <v>2126</v>
      </c>
      <c r="O3869">
        <f t="shared" si="541"/>
        <v>2022</v>
      </c>
      <c r="P3869" t="str">
        <f t="shared" si="542"/>
        <v>Oct</v>
      </c>
      <c r="Q3869" t="str">
        <f t="shared" si="543"/>
        <v>Oct-2022</v>
      </c>
      <c r="R3869" s="2" t="str">
        <f t="shared" si="548"/>
        <v>ADULTS</v>
      </c>
    </row>
    <row r="3870" spans="1:18" x14ac:dyDescent="0.35">
      <c r="A3870" s="1">
        <v>44662</v>
      </c>
      <c r="B3870" t="s">
        <v>3902</v>
      </c>
      <c r="C3870">
        <v>9</v>
      </c>
      <c r="D3870" t="s">
        <v>14</v>
      </c>
      <c r="E3870" t="s">
        <v>35</v>
      </c>
      <c r="F3870" t="s">
        <v>23</v>
      </c>
      <c r="G3870" s="6">
        <f>VLOOKUP(F3870,S$11:$T$15, 2, FALSE)</f>
        <v>2440.2966694490819</v>
      </c>
      <c r="H3870" t="s">
        <v>17</v>
      </c>
      <c r="I3870" s="2">
        <v>4673.8900000000003</v>
      </c>
      <c r="J3870" t="str">
        <f t="shared" si="544"/>
        <v>0-17</v>
      </c>
      <c r="K3870" s="2">
        <f t="shared" si="540"/>
        <v>5141.2790000000005</v>
      </c>
      <c r="L3870" s="2">
        <f t="shared" si="545"/>
        <v>5141</v>
      </c>
      <c r="M3870" s="2">
        <f t="shared" si="546"/>
        <v>5142</v>
      </c>
      <c r="N3870" s="2">
        <f t="shared" si="547"/>
        <v>5141</v>
      </c>
      <c r="O3870">
        <f t="shared" si="541"/>
        <v>2022</v>
      </c>
      <c r="P3870" t="str">
        <f t="shared" si="542"/>
        <v>Apr</v>
      </c>
      <c r="Q3870" t="str">
        <f t="shared" si="543"/>
        <v>Apr-2022</v>
      </c>
      <c r="R3870" s="2" t="str">
        <f t="shared" si="548"/>
        <v>CHILDREN</v>
      </c>
    </row>
    <row r="3871" spans="1:18" x14ac:dyDescent="0.35">
      <c r="A3871" s="1">
        <v>44789</v>
      </c>
      <c r="B3871" t="s">
        <v>3903</v>
      </c>
      <c r="C3871">
        <v>30</v>
      </c>
      <c r="D3871" t="s">
        <v>21</v>
      </c>
      <c r="E3871" t="s">
        <v>15</v>
      </c>
      <c r="F3871" t="s">
        <v>11</v>
      </c>
      <c r="G3871" s="6">
        <f>VLOOKUP(F3871,S$11:$T$15, 2, FALSE)</f>
        <v>2503.6022787783868</v>
      </c>
      <c r="H3871" t="s">
        <v>67</v>
      </c>
      <c r="I3871" s="2">
        <v>4462.37</v>
      </c>
      <c r="J3871" t="str">
        <f t="shared" si="544"/>
        <v>18-39</v>
      </c>
      <c r="K3871" s="2">
        <f t="shared" si="540"/>
        <v>4908.607</v>
      </c>
      <c r="L3871" s="2">
        <f t="shared" si="545"/>
        <v>4909</v>
      </c>
      <c r="M3871" s="2">
        <f t="shared" si="546"/>
        <v>4909</v>
      </c>
      <c r="N3871" s="2">
        <f t="shared" si="547"/>
        <v>4908</v>
      </c>
      <c r="O3871">
        <f t="shared" si="541"/>
        <v>2022</v>
      </c>
      <c r="P3871" t="str">
        <f t="shared" si="542"/>
        <v>Aug</v>
      </c>
      <c r="Q3871" t="str">
        <f t="shared" si="543"/>
        <v>Aug-2022</v>
      </c>
      <c r="R3871" s="2" t="str">
        <f t="shared" si="548"/>
        <v>ADULTS</v>
      </c>
    </row>
    <row r="3872" spans="1:18" x14ac:dyDescent="0.35">
      <c r="A3872" s="1">
        <v>44844</v>
      </c>
      <c r="B3872" t="s">
        <v>3904</v>
      </c>
      <c r="C3872">
        <v>19</v>
      </c>
      <c r="D3872" t="s">
        <v>9</v>
      </c>
      <c r="E3872" t="s">
        <v>27</v>
      </c>
      <c r="F3872" t="s">
        <v>23</v>
      </c>
      <c r="G3872" s="6">
        <f>VLOOKUP(F3872,S$11:$T$15, 2, FALSE)</f>
        <v>2440.2966694490819</v>
      </c>
      <c r="H3872" t="s">
        <v>12</v>
      </c>
      <c r="I3872" s="2">
        <v>983.22</v>
      </c>
      <c r="J3872" t="str">
        <f t="shared" si="544"/>
        <v>18-39</v>
      </c>
      <c r="K3872" s="2">
        <f t="shared" si="540"/>
        <v>1081.5420000000001</v>
      </c>
      <c r="L3872" s="2">
        <f t="shared" si="545"/>
        <v>1082</v>
      </c>
      <c r="M3872" s="2">
        <f t="shared" si="546"/>
        <v>1082</v>
      </c>
      <c r="N3872" s="2">
        <f t="shared" si="547"/>
        <v>1081</v>
      </c>
      <c r="O3872">
        <f t="shared" si="541"/>
        <v>2022</v>
      </c>
      <c r="P3872" t="str">
        <f t="shared" si="542"/>
        <v>Oct</v>
      </c>
      <c r="Q3872" t="str">
        <f t="shared" si="543"/>
        <v>Oct-2022</v>
      </c>
      <c r="R3872" s="2" t="str">
        <f t="shared" si="548"/>
        <v>ADULTS</v>
      </c>
    </row>
    <row r="3873" spans="1:18" x14ac:dyDescent="0.35">
      <c r="A3873" s="1">
        <v>44797</v>
      </c>
      <c r="B3873" t="s">
        <v>3905</v>
      </c>
      <c r="C3873">
        <v>64</v>
      </c>
      <c r="D3873" t="s">
        <v>9</v>
      </c>
      <c r="E3873" t="s">
        <v>10</v>
      </c>
      <c r="F3873" t="s">
        <v>16</v>
      </c>
      <c r="G3873" s="6">
        <f>VLOOKUP(F3873,S$11:$T$15, 2, FALSE)</f>
        <v>2509.1716796874998</v>
      </c>
      <c r="H3873" t="s">
        <v>12</v>
      </c>
      <c r="I3873" s="2">
        <v>3565.05</v>
      </c>
      <c r="J3873" t="str">
        <f t="shared" si="544"/>
        <v>&gt;59</v>
      </c>
      <c r="K3873" s="2">
        <f t="shared" si="540"/>
        <v>3921.5550000000003</v>
      </c>
      <c r="L3873" s="2">
        <f t="shared" si="545"/>
        <v>3922</v>
      </c>
      <c r="M3873" s="2">
        <f t="shared" si="546"/>
        <v>3922</v>
      </c>
      <c r="N3873" s="2">
        <f t="shared" si="547"/>
        <v>3921</v>
      </c>
      <c r="O3873">
        <f t="shared" si="541"/>
        <v>2022</v>
      </c>
      <c r="P3873" t="str">
        <f t="shared" si="542"/>
        <v>Aug</v>
      </c>
      <c r="Q3873" t="str">
        <f t="shared" si="543"/>
        <v>Aug-2022</v>
      </c>
      <c r="R3873" s="2" t="str">
        <f t="shared" si="548"/>
        <v>ADULTS</v>
      </c>
    </row>
    <row r="3874" spans="1:18" x14ac:dyDescent="0.35">
      <c r="A3874" s="1">
        <v>45010</v>
      </c>
      <c r="B3874" t="s">
        <v>3906</v>
      </c>
      <c r="C3874">
        <v>42</v>
      </c>
      <c r="D3874" t="s">
        <v>21</v>
      </c>
      <c r="E3874" t="s">
        <v>22</v>
      </c>
      <c r="F3874" t="s">
        <v>23</v>
      </c>
      <c r="G3874" s="6">
        <f>VLOOKUP(F3874,S$11:$T$15, 2, FALSE)</f>
        <v>2440.2966694490819</v>
      </c>
      <c r="H3874" t="s">
        <v>37</v>
      </c>
      <c r="I3874" s="2">
        <v>3231.74</v>
      </c>
      <c r="J3874" t="str">
        <f t="shared" si="544"/>
        <v>40-59</v>
      </c>
      <c r="K3874" s="2">
        <f t="shared" si="540"/>
        <v>3554.9140000000002</v>
      </c>
      <c r="L3874" s="2">
        <f t="shared" si="545"/>
        <v>3555</v>
      </c>
      <c r="M3874" s="2">
        <f t="shared" si="546"/>
        <v>3555</v>
      </c>
      <c r="N3874" s="2">
        <f t="shared" si="547"/>
        <v>3554</v>
      </c>
      <c r="O3874">
        <f t="shared" si="541"/>
        <v>2023</v>
      </c>
      <c r="P3874" t="str">
        <f t="shared" si="542"/>
        <v>Mar</v>
      </c>
      <c r="Q3874" t="str">
        <f t="shared" si="543"/>
        <v>Mar-2023</v>
      </c>
      <c r="R3874" s="2" t="str">
        <f t="shared" si="548"/>
        <v>ADULTS</v>
      </c>
    </row>
    <row r="3875" spans="1:18" x14ac:dyDescent="0.35">
      <c r="A3875" s="1">
        <v>44659</v>
      </c>
      <c r="B3875" t="s">
        <v>3907</v>
      </c>
      <c r="C3875">
        <v>77</v>
      </c>
      <c r="D3875" t="s">
        <v>9</v>
      </c>
      <c r="E3875" t="s">
        <v>33</v>
      </c>
      <c r="F3875" t="s">
        <v>23</v>
      </c>
      <c r="G3875" s="6">
        <f>VLOOKUP(F3875,S$11:$T$15, 2, FALSE)</f>
        <v>2440.2966694490819</v>
      </c>
      <c r="H3875" t="s">
        <v>12</v>
      </c>
      <c r="I3875" s="2">
        <v>4970.47</v>
      </c>
      <c r="J3875" t="str">
        <f t="shared" si="544"/>
        <v>&gt;59</v>
      </c>
      <c r="K3875" s="2">
        <f t="shared" si="540"/>
        <v>5467.5170000000007</v>
      </c>
      <c r="L3875" s="2">
        <f t="shared" si="545"/>
        <v>5468</v>
      </c>
      <c r="M3875" s="2">
        <f t="shared" si="546"/>
        <v>5468</v>
      </c>
      <c r="N3875" s="2">
        <f t="shared" si="547"/>
        <v>5467</v>
      </c>
      <c r="O3875">
        <f t="shared" si="541"/>
        <v>2022</v>
      </c>
      <c r="P3875" t="str">
        <f t="shared" si="542"/>
        <v>Apr</v>
      </c>
      <c r="Q3875" t="str">
        <f t="shared" si="543"/>
        <v>Apr-2022</v>
      </c>
      <c r="R3875" s="2" t="str">
        <f t="shared" si="548"/>
        <v>ADULTS</v>
      </c>
    </row>
    <row r="3876" spans="1:18" x14ac:dyDescent="0.35">
      <c r="A3876" s="1">
        <v>44606</v>
      </c>
      <c r="B3876" t="s">
        <v>3908</v>
      </c>
      <c r="C3876">
        <v>54</v>
      </c>
      <c r="D3876" t="s">
        <v>9</v>
      </c>
      <c r="E3876" t="s">
        <v>27</v>
      </c>
      <c r="F3876" t="s">
        <v>30</v>
      </c>
      <c r="G3876" s="6">
        <f>VLOOKUP(F3876,S$11:$T$15, 2, FALSE)</f>
        <v>2496.7676064257025</v>
      </c>
      <c r="H3876" t="s">
        <v>37</v>
      </c>
      <c r="I3876" s="2">
        <v>303.93</v>
      </c>
      <c r="J3876" t="str">
        <f t="shared" si="544"/>
        <v>40-59</v>
      </c>
      <c r="K3876" s="2">
        <f t="shared" si="540"/>
        <v>334.32300000000004</v>
      </c>
      <c r="L3876" s="2">
        <f t="shared" si="545"/>
        <v>334</v>
      </c>
      <c r="M3876" s="2">
        <f t="shared" si="546"/>
        <v>335</v>
      </c>
      <c r="N3876" s="2">
        <f t="shared" si="547"/>
        <v>334</v>
      </c>
      <c r="O3876">
        <f t="shared" si="541"/>
        <v>2022</v>
      </c>
      <c r="P3876" t="str">
        <f t="shared" si="542"/>
        <v>Feb</v>
      </c>
      <c r="Q3876" t="str">
        <f t="shared" si="543"/>
        <v>Feb-2022</v>
      </c>
      <c r="R3876" s="2" t="str">
        <f t="shared" si="548"/>
        <v>ADULTS</v>
      </c>
    </row>
    <row r="3877" spans="1:18" x14ac:dyDescent="0.35">
      <c r="A3877" s="1">
        <v>44905</v>
      </c>
      <c r="B3877" t="s">
        <v>3909</v>
      </c>
      <c r="C3877">
        <v>46</v>
      </c>
      <c r="D3877" t="s">
        <v>21</v>
      </c>
      <c r="E3877" t="s">
        <v>35</v>
      </c>
      <c r="F3877" t="s">
        <v>16</v>
      </c>
      <c r="G3877" s="6">
        <f>VLOOKUP(F3877,S$11:$T$15, 2, FALSE)</f>
        <v>2509.1716796874998</v>
      </c>
      <c r="H3877" t="s">
        <v>17</v>
      </c>
      <c r="I3877" s="2">
        <v>839.14</v>
      </c>
      <c r="J3877" t="str">
        <f t="shared" si="544"/>
        <v>40-59</v>
      </c>
      <c r="K3877" s="2">
        <f t="shared" si="540"/>
        <v>923.05400000000009</v>
      </c>
      <c r="L3877" s="2">
        <f t="shared" si="545"/>
        <v>923</v>
      </c>
      <c r="M3877" s="2">
        <f t="shared" si="546"/>
        <v>924</v>
      </c>
      <c r="N3877" s="2">
        <f t="shared" si="547"/>
        <v>923</v>
      </c>
      <c r="O3877">
        <f t="shared" si="541"/>
        <v>2022</v>
      </c>
      <c r="P3877" t="str">
        <f t="shared" si="542"/>
        <v>Dec</v>
      </c>
      <c r="Q3877" t="str">
        <f t="shared" si="543"/>
        <v>Dec-2022</v>
      </c>
      <c r="R3877" s="2" t="str">
        <f t="shared" si="548"/>
        <v>ADULTS</v>
      </c>
    </row>
    <row r="3878" spans="1:18" x14ac:dyDescent="0.35">
      <c r="A3878" s="1">
        <v>45028</v>
      </c>
      <c r="B3878" t="s">
        <v>3910</v>
      </c>
      <c r="C3878">
        <v>24</v>
      </c>
      <c r="D3878" t="s">
        <v>9</v>
      </c>
      <c r="E3878" t="s">
        <v>10</v>
      </c>
      <c r="F3878" t="s">
        <v>11</v>
      </c>
      <c r="G3878" s="6">
        <f>VLOOKUP(F3878,S$11:$T$15, 2, FALSE)</f>
        <v>2503.6022787783868</v>
      </c>
      <c r="H3878" t="s">
        <v>37</v>
      </c>
      <c r="I3878" s="2">
        <v>2045.51</v>
      </c>
      <c r="J3878" t="str">
        <f t="shared" si="544"/>
        <v>18-39</v>
      </c>
      <c r="K3878" s="2">
        <f t="shared" si="540"/>
        <v>2250.0610000000001</v>
      </c>
      <c r="L3878" s="2">
        <f t="shared" si="545"/>
        <v>2250</v>
      </c>
      <c r="M3878" s="2">
        <f t="shared" si="546"/>
        <v>2251</v>
      </c>
      <c r="N3878" s="2">
        <f t="shared" si="547"/>
        <v>2250</v>
      </c>
      <c r="O3878">
        <f t="shared" si="541"/>
        <v>2023</v>
      </c>
      <c r="P3878" t="str">
        <f t="shared" si="542"/>
        <v>Apr</v>
      </c>
      <c r="Q3878" t="str">
        <f t="shared" si="543"/>
        <v>Apr-2023</v>
      </c>
      <c r="R3878" s="2" t="str">
        <f t="shared" si="548"/>
        <v>ADULTS</v>
      </c>
    </row>
    <row r="3879" spans="1:18" x14ac:dyDescent="0.35">
      <c r="A3879" s="1">
        <v>44898</v>
      </c>
      <c r="B3879" t="s">
        <v>3911</v>
      </c>
      <c r="C3879">
        <v>34</v>
      </c>
      <c r="D3879" t="s">
        <v>21</v>
      </c>
      <c r="E3879" t="s">
        <v>22</v>
      </c>
      <c r="F3879" t="s">
        <v>11</v>
      </c>
      <c r="G3879" s="6">
        <f>VLOOKUP(F3879,S$11:$T$15, 2, FALSE)</f>
        <v>2503.6022787783868</v>
      </c>
      <c r="H3879" t="s">
        <v>28</v>
      </c>
      <c r="I3879" s="2">
        <v>1983.84</v>
      </c>
      <c r="J3879" t="str">
        <f t="shared" si="544"/>
        <v>18-39</v>
      </c>
      <c r="K3879" s="2">
        <f t="shared" si="540"/>
        <v>2182.2240000000002</v>
      </c>
      <c r="L3879" s="2">
        <f t="shared" si="545"/>
        <v>2182</v>
      </c>
      <c r="M3879" s="2">
        <f t="shared" si="546"/>
        <v>2183</v>
      </c>
      <c r="N3879" s="2">
        <f t="shared" si="547"/>
        <v>2182</v>
      </c>
      <c r="O3879">
        <f t="shared" si="541"/>
        <v>2022</v>
      </c>
      <c r="P3879" t="str">
        <f t="shared" si="542"/>
        <v>Dec</v>
      </c>
      <c r="Q3879" t="str">
        <f t="shared" si="543"/>
        <v>Dec-2022</v>
      </c>
      <c r="R3879" s="2" t="str">
        <f t="shared" si="548"/>
        <v>ADULTS</v>
      </c>
    </row>
    <row r="3880" spans="1:18" x14ac:dyDescent="0.35">
      <c r="A3880" s="1">
        <v>44841</v>
      </c>
      <c r="B3880" t="s">
        <v>3912</v>
      </c>
      <c r="C3880">
        <v>13</v>
      </c>
      <c r="D3880" t="s">
        <v>21</v>
      </c>
      <c r="E3880" t="s">
        <v>33</v>
      </c>
      <c r="F3880" t="s">
        <v>16</v>
      </c>
      <c r="G3880" s="6">
        <f>VLOOKUP(F3880,S$11:$T$15, 2, FALSE)</f>
        <v>2509.1716796874998</v>
      </c>
      <c r="H3880" t="s">
        <v>12</v>
      </c>
      <c r="I3880" s="2">
        <v>1485.94</v>
      </c>
      <c r="J3880" t="str">
        <f t="shared" si="544"/>
        <v>0-17</v>
      </c>
      <c r="K3880" s="2">
        <f t="shared" si="540"/>
        <v>1634.5340000000001</v>
      </c>
      <c r="L3880" s="2">
        <f t="shared" si="545"/>
        <v>1635</v>
      </c>
      <c r="M3880" s="2">
        <f t="shared" si="546"/>
        <v>1635</v>
      </c>
      <c r="N3880" s="2">
        <f t="shared" si="547"/>
        <v>1634</v>
      </c>
      <c r="O3880">
        <f t="shared" si="541"/>
        <v>2022</v>
      </c>
      <c r="P3880" t="str">
        <f t="shared" si="542"/>
        <v>Oct</v>
      </c>
      <c r="Q3880" t="str">
        <f t="shared" si="543"/>
        <v>Oct-2022</v>
      </c>
      <c r="R3880" s="2" t="str">
        <f t="shared" si="548"/>
        <v>CHILDREN</v>
      </c>
    </row>
    <row r="3881" spans="1:18" x14ac:dyDescent="0.35">
      <c r="A3881" s="1">
        <v>44821</v>
      </c>
      <c r="B3881" t="s">
        <v>3913</v>
      </c>
      <c r="C3881">
        <v>38</v>
      </c>
      <c r="D3881" t="s">
        <v>9</v>
      </c>
      <c r="E3881" t="s">
        <v>35</v>
      </c>
      <c r="F3881" t="s">
        <v>30</v>
      </c>
      <c r="G3881" s="6">
        <f>VLOOKUP(F3881,S$11:$T$15, 2, FALSE)</f>
        <v>2496.7676064257025</v>
      </c>
      <c r="H3881" t="s">
        <v>28</v>
      </c>
      <c r="I3881" s="2">
        <v>4655.07</v>
      </c>
      <c r="J3881" t="str">
        <f t="shared" si="544"/>
        <v>18-39</v>
      </c>
      <c r="K3881" s="2">
        <f t="shared" si="540"/>
        <v>5120.5770000000002</v>
      </c>
      <c r="L3881" s="2">
        <f t="shared" si="545"/>
        <v>5121</v>
      </c>
      <c r="M3881" s="2">
        <f t="shared" si="546"/>
        <v>5121</v>
      </c>
      <c r="N3881" s="2">
        <f t="shared" si="547"/>
        <v>5120</v>
      </c>
      <c r="O3881">
        <f t="shared" si="541"/>
        <v>2022</v>
      </c>
      <c r="P3881" t="str">
        <f t="shared" si="542"/>
        <v>Sep</v>
      </c>
      <c r="Q3881" t="str">
        <f t="shared" si="543"/>
        <v>Sep-2022</v>
      </c>
      <c r="R3881" s="2" t="str">
        <f t="shared" si="548"/>
        <v>ADULTS</v>
      </c>
    </row>
    <row r="3882" spans="1:18" x14ac:dyDescent="0.35">
      <c r="A3882" s="1">
        <v>45032</v>
      </c>
      <c r="B3882" t="s">
        <v>3914</v>
      </c>
      <c r="C3882">
        <v>52</v>
      </c>
      <c r="D3882" t="s">
        <v>9</v>
      </c>
      <c r="E3882" t="s">
        <v>22</v>
      </c>
      <c r="F3882" t="s">
        <v>23</v>
      </c>
      <c r="G3882" s="6">
        <f>VLOOKUP(F3882,S$11:$T$15, 2, FALSE)</f>
        <v>2440.2966694490819</v>
      </c>
      <c r="H3882" t="s">
        <v>12</v>
      </c>
      <c r="I3882" s="2">
        <v>1645.85</v>
      </c>
      <c r="J3882" t="str">
        <f t="shared" si="544"/>
        <v>40-59</v>
      </c>
      <c r="K3882" s="2">
        <f t="shared" si="540"/>
        <v>1810.4349999999999</v>
      </c>
      <c r="L3882" s="2">
        <f t="shared" si="545"/>
        <v>1810</v>
      </c>
      <c r="M3882" s="2">
        <f t="shared" si="546"/>
        <v>1811</v>
      </c>
      <c r="N3882" s="2">
        <f t="shared" si="547"/>
        <v>1810</v>
      </c>
      <c r="O3882">
        <f t="shared" si="541"/>
        <v>2023</v>
      </c>
      <c r="P3882" t="str">
        <f t="shared" si="542"/>
        <v>Apr</v>
      </c>
      <c r="Q3882" t="str">
        <f t="shared" si="543"/>
        <v>Apr-2023</v>
      </c>
      <c r="R3882" s="2" t="str">
        <f t="shared" si="548"/>
        <v>ADULTS</v>
      </c>
    </row>
    <row r="3883" spans="1:18" x14ac:dyDescent="0.35">
      <c r="A3883" s="1">
        <v>44568</v>
      </c>
      <c r="B3883" t="s">
        <v>3915</v>
      </c>
      <c r="C3883">
        <v>37</v>
      </c>
      <c r="D3883" t="s">
        <v>9</v>
      </c>
      <c r="E3883" t="s">
        <v>33</v>
      </c>
      <c r="F3883" t="s">
        <v>23</v>
      </c>
      <c r="G3883" s="6">
        <f>VLOOKUP(F3883,S$11:$T$15, 2, FALSE)</f>
        <v>2440.2966694490819</v>
      </c>
      <c r="H3883" t="s">
        <v>12</v>
      </c>
      <c r="I3883" s="2">
        <v>1570.66</v>
      </c>
      <c r="J3883" t="str">
        <f t="shared" si="544"/>
        <v>18-39</v>
      </c>
      <c r="K3883" s="2">
        <f t="shared" si="540"/>
        <v>1727.7260000000003</v>
      </c>
      <c r="L3883" s="2">
        <f t="shared" si="545"/>
        <v>1728</v>
      </c>
      <c r="M3883" s="2">
        <f t="shared" si="546"/>
        <v>1728</v>
      </c>
      <c r="N3883" s="2">
        <f t="shared" si="547"/>
        <v>1727</v>
      </c>
      <c r="O3883">
        <f t="shared" si="541"/>
        <v>2022</v>
      </c>
      <c r="P3883" t="str">
        <f t="shared" si="542"/>
        <v>Jan</v>
      </c>
      <c r="Q3883" t="str">
        <f t="shared" si="543"/>
        <v>Jan-2022</v>
      </c>
      <c r="R3883" s="2" t="str">
        <f t="shared" si="548"/>
        <v>ADULTS</v>
      </c>
    </row>
    <row r="3884" spans="1:18" x14ac:dyDescent="0.35">
      <c r="A3884" s="1">
        <v>45152</v>
      </c>
      <c r="B3884" t="s">
        <v>3916</v>
      </c>
      <c r="C3884">
        <v>24</v>
      </c>
      <c r="D3884" t="s">
        <v>14</v>
      </c>
      <c r="E3884" t="s">
        <v>25</v>
      </c>
      <c r="F3884" t="s">
        <v>30</v>
      </c>
      <c r="G3884" s="6">
        <f>VLOOKUP(F3884,S$11:$T$15, 2, FALSE)</f>
        <v>2496.7676064257025</v>
      </c>
      <c r="H3884" t="s">
        <v>28</v>
      </c>
      <c r="I3884" s="2">
        <v>2327.81</v>
      </c>
      <c r="J3884" t="str">
        <f t="shared" si="544"/>
        <v>18-39</v>
      </c>
      <c r="K3884" s="2">
        <f t="shared" si="540"/>
        <v>2560.5910000000003</v>
      </c>
      <c r="L3884" s="2">
        <f t="shared" si="545"/>
        <v>2561</v>
      </c>
      <c r="M3884" s="2">
        <f t="shared" si="546"/>
        <v>2561</v>
      </c>
      <c r="N3884" s="2">
        <f t="shared" si="547"/>
        <v>2560</v>
      </c>
      <c r="O3884">
        <f t="shared" si="541"/>
        <v>2023</v>
      </c>
      <c r="P3884" t="str">
        <f t="shared" si="542"/>
        <v>Aug</v>
      </c>
      <c r="Q3884" t="str">
        <f t="shared" si="543"/>
        <v>Aug-2023</v>
      </c>
      <c r="R3884" s="2" t="str">
        <f t="shared" si="548"/>
        <v>ADULTS</v>
      </c>
    </row>
    <row r="3885" spans="1:18" x14ac:dyDescent="0.35">
      <c r="A3885" s="1">
        <v>44780</v>
      </c>
      <c r="B3885" t="s">
        <v>3917</v>
      </c>
      <c r="C3885">
        <v>88</v>
      </c>
      <c r="D3885" t="s">
        <v>21</v>
      </c>
      <c r="E3885" t="s">
        <v>33</v>
      </c>
      <c r="F3885" t="s">
        <v>23</v>
      </c>
      <c r="G3885" s="6">
        <f>VLOOKUP(F3885,S$11:$T$15, 2, FALSE)</f>
        <v>2440.2966694490819</v>
      </c>
      <c r="H3885" t="s">
        <v>12</v>
      </c>
      <c r="I3885" s="2">
        <v>1898.43</v>
      </c>
      <c r="J3885" t="str">
        <f t="shared" si="544"/>
        <v>&gt;59</v>
      </c>
      <c r="K3885" s="2">
        <f t="shared" si="540"/>
        <v>2088.2730000000001</v>
      </c>
      <c r="L3885" s="2">
        <f t="shared" si="545"/>
        <v>2088</v>
      </c>
      <c r="M3885" s="2">
        <f t="shared" si="546"/>
        <v>2089</v>
      </c>
      <c r="N3885" s="2">
        <f t="shared" si="547"/>
        <v>2088</v>
      </c>
      <c r="O3885">
        <f t="shared" si="541"/>
        <v>2022</v>
      </c>
      <c r="P3885" t="str">
        <f t="shared" si="542"/>
        <v>Aug</v>
      </c>
      <c r="Q3885" t="str">
        <f t="shared" si="543"/>
        <v>Aug-2022</v>
      </c>
      <c r="R3885" s="2" t="str">
        <f t="shared" si="548"/>
        <v>ADULTS</v>
      </c>
    </row>
    <row r="3886" spans="1:18" x14ac:dyDescent="0.35">
      <c r="A3886" s="1">
        <v>45062</v>
      </c>
      <c r="B3886" t="s">
        <v>3918</v>
      </c>
      <c r="C3886">
        <v>97</v>
      </c>
      <c r="D3886" t="s">
        <v>9</v>
      </c>
      <c r="E3886" t="s">
        <v>19</v>
      </c>
      <c r="F3886" t="s">
        <v>23</v>
      </c>
      <c r="G3886" s="6">
        <f>VLOOKUP(F3886,S$11:$T$15, 2, FALSE)</f>
        <v>2440.2966694490819</v>
      </c>
      <c r="H3886" t="s">
        <v>37</v>
      </c>
      <c r="I3886" s="2">
        <v>442.84</v>
      </c>
      <c r="J3886" t="str">
        <f t="shared" si="544"/>
        <v>&gt;59</v>
      </c>
      <c r="K3886" s="2">
        <f t="shared" si="540"/>
        <v>487.12400000000002</v>
      </c>
      <c r="L3886" s="2">
        <f t="shared" si="545"/>
        <v>487</v>
      </c>
      <c r="M3886" s="2">
        <f t="shared" si="546"/>
        <v>488</v>
      </c>
      <c r="N3886" s="2">
        <f t="shared" si="547"/>
        <v>487</v>
      </c>
      <c r="O3886">
        <f t="shared" si="541"/>
        <v>2023</v>
      </c>
      <c r="P3886" t="str">
        <f t="shared" si="542"/>
        <v>May</v>
      </c>
      <c r="Q3886" t="str">
        <f t="shared" si="543"/>
        <v>May-2023</v>
      </c>
      <c r="R3886" s="2" t="str">
        <f t="shared" si="548"/>
        <v>ADULTS</v>
      </c>
    </row>
    <row r="3887" spans="1:18" x14ac:dyDescent="0.35">
      <c r="A3887" s="1">
        <v>45057</v>
      </c>
      <c r="B3887" t="s">
        <v>3919</v>
      </c>
      <c r="C3887">
        <v>40</v>
      </c>
      <c r="D3887" t="s">
        <v>14</v>
      </c>
      <c r="E3887" t="s">
        <v>10</v>
      </c>
      <c r="F3887" t="s">
        <v>23</v>
      </c>
      <c r="G3887" s="6">
        <f>VLOOKUP(F3887,S$11:$T$15, 2, FALSE)</f>
        <v>2440.2966694490819</v>
      </c>
      <c r="H3887" t="s">
        <v>37</v>
      </c>
      <c r="I3887" s="2">
        <v>4272.28</v>
      </c>
      <c r="J3887" t="str">
        <f t="shared" si="544"/>
        <v>40-59</v>
      </c>
      <c r="K3887" s="2">
        <f t="shared" si="540"/>
        <v>4699.5079999999998</v>
      </c>
      <c r="L3887" s="2">
        <f t="shared" si="545"/>
        <v>4700</v>
      </c>
      <c r="M3887" s="2">
        <f t="shared" si="546"/>
        <v>4700</v>
      </c>
      <c r="N3887" s="2">
        <f t="shared" si="547"/>
        <v>4699</v>
      </c>
      <c r="O3887">
        <f t="shared" si="541"/>
        <v>2023</v>
      </c>
      <c r="P3887" t="str">
        <f t="shared" si="542"/>
        <v>May</v>
      </c>
      <c r="Q3887" t="str">
        <f t="shared" si="543"/>
        <v>May-2023</v>
      </c>
      <c r="R3887" s="2" t="str">
        <f t="shared" si="548"/>
        <v>ADULTS</v>
      </c>
    </row>
    <row r="3888" spans="1:18" x14ac:dyDescent="0.35">
      <c r="A3888" s="1">
        <v>44788</v>
      </c>
      <c r="B3888" t="s">
        <v>3920</v>
      </c>
      <c r="C3888">
        <v>62</v>
      </c>
      <c r="D3888" t="s">
        <v>14</v>
      </c>
      <c r="E3888" t="s">
        <v>10</v>
      </c>
      <c r="F3888" t="s">
        <v>23</v>
      </c>
      <c r="G3888" s="6">
        <f>VLOOKUP(F3888,S$11:$T$15, 2, FALSE)</f>
        <v>2440.2966694490819</v>
      </c>
      <c r="H3888" t="s">
        <v>37</v>
      </c>
      <c r="I3888" s="2">
        <v>2717.23</v>
      </c>
      <c r="J3888" t="str">
        <f t="shared" si="544"/>
        <v>&gt;59</v>
      </c>
      <c r="K3888" s="2">
        <f t="shared" si="540"/>
        <v>2988.9530000000004</v>
      </c>
      <c r="L3888" s="2">
        <f t="shared" si="545"/>
        <v>2989</v>
      </c>
      <c r="M3888" s="2">
        <f t="shared" si="546"/>
        <v>2989</v>
      </c>
      <c r="N3888" s="2">
        <f t="shared" si="547"/>
        <v>2988</v>
      </c>
      <c r="O3888">
        <f t="shared" si="541"/>
        <v>2022</v>
      </c>
      <c r="P3888" t="str">
        <f t="shared" si="542"/>
        <v>Aug</v>
      </c>
      <c r="Q3888" t="str">
        <f t="shared" si="543"/>
        <v>Aug-2022</v>
      </c>
      <c r="R3888" s="2" t="str">
        <f t="shared" si="548"/>
        <v>ADULTS</v>
      </c>
    </row>
    <row r="3889" spans="1:18" x14ac:dyDescent="0.35">
      <c r="A3889" s="1">
        <v>45063</v>
      </c>
      <c r="B3889" t="s">
        <v>3921</v>
      </c>
      <c r="C3889">
        <v>72</v>
      </c>
      <c r="D3889" t="s">
        <v>9</v>
      </c>
      <c r="E3889" t="s">
        <v>22</v>
      </c>
      <c r="F3889" t="s">
        <v>30</v>
      </c>
      <c r="G3889" s="6">
        <f>VLOOKUP(F3889,S$11:$T$15, 2, FALSE)</f>
        <v>2496.7676064257025</v>
      </c>
      <c r="H3889" t="s">
        <v>40</v>
      </c>
      <c r="I3889" s="2">
        <v>2331.89</v>
      </c>
      <c r="J3889" t="str">
        <f t="shared" si="544"/>
        <v>&gt;59</v>
      </c>
      <c r="K3889" s="2">
        <f t="shared" si="540"/>
        <v>2565.0790000000002</v>
      </c>
      <c r="L3889" s="2">
        <f t="shared" si="545"/>
        <v>2565</v>
      </c>
      <c r="M3889" s="2">
        <f t="shared" si="546"/>
        <v>2566</v>
      </c>
      <c r="N3889" s="2">
        <f t="shared" si="547"/>
        <v>2565</v>
      </c>
      <c r="O3889">
        <f t="shared" si="541"/>
        <v>2023</v>
      </c>
      <c r="P3889" t="str">
        <f t="shared" si="542"/>
        <v>May</v>
      </c>
      <c r="Q3889" t="str">
        <f t="shared" si="543"/>
        <v>May-2023</v>
      </c>
      <c r="R3889" s="2" t="str">
        <f t="shared" si="548"/>
        <v>ADULTS</v>
      </c>
    </row>
    <row r="3890" spans="1:18" x14ac:dyDescent="0.35">
      <c r="A3890" s="1">
        <v>44785</v>
      </c>
      <c r="B3890" t="s">
        <v>3922</v>
      </c>
      <c r="C3890">
        <v>15</v>
      </c>
      <c r="D3890" t="s">
        <v>14</v>
      </c>
      <c r="E3890" t="s">
        <v>33</v>
      </c>
      <c r="F3890" t="s">
        <v>11</v>
      </c>
      <c r="G3890" s="6">
        <f>VLOOKUP(F3890,S$11:$T$15, 2, FALSE)</f>
        <v>2503.6022787783868</v>
      </c>
      <c r="H3890" t="s">
        <v>40</v>
      </c>
      <c r="I3890" s="2">
        <v>3728.46</v>
      </c>
      <c r="J3890" t="str">
        <f t="shared" si="544"/>
        <v>0-17</v>
      </c>
      <c r="K3890" s="2">
        <f t="shared" si="540"/>
        <v>4101.3060000000005</v>
      </c>
      <c r="L3890" s="2">
        <f t="shared" si="545"/>
        <v>4101</v>
      </c>
      <c r="M3890" s="2">
        <f t="shared" si="546"/>
        <v>4102</v>
      </c>
      <c r="N3890" s="2">
        <f t="shared" si="547"/>
        <v>4101</v>
      </c>
      <c r="O3890">
        <f t="shared" si="541"/>
        <v>2022</v>
      </c>
      <c r="P3890" t="str">
        <f t="shared" si="542"/>
        <v>Aug</v>
      </c>
      <c r="Q3890" t="str">
        <f t="shared" si="543"/>
        <v>Aug-2022</v>
      </c>
      <c r="R3890" s="2" t="str">
        <f t="shared" si="548"/>
        <v>CHILDREN</v>
      </c>
    </row>
    <row r="3891" spans="1:18" x14ac:dyDescent="0.35">
      <c r="A3891" s="1">
        <v>44832</v>
      </c>
      <c r="B3891" t="s">
        <v>3923</v>
      </c>
      <c r="C3891">
        <v>21</v>
      </c>
      <c r="D3891" t="s">
        <v>9</v>
      </c>
      <c r="E3891" t="s">
        <v>15</v>
      </c>
      <c r="F3891" t="s">
        <v>23</v>
      </c>
      <c r="G3891" s="6">
        <f>VLOOKUP(F3891,S$11:$T$15, 2, FALSE)</f>
        <v>2440.2966694490819</v>
      </c>
      <c r="H3891" t="s">
        <v>12</v>
      </c>
      <c r="I3891" s="2">
        <v>2742.38</v>
      </c>
      <c r="J3891" t="str">
        <f t="shared" si="544"/>
        <v>18-39</v>
      </c>
      <c r="K3891" s="2">
        <f t="shared" si="540"/>
        <v>3016.6180000000004</v>
      </c>
      <c r="L3891" s="2">
        <f t="shared" si="545"/>
        <v>3017</v>
      </c>
      <c r="M3891" s="2">
        <f t="shared" si="546"/>
        <v>3017</v>
      </c>
      <c r="N3891" s="2">
        <f t="shared" si="547"/>
        <v>3016</v>
      </c>
      <c r="O3891">
        <f t="shared" si="541"/>
        <v>2022</v>
      </c>
      <c r="P3891" t="str">
        <f t="shared" si="542"/>
        <v>Sep</v>
      </c>
      <c r="Q3891" t="str">
        <f t="shared" si="543"/>
        <v>Sep-2022</v>
      </c>
      <c r="R3891" s="2" t="str">
        <f t="shared" si="548"/>
        <v>ADULTS</v>
      </c>
    </row>
    <row r="3892" spans="1:18" x14ac:dyDescent="0.35">
      <c r="A3892" s="1">
        <v>45010</v>
      </c>
      <c r="B3892" t="s">
        <v>3924</v>
      </c>
      <c r="C3892">
        <v>18</v>
      </c>
      <c r="D3892" t="s">
        <v>21</v>
      </c>
      <c r="E3892" t="s">
        <v>10</v>
      </c>
      <c r="F3892" t="s">
        <v>11</v>
      </c>
      <c r="G3892" s="6">
        <f>VLOOKUP(F3892,S$11:$T$15, 2, FALSE)</f>
        <v>2503.6022787783868</v>
      </c>
      <c r="H3892" t="s">
        <v>40</v>
      </c>
      <c r="I3892" s="2">
        <v>1624.96</v>
      </c>
      <c r="J3892" t="str">
        <f t="shared" si="544"/>
        <v>18-39</v>
      </c>
      <c r="K3892" s="2">
        <f t="shared" si="540"/>
        <v>1787.4560000000001</v>
      </c>
      <c r="L3892" s="2">
        <f t="shared" si="545"/>
        <v>1787</v>
      </c>
      <c r="M3892" s="2">
        <f t="shared" si="546"/>
        <v>1788</v>
      </c>
      <c r="N3892" s="2">
        <f t="shared" si="547"/>
        <v>1787</v>
      </c>
      <c r="O3892">
        <f t="shared" si="541"/>
        <v>2023</v>
      </c>
      <c r="P3892" t="str">
        <f t="shared" si="542"/>
        <v>Mar</v>
      </c>
      <c r="Q3892" t="str">
        <f t="shared" si="543"/>
        <v>Mar-2023</v>
      </c>
      <c r="R3892" s="2" t="str">
        <f t="shared" si="548"/>
        <v>ADULTS</v>
      </c>
    </row>
    <row r="3893" spans="1:18" x14ac:dyDescent="0.35">
      <c r="A3893" s="1">
        <v>44725</v>
      </c>
      <c r="B3893" t="s">
        <v>3925</v>
      </c>
      <c r="C3893">
        <v>6</v>
      </c>
      <c r="D3893" t="s">
        <v>14</v>
      </c>
      <c r="E3893" t="s">
        <v>15</v>
      </c>
      <c r="F3893" t="s">
        <v>30</v>
      </c>
      <c r="G3893" s="6">
        <f>VLOOKUP(F3893,S$11:$T$15, 2, FALSE)</f>
        <v>2496.7676064257025</v>
      </c>
      <c r="H3893" t="s">
        <v>37</v>
      </c>
      <c r="I3893" s="2">
        <v>2396.65</v>
      </c>
      <c r="J3893" t="str">
        <f t="shared" si="544"/>
        <v>0-17</v>
      </c>
      <c r="K3893" s="2">
        <f t="shared" si="540"/>
        <v>2636.3150000000005</v>
      </c>
      <c r="L3893" s="2">
        <f t="shared" si="545"/>
        <v>2636</v>
      </c>
      <c r="M3893" s="2">
        <f t="shared" si="546"/>
        <v>2637</v>
      </c>
      <c r="N3893" s="2">
        <f t="shared" si="547"/>
        <v>2636</v>
      </c>
      <c r="O3893">
        <f t="shared" si="541"/>
        <v>2022</v>
      </c>
      <c r="P3893" t="str">
        <f t="shared" si="542"/>
        <v>Jun</v>
      </c>
      <c r="Q3893" t="str">
        <f t="shared" si="543"/>
        <v>Jun-2022</v>
      </c>
      <c r="R3893" s="2" t="str">
        <f t="shared" si="548"/>
        <v>CHILDREN</v>
      </c>
    </row>
    <row r="3894" spans="1:18" x14ac:dyDescent="0.35">
      <c r="A3894" s="1">
        <v>44950</v>
      </c>
      <c r="B3894" t="s">
        <v>3926</v>
      </c>
      <c r="C3894">
        <v>20</v>
      </c>
      <c r="D3894" t="s">
        <v>9</v>
      </c>
      <c r="E3894" t="s">
        <v>15</v>
      </c>
      <c r="F3894" t="s">
        <v>30</v>
      </c>
      <c r="G3894" s="6">
        <f>VLOOKUP(F3894,S$11:$T$15, 2, FALSE)</f>
        <v>2496.7676064257025</v>
      </c>
      <c r="H3894" t="s">
        <v>17</v>
      </c>
      <c r="I3894" s="2">
        <v>3028.39</v>
      </c>
      <c r="J3894" t="str">
        <f t="shared" si="544"/>
        <v>18-39</v>
      </c>
      <c r="K3894" s="2">
        <f t="shared" si="540"/>
        <v>3331.2290000000003</v>
      </c>
      <c r="L3894" s="2">
        <f t="shared" si="545"/>
        <v>3331</v>
      </c>
      <c r="M3894" s="2">
        <f t="shared" si="546"/>
        <v>3332</v>
      </c>
      <c r="N3894" s="2">
        <f t="shared" si="547"/>
        <v>3331</v>
      </c>
      <c r="O3894">
        <f t="shared" si="541"/>
        <v>2023</v>
      </c>
      <c r="P3894" t="str">
        <f t="shared" si="542"/>
        <v>Jan</v>
      </c>
      <c r="Q3894" t="str">
        <f t="shared" si="543"/>
        <v>Jan-2023</v>
      </c>
      <c r="R3894" s="2" t="str">
        <f t="shared" si="548"/>
        <v>ADULTS</v>
      </c>
    </row>
    <row r="3895" spans="1:18" x14ac:dyDescent="0.35">
      <c r="A3895" s="1">
        <v>45141</v>
      </c>
      <c r="B3895" t="s">
        <v>3927</v>
      </c>
      <c r="C3895">
        <v>20</v>
      </c>
      <c r="D3895" t="s">
        <v>14</v>
      </c>
      <c r="E3895" t="s">
        <v>33</v>
      </c>
      <c r="F3895" t="s">
        <v>30</v>
      </c>
      <c r="G3895" s="6">
        <f>VLOOKUP(F3895,S$11:$T$15, 2, FALSE)</f>
        <v>2496.7676064257025</v>
      </c>
      <c r="H3895" t="s">
        <v>17</v>
      </c>
      <c r="I3895" s="2">
        <v>486.61</v>
      </c>
      <c r="J3895" t="str">
        <f t="shared" si="544"/>
        <v>18-39</v>
      </c>
      <c r="K3895" s="2">
        <f t="shared" si="540"/>
        <v>535.27100000000007</v>
      </c>
      <c r="L3895" s="2">
        <f t="shared" si="545"/>
        <v>535</v>
      </c>
      <c r="M3895" s="2">
        <f t="shared" si="546"/>
        <v>536</v>
      </c>
      <c r="N3895" s="2">
        <f t="shared" si="547"/>
        <v>535</v>
      </c>
      <c r="O3895">
        <f t="shared" si="541"/>
        <v>2023</v>
      </c>
      <c r="P3895" t="str">
        <f t="shared" si="542"/>
        <v>Aug</v>
      </c>
      <c r="Q3895" t="str">
        <f t="shared" si="543"/>
        <v>Aug-2023</v>
      </c>
      <c r="R3895" s="2" t="str">
        <f t="shared" si="548"/>
        <v>ADULTS</v>
      </c>
    </row>
    <row r="3896" spans="1:18" x14ac:dyDescent="0.35">
      <c r="A3896" s="1">
        <v>44917</v>
      </c>
      <c r="B3896" t="s">
        <v>3928</v>
      </c>
      <c r="C3896">
        <v>69</v>
      </c>
      <c r="D3896" t="s">
        <v>21</v>
      </c>
      <c r="E3896" t="s">
        <v>35</v>
      </c>
      <c r="F3896" t="s">
        <v>30</v>
      </c>
      <c r="G3896" s="6">
        <f>VLOOKUP(F3896,S$11:$T$15, 2, FALSE)</f>
        <v>2496.7676064257025</v>
      </c>
      <c r="H3896" t="s">
        <v>12</v>
      </c>
      <c r="I3896" s="2">
        <v>1745.71</v>
      </c>
      <c r="J3896" t="str">
        <f t="shared" si="544"/>
        <v>&gt;59</v>
      </c>
      <c r="K3896" s="2">
        <f t="shared" si="540"/>
        <v>1920.2810000000002</v>
      </c>
      <c r="L3896" s="2">
        <f t="shared" si="545"/>
        <v>1920</v>
      </c>
      <c r="M3896" s="2">
        <f t="shared" si="546"/>
        <v>1921</v>
      </c>
      <c r="N3896" s="2">
        <f t="shared" si="547"/>
        <v>1920</v>
      </c>
      <c r="O3896">
        <f t="shared" si="541"/>
        <v>2022</v>
      </c>
      <c r="P3896" t="str">
        <f t="shared" si="542"/>
        <v>Dec</v>
      </c>
      <c r="Q3896" t="str">
        <f t="shared" si="543"/>
        <v>Dec-2022</v>
      </c>
      <c r="R3896" s="2" t="str">
        <f t="shared" si="548"/>
        <v>ADULTS</v>
      </c>
    </row>
    <row r="3897" spans="1:18" x14ac:dyDescent="0.35">
      <c r="A3897" s="1">
        <v>45024</v>
      </c>
      <c r="B3897" t="s">
        <v>3929</v>
      </c>
      <c r="C3897">
        <v>39</v>
      </c>
      <c r="D3897" t="s">
        <v>14</v>
      </c>
      <c r="E3897" t="s">
        <v>33</v>
      </c>
      <c r="F3897" t="s">
        <v>11</v>
      </c>
      <c r="G3897" s="6">
        <f>VLOOKUP(F3897,S$11:$T$15, 2, FALSE)</f>
        <v>2503.6022787783868</v>
      </c>
      <c r="H3897" t="s">
        <v>17</v>
      </c>
      <c r="I3897" s="2">
        <v>666.9</v>
      </c>
      <c r="J3897" t="str">
        <f t="shared" si="544"/>
        <v>18-39</v>
      </c>
      <c r="K3897" s="2">
        <f t="shared" si="540"/>
        <v>733.59</v>
      </c>
      <c r="L3897" s="2">
        <f t="shared" si="545"/>
        <v>734</v>
      </c>
      <c r="M3897" s="2">
        <f t="shared" si="546"/>
        <v>734</v>
      </c>
      <c r="N3897" s="2">
        <f t="shared" si="547"/>
        <v>733</v>
      </c>
      <c r="O3897">
        <f t="shared" si="541"/>
        <v>2023</v>
      </c>
      <c r="P3897" t="str">
        <f t="shared" si="542"/>
        <v>Apr</v>
      </c>
      <c r="Q3897" t="str">
        <f t="shared" si="543"/>
        <v>Apr-2023</v>
      </c>
      <c r="R3897" s="2" t="str">
        <f t="shared" si="548"/>
        <v>ADULTS</v>
      </c>
    </row>
    <row r="3898" spans="1:18" x14ac:dyDescent="0.35">
      <c r="A3898" s="1">
        <v>45025</v>
      </c>
      <c r="B3898" t="s">
        <v>3930</v>
      </c>
      <c r="C3898">
        <v>26</v>
      </c>
      <c r="D3898" t="s">
        <v>9</v>
      </c>
      <c r="E3898" t="s">
        <v>25</v>
      </c>
      <c r="F3898" t="s">
        <v>30</v>
      </c>
      <c r="G3898" s="6">
        <f>VLOOKUP(F3898,S$11:$T$15, 2, FALSE)</f>
        <v>2496.7676064257025</v>
      </c>
      <c r="H3898" t="s">
        <v>28</v>
      </c>
      <c r="I3898" s="2">
        <v>4021.2</v>
      </c>
      <c r="J3898" t="str">
        <f t="shared" si="544"/>
        <v>18-39</v>
      </c>
      <c r="K3898" s="2">
        <f t="shared" si="540"/>
        <v>4423.32</v>
      </c>
      <c r="L3898" s="2">
        <f t="shared" si="545"/>
        <v>4423</v>
      </c>
      <c r="M3898" s="2">
        <f t="shared" si="546"/>
        <v>4424</v>
      </c>
      <c r="N3898" s="2">
        <f t="shared" si="547"/>
        <v>4423</v>
      </c>
      <c r="O3898">
        <f t="shared" si="541"/>
        <v>2023</v>
      </c>
      <c r="P3898" t="str">
        <f t="shared" si="542"/>
        <v>Apr</v>
      </c>
      <c r="Q3898" t="str">
        <f t="shared" si="543"/>
        <v>Apr-2023</v>
      </c>
      <c r="R3898" s="2" t="str">
        <f t="shared" si="548"/>
        <v>ADULTS</v>
      </c>
    </row>
    <row r="3899" spans="1:18" x14ac:dyDescent="0.35">
      <c r="A3899" s="1">
        <v>45010</v>
      </c>
      <c r="B3899" t="s">
        <v>3931</v>
      </c>
      <c r="C3899">
        <v>53</v>
      </c>
      <c r="D3899" t="s">
        <v>21</v>
      </c>
      <c r="E3899" t="s">
        <v>35</v>
      </c>
      <c r="F3899" t="s">
        <v>16</v>
      </c>
      <c r="G3899" s="6">
        <f>VLOOKUP(F3899,S$11:$T$15, 2, FALSE)</f>
        <v>2509.1716796874998</v>
      </c>
      <c r="H3899" t="s">
        <v>28</v>
      </c>
      <c r="I3899" s="2">
        <v>4387.96</v>
      </c>
      <c r="J3899" t="str">
        <f t="shared" si="544"/>
        <v>40-59</v>
      </c>
      <c r="K3899" s="2">
        <f t="shared" si="540"/>
        <v>4826.7560000000003</v>
      </c>
      <c r="L3899" s="2">
        <f t="shared" si="545"/>
        <v>4827</v>
      </c>
      <c r="M3899" s="2">
        <f t="shared" si="546"/>
        <v>4827</v>
      </c>
      <c r="N3899" s="2">
        <f t="shared" si="547"/>
        <v>4826</v>
      </c>
      <c r="O3899">
        <f t="shared" si="541"/>
        <v>2023</v>
      </c>
      <c r="P3899" t="str">
        <f t="shared" si="542"/>
        <v>Mar</v>
      </c>
      <c r="Q3899" t="str">
        <f t="shared" si="543"/>
        <v>Mar-2023</v>
      </c>
      <c r="R3899" s="2" t="str">
        <f t="shared" si="548"/>
        <v>ADULTS</v>
      </c>
    </row>
    <row r="3900" spans="1:18" x14ac:dyDescent="0.35">
      <c r="A3900" s="1">
        <v>44833</v>
      </c>
      <c r="B3900" t="s">
        <v>3932</v>
      </c>
      <c r="C3900">
        <v>79</v>
      </c>
      <c r="D3900" t="s">
        <v>14</v>
      </c>
      <c r="E3900" t="s">
        <v>27</v>
      </c>
      <c r="F3900" t="s">
        <v>11</v>
      </c>
      <c r="G3900" s="6">
        <f>VLOOKUP(F3900,S$11:$T$15, 2, FALSE)</f>
        <v>2503.6022787783868</v>
      </c>
      <c r="H3900" t="s">
        <v>40</v>
      </c>
      <c r="I3900" s="2">
        <v>204.95</v>
      </c>
      <c r="J3900" t="str">
        <f t="shared" si="544"/>
        <v>&gt;59</v>
      </c>
      <c r="K3900" s="2">
        <f t="shared" si="540"/>
        <v>225.44499999999999</v>
      </c>
      <c r="L3900" s="2">
        <f t="shared" si="545"/>
        <v>225</v>
      </c>
      <c r="M3900" s="2">
        <f t="shared" si="546"/>
        <v>226</v>
      </c>
      <c r="N3900" s="2">
        <f t="shared" si="547"/>
        <v>225</v>
      </c>
      <c r="O3900">
        <f t="shared" si="541"/>
        <v>2022</v>
      </c>
      <c r="P3900" t="str">
        <f t="shared" si="542"/>
        <v>Sep</v>
      </c>
      <c r="Q3900" t="str">
        <f t="shared" si="543"/>
        <v>Sep-2022</v>
      </c>
      <c r="R3900" s="2" t="str">
        <f t="shared" si="548"/>
        <v>ADULTS</v>
      </c>
    </row>
    <row r="3901" spans="1:18" x14ac:dyDescent="0.35">
      <c r="A3901" s="1">
        <v>44837</v>
      </c>
      <c r="B3901" t="s">
        <v>3933</v>
      </c>
      <c r="C3901">
        <v>41</v>
      </c>
      <c r="D3901" t="s">
        <v>14</v>
      </c>
      <c r="E3901" t="s">
        <v>15</v>
      </c>
      <c r="F3901" t="s">
        <v>11</v>
      </c>
      <c r="G3901" s="6">
        <f>VLOOKUP(F3901,S$11:$T$15, 2, FALSE)</f>
        <v>2503.6022787783868</v>
      </c>
      <c r="H3901" t="s">
        <v>17</v>
      </c>
      <c r="I3901" s="2">
        <v>3260.8</v>
      </c>
      <c r="J3901" t="str">
        <f t="shared" si="544"/>
        <v>40-59</v>
      </c>
      <c r="K3901" s="2">
        <f t="shared" si="540"/>
        <v>3586.8800000000006</v>
      </c>
      <c r="L3901" s="2">
        <f t="shared" si="545"/>
        <v>3587</v>
      </c>
      <c r="M3901" s="2">
        <f t="shared" si="546"/>
        <v>3587</v>
      </c>
      <c r="N3901" s="2">
        <f t="shared" si="547"/>
        <v>3586</v>
      </c>
      <c r="O3901">
        <f t="shared" si="541"/>
        <v>2022</v>
      </c>
      <c r="P3901" t="str">
        <f t="shared" si="542"/>
        <v>Oct</v>
      </c>
      <c r="Q3901" t="str">
        <f t="shared" si="543"/>
        <v>Oct-2022</v>
      </c>
      <c r="R3901" s="2" t="str">
        <f t="shared" si="548"/>
        <v>ADULTS</v>
      </c>
    </row>
    <row r="3902" spans="1:18" x14ac:dyDescent="0.35">
      <c r="A3902" s="1">
        <v>44931</v>
      </c>
      <c r="B3902" t="s">
        <v>3934</v>
      </c>
      <c r="C3902">
        <v>21</v>
      </c>
      <c r="D3902" t="s">
        <v>21</v>
      </c>
      <c r="E3902" t="s">
        <v>22</v>
      </c>
      <c r="F3902" t="s">
        <v>30</v>
      </c>
      <c r="G3902" s="6">
        <f>VLOOKUP(F3902,S$11:$T$15, 2, FALSE)</f>
        <v>2496.7676064257025</v>
      </c>
      <c r="H3902" t="s">
        <v>12</v>
      </c>
      <c r="I3902" s="2">
        <v>4882.18</v>
      </c>
      <c r="J3902" t="str">
        <f t="shared" si="544"/>
        <v>18-39</v>
      </c>
      <c r="K3902" s="2">
        <f t="shared" si="540"/>
        <v>5370.398000000001</v>
      </c>
      <c r="L3902" s="2">
        <f t="shared" si="545"/>
        <v>5370</v>
      </c>
      <c r="M3902" s="2">
        <f t="shared" si="546"/>
        <v>5371</v>
      </c>
      <c r="N3902" s="2">
        <f t="shared" si="547"/>
        <v>5370</v>
      </c>
      <c r="O3902">
        <f t="shared" si="541"/>
        <v>2023</v>
      </c>
      <c r="P3902" t="str">
        <f t="shared" si="542"/>
        <v>Jan</v>
      </c>
      <c r="Q3902" t="str">
        <f t="shared" si="543"/>
        <v>Jan-2023</v>
      </c>
      <c r="R3902" s="2" t="str">
        <f t="shared" si="548"/>
        <v>ADULTS</v>
      </c>
    </row>
    <row r="3903" spans="1:18" x14ac:dyDescent="0.35">
      <c r="A3903" s="1">
        <v>44608</v>
      </c>
      <c r="B3903" t="s">
        <v>3935</v>
      </c>
      <c r="C3903">
        <v>86</v>
      </c>
      <c r="D3903" t="s">
        <v>21</v>
      </c>
      <c r="E3903" t="s">
        <v>22</v>
      </c>
      <c r="F3903" t="s">
        <v>23</v>
      </c>
      <c r="G3903" s="6">
        <f>VLOOKUP(F3903,S$11:$T$15, 2, FALSE)</f>
        <v>2440.2966694490819</v>
      </c>
      <c r="H3903" t="s">
        <v>40</v>
      </c>
      <c r="I3903" s="2">
        <v>1509.99</v>
      </c>
      <c r="J3903" t="str">
        <f t="shared" si="544"/>
        <v>&gt;59</v>
      </c>
      <c r="K3903" s="2">
        <f t="shared" si="540"/>
        <v>1660.989</v>
      </c>
      <c r="L3903" s="2">
        <f t="shared" si="545"/>
        <v>1661</v>
      </c>
      <c r="M3903" s="2">
        <f t="shared" si="546"/>
        <v>1661</v>
      </c>
      <c r="N3903" s="2">
        <f t="shared" si="547"/>
        <v>1660</v>
      </c>
      <c r="O3903">
        <f t="shared" si="541"/>
        <v>2022</v>
      </c>
      <c r="P3903" t="str">
        <f t="shared" si="542"/>
        <v>Feb</v>
      </c>
      <c r="Q3903" t="str">
        <f t="shared" si="543"/>
        <v>Feb-2022</v>
      </c>
      <c r="R3903" s="2" t="str">
        <f t="shared" si="548"/>
        <v>ADULTS</v>
      </c>
    </row>
    <row r="3904" spans="1:18" x14ac:dyDescent="0.35">
      <c r="A3904" s="1">
        <v>44696</v>
      </c>
      <c r="B3904" t="s">
        <v>3936</v>
      </c>
      <c r="C3904">
        <v>20</v>
      </c>
      <c r="D3904" t="s">
        <v>14</v>
      </c>
      <c r="E3904" t="s">
        <v>33</v>
      </c>
      <c r="F3904" t="s">
        <v>16</v>
      </c>
      <c r="G3904" s="6">
        <f>VLOOKUP(F3904,S$11:$T$15, 2, FALSE)</f>
        <v>2509.1716796874998</v>
      </c>
      <c r="H3904" t="s">
        <v>17</v>
      </c>
      <c r="I3904" s="2">
        <v>2554.62</v>
      </c>
      <c r="J3904" t="str">
        <f t="shared" si="544"/>
        <v>18-39</v>
      </c>
      <c r="K3904" s="2">
        <f t="shared" si="540"/>
        <v>2810.0819999999999</v>
      </c>
      <c r="L3904" s="2">
        <f t="shared" si="545"/>
        <v>2810</v>
      </c>
      <c r="M3904" s="2">
        <f t="shared" si="546"/>
        <v>2811</v>
      </c>
      <c r="N3904" s="2">
        <f t="shared" si="547"/>
        <v>2810</v>
      </c>
      <c r="O3904">
        <f t="shared" si="541"/>
        <v>2022</v>
      </c>
      <c r="P3904" t="str">
        <f t="shared" si="542"/>
        <v>May</v>
      </c>
      <c r="Q3904" t="str">
        <f t="shared" si="543"/>
        <v>May-2022</v>
      </c>
      <c r="R3904" s="2" t="str">
        <f t="shared" si="548"/>
        <v>ADULTS</v>
      </c>
    </row>
    <row r="3905" spans="1:18" x14ac:dyDescent="0.35">
      <c r="A3905" s="1">
        <v>44565</v>
      </c>
      <c r="B3905" t="s">
        <v>3937</v>
      </c>
      <c r="C3905">
        <v>0</v>
      </c>
      <c r="D3905" t="s">
        <v>14</v>
      </c>
      <c r="E3905" t="s">
        <v>22</v>
      </c>
      <c r="F3905" t="s">
        <v>30</v>
      </c>
      <c r="G3905" s="6">
        <f>VLOOKUP(F3905,S$11:$T$15, 2, FALSE)</f>
        <v>2496.7676064257025</v>
      </c>
      <c r="H3905" t="s">
        <v>37</v>
      </c>
      <c r="I3905" s="2">
        <v>715.2</v>
      </c>
      <c r="J3905" t="str">
        <f t="shared" si="544"/>
        <v>0-17</v>
      </c>
      <c r="K3905" s="2">
        <f t="shared" si="540"/>
        <v>786.72000000000014</v>
      </c>
      <c r="L3905" s="2">
        <f t="shared" si="545"/>
        <v>787</v>
      </c>
      <c r="M3905" s="2">
        <f t="shared" si="546"/>
        <v>787</v>
      </c>
      <c r="N3905" s="2">
        <f t="shared" si="547"/>
        <v>786</v>
      </c>
      <c r="O3905">
        <f t="shared" si="541"/>
        <v>2022</v>
      </c>
      <c r="P3905" t="str">
        <f t="shared" si="542"/>
        <v>Jan</v>
      </c>
      <c r="Q3905" t="str">
        <f t="shared" si="543"/>
        <v>Jan-2022</v>
      </c>
      <c r="R3905" s="2" t="str">
        <f t="shared" si="548"/>
        <v>CHILDREN</v>
      </c>
    </row>
    <row r="3906" spans="1:18" x14ac:dyDescent="0.35">
      <c r="A3906" s="1">
        <v>44829</v>
      </c>
      <c r="B3906" t="s">
        <v>3938</v>
      </c>
      <c r="C3906">
        <v>41</v>
      </c>
      <c r="D3906" t="s">
        <v>9</v>
      </c>
      <c r="E3906" t="s">
        <v>35</v>
      </c>
      <c r="F3906" t="s">
        <v>11</v>
      </c>
      <c r="G3906" s="6">
        <f>VLOOKUP(F3906,S$11:$T$15, 2, FALSE)</f>
        <v>2503.6022787783868</v>
      </c>
      <c r="H3906" t="s">
        <v>40</v>
      </c>
      <c r="I3906" s="2">
        <v>4789.88</v>
      </c>
      <c r="J3906" t="str">
        <f t="shared" si="544"/>
        <v>40-59</v>
      </c>
      <c r="K3906" s="2">
        <f t="shared" ref="K3906:K3969" si="549">I3906*1.1</f>
        <v>5268.8680000000004</v>
      </c>
      <c r="L3906" s="2">
        <f t="shared" si="545"/>
        <v>5269</v>
      </c>
      <c r="M3906" s="2">
        <f t="shared" si="546"/>
        <v>5269</v>
      </c>
      <c r="N3906" s="2">
        <f t="shared" si="547"/>
        <v>5268</v>
      </c>
      <c r="O3906">
        <f t="shared" ref="O3906:O3969" si="550">YEAR(A3906)</f>
        <v>2022</v>
      </c>
      <c r="P3906" t="str">
        <f t="shared" ref="P3906:P3969" si="551">TEXT(A3906, "MMM")</f>
        <v>Sep</v>
      </c>
      <c r="Q3906" t="str">
        <f t="shared" ref="Q3906:Q3969" si="552">TEXT(A3906, "MMM-YYYY")</f>
        <v>Sep-2022</v>
      </c>
      <c r="R3906" s="2" t="str">
        <f t="shared" si="548"/>
        <v>ADULTS</v>
      </c>
    </row>
    <row r="3907" spans="1:18" x14ac:dyDescent="0.35">
      <c r="A3907" s="1">
        <v>44569</v>
      </c>
      <c r="B3907" t="s">
        <v>3939</v>
      </c>
      <c r="C3907">
        <v>95</v>
      </c>
      <c r="D3907" t="s">
        <v>14</v>
      </c>
      <c r="E3907" t="s">
        <v>10</v>
      </c>
      <c r="F3907" t="s">
        <v>23</v>
      </c>
      <c r="G3907" s="6">
        <f>VLOOKUP(F3907,S$11:$T$15, 2, FALSE)</f>
        <v>2440.2966694490819</v>
      </c>
      <c r="H3907" t="s">
        <v>28</v>
      </c>
      <c r="I3907" s="2">
        <v>2801.34</v>
      </c>
      <c r="J3907" t="str">
        <f t="shared" ref="J3907:J3970" si="553">IF(C3907&lt;=17,"0-17",IF(C3907&lt;=39, "18-39", IF(C3907&lt;=59, "40-59", "&gt;59")))</f>
        <v>&gt;59</v>
      </c>
      <c r="K3907" s="2">
        <f t="shared" si="549"/>
        <v>3081.4740000000006</v>
      </c>
      <c r="L3907" s="2">
        <f t="shared" ref="L3907:L3970" si="554">ROUND(K3907, 0)</f>
        <v>3081</v>
      </c>
      <c r="M3907" s="2">
        <f t="shared" ref="M3907:M3970" si="555">ROUNDUP(K3907, 0)</f>
        <v>3082</v>
      </c>
      <c r="N3907" s="2">
        <f t="shared" ref="N3907:N3970" si="556">ROUNDDOWN(K3907,0)</f>
        <v>3081</v>
      </c>
      <c r="O3907">
        <f t="shared" si="550"/>
        <v>2022</v>
      </c>
      <c r="P3907" t="str">
        <f t="shared" si="551"/>
        <v>Jan</v>
      </c>
      <c r="Q3907" t="str">
        <f t="shared" si="552"/>
        <v>Jan-2022</v>
      </c>
      <c r="R3907" s="2" t="str">
        <f t="shared" ref="R3907:R3970" si="557">IF(C3907&gt;=18, "ADULTS", "CHILDREN")</f>
        <v>ADULTS</v>
      </c>
    </row>
    <row r="3908" spans="1:18" x14ac:dyDescent="0.35">
      <c r="A3908" s="1">
        <v>45243</v>
      </c>
      <c r="B3908" t="s">
        <v>3940</v>
      </c>
      <c r="C3908">
        <v>18</v>
      </c>
      <c r="D3908" t="s">
        <v>9</v>
      </c>
      <c r="E3908" t="s">
        <v>35</v>
      </c>
      <c r="F3908" t="s">
        <v>11</v>
      </c>
      <c r="G3908" s="6">
        <f>VLOOKUP(F3908,S$11:$T$15, 2, FALSE)</f>
        <v>2503.6022787783868</v>
      </c>
      <c r="H3908" t="s">
        <v>28</v>
      </c>
      <c r="I3908" s="2">
        <v>1662.08</v>
      </c>
      <c r="J3908" t="str">
        <f t="shared" si="553"/>
        <v>18-39</v>
      </c>
      <c r="K3908" s="2">
        <f t="shared" si="549"/>
        <v>1828.288</v>
      </c>
      <c r="L3908" s="2">
        <f t="shared" si="554"/>
        <v>1828</v>
      </c>
      <c r="M3908" s="2">
        <f t="shared" si="555"/>
        <v>1829</v>
      </c>
      <c r="N3908" s="2">
        <f t="shared" si="556"/>
        <v>1828</v>
      </c>
      <c r="O3908">
        <f t="shared" si="550"/>
        <v>2023</v>
      </c>
      <c r="P3908" t="str">
        <f t="shared" si="551"/>
        <v>Nov</v>
      </c>
      <c r="Q3908" t="str">
        <f t="shared" si="552"/>
        <v>Nov-2023</v>
      </c>
      <c r="R3908" s="2" t="str">
        <f t="shared" si="557"/>
        <v>ADULTS</v>
      </c>
    </row>
    <row r="3909" spans="1:18" x14ac:dyDescent="0.35">
      <c r="A3909" s="1">
        <v>45053</v>
      </c>
      <c r="B3909" t="s">
        <v>3941</v>
      </c>
      <c r="C3909">
        <v>39</v>
      </c>
      <c r="D3909" t="s">
        <v>9</v>
      </c>
      <c r="E3909" t="s">
        <v>22</v>
      </c>
      <c r="F3909" t="s">
        <v>11</v>
      </c>
      <c r="G3909" s="6">
        <f>VLOOKUP(F3909,S$11:$T$15, 2, FALSE)</f>
        <v>2503.6022787783868</v>
      </c>
      <c r="H3909" t="s">
        <v>17</v>
      </c>
      <c r="I3909" s="2">
        <v>4360.5200000000004</v>
      </c>
      <c r="J3909" t="str">
        <f t="shared" si="553"/>
        <v>18-39</v>
      </c>
      <c r="K3909" s="2">
        <f t="shared" si="549"/>
        <v>4796.572000000001</v>
      </c>
      <c r="L3909" s="2">
        <f t="shared" si="554"/>
        <v>4797</v>
      </c>
      <c r="M3909" s="2">
        <f t="shared" si="555"/>
        <v>4797</v>
      </c>
      <c r="N3909" s="2">
        <f t="shared" si="556"/>
        <v>4796</v>
      </c>
      <c r="O3909">
        <f t="shared" si="550"/>
        <v>2023</v>
      </c>
      <c r="P3909" t="str">
        <f t="shared" si="551"/>
        <v>May</v>
      </c>
      <c r="Q3909" t="str">
        <f t="shared" si="552"/>
        <v>May-2023</v>
      </c>
      <c r="R3909" s="2" t="str">
        <f t="shared" si="557"/>
        <v>ADULTS</v>
      </c>
    </row>
    <row r="3910" spans="1:18" x14ac:dyDescent="0.35">
      <c r="A3910" s="1">
        <v>44902</v>
      </c>
      <c r="B3910" t="s">
        <v>3942</v>
      </c>
      <c r="C3910">
        <v>36</v>
      </c>
      <c r="D3910" t="s">
        <v>21</v>
      </c>
      <c r="E3910" t="s">
        <v>27</v>
      </c>
      <c r="F3910" t="s">
        <v>16</v>
      </c>
      <c r="G3910" s="6">
        <f>VLOOKUP(F3910,S$11:$T$15, 2, FALSE)</f>
        <v>2509.1716796874998</v>
      </c>
      <c r="H3910" t="s">
        <v>37</v>
      </c>
      <c r="I3910" s="2">
        <v>1520.02</v>
      </c>
      <c r="J3910" t="str">
        <f t="shared" si="553"/>
        <v>18-39</v>
      </c>
      <c r="K3910" s="2">
        <f t="shared" si="549"/>
        <v>1672.0220000000002</v>
      </c>
      <c r="L3910" s="2">
        <f t="shared" si="554"/>
        <v>1672</v>
      </c>
      <c r="M3910" s="2">
        <f t="shared" si="555"/>
        <v>1673</v>
      </c>
      <c r="N3910" s="2">
        <f t="shared" si="556"/>
        <v>1672</v>
      </c>
      <c r="O3910">
        <f t="shared" si="550"/>
        <v>2022</v>
      </c>
      <c r="P3910" t="str">
        <f t="shared" si="551"/>
        <v>Dec</v>
      </c>
      <c r="Q3910" t="str">
        <f t="shared" si="552"/>
        <v>Dec-2022</v>
      </c>
      <c r="R3910" s="2" t="str">
        <f t="shared" si="557"/>
        <v>ADULTS</v>
      </c>
    </row>
    <row r="3911" spans="1:18" x14ac:dyDescent="0.35">
      <c r="A3911" s="1">
        <v>44619</v>
      </c>
      <c r="B3911" t="s">
        <v>3943</v>
      </c>
      <c r="C3911">
        <v>82</v>
      </c>
      <c r="D3911" t="s">
        <v>21</v>
      </c>
      <c r="E3911" t="s">
        <v>35</v>
      </c>
      <c r="F3911" t="s">
        <v>23</v>
      </c>
      <c r="G3911" s="6">
        <f>VLOOKUP(F3911,S$11:$T$15, 2, FALSE)</f>
        <v>2440.2966694490819</v>
      </c>
      <c r="H3911" t="s">
        <v>40</v>
      </c>
      <c r="I3911" s="2">
        <v>1852.2</v>
      </c>
      <c r="J3911" t="str">
        <f t="shared" si="553"/>
        <v>&gt;59</v>
      </c>
      <c r="K3911" s="2">
        <f t="shared" si="549"/>
        <v>2037.4200000000003</v>
      </c>
      <c r="L3911" s="2">
        <f t="shared" si="554"/>
        <v>2037</v>
      </c>
      <c r="M3911" s="2">
        <f t="shared" si="555"/>
        <v>2038</v>
      </c>
      <c r="N3911" s="2">
        <f t="shared" si="556"/>
        <v>2037</v>
      </c>
      <c r="O3911">
        <f t="shared" si="550"/>
        <v>2022</v>
      </c>
      <c r="P3911" t="str">
        <f t="shared" si="551"/>
        <v>Feb</v>
      </c>
      <c r="Q3911" t="str">
        <f t="shared" si="552"/>
        <v>Feb-2022</v>
      </c>
      <c r="R3911" s="2" t="str">
        <f t="shared" si="557"/>
        <v>ADULTS</v>
      </c>
    </row>
    <row r="3912" spans="1:18" x14ac:dyDescent="0.35">
      <c r="A3912" s="1">
        <v>44856</v>
      </c>
      <c r="B3912" t="s">
        <v>3944</v>
      </c>
      <c r="C3912">
        <v>77</v>
      </c>
      <c r="D3912" t="s">
        <v>21</v>
      </c>
      <c r="E3912" t="s">
        <v>15</v>
      </c>
      <c r="F3912" t="s">
        <v>30</v>
      </c>
      <c r="G3912" s="6">
        <f>VLOOKUP(F3912,S$11:$T$15, 2, FALSE)</f>
        <v>2496.7676064257025</v>
      </c>
      <c r="H3912" t="s">
        <v>12</v>
      </c>
      <c r="I3912" s="2">
        <v>161.93</v>
      </c>
      <c r="J3912" t="str">
        <f t="shared" si="553"/>
        <v>&gt;59</v>
      </c>
      <c r="K3912" s="2">
        <f t="shared" si="549"/>
        <v>178.12300000000002</v>
      </c>
      <c r="L3912" s="2">
        <f t="shared" si="554"/>
        <v>178</v>
      </c>
      <c r="M3912" s="2">
        <f t="shared" si="555"/>
        <v>179</v>
      </c>
      <c r="N3912" s="2">
        <f t="shared" si="556"/>
        <v>178</v>
      </c>
      <c r="O3912">
        <f t="shared" si="550"/>
        <v>2022</v>
      </c>
      <c r="P3912" t="str">
        <f t="shared" si="551"/>
        <v>Oct</v>
      </c>
      <c r="Q3912" t="str">
        <f t="shared" si="552"/>
        <v>Oct-2022</v>
      </c>
      <c r="R3912" s="2" t="str">
        <f t="shared" si="557"/>
        <v>ADULTS</v>
      </c>
    </row>
    <row r="3913" spans="1:18" x14ac:dyDescent="0.35">
      <c r="A3913" s="1">
        <v>44800</v>
      </c>
      <c r="B3913" t="s">
        <v>3945</v>
      </c>
      <c r="C3913">
        <v>43</v>
      </c>
      <c r="D3913" t="s">
        <v>21</v>
      </c>
      <c r="E3913" t="s">
        <v>10</v>
      </c>
      <c r="F3913" t="s">
        <v>11</v>
      </c>
      <c r="G3913" s="6">
        <f>VLOOKUP(F3913,S$11:$T$15, 2, FALSE)</f>
        <v>2503.6022787783868</v>
      </c>
      <c r="H3913" t="s">
        <v>40</v>
      </c>
      <c r="I3913" s="2">
        <v>2922.41</v>
      </c>
      <c r="J3913" t="str">
        <f t="shared" si="553"/>
        <v>40-59</v>
      </c>
      <c r="K3913" s="2">
        <f t="shared" si="549"/>
        <v>3214.6510000000003</v>
      </c>
      <c r="L3913" s="2">
        <f t="shared" si="554"/>
        <v>3215</v>
      </c>
      <c r="M3913" s="2">
        <f t="shared" si="555"/>
        <v>3215</v>
      </c>
      <c r="N3913" s="2">
        <f t="shared" si="556"/>
        <v>3214</v>
      </c>
      <c r="O3913">
        <f t="shared" si="550"/>
        <v>2022</v>
      </c>
      <c r="P3913" t="str">
        <f t="shared" si="551"/>
        <v>Aug</v>
      </c>
      <c r="Q3913" t="str">
        <f t="shared" si="552"/>
        <v>Aug-2022</v>
      </c>
      <c r="R3913" s="2" t="str">
        <f t="shared" si="557"/>
        <v>ADULTS</v>
      </c>
    </row>
    <row r="3914" spans="1:18" x14ac:dyDescent="0.35">
      <c r="A3914" s="1">
        <v>44721</v>
      </c>
      <c r="B3914" t="s">
        <v>3946</v>
      </c>
      <c r="C3914">
        <v>84</v>
      </c>
      <c r="D3914" t="s">
        <v>14</v>
      </c>
      <c r="E3914" t="s">
        <v>10</v>
      </c>
      <c r="F3914" t="s">
        <v>30</v>
      </c>
      <c r="G3914" s="6">
        <f>VLOOKUP(F3914,S$11:$T$15, 2, FALSE)</f>
        <v>2496.7676064257025</v>
      </c>
      <c r="H3914" t="s">
        <v>12</v>
      </c>
      <c r="I3914" s="2">
        <v>2436.12</v>
      </c>
      <c r="J3914" t="str">
        <f t="shared" si="553"/>
        <v>&gt;59</v>
      </c>
      <c r="K3914" s="2">
        <f t="shared" si="549"/>
        <v>2679.732</v>
      </c>
      <c r="L3914" s="2">
        <f t="shared" si="554"/>
        <v>2680</v>
      </c>
      <c r="M3914" s="2">
        <f t="shared" si="555"/>
        <v>2680</v>
      </c>
      <c r="N3914" s="2">
        <f t="shared" si="556"/>
        <v>2679</v>
      </c>
      <c r="O3914">
        <f t="shared" si="550"/>
        <v>2022</v>
      </c>
      <c r="P3914" t="str">
        <f t="shared" si="551"/>
        <v>Jun</v>
      </c>
      <c r="Q3914" t="str">
        <f t="shared" si="552"/>
        <v>Jun-2022</v>
      </c>
      <c r="R3914" s="2" t="str">
        <f t="shared" si="557"/>
        <v>ADULTS</v>
      </c>
    </row>
    <row r="3915" spans="1:18" x14ac:dyDescent="0.35">
      <c r="A3915" s="1">
        <v>45013</v>
      </c>
      <c r="B3915" t="s">
        <v>3947</v>
      </c>
      <c r="C3915">
        <v>60</v>
      </c>
      <c r="D3915" t="s">
        <v>21</v>
      </c>
      <c r="E3915" t="s">
        <v>25</v>
      </c>
      <c r="F3915" t="s">
        <v>16</v>
      </c>
      <c r="G3915" s="6">
        <f>VLOOKUP(F3915,S$11:$T$15, 2, FALSE)</f>
        <v>2509.1716796874998</v>
      </c>
      <c r="H3915" t="s">
        <v>40</v>
      </c>
      <c r="I3915" s="2">
        <v>1614.42</v>
      </c>
      <c r="J3915" t="str">
        <f t="shared" si="553"/>
        <v>&gt;59</v>
      </c>
      <c r="K3915" s="2">
        <f t="shared" si="549"/>
        <v>1775.8620000000003</v>
      </c>
      <c r="L3915" s="2">
        <f t="shared" si="554"/>
        <v>1776</v>
      </c>
      <c r="M3915" s="2">
        <f t="shared" si="555"/>
        <v>1776</v>
      </c>
      <c r="N3915" s="2">
        <f t="shared" si="556"/>
        <v>1775</v>
      </c>
      <c r="O3915">
        <f t="shared" si="550"/>
        <v>2023</v>
      </c>
      <c r="P3915" t="str">
        <f t="shared" si="551"/>
        <v>Mar</v>
      </c>
      <c r="Q3915" t="str">
        <f t="shared" si="552"/>
        <v>Mar-2023</v>
      </c>
      <c r="R3915" s="2" t="str">
        <f t="shared" si="557"/>
        <v>ADULTS</v>
      </c>
    </row>
    <row r="3916" spans="1:18" x14ac:dyDescent="0.35">
      <c r="A3916" s="1">
        <v>44606</v>
      </c>
      <c r="B3916" t="s">
        <v>3948</v>
      </c>
      <c r="C3916">
        <v>64</v>
      </c>
      <c r="D3916" t="s">
        <v>21</v>
      </c>
      <c r="E3916" t="s">
        <v>33</v>
      </c>
      <c r="F3916" t="s">
        <v>30</v>
      </c>
      <c r="G3916" s="6">
        <f>VLOOKUP(F3916,S$11:$T$15, 2, FALSE)</f>
        <v>2496.7676064257025</v>
      </c>
      <c r="H3916" t="s">
        <v>40</v>
      </c>
      <c r="I3916" s="2">
        <v>3988.02</v>
      </c>
      <c r="J3916" t="str">
        <f t="shared" si="553"/>
        <v>&gt;59</v>
      </c>
      <c r="K3916" s="2">
        <f t="shared" si="549"/>
        <v>4386.8220000000001</v>
      </c>
      <c r="L3916" s="2">
        <f t="shared" si="554"/>
        <v>4387</v>
      </c>
      <c r="M3916" s="2">
        <f t="shared" si="555"/>
        <v>4387</v>
      </c>
      <c r="N3916" s="2">
        <f t="shared" si="556"/>
        <v>4386</v>
      </c>
      <c r="O3916">
        <f t="shared" si="550"/>
        <v>2022</v>
      </c>
      <c r="P3916" t="str">
        <f t="shared" si="551"/>
        <v>Feb</v>
      </c>
      <c r="Q3916" t="str">
        <f t="shared" si="552"/>
        <v>Feb-2022</v>
      </c>
      <c r="R3916" s="2" t="str">
        <f t="shared" si="557"/>
        <v>ADULTS</v>
      </c>
    </row>
    <row r="3917" spans="1:18" x14ac:dyDescent="0.35">
      <c r="A3917" s="1">
        <v>45275</v>
      </c>
      <c r="B3917" t="s">
        <v>3949</v>
      </c>
      <c r="C3917">
        <v>39</v>
      </c>
      <c r="D3917" t="s">
        <v>21</v>
      </c>
      <c r="E3917" t="s">
        <v>35</v>
      </c>
      <c r="F3917" t="s">
        <v>16</v>
      </c>
      <c r="G3917" s="6">
        <f>VLOOKUP(F3917,S$11:$T$15, 2, FALSE)</f>
        <v>2509.1716796874998</v>
      </c>
      <c r="H3917" t="s">
        <v>17</v>
      </c>
      <c r="I3917" s="2">
        <v>2193.21</v>
      </c>
      <c r="J3917" t="str">
        <f t="shared" si="553"/>
        <v>18-39</v>
      </c>
      <c r="K3917" s="2">
        <f t="shared" si="549"/>
        <v>2412.5310000000004</v>
      </c>
      <c r="L3917" s="2">
        <f t="shared" si="554"/>
        <v>2413</v>
      </c>
      <c r="M3917" s="2">
        <f t="shared" si="555"/>
        <v>2413</v>
      </c>
      <c r="N3917" s="2">
        <f t="shared" si="556"/>
        <v>2412</v>
      </c>
      <c r="O3917">
        <f t="shared" si="550"/>
        <v>2023</v>
      </c>
      <c r="P3917" t="str">
        <f t="shared" si="551"/>
        <v>Dec</v>
      </c>
      <c r="Q3917" t="str">
        <f t="shared" si="552"/>
        <v>Dec-2023</v>
      </c>
      <c r="R3917" s="2" t="str">
        <f t="shared" si="557"/>
        <v>ADULTS</v>
      </c>
    </row>
    <row r="3918" spans="1:18" x14ac:dyDescent="0.35">
      <c r="A3918" s="1">
        <v>45093</v>
      </c>
      <c r="B3918" t="s">
        <v>3950</v>
      </c>
      <c r="C3918">
        <v>39</v>
      </c>
      <c r="D3918" t="s">
        <v>21</v>
      </c>
      <c r="E3918" t="s">
        <v>27</v>
      </c>
      <c r="F3918" t="s">
        <v>30</v>
      </c>
      <c r="G3918" s="6">
        <f>VLOOKUP(F3918,S$11:$T$15, 2, FALSE)</f>
        <v>2496.7676064257025</v>
      </c>
      <c r="H3918" t="s">
        <v>28</v>
      </c>
      <c r="I3918" s="2">
        <v>1920.67</v>
      </c>
      <c r="J3918" t="str">
        <f t="shared" si="553"/>
        <v>18-39</v>
      </c>
      <c r="K3918" s="2">
        <f t="shared" si="549"/>
        <v>2112.7370000000001</v>
      </c>
      <c r="L3918" s="2">
        <f t="shared" si="554"/>
        <v>2113</v>
      </c>
      <c r="M3918" s="2">
        <f t="shared" si="555"/>
        <v>2113</v>
      </c>
      <c r="N3918" s="2">
        <f t="shared" si="556"/>
        <v>2112</v>
      </c>
      <c r="O3918">
        <f t="shared" si="550"/>
        <v>2023</v>
      </c>
      <c r="P3918" t="str">
        <f t="shared" si="551"/>
        <v>Jun</v>
      </c>
      <c r="Q3918" t="str">
        <f t="shared" si="552"/>
        <v>Jun-2023</v>
      </c>
      <c r="R3918" s="2" t="str">
        <f t="shared" si="557"/>
        <v>ADULTS</v>
      </c>
    </row>
    <row r="3919" spans="1:18" x14ac:dyDescent="0.35">
      <c r="A3919" s="1">
        <v>45011</v>
      </c>
      <c r="B3919" t="s">
        <v>3951</v>
      </c>
      <c r="C3919">
        <v>49</v>
      </c>
      <c r="D3919" t="s">
        <v>14</v>
      </c>
      <c r="E3919" t="s">
        <v>22</v>
      </c>
      <c r="F3919" t="s">
        <v>30</v>
      </c>
      <c r="G3919" s="6">
        <f>VLOOKUP(F3919,S$11:$T$15, 2, FALSE)</f>
        <v>2496.7676064257025</v>
      </c>
      <c r="H3919" t="s">
        <v>37</v>
      </c>
      <c r="I3919" s="2">
        <v>1598.37</v>
      </c>
      <c r="J3919" t="str">
        <f t="shared" si="553"/>
        <v>40-59</v>
      </c>
      <c r="K3919" s="2">
        <f t="shared" si="549"/>
        <v>1758.2070000000001</v>
      </c>
      <c r="L3919" s="2">
        <f t="shared" si="554"/>
        <v>1758</v>
      </c>
      <c r="M3919" s="2">
        <f t="shared" si="555"/>
        <v>1759</v>
      </c>
      <c r="N3919" s="2">
        <f t="shared" si="556"/>
        <v>1758</v>
      </c>
      <c r="O3919">
        <f t="shared" si="550"/>
        <v>2023</v>
      </c>
      <c r="P3919" t="str">
        <f t="shared" si="551"/>
        <v>Mar</v>
      </c>
      <c r="Q3919" t="str">
        <f t="shared" si="552"/>
        <v>Mar-2023</v>
      </c>
      <c r="R3919" s="2" t="str">
        <f t="shared" si="557"/>
        <v>ADULTS</v>
      </c>
    </row>
    <row r="3920" spans="1:18" x14ac:dyDescent="0.35">
      <c r="A3920" s="1">
        <v>45130</v>
      </c>
      <c r="B3920" t="s">
        <v>3952</v>
      </c>
      <c r="C3920">
        <v>66</v>
      </c>
      <c r="D3920" t="s">
        <v>21</v>
      </c>
      <c r="E3920" t="s">
        <v>10</v>
      </c>
      <c r="F3920" t="s">
        <v>23</v>
      </c>
      <c r="G3920" s="6">
        <f>VLOOKUP(F3920,S$11:$T$15, 2, FALSE)</f>
        <v>2440.2966694490819</v>
      </c>
      <c r="H3920" t="s">
        <v>17</v>
      </c>
      <c r="I3920" s="2">
        <v>1372.42</v>
      </c>
      <c r="J3920" t="str">
        <f t="shared" si="553"/>
        <v>&gt;59</v>
      </c>
      <c r="K3920" s="2">
        <f t="shared" si="549"/>
        <v>1509.6620000000003</v>
      </c>
      <c r="L3920" s="2">
        <f t="shared" si="554"/>
        <v>1510</v>
      </c>
      <c r="M3920" s="2">
        <f t="shared" si="555"/>
        <v>1510</v>
      </c>
      <c r="N3920" s="2">
        <f t="shared" si="556"/>
        <v>1509</v>
      </c>
      <c r="O3920">
        <f t="shared" si="550"/>
        <v>2023</v>
      </c>
      <c r="P3920" t="str">
        <f t="shared" si="551"/>
        <v>Jul</v>
      </c>
      <c r="Q3920" t="str">
        <f t="shared" si="552"/>
        <v>Jul-2023</v>
      </c>
      <c r="R3920" s="2" t="str">
        <f t="shared" si="557"/>
        <v>ADULTS</v>
      </c>
    </row>
    <row r="3921" spans="1:18" x14ac:dyDescent="0.35">
      <c r="A3921" s="1">
        <v>44698</v>
      </c>
      <c r="B3921" t="s">
        <v>3953</v>
      </c>
      <c r="C3921">
        <v>85</v>
      </c>
      <c r="D3921" t="s">
        <v>21</v>
      </c>
      <c r="E3921" t="s">
        <v>33</v>
      </c>
      <c r="F3921" t="s">
        <v>16</v>
      </c>
      <c r="G3921" s="6">
        <f>VLOOKUP(F3921,S$11:$T$15, 2, FALSE)</f>
        <v>2509.1716796874998</v>
      </c>
      <c r="H3921" t="s">
        <v>37</v>
      </c>
      <c r="I3921" s="2">
        <v>2663.53</v>
      </c>
      <c r="J3921" t="str">
        <f t="shared" si="553"/>
        <v>&gt;59</v>
      </c>
      <c r="K3921" s="2">
        <f t="shared" si="549"/>
        <v>2929.8830000000003</v>
      </c>
      <c r="L3921" s="2">
        <f t="shared" si="554"/>
        <v>2930</v>
      </c>
      <c r="M3921" s="2">
        <f t="shared" si="555"/>
        <v>2930</v>
      </c>
      <c r="N3921" s="2">
        <f t="shared" si="556"/>
        <v>2929</v>
      </c>
      <c r="O3921">
        <f t="shared" si="550"/>
        <v>2022</v>
      </c>
      <c r="P3921" t="str">
        <f t="shared" si="551"/>
        <v>May</v>
      </c>
      <c r="Q3921" t="str">
        <f t="shared" si="552"/>
        <v>May-2022</v>
      </c>
      <c r="R3921" s="2" t="str">
        <f t="shared" si="557"/>
        <v>ADULTS</v>
      </c>
    </row>
    <row r="3922" spans="1:18" x14ac:dyDescent="0.35">
      <c r="A3922" s="1">
        <v>44934</v>
      </c>
      <c r="B3922" t="s">
        <v>3954</v>
      </c>
      <c r="C3922">
        <v>12</v>
      </c>
      <c r="D3922" t="s">
        <v>14</v>
      </c>
      <c r="E3922" t="s">
        <v>25</v>
      </c>
      <c r="F3922" t="s">
        <v>11</v>
      </c>
      <c r="G3922" s="6">
        <f>VLOOKUP(F3922,S$11:$T$15, 2, FALSE)</f>
        <v>2503.6022787783868</v>
      </c>
      <c r="H3922" t="s">
        <v>28</v>
      </c>
      <c r="I3922" s="2">
        <v>4420.0200000000004</v>
      </c>
      <c r="J3922" t="str">
        <f t="shared" si="553"/>
        <v>0-17</v>
      </c>
      <c r="K3922" s="2">
        <f t="shared" si="549"/>
        <v>4862.0220000000008</v>
      </c>
      <c r="L3922" s="2">
        <f t="shared" si="554"/>
        <v>4862</v>
      </c>
      <c r="M3922" s="2">
        <f t="shared" si="555"/>
        <v>4863</v>
      </c>
      <c r="N3922" s="2">
        <f t="shared" si="556"/>
        <v>4862</v>
      </c>
      <c r="O3922">
        <f t="shared" si="550"/>
        <v>2023</v>
      </c>
      <c r="P3922" t="str">
        <f t="shared" si="551"/>
        <v>Jan</v>
      </c>
      <c r="Q3922" t="str">
        <f t="shared" si="552"/>
        <v>Jan-2023</v>
      </c>
      <c r="R3922" s="2" t="str">
        <f t="shared" si="557"/>
        <v>CHILDREN</v>
      </c>
    </row>
    <row r="3923" spans="1:18" x14ac:dyDescent="0.35">
      <c r="A3923" s="1">
        <v>44838</v>
      </c>
      <c r="B3923" t="s">
        <v>3955</v>
      </c>
      <c r="C3923">
        <v>68</v>
      </c>
      <c r="D3923" t="s">
        <v>21</v>
      </c>
      <c r="E3923" t="s">
        <v>27</v>
      </c>
      <c r="F3923" t="s">
        <v>30</v>
      </c>
      <c r="G3923" s="6">
        <f>VLOOKUP(F3923,S$11:$T$15, 2, FALSE)</f>
        <v>2496.7676064257025</v>
      </c>
      <c r="H3923" t="s">
        <v>40</v>
      </c>
      <c r="I3923" s="2">
        <v>2607</v>
      </c>
      <c r="J3923" t="str">
        <f t="shared" si="553"/>
        <v>&gt;59</v>
      </c>
      <c r="K3923" s="2">
        <f t="shared" si="549"/>
        <v>2867.7000000000003</v>
      </c>
      <c r="L3923" s="2">
        <f t="shared" si="554"/>
        <v>2868</v>
      </c>
      <c r="M3923" s="2">
        <f t="shared" si="555"/>
        <v>2868</v>
      </c>
      <c r="N3923" s="2">
        <f t="shared" si="556"/>
        <v>2867</v>
      </c>
      <c r="O3923">
        <f t="shared" si="550"/>
        <v>2022</v>
      </c>
      <c r="P3923" t="str">
        <f t="shared" si="551"/>
        <v>Oct</v>
      </c>
      <c r="Q3923" t="str">
        <f t="shared" si="552"/>
        <v>Oct-2022</v>
      </c>
      <c r="R3923" s="2" t="str">
        <f t="shared" si="557"/>
        <v>ADULTS</v>
      </c>
    </row>
    <row r="3924" spans="1:18" x14ac:dyDescent="0.35">
      <c r="A3924" s="1">
        <v>45018</v>
      </c>
      <c r="B3924" t="s">
        <v>3956</v>
      </c>
      <c r="C3924">
        <v>56</v>
      </c>
      <c r="D3924" t="s">
        <v>14</v>
      </c>
      <c r="E3924" t="s">
        <v>22</v>
      </c>
      <c r="F3924" t="s">
        <v>11</v>
      </c>
      <c r="G3924" s="6">
        <f>VLOOKUP(F3924,S$11:$T$15, 2, FALSE)</f>
        <v>2503.6022787783868</v>
      </c>
      <c r="H3924" t="s">
        <v>37</v>
      </c>
      <c r="I3924" s="2">
        <v>2419.86</v>
      </c>
      <c r="J3924" t="str">
        <f t="shared" si="553"/>
        <v>40-59</v>
      </c>
      <c r="K3924" s="2">
        <f t="shared" si="549"/>
        <v>2661.8460000000005</v>
      </c>
      <c r="L3924" s="2">
        <f t="shared" si="554"/>
        <v>2662</v>
      </c>
      <c r="M3924" s="2">
        <f t="shared" si="555"/>
        <v>2662</v>
      </c>
      <c r="N3924" s="2">
        <f t="shared" si="556"/>
        <v>2661</v>
      </c>
      <c r="O3924">
        <f t="shared" si="550"/>
        <v>2023</v>
      </c>
      <c r="P3924" t="str">
        <f t="shared" si="551"/>
        <v>Apr</v>
      </c>
      <c r="Q3924" t="str">
        <f t="shared" si="552"/>
        <v>Apr-2023</v>
      </c>
      <c r="R3924" s="2" t="str">
        <f t="shared" si="557"/>
        <v>ADULTS</v>
      </c>
    </row>
    <row r="3925" spans="1:18" x14ac:dyDescent="0.35">
      <c r="A3925" s="1">
        <v>45079</v>
      </c>
      <c r="B3925" t="s">
        <v>3957</v>
      </c>
      <c r="C3925">
        <v>17</v>
      </c>
      <c r="D3925" t="s">
        <v>21</v>
      </c>
      <c r="E3925" t="s">
        <v>35</v>
      </c>
      <c r="F3925" t="s">
        <v>11</v>
      </c>
      <c r="G3925" s="6">
        <f>VLOOKUP(F3925,S$11:$T$15, 2, FALSE)</f>
        <v>2503.6022787783868</v>
      </c>
      <c r="H3925" t="s">
        <v>28</v>
      </c>
      <c r="I3925" s="2">
        <v>1908.24</v>
      </c>
      <c r="J3925" t="str">
        <f t="shared" si="553"/>
        <v>0-17</v>
      </c>
      <c r="K3925" s="2">
        <f t="shared" si="549"/>
        <v>2099.0640000000003</v>
      </c>
      <c r="L3925" s="2">
        <f t="shared" si="554"/>
        <v>2099</v>
      </c>
      <c r="M3925" s="2">
        <f t="shared" si="555"/>
        <v>2100</v>
      </c>
      <c r="N3925" s="2">
        <f t="shared" si="556"/>
        <v>2099</v>
      </c>
      <c r="O3925">
        <f t="shared" si="550"/>
        <v>2023</v>
      </c>
      <c r="P3925" t="str">
        <f t="shared" si="551"/>
        <v>Jun</v>
      </c>
      <c r="Q3925" t="str">
        <f t="shared" si="552"/>
        <v>Jun-2023</v>
      </c>
      <c r="R3925" s="2" t="str">
        <f t="shared" si="557"/>
        <v>CHILDREN</v>
      </c>
    </row>
    <row r="3926" spans="1:18" x14ac:dyDescent="0.35">
      <c r="A3926" s="1">
        <v>44824</v>
      </c>
      <c r="B3926" t="s">
        <v>3958</v>
      </c>
      <c r="C3926">
        <v>24</v>
      </c>
      <c r="D3926" t="s">
        <v>21</v>
      </c>
      <c r="E3926" t="s">
        <v>35</v>
      </c>
      <c r="F3926" t="s">
        <v>16</v>
      </c>
      <c r="G3926" s="6">
        <f>VLOOKUP(F3926,S$11:$T$15, 2, FALSE)</f>
        <v>2509.1716796874998</v>
      </c>
      <c r="H3926" t="s">
        <v>40</v>
      </c>
      <c r="I3926" s="2">
        <v>2880.55</v>
      </c>
      <c r="J3926" t="str">
        <f t="shared" si="553"/>
        <v>18-39</v>
      </c>
      <c r="K3926" s="2">
        <f t="shared" si="549"/>
        <v>3168.6050000000005</v>
      </c>
      <c r="L3926" s="2">
        <f t="shared" si="554"/>
        <v>3169</v>
      </c>
      <c r="M3926" s="2">
        <f t="shared" si="555"/>
        <v>3169</v>
      </c>
      <c r="N3926" s="2">
        <f t="shared" si="556"/>
        <v>3168</v>
      </c>
      <c r="O3926">
        <f t="shared" si="550"/>
        <v>2022</v>
      </c>
      <c r="P3926" t="str">
        <f t="shared" si="551"/>
        <v>Sep</v>
      </c>
      <c r="Q3926" t="str">
        <f t="shared" si="552"/>
        <v>Sep-2022</v>
      </c>
      <c r="R3926" s="2" t="str">
        <f t="shared" si="557"/>
        <v>ADULTS</v>
      </c>
    </row>
    <row r="3927" spans="1:18" x14ac:dyDescent="0.35">
      <c r="A3927" s="1">
        <v>45255</v>
      </c>
      <c r="B3927" t="s">
        <v>3959</v>
      </c>
      <c r="C3927">
        <v>42</v>
      </c>
      <c r="D3927" t="s">
        <v>14</v>
      </c>
      <c r="E3927" t="s">
        <v>22</v>
      </c>
      <c r="F3927" t="s">
        <v>23</v>
      </c>
      <c r="G3927" s="6">
        <f>VLOOKUP(F3927,S$11:$T$15, 2, FALSE)</f>
        <v>2440.2966694490819</v>
      </c>
      <c r="H3927" t="s">
        <v>40</v>
      </c>
      <c r="I3927" s="2">
        <v>2762.14</v>
      </c>
      <c r="J3927" t="str">
        <f t="shared" si="553"/>
        <v>40-59</v>
      </c>
      <c r="K3927" s="2">
        <f t="shared" si="549"/>
        <v>3038.3540000000003</v>
      </c>
      <c r="L3927" s="2">
        <f t="shared" si="554"/>
        <v>3038</v>
      </c>
      <c r="M3927" s="2">
        <f t="shared" si="555"/>
        <v>3039</v>
      </c>
      <c r="N3927" s="2">
        <f t="shared" si="556"/>
        <v>3038</v>
      </c>
      <c r="O3927">
        <f t="shared" si="550"/>
        <v>2023</v>
      </c>
      <c r="P3927" t="str">
        <f t="shared" si="551"/>
        <v>Nov</v>
      </c>
      <c r="Q3927" t="str">
        <f t="shared" si="552"/>
        <v>Nov-2023</v>
      </c>
      <c r="R3927" s="2" t="str">
        <f t="shared" si="557"/>
        <v>ADULTS</v>
      </c>
    </row>
    <row r="3928" spans="1:18" x14ac:dyDescent="0.35">
      <c r="A3928" s="1">
        <v>44773</v>
      </c>
      <c r="B3928" t="s">
        <v>3960</v>
      </c>
      <c r="C3928">
        <v>96</v>
      </c>
      <c r="D3928" t="s">
        <v>9</v>
      </c>
      <c r="E3928" t="s">
        <v>10</v>
      </c>
      <c r="F3928" t="s">
        <v>23</v>
      </c>
      <c r="G3928" s="6">
        <f>VLOOKUP(F3928,S$11:$T$15, 2, FALSE)</f>
        <v>2440.2966694490819</v>
      </c>
      <c r="H3928" t="s">
        <v>40</v>
      </c>
      <c r="I3928" s="2">
        <v>4657.3500000000004</v>
      </c>
      <c r="J3928" t="str">
        <f t="shared" si="553"/>
        <v>&gt;59</v>
      </c>
      <c r="K3928" s="2">
        <f t="shared" si="549"/>
        <v>5123.0850000000009</v>
      </c>
      <c r="L3928" s="2">
        <f t="shared" si="554"/>
        <v>5123</v>
      </c>
      <c r="M3928" s="2">
        <f t="shared" si="555"/>
        <v>5124</v>
      </c>
      <c r="N3928" s="2">
        <f t="shared" si="556"/>
        <v>5123</v>
      </c>
      <c r="O3928">
        <f t="shared" si="550"/>
        <v>2022</v>
      </c>
      <c r="P3928" t="str">
        <f t="shared" si="551"/>
        <v>Jul</v>
      </c>
      <c r="Q3928" t="str">
        <f t="shared" si="552"/>
        <v>Jul-2022</v>
      </c>
      <c r="R3928" s="2" t="str">
        <f t="shared" si="557"/>
        <v>ADULTS</v>
      </c>
    </row>
    <row r="3929" spans="1:18" x14ac:dyDescent="0.35">
      <c r="A3929" s="1">
        <v>44997</v>
      </c>
      <c r="B3929" t="s">
        <v>3961</v>
      </c>
      <c r="C3929">
        <v>27</v>
      </c>
      <c r="D3929" t="s">
        <v>9</v>
      </c>
      <c r="E3929" t="s">
        <v>33</v>
      </c>
      <c r="F3929" t="s">
        <v>23</v>
      </c>
      <c r="G3929" s="6">
        <f>VLOOKUP(F3929,S$11:$T$15, 2, FALSE)</f>
        <v>2440.2966694490819</v>
      </c>
      <c r="H3929" t="s">
        <v>12</v>
      </c>
      <c r="I3929" s="2">
        <v>1129</v>
      </c>
      <c r="J3929" t="str">
        <f t="shared" si="553"/>
        <v>18-39</v>
      </c>
      <c r="K3929" s="2">
        <f t="shared" si="549"/>
        <v>1241.9000000000001</v>
      </c>
      <c r="L3929" s="2">
        <f t="shared" si="554"/>
        <v>1242</v>
      </c>
      <c r="M3929" s="2">
        <f t="shared" si="555"/>
        <v>1242</v>
      </c>
      <c r="N3929" s="2">
        <f t="shared" si="556"/>
        <v>1241</v>
      </c>
      <c r="O3929">
        <f t="shared" si="550"/>
        <v>2023</v>
      </c>
      <c r="P3929" t="str">
        <f t="shared" si="551"/>
        <v>Mar</v>
      </c>
      <c r="Q3929" t="str">
        <f t="shared" si="552"/>
        <v>Mar-2023</v>
      </c>
      <c r="R3929" s="2" t="str">
        <f t="shared" si="557"/>
        <v>ADULTS</v>
      </c>
    </row>
    <row r="3930" spans="1:18" x14ac:dyDescent="0.35">
      <c r="A3930" s="1">
        <v>44623</v>
      </c>
      <c r="B3930" t="s">
        <v>3962</v>
      </c>
      <c r="C3930">
        <v>11</v>
      </c>
      <c r="D3930" t="s">
        <v>14</v>
      </c>
      <c r="E3930" t="s">
        <v>25</v>
      </c>
      <c r="F3930" t="s">
        <v>23</v>
      </c>
      <c r="G3930" s="6">
        <f>VLOOKUP(F3930,S$11:$T$15, 2, FALSE)</f>
        <v>2440.2966694490819</v>
      </c>
      <c r="H3930" t="s">
        <v>40</v>
      </c>
      <c r="I3930" s="2">
        <v>3484.22</v>
      </c>
      <c r="J3930" t="str">
        <f t="shared" si="553"/>
        <v>0-17</v>
      </c>
      <c r="K3930" s="2">
        <f t="shared" si="549"/>
        <v>3832.6420000000003</v>
      </c>
      <c r="L3930" s="2">
        <f t="shared" si="554"/>
        <v>3833</v>
      </c>
      <c r="M3930" s="2">
        <f t="shared" si="555"/>
        <v>3833</v>
      </c>
      <c r="N3930" s="2">
        <f t="shared" si="556"/>
        <v>3832</v>
      </c>
      <c r="O3930">
        <f t="shared" si="550"/>
        <v>2022</v>
      </c>
      <c r="P3930" t="str">
        <f t="shared" si="551"/>
        <v>Mar</v>
      </c>
      <c r="Q3930" t="str">
        <f t="shared" si="552"/>
        <v>Mar-2022</v>
      </c>
      <c r="R3930" s="2" t="str">
        <f t="shared" si="557"/>
        <v>CHILDREN</v>
      </c>
    </row>
    <row r="3931" spans="1:18" x14ac:dyDescent="0.35">
      <c r="A3931" s="1">
        <v>44637</v>
      </c>
      <c r="B3931" t="s">
        <v>3963</v>
      </c>
      <c r="C3931">
        <v>44</v>
      </c>
      <c r="D3931" t="s">
        <v>21</v>
      </c>
      <c r="E3931" t="s">
        <v>19</v>
      </c>
      <c r="F3931" t="s">
        <v>16</v>
      </c>
      <c r="G3931" s="6">
        <f>VLOOKUP(F3931,S$11:$T$15, 2, FALSE)</f>
        <v>2509.1716796874998</v>
      </c>
      <c r="H3931" t="s">
        <v>12</v>
      </c>
      <c r="I3931" s="2">
        <v>2641.68</v>
      </c>
      <c r="J3931" t="str">
        <f t="shared" si="553"/>
        <v>40-59</v>
      </c>
      <c r="K3931" s="2">
        <f t="shared" si="549"/>
        <v>2905.848</v>
      </c>
      <c r="L3931" s="2">
        <f t="shared" si="554"/>
        <v>2906</v>
      </c>
      <c r="M3931" s="2">
        <f t="shared" si="555"/>
        <v>2906</v>
      </c>
      <c r="N3931" s="2">
        <f t="shared" si="556"/>
        <v>2905</v>
      </c>
      <c r="O3931">
        <f t="shared" si="550"/>
        <v>2022</v>
      </c>
      <c r="P3931" t="str">
        <f t="shared" si="551"/>
        <v>Mar</v>
      </c>
      <c r="Q3931" t="str">
        <f t="shared" si="552"/>
        <v>Mar-2022</v>
      </c>
      <c r="R3931" s="2" t="str">
        <f t="shared" si="557"/>
        <v>ADULTS</v>
      </c>
    </row>
    <row r="3932" spans="1:18" x14ac:dyDescent="0.35">
      <c r="A3932" s="1">
        <v>44843</v>
      </c>
      <c r="B3932" t="s">
        <v>3964</v>
      </c>
      <c r="C3932">
        <v>12</v>
      </c>
      <c r="D3932" t="s">
        <v>14</v>
      </c>
      <c r="E3932" t="s">
        <v>25</v>
      </c>
      <c r="F3932" t="s">
        <v>11</v>
      </c>
      <c r="G3932" s="6">
        <f>VLOOKUP(F3932,S$11:$T$15, 2, FALSE)</f>
        <v>2503.6022787783868</v>
      </c>
      <c r="H3932" t="s">
        <v>40</v>
      </c>
      <c r="I3932" s="2">
        <v>2019.06</v>
      </c>
      <c r="J3932" t="str">
        <f t="shared" si="553"/>
        <v>0-17</v>
      </c>
      <c r="K3932" s="2">
        <f t="shared" si="549"/>
        <v>2220.9659999999999</v>
      </c>
      <c r="L3932" s="2">
        <f t="shared" si="554"/>
        <v>2221</v>
      </c>
      <c r="M3932" s="2">
        <f t="shared" si="555"/>
        <v>2221</v>
      </c>
      <c r="N3932" s="2">
        <f t="shared" si="556"/>
        <v>2220</v>
      </c>
      <c r="O3932">
        <f t="shared" si="550"/>
        <v>2022</v>
      </c>
      <c r="P3932" t="str">
        <f t="shared" si="551"/>
        <v>Oct</v>
      </c>
      <c r="Q3932" t="str">
        <f t="shared" si="552"/>
        <v>Oct-2022</v>
      </c>
      <c r="R3932" s="2" t="str">
        <f t="shared" si="557"/>
        <v>CHILDREN</v>
      </c>
    </row>
    <row r="3933" spans="1:18" x14ac:dyDescent="0.35">
      <c r="A3933" s="1">
        <v>44620</v>
      </c>
      <c r="B3933" t="s">
        <v>3965</v>
      </c>
      <c r="C3933">
        <v>80</v>
      </c>
      <c r="D3933" t="s">
        <v>21</v>
      </c>
      <c r="E3933" t="s">
        <v>10</v>
      </c>
      <c r="F3933" t="s">
        <v>30</v>
      </c>
      <c r="G3933" s="6">
        <f>VLOOKUP(F3933,S$11:$T$15, 2, FALSE)</f>
        <v>2496.7676064257025</v>
      </c>
      <c r="H3933" t="s">
        <v>40</v>
      </c>
      <c r="I3933" s="2">
        <v>1944.84</v>
      </c>
      <c r="J3933" t="str">
        <f t="shared" si="553"/>
        <v>&gt;59</v>
      </c>
      <c r="K3933" s="2">
        <f t="shared" si="549"/>
        <v>2139.3240000000001</v>
      </c>
      <c r="L3933" s="2">
        <f t="shared" si="554"/>
        <v>2139</v>
      </c>
      <c r="M3933" s="2">
        <f t="shared" si="555"/>
        <v>2140</v>
      </c>
      <c r="N3933" s="2">
        <f t="shared" si="556"/>
        <v>2139</v>
      </c>
      <c r="O3933">
        <f t="shared" si="550"/>
        <v>2022</v>
      </c>
      <c r="P3933" t="str">
        <f t="shared" si="551"/>
        <v>Feb</v>
      </c>
      <c r="Q3933" t="str">
        <f t="shared" si="552"/>
        <v>Feb-2022</v>
      </c>
      <c r="R3933" s="2" t="str">
        <f t="shared" si="557"/>
        <v>ADULTS</v>
      </c>
    </row>
    <row r="3934" spans="1:18" x14ac:dyDescent="0.35">
      <c r="A3934" s="1">
        <v>44672</v>
      </c>
      <c r="B3934" t="s">
        <v>3966</v>
      </c>
      <c r="C3934">
        <v>16</v>
      </c>
      <c r="D3934" t="s">
        <v>14</v>
      </c>
      <c r="E3934" t="s">
        <v>25</v>
      </c>
      <c r="F3934" t="s">
        <v>23</v>
      </c>
      <c r="G3934" s="6">
        <f>VLOOKUP(F3934,S$11:$T$15, 2, FALSE)</f>
        <v>2440.2966694490819</v>
      </c>
      <c r="H3934" t="s">
        <v>40</v>
      </c>
      <c r="I3934" s="2">
        <v>4116.59</v>
      </c>
      <c r="J3934" t="str">
        <f t="shared" si="553"/>
        <v>0-17</v>
      </c>
      <c r="K3934" s="2">
        <f t="shared" si="549"/>
        <v>4528.2490000000007</v>
      </c>
      <c r="L3934" s="2">
        <f t="shared" si="554"/>
        <v>4528</v>
      </c>
      <c r="M3934" s="2">
        <f t="shared" si="555"/>
        <v>4529</v>
      </c>
      <c r="N3934" s="2">
        <f t="shared" si="556"/>
        <v>4528</v>
      </c>
      <c r="O3934">
        <f t="shared" si="550"/>
        <v>2022</v>
      </c>
      <c r="P3934" t="str">
        <f t="shared" si="551"/>
        <v>Apr</v>
      </c>
      <c r="Q3934" t="str">
        <f t="shared" si="552"/>
        <v>Apr-2022</v>
      </c>
      <c r="R3934" s="2" t="str">
        <f t="shared" si="557"/>
        <v>CHILDREN</v>
      </c>
    </row>
    <row r="3935" spans="1:18" x14ac:dyDescent="0.35">
      <c r="A3935" s="1">
        <v>44662</v>
      </c>
      <c r="B3935" t="s">
        <v>3967</v>
      </c>
      <c r="C3935">
        <v>60</v>
      </c>
      <c r="D3935" t="s">
        <v>9</v>
      </c>
      <c r="E3935" t="s">
        <v>35</v>
      </c>
      <c r="F3935" t="s">
        <v>23</v>
      </c>
      <c r="G3935" s="6">
        <f>VLOOKUP(F3935,S$11:$T$15, 2, FALSE)</f>
        <v>2440.2966694490819</v>
      </c>
      <c r="H3935" t="s">
        <v>28</v>
      </c>
      <c r="I3935" s="2">
        <v>2149.4899999999998</v>
      </c>
      <c r="J3935" t="str">
        <f t="shared" si="553"/>
        <v>&gt;59</v>
      </c>
      <c r="K3935" s="2">
        <f t="shared" si="549"/>
        <v>2364.4389999999999</v>
      </c>
      <c r="L3935" s="2">
        <f t="shared" si="554"/>
        <v>2364</v>
      </c>
      <c r="M3935" s="2">
        <f t="shared" si="555"/>
        <v>2365</v>
      </c>
      <c r="N3935" s="2">
        <f t="shared" si="556"/>
        <v>2364</v>
      </c>
      <c r="O3935">
        <f t="shared" si="550"/>
        <v>2022</v>
      </c>
      <c r="P3935" t="str">
        <f t="shared" si="551"/>
        <v>Apr</v>
      </c>
      <c r="Q3935" t="str">
        <f t="shared" si="552"/>
        <v>Apr-2022</v>
      </c>
      <c r="R3935" s="2" t="str">
        <f t="shared" si="557"/>
        <v>ADULTS</v>
      </c>
    </row>
    <row r="3936" spans="1:18" x14ac:dyDescent="0.35">
      <c r="A3936" s="1">
        <v>44949</v>
      </c>
      <c r="B3936" t="s">
        <v>3968</v>
      </c>
      <c r="C3936">
        <v>31</v>
      </c>
      <c r="D3936" t="s">
        <v>21</v>
      </c>
      <c r="E3936" t="s">
        <v>33</v>
      </c>
      <c r="F3936" t="s">
        <v>11</v>
      </c>
      <c r="G3936" s="6">
        <f>VLOOKUP(F3936,S$11:$T$15, 2, FALSE)</f>
        <v>2503.6022787783868</v>
      </c>
      <c r="H3936" t="s">
        <v>28</v>
      </c>
      <c r="I3936" s="2">
        <v>3519.16</v>
      </c>
      <c r="J3936" t="str">
        <f t="shared" si="553"/>
        <v>18-39</v>
      </c>
      <c r="K3936" s="2">
        <f t="shared" si="549"/>
        <v>3871.076</v>
      </c>
      <c r="L3936" s="2">
        <f t="shared" si="554"/>
        <v>3871</v>
      </c>
      <c r="M3936" s="2">
        <f t="shared" si="555"/>
        <v>3872</v>
      </c>
      <c r="N3936" s="2">
        <f t="shared" si="556"/>
        <v>3871</v>
      </c>
      <c r="O3936">
        <f t="shared" si="550"/>
        <v>2023</v>
      </c>
      <c r="P3936" t="str">
        <f t="shared" si="551"/>
        <v>Jan</v>
      </c>
      <c r="Q3936" t="str">
        <f t="shared" si="552"/>
        <v>Jan-2023</v>
      </c>
      <c r="R3936" s="2" t="str">
        <f t="shared" si="557"/>
        <v>ADULTS</v>
      </c>
    </row>
    <row r="3937" spans="1:18" x14ac:dyDescent="0.35">
      <c r="A3937" s="1">
        <v>44565</v>
      </c>
      <c r="B3937" t="s">
        <v>3969</v>
      </c>
      <c r="C3937">
        <v>12</v>
      </c>
      <c r="D3937" t="s">
        <v>14</v>
      </c>
      <c r="E3937" t="s">
        <v>22</v>
      </c>
      <c r="F3937" t="s">
        <v>16</v>
      </c>
      <c r="G3937" s="6">
        <f>VLOOKUP(F3937,S$11:$T$15, 2, FALSE)</f>
        <v>2509.1716796874998</v>
      </c>
      <c r="H3937" t="s">
        <v>28</v>
      </c>
      <c r="I3937" s="2">
        <v>2482.91</v>
      </c>
      <c r="J3937" t="str">
        <f t="shared" si="553"/>
        <v>0-17</v>
      </c>
      <c r="K3937" s="2">
        <f t="shared" si="549"/>
        <v>2731.201</v>
      </c>
      <c r="L3937" s="2">
        <f t="shared" si="554"/>
        <v>2731</v>
      </c>
      <c r="M3937" s="2">
        <f t="shared" si="555"/>
        <v>2732</v>
      </c>
      <c r="N3937" s="2">
        <f t="shared" si="556"/>
        <v>2731</v>
      </c>
      <c r="O3937">
        <f t="shared" si="550"/>
        <v>2022</v>
      </c>
      <c r="P3937" t="str">
        <f t="shared" si="551"/>
        <v>Jan</v>
      </c>
      <c r="Q3937" t="str">
        <f t="shared" si="552"/>
        <v>Jan-2022</v>
      </c>
      <c r="R3937" s="2" t="str">
        <f t="shared" si="557"/>
        <v>CHILDREN</v>
      </c>
    </row>
    <row r="3938" spans="1:18" x14ac:dyDescent="0.35">
      <c r="A3938" s="1">
        <v>45124</v>
      </c>
      <c r="B3938" t="s">
        <v>3970</v>
      </c>
      <c r="C3938">
        <v>86</v>
      </c>
      <c r="D3938" t="s">
        <v>21</v>
      </c>
      <c r="E3938" t="s">
        <v>33</v>
      </c>
      <c r="F3938" t="s">
        <v>11</v>
      </c>
      <c r="G3938" s="6">
        <f>VLOOKUP(F3938,S$11:$T$15, 2, FALSE)</f>
        <v>2503.6022787783868</v>
      </c>
      <c r="H3938" t="s">
        <v>40</v>
      </c>
      <c r="I3938" s="2">
        <v>4236.01</v>
      </c>
      <c r="J3938" t="str">
        <f t="shared" si="553"/>
        <v>&gt;59</v>
      </c>
      <c r="K3938" s="2">
        <f t="shared" si="549"/>
        <v>4659.6110000000008</v>
      </c>
      <c r="L3938" s="2">
        <f t="shared" si="554"/>
        <v>4660</v>
      </c>
      <c r="M3938" s="2">
        <f t="shared" si="555"/>
        <v>4660</v>
      </c>
      <c r="N3938" s="2">
        <f t="shared" si="556"/>
        <v>4659</v>
      </c>
      <c r="O3938">
        <f t="shared" si="550"/>
        <v>2023</v>
      </c>
      <c r="P3938" t="str">
        <f t="shared" si="551"/>
        <v>Jul</v>
      </c>
      <c r="Q3938" t="str">
        <f t="shared" si="552"/>
        <v>Jul-2023</v>
      </c>
      <c r="R3938" s="2" t="str">
        <f t="shared" si="557"/>
        <v>ADULTS</v>
      </c>
    </row>
    <row r="3939" spans="1:18" x14ac:dyDescent="0.35">
      <c r="A3939" s="1">
        <v>45207</v>
      </c>
      <c r="B3939" t="s">
        <v>3971</v>
      </c>
      <c r="C3939">
        <v>6</v>
      </c>
      <c r="D3939" t="s">
        <v>14</v>
      </c>
      <c r="E3939" t="s">
        <v>25</v>
      </c>
      <c r="F3939" t="s">
        <v>23</v>
      </c>
      <c r="G3939" s="6">
        <f>VLOOKUP(F3939,S$11:$T$15, 2, FALSE)</f>
        <v>2440.2966694490819</v>
      </c>
      <c r="H3939" t="s">
        <v>40</v>
      </c>
      <c r="I3939" s="2">
        <v>4076.51</v>
      </c>
      <c r="J3939" t="str">
        <f t="shared" si="553"/>
        <v>0-17</v>
      </c>
      <c r="K3939" s="2">
        <f t="shared" si="549"/>
        <v>4484.161000000001</v>
      </c>
      <c r="L3939" s="2">
        <f t="shared" si="554"/>
        <v>4484</v>
      </c>
      <c r="M3939" s="2">
        <f t="shared" si="555"/>
        <v>4485</v>
      </c>
      <c r="N3939" s="2">
        <f t="shared" si="556"/>
        <v>4484</v>
      </c>
      <c r="O3939">
        <f t="shared" si="550"/>
        <v>2023</v>
      </c>
      <c r="P3939" t="str">
        <f t="shared" si="551"/>
        <v>Oct</v>
      </c>
      <c r="Q3939" t="str">
        <f t="shared" si="552"/>
        <v>Oct-2023</v>
      </c>
      <c r="R3939" s="2" t="str">
        <f t="shared" si="557"/>
        <v>CHILDREN</v>
      </c>
    </row>
    <row r="3940" spans="1:18" x14ac:dyDescent="0.35">
      <c r="A3940" s="1">
        <v>44650</v>
      </c>
      <c r="B3940" t="s">
        <v>3972</v>
      </c>
      <c r="C3940">
        <v>60</v>
      </c>
      <c r="D3940" t="s">
        <v>9</v>
      </c>
      <c r="E3940" t="s">
        <v>15</v>
      </c>
      <c r="F3940" t="s">
        <v>11</v>
      </c>
      <c r="G3940" s="6">
        <f>VLOOKUP(F3940,S$11:$T$15, 2, FALSE)</f>
        <v>2503.6022787783868</v>
      </c>
      <c r="H3940" t="s">
        <v>28</v>
      </c>
      <c r="I3940" s="2">
        <v>1181.22</v>
      </c>
      <c r="J3940" t="str">
        <f t="shared" si="553"/>
        <v>&gt;59</v>
      </c>
      <c r="K3940" s="2">
        <f t="shared" si="549"/>
        <v>1299.3420000000001</v>
      </c>
      <c r="L3940" s="2">
        <f t="shared" si="554"/>
        <v>1299</v>
      </c>
      <c r="M3940" s="2">
        <f t="shared" si="555"/>
        <v>1300</v>
      </c>
      <c r="N3940" s="2">
        <f t="shared" si="556"/>
        <v>1299</v>
      </c>
      <c r="O3940">
        <f t="shared" si="550"/>
        <v>2022</v>
      </c>
      <c r="P3940" t="str">
        <f t="shared" si="551"/>
        <v>Mar</v>
      </c>
      <c r="Q3940" t="str">
        <f t="shared" si="552"/>
        <v>Mar-2022</v>
      </c>
      <c r="R3940" s="2" t="str">
        <f t="shared" si="557"/>
        <v>ADULTS</v>
      </c>
    </row>
    <row r="3941" spans="1:18" x14ac:dyDescent="0.35">
      <c r="A3941" s="1">
        <v>45135</v>
      </c>
      <c r="B3941" t="s">
        <v>3973</v>
      </c>
      <c r="C3941">
        <v>43</v>
      </c>
      <c r="D3941" t="s">
        <v>14</v>
      </c>
      <c r="E3941" t="s">
        <v>25</v>
      </c>
      <c r="F3941" t="s">
        <v>11</v>
      </c>
      <c r="G3941" s="6">
        <f>VLOOKUP(F3941,S$11:$T$15, 2, FALSE)</f>
        <v>2503.6022787783868</v>
      </c>
      <c r="H3941" t="s">
        <v>37</v>
      </c>
      <c r="I3941" s="2">
        <v>160.88999999999999</v>
      </c>
      <c r="J3941" t="str">
        <f t="shared" si="553"/>
        <v>40-59</v>
      </c>
      <c r="K3941" s="2">
        <f t="shared" si="549"/>
        <v>176.97900000000001</v>
      </c>
      <c r="L3941" s="2">
        <f t="shared" si="554"/>
        <v>177</v>
      </c>
      <c r="M3941" s="2">
        <f t="shared" si="555"/>
        <v>177</v>
      </c>
      <c r="N3941" s="2">
        <f t="shared" si="556"/>
        <v>176</v>
      </c>
      <c r="O3941">
        <f t="shared" si="550"/>
        <v>2023</v>
      </c>
      <c r="P3941" t="str">
        <f t="shared" si="551"/>
        <v>Jul</v>
      </c>
      <c r="Q3941" t="str">
        <f t="shared" si="552"/>
        <v>Jul-2023</v>
      </c>
      <c r="R3941" s="2" t="str">
        <f t="shared" si="557"/>
        <v>ADULTS</v>
      </c>
    </row>
    <row r="3942" spans="1:18" x14ac:dyDescent="0.35">
      <c r="A3942" s="1">
        <v>44832</v>
      </c>
      <c r="B3942" t="s">
        <v>3974</v>
      </c>
      <c r="C3942">
        <v>38</v>
      </c>
      <c r="D3942" t="s">
        <v>9</v>
      </c>
      <c r="E3942" t="s">
        <v>19</v>
      </c>
      <c r="F3942" t="s">
        <v>30</v>
      </c>
      <c r="G3942" s="6">
        <f>VLOOKUP(F3942,S$11:$T$15, 2, FALSE)</f>
        <v>2496.7676064257025</v>
      </c>
      <c r="H3942" t="s">
        <v>28</v>
      </c>
      <c r="I3942" s="2">
        <v>1031.17</v>
      </c>
      <c r="J3942" t="str">
        <f t="shared" si="553"/>
        <v>18-39</v>
      </c>
      <c r="K3942" s="2">
        <f t="shared" si="549"/>
        <v>1134.2870000000003</v>
      </c>
      <c r="L3942" s="2">
        <f t="shared" si="554"/>
        <v>1134</v>
      </c>
      <c r="M3942" s="2">
        <f t="shared" si="555"/>
        <v>1135</v>
      </c>
      <c r="N3942" s="2">
        <f t="shared" si="556"/>
        <v>1134</v>
      </c>
      <c r="O3942">
        <f t="shared" si="550"/>
        <v>2022</v>
      </c>
      <c r="P3942" t="str">
        <f t="shared" si="551"/>
        <v>Sep</v>
      </c>
      <c r="Q3942" t="str">
        <f t="shared" si="552"/>
        <v>Sep-2022</v>
      </c>
      <c r="R3942" s="2" t="str">
        <f t="shared" si="557"/>
        <v>ADULTS</v>
      </c>
    </row>
    <row r="3943" spans="1:18" x14ac:dyDescent="0.35">
      <c r="A3943" s="1">
        <v>45252</v>
      </c>
      <c r="B3943" t="s">
        <v>3975</v>
      </c>
      <c r="C3943">
        <v>83</v>
      </c>
      <c r="D3943" t="s">
        <v>9</v>
      </c>
      <c r="E3943" t="s">
        <v>19</v>
      </c>
      <c r="F3943" t="s">
        <v>30</v>
      </c>
      <c r="G3943" s="6">
        <f>VLOOKUP(F3943,S$11:$T$15, 2, FALSE)</f>
        <v>2496.7676064257025</v>
      </c>
      <c r="H3943" t="s">
        <v>17</v>
      </c>
      <c r="I3943" s="2">
        <v>3975.76</v>
      </c>
      <c r="J3943" t="str">
        <f t="shared" si="553"/>
        <v>&gt;59</v>
      </c>
      <c r="K3943" s="2">
        <f t="shared" si="549"/>
        <v>4373.3360000000002</v>
      </c>
      <c r="L3943" s="2">
        <f t="shared" si="554"/>
        <v>4373</v>
      </c>
      <c r="M3943" s="2">
        <f t="shared" si="555"/>
        <v>4374</v>
      </c>
      <c r="N3943" s="2">
        <f t="shared" si="556"/>
        <v>4373</v>
      </c>
      <c r="O3943">
        <f t="shared" si="550"/>
        <v>2023</v>
      </c>
      <c r="P3943" t="str">
        <f t="shared" si="551"/>
        <v>Nov</v>
      </c>
      <c r="Q3943" t="str">
        <f t="shared" si="552"/>
        <v>Nov-2023</v>
      </c>
      <c r="R3943" s="2" t="str">
        <f t="shared" si="557"/>
        <v>ADULTS</v>
      </c>
    </row>
    <row r="3944" spans="1:18" x14ac:dyDescent="0.35">
      <c r="A3944" s="1">
        <v>44852</v>
      </c>
      <c r="B3944" t="s">
        <v>3976</v>
      </c>
      <c r="C3944">
        <v>59</v>
      </c>
      <c r="D3944" t="s">
        <v>14</v>
      </c>
      <c r="E3944" t="s">
        <v>10</v>
      </c>
      <c r="F3944" t="s">
        <v>16</v>
      </c>
      <c r="G3944" s="6">
        <f>VLOOKUP(F3944,S$11:$T$15, 2, FALSE)</f>
        <v>2509.1716796874998</v>
      </c>
      <c r="H3944" t="s">
        <v>28</v>
      </c>
      <c r="I3944" s="2">
        <v>4452.08</v>
      </c>
      <c r="J3944" t="str">
        <f t="shared" si="553"/>
        <v>40-59</v>
      </c>
      <c r="K3944" s="2">
        <f t="shared" si="549"/>
        <v>4897.2880000000005</v>
      </c>
      <c r="L3944" s="2">
        <f t="shared" si="554"/>
        <v>4897</v>
      </c>
      <c r="M3944" s="2">
        <f t="shared" si="555"/>
        <v>4898</v>
      </c>
      <c r="N3944" s="2">
        <f t="shared" si="556"/>
        <v>4897</v>
      </c>
      <c r="O3944">
        <f t="shared" si="550"/>
        <v>2022</v>
      </c>
      <c r="P3944" t="str">
        <f t="shared" si="551"/>
        <v>Oct</v>
      </c>
      <c r="Q3944" t="str">
        <f t="shared" si="552"/>
        <v>Oct-2022</v>
      </c>
      <c r="R3944" s="2" t="str">
        <f t="shared" si="557"/>
        <v>ADULTS</v>
      </c>
    </row>
    <row r="3945" spans="1:18" x14ac:dyDescent="0.35">
      <c r="A3945" s="1">
        <v>45107</v>
      </c>
      <c r="B3945" t="s">
        <v>3977</v>
      </c>
      <c r="C3945">
        <v>23</v>
      </c>
      <c r="D3945" t="s">
        <v>21</v>
      </c>
      <c r="E3945" t="s">
        <v>15</v>
      </c>
      <c r="F3945" t="s">
        <v>23</v>
      </c>
      <c r="G3945" s="6">
        <f>VLOOKUP(F3945,S$11:$T$15, 2, FALSE)</f>
        <v>2440.2966694490819</v>
      </c>
      <c r="H3945" t="s">
        <v>40</v>
      </c>
      <c r="I3945" s="2">
        <v>2793.01</v>
      </c>
      <c r="J3945" t="str">
        <f t="shared" si="553"/>
        <v>18-39</v>
      </c>
      <c r="K3945" s="2">
        <f t="shared" si="549"/>
        <v>3072.3110000000006</v>
      </c>
      <c r="L3945" s="2">
        <f t="shared" si="554"/>
        <v>3072</v>
      </c>
      <c r="M3945" s="2">
        <f t="shared" si="555"/>
        <v>3073</v>
      </c>
      <c r="N3945" s="2">
        <f t="shared" si="556"/>
        <v>3072</v>
      </c>
      <c r="O3945">
        <f t="shared" si="550"/>
        <v>2023</v>
      </c>
      <c r="P3945" t="str">
        <f t="shared" si="551"/>
        <v>Jun</v>
      </c>
      <c r="Q3945" t="str">
        <f t="shared" si="552"/>
        <v>Jun-2023</v>
      </c>
      <c r="R3945" s="2" t="str">
        <f t="shared" si="557"/>
        <v>ADULTS</v>
      </c>
    </row>
    <row r="3946" spans="1:18" x14ac:dyDescent="0.35">
      <c r="A3946" s="1">
        <v>44604</v>
      </c>
      <c r="B3946" t="s">
        <v>3978</v>
      </c>
      <c r="C3946">
        <v>55</v>
      </c>
      <c r="D3946" t="s">
        <v>9</v>
      </c>
      <c r="E3946" t="s">
        <v>25</v>
      </c>
      <c r="F3946" t="s">
        <v>23</v>
      </c>
      <c r="G3946" s="6">
        <f>VLOOKUP(F3946,S$11:$T$15, 2, FALSE)</f>
        <v>2440.2966694490819</v>
      </c>
      <c r="H3946" t="s">
        <v>37</v>
      </c>
      <c r="I3946" s="2">
        <v>2564.38</v>
      </c>
      <c r="J3946" t="str">
        <f t="shared" si="553"/>
        <v>40-59</v>
      </c>
      <c r="K3946" s="2">
        <f t="shared" si="549"/>
        <v>2820.8180000000002</v>
      </c>
      <c r="L3946" s="2">
        <f t="shared" si="554"/>
        <v>2821</v>
      </c>
      <c r="M3946" s="2">
        <f t="shared" si="555"/>
        <v>2821</v>
      </c>
      <c r="N3946" s="2">
        <f t="shared" si="556"/>
        <v>2820</v>
      </c>
      <c r="O3946">
        <f t="shared" si="550"/>
        <v>2022</v>
      </c>
      <c r="P3946" t="str">
        <f t="shared" si="551"/>
        <v>Feb</v>
      </c>
      <c r="Q3946" t="str">
        <f t="shared" si="552"/>
        <v>Feb-2022</v>
      </c>
      <c r="R3946" s="2" t="str">
        <f t="shared" si="557"/>
        <v>ADULTS</v>
      </c>
    </row>
    <row r="3947" spans="1:18" x14ac:dyDescent="0.35">
      <c r="A3947" s="1">
        <v>44974</v>
      </c>
      <c r="B3947" t="s">
        <v>3979</v>
      </c>
      <c r="C3947">
        <v>38</v>
      </c>
      <c r="D3947" t="s">
        <v>21</v>
      </c>
      <c r="E3947" t="s">
        <v>10</v>
      </c>
      <c r="F3947" t="s">
        <v>30</v>
      </c>
      <c r="G3947" s="6">
        <f>VLOOKUP(F3947,S$11:$T$15, 2, FALSE)</f>
        <v>2496.7676064257025</v>
      </c>
      <c r="H3947" t="s">
        <v>17</v>
      </c>
      <c r="I3947" s="2">
        <v>1551.58</v>
      </c>
      <c r="J3947" t="str">
        <f t="shared" si="553"/>
        <v>18-39</v>
      </c>
      <c r="K3947" s="2">
        <f t="shared" si="549"/>
        <v>1706.7380000000001</v>
      </c>
      <c r="L3947" s="2">
        <f t="shared" si="554"/>
        <v>1707</v>
      </c>
      <c r="M3947" s="2">
        <f t="shared" si="555"/>
        <v>1707</v>
      </c>
      <c r="N3947" s="2">
        <f t="shared" si="556"/>
        <v>1706</v>
      </c>
      <c r="O3947">
        <f t="shared" si="550"/>
        <v>2023</v>
      </c>
      <c r="P3947" t="str">
        <f t="shared" si="551"/>
        <v>Feb</v>
      </c>
      <c r="Q3947" t="str">
        <f t="shared" si="552"/>
        <v>Feb-2023</v>
      </c>
      <c r="R3947" s="2" t="str">
        <f t="shared" si="557"/>
        <v>ADULTS</v>
      </c>
    </row>
    <row r="3948" spans="1:18" x14ac:dyDescent="0.35">
      <c r="A3948" s="1">
        <v>45107</v>
      </c>
      <c r="B3948" t="s">
        <v>3980</v>
      </c>
      <c r="C3948">
        <v>62</v>
      </c>
      <c r="D3948" t="s">
        <v>9</v>
      </c>
      <c r="E3948" t="s">
        <v>33</v>
      </c>
      <c r="F3948" t="s">
        <v>23</v>
      </c>
      <c r="G3948" s="6">
        <f>VLOOKUP(F3948,S$11:$T$15, 2, FALSE)</f>
        <v>2440.2966694490819</v>
      </c>
      <c r="H3948" t="s">
        <v>40</v>
      </c>
      <c r="I3948" s="2">
        <v>4618.1499999999996</v>
      </c>
      <c r="J3948" t="str">
        <f t="shared" si="553"/>
        <v>&gt;59</v>
      </c>
      <c r="K3948" s="2">
        <f t="shared" si="549"/>
        <v>5079.9650000000001</v>
      </c>
      <c r="L3948" s="2">
        <f t="shared" si="554"/>
        <v>5080</v>
      </c>
      <c r="M3948" s="2">
        <f t="shared" si="555"/>
        <v>5080</v>
      </c>
      <c r="N3948" s="2">
        <f t="shared" si="556"/>
        <v>5079</v>
      </c>
      <c r="O3948">
        <f t="shared" si="550"/>
        <v>2023</v>
      </c>
      <c r="P3948" t="str">
        <f t="shared" si="551"/>
        <v>Jun</v>
      </c>
      <c r="Q3948" t="str">
        <f t="shared" si="552"/>
        <v>Jun-2023</v>
      </c>
      <c r="R3948" s="2" t="str">
        <f t="shared" si="557"/>
        <v>ADULTS</v>
      </c>
    </row>
    <row r="3949" spans="1:18" x14ac:dyDescent="0.35">
      <c r="A3949" s="1">
        <v>45012</v>
      </c>
      <c r="B3949" t="s">
        <v>3981</v>
      </c>
      <c r="C3949">
        <v>55</v>
      </c>
      <c r="D3949" t="s">
        <v>14</v>
      </c>
      <c r="E3949" t="s">
        <v>33</v>
      </c>
      <c r="F3949" t="s">
        <v>23</v>
      </c>
      <c r="G3949" s="6">
        <f>VLOOKUP(F3949,S$11:$T$15, 2, FALSE)</f>
        <v>2440.2966694490819</v>
      </c>
      <c r="H3949" t="s">
        <v>17</v>
      </c>
      <c r="I3949" s="2">
        <v>4459.95</v>
      </c>
      <c r="J3949" t="str">
        <f t="shared" si="553"/>
        <v>40-59</v>
      </c>
      <c r="K3949" s="2">
        <f t="shared" si="549"/>
        <v>4905.9450000000006</v>
      </c>
      <c r="L3949" s="2">
        <f t="shared" si="554"/>
        <v>4906</v>
      </c>
      <c r="M3949" s="2">
        <f t="shared" si="555"/>
        <v>4906</v>
      </c>
      <c r="N3949" s="2">
        <f t="shared" si="556"/>
        <v>4905</v>
      </c>
      <c r="O3949">
        <f t="shared" si="550"/>
        <v>2023</v>
      </c>
      <c r="P3949" t="str">
        <f t="shared" si="551"/>
        <v>Mar</v>
      </c>
      <c r="Q3949" t="str">
        <f t="shared" si="552"/>
        <v>Mar-2023</v>
      </c>
      <c r="R3949" s="2" t="str">
        <f t="shared" si="557"/>
        <v>ADULTS</v>
      </c>
    </row>
    <row r="3950" spans="1:18" x14ac:dyDescent="0.35">
      <c r="A3950" s="1">
        <v>44566</v>
      </c>
      <c r="B3950" t="s">
        <v>3982</v>
      </c>
      <c r="C3950">
        <v>89</v>
      </c>
      <c r="D3950" t="s">
        <v>14</v>
      </c>
      <c r="E3950" t="s">
        <v>27</v>
      </c>
      <c r="F3950" t="s">
        <v>16</v>
      </c>
      <c r="G3950" s="6">
        <f>VLOOKUP(F3950,S$11:$T$15, 2, FALSE)</f>
        <v>2509.1716796874998</v>
      </c>
      <c r="H3950" t="s">
        <v>40</v>
      </c>
      <c r="I3950" s="2">
        <v>3684.53</v>
      </c>
      <c r="J3950" t="str">
        <f t="shared" si="553"/>
        <v>&gt;59</v>
      </c>
      <c r="K3950" s="2">
        <f t="shared" si="549"/>
        <v>4052.9830000000006</v>
      </c>
      <c r="L3950" s="2">
        <f t="shared" si="554"/>
        <v>4053</v>
      </c>
      <c r="M3950" s="2">
        <f t="shared" si="555"/>
        <v>4053</v>
      </c>
      <c r="N3950" s="2">
        <f t="shared" si="556"/>
        <v>4052</v>
      </c>
      <c r="O3950">
        <f t="shared" si="550"/>
        <v>2022</v>
      </c>
      <c r="P3950" t="str">
        <f t="shared" si="551"/>
        <v>Jan</v>
      </c>
      <c r="Q3950" t="str">
        <f t="shared" si="552"/>
        <v>Jan-2022</v>
      </c>
      <c r="R3950" s="2" t="str">
        <f t="shared" si="557"/>
        <v>ADULTS</v>
      </c>
    </row>
    <row r="3951" spans="1:18" x14ac:dyDescent="0.35">
      <c r="A3951" s="1">
        <v>44612</v>
      </c>
      <c r="B3951" t="s">
        <v>3983</v>
      </c>
      <c r="C3951">
        <v>69</v>
      </c>
      <c r="D3951" t="s">
        <v>9</v>
      </c>
      <c r="E3951" t="s">
        <v>15</v>
      </c>
      <c r="F3951" t="s">
        <v>16</v>
      </c>
      <c r="G3951" s="6">
        <f>VLOOKUP(F3951,S$11:$T$15, 2, FALSE)</f>
        <v>2509.1716796874998</v>
      </c>
      <c r="H3951" t="s">
        <v>28</v>
      </c>
      <c r="I3951" s="2">
        <v>1347.71</v>
      </c>
      <c r="J3951" t="str">
        <f t="shared" si="553"/>
        <v>&gt;59</v>
      </c>
      <c r="K3951" s="2">
        <f t="shared" si="549"/>
        <v>1482.4810000000002</v>
      </c>
      <c r="L3951" s="2">
        <f t="shared" si="554"/>
        <v>1482</v>
      </c>
      <c r="M3951" s="2">
        <f t="shared" si="555"/>
        <v>1483</v>
      </c>
      <c r="N3951" s="2">
        <f t="shared" si="556"/>
        <v>1482</v>
      </c>
      <c r="O3951">
        <f t="shared" si="550"/>
        <v>2022</v>
      </c>
      <c r="P3951" t="str">
        <f t="shared" si="551"/>
        <v>Feb</v>
      </c>
      <c r="Q3951" t="str">
        <f t="shared" si="552"/>
        <v>Feb-2022</v>
      </c>
      <c r="R3951" s="2" t="str">
        <f t="shared" si="557"/>
        <v>ADULTS</v>
      </c>
    </row>
    <row r="3952" spans="1:18" x14ac:dyDescent="0.35">
      <c r="A3952" s="1">
        <v>44586</v>
      </c>
      <c r="B3952" t="s">
        <v>3984</v>
      </c>
      <c r="C3952">
        <v>39</v>
      </c>
      <c r="D3952" t="s">
        <v>14</v>
      </c>
      <c r="E3952" t="s">
        <v>10</v>
      </c>
      <c r="F3952" t="s">
        <v>23</v>
      </c>
      <c r="G3952" s="6">
        <f>VLOOKUP(F3952,S$11:$T$15, 2, FALSE)</f>
        <v>2440.2966694490819</v>
      </c>
      <c r="H3952" t="s">
        <v>17</v>
      </c>
      <c r="I3952" s="2">
        <v>346.91</v>
      </c>
      <c r="J3952" t="str">
        <f t="shared" si="553"/>
        <v>18-39</v>
      </c>
      <c r="K3952" s="2">
        <f t="shared" si="549"/>
        <v>381.60100000000006</v>
      </c>
      <c r="L3952" s="2">
        <f t="shared" si="554"/>
        <v>382</v>
      </c>
      <c r="M3952" s="2">
        <f t="shared" si="555"/>
        <v>382</v>
      </c>
      <c r="N3952" s="2">
        <f t="shared" si="556"/>
        <v>381</v>
      </c>
      <c r="O3952">
        <f t="shared" si="550"/>
        <v>2022</v>
      </c>
      <c r="P3952" t="str">
        <f t="shared" si="551"/>
        <v>Jan</v>
      </c>
      <c r="Q3952" t="str">
        <f t="shared" si="552"/>
        <v>Jan-2022</v>
      </c>
      <c r="R3952" s="2" t="str">
        <f t="shared" si="557"/>
        <v>ADULTS</v>
      </c>
    </row>
    <row r="3953" spans="1:18" x14ac:dyDescent="0.35">
      <c r="A3953" s="1">
        <v>44764</v>
      </c>
      <c r="B3953" t="s">
        <v>3985</v>
      </c>
      <c r="C3953">
        <v>62</v>
      </c>
      <c r="D3953" t="s">
        <v>14</v>
      </c>
      <c r="E3953" t="s">
        <v>19</v>
      </c>
      <c r="F3953" t="s">
        <v>23</v>
      </c>
      <c r="G3953" s="6">
        <f>VLOOKUP(F3953,S$11:$T$15, 2, FALSE)</f>
        <v>2440.2966694490819</v>
      </c>
      <c r="H3953" t="s">
        <v>37</v>
      </c>
      <c r="I3953" s="2">
        <v>3755.5</v>
      </c>
      <c r="J3953" t="str">
        <f t="shared" si="553"/>
        <v>&gt;59</v>
      </c>
      <c r="K3953" s="2">
        <f t="shared" si="549"/>
        <v>4131.05</v>
      </c>
      <c r="L3953" s="2">
        <f t="shared" si="554"/>
        <v>4131</v>
      </c>
      <c r="M3953" s="2">
        <f t="shared" si="555"/>
        <v>4132</v>
      </c>
      <c r="N3953" s="2">
        <f t="shared" si="556"/>
        <v>4131</v>
      </c>
      <c r="O3953">
        <f t="shared" si="550"/>
        <v>2022</v>
      </c>
      <c r="P3953" t="str">
        <f t="shared" si="551"/>
        <v>Jul</v>
      </c>
      <c r="Q3953" t="str">
        <f t="shared" si="552"/>
        <v>Jul-2022</v>
      </c>
      <c r="R3953" s="2" t="str">
        <f t="shared" si="557"/>
        <v>ADULTS</v>
      </c>
    </row>
    <row r="3954" spans="1:18" x14ac:dyDescent="0.35">
      <c r="A3954" s="1">
        <v>44627</v>
      </c>
      <c r="B3954" t="s">
        <v>3986</v>
      </c>
      <c r="C3954">
        <v>19</v>
      </c>
      <c r="D3954" t="s">
        <v>9</v>
      </c>
      <c r="E3954" t="s">
        <v>10</v>
      </c>
      <c r="F3954" t="s">
        <v>23</v>
      </c>
      <c r="G3954" s="6">
        <f>VLOOKUP(F3954,S$11:$T$15, 2, FALSE)</f>
        <v>2440.2966694490819</v>
      </c>
      <c r="H3954" t="s">
        <v>12</v>
      </c>
      <c r="I3954" s="2">
        <v>4594.43</v>
      </c>
      <c r="J3954" t="str">
        <f t="shared" si="553"/>
        <v>18-39</v>
      </c>
      <c r="K3954" s="2">
        <f t="shared" si="549"/>
        <v>5053.8730000000005</v>
      </c>
      <c r="L3954" s="2">
        <f t="shared" si="554"/>
        <v>5054</v>
      </c>
      <c r="M3954" s="2">
        <f t="shared" si="555"/>
        <v>5054</v>
      </c>
      <c r="N3954" s="2">
        <f t="shared" si="556"/>
        <v>5053</v>
      </c>
      <c r="O3954">
        <f t="shared" si="550"/>
        <v>2022</v>
      </c>
      <c r="P3954" t="str">
        <f t="shared" si="551"/>
        <v>Mar</v>
      </c>
      <c r="Q3954" t="str">
        <f t="shared" si="552"/>
        <v>Mar-2022</v>
      </c>
      <c r="R3954" s="2" t="str">
        <f t="shared" si="557"/>
        <v>ADULTS</v>
      </c>
    </row>
    <row r="3955" spans="1:18" x14ac:dyDescent="0.35">
      <c r="A3955" s="1">
        <v>44936</v>
      </c>
      <c r="B3955" t="s">
        <v>3987</v>
      </c>
      <c r="C3955">
        <v>44</v>
      </c>
      <c r="D3955" t="s">
        <v>9</v>
      </c>
      <c r="E3955" t="s">
        <v>25</v>
      </c>
      <c r="F3955" t="s">
        <v>30</v>
      </c>
      <c r="G3955" s="6">
        <f>VLOOKUP(F3955,S$11:$T$15, 2, FALSE)</f>
        <v>2496.7676064257025</v>
      </c>
      <c r="H3955" t="s">
        <v>12</v>
      </c>
      <c r="I3955" s="2">
        <v>1411.21</v>
      </c>
      <c r="J3955" t="str">
        <f t="shared" si="553"/>
        <v>40-59</v>
      </c>
      <c r="K3955" s="2">
        <f t="shared" si="549"/>
        <v>1552.3310000000001</v>
      </c>
      <c r="L3955" s="2">
        <f t="shared" si="554"/>
        <v>1552</v>
      </c>
      <c r="M3955" s="2">
        <f t="shared" si="555"/>
        <v>1553</v>
      </c>
      <c r="N3955" s="2">
        <f t="shared" si="556"/>
        <v>1552</v>
      </c>
      <c r="O3955">
        <f t="shared" si="550"/>
        <v>2023</v>
      </c>
      <c r="P3955" t="str">
        <f t="shared" si="551"/>
        <v>Jan</v>
      </c>
      <c r="Q3955" t="str">
        <f t="shared" si="552"/>
        <v>Jan-2023</v>
      </c>
      <c r="R3955" s="2" t="str">
        <f t="shared" si="557"/>
        <v>ADULTS</v>
      </c>
    </row>
    <row r="3956" spans="1:18" x14ac:dyDescent="0.35">
      <c r="A3956" s="1">
        <v>44831</v>
      </c>
      <c r="B3956" t="s">
        <v>3988</v>
      </c>
      <c r="C3956">
        <v>19</v>
      </c>
      <c r="D3956" t="s">
        <v>9</v>
      </c>
      <c r="E3956" t="s">
        <v>25</v>
      </c>
      <c r="F3956" t="s">
        <v>30</v>
      </c>
      <c r="G3956" s="6">
        <f>VLOOKUP(F3956,S$11:$T$15, 2, FALSE)</f>
        <v>2496.7676064257025</v>
      </c>
      <c r="H3956" t="s">
        <v>28</v>
      </c>
      <c r="I3956" s="2">
        <v>1483.47</v>
      </c>
      <c r="J3956" t="str">
        <f t="shared" si="553"/>
        <v>18-39</v>
      </c>
      <c r="K3956" s="2">
        <f t="shared" si="549"/>
        <v>1631.8170000000002</v>
      </c>
      <c r="L3956" s="2">
        <f t="shared" si="554"/>
        <v>1632</v>
      </c>
      <c r="M3956" s="2">
        <f t="shared" si="555"/>
        <v>1632</v>
      </c>
      <c r="N3956" s="2">
        <f t="shared" si="556"/>
        <v>1631</v>
      </c>
      <c r="O3956">
        <f t="shared" si="550"/>
        <v>2022</v>
      </c>
      <c r="P3956" t="str">
        <f t="shared" si="551"/>
        <v>Sep</v>
      </c>
      <c r="Q3956" t="str">
        <f t="shared" si="552"/>
        <v>Sep-2022</v>
      </c>
      <c r="R3956" s="2" t="str">
        <f t="shared" si="557"/>
        <v>ADULTS</v>
      </c>
    </row>
    <row r="3957" spans="1:18" x14ac:dyDescent="0.35">
      <c r="A3957" s="1">
        <v>45053</v>
      </c>
      <c r="B3957" t="s">
        <v>3989</v>
      </c>
      <c r="C3957">
        <v>92</v>
      </c>
      <c r="D3957" t="s">
        <v>9</v>
      </c>
      <c r="E3957" t="s">
        <v>19</v>
      </c>
      <c r="F3957" t="s">
        <v>11</v>
      </c>
      <c r="G3957" s="6">
        <f>VLOOKUP(F3957,S$11:$T$15, 2, FALSE)</f>
        <v>2503.6022787783868</v>
      </c>
      <c r="H3957" t="s">
        <v>28</v>
      </c>
      <c r="I3957" s="2">
        <v>3976.35</v>
      </c>
      <c r="J3957" t="str">
        <f t="shared" si="553"/>
        <v>&gt;59</v>
      </c>
      <c r="K3957" s="2">
        <f t="shared" si="549"/>
        <v>4373.9850000000006</v>
      </c>
      <c r="L3957" s="2">
        <f t="shared" si="554"/>
        <v>4374</v>
      </c>
      <c r="M3957" s="2">
        <f t="shared" si="555"/>
        <v>4374</v>
      </c>
      <c r="N3957" s="2">
        <f t="shared" si="556"/>
        <v>4373</v>
      </c>
      <c r="O3957">
        <f t="shared" si="550"/>
        <v>2023</v>
      </c>
      <c r="P3957" t="str">
        <f t="shared" si="551"/>
        <v>May</v>
      </c>
      <c r="Q3957" t="str">
        <f t="shared" si="552"/>
        <v>May-2023</v>
      </c>
      <c r="R3957" s="2" t="str">
        <f t="shared" si="557"/>
        <v>ADULTS</v>
      </c>
    </row>
    <row r="3958" spans="1:18" x14ac:dyDescent="0.35">
      <c r="A3958" s="1">
        <v>44634</v>
      </c>
      <c r="B3958" t="s">
        <v>3990</v>
      </c>
      <c r="C3958">
        <v>78</v>
      </c>
      <c r="D3958" t="s">
        <v>14</v>
      </c>
      <c r="E3958" t="s">
        <v>22</v>
      </c>
      <c r="F3958" t="s">
        <v>11</v>
      </c>
      <c r="G3958" s="6">
        <f>VLOOKUP(F3958,S$11:$T$15, 2, FALSE)</f>
        <v>2503.6022787783868</v>
      </c>
      <c r="H3958" t="s">
        <v>40</v>
      </c>
      <c r="I3958" s="2">
        <v>383.15</v>
      </c>
      <c r="J3958" t="str">
        <f t="shared" si="553"/>
        <v>&gt;59</v>
      </c>
      <c r="K3958" s="2">
        <f t="shared" si="549"/>
        <v>421.46500000000003</v>
      </c>
      <c r="L3958" s="2">
        <f t="shared" si="554"/>
        <v>421</v>
      </c>
      <c r="M3958" s="2">
        <f t="shared" si="555"/>
        <v>422</v>
      </c>
      <c r="N3958" s="2">
        <f t="shared" si="556"/>
        <v>421</v>
      </c>
      <c r="O3958">
        <f t="shared" si="550"/>
        <v>2022</v>
      </c>
      <c r="P3958" t="str">
        <f t="shared" si="551"/>
        <v>Mar</v>
      </c>
      <c r="Q3958" t="str">
        <f t="shared" si="552"/>
        <v>Mar-2022</v>
      </c>
      <c r="R3958" s="2" t="str">
        <f t="shared" si="557"/>
        <v>ADULTS</v>
      </c>
    </row>
    <row r="3959" spans="1:18" x14ac:dyDescent="0.35">
      <c r="A3959" s="1">
        <v>44997</v>
      </c>
      <c r="B3959" t="s">
        <v>3991</v>
      </c>
      <c r="C3959">
        <v>61</v>
      </c>
      <c r="D3959" t="s">
        <v>21</v>
      </c>
      <c r="E3959" t="s">
        <v>22</v>
      </c>
      <c r="F3959" t="s">
        <v>23</v>
      </c>
      <c r="G3959" s="6">
        <f>VLOOKUP(F3959,S$11:$T$15, 2, FALSE)</f>
        <v>2440.2966694490819</v>
      </c>
      <c r="H3959" t="s">
        <v>12</v>
      </c>
      <c r="I3959" s="2">
        <v>42.85</v>
      </c>
      <c r="J3959" t="str">
        <f t="shared" si="553"/>
        <v>&gt;59</v>
      </c>
      <c r="K3959" s="2">
        <f t="shared" si="549"/>
        <v>47.135000000000005</v>
      </c>
      <c r="L3959" s="2">
        <f t="shared" si="554"/>
        <v>47</v>
      </c>
      <c r="M3959" s="2">
        <f t="shared" si="555"/>
        <v>48</v>
      </c>
      <c r="N3959" s="2">
        <f t="shared" si="556"/>
        <v>47</v>
      </c>
      <c r="O3959">
        <f t="shared" si="550"/>
        <v>2023</v>
      </c>
      <c r="P3959" t="str">
        <f t="shared" si="551"/>
        <v>Mar</v>
      </c>
      <c r="Q3959" t="str">
        <f t="shared" si="552"/>
        <v>Mar-2023</v>
      </c>
      <c r="R3959" s="2" t="str">
        <f t="shared" si="557"/>
        <v>ADULTS</v>
      </c>
    </row>
    <row r="3960" spans="1:18" x14ac:dyDescent="0.35">
      <c r="A3960" s="1">
        <v>44580</v>
      </c>
      <c r="B3960" t="s">
        <v>3992</v>
      </c>
      <c r="C3960">
        <v>40</v>
      </c>
      <c r="D3960" t="s">
        <v>21</v>
      </c>
      <c r="E3960" t="s">
        <v>33</v>
      </c>
      <c r="F3960" t="s">
        <v>11</v>
      </c>
      <c r="G3960" s="6">
        <f>VLOOKUP(F3960,S$11:$T$15, 2, FALSE)</f>
        <v>2503.6022787783868</v>
      </c>
      <c r="H3960" t="s">
        <v>17</v>
      </c>
      <c r="I3960" s="2">
        <v>2551.88</v>
      </c>
      <c r="J3960" t="str">
        <f t="shared" si="553"/>
        <v>40-59</v>
      </c>
      <c r="K3960" s="2">
        <f t="shared" si="549"/>
        <v>2807.0680000000002</v>
      </c>
      <c r="L3960" s="2">
        <f t="shared" si="554"/>
        <v>2807</v>
      </c>
      <c r="M3960" s="2">
        <f t="shared" si="555"/>
        <v>2808</v>
      </c>
      <c r="N3960" s="2">
        <f t="shared" si="556"/>
        <v>2807</v>
      </c>
      <c r="O3960">
        <f t="shared" si="550"/>
        <v>2022</v>
      </c>
      <c r="P3960" t="str">
        <f t="shared" si="551"/>
        <v>Jan</v>
      </c>
      <c r="Q3960" t="str">
        <f t="shared" si="552"/>
        <v>Jan-2022</v>
      </c>
      <c r="R3960" s="2" t="str">
        <f t="shared" si="557"/>
        <v>ADULTS</v>
      </c>
    </row>
    <row r="3961" spans="1:18" x14ac:dyDescent="0.35">
      <c r="A3961" s="1">
        <v>44944</v>
      </c>
      <c r="B3961" t="s">
        <v>3993</v>
      </c>
      <c r="C3961">
        <v>38</v>
      </c>
      <c r="D3961" t="s">
        <v>9</v>
      </c>
      <c r="E3961" t="s">
        <v>33</v>
      </c>
      <c r="F3961" t="s">
        <v>23</v>
      </c>
      <c r="G3961" s="6">
        <f>VLOOKUP(F3961,S$11:$T$15, 2, FALSE)</f>
        <v>2440.2966694490819</v>
      </c>
      <c r="H3961" t="s">
        <v>28</v>
      </c>
      <c r="I3961" s="2">
        <v>3470.8</v>
      </c>
      <c r="J3961" t="str">
        <f t="shared" si="553"/>
        <v>18-39</v>
      </c>
      <c r="K3961" s="2">
        <f t="shared" si="549"/>
        <v>3817.8800000000006</v>
      </c>
      <c r="L3961" s="2">
        <f t="shared" si="554"/>
        <v>3818</v>
      </c>
      <c r="M3961" s="2">
        <f t="shared" si="555"/>
        <v>3818</v>
      </c>
      <c r="N3961" s="2">
        <f t="shared" si="556"/>
        <v>3817</v>
      </c>
      <c r="O3961">
        <f t="shared" si="550"/>
        <v>2023</v>
      </c>
      <c r="P3961" t="str">
        <f t="shared" si="551"/>
        <v>Jan</v>
      </c>
      <c r="Q3961" t="str">
        <f t="shared" si="552"/>
        <v>Jan-2023</v>
      </c>
      <c r="R3961" s="2" t="str">
        <f t="shared" si="557"/>
        <v>ADULTS</v>
      </c>
    </row>
    <row r="3962" spans="1:18" x14ac:dyDescent="0.35">
      <c r="A3962" s="1">
        <v>44931</v>
      </c>
      <c r="B3962" t="s">
        <v>3994</v>
      </c>
      <c r="C3962">
        <v>77</v>
      </c>
      <c r="D3962" t="s">
        <v>9</v>
      </c>
      <c r="E3962" t="s">
        <v>35</v>
      </c>
      <c r="F3962" t="s">
        <v>11</v>
      </c>
      <c r="G3962" s="6">
        <f>VLOOKUP(F3962,S$11:$T$15, 2, FALSE)</f>
        <v>2503.6022787783868</v>
      </c>
      <c r="H3962" t="s">
        <v>37</v>
      </c>
      <c r="I3962" s="2">
        <v>793.86</v>
      </c>
      <c r="J3962" t="str">
        <f t="shared" si="553"/>
        <v>&gt;59</v>
      </c>
      <c r="K3962" s="2">
        <f t="shared" si="549"/>
        <v>873.24600000000009</v>
      </c>
      <c r="L3962" s="2">
        <f t="shared" si="554"/>
        <v>873</v>
      </c>
      <c r="M3962" s="2">
        <f t="shared" si="555"/>
        <v>874</v>
      </c>
      <c r="N3962" s="2">
        <f t="shared" si="556"/>
        <v>873</v>
      </c>
      <c r="O3962">
        <f t="shared" si="550"/>
        <v>2023</v>
      </c>
      <c r="P3962" t="str">
        <f t="shared" si="551"/>
        <v>Jan</v>
      </c>
      <c r="Q3962" t="str">
        <f t="shared" si="552"/>
        <v>Jan-2023</v>
      </c>
      <c r="R3962" s="2" t="str">
        <f t="shared" si="557"/>
        <v>ADULTS</v>
      </c>
    </row>
    <row r="3963" spans="1:18" x14ac:dyDescent="0.35">
      <c r="A3963" s="1">
        <v>44880</v>
      </c>
      <c r="B3963" t="s">
        <v>3995</v>
      </c>
      <c r="C3963">
        <v>70</v>
      </c>
      <c r="D3963" t="s">
        <v>9</v>
      </c>
      <c r="E3963" t="s">
        <v>19</v>
      </c>
      <c r="F3963" t="s">
        <v>30</v>
      </c>
      <c r="G3963" s="6">
        <f>VLOOKUP(F3963,S$11:$T$15, 2, FALSE)</f>
        <v>2496.7676064257025</v>
      </c>
      <c r="H3963" t="s">
        <v>40</v>
      </c>
      <c r="I3963" s="2">
        <v>1060.21</v>
      </c>
      <c r="J3963" t="str">
        <f t="shared" si="553"/>
        <v>&gt;59</v>
      </c>
      <c r="K3963" s="2">
        <f t="shared" si="549"/>
        <v>1166.2310000000002</v>
      </c>
      <c r="L3963" s="2">
        <f t="shared" si="554"/>
        <v>1166</v>
      </c>
      <c r="M3963" s="2">
        <f t="shared" si="555"/>
        <v>1167</v>
      </c>
      <c r="N3963" s="2">
        <f t="shared" si="556"/>
        <v>1166</v>
      </c>
      <c r="O3963">
        <f t="shared" si="550"/>
        <v>2022</v>
      </c>
      <c r="P3963" t="str">
        <f t="shared" si="551"/>
        <v>Nov</v>
      </c>
      <c r="Q3963" t="str">
        <f t="shared" si="552"/>
        <v>Nov-2022</v>
      </c>
      <c r="R3963" s="2" t="str">
        <f t="shared" si="557"/>
        <v>ADULTS</v>
      </c>
    </row>
    <row r="3964" spans="1:18" x14ac:dyDescent="0.35">
      <c r="A3964" s="1">
        <v>44609</v>
      </c>
      <c r="B3964" t="s">
        <v>3996</v>
      </c>
      <c r="C3964">
        <v>91</v>
      </c>
      <c r="D3964" t="s">
        <v>21</v>
      </c>
      <c r="E3964" t="s">
        <v>15</v>
      </c>
      <c r="F3964" t="s">
        <v>11</v>
      </c>
      <c r="G3964" s="6">
        <f>VLOOKUP(F3964,S$11:$T$15, 2, FALSE)</f>
        <v>2503.6022787783868</v>
      </c>
      <c r="H3964" t="s">
        <v>40</v>
      </c>
      <c r="I3964" s="2">
        <v>2970.44</v>
      </c>
      <c r="J3964" t="str">
        <f t="shared" si="553"/>
        <v>&gt;59</v>
      </c>
      <c r="K3964" s="2">
        <f t="shared" si="549"/>
        <v>3267.4840000000004</v>
      </c>
      <c r="L3964" s="2">
        <f t="shared" si="554"/>
        <v>3267</v>
      </c>
      <c r="M3964" s="2">
        <f t="shared" si="555"/>
        <v>3268</v>
      </c>
      <c r="N3964" s="2">
        <f t="shared" si="556"/>
        <v>3267</v>
      </c>
      <c r="O3964">
        <f t="shared" si="550"/>
        <v>2022</v>
      </c>
      <c r="P3964" t="str">
        <f t="shared" si="551"/>
        <v>Feb</v>
      </c>
      <c r="Q3964" t="str">
        <f t="shared" si="552"/>
        <v>Feb-2022</v>
      </c>
      <c r="R3964" s="2" t="str">
        <f t="shared" si="557"/>
        <v>ADULTS</v>
      </c>
    </row>
    <row r="3965" spans="1:18" x14ac:dyDescent="0.35">
      <c r="A3965" s="1">
        <v>45078</v>
      </c>
      <c r="B3965" t="s">
        <v>3997</v>
      </c>
      <c r="C3965">
        <v>5</v>
      </c>
      <c r="D3965" t="s">
        <v>21</v>
      </c>
      <c r="E3965" t="s">
        <v>19</v>
      </c>
      <c r="F3965" t="s">
        <v>11</v>
      </c>
      <c r="G3965" s="6">
        <f>VLOOKUP(F3965,S$11:$T$15, 2, FALSE)</f>
        <v>2503.6022787783868</v>
      </c>
      <c r="H3965" t="s">
        <v>40</v>
      </c>
      <c r="I3965" s="2">
        <v>3005.51</v>
      </c>
      <c r="J3965" t="str">
        <f t="shared" si="553"/>
        <v>0-17</v>
      </c>
      <c r="K3965" s="2">
        <f t="shared" si="549"/>
        <v>3306.0610000000006</v>
      </c>
      <c r="L3965" s="2">
        <f t="shared" si="554"/>
        <v>3306</v>
      </c>
      <c r="M3965" s="2">
        <f t="shared" si="555"/>
        <v>3307</v>
      </c>
      <c r="N3965" s="2">
        <f t="shared" si="556"/>
        <v>3306</v>
      </c>
      <c r="O3965">
        <f t="shared" si="550"/>
        <v>2023</v>
      </c>
      <c r="P3965" t="str">
        <f t="shared" si="551"/>
        <v>Jun</v>
      </c>
      <c r="Q3965" t="str">
        <f t="shared" si="552"/>
        <v>Jun-2023</v>
      </c>
      <c r="R3965" s="2" t="str">
        <f t="shared" si="557"/>
        <v>CHILDREN</v>
      </c>
    </row>
    <row r="3966" spans="1:18" x14ac:dyDescent="0.35">
      <c r="A3966" s="1">
        <v>44760</v>
      </c>
      <c r="B3966" t="s">
        <v>3998</v>
      </c>
      <c r="C3966">
        <v>62</v>
      </c>
      <c r="D3966" t="s">
        <v>14</v>
      </c>
      <c r="E3966" t="s">
        <v>35</v>
      </c>
      <c r="F3966" t="s">
        <v>30</v>
      </c>
      <c r="G3966" s="6">
        <f>VLOOKUP(F3966,S$11:$T$15, 2, FALSE)</f>
        <v>2496.7676064257025</v>
      </c>
      <c r="H3966" t="s">
        <v>37</v>
      </c>
      <c r="I3966" s="2">
        <v>333.2</v>
      </c>
      <c r="J3966" t="str">
        <f t="shared" si="553"/>
        <v>&gt;59</v>
      </c>
      <c r="K3966" s="2">
        <f t="shared" si="549"/>
        <v>366.52000000000004</v>
      </c>
      <c r="L3966" s="2">
        <f t="shared" si="554"/>
        <v>367</v>
      </c>
      <c r="M3966" s="2">
        <f t="shared" si="555"/>
        <v>367</v>
      </c>
      <c r="N3966" s="2">
        <f t="shared" si="556"/>
        <v>366</v>
      </c>
      <c r="O3966">
        <f t="shared" si="550"/>
        <v>2022</v>
      </c>
      <c r="P3966" t="str">
        <f t="shared" si="551"/>
        <v>Jul</v>
      </c>
      <c r="Q3966" t="str">
        <f t="shared" si="552"/>
        <v>Jul-2022</v>
      </c>
      <c r="R3966" s="2" t="str">
        <f t="shared" si="557"/>
        <v>ADULTS</v>
      </c>
    </row>
    <row r="3967" spans="1:18" x14ac:dyDescent="0.35">
      <c r="A3967" s="1">
        <v>44753</v>
      </c>
      <c r="B3967" t="s">
        <v>3999</v>
      </c>
      <c r="C3967">
        <v>0</v>
      </c>
      <c r="D3967" t="s">
        <v>14</v>
      </c>
      <c r="E3967" t="s">
        <v>15</v>
      </c>
      <c r="F3967" t="s">
        <v>23</v>
      </c>
      <c r="G3967" s="6">
        <f>VLOOKUP(F3967,S$11:$T$15, 2, FALSE)</f>
        <v>2440.2966694490819</v>
      </c>
      <c r="H3967" t="s">
        <v>28</v>
      </c>
      <c r="I3967" s="2">
        <v>4299.8599999999997</v>
      </c>
      <c r="J3967" t="str">
        <f t="shared" si="553"/>
        <v>0-17</v>
      </c>
      <c r="K3967" s="2">
        <f t="shared" si="549"/>
        <v>4729.8460000000005</v>
      </c>
      <c r="L3967" s="2">
        <f t="shared" si="554"/>
        <v>4730</v>
      </c>
      <c r="M3967" s="2">
        <f t="shared" si="555"/>
        <v>4730</v>
      </c>
      <c r="N3967" s="2">
        <f t="shared" si="556"/>
        <v>4729</v>
      </c>
      <c r="O3967">
        <f t="shared" si="550"/>
        <v>2022</v>
      </c>
      <c r="P3967" t="str">
        <f t="shared" si="551"/>
        <v>Jul</v>
      </c>
      <c r="Q3967" t="str">
        <f t="shared" si="552"/>
        <v>Jul-2022</v>
      </c>
      <c r="R3967" s="2" t="str">
        <f t="shared" si="557"/>
        <v>CHILDREN</v>
      </c>
    </row>
    <row r="3968" spans="1:18" x14ac:dyDescent="0.35">
      <c r="A3968" s="1">
        <v>44840</v>
      </c>
      <c r="B3968" t="s">
        <v>4000</v>
      </c>
      <c r="C3968">
        <v>33</v>
      </c>
      <c r="D3968" t="s">
        <v>9</v>
      </c>
      <c r="E3968" t="s">
        <v>22</v>
      </c>
      <c r="F3968" t="s">
        <v>16</v>
      </c>
      <c r="G3968" s="6">
        <f>VLOOKUP(F3968,S$11:$T$15, 2, FALSE)</f>
        <v>2509.1716796874998</v>
      </c>
      <c r="H3968" t="s">
        <v>28</v>
      </c>
      <c r="I3968" s="2">
        <v>1859.41</v>
      </c>
      <c r="J3968" t="str">
        <f t="shared" si="553"/>
        <v>18-39</v>
      </c>
      <c r="K3968" s="2">
        <f t="shared" si="549"/>
        <v>2045.3510000000003</v>
      </c>
      <c r="L3968" s="2">
        <f t="shared" si="554"/>
        <v>2045</v>
      </c>
      <c r="M3968" s="2">
        <f t="shared" si="555"/>
        <v>2046</v>
      </c>
      <c r="N3968" s="2">
        <f t="shared" si="556"/>
        <v>2045</v>
      </c>
      <c r="O3968">
        <f t="shared" si="550"/>
        <v>2022</v>
      </c>
      <c r="P3968" t="str">
        <f t="shared" si="551"/>
        <v>Oct</v>
      </c>
      <c r="Q3968" t="str">
        <f t="shared" si="552"/>
        <v>Oct-2022</v>
      </c>
      <c r="R3968" s="2" t="str">
        <f t="shared" si="557"/>
        <v>ADULTS</v>
      </c>
    </row>
    <row r="3969" spans="1:18" x14ac:dyDescent="0.35">
      <c r="A3969" s="1">
        <v>45052</v>
      </c>
      <c r="B3969" t="s">
        <v>4001</v>
      </c>
      <c r="C3969">
        <v>17</v>
      </c>
      <c r="D3969" t="s">
        <v>21</v>
      </c>
      <c r="E3969" t="s">
        <v>25</v>
      </c>
      <c r="F3969" t="s">
        <v>23</v>
      </c>
      <c r="G3969" s="6">
        <f>VLOOKUP(F3969,S$11:$T$15, 2, FALSE)</f>
        <v>2440.2966694490819</v>
      </c>
      <c r="H3969" t="s">
        <v>12</v>
      </c>
      <c r="I3969" s="2">
        <v>2039.21</v>
      </c>
      <c r="J3969" t="str">
        <f t="shared" si="553"/>
        <v>0-17</v>
      </c>
      <c r="K3969" s="2">
        <f t="shared" si="549"/>
        <v>2243.1310000000003</v>
      </c>
      <c r="L3969" s="2">
        <f t="shared" si="554"/>
        <v>2243</v>
      </c>
      <c r="M3969" s="2">
        <f t="shared" si="555"/>
        <v>2244</v>
      </c>
      <c r="N3969" s="2">
        <f t="shared" si="556"/>
        <v>2243</v>
      </c>
      <c r="O3969">
        <f t="shared" si="550"/>
        <v>2023</v>
      </c>
      <c r="P3969" t="str">
        <f t="shared" si="551"/>
        <v>May</v>
      </c>
      <c r="Q3969" t="str">
        <f t="shared" si="552"/>
        <v>May-2023</v>
      </c>
      <c r="R3969" s="2" t="str">
        <f t="shared" si="557"/>
        <v>CHILDREN</v>
      </c>
    </row>
    <row r="3970" spans="1:18" x14ac:dyDescent="0.35">
      <c r="A3970" s="1">
        <v>45050</v>
      </c>
      <c r="B3970" t="s">
        <v>4002</v>
      </c>
      <c r="C3970">
        <v>52</v>
      </c>
      <c r="D3970" t="s">
        <v>9</v>
      </c>
      <c r="E3970" t="s">
        <v>35</v>
      </c>
      <c r="F3970" t="s">
        <v>30</v>
      </c>
      <c r="G3970" s="6">
        <f>VLOOKUP(F3970,S$11:$T$15, 2, FALSE)</f>
        <v>2496.7676064257025</v>
      </c>
      <c r="H3970" t="s">
        <v>40</v>
      </c>
      <c r="I3970" s="2">
        <v>4051.22</v>
      </c>
      <c r="J3970" t="str">
        <f t="shared" si="553"/>
        <v>40-59</v>
      </c>
      <c r="K3970" s="2">
        <f t="shared" ref="K3970:K4033" si="558">I3970*1.1</f>
        <v>4456.3420000000006</v>
      </c>
      <c r="L3970" s="2">
        <f t="shared" si="554"/>
        <v>4456</v>
      </c>
      <c r="M3970" s="2">
        <f t="shared" si="555"/>
        <v>4457</v>
      </c>
      <c r="N3970" s="2">
        <f t="shared" si="556"/>
        <v>4456</v>
      </c>
      <c r="O3970">
        <f t="shared" ref="O3970:O4033" si="559">YEAR(A3970)</f>
        <v>2023</v>
      </c>
      <c r="P3970" t="str">
        <f t="shared" ref="P3970:P4033" si="560">TEXT(A3970, "MMM")</f>
        <v>May</v>
      </c>
      <c r="Q3970" t="str">
        <f t="shared" ref="Q3970:Q4033" si="561">TEXT(A3970, "MMM-YYYY")</f>
        <v>May-2023</v>
      </c>
      <c r="R3970" s="2" t="str">
        <f t="shared" si="557"/>
        <v>ADULTS</v>
      </c>
    </row>
    <row r="3971" spans="1:18" x14ac:dyDescent="0.35">
      <c r="A3971" s="1">
        <v>44770</v>
      </c>
      <c r="B3971" t="s">
        <v>4003</v>
      </c>
      <c r="C3971">
        <v>34</v>
      </c>
      <c r="D3971" t="s">
        <v>9</v>
      </c>
      <c r="E3971" t="s">
        <v>15</v>
      </c>
      <c r="F3971" t="s">
        <v>30</v>
      </c>
      <c r="G3971" s="6">
        <f>VLOOKUP(F3971,S$11:$T$15, 2, FALSE)</f>
        <v>2496.7676064257025</v>
      </c>
      <c r="H3971" t="s">
        <v>17</v>
      </c>
      <c r="I3971" s="2">
        <v>2194.11</v>
      </c>
      <c r="J3971" t="str">
        <f t="shared" ref="J3971:J4034" si="562">IF(C3971&lt;=17,"0-17",IF(C3971&lt;=39, "18-39", IF(C3971&lt;=59, "40-59", "&gt;59")))</f>
        <v>18-39</v>
      </c>
      <c r="K3971" s="2">
        <f t="shared" si="558"/>
        <v>2413.5210000000002</v>
      </c>
      <c r="L3971" s="2">
        <f t="shared" ref="L3971:L4034" si="563">ROUND(K3971, 0)</f>
        <v>2414</v>
      </c>
      <c r="M3971" s="2">
        <f t="shared" ref="M3971:M4034" si="564">ROUNDUP(K3971, 0)</f>
        <v>2414</v>
      </c>
      <c r="N3971" s="2">
        <f t="shared" ref="N3971:N4034" si="565">ROUNDDOWN(K3971,0)</f>
        <v>2413</v>
      </c>
      <c r="O3971">
        <f t="shared" si="559"/>
        <v>2022</v>
      </c>
      <c r="P3971" t="str">
        <f t="shared" si="560"/>
        <v>Jul</v>
      </c>
      <c r="Q3971" t="str">
        <f t="shared" si="561"/>
        <v>Jul-2022</v>
      </c>
      <c r="R3971" s="2" t="str">
        <f t="shared" ref="R3971:R4034" si="566">IF(C3971&gt;=18, "ADULTS", "CHILDREN")</f>
        <v>ADULTS</v>
      </c>
    </row>
    <row r="3972" spans="1:18" x14ac:dyDescent="0.35">
      <c r="A3972" s="1">
        <v>45071</v>
      </c>
      <c r="B3972" t="s">
        <v>4004</v>
      </c>
      <c r="C3972">
        <v>94</v>
      </c>
      <c r="D3972" t="s">
        <v>9</v>
      </c>
      <c r="E3972" t="s">
        <v>22</v>
      </c>
      <c r="F3972" t="s">
        <v>11</v>
      </c>
      <c r="G3972" s="6">
        <f>VLOOKUP(F3972,S$11:$T$15, 2, FALSE)</f>
        <v>2503.6022787783868</v>
      </c>
      <c r="H3972" t="s">
        <v>67</v>
      </c>
      <c r="I3972" s="2">
        <v>1507.85</v>
      </c>
      <c r="J3972" t="str">
        <f t="shared" si="562"/>
        <v>&gt;59</v>
      </c>
      <c r="K3972" s="2">
        <f t="shared" si="558"/>
        <v>1658.635</v>
      </c>
      <c r="L3972" s="2">
        <f t="shared" si="563"/>
        <v>1659</v>
      </c>
      <c r="M3972" s="2">
        <f t="shared" si="564"/>
        <v>1659</v>
      </c>
      <c r="N3972" s="2">
        <f t="shared" si="565"/>
        <v>1658</v>
      </c>
      <c r="O3972">
        <f t="shared" si="559"/>
        <v>2023</v>
      </c>
      <c r="P3972" t="str">
        <f t="shared" si="560"/>
        <v>May</v>
      </c>
      <c r="Q3972" t="str">
        <f t="shared" si="561"/>
        <v>May-2023</v>
      </c>
      <c r="R3972" s="2" t="str">
        <f t="shared" si="566"/>
        <v>ADULTS</v>
      </c>
    </row>
    <row r="3973" spans="1:18" x14ac:dyDescent="0.35">
      <c r="A3973" s="1">
        <v>45286</v>
      </c>
      <c r="B3973" t="s">
        <v>4005</v>
      </c>
      <c r="C3973">
        <v>71</v>
      </c>
      <c r="D3973" t="s">
        <v>9</v>
      </c>
      <c r="E3973" t="s">
        <v>25</v>
      </c>
      <c r="F3973" t="s">
        <v>11</v>
      </c>
      <c r="G3973" s="6">
        <f>VLOOKUP(F3973,S$11:$T$15, 2, FALSE)</f>
        <v>2503.6022787783868</v>
      </c>
      <c r="H3973" t="s">
        <v>12</v>
      </c>
      <c r="I3973" s="2">
        <v>3090.97</v>
      </c>
      <c r="J3973" t="str">
        <f t="shared" si="562"/>
        <v>&gt;59</v>
      </c>
      <c r="K3973" s="2">
        <f t="shared" si="558"/>
        <v>3400.067</v>
      </c>
      <c r="L3973" s="2">
        <f t="shared" si="563"/>
        <v>3400</v>
      </c>
      <c r="M3973" s="2">
        <f t="shared" si="564"/>
        <v>3401</v>
      </c>
      <c r="N3973" s="2">
        <f t="shared" si="565"/>
        <v>3400</v>
      </c>
      <c r="O3973">
        <f t="shared" si="559"/>
        <v>2023</v>
      </c>
      <c r="P3973" t="str">
        <f t="shared" si="560"/>
        <v>Dec</v>
      </c>
      <c r="Q3973" t="str">
        <f t="shared" si="561"/>
        <v>Dec-2023</v>
      </c>
      <c r="R3973" s="2" t="str">
        <f t="shared" si="566"/>
        <v>ADULTS</v>
      </c>
    </row>
    <row r="3974" spans="1:18" x14ac:dyDescent="0.35">
      <c r="A3974" s="1">
        <v>45164</v>
      </c>
      <c r="B3974" t="s">
        <v>4006</v>
      </c>
      <c r="C3974">
        <v>3</v>
      </c>
      <c r="D3974" t="s">
        <v>14</v>
      </c>
      <c r="E3974" t="s">
        <v>27</v>
      </c>
      <c r="F3974" t="s">
        <v>16</v>
      </c>
      <c r="G3974" s="6">
        <f>VLOOKUP(F3974,S$11:$T$15, 2, FALSE)</f>
        <v>2509.1716796874998</v>
      </c>
      <c r="H3974" t="s">
        <v>37</v>
      </c>
      <c r="I3974" s="2">
        <v>3228.01</v>
      </c>
      <c r="J3974" t="str">
        <f t="shared" si="562"/>
        <v>0-17</v>
      </c>
      <c r="K3974" s="2">
        <f t="shared" si="558"/>
        <v>3550.8110000000006</v>
      </c>
      <c r="L3974" s="2">
        <f t="shared" si="563"/>
        <v>3551</v>
      </c>
      <c r="M3974" s="2">
        <f t="shared" si="564"/>
        <v>3551</v>
      </c>
      <c r="N3974" s="2">
        <f t="shared" si="565"/>
        <v>3550</v>
      </c>
      <c r="O3974">
        <f t="shared" si="559"/>
        <v>2023</v>
      </c>
      <c r="P3974" t="str">
        <f t="shared" si="560"/>
        <v>Aug</v>
      </c>
      <c r="Q3974" t="str">
        <f t="shared" si="561"/>
        <v>Aug-2023</v>
      </c>
      <c r="R3974" s="2" t="str">
        <f t="shared" si="566"/>
        <v>CHILDREN</v>
      </c>
    </row>
    <row r="3975" spans="1:18" x14ac:dyDescent="0.35">
      <c r="A3975" s="1">
        <v>44892</v>
      </c>
      <c r="B3975" t="s">
        <v>4007</v>
      </c>
      <c r="C3975">
        <v>83</v>
      </c>
      <c r="D3975" t="s">
        <v>9</v>
      </c>
      <c r="E3975" t="s">
        <v>15</v>
      </c>
      <c r="F3975" t="s">
        <v>16</v>
      </c>
      <c r="G3975" s="6">
        <f>VLOOKUP(F3975,S$11:$T$15, 2, FALSE)</f>
        <v>2509.1716796874998</v>
      </c>
      <c r="H3975" t="s">
        <v>37</v>
      </c>
      <c r="I3975" s="2">
        <v>133.58000000000001</v>
      </c>
      <c r="J3975" t="str">
        <f t="shared" si="562"/>
        <v>&gt;59</v>
      </c>
      <c r="K3975" s="2">
        <f t="shared" si="558"/>
        <v>146.93800000000002</v>
      </c>
      <c r="L3975" s="2">
        <f t="shared" si="563"/>
        <v>147</v>
      </c>
      <c r="M3975" s="2">
        <f t="shared" si="564"/>
        <v>147</v>
      </c>
      <c r="N3975" s="2">
        <f t="shared" si="565"/>
        <v>146</v>
      </c>
      <c r="O3975">
        <f t="shared" si="559"/>
        <v>2022</v>
      </c>
      <c r="P3975" t="str">
        <f t="shared" si="560"/>
        <v>Nov</v>
      </c>
      <c r="Q3975" t="str">
        <f t="shared" si="561"/>
        <v>Nov-2022</v>
      </c>
      <c r="R3975" s="2" t="str">
        <f t="shared" si="566"/>
        <v>ADULTS</v>
      </c>
    </row>
    <row r="3976" spans="1:18" x14ac:dyDescent="0.35">
      <c r="A3976" s="1">
        <v>45081</v>
      </c>
      <c r="B3976" t="s">
        <v>4008</v>
      </c>
      <c r="C3976">
        <v>78</v>
      </c>
      <c r="D3976" t="s">
        <v>21</v>
      </c>
      <c r="E3976" t="s">
        <v>25</v>
      </c>
      <c r="F3976" t="s">
        <v>11</v>
      </c>
      <c r="G3976" s="6">
        <f>VLOOKUP(F3976,S$11:$T$15, 2, FALSE)</f>
        <v>2503.6022787783868</v>
      </c>
      <c r="H3976" t="s">
        <v>37</v>
      </c>
      <c r="I3976" s="2">
        <v>4813.91</v>
      </c>
      <c r="J3976" t="str">
        <f t="shared" si="562"/>
        <v>&gt;59</v>
      </c>
      <c r="K3976" s="2">
        <f t="shared" si="558"/>
        <v>5295.3010000000004</v>
      </c>
      <c r="L3976" s="2">
        <f t="shared" si="563"/>
        <v>5295</v>
      </c>
      <c r="M3976" s="2">
        <f t="shared" si="564"/>
        <v>5296</v>
      </c>
      <c r="N3976" s="2">
        <f t="shared" si="565"/>
        <v>5295</v>
      </c>
      <c r="O3976">
        <f t="shared" si="559"/>
        <v>2023</v>
      </c>
      <c r="P3976" t="str">
        <f t="shared" si="560"/>
        <v>Jun</v>
      </c>
      <c r="Q3976" t="str">
        <f t="shared" si="561"/>
        <v>Jun-2023</v>
      </c>
      <c r="R3976" s="2" t="str">
        <f t="shared" si="566"/>
        <v>ADULTS</v>
      </c>
    </row>
    <row r="3977" spans="1:18" x14ac:dyDescent="0.35">
      <c r="A3977" s="1">
        <v>44571</v>
      </c>
      <c r="B3977" t="s">
        <v>4009</v>
      </c>
      <c r="C3977">
        <v>58</v>
      </c>
      <c r="D3977" t="s">
        <v>21</v>
      </c>
      <c r="E3977" t="s">
        <v>27</v>
      </c>
      <c r="F3977" t="s">
        <v>30</v>
      </c>
      <c r="G3977" s="6">
        <f>VLOOKUP(F3977,S$11:$T$15, 2, FALSE)</f>
        <v>2496.7676064257025</v>
      </c>
      <c r="H3977" t="s">
        <v>12</v>
      </c>
      <c r="I3977" s="2">
        <v>2586.16</v>
      </c>
      <c r="J3977" t="str">
        <f t="shared" si="562"/>
        <v>40-59</v>
      </c>
      <c r="K3977" s="2">
        <f t="shared" si="558"/>
        <v>2844.7760000000003</v>
      </c>
      <c r="L3977" s="2">
        <f t="shared" si="563"/>
        <v>2845</v>
      </c>
      <c r="M3977" s="2">
        <f t="shared" si="564"/>
        <v>2845</v>
      </c>
      <c r="N3977" s="2">
        <f t="shared" si="565"/>
        <v>2844</v>
      </c>
      <c r="O3977">
        <f t="shared" si="559"/>
        <v>2022</v>
      </c>
      <c r="P3977" t="str">
        <f t="shared" si="560"/>
        <v>Jan</v>
      </c>
      <c r="Q3977" t="str">
        <f t="shared" si="561"/>
        <v>Jan-2022</v>
      </c>
      <c r="R3977" s="2" t="str">
        <f t="shared" si="566"/>
        <v>ADULTS</v>
      </c>
    </row>
    <row r="3978" spans="1:18" x14ac:dyDescent="0.35">
      <c r="A3978" s="1">
        <v>44948</v>
      </c>
      <c r="B3978" t="s">
        <v>4010</v>
      </c>
      <c r="C3978">
        <v>59</v>
      </c>
      <c r="D3978" t="s">
        <v>14</v>
      </c>
      <c r="E3978" t="s">
        <v>27</v>
      </c>
      <c r="F3978" t="s">
        <v>11</v>
      </c>
      <c r="G3978" s="6">
        <f>VLOOKUP(F3978,S$11:$T$15, 2, FALSE)</f>
        <v>2503.6022787783868</v>
      </c>
      <c r="H3978" t="s">
        <v>40</v>
      </c>
      <c r="I3978" s="2">
        <v>3798.26</v>
      </c>
      <c r="J3978" t="str">
        <f t="shared" si="562"/>
        <v>40-59</v>
      </c>
      <c r="K3978" s="2">
        <f t="shared" si="558"/>
        <v>4178.0860000000002</v>
      </c>
      <c r="L3978" s="2">
        <f t="shared" si="563"/>
        <v>4178</v>
      </c>
      <c r="M3978" s="2">
        <f t="shared" si="564"/>
        <v>4179</v>
      </c>
      <c r="N3978" s="2">
        <f t="shared" si="565"/>
        <v>4178</v>
      </c>
      <c r="O3978">
        <f t="shared" si="559"/>
        <v>2023</v>
      </c>
      <c r="P3978" t="str">
        <f t="shared" si="560"/>
        <v>Jan</v>
      </c>
      <c r="Q3978" t="str">
        <f t="shared" si="561"/>
        <v>Jan-2023</v>
      </c>
      <c r="R3978" s="2" t="str">
        <f t="shared" si="566"/>
        <v>ADULTS</v>
      </c>
    </row>
    <row r="3979" spans="1:18" x14ac:dyDescent="0.35">
      <c r="A3979" s="1">
        <v>44627</v>
      </c>
      <c r="B3979" t="s">
        <v>4011</v>
      </c>
      <c r="C3979">
        <v>6</v>
      </c>
      <c r="D3979" t="s">
        <v>21</v>
      </c>
      <c r="E3979" t="s">
        <v>22</v>
      </c>
      <c r="F3979" t="s">
        <v>11</v>
      </c>
      <c r="G3979" s="6">
        <f>VLOOKUP(F3979,S$11:$T$15, 2, FALSE)</f>
        <v>2503.6022787783868</v>
      </c>
      <c r="H3979" t="s">
        <v>40</v>
      </c>
      <c r="I3979" s="2">
        <v>1518.75</v>
      </c>
      <c r="J3979" t="str">
        <f t="shared" si="562"/>
        <v>0-17</v>
      </c>
      <c r="K3979" s="2">
        <f t="shared" si="558"/>
        <v>1670.6250000000002</v>
      </c>
      <c r="L3979" s="2">
        <f t="shared" si="563"/>
        <v>1671</v>
      </c>
      <c r="M3979" s="2">
        <f t="shared" si="564"/>
        <v>1671</v>
      </c>
      <c r="N3979" s="2">
        <f t="shared" si="565"/>
        <v>1670</v>
      </c>
      <c r="O3979">
        <f t="shared" si="559"/>
        <v>2022</v>
      </c>
      <c r="P3979" t="str">
        <f t="shared" si="560"/>
        <v>Mar</v>
      </c>
      <c r="Q3979" t="str">
        <f t="shared" si="561"/>
        <v>Mar-2022</v>
      </c>
      <c r="R3979" s="2" t="str">
        <f t="shared" si="566"/>
        <v>CHILDREN</v>
      </c>
    </row>
    <row r="3980" spans="1:18" x14ac:dyDescent="0.35">
      <c r="A3980" s="1">
        <v>45028</v>
      </c>
      <c r="B3980" t="s">
        <v>4012</v>
      </c>
      <c r="C3980">
        <v>40</v>
      </c>
      <c r="D3980" t="s">
        <v>21</v>
      </c>
      <c r="E3980" t="s">
        <v>35</v>
      </c>
      <c r="F3980" t="s">
        <v>30</v>
      </c>
      <c r="G3980" s="6">
        <f>VLOOKUP(F3980,S$11:$T$15, 2, FALSE)</f>
        <v>2496.7676064257025</v>
      </c>
      <c r="H3980" t="s">
        <v>12</v>
      </c>
      <c r="I3980" s="2">
        <v>4849.7700000000004</v>
      </c>
      <c r="J3980" t="str">
        <f t="shared" si="562"/>
        <v>40-59</v>
      </c>
      <c r="K3980" s="2">
        <f t="shared" si="558"/>
        <v>5334.7470000000012</v>
      </c>
      <c r="L3980" s="2">
        <f t="shared" si="563"/>
        <v>5335</v>
      </c>
      <c r="M3980" s="2">
        <f t="shared" si="564"/>
        <v>5335</v>
      </c>
      <c r="N3980" s="2">
        <f t="shared" si="565"/>
        <v>5334</v>
      </c>
      <c r="O3980">
        <f t="shared" si="559"/>
        <v>2023</v>
      </c>
      <c r="P3980" t="str">
        <f t="shared" si="560"/>
        <v>Apr</v>
      </c>
      <c r="Q3980" t="str">
        <f t="shared" si="561"/>
        <v>Apr-2023</v>
      </c>
      <c r="R3980" s="2" t="str">
        <f t="shared" si="566"/>
        <v>ADULTS</v>
      </c>
    </row>
    <row r="3981" spans="1:18" x14ac:dyDescent="0.35">
      <c r="A3981" s="1">
        <v>44848</v>
      </c>
      <c r="B3981" t="s">
        <v>4013</v>
      </c>
      <c r="C3981">
        <v>73</v>
      </c>
      <c r="D3981" t="s">
        <v>9</v>
      </c>
      <c r="E3981" t="s">
        <v>27</v>
      </c>
      <c r="F3981" t="s">
        <v>16</v>
      </c>
      <c r="G3981" s="6">
        <f>VLOOKUP(F3981,S$11:$T$15, 2, FALSE)</f>
        <v>2509.1716796874998</v>
      </c>
      <c r="H3981" t="s">
        <v>17</v>
      </c>
      <c r="I3981" s="2">
        <v>3044.79</v>
      </c>
      <c r="J3981" t="str">
        <f t="shared" si="562"/>
        <v>&gt;59</v>
      </c>
      <c r="K3981" s="2">
        <f t="shared" si="558"/>
        <v>3349.2690000000002</v>
      </c>
      <c r="L3981" s="2">
        <f t="shared" si="563"/>
        <v>3349</v>
      </c>
      <c r="M3981" s="2">
        <f t="shared" si="564"/>
        <v>3350</v>
      </c>
      <c r="N3981" s="2">
        <f t="shared" si="565"/>
        <v>3349</v>
      </c>
      <c r="O3981">
        <f t="shared" si="559"/>
        <v>2022</v>
      </c>
      <c r="P3981" t="str">
        <f t="shared" si="560"/>
        <v>Oct</v>
      </c>
      <c r="Q3981" t="str">
        <f t="shared" si="561"/>
        <v>Oct-2022</v>
      </c>
      <c r="R3981" s="2" t="str">
        <f t="shared" si="566"/>
        <v>ADULTS</v>
      </c>
    </row>
    <row r="3982" spans="1:18" x14ac:dyDescent="0.35">
      <c r="A3982" s="1">
        <v>45166</v>
      </c>
      <c r="B3982" t="s">
        <v>4014</v>
      </c>
      <c r="C3982">
        <v>89</v>
      </c>
      <c r="D3982" t="s">
        <v>14</v>
      </c>
      <c r="E3982" t="s">
        <v>22</v>
      </c>
      <c r="F3982" t="s">
        <v>23</v>
      </c>
      <c r="G3982" s="6">
        <f>VLOOKUP(F3982,S$11:$T$15, 2, FALSE)</f>
        <v>2440.2966694490819</v>
      </c>
      <c r="H3982" t="s">
        <v>37</v>
      </c>
      <c r="I3982" s="2">
        <v>902.14</v>
      </c>
      <c r="J3982" t="str">
        <f t="shared" si="562"/>
        <v>&gt;59</v>
      </c>
      <c r="K3982" s="2">
        <f t="shared" si="558"/>
        <v>992.35400000000004</v>
      </c>
      <c r="L3982" s="2">
        <f t="shared" si="563"/>
        <v>992</v>
      </c>
      <c r="M3982" s="2">
        <f t="shared" si="564"/>
        <v>993</v>
      </c>
      <c r="N3982" s="2">
        <f t="shared" si="565"/>
        <v>992</v>
      </c>
      <c r="O3982">
        <f t="shared" si="559"/>
        <v>2023</v>
      </c>
      <c r="P3982" t="str">
        <f t="shared" si="560"/>
        <v>Aug</v>
      </c>
      <c r="Q3982" t="str">
        <f t="shared" si="561"/>
        <v>Aug-2023</v>
      </c>
      <c r="R3982" s="2" t="str">
        <f t="shared" si="566"/>
        <v>ADULTS</v>
      </c>
    </row>
    <row r="3983" spans="1:18" x14ac:dyDescent="0.35">
      <c r="A3983" s="1">
        <v>45203</v>
      </c>
      <c r="B3983" t="s">
        <v>4015</v>
      </c>
      <c r="C3983">
        <v>8</v>
      </c>
      <c r="D3983" t="s">
        <v>21</v>
      </c>
      <c r="E3983" t="s">
        <v>27</v>
      </c>
      <c r="F3983" t="s">
        <v>16</v>
      </c>
      <c r="G3983" s="6">
        <f>VLOOKUP(F3983,S$11:$T$15, 2, FALSE)</f>
        <v>2509.1716796874998</v>
      </c>
      <c r="H3983" t="s">
        <v>37</v>
      </c>
      <c r="I3983" s="2">
        <v>449.88</v>
      </c>
      <c r="J3983" t="str">
        <f t="shared" si="562"/>
        <v>0-17</v>
      </c>
      <c r="K3983" s="2">
        <f t="shared" si="558"/>
        <v>494.86800000000005</v>
      </c>
      <c r="L3983" s="2">
        <f t="shared" si="563"/>
        <v>495</v>
      </c>
      <c r="M3983" s="2">
        <f t="shared" si="564"/>
        <v>495</v>
      </c>
      <c r="N3983" s="2">
        <f t="shared" si="565"/>
        <v>494</v>
      </c>
      <c r="O3983">
        <f t="shared" si="559"/>
        <v>2023</v>
      </c>
      <c r="P3983" t="str">
        <f t="shared" si="560"/>
        <v>Oct</v>
      </c>
      <c r="Q3983" t="str">
        <f t="shared" si="561"/>
        <v>Oct-2023</v>
      </c>
      <c r="R3983" s="2" t="str">
        <f t="shared" si="566"/>
        <v>CHILDREN</v>
      </c>
    </row>
    <row r="3984" spans="1:18" x14ac:dyDescent="0.35">
      <c r="A3984" s="1">
        <v>44701</v>
      </c>
      <c r="B3984" t="s">
        <v>4016</v>
      </c>
      <c r="C3984">
        <v>1</v>
      </c>
      <c r="D3984" t="s">
        <v>9</v>
      </c>
      <c r="E3984" t="s">
        <v>27</v>
      </c>
      <c r="F3984" t="s">
        <v>16</v>
      </c>
      <c r="G3984" s="6">
        <f>VLOOKUP(F3984,S$11:$T$15, 2, FALSE)</f>
        <v>2509.1716796874998</v>
      </c>
      <c r="H3984" t="s">
        <v>40</v>
      </c>
      <c r="I3984" s="2">
        <v>836.97</v>
      </c>
      <c r="J3984" t="str">
        <f t="shared" si="562"/>
        <v>0-17</v>
      </c>
      <c r="K3984" s="2">
        <f t="shared" si="558"/>
        <v>920.66700000000014</v>
      </c>
      <c r="L3984" s="2">
        <f t="shared" si="563"/>
        <v>921</v>
      </c>
      <c r="M3984" s="2">
        <f t="shared" si="564"/>
        <v>921</v>
      </c>
      <c r="N3984" s="2">
        <f t="shared" si="565"/>
        <v>920</v>
      </c>
      <c r="O3984">
        <f t="shared" si="559"/>
        <v>2022</v>
      </c>
      <c r="P3984" t="str">
        <f t="shared" si="560"/>
        <v>May</v>
      </c>
      <c r="Q3984" t="str">
        <f t="shared" si="561"/>
        <v>May-2022</v>
      </c>
      <c r="R3984" s="2" t="str">
        <f t="shared" si="566"/>
        <v>CHILDREN</v>
      </c>
    </row>
    <row r="3985" spans="1:18" x14ac:dyDescent="0.35">
      <c r="A3985" s="1">
        <v>44765</v>
      </c>
      <c r="B3985" t="s">
        <v>4017</v>
      </c>
      <c r="C3985">
        <v>7</v>
      </c>
      <c r="D3985" t="s">
        <v>14</v>
      </c>
      <c r="E3985" t="s">
        <v>10</v>
      </c>
      <c r="F3985" t="s">
        <v>16</v>
      </c>
      <c r="G3985" s="6">
        <f>VLOOKUP(F3985,S$11:$T$15, 2, FALSE)</f>
        <v>2509.1716796874998</v>
      </c>
      <c r="H3985" t="s">
        <v>28</v>
      </c>
      <c r="I3985" s="2">
        <v>4080.74</v>
      </c>
      <c r="J3985" t="str">
        <f t="shared" si="562"/>
        <v>0-17</v>
      </c>
      <c r="K3985" s="2">
        <f t="shared" si="558"/>
        <v>4488.8140000000003</v>
      </c>
      <c r="L3985" s="2">
        <f t="shared" si="563"/>
        <v>4489</v>
      </c>
      <c r="M3985" s="2">
        <f t="shared" si="564"/>
        <v>4489</v>
      </c>
      <c r="N3985" s="2">
        <f t="shared" si="565"/>
        <v>4488</v>
      </c>
      <c r="O3985">
        <f t="shared" si="559"/>
        <v>2022</v>
      </c>
      <c r="P3985" t="str">
        <f t="shared" si="560"/>
        <v>Jul</v>
      </c>
      <c r="Q3985" t="str">
        <f t="shared" si="561"/>
        <v>Jul-2022</v>
      </c>
      <c r="R3985" s="2" t="str">
        <f t="shared" si="566"/>
        <v>CHILDREN</v>
      </c>
    </row>
    <row r="3986" spans="1:18" x14ac:dyDescent="0.35">
      <c r="A3986" s="1">
        <v>45136</v>
      </c>
      <c r="B3986" t="s">
        <v>4018</v>
      </c>
      <c r="C3986">
        <v>81</v>
      </c>
      <c r="D3986" t="s">
        <v>9</v>
      </c>
      <c r="E3986" t="s">
        <v>22</v>
      </c>
      <c r="F3986" t="s">
        <v>23</v>
      </c>
      <c r="G3986" s="6">
        <f>VLOOKUP(F3986,S$11:$T$15, 2, FALSE)</f>
        <v>2440.2966694490819</v>
      </c>
      <c r="H3986" t="s">
        <v>17</v>
      </c>
      <c r="I3986" s="2">
        <v>2958.71</v>
      </c>
      <c r="J3986" t="str">
        <f t="shared" si="562"/>
        <v>&gt;59</v>
      </c>
      <c r="K3986" s="2">
        <f t="shared" si="558"/>
        <v>3254.5810000000001</v>
      </c>
      <c r="L3986" s="2">
        <f t="shared" si="563"/>
        <v>3255</v>
      </c>
      <c r="M3986" s="2">
        <f t="shared" si="564"/>
        <v>3255</v>
      </c>
      <c r="N3986" s="2">
        <f t="shared" si="565"/>
        <v>3254</v>
      </c>
      <c r="O3986">
        <f t="shared" si="559"/>
        <v>2023</v>
      </c>
      <c r="P3986" t="str">
        <f t="shared" si="560"/>
        <v>Jul</v>
      </c>
      <c r="Q3986" t="str">
        <f t="shared" si="561"/>
        <v>Jul-2023</v>
      </c>
      <c r="R3986" s="2" t="str">
        <f t="shared" si="566"/>
        <v>ADULTS</v>
      </c>
    </row>
    <row r="3987" spans="1:18" x14ac:dyDescent="0.35">
      <c r="A3987" s="1">
        <v>45128</v>
      </c>
      <c r="B3987" t="s">
        <v>4019</v>
      </c>
      <c r="C3987">
        <v>44</v>
      </c>
      <c r="D3987" t="s">
        <v>9</v>
      </c>
      <c r="E3987" t="s">
        <v>35</v>
      </c>
      <c r="F3987" t="s">
        <v>11</v>
      </c>
      <c r="G3987" s="6">
        <f>VLOOKUP(F3987,S$11:$T$15, 2, FALSE)</f>
        <v>2503.6022787783868</v>
      </c>
      <c r="H3987" t="s">
        <v>12</v>
      </c>
      <c r="I3987" s="2">
        <v>425.37</v>
      </c>
      <c r="J3987" t="str">
        <f t="shared" si="562"/>
        <v>40-59</v>
      </c>
      <c r="K3987" s="2">
        <f t="shared" si="558"/>
        <v>467.90700000000004</v>
      </c>
      <c r="L3987" s="2">
        <f t="shared" si="563"/>
        <v>468</v>
      </c>
      <c r="M3987" s="2">
        <f t="shared" si="564"/>
        <v>468</v>
      </c>
      <c r="N3987" s="2">
        <f t="shared" si="565"/>
        <v>467</v>
      </c>
      <c r="O3987">
        <f t="shared" si="559"/>
        <v>2023</v>
      </c>
      <c r="P3987" t="str">
        <f t="shared" si="560"/>
        <v>Jul</v>
      </c>
      <c r="Q3987" t="str">
        <f t="shared" si="561"/>
        <v>Jul-2023</v>
      </c>
      <c r="R3987" s="2" t="str">
        <f t="shared" si="566"/>
        <v>ADULTS</v>
      </c>
    </row>
    <row r="3988" spans="1:18" x14ac:dyDescent="0.35">
      <c r="A3988" s="1">
        <v>45275</v>
      </c>
      <c r="B3988" t="s">
        <v>4020</v>
      </c>
      <c r="C3988">
        <v>77</v>
      </c>
      <c r="D3988" t="s">
        <v>21</v>
      </c>
      <c r="E3988" t="s">
        <v>22</v>
      </c>
      <c r="F3988" t="s">
        <v>11</v>
      </c>
      <c r="G3988" s="6">
        <f>VLOOKUP(F3988,S$11:$T$15, 2, FALSE)</f>
        <v>2503.6022787783868</v>
      </c>
      <c r="H3988" t="s">
        <v>37</v>
      </c>
      <c r="I3988" s="2">
        <v>4596.21</v>
      </c>
      <c r="J3988" t="str">
        <f t="shared" si="562"/>
        <v>&gt;59</v>
      </c>
      <c r="K3988" s="2">
        <f t="shared" si="558"/>
        <v>5055.8310000000001</v>
      </c>
      <c r="L3988" s="2">
        <f t="shared" si="563"/>
        <v>5056</v>
      </c>
      <c r="M3988" s="2">
        <f t="shared" si="564"/>
        <v>5056</v>
      </c>
      <c r="N3988" s="2">
        <f t="shared" si="565"/>
        <v>5055</v>
      </c>
      <c r="O3988">
        <f t="shared" si="559"/>
        <v>2023</v>
      </c>
      <c r="P3988" t="str">
        <f t="shared" si="560"/>
        <v>Dec</v>
      </c>
      <c r="Q3988" t="str">
        <f t="shared" si="561"/>
        <v>Dec-2023</v>
      </c>
      <c r="R3988" s="2" t="str">
        <f t="shared" si="566"/>
        <v>ADULTS</v>
      </c>
    </row>
    <row r="3989" spans="1:18" x14ac:dyDescent="0.35">
      <c r="A3989" s="1">
        <v>44695</v>
      </c>
      <c r="B3989" t="s">
        <v>4021</v>
      </c>
      <c r="C3989">
        <v>97</v>
      </c>
      <c r="D3989" t="s">
        <v>9</v>
      </c>
      <c r="E3989" t="s">
        <v>10</v>
      </c>
      <c r="F3989" t="s">
        <v>11</v>
      </c>
      <c r="G3989" s="6">
        <f>VLOOKUP(F3989,S$11:$T$15, 2, FALSE)</f>
        <v>2503.6022787783868</v>
      </c>
      <c r="H3989" t="s">
        <v>40</v>
      </c>
      <c r="I3989" s="2">
        <v>4360.01</v>
      </c>
      <c r="J3989" t="str">
        <f t="shared" si="562"/>
        <v>&gt;59</v>
      </c>
      <c r="K3989" s="2">
        <f t="shared" si="558"/>
        <v>4796.0110000000004</v>
      </c>
      <c r="L3989" s="2">
        <f t="shared" si="563"/>
        <v>4796</v>
      </c>
      <c r="M3989" s="2">
        <f t="shared" si="564"/>
        <v>4797</v>
      </c>
      <c r="N3989" s="2">
        <f t="shared" si="565"/>
        <v>4796</v>
      </c>
      <c r="O3989">
        <f t="shared" si="559"/>
        <v>2022</v>
      </c>
      <c r="P3989" t="str">
        <f t="shared" si="560"/>
        <v>May</v>
      </c>
      <c r="Q3989" t="str">
        <f t="shared" si="561"/>
        <v>May-2022</v>
      </c>
      <c r="R3989" s="2" t="str">
        <f t="shared" si="566"/>
        <v>ADULTS</v>
      </c>
    </row>
    <row r="3990" spans="1:18" x14ac:dyDescent="0.35">
      <c r="A3990" s="1">
        <v>44703</v>
      </c>
      <c r="B3990" t="s">
        <v>4022</v>
      </c>
      <c r="C3990">
        <v>60</v>
      </c>
      <c r="D3990" t="s">
        <v>14</v>
      </c>
      <c r="E3990" t="s">
        <v>19</v>
      </c>
      <c r="F3990" t="s">
        <v>11</v>
      </c>
      <c r="G3990" s="6">
        <f>VLOOKUP(F3990,S$11:$T$15, 2, FALSE)</f>
        <v>2503.6022787783868</v>
      </c>
      <c r="H3990" t="s">
        <v>17</v>
      </c>
      <c r="I3990" s="2">
        <v>3047.88</v>
      </c>
      <c r="J3990" t="str">
        <f t="shared" si="562"/>
        <v>&gt;59</v>
      </c>
      <c r="K3990" s="2">
        <f t="shared" si="558"/>
        <v>3352.6680000000006</v>
      </c>
      <c r="L3990" s="2">
        <f t="shared" si="563"/>
        <v>3353</v>
      </c>
      <c r="M3990" s="2">
        <f t="shared" si="564"/>
        <v>3353</v>
      </c>
      <c r="N3990" s="2">
        <f t="shared" si="565"/>
        <v>3352</v>
      </c>
      <c r="O3990">
        <f t="shared" si="559"/>
        <v>2022</v>
      </c>
      <c r="P3990" t="str">
        <f t="shared" si="560"/>
        <v>May</v>
      </c>
      <c r="Q3990" t="str">
        <f t="shared" si="561"/>
        <v>May-2022</v>
      </c>
      <c r="R3990" s="2" t="str">
        <f t="shared" si="566"/>
        <v>ADULTS</v>
      </c>
    </row>
    <row r="3991" spans="1:18" x14ac:dyDescent="0.35">
      <c r="A3991" s="1">
        <v>45167</v>
      </c>
      <c r="B3991" t="s">
        <v>4023</v>
      </c>
      <c r="C3991">
        <v>38</v>
      </c>
      <c r="D3991" t="s">
        <v>9</v>
      </c>
      <c r="E3991" t="s">
        <v>25</v>
      </c>
      <c r="F3991" t="s">
        <v>11</v>
      </c>
      <c r="G3991" s="6">
        <f>VLOOKUP(F3991,S$11:$T$15, 2, FALSE)</f>
        <v>2503.6022787783868</v>
      </c>
      <c r="H3991" t="s">
        <v>12</v>
      </c>
      <c r="I3991" s="2">
        <v>262.06</v>
      </c>
      <c r="J3991" t="str">
        <f t="shared" si="562"/>
        <v>18-39</v>
      </c>
      <c r="K3991" s="2">
        <f t="shared" si="558"/>
        <v>288.26600000000002</v>
      </c>
      <c r="L3991" s="2">
        <f t="shared" si="563"/>
        <v>288</v>
      </c>
      <c r="M3991" s="2">
        <f t="shared" si="564"/>
        <v>289</v>
      </c>
      <c r="N3991" s="2">
        <f t="shared" si="565"/>
        <v>288</v>
      </c>
      <c r="O3991">
        <f t="shared" si="559"/>
        <v>2023</v>
      </c>
      <c r="P3991" t="str">
        <f t="shared" si="560"/>
        <v>Aug</v>
      </c>
      <c r="Q3991" t="str">
        <f t="shared" si="561"/>
        <v>Aug-2023</v>
      </c>
      <c r="R3991" s="2" t="str">
        <f t="shared" si="566"/>
        <v>ADULTS</v>
      </c>
    </row>
    <row r="3992" spans="1:18" x14ac:dyDescent="0.35">
      <c r="A3992" s="1">
        <v>44732</v>
      </c>
      <c r="B3992" t="s">
        <v>4024</v>
      </c>
      <c r="C3992">
        <v>32</v>
      </c>
      <c r="D3992" t="s">
        <v>21</v>
      </c>
      <c r="E3992" t="s">
        <v>15</v>
      </c>
      <c r="F3992" t="s">
        <v>23</v>
      </c>
      <c r="G3992" s="6">
        <f>VLOOKUP(F3992,S$11:$T$15, 2, FALSE)</f>
        <v>2440.2966694490819</v>
      </c>
      <c r="H3992" t="s">
        <v>67</v>
      </c>
      <c r="I3992" s="2">
        <v>3421.45</v>
      </c>
      <c r="J3992" t="str">
        <f t="shared" si="562"/>
        <v>18-39</v>
      </c>
      <c r="K3992" s="2">
        <f t="shared" si="558"/>
        <v>3763.5950000000003</v>
      </c>
      <c r="L3992" s="2">
        <f t="shared" si="563"/>
        <v>3764</v>
      </c>
      <c r="M3992" s="2">
        <f t="shared" si="564"/>
        <v>3764</v>
      </c>
      <c r="N3992" s="2">
        <f t="shared" si="565"/>
        <v>3763</v>
      </c>
      <c r="O3992">
        <f t="shared" si="559"/>
        <v>2022</v>
      </c>
      <c r="P3992" t="str">
        <f t="shared" si="560"/>
        <v>Jun</v>
      </c>
      <c r="Q3992" t="str">
        <f t="shared" si="561"/>
        <v>Jun-2022</v>
      </c>
      <c r="R3992" s="2" t="str">
        <f t="shared" si="566"/>
        <v>ADULTS</v>
      </c>
    </row>
    <row r="3993" spans="1:18" x14ac:dyDescent="0.35">
      <c r="A3993" s="1">
        <v>44966</v>
      </c>
      <c r="B3993" t="s">
        <v>4025</v>
      </c>
      <c r="C3993">
        <v>64</v>
      </c>
      <c r="D3993" t="s">
        <v>14</v>
      </c>
      <c r="E3993" t="s">
        <v>35</v>
      </c>
      <c r="F3993" t="s">
        <v>23</v>
      </c>
      <c r="G3993" s="6">
        <f>VLOOKUP(F3993,S$11:$T$15, 2, FALSE)</f>
        <v>2440.2966694490819</v>
      </c>
      <c r="H3993" t="s">
        <v>12</v>
      </c>
      <c r="I3993" s="2">
        <v>3633.41</v>
      </c>
      <c r="J3993" t="str">
        <f t="shared" si="562"/>
        <v>&gt;59</v>
      </c>
      <c r="K3993" s="2">
        <f t="shared" si="558"/>
        <v>3996.7510000000002</v>
      </c>
      <c r="L3993" s="2">
        <f t="shared" si="563"/>
        <v>3997</v>
      </c>
      <c r="M3993" s="2">
        <f t="shared" si="564"/>
        <v>3997</v>
      </c>
      <c r="N3993" s="2">
        <f t="shared" si="565"/>
        <v>3996</v>
      </c>
      <c r="O3993">
        <f t="shared" si="559"/>
        <v>2023</v>
      </c>
      <c r="P3993" t="str">
        <f t="shared" si="560"/>
        <v>Feb</v>
      </c>
      <c r="Q3993" t="str">
        <f t="shared" si="561"/>
        <v>Feb-2023</v>
      </c>
      <c r="R3993" s="2" t="str">
        <f t="shared" si="566"/>
        <v>ADULTS</v>
      </c>
    </row>
    <row r="3994" spans="1:18" x14ac:dyDescent="0.35">
      <c r="A3994" s="1">
        <v>45258</v>
      </c>
      <c r="B3994" t="s">
        <v>4026</v>
      </c>
      <c r="C3994">
        <v>94</v>
      </c>
      <c r="D3994" t="s">
        <v>14</v>
      </c>
      <c r="E3994" t="s">
        <v>19</v>
      </c>
      <c r="F3994" t="s">
        <v>16</v>
      </c>
      <c r="G3994" s="6">
        <f>VLOOKUP(F3994,S$11:$T$15, 2, FALSE)</f>
        <v>2509.1716796874998</v>
      </c>
      <c r="H3994" t="s">
        <v>28</v>
      </c>
      <c r="I3994" s="2">
        <v>2691.38</v>
      </c>
      <c r="J3994" t="str">
        <f t="shared" si="562"/>
        <v>&gt;59</v>
      </c>
      <c r="K3994" s="2">
        <f t="shared" si="558"/>
        <v>2960.5180000000005</v>
      </c>
      <c r="L3994" s="2">
        <f t="shared" si="563"/>
        <v>2961</v>
      </c>
      <c r="M3994" s="2">
        <f t="shared" si="564"/>
        <v>2961</v>
      </c>
      <c r="N3994" s="2">
        <f t="shared" si="565"/>
        <v>2960</v>
      </c>
      <c r="O3994">
        <f t="shared" si="559"/>
        <v>2023</v>
      </c>
      <c r="P3994" t="str">
        <f t="shared" si="560"/>
        <v>Nov</v>
      </c>
      <c r="Q3994" t="str">
        <f t="shared" si="561"/>
        <v>Nov-2023</v>
      </c>
      <c r="R3994" s="2" t="str">
        <f t="shared" si="566"/>
        <v>ADULTS</v>
      </c>
    </row>
    <row r="3995" spans="1:18" x14ac:dyDescent="0.35">
      <c r="A3995" s="1">
        <v>44725</v>
      </c>
      <c r="B3995" t="s">
        <v>4027</v>
      </c>
      <c r="C3995">
        <v>41</v>
      </c>
      <c r="D3995" t="s">
        <v>21</v>
      </c>
      <c r="E3995" t="s">
        <v>25</v>
      </c>
      <c r="F3995" t="s">
        <v>23</v>
      </c>
      <c r="G3995" s="6">
        <f>VLOOKUP(F3995,S$11:$T$15, 2, FALSE)</f>
        <v>2440.2966694490819</v>
      </c>
      <c r="H3995" t="s">
        <v>37</v>
      </c>
      <c r="I3995" s="2">
        <v>558.45000000000005</v>
      </c>
      <c r="J3995" t="str">
        <f t="shared" si="562"/>
        <v>40-59</v>
      </c>
      <c r="K3995" s="2">
        <f t="shared" si="558"/>
        <v>614.29500000000007</v>
      </c>
      <c r="L3995" s="2">
        <f t="shared" si="563"/>
        <v>614</v>
      </c>
      <c r="M3995" s="2">
        <f t="shared" si="564"/>
        <v>615</v>
      </c>
      <c r="N3995" s="2">
        <f t="shared" si="565"/>
        <v>614</v>
      </c>
      <c r="O3995">
        <f t="shared" si="559"/>
        <v>2022</v>
      </c>
      <c r="P3995" t="str">
        <f t="shared" si="560"/>
        <v>Jun</v>
      </c>
      <c r="Q3995" t="str">
        <f t="shared" si="561"/>
        <v>Jun-2022</v>
      </c>
      <c r="R3995" s="2" t="str">
        <f t="shared" si="566"/>
        <v>ADULTS</v>
      </c>
    </row>
    <row r="3996" spans="1:18" x14ac:dyDescent="0.35">
      <c r="A3996" s="1">
        <v>44700</v>
      </c>
      <c r="B3996" t="s">
        <v>4028</v>
      </c>
      <c r="C3996">
        <v>33</v>
      </c>
      <c r="D3996" t="s">
        <v>9</v>
      </c>
      <c r="E3996" t="s">
        <v>22</v>
      </c>
      <c r="F3996" t="s">
        <v>16</v>
      </c>
      <c r="G3996" s="6">
        <f>VLOOKUP(F3996,S$11:$T$15, 2, FALSE)</f>
        <v>2509.1716796874998</v>
      </c>
      <c r="H3996" t="s">
        <v>17</v>
      </c>
      <c r="I3996" s="2">
        <v>2423.77</v>
      </c>
      <c r="J3996" t="str">
        <f t="shared" si="562"/>
        <v>18-39</v>
      </c>
      <c r="K3996" s="2">
        <f t="shared" si="558"/>
        <v>2666.1470000000004</v>
      </c>
      <c r="L3996" s="2">
        <f t="shared" si="563"/>
        <v>2666</v>
      </c>
      <c r="M3996" s="2">
        <f t="shared" si="564"/>
        <v>2667</v>
      </c>
      <c r="N3996" s="2">
        <f t="shared" si="565"/>
        <v>2666</v>
      </c>
      <c r="O3996">
        <f t="shared" si="559"/>
        <v>2022</v>
      </c>
      <c r="P3996" t="str">
        <f t="shared" si="560"/>
        <v>May</v>
      </c>
      <c r="Q3996" t="str">
        <f t="shared" si="561"/>
        <v>May-2022</v>
      </c>
      <c r="R3996" s="2" t="str">
        <f t="shared" si="566"/>
        <v>ADULTS</v>
      </c>
    </row>
    <row r="3997" spans="1:18" x14ac:dyDescent="0.35">
      <c r="A3997" s="1">
        <v>44856</v>
      </c>
      <c r="B3997" t="s">
        <v>4029</v>
      </c>
      <c r="C3997">
        <v>92</v>
      </c>
      <c r="D3997" t="s">
        <v>9</v>
      </c>
      <c r="E3997" t="s">
        <v>25</v>
      </c>
      <c r="F3997" t="s">
        <v>23</v>
      </c>
      <c r="G3997" s="6">
        <f>VLOOKUP(F3997,S$11:$T$15, 2, FALSE)</f>
        <v>2440.2966694490819</v>
      </c>
      <c r="H3997" t="s">
        <v>12</v>
      </c>
      <c r="I3997" s="2">
        <v>4702.59</v>
      </c>
      <c r="J3997" t="str">
        <f t="shared" si="562"/>
        <v>&gt;59</v>
      </c>
      <c r="K3997" s="2">
        <f t="shared" si="558"/>
        <v>5172.8490000000002</v>
      </c>
      <c r="L3997" s="2">
        <f t="shared" si="563"/>
        <v>5173</v>
      </c>
      <c r="M3997" s="2">
        <f t="shared" si="564"/>
        <v>5173</v>
      </c>
      <c r="N3997" s="2">
        <f t="shared" si="565"/>
        <v>5172</v>
      </c>
      <c r="O3997">
        <f t="shared" si="559"/>
        <v>2022</v>
      </c>
      <c r="P3997" t="str">
        <f t="shared" si="560"/>
        <v>Oct</v>
      </c>
      <c r="Q3997" t="str">
        <f t="shared" si="561"/>
        <v>Oct-2022</v>
      </c>
      <c r="R3997" s="2" t="str">
        <f t="shared" si="566"/>
        <v>ADULTS</v>
      </c>
    </row>
    <row r="3998" spans="1:18" x14ac:dyDescent="0.35">
      <c r="A3998" s="1">
        <v>45259</v>
      </c>
      <c r="B3998" t="s">
        <v>4030</v>
      </c>
      <c r="C3998">
        <v>41</v>
      </c>
      <c r="D3998" t="s">
        <v>9</v>
      </c>
      <c r="E3998" t="s">
        <v>35</v>
      </c>
      <c r="F3998" t="s">
        <v>11</v>
      </c>
      <c r="G3998" s="6">
        <f>VLOOKUP(F3998,S$11:$T$15, 2, FALSE)</f>
        <v>2503.6022787783868</v>
      </c>
      <c r="H3998" t="s">
        <v>17</v>
      </c>
      <c r="I3998" s="2">
        <v>1622.96</v>
      </c>
      <c r="J3998" t="str">
        <f t="shared" si="562"/>
        <v>40-59</v>
      </c>
      <c r="K3998" s="2">
        <f t="shared" si="558"/>
        <v>1785.2560000000001</v>
      </c>
      <c r="L3998" s="2">
        <f t="shared" si="563"/>
        <v>1785</v>
      </c>
      <c r="M3998" s="2">
        <f t="shared" si="564"/>
        <v>1786</v>
      </c>
      <c r="N3998" s="2">
        <f t="shared" si="565"/>
        <v>1785</v>
      </c>
      <c r="O3998">
        <f t="shared" si="559"/>
        <v>2023</v>
      </c>
      <c r="P3998" t="str">
        <f t="shared" si="560"/>
        <v>Nov</v>
      </c>
      <c r="Q3998" t="str">
        <f t="shared" si="561"/>
        <v>Nov-2023</v>
      </c>
      <c r="R3998" s="2" t="str">
        <f t="shared" si="566"/>
        <v>ADULTS</v>
      </c>
    </row>
    <row r="3999" spans="1:18" x14ac:dyDescent="0.35">
      <c r="A3999" s="1">
        <v>44819</v>
      </c>
      <c r="B3999" t="s">
        <v>4031</v>
      </c>
      <c r="C3999">
        <v>2</v>
      </c>
      <c r="D3999" t="s">
        <v>14</v>
      </c>
      <c r="E3999" t="s">
        <v>19</v>
      </c>
      <c r="F3999" t="s">
        <v>16</v>
      </c>
      <c r="G3999" s="6">
        <f>VLOOKUP(F3999,S$11:$T$15, 2, FALSE)</f>
        <v>2509.1716796874998</v>
      </c>
      <c r="H3999" t="s">
        <v>37</v>
      </c>
      <c r="I3999" s="2">
        <v>3514.6</v>
      </c>
      <c r="J3999" t="str">
        <f t="shared" si="562"/>
        <v>0-17</v>
      </c>
      <c r="K3999" s="2">
        <f t="shared" si="558"/>
        <v>3866.0600000000004</v>
      </c>
      <c r="L3999" s="2">
        <f t="shared" si="563"/>
        <v>3866</v>
      </c>
      <c r="M3999" s="2">
        <f t="shared" si="564"/>
        <v>3867</v>
      </c>
      <c r="N3999" s="2">
        <f t="shared" si="565"/>
        <v>3866</v>
      </c>
      <c r="O3999">
        <f t="shared" si="559"/>
        <v>2022</v>
      </c>
      <c r="P3999" t="str">
        <f t="shared" si="560"/>
        <v>Sep</v>
      </c>
      <c r="Q3999" t="str">
        <f t="shared" si="561"/>
        <v>Sep-2022</v>
      </c>
      <c r="R3999" s="2" t="str">
        <f t="shared" si="566"/>
        <v>CHILDREN</v>
      </c>
    </row>
    <row r="4000" spans="1:18" x14ac:dyDescent="0.35">
      <c r="A4000" s="1">
        <v>45133</v>
      </c>
      <c r="B4000" t="s">
        <v>4032</v>
      </c>
      <c r="C4000">
        <v>30</v>
      </c>
      <c r="D4000" t="s">
        <v>21</v>
      </c>
      <c r="E4000" t="s">
        <v>10</v>
      </c>
      <c r="F4000" t="s">
        <v>11</v>
      </c>
      <c r="G4000" s="6">
        <f>VLOOKUP(F4000,S$11:$T$15, 2, FALSE)</f>
        <v>2503.6022787783868</v>
      </c>
      <c r="H4000" t="s">
        <v>28</v>
      </c>
      <c r="I4000" s="2">
        <v>1314.77</v>
      </c>
      <c r="J4000" t="str">
        <f t="shared" si="562"/>
        <v>18-39</v>
      </c>
      <c r="K4000" s="2">
        <f t="shared" si="558"/>
        <v>1446.2470000000001</v>
      </c>
      <c r="L4000" s="2">
        <f t="shared" si="563"/>
        <v>1446</v>
      </c>
      <c r="M4000" s="2">
        <f t="shared" si="564"/>
        <v>1447</v>
      </c>
      <c r="N4000" s="2">
        <f t="shared" si="565"/>
        <v>1446</v>
      </c>
      <c r="O4000">
        <f t="shared" si="559"/>
        <v>2023</v>
      </c>
      <c r="P4000" t="str">
        <f t="shared" si="560"/>
        <v>Jul</v>
      </c>
      <c r="Q4000" t="str">
        <f t="shared" si="561"/>
        <v>Jul-2023</v>
      </c>
      <c r="R4000" s="2" t="str">
        <f t="shared" si="566"/>
        <v>ADULTS</v>
      </c>
    </row>
    <row r="4001" spans="1:18" x14ac:dyDescent="0.35">
      <c r="A4001" s="1">
        <v>44701</v>
      </c>
      <c r="B4001" t="s">
        <v>4033</v>
      </c>
      <c r="C4001">
        <v>95</v>
      </c>
      <c r="D4001" t="s">
        <v>14</v>
      </c>
      <c r="E4001" t="s">
        <v>33</v>
      </c>
      <c r="F4001" t="s">
        <v>30</v>
      </c>
      <c r="G4001" s="6">
        <f>VLOOKUP(F4001,S$11:$T$15, 2, FALSE)</f>
        <v>2496.7676064257025</v>
      </c>
      <c r="H4001" t="s">
        <v>12</v>
      </c>
      <c r="I4001" s="2">
        <v>2018.88</v>
      </c>
      <c r="J4001" t="str">
        <f t="shared" si="562"/>
        <v>&gt;59</v>
      </c>
      <c r="K4001" s="2">
        <f t="shared" si="558"/>
        <v>2220.7680000000005</v>
      </c>
      <c r="L4001" s="2">
        <f t="shared" si="563"/>
        <v>2221</v>
      </c>
      <c r="M4001" s="2">
        <f t="shared" si="564"/>
        <v>2221</v>
      </c>
      <c r="N4001" s="2">
        <f t="shared" si="565"/>
        <v>2220</v>
      </c>
      <c r="O4001">
        <f t="shared" si="559"/>
        <v>2022</v>
      </c>
      <c r="P4001" t="str">
        <f t="shared" si="560"/>
        <v>May</v>
      </c>
      <c r="Q4001" t="str">
        <f t="shared" si="561"/>
        <v>May-2022</v>
      </c>
      <c r="R4001" s="2" t="str">
        <f t="shared" si="566"/>
        <v>ADULTS</v>
      </c>
    </row>
    <row r="4002" spans="1:18" x14ac:dyDescent="0.35">
      <c r="A4002" s="1">
        <v>45099</v>
      </c>
      <c r="B4002" t="s">
        <v>4034</v>
      </c>
      <c r="C4002">
        <v>82</v>
      </c>
      <c r="D4002" t="s">
        <v>21</v>
      </c>
      <c r="E4002" t="s">
        <v>33</v>
      </c>
      <c r="F4002" t="s">
        <v>23</v>
      </c>
      <c r="G4002" s="6">
        <f>VLOOKUP(F4002,S$11:$T$15, 2, FALSE)</f>
        <v>2440.2966694490819</v>
      </c>
      <c r="H4002" t="s">
        <v>67</v>
      </c>
      <c r="I4002" s="2">
        <v>3793.48</v>
      </c>
      <c r="J4002" t="str">
        <f t="shared" si="562"/>
        <v>&gt;59</v>
      </c>
      <c r="K4002" s="2">
        <f t="shared" si="558"/>
        <v>4172.8280000000004</v>
      </c>
      <c r="L4002" s="2">
        <f t="shared" si="563"/>
        <v>4173</v>
      </c>
      <c r="M4002" s="2">
        <f t="shared" si="564"/>
        <v>4173</v>
      </c>
      <c r="N4002" s="2">
        <f t="shared" si="565"/>
        <v>4172</v>
      </c>
      <c r="O4002">
        <f t="shared" si="559"/>
        <v>2023</v>
      </c>
      <c r="P4002" t="str">
        <f t="shared" si="560"/>
        <v>Jun</v>
      </c>
      <c r="Q4002" t="str">
        <f t="shared" si="561"/>
        <v>Jun-2023</v>
      </c>
      <c r="R4002" s="2" t="str">
        <f t="shared" si="566"/>
        <v>ADULTS</v>
      </c>
    </row>
    <row r="4003" spans="1:18" x14ac:dyDescent="0.35">
      <c r="A4003" s="1">
        <v>44917</v>
      </c>
      <c r="B4003" t="s">
        <v>4035</v>
      </c>
      <c r="C4003">
        <v>96</v>
      </c>
      <c r="D4003" t="s">
        <v>21</v>
      </c>
      <c r="E4003" t="s">
        <v>22</v>
      </c>
      <c r="F4003" t="s">
        <v>23</v>
      </c>
      <c r="G4003" s="6">
        <f>VLOOKUP(F4003,S$11:$T$15, 2, FALSE)</f>
        <v>2440.2966694490819</v>
      </c>
      <c r="H4003" t="s">
        <v>37</v>
      </c>
      <c r="I4003" s="2">
        <v>1025.98</v>
      </c>
      <c r="J4003" t="str">
        <f t="shared" si="562"/>
        <v>&gt;59</v>
      </c>
      <c r="K4003" s="2">
        <f t="shared" si="558"/>
        <v>1128.5780000000002</v>
      </c>
      <c r="L4003" s="2">
        <f t="shared" si="563"/>
        <v>1129</v>
      </c>
      <c r="M4003" s="2">
        <f t="shared" si="564"/>
        <v>1129</v>
      </c>
      <c r="N4003" s="2">
        <f t="shared" si="565"/>
        <v>1128</v>
      </c>
      <c r="O4003">
        <f t="shared" si="559"/>
        <v>2022</v>
      </c>
      <c r="P4003" t="str">
        <f t="shared" si="560"/>
        <v>Dec</v>
      </c>
      <c r="Q4003" t="str">
        <f t="shared" si="561"/>
        <v>Dec-2022</v>
      </c>
      <c r="R4003" s="2" t="str">
        <f t="shared" si="566"/>
        <v>ADULTS</v>
      </c>
    </row>
    <row r="4004" spans="1:18" x14ac:dyDescent="0.35">
      <c r="A4004" s="1">
        <v>44934</v>
      </c>
      <c r="B4004" t="s">
        <v>4036</v>
      </c>
      <c r="C4004">
        <v>28</v>
      </c>
      <c r="D4004" t="s">
        <v>9</v>
      </c>
      <c r="E4004" t="s">
        <v>27</v>
      </c>
      <c r="F4004" t="s">
        <v>23</v>
      </c>
      <c r="G4004" s="6">
        <f>VLOOKUP(F4004,S$11:$T$15, 2, FALSE)</f>
        <v>2440.2966694490819</v>
      </c>
      <c r="H4004" t="s">
        <v>37</v>
      </c>
      <c r="I4004" s="2">
        <v>2639.56</v>
      </c>
      <c r="J4004" t="str">
        <f t="shared" si="562"/>
        <v>18-39</v>
      </c>
      <c r="K4004" s="2">
        <f t="shared" si="558"/>
        <v>2903.5160000000001</v>
      </c>
      <c r="L4004" s="2">
        <f t="shared" si="563"/>
        <v>2904</v>
      </c>
      <c r="M4004" s="2">
        <f t="shared" si="564"/>
        <v>2904</v>
      </c>
      <c r="N4004" s="2">
        <f t="shared" si="565"/>
        <v>2903</v>
      </c>
      <c r="O4004">
        <f t="shared" si="559"/>
        <v>2023</v>
      </c>
      <c r="P4004" t="str">
        <f t="shared" si="560"/>
        <v>Jan</v>
      </c>
      <c r="Q4004" t="str">
        <f t="shared" si="561"/>
        <v>Jan-2023</v>
      </c>
      <c r="R4004" s="2" t="str">
        <f t="shared" si="566"/>
        <v>ADULTS</v>
      </c>
    </row>
    <row r="4005" spans="1:18" x14ac:dyDescent="0.35">
      <c r="A4005" s="1">
        <v>44686</v>
      </c>
      <c r="B4005" t="s">
        <v>4037</v>
      </c>
      <c r="C4005">
        <v>85</v>
      </c>
      <c r="D4005" t="s">
        <v>21</v>
      </c>
      <c r="E4005" t="s">
        <v>19</v>
      </c>
      <c r="F4005" t="s">
        <v>23</v>
      </c>
      <c r="G4005" s="6">
        <f>VLOOKUP(F4005,S$11:$T$15, 2, FALSE)</f>
        <v>2440.2966694490819</v>
      </c>
      <c r="H4005" t="s">
        <v>28</v>
      </c>
      <c r="I4005" s="2">
        <v>4982.3</v>
      </c>
      <c r="J4005" t="str">
        <f t="shared" si="562"/>
        <v>&gt;59</v>
      </c>
      <c r="K4005" s="2">
        <f t="shared" si="558"/>
        <v>5480.5300000000007</v>
      </c>
      <c r="L4005" s="2">
        <f t="shared" si="563"/>
        <v>5481</v>
      </c>
      <c r="M4005" s="2">
        <f t="shared" si="564"/>
        <v>5481</v>
      </c>
      <c r="N4005" s="2">
        <f t="shared" si="565"/>
        <v>5480</v>
      </c>
      <c r="O4005">
        <f t="shared" si="559"/>
        <v>2022</v>
      </c>
      <c r="P4005" t="str">
        <f t="shared" si="560"/>
        <v>May</v>
      </c>
      <c r="Q4005" t="str">
        <f t="shared" si="561"/>
        <v>May-2022</v>
      </c>
      <c r="R4005" s="2" t="str">
        <f t="shared" si="566"/>
        <v>ADULTS</v>
      </c>
    </row>
    <row r="4006" spans="1:18" x14ac:dyDescent="0.35">
      <c r="A4006" s="1">
        <v>44927</v>
      </c>
      <c r="B4006" t="s">
        <v>4038</v>
      </c>
      <c r="C4006">
        <v>35</v>
      </c>
      <c r="D4006" t="s">
        <v>21</v>
      </c>
      <c r="E4006" t="s">
        <v>10</v>
      </c>
      <c r="F4006" t="s">
        <v>16</v>
      </c>
      <c r="G4006" s="6">
        <f>VLOOKUP(F4006,S$11:$T$15, 2, FALSE)</f>
        <v>2509.1716796874998</v>
      </c>
      <c r="H4006" t="s">
        <v>40</v>
      </c>
      <c r="I4006" s="2">
        <v>3142.74</v>
      </c>
      <c r="J4006" t="str">
        <f t="shared" si="562"/>
        <v>18-39</v>
      </c>
      <c r="K4006" s="2">
        <f t="shared" si="558"/>
        <v>3457.0140000000001</v>
      </c>
      <c r="L4006" s="2">
        <f t="shared" si="563"/>
        <v>3457</v>
      </c>
      <c r="M4006" s="2">
        <f t="shared" si="564"/>
        <v>3458</v>
      </c>
      <c r="N4006" s="2">
        <f t="shared" si="565"/>
        <v>3457</v>
      </c>
      <c r="O4006">
        <f t="shared" si="559"/>
        <v>2023</v>
      </c>
      <c r="P4006" t="str">
        <f t="shared" si="560"/>
        <v>Jan</v>
      </c>
      <c r="Q4006" t="str">
        <f t="shared" si="561"/>
        <v>Jan-2023</v>
      </c>
      <c r="R4006" s="2" t="str">
        <f t="shared" si="566"/>
        <v>ADULTS</v>
      </c>
    </row>
    <row r="4007" spans="1:18" x14ac:dyDescent="0.35">
      <c r="A4007" s="1">
        <v>44661</v>
      </c>
      <c r="B4007" t="s">
        <v>4039</v>
      </c>
      <c r="C4007">
        <v>29</v>
      </c>
      <c r="D4007" t="s">
        <v>14</v>
      </c>
      <c r="E4007" t="s">
        <v>10</v>
      </c>
      <c r="F4007" t="s">
        <v>30</v>
      </c>
      <c r="G4007" s="6">
        <f>VLOOKUP(F4007,S$11:$T$15, 2, FALSE)</f>
        <v>2496.7676064257025</v>
      </c>
      <c r="H4007" t="s">
        <v>28</v>
      </c>
      <c r="I4007" s="2">
        <v>4331.84</v>
      </c>
      <c r="J4007" t="str">
        <f t="shared" si="562"/>
        <v>18-39</v>
      </c>
      <c r="K4007" s="2">
        <f t="shared" si="558"/>
        <v>4765.0240000000003</v>
      </c>
      <c r="L4007" s="2">
        <f t="shared" si="563"/>
        <v>4765</v>
      </c>
      <c r="M4007" s="2">
        <f t="shared" si="564"/>
        <v>4766</v>
      </c>
      <c r="N4007" s="2">
        <f t="shared" si="565"/>
        <v>4765</v>
      </c>
      <c r="O4007">
        <f t="shared" si="559"/>
        <v>2022</v>
      </c>
      <c r="P4007" t="str">
        <f t="shared" si="560"/>
        <v>Apr</v>
      </c>
      <c r="Q4007" t="str">
        <f t="shared" si="561"/>
        <v>Apr-2022</v>
      </c>
      <c r="R4007" s="2" t="str">
        <f t="shared" si="566"/>
        <v>ADULTS</v>
      </c>
    </row>
    <row r="4008" spans="1:18" x14ac:dyDescent="0.35">
      <c r="A4008" s="1">
        <v>44623</v>
      </c>
      <c r="B4008" t="s">
        <v>4040</v>
      </c>
      <c r="C4008">
        <v>35</v>
      </c>
      <c r="D4008" t="s">
        <v>21</v>
      </c>
      <c r="E4008" t="s">
        <v>19</v>
      </c>
      <c r="F4008" t="s">
        <v>23</v>
      </c>
      <c r="G4008" s="6">
        <f>VLOOKUP(F4008,S$11:$T$15, 2, FALSE)</f>
        <v>2440.2966694490819</v>
      </c>
      <c r="H4008" t="s">
        <v>28</v>
      </c>
      <c r="I4008" s="2">
        <v>3490.35</v>
      </c>
      <c r="J4008" t="str">
        <f t="shared" si="562"/>
        <v>18-39</v>
      </c>
      <c r="K4008" s="2">
        <f t="shared" si="558"/>
        <v>3839.3850000000002</v>
      </c>
      <c r="L4008" s="2">
        <f t="shared" si="563"/>
        <v>3839</v>
      </c>
      <c r="M4008" s="2">
        <f t="shared" si="564"/>
        <v>3840</v>
      </c>
      <c r="N4008" s="2">
        <f t="shared" si="565"/>
        <v>3839</v>
      </c>
      <c r="O4008">
        <f t="shared" si="559"/>
        <v>2022</v>
      </c>
      <c r="P4008" t="str">
        <f t="shared" si="560"/>
        <v>Mar</v>
      </c>
      <c r="Q4008" t="str">
        <f t="shared" si="561"/>
        <v>Mar-2022</v>
      </c>
      <c r="R4008" s="2" t="str">
        <f t="shared" si="566"/>
        <v>ADULTS</v>
      </c>
    </row>
    <row r="4009" spans="1:18" x14ac:dyDescent="0.35">
      <c r="A4009" s="1">
        <v>45133</v>
      </c>
      <c r="B4009" t="s">
        <v>4041</v>
      </c>
      <c r="C4009">
        <v>12</v>
      </c>
      <c r="D4009" t="s">
        <v>21</v>
      </c>
      <c r="E4009" t="s">
        <v>27</v>
      </c>
      <c r="F4009" t="s">
        <v>11</v>
      </c>
      <c r="G4009" s="6">
        <f>VLOOKUP(F4009,S$11:$T$15, 2, FALSE)</f>
        <v>2503.6022787783868</v>
      </c>
      <c r="H4009" t="s">
        <v>37</v>
      </c>
      <c r="I4009" s="2">
        <v>3578.24</v>
      </c>
      <c r="J4009" t="str">
        <f t="shared" si="562"/>
        <v>0-17</v>
      </c>
      <c r="K4009" s="2">
        <f t="shared" si="558"/>
        <v>3936.0639999999999</v>
      </c>
      <c r="L4009" s="2">
        <f t="shared" si="563"/>
        <v>3936</v>
      </c>
      <c r="M4009" s="2">
        <f t="shared" si="564"/>
        <v>3937</v>
      </c>
      <c r="N4009" s="2">
        <f t="shared" si="565"/>
        <v>3936</v>
      </c>
      <c r="O4009">
        <f t="shared" si="559"/>
        <v>2023</v>
      </c>
      <c r="P4009" t="str">
        <f t="shared" si="560"/>
        <v>Jul</v>
      </c>
      <c r="Q4009" t="str">
        <f t="shared" si="561"/>
        <v>Jul-2023</v>
      </c>
      <c r="R4009" s="2" t="str">
        <f t="shared" si="566"/>
        <v>CHILDREN</v>
      </c>
    </row>
    <row r="4010" spans="1:18" x14ac:dyDescent="0.35">
      <c r="A4010" s="1">
        <v>44612</v>
      </c>
      <c r="B4010" t="s">
        <v>4042</v>
      </c>
      <c r="C4010">
        <v>25</v>
      </c>
      <c r="D4010" t="s">
        <v>9</v>
      </c>
      <c r="E4010" t="s">
        <v>33</v>
      </c>
      <c r="F4010" t="s">
        <v>30</v>
      </c>
      <c r="G4010" s="6">
        <f>VLOOKUP(F4010,S$11:$T$15, 2, FALSE)</f>
        <v>2496.7676064257025</v>
      </c>
      <c r="H4010" t="s">
        <v>17</v>
      </c>
      <c r="I4010" s="2">
        <v>4782.8</v>
      </c>
      <c r="J4010" t="str">
        <f t="shared" si="562"/>
        <v>18-39</v>
      </c>
      <c r="K4010" s="2">
        <f t="shared" si="558"/>
        <v>5261.0800000000008</v>
      </c>
      <c r="L4010" s="2">
        <f t="shared" si="563"/>
        <v>5261</v>
      </c>
      <c r="M4010" s="2">
        <f t="shared" si="564"/>
        <v>5262</v>
      </c>
      <c r="N4010" s="2">
        <f t="shared" si="565"/>
        <v>5261</v>
      </c>
      <c r="O4010">
        <f t="shared" si="559"/>
        <v>2022</v>
      </c>
      <c r="P4010" t="str">
        <f t="shared" si="560"/>
        <v>Feb</v>
      </c>
      <c r="Q4010" t="str">
        <f t="shared" si="561"/>
        <v>Feb-2022</v>
      </c>
      <c r="R4010" s="2" t="str">
        <f t="shared" si="566"/>
        <v>ADULTS</v>
      </c>
    </row>
    <row r="4011" spans="1:18" x14ac:dyDescent="0.35">
      <c r="A4011" s="1">
        <v>44596</v>
      </c>
      <c r="B4011" t="s">
        <v>4043</v>
      </c>
      <c r="C4011">
        <v>36</v>
      </c>
      <c r="D4011" t="s">
        <v>14</v>
      </c>
      <c r="E4011" t="s">
        <v>33</v>
      </c>
      <c r="F4011" t="s">
        <v>30</v>
      </c>
      <c r="G4011" s="6">
        <f>VLOOKUP(F4011,S$11:$T$15, 2, FALSE)</f>
        <v>2496.7676064257025</v>
      </c>
      <c r="H4011" t="s">
        <v>12</v>
      </c>
      <c r="I4011" s="2">
        <v>530.98</v>
      </c>
      <c r="J4011" t="str">
        <f t="shared" si="562"/>
        <v>18-39</v>
      </c>
      <c r="K4011" s="2">
        <f t="shared" si="558"/>
        <v>584.07800000000009</v>
      </c>
      <c r="L4011" s="2">
        <f t="shared" si="563"/>
        <v>584</v>
      </c>
      <c r="M4011" s="2">
        <f t="shared" si="564"/>
        <v>585</v>
      </c>
      <c r="N4011" s="2">
        <f t="shared" si="565"/>
        <v>584</v>
      </c>
      <c r="O4011">
        <f t="shared" si="559"/>
        <v>2022</v>
      </c>
      <c r="P4011" t="str">
        <f t="shared" si="560"/>
        <v>Feb</v>
      </c>
      <c r="Q4011" t="str">
        <f t="shared" si="561"/>
        <v>Feb-2022</v>
      </c>
      <c r="R4011" s="2" t="str">
        <f t="shared" si="566"/>
        <v>ADULTS</v>
      </c>
    </row>
    <row r="4012" spans="1:18" x14ac:dyDescent="0.35">
      <c r="A4012" s="1">
        <v>44750</v>
      </c>
      <c r="B4012" t="s">
        <v>4044</v>
      </c>
      <c r="C4012">
        <v>82</v>
      </c>
      <c r="D4012" t="s">
        <v>9</v>
      </c>
      <c r="E4012" t="s">
        <v>27</v>
      </c>
      <c r="F4012" t="s">
        <v>30</v>
      </c>
      <c r="G4012" s="6">
        <f>VLOOKUP(F4012,S$11:$T$15, 2, FALSE)</f>
        <v>2496.7676064257025</v>
      </c>
      <c r="H4012" t="s">
        <v>37</v>
      </c>
      <c r="I4012" s="2">
        <v>2419.85</v>
      </c>
      <c r="J4012" t="str">
        <f t="shared" si="562"/>
        <v>&gt;59</v>
      </c>
      <c r="K4012" s="2">
        <f t="shared" si="558"/>
        <v>2661.835</v>
      </c>
      <c r="L4012" s="2">
        <f t="shared" si="563"/>
        <v>2662</v>
      </c>
      <c r="M4012" s="2">
        <f t="shared" si="564"/>
        <v>2662</v>
      </c>
      <c r="N4012" s="2">
        <f t="shared" si="565"/>
        <v>2661</v>
      </c>
      <c r="O4012">
        <f t="shared" si="559"/>
        <v>2022</v>
      </c>
      <c r="P4012" t="str">
        <f t="shared" si="560"/>
        <v>Jul</v>
      </c>
      <c r="Q4012" t="str">
        <f t="shared" si="561"/>
        <v>Jul-2022</v>
      </c>
      <c r="R4012" s="2" t="str">
        <f t="shared" si="566"/>
        <v>ADULTS</v>
      </c>
    </row>
    <row r="4013" spans="1:18" x14ac:dyDescent="0.35">
      <c r="A4013" s="1">
        <v>44643</v>
      </c>
      <c r="B4013" t="s">
        <v>4045</v>
      </c>
      <c r="C4013">
        <v>29</v>
      </c>
      <c r="D4013" t="s">
        <v>21</v>
      </c>
      <c r="E4013" t="s">
        <v>27</v>
      </c>
      <c r="F4013" t="s">
        <v>30</v>
      </c>
      <c r="G4013" s="6">
        <f>VLOOKUP(F4013,S$11:$T$15, 2, FALSE)</f>
        <v>2496.7676064257025</v>
      </c>
      <c r="H4013" t="s">
        <v>40</v>
      </c>
      <c r="I4013" s="2">
        <v>3570.36</v>
      </c>
      <c r="J4013" t="str">
        <f t="shared" si="562"/>
        <v>18-39</v>
      </c>
      <c r="K4013" s="2">
        <f t="shared" si="558"/>
        <v>3927.3960000000006</v>
      </c>
      <c r="L4013" s="2">
        <f t="shared" si="563"/>
        <v>3927</v>
      </c>
      <c r="M4013" s="2">
        <f t="shared" si="564"/>
        <v>3928</v>
      </c>
      <c r="N4013" s="2">
        <f t="shared" si="565"/>
        <v>3927</v>
      </c>
      <c r="O4013">
        <f t="shared" si="559"/>
        <v>2022</v>
      </c>
      <c r="P4013" t="str">
        <f t="shared" si="560"/>
        <v>Mar</v>
      </c>
      <c r="Q4013" t="str">
        <f t="shared" si="561"/>
        <v>Mar-2022</v>
      </c>
      <c r="R4013" s="2" t="str">
        <f t="shared" si="566"/>
        <v>ADULTS</v>
      </c>
    </row>
    <row r="4014" spans="1:18" x14ac:dyDescent="0.35">
      <c r="A4014" s="1">
        <v>44848</v>
      </c>
      <c r="B4014" t="s">
        <v>4046</v>
      </c>
      <c r="C4014">
        <v>4</v>
      </c>
      <c r="D4014" t="s">
        <v>21</v>
      </c>
      <c r="E4014" t="s">
        <v>15</v>
      </c>
      <c r="F4014" t="s">
        <v>30</v>
      </c>
      <c r="G4014" s="6">
        <f>VLOOKUP(F4014,S$11:$T$15, 2, FALSE)</f>
        <v>2496.7676064257025</v>
      </c>
      <c r="H4014" t="s">
        <v>28</v>
      </c>
      <c r="I4014" s="2">
        <v>2400.12</v>
      </c>
      <c r="J4014" t="str">
        <f t="shared" si="562"/>
        <v>0-17</v>
      </c>
      <c r="K4014" s="2">
        <f t="shared" si="558"/>
        <v>2640.1320000000001</v>
      </c>
      <c r="L4014" s="2">
        <f t="shared" si="563"/>
        <v>2640</v>
      </c>
      <c r="M4014" s="2">
        <f t="shared" si="564"/>
        <v>2641</v>
      </c>
      <c r="N4014" s="2">
        <f t="shared" si="565"/>
        <v>2640</v>
      </c>
      <c r="O4014">
        <f t="shared" si="559"/>
        <v>2022</v>
      </c>
      <c r="P4014" t="str">
        <f t="shared" si="560"/>
        <v>Oct</v>
      </c>
      <c r="Q4014" t="str">
        <f t="shared" si="561"/>
        <v>Oct-2022</v>
      </c>
      <c r="R4014" s="2" t="str">
        <f t="shared" si="566"/>
        <v>CHILDREN</v>
      </c>
    </row>
    <row r="4015" spans="1:18" x14ac:dyDescent="0.35">
      <c r="A4015" s="1">
        <v>45011</v>
      </c>
      <c r="B4015" t="s">
        <v>4047</v>
      </c>
      <c r="C4015">
        <v>29</v>
      </c>
      <c r="D4015" t="s">
        <v>14</v>
      </c>
      <c r="E4015" t="s">
        <v>27</v>
      </c>
      <c r="F4015" t="s">
        <v>23</v>
      </c>
      <c r="G4015" s="6">
        <f>VLOOKUP(F4015,S$11:$T$15, 2, FALSE)</f>
        <v>2440.2966694490819</v>
      </c>
      <c r="H4015" t="s">
        <v>12</v>
      </c>
      <c r="I4015" s="2">
        <v>4885.29</v>
      </c>
      <c r="J4015" t="str">
        <f t="shared" si="562"/>
        <v>18-39</v>
      </c>
      <c r="K4015" s="2">
        <f t="shared" si="558"/>
        <v>5373.8190000000004</v>
      </c>
      <c r="L4015" s="2">
        <f t="shared" si="563"/>
        <v>5374</v>
      </c>
      <c r="M4015" s="2">
        <f t="shared" si="564"/>
        <v>5374</v>
      </c>
      <c r="N4015" s="2">
        <f t="shared" si="565"/>
        <v>5373</v>
      </c>
      <c r="O4015">
        <f t="shared" si="559"/>
        <v>2023</v>
      </c>
      <c r="P4015" t="str">
        <f t="shared" si="560"/>
        <v>Mar</v>
      </c>
      <c r="Q4015" t="str">
        <f t="shared" si="561"/>
        <v>Mar-2023</v>
      </c>
      <c r="R4015" s="2" t="str">
        <f t="shared" si="566"/>
        <v>ADULTS</v>
      </c>
    </row>
    <row r="4016" spans="1:18" x14ac:dyDescent="0.35">
      <c r="A4016" s="1">
        <v>44620</v>
      </c>
      <c r="B4016" t="s">
        <v>4048</v>
      </c>
      <c r="C4016">
        <v>69</v>
      </c>
      <c r="D4016" t="s">
        <v>9</v>
      </c>
      <c r="E4016" t="s">
        <v>22</v>
      </c>
      <c r="F4016" t="s">
        <v>16</v>
      </c>
      <c r="G4016" s="6">
        <f>VLOOKUP(F4016,S$11:$T$15, 2, FALSE)</f>
        <v>2509.1716796874998</v>
      </c>
      <c r="H4016" t="s">
        <v>28</v>
      </c>
      <c r="I4016" s="2">
        <v>1407.71</v>
      </c>
      <c r="J4016" t="str">
        <f t="shared" si="562"/>
        <v>&gt;59</v>
      </c>
      <c r="K4016" s="2">
        <f t="shared" si="558"/>
        <v>1548.4810000000002</v>
      </c>
      <c r="L4016" s="2">
        <f t="shared" si="563"/>
        <v>1548</v>
      </c>
      <c r="M4016" s="2">
        <f t="shared" si="564"/>
        <v>1549</v>
      </c>
      <c r="N4016" s="2">
        <f t="shared" si="565"/>
        <v>1548</v>
      </c>
      <c r="O4016">
        <f t="shared" si="559"/>
        <v>2022</v>
      </c>
      <c r="P4016" t="str">
        <f t="shared" si="560"/>
        <v>Feb</v>
      </c>
      <c r="Q4016" t="str">
        <f t="shared" si="561"/>
        <v>Feb-2022</v>
      </c>
      <c r="R4016" s="2" t="str">
        <f t="shared" si="566"/>
        <v>ADULTS</v>
      </c>
    </row>
    <row r="4017" spans="1:18" x14ac:dyDescent="0.35">
      <c r="A4017" s="1">
        <v>44824</v>
      </c>
      <c r="B4017" t="s">
        <v>4049</v>
      </c>
      <c r="C4017">
        <v>23</v>
      </c>
      <c r="D4017" t="s">
        <v>9</v>
      </c>
      <c r="E4017" t="s">
        <v>35</v>
      </c>
      <c r="F4017" t="s">
        <v>16</v>
      </c>
      <c r="G4017" s="6">
        <f>VLOOKUP(F4017,S$11:$T$15, 2, FALSE)</f>
        <v>2509.1716796874998</v>
      </c>
      <c r="H4017" t="s">
        <v>28</v>
      </c>
      <c r="I4017" s="2">
        <v>3612.48</v>
      </c>
      <c r="J4017" t="str">
        <f t="shared" si="562"/>
        <v>18-39</v>
      </c>
      <c r="K4017" s="2">
        <f t="shared" si="558"/>
        <v>3973.7280000000005</v>
      </c>
      <c r="L4017" s="2">
        <f t="shared" si="563"/>
        <v>3974</v>
      </c>
      <c r="M4017" s="2">
        <f t="shared" si="564"/>
        <v>3974</v>
      </c>
      <c r="N4017" s="2">
        <f t="shared" si="565"/>
        <v>3973</v>
      </c>
      <c r="O4017">
        <f t="shared" si="559"/>
        <v>2022</v>
      </c>
      <c r="P4017" t="str">
        <f t="shared" si="560"/>
        <v>Sep</v>
      </c>
      <c r="Q4017" t="str">
        <f t="shared" si="561"/>
        <v>Sep-2022</v>
      </c>
      <c r="R4017" s="2" t="str">
        <f t="shared" si="566"/>
        <v>ADULTS</v>
      </c>
    </row>
    <row r="4018" spans="1:18" x14ac:dyDescent="0.35">
      <c r="A4018" s="1">
        <v>45238</v>
      </c>
      <c r="B4018" t="s">
        <v>4050</v>
      </c>
      <c r="C4018">
        <v>71</v>
      </c>
      <c r="D4018" t="s">
        <v>21</v>
      </c>
      <c r="E4018" t="s">
        <v>15</v>
      </c>
      <c r="F4018" t="s">
        <v>11</v>
      </c>
      <c r="G4018" s="6">
        <f>VLOOKUP(F4018,S$11:$T$15, 2, FALSE)</f>
        <v>2503.6022787783868</v>
      </c>
      <c r="H4018" t="s">
        <v>28</v>
      </c>
      <c r="I4018" s="2">
        <v>4479.28</v>
      </c>
      <c r="J4018" t="str">
        <f t="shared" si="562"/>
        <v>&gt;59</v>
      </c>
      <c r="K4018" s="2">
        <f t="shared" si="558"/>
        <v>4927.2080000000005</v>
      </c>
      <c r="L4018" s="2">
        <f t="shared" si="563"/>
        <v>4927</v>
      </c>
      <c r="M4018" s="2">
        <f t="shared" si="564"/>
        <v>4928</v>
      </c>
      <c r="N4018" s="2">
        <f t="shared" si="565"/>
        <v>4927</v>
      </c>
      <c r="O4018">
        <f t="shared" si="559"/>
        <v>2023</v>
      </c>
      <c r="P4018" t="str">
        <f t="shared" si="560"/>
        <v>Nov</v>
      </c>
      <c r="Q4018" t="str">
        <f t="shared" si="561"/>
        <v>Nov-2023</v>
      </c>
      <c r="R4018" s="2" t="str">
        <f t="shared" si="566"/>
        <v>ADULTS</v>
      </c>
    </row>
    <row r="4019" spans="1:18" x14ac:dyDescent="0.35">
      <c r="A4019" s="1">
        <v>45195</v>
      </c>
      <c r="B4019" t="s">
        <v>4051</v>
      </c>
      <c r="C4019">
        <v>92</v>
      </c>
      <c r="D4019" t="s">
        <v>14</v>
      </c>
      <c r="E4019" t="s">
        <v>10</v>
      </c>
      <c r="F4019" t="s">
        <v>16</v>
      </c>
      <c r="G4019" s="6">
        <f>VLOOKUP(F4019,S$11:$T$15, 2, FALSE)</f>
        <v>2509.1716796874998</v>
      </c>
      <c r="H4019" t="s">
        <v>40</v>
      </c>
      <c r="I4019" s="2">
        <v>3490.25</v>
      </c>
      <c r="J4019" t="str">
        <f t="shared" si="562"/>
        <v>&gt;59</v>
      </c>
      <c r="K4019" s="2">
        <f t="shared" si="558"/>
        <v>3839.2750000000001</v>
      </c>
      <c r="L4019" s="2">
        <f t="shared" si="563"/>
        <v>3839</v>
      </c>
      <c r="M4019" s="2">
        <f t="shared" si="564"/>
        <v>3840</v>
      </c>
      <c r="N4019" s="2">
        <f t="shared" si="565"/>
        <v>3839</v>
      </c>
      <c r="O4019">
        <f t="shared" si="559"/>
        <v>2023</v>
      </c>
      <c r="P4019" t="str">
        <f t="shared" si="560"/>
        <v>Sep</v>
      </c>
      <c r="Q4019" t="str">
        <f t="shared" si="561"/>
        <v>Sep-2023</v>
      </c>
      <c r="R4019" s="2" t="str">
        <f t="shared" si="566"/>
        <v>ADULTS</v>
      </c>
    </row>
    <row r="4020" spans="1:18" x14ac:dyDescent="0.35">
      <c r="A4020" s="1">
        <v>44932</v>
      </c>
      <c r="B4020" t="s">
        <v>4052</v>
      </c>
      <c r="C4020">
        <v>0</v>
      </c>
      <c r="D4020" t="s">
        <v>21</v>
      </c>
      <c r="E4020" t="s">
        <v>15</v>
      </c>
      <c r="F4020" t="s">
        <v>23</v>
      </c>
      <c r="G4020" s="6">
        <f>VLOOKUP(F4020,S$11:$T$15, 2, FALSE)</f>
        <v>2440.2966694490819</v>
      </c>
      <c r="H4020" t="s">
        <v>37</v>
      </c>
      <c r="I4020" s="2">
        <v>2364.5100000000002</v>
      </c>
      <c r="J4020" t="str">
        <f t="shared" si="562"/>
        <v>0-17</v>
      </c>
      <c r="K4020" s="2">
        <f t="shared" si="558"/>
        <v>2600.9610000000002</v>
      </c>
      <c r="L4020" s="2">
        <f t="shared" si="563"/>
        <v>2601</v>
      </c>
      <c r="M4020" s="2">
        <f t="shared" si="564"/>
        <v>2601</v>
      </c>
      <c r="N4020" s="2">
        <f t="shared" si="565"/>
        <v>2600</v>
      </c>
      <c r="O4020">
        <f t="shared" si="559"/>
        <v>2023</v>
      </c>
      <c r="P4020" t="str">
        <f t="shared" si="560"/>
        <v>Jan</v>
      </c>
      <c r="Q4020" t="str">
        <f t="shared" si="561"/>
        <v>Jan-2023</v>
      </c>
      <c r="R4020" s="2" t="str">
        <f t="shared" si="566"/>
        <v>CHILDREN</v>
      </c>
    </row>
    <row r="4021" spans="1:18" x14ac:dyDescent="0.35">
      <c r="A4021" s="1">
        <v>45024</v>
      </c>
      <c r="B4021" t="s">
        <v>4053</v>
      </c>
      <c r="C4021">
        <v>46</v>
      </c>
      <c r="D4021" t="s">
        <v>9</v>
      </c>
      <c r="E4021" t="s">
        <v>10</v>
      </c>
      <c r="F4021" t="s">
        <v>11</v>
      </c>
      <c r="G4021" s="6">
        <f>VLOOKUP(F4021,S$11:$T$15, 2, FALSE)</f>
        <v>2503.6022787783868</v>
      </c>
      <c r="H4021" t="s">
        <v>28</v>
      </c>
      <c r="I4021" s="2">
        <v>310.81</v>
      </c>
      <c r="J4021" t="str">
        <f t="shared" si="562"/>
        <v>40-59</v>
      </c>
      <c r="K4021" s="2">
        <f t="shared" si="558"/>
        <v>341.89100000000002</v>
      </c>
      <c r="L4021" s="2">
        <f t="shared" si="563"/>
        <v>342</v>
      </c>
      <c r="M4021" s="2">
        <f t="shared" si="564"/>
        <v>342</v>
      </c>
      <c r="N4021" s="2">
        <f t="shared" si="565"/>
        <v>341</v>
      </c>
      <c r="O4021">
        <f t="shared" si="559"/>
        <v>2023</v>
      </c>
      <c r="P4021" t="str">
        <f t="shared" si="560"/>
        <v>Apr</v>
      </c>
      <c r="Q4021" t="str">
        <f t="shared" si="561"/>
        <v>Apr-2023</v>
      </c>
      <c r="R4021" s="2" t="str">
        <f t="shared" si="566"/>
        <v>ADULTS</v>
      </c>
    </row>
    <row r="4022" spans="1:18" x14ac:dyDescent="0.35">
      <c r="A4022" s="1">
        <v>44801</v>
      </c>
      <c r="B4022" t="s">
        <v>4054</v>
      </c>
      <c r="C4022">
        <v>39</v>
      </c>
      <c r="D4022" t="s">
        <v>14</v>
      </c>
      <c r="E4022" t="s">
        <v>15</v>
      </c>
      <c r="F4022" t="s">
        <v>11</v>
      </c>
      <c r="G4022" s="6">
        <f>VLOOKUP(F4022,S$11:$T$15, 2, FALSE)</f>
        <v>2503.6022787783868</v>
      </c>
      <c r="H4022" t="s">
        <v>28</v>
      </c>
      <c r="I4022" s="2">
        <v>1728.52</v>
      </c>
      <c r="J4022" t="str">
        <f t="shared" si="562"/>
        <v>18-39</v>
      </c>
      <c r="K4022" s="2">
        <f t="shared" si="558"/>
        <v>1901.3720000000001</v>
      </c>
      <c r="L4022" s="2">
        <f t="shared" si="563"/>
        <v>1901</v>
      </c>
      <c r="M4022" s="2">
        <f t="shared" si="564"/>
        <v>1902</v>
      </c>
      <c r="N4022" s="2">
        <f t="shared" si="565"/>
        <v>1901</v>
      </c>
      <c r="O4022">
        <f t="shared" si="559"/>
        <v>2022</v>
      </c>
      <c r="P4022" t="str">
        <f t="shared" si="560"/>
        <v>Aug</v>
      </c>
      <c r="Q4022" t="str">
        <f t="shared" si="561"/>
        <v>Aug-2022</v>
      </c>
      <c r="R4022" s="2" t="str">
        <f t="shared" si="566"/>
        <v>ADULTS</v>
      </c>
    </row>
    <row r="4023" spans="1:18" x14ac:dyDescent="0.35">
      <c r="A4023" s="1">
        <v>44817</v>
      </c>
      <c r="B4023" t="s">
        <v>4055</v>
      </c>
      <c r="C4023">
        <v>69</v>
      </c>
      <c r="D4023" t="s">
        <v>9</v>
      </c>
      <c r="E4023" t="s">
        <v>22</v>
      </c>
      <c r="F4023" t="s">
        <v>16</v>
      </c>
      <c r="G4023" s="6">
        <f>VLOOKUP(F4023,S$11:$T$15, 2, FALSE)</f>
        <v>2509.1716796874998</v>
      </c>
      <c r="H4023" t="s">
        <v>37</v>
      </c>
      <c r="I4023" s="2">
        <v>1825.65</v>
      </c>
      <c r="J4023" t="str">
        <f t="shared" si="562"/>
        <v>&gt;59</v>
      </c>
      <c r="K4023" s="2">
        <f t="shared" si="558"/>
        <v>2008.2150000000004</v>
      </c>
      <c r="L4023" s="2">
        <f t="shared" si="563"/>
        <v>2008</v>
      </c>
      <c r="M4023" s="2">
        <f t="shared" si="564"/>
        <v>2009</v>
      </c>
      <c r="N4023" s="2">
        <f t="shared" si="565"/>
        <v>2008</v>
      </c>
      <c r="O4023">
        <f t="shared" si="559"/>
        <v>2022</v>
      </c>
      <c r="P4023" t="str">
        <f t="shared" si="560"/>
        <v>Sep</v>
      </c>
      <c r="Q4023" t="str">
        <f t="shared" si="561"/>
        <v>Sep-2022</v>
      </c>
      <c r="R4023" s="2" t="str">
        <f t="shared" si="566"/>
        <v>ADULTS</v>
      </c>
    </row>
    <row r="4024" spans="1:18" x14ac:dyDescent="0.35">
      <c r="A4024" s="1">
        <v>44610</v>
      </c>
      <c r="B4024" t="s">
        <v>4056</v>
      </c>
      <c r="C4024">
        <v>88</v>
      </c>
      <c r="D4024" t="s">
        <v>14</v>
      </c>
      <c r="E4024" t="s">
        <v>10</v>
      </c>
      <c r="F4024" t="s">
        <v>23</v>
      </c>
      <c r="G4024" s="6">
        <f>VLOOKUP(F4024,S$11:$T$15, 2, FALSE)</f>
        <v>2440.2966694490819</v>
      </c>
      <c r="H4024" t="s">
        <v>40</v>
      </c>
      <c r="I4024" s="2">
        <v>57.17</v>
      </c>
      <c r="J4024" t="str">
        <f t="shared" si="562"/>
        <v>&gt;59</v>
      </c>
      <c r="K4024" s="2">
        <f t="shared" si="558"/>
        <v>62.887000000000008</v>
      </c>
      <c r="L4024" s="2">
        <f t="shared" si="563"/>
        <v>63</v>
      </c>
      <c r="M4024" s="2">
        <f t="shared" si="564"/>
        <v>63</v>
      </c>
      <c r="N4024" s="2">
        <f t="shared" si="565"/>
        <v>62</v>
      </c>
      <c r="O4024">
        <f t="shared" si="559"/>
        <v>2022</v>
      </c>
      <c r="P4024" t="str">
        <f t="shared" si="560"/>
        <v>Feb</v>
      </c>
      <c r="Q4024" t="str">
        <f t="shared" si="561"/>
        <v>Feb-2022</v>
      </c>
      <c r="R4024" s="2" t="str">
        <f t="shared" si="566"/>
        <v>ADULTS</v>
      </c>
    </row>
    <row r="4025" spans="1:18" x14ac:dyDescent="0.35">
      <c r="A4025" s="1">
        <v>44743</v>
      </c>
      <c r="B4025" t="s">
        <v>4057</v>
      </c>
      <c r="C4025">
        <v>99</v>
      </c>
      <c r="D4025" t="s">
        <v>14</v>
      </c>
      <c r="E4025" t="s">
        <v>22</v>
      </c>
      <c r="F4025" t="s">
        <v>16</v>
      </c>
      <c r="G4025" s="6">
        <f>VLOOKUP(F4025,S$11:$T$15, 2, FALSE)</f>
        <v>2509.1716796874998</v>
      </c>
      <c r="H4025" t="s">
        <v>12</v>
      </c>
      <c r="I4025" s="2">
        <v>766.58</v>
      </c>
      <c r="J4025" t="str">
        <f t="shared" si="562"/>
        <v>&gt;59</v>
      </c>
      <c r="K4025" s="2">
        <f t="shared" si="558"/>
        <v>843.23800000000006</v>
      </c>
      <c r="L4025" s="2">
        <f t="shared" si="563"/>
        <v>843</v>
      </c>
      <c r="M4025" s="2">
        <f t="shared" si="564"/>
        <v>844</v>
      </c>
      <c r="N4025" s="2">
        <f t="shared" si="565"/>
        <v>843</v>
      </c>
      <c r="O4025">
        <f t="shared" si="559"/>
        <v>2022</v>
      </c>
      <c r="P4025" t="str">
        <f t="shared" si="560"/>
        <v>Jul</v>
      </c>
      <c r="Q4025" t="str">
        <f t="shared" si="561"/>
        <v>Jul-2022</v>
      </c>
      <c r="R4025" s="2" t="str">
        <f t="shared" si="566"/>
        <v>ADULTS</v>
      </c>
    </row>
    <row r="4026" spans="1:18" x14ac:dyDescent="0.35">
      <c r="A4026" s="1">
        <v>45240</v>
      </c>
      <c r="B4026" t="s">
        <v>4058</v>
      </c>
      <c r="C4026">
        <v>67</v>
      </c>
      <c r="D4026" t="s">
        <v>9</v>
      </c>
      <c r="E4026" t="s">
        <v>19</v>
      </c>
      <c r="F4026" t="s">
        <v>23</v>
      </c>
      <c r="G4026" s="6">
        <f>VLOOKUP(F4026,S$11:$T$15, 2, FALSE)</f>
        <v>2440.2966694490819</v>
      </c>
      <c r="H4026" t="s">
        <v>40</v>
      </c>
      <c r="I4026" s="2">
        <v>2604.3200000000002</v>
      </c>
      <c r="J4026" t="str">
        <f t="shared" si="562"/>
        <v>&gt;59</v>
      </c>
      <c r="K4026" s="2">
        <f t="shared" si="558"/>
        <v>2864.7520000000004</v>
      </c>
      <c r="L4026" s="2">
        <f t="shared" si="563"/>
        <v>2865</v>
      </c>
      <c r="M4026" s="2">
        <f t="shared" si="564"/>
        <v>2865</v>
      </c>
      <c r="N4026" s="2">
        <f t="shared" si="565"/>
        <v>2864</v>
      </c>
      <c r="O4026">
        <f t="shared" si="559"/>
        <v>2023</v>
      </c>
      <c r="P4026" t="str">
        <f t="shared" si="560"/>
        <v>Nov</v>
      </c>
      <c r="Q4026" t="str">
        <f t="shared" si="561"/>
        <v>Nov-2023</v>
      </c>
      <c r="R4026" s="2" t="str">
        <f t="shared" si="566"/>
        <v>ADULTS</v>
      </c>
    </row>
    <row r="4027" spans="1:18" x14ac:dyDescent="0.35">
      <c r="A4027" s="1">
        <v>44884</v>
      </c>
      <c r="B4027" t="s">
        <v>4059</v>
      </c>
      <c r="C4027">
        <v>2</v>
      </c>
      <c r="D4027" t="s">
        <v>21</v>
      </c>
      <c r="E4027" t="s">
        <v>25</v>
      </c>
      <c r="F4027" t="s">
        <v>16</v>
      </c>
      <c r="G4027" s="6">
        <f>VLOOKUP(F4027,S$11:$T$15, 2, FALSE)</f>
        <v>2509.1716796874998</v>
      </c>
      <c r="H4027" t="s">
        <v>12</v>
      </c>
      <c r="I4027" s="2">
        <v>4420.4799999999996</v>
      </c>
      <c r="J4027" t="str">
        <f t="shared" si="562"/>
        <v>0-17</v>
      </c>
      <c r="K4027" s="2">
        <f t="shared" si="558"/>
        <v>4862.5280000000002</v>
      </c>
      <c r="L4027" s="2">
        <f t="shared" si="563"/>
        <v>4863</v>
      </c>
      <c r="M4027" s="2">
        <f t="shared" si="564"/>
        <v>4863</v>
      </c>
      <c r="N4027" s="2">
        <f t="shared" si="565"/>
        <v>4862</v>
      </c>
      <c r="O4027">
        <f t="shared" si="559"/>
        <v>2022</v>
      </c>
      <c r="P4027" t="str">
        <f t="shared" si="560"/>
        <v>Nov</v>
      </c>
      <c r="Q4027" t="str">
        <f t="shared" si="561"/>
        <v>Nov-2022</v>
      </c>
      <c r="R4027" s="2" t="str">
        <f t="shared" si="566"/>
        <v>CHILDREN</v>
      </c>
    </row>
    <row r="4028" spans="1:18" x14ac:dyDescent="0.35">
      <c r="A4028" s="1">
        <v>44562</v>
      </c>
      <c r="B4028" t="s">
        <v>4060</v>
      </c>
      <c r="C4028">
        <v>74</v>
      </c>
      <c r="D4028" t="s">
        <v>14</v>
      </c>
      <c r="E4028" t="s">
        <v>15</v>
      </c>
      <c r="F4028" t="s">
        <v>23</v>
      </c>
      <c r="G4028" s="6">
        <f>VLOOKUP(F4028,S$11:$T$15, 2, FALSE)</f>
        <v>2440.2966694490819</v>
      </c>
      <c r="H4028" t="s">
        <v>37</v>
      </c>
      <c r="I4028" s="2">
        <v>283.95</v>
      </c>
      <c r="J4028" t="str">
        <f t="shared" si="562"/>
        <v>&gt;59</v>
      </c>
      <c r="K4028" s="2">
        <f t="shared" si="558"/>
        <v>312.34500000000003</v>
      </c>
      <c r="L4028" s="2">
        <f t="shared" si="563"/>
        <v>312</v>
      </c>
      <c r="M4028" s="2">
        <f t="shared" si="564"/>
        <v>313</v>
      </c>
      <c r="N4028" s="2">
        <f t="shared" si="565"/>
        <v>312</v>
      </c>
      <c r="O4028">
        <f t="shared" si="559"/>
        <v>2022</v>
      </c>
      <c r="P4028" t="str">
        <f t="shared" si="560"/>
        <v>Jan</v>
      </c>
      <c r="Q4028" t="str">
        <f t="shared" si="561"/>
        <v>Jan-2022</v>
      </c>
      <c r="R4028" s="2" t="str">
        <f t="shared" si="566"/>
        <v>ADULTS</v>
      </c>
    </row>
    <row r="4029" spans="1:18" x14ac:dyDescent="0.35">
      <c r="A4029" s="1">
        <v>45041</v>
      </c>
      <c r="B4029" t="s">
        <v>4061</v>
      </c>
      <c r="C4029">
        <v>51</v>
      </c>
      <c r="D4029" t="s">
        <v>21</v>
      </c>
      <c r="E4029" t="s">
        <v>22</v>
      </c>
      <c r="F4029" t="s">
        <v>11</v>
      </c>
      <c r="G4029" s="6">
        <f>VLOOKUP(F4029,S$11:$T$15, 2, FALSE)</f>
        <v>2503.6022787783868</v>
      </c>
      <c r="H4029" t="s">
        <v>37</v>
      </c>
      <c r="I4029" s="2">
        <v>2739.13</v>
      </c>
      <c r="J4029" t="str">
        <f t="shared" si="562"/>
        <v>40-59</v>
      </c>
      <c r="K4029" s="2">
        <f t="shared" si="558"/>
        <v>3013.0430000000006</v>
      </c>
      <c r="L4029" s="2">
        <f t="shared" si="563"/>
        <v>3013</v>
      </c>
      <c r="M4029" s="2">
        <f t="shared" si="564"/>
        <v>3014</v>
      </c>
      <c r="N4029" s="2">
        <f t="shared" si="565"/>
        <v>3013</v>
      </c>
      <c r="O4029">
        <f t="shared" si="559"/>
        <v>2023</v>
      </c>
      <c r="P4029" t="str">
        <f t="shared" si="560"/>
        <v>Apr</v>
      </c>
      <c r="Q4029" t="str">
        <f t="shared" si="561"/>
        <v>Apr-2023</v>
      </c>
      <c r="R4029" s="2" t="str">
        <f t="shared" si="566"/>
        <v>ADULTS</v>
      </c>
    </row>
    <row r="4030" spans="1:18" x14ac:dyDescent="0.35">
      <c r="A4030" s="1">
        <v>44722</v>
      </c>
      <c r="B4030" t="s">
        <v>4062</v>
      </c>
      <c r="C4030">
        <v>25</v>
      </c>
      <c r="D4030" t="s">
        <v>21</v>
      </c>
      <c r="E4030" t="s">
        <v>35</v>
      </c>
      <c r="F4030" t="s">
        <v>16</v>
      </c>
      <c r="G4030" s="6">
        <f>VLOOKUP(F4030,S$11:$T$15, 2, FALSE)</f>
        <v>2509.1716796874998</v>
      </c>
      <c r="H4030" t="s">
        <v>40</v>
      </c>
      <c r="I4030" s="2">
        <v>791.01</v>
      </c>
      <c r="J4030" t="str">
        <f t="shared" si="562"/>
        <v>18-39</v>
      </c>
      <c r="K4030" s="2">
        <f t="shared" si="558"/>
        <v>870.1110000000001</v>
      </c>
      <c r="L4030" s="2">
        <f t="shared" si="563"/>
        <v>870</v>
      </c>
      <c r="M4030" s="2">
        <f t="shared" si="564"/>
        <v>871</v>
      </c>
      <c r="N4030" s="2">
        <f t="shared" si="565"/>
        <v>870</v>
      </c>
      <c r="O4030">
        <f t="shared" si="559"/>
        <v>2022</v>
      </c>
      <c r="P4030" t="str">
        <f t="shared" si="560"/>
        <v>Jun</v>
      </c>
      <c r="Q4030" t="str">
        <f t="shared" si="561"/>
        <v>Jun-2022</v>
      </c>
      <c r="R4030" s="2" t="str">
        <f t="shared" si="566"/>
        <v>ADULTS</v>
      </c>
    </row>
    <row r="4031" spans="1:18" x14ac:dyDescent="0.35">
      <c r="A4031" s="1">
        <v>44667</v>
      </c>
      <c r="B4031" t="s">
        <v>4063</v>
      </c>
      <c r="C4031">
        <v>99</v>
      </c>
      <c r="D4031" t="s">
        <v>9</v>
      </c>
      <c r="E4031" t="s">
        <v>15</v>
      </c>
      <c r="F4031" t="s">
        <v>16</v>
      </c>
      <c r="G4031" s="6">
        <f>VLOOKUP(F4031,S$11:$T$15, 2, FALSE)</f>
        <v>2509.1716796874998</v>
      </c>
      <c r="H4031" t="s">
        <v>40</v>
      </c>
      <c r="I4031" s="2">
        <v>2300.5500000000002</v>
      </c>
      <c r="J4031" t="str">
        <f t="shared" si="562"/>
        <v>&gt;59</v>
      </c>
      <c r="K4031" s="2">
        <f t="shared" si="558"/>
        <v>2530.6050000000005</v>
      </c>
      <c r="L4031" s="2">
        <f t="shared" si="563"/>
        <v>2531</v>
      </c>
      <c r="M4031" s="2">
        <f t="shared" si="564"/>
        <v>2531</v>
      </c>
      <c r="N4031" s="2">
        <f t="shared" si="565"/>
        <v>2530</v>
      </c>
      <c r="O4031">
        <f t="shared" si="559"/>
        <v>2022</v>
      </c>
      <c r="P4031" t="str">
        <f t="shared" si="560"/>
        <v>Apr</v>
      </c>
      <c r="Q4031" t="str">
        <f t="shared" si="561"/>
        <v>Apr-2022</v>
      </c>
      <c r="R4031" s="2" t="str">
        <f t="shared" si="566"/>
        <v>ADULTS</v>
      </c>
    </row>
    <row r="4032" spans="1:18" x14ac:dyDescent="0.35">
      <c r="A4032" s="1">
        <v>44979</v>
      </c>
      <c r="B4032" t="s">
        <v>4064</v>
      </c>
      <c r="C4032">
        <v>48</v>
      </c>
      <c r="D4032" t="s">
        <v>9</v>
      </c>
      <c r="E4032" t="s">
        <v>33</v>
      </c>
      <c r="F4032" t="s">
        <v>30</v>
      </c>
      <c r="G4032" s="6">
        <f>VLOOKUP(F4032,S$11:$T$15, 2, FALSE)</f>
        <v>2496.7676064257025</v>
      </c>
      <c r="H4032" t="s">
        <v>28</v>
      </c>
      <c r="I4032" s="2">
        <v>4350.3100000000004</v>
      </c>
      <c r="J4032" t="str">
        <f t="shared" si="562"/>
        <v>40-59</v>
      </c>
      <c r="K4032" s="2">
        <f t="shared" si="558"/>
        <v>4785.3410000000013</v>
      </c>
      <c r="L4032" s="2">
        <f t="shared" si="563"/>
        <v>4785</v>
      </c>
      <c r="M4032" s="2">
        <f t="shared" si="564"/>
        <v>4786</v>
      </c>
      <c r="N4032" s="2">
        <f t="shared" si="565"/>
        <v>4785</v>
      </c>
      <c r="O4032">
        <f t="shared" si="559"/>
        <v>2023</v>
      </c>
      <c r="P4032" t="str">
        <f t="shared" si="560"/>
        <v>Feb</v>
      </c>
      <c r="Q4032" t="str">
        <f t="shared" si="561"/>
        <v>Feb-2023</v>
      </c>
      <c r="R4032" s="2" t="str">
        <f t="shared" si="566"/>
        <v>ADULTS</v>
      </c>
    </row>
    <row r="4033" spans="1:18" x14ac:dyDescent="0.35">
      <c r="A4033" s="1">
        <v>44854</v>
      </c>
      <c r="B4033" t="s">
        <v>4065</v>
      </c>
      <c r="C4033">
        <v>78</v>
      </c>
      <c r="D4033" t="s">
        <v>9</v>
      </c>
      <c r="E4033" t="s">
        <v>33</v>
      </c>
      <c r="F4033" t="s">
        <v>11</v>
      </c>
      <c r="G4033" s="6">
        <f>VLOOKUP(F4033,S$11:$T$15, 2, FALSE)</f>
        <v>2503.6022787783868</v>
      </c>
      <c r="H4033" t="s">
        <v>12</v>
      </c>
      <c r="I4033" s="2">
        <v>1194.28</v>
      </c>
      <c r="J4033" t="str">
        <f t="shared" si="562"/>
        <v>&gt;59</v>
      </c>
      <c r="K4033" s="2">
        <f t="shared" si="558"/>
        <v>1313.7080000000001</v>
      </c>
      <c r="L4033" s="2">
        <f t="shared" si="563"/>
        <v>1314</v>
      </c>
      <c r="M4033" s="2">
        <f t="shared" si="564"/>
        <v>1314</v>
      </c>
      <c r="N4033" s="2">
        <f t="shared" si="565"/>
        <v>1313</v>
      </c>
      <c r="O4033">
        <f t="shared" si="559"/>
        <v>2022</v>
      </c>
      <c r="P4033" t="str">
        <f t="shared" si="560"/>
        <v>Oct</v>
      </c>
      <c r="Q4033" t="str">
        <f t="shared" si="561"/>
        <v>Oct-2022</v>
      </c>
      <c r="R4033" s="2" t="str">
        <f t="shared" si="566"/>
        <v>ADULTS</v>
      </c>
    </row>
    <row r="4034" spans="1:18" x14ac:dyDescent="0.35">
      <c r="A4034" s="1">
        <v>44918</v>
      </c>
      <c r="B4034" t="s">
        <v>4066</v>
      </c>
      <c r="C4034">
        <v>27</v>
      </c>
      <c r="D4034" t="s">
        <v>21</v>
      </c>
      <c r="E4034" t="s">
        <v>22</v>
      </c>
      <c r="F4034" t="s">
        <v>11</v>
      </c>
      <c r="G4034" s="6">
        <f>VLOOKUP(F4034,S$11:$T$15, 2, FALSE)</f>
        <v>2503.6022787783868</v>
      </c>
      <c r="H4034" t="s">
        <v>12</v>
      </c>
      <c r="I4034" s="2">
        <v>3346.19</v>
      </c>
      <c r="J4034" t="str">
        <f t="shared" si="562"/>
        <v>18-39</v>
      </c>
      <c r="K4034" s="2">
        <f t="shared" ref="K4034:K4097" si="567">I4034*1.1</f>
        <v>3680.8090000000002</v>
      </c>
      <c r="L4034" s="2">
        <f t="shared" si="563"/>
        <v>3681</v>
      </c>
      <c r="M4034" s="2">
        <f t="shared" si="564"/>
        <v>3681</v>
      </c>
      <c r="N4034" s="2">
        <f t="shared" si="565"/>
        <v>3680</v>
      </c>
      <c r="O4034">
        <f t="shared" ref="O4034:O4097" si="568">YEAR(A4034)</f>
        <v>2022</v>
      </c>
      <c r="P4034" t="str">
        <f t="shared" ref="P4034:P4097" si="569">TEXT(A4034, "MMM")</f>
        <v>Dec</v>
      </c>
      <c r="Q4034" t="str">
        <f t="shared" ref="Q4034:Q4097" si="570">TEXT(A4034, "MMM-YYYY")</f>
        <v>Dec-2022</v>
      </c>
      <c r="R4034" s="2" t="str">
        <f t="shared" si="566"/>
        <v>ADULTS</v>
      </c>
    </row>
    <row r="4035" spans="1:18" x14ac:dyDescent="0.35">
      <c r="A4035" s="1">
        <v>44825</v>
      </c>
      <c r="B4035" t="s">
        <v>4067</v>
      </c>
      <c r="C4035">
        <v>21</v>
      </c>
      <c r="D4035" t="s">
        <v>14</v>
      </c>
      <c r="E4035" t="s">
        <v>35</v>
      </c>
      <c r="F4035" t="s">
        <v>30</v>
      </c>
      <c r="G4035" s="6">
        <f>VLOOKUP(F4035,S$11:$T$15, 2, FALSE)</f>
        <v>2496.7676064257025</v>
      </c>
      <c r="H4035" t="s">
        <v>37</v>
      </c>
      <c r="I4035" s="2">
        <v>4683.1499999999996</v>
      </c>
      <c r="J4035" t="str">
        <f t="shared" ref="J4035:J4098" si="571">IF(C4035&lt;=17,"0-17",IF(C4035&lt;=39, "18-39", IF(C4035&lt;=59, "40-59", "&gt;59")))</f>
        <v>18-39</v>
      </c>
      <c r="K4035" s="2">
        <f t="shared" si="567"/>
        <v>5151.4650000000001</v>
      </c>
      <c r="L4035" s="2">
        <f t="shared" ref="L4035:L4098" si="572">ROUND(K4035, 0)</f>
        <v>5151</v>
      </c>
      <c r="M4035" s="2">
        <f t="shared" ref="M4035:M4098" si="573">ROUNDUP(K4035, 0)</f>
        <v>5152</v>
      </c>
      <c r="N4035" s="2">
        <f t="shared" ref="N4035:N4098" si="574">ROUNDDOWN(K4035,0)</f>
        <v>5151</v>
      </c>
      <c r="O4035">
        <f t="shared" si="568"/>
        <v>2022</v>
      </c>
      <c r="P4035" t="str">
        <f t="shared" si="569"/>
        <v>Sep</v>
      </c>
      <c r="Q4035" t="str">
        <f t="shared" si="570"/>
        <v>Sep-2022</v>
      </c>
      <c r="R4035" s="2" t="str">
        <f t="shared" ref="R4035:R4098" si="575">IF(C4035&gt;=18, "ADULTS", "CHILDREN")</f>
        <v>ADULTS</v>
      </c>
    </row>
    <row r="4036" spans="1:18" x14ac:dyDescent="0.35">
      <c r="A4036" s="1">
        <v>45097</v>
      </c>
      <c r="B4036" t="s">
        <v>4068</v>
      </c>
      <c r="C4036">
        <v>13</v>
      </c>
      <c r="D4036" t="s">
        <v>9</v>
      </c>
      <c r="E4036" t="s">
        <v>10</v>
      </c>
      <c r="F4036" t="s">
        <v>23</v>
      </c>
      <c r="G4036" s="6">
        <f>VLOOKUP(F4036,S$11:$T$15, 2, FALSE)</f>
        <v>2440.2966694490819</v>
      </c>
      <c r="H4036" t="s">
        <v>17</v>
      </c>
      <c r="I4036" s="2">
        <v>4032.97</v>
      </c>
      <c r="J4036" t="str">
        <f t="shared" si="571"/>
        <v>0-17</v>
      </c>
      <c r="K4036" s="2">
        <f t="shared" si="567"/>
        <v>4436.2669999999998</v>
      </c>
      <c r="L4036" s="2">
        <f t="shared" si="572"/>
        <v>4436</v>
      </c>
      <c r="M4036" s="2">
        <f t="shared" si="573"/>
        <v>4437</v>
      </c>
      <c r="N4036" s="2">
        <f t="shared" si="574"/>
        <v>4436</v>
      </c>
      <c r="O4036">
        <f t="shared" si="568"/>
        <v>2023</v>
      </c>
      <c r="P4036" t="str">
        <f t="shared" si="569"/>
        <v>Jun</v>
      </c>
      <c r="Q4036" t="str">
        <f t="shared" si="570"/>
        <v>Jun-2023</v>
      </c>
      <c r="R4036" s="2" t="str">
        <f t="shared" si="575"/>
        <v>CHILDREN</v>
      </c>
    </row>
    <row r="4037" spans="1:18" x14ac:dyDescent="0.35">
      <c r="A4037" s="1">
        <v>44828</v>
      </c>
      <c r="B4037" t="s">
        <v>4069</v>
      </c>
      <c r="C4037">
        <v>48</v>
      </c>
      <c r="D4037" t="s">
        <v>14</v>
      </c>
      <c r="E4037" t="s">
        <v>25</v>
      </c>
      <c r="F4037" t="s">
        <v>11</v>
      </c>
      <c r="G4037" s="6">
        <f>VLOOKUP(F4037,S$11:$T$15, 2, FALSE)</f>
        <v>2503.6022787783868</v>
      </c>
      <c r="H4037" t="s">
        <v>40</v>
      </c>
      <c r="I4037" s="2">
        <v>4581.37</v>
      </c>
      <c r="J4037" t="str">
        <f t="shared" si="571"/>
        <v>40-59</v>
      </c>
      <c r="K4037" s="2">
        <f t="shared" si="567"/>
        <v>5039.5070000000005</v>
      </c>
      <c r="L4037" s="2">
        <f t="shared" si="572"/>
        <v>5040</v>
      </c>
      <c r="M4037" s="2">
        <f t="shared" si="573"/>
        <v>5040</v>
      </c>
      <c r="N4037" s="2">
        <f t="shared" si="574"/>
        <v>5039</v>
      </c>
      <c r="O4037">
        <f t="shared" si="568"/>
        <v>2022</v>
      </c>
      <c r="P4037" t="str">
        <f t="shared" si="569"/>
        <v>Sep</v>
      </c>
      <c r="Q4037" t="str">
        <f t="shared" si="570"/>
        <v>Sep-2022</v>
      </c>
      <c r="R4037" s="2" t="str">
        <f t="shared" si="575"/>
        <v>ADULTS</v>
      </c>
    </row>
    <row r="4038" spans="1:18" x14ac:dyDescent="0.35">
      <c r="A4038" s="1">
        <v>44712</v>
      </c>
      <c r="B4038" t="s">
        <v>4070</v>
      </c>
      <c r="C4038">
        <v>78</v>
      </c>
      <c r="D4038" t="s">
        <v>14</v>
      </c>
      <c r="E4038" t="s">
        <v>19</v>
      </c>
      <c r="F4038" t="s">
        <v>11</v>
      </c>
      <c r="G4038" s="6">
        <f>VLOOKUP(F4038,S$11:$T$15, 2, FALSE)</f>
        <v>2503.6022787783868</v>
      </c>
      <c r="H4038" t="s">
        <v>12</v>
      </c>
      <c r="I4038" s="2">
        <v>3615.76</v>
      </c>
      <c r="J4038" t="str">
        <f t="shared" si="571"/>
        <v>&gt;59</v>
      </c>
      <c r="K4038" s="2">
        <f t="shared" si="567"/>
        <v>3977.3360000000007</v>
      </c>
      <c r="L4038" s="2">
        <f t="shared" si="572"/>
        <v>3977</v>
      </c>
      <c r="M4038" s="2">
        <f t="shared" si="573"/>
        <v>3978</v>
      </c>
      <c r="N4038" s="2">
        <f t="shared" si="574"/>
        <v>3977</v>
      </c>
      <c r="O4038">
        <f t="shared" si="568"/>
        <v>2022</v>
      </c>
      <c r="P4038" t="str">
        <f t="shared" si="569"/>
        <v>May</v>
      </c>
      <c r="Q4038" t="str">
        <f t="shared" si="570"/>
        <v>May-2022</v>
      </c>
      <c r="R4038" s="2" t="str">
        <f t="shared" si="575"/>
        <v>ADULTS</v>
      </c>
    </row>
    <row r="4039" spans="1:18" x14ac:dyDescent="0.35">
      <c r="A4039" s="1">
        <v>45226</v>
      </c>
      <c r="B4039" t="s">
        <v>4071</v>
      </c>
      <c r="C4039">
        <v>1</v>
      </c>
      <c r="D4039" t="s">
        <v>14</v>
      </c>
      <c r="E4039" t="s">
        <v>33</v>
      </c>
      <c r="F4039" t="s">
        <v>11</v>
      </c>
      <c r="G4039" s="6">
        <f>VLOOKUP(F4039,S$11:$T$15, 2, FALSE)</f>
        <v>2503.6022787783868</v>
      </c>
      <c r="H4039" t="s">
        <v>28</v>
      </c>
      <c r="I4039" s="2">
        <v>1521.15</v>
      </c>
      <c r="J4039" t="str">
        <f t="shared" si="571"/>
        <v>0-17</v>
      </c>
      <c r="K4039" s="2">
        <f t="shared" si="567"/>
        <v>1673.2650000000003</v>
      </c>
      <c r="L4039" s="2">
        <f t="shared" si="572"/>
        <v>1673</v>
      </c>
      <c r="M4039" s="2">
        <f t="shared" si="573"/>
        <v>1674</v>
      </c>
      <c r="N4039" s="2">
        <f t="shared" si="574"/>
        <v>1673</v>
      </c>
      <c r="O4039">
        <f t="shared" si="568"/>
        <v>2023</v>
      </c>
      <c r="P4039" t="str">
        <f t="shared" si="569"/>
        <v>Oct</v>
      </c>
      <c r="Q4039" t="str">
        <f t="shared" si="570"/>
        <v>Oct-2023</v>
      </c>
      <c r="R4039" s="2" t="str">
        <f t="shared" si="575"/>
        <v>CHILDREN</v>
      </c>
    </row>
    <row r="4040" spans="1:18" x14ac:dyDescent="0.35">
      <c r="A4040" s="1">
        <v>44741</v>
      </c>
      <c r="B4040" t="s">
        <v>4072</v>
      </c>
      <c r="C4040">
        <v>78</v>
      </c>
      <c r="D4040" t="s">
        <v>9</v>
      </c>
      <c r="E4040" t="s">
        <v>15</v>
      </c>
      <c r="F4040" t="s">
        <v>30</v>
      </c>
      <c r="G4040" s="6">
        <f>VLOOKUP(F4040,S$11:$T$15, 2, FALSE)</f>
        <v>2496.7676064257025</v>
      </c>
      <c r="H4040" t="s">
        <v>40</v>
      </c>
      <c r="I4040" s="2">
        <v>742.87</v>
      </c>
      <c r="J4040" t="str">
        <f t="shared" si="571"/>
        <v>&gt;59</v>
      </c>
      <c r="K4040" s="2">
        <f t="shared" si="567"/>
        <v>817.15700000000004</v>
      </c>
      <c r="L4040" s="2">
        <f t="shared" si="572"/>
        <v>817</v>
      </c>
      <c r="M4040" s="2">
        <f t="shared" si="573"/>
        <v>818</v>
      </c>
      <c r="N4040" s="2">
        <f t="shared" si="574"/>
        <v>817</v>
      </c>
      <c r="O4040">
        <f t="shared" si="568"/>
        <v>2022</v>
      </c>
      <c r="P4040" t="str">
        <f t="shared" si="569"/>
        <v>Jun</v>
      </c>
      <c r="Q4040" t="str">
        <f t="shared" si="570"/>
        <v>Jun-2022</v>
      </c>
      <c r="R4040" s="2" t="str">
        <f t="shared" si="575"/>
        <v>ADULTS</v>
      </c>
    </row>
    <row r="4041" spans="1:18" x14ac:dyDescent="0.35">
      <c r="A4041" s="1">
        <v>44826</v>
      </c>
      <c r="B4041" t="s">
        <v>4073</v>
      </c>
      <c r="C4041">
        <v>9</v>
      </c>
      <c r="D4041" t="s">
        <v>9</v>
      </c>
      <c r="E4041" t="s">
        <v>10</v>
      </c>
      <c r="F4041" t="s">
        <v>11</v>
      </c>
      <c r="G4041" s="6">
        <f>VLOOKUP(F4041,S$11:$T$15, 2, FALSE)</f>
        <v>2503.6022787783868</v>
      </c>
      <c r="H4041" t="s">
        <v>40</v>
      </c>
      <c r="I4041" s="2">
        <v>3632.65</v>
      </c>
      <c r="J4041" t="str">
        <f t="shared" si="571"/>
        <v>0-17</v>
      </c>
      <c r="K4041" s="2">
        <f t="shared" si="567"/>
        <v>3995.9150000000004</v>
      </c>
      <c r="L4041" s="2">
        <f t="shared" si="572"/>
        <v>3996</v>
      </c>
      <c r="M4041" s="2">
        <f t="shared" si="573"/>
        <v>3996</v>
      </c>
      <c r="N4041" s="2">
        <f t="shared" si="574"/>
        <v>3995</v>
      </c>
      <c r="O4041">
        <f t="shared" si="568"/>
        <v>2022</v>
      </c>
      <c r="P4041" t="str">
        <f t="shared" si="569"/>
        <v>Sep</v>
      </c>
      <c r="Q4041" t="str">
        <f t="shared" si="570"/>
        <v>Sep-2022</v>
      </c>
      <c r="R4041" s="2" t="str">
        <f t="shared" si="575"/>
        <v>CHILDREN</v>
      </c>
    </row>
    <row r="4042" spans="1:18" x14ac:dyDescent="0.35">
      <c r="A4042" s="1">
        <v>44761</v>
      </c>
      <c r="B4042" t="s">
        <v>4074</v>
      </c>
      <c r="C4042">
        <v>27</v>
      </c>
      <c r="D4042" t="s">
        <v>14</v>
      </c>
      <c r="E4042" t="s">
        <v>35</v>
      </c>
      <c r="F4042" t="s">
        <v>16</v>
      </c>
      <c r="G4042" s="6">
        <f>VLOOKUP(F4042,S$11:$T$15, 2, FALSE)</f>
        <v>2509.1716796874998</v>
      </c>
      <c r="H4042" t="s">
        <v>40</v>
      </c>
      <c r="I4042" s="2">
        <v>799.56</v>
      </c>
      <c r="J4042" t="str">
        <f t="shared" si="571"/>
        <v>18-39</v>
      </c>
      <c r="K4042" s="2">
        <f t="shared" si="567"/>
        <v>879.51599999999996</v>
      </c>
      <c r="L4042" s="2">
        <f t="shared" si="572"/>
        <v>880</v>
      </c>
      <c r="M4042" s="2">
        <f t="shared" si="573"/>
        <v>880</v>
      </c>
      <c r="N4042" s="2">
        <f t="shared" si="574"/>
        <v>879</v>
      </c>
      <c r="O4042">
        <f t="shared" si="568"/>
        <v>2022</v>
      </c>
      <c r="P4042" t="str">
        <f t="shared" si="569"/>
        <v>Jul</v>
      </c>
      <c r="Q4042" t="str">
        <f t="shared" si="570"/>
        <v>Jul-2022</v>
      </c>
      <c r="R4042" s="2" t="str">
        <f t="shared" si="575"/>
        <v>ADULTS</v>
      </c>
    </row>
    <row r="4043" spans="1:18" x14ac:dyDescent="0.35">
      <c r="A4043" s="1">
        <v>45165</v>
      </c>
      <c r="B4043" t="s">
        <v>4075</v>
      </c>
      <c r="C4043">
        <v>16</v>
      </c>
      <c r="D4043" t="s">
        <v>9</v>
      </c>
      <c r="E4043" t="s">
        <v>15</v>
      </c>
      <c r="F4043" t="s">
        <v>11</v>
      </c>
      <c r="G4043" s="6">
        <f>VLOOKUP(F4043,S$11:$T$15, 2, FALSE)</f>
        <v>2503.6022787783868</v>
      </c>
      <c r="H4043" t="s">
        <v>28</v>
      </c>
      <c r="I4043" s="2">
        <v>2065.73</v>
      </c>
      <c r="J4043" t="str">
        <f t="shared" si="571"/>
        <v>0-17</v>
      </c>
      <c r="K4043" s="2">
        <f t="shared" si="567"/>
        <v>2272.3030000000003</v>
      </c>
      <c r="L4043" s="2">
        <f t="shared" si="572"/>
        <v>2272</v>
      </c>
      <c r="M4043" s="2">
        <f t="shared" si="573"/>
        <v>2273</v>
      </c>
      <c r="N4043" s="2">
        <f t="shared" si="574"/>
        <v>2272</v>
      </c>
      <c r="O4043">
        <f t="shared" si="568"/>
        <v>2023</v>
      </c>
      <c r="P4043" t="str">
        <f t="shared" si="569"/>
        <v>Aug</v>
      </c>
      <c r="Q4043" t="str">
        <f t="shared" si="570"/>
        <v>Aug-2023</v>
      </c>
      <c r="R4043" s="2" t="str">
        <f t="shared" si="575"/>
        <v>CHILDREN</v>
      </c>
    </row>
    <row r="4044" spans="1:18" x14ac:dyDescent="0.35">
      <c r="A4044" s="1">
        <v>44760</v>
      </c>
      <c r="B4044" t="s">
        <v>4076</v>
      </c>
      <c r="C4044">
        <v>28</v>
      </c>
      <c r="D4044" t="s">
        <v>14</v>
      </c>
      <c r="E4044" t="s">
        <v>25</v>
      </c>
      <c r="F4044" t="s">
        <v>16</v>
      </c>
      <c r="G4044" s="6">
        <f>VLOOKUP(F4044,S$11:$T$15, 2, FALSE)</f>
        <v>2509.1716796874998</v>
      </c>
      <c r="H4044" t="s">
        <v>12</v>
      </c>
      <c r="I4044" s="2">
        <v>4404.37</v>
      </c>
      <c r="J4044" t="str">
        <f t="shared" si="571"/>
        <v>18-39</v>
      </c>
      <c r="K4044" s="2">
        <f t="shared" si="567"/>
        <v>4844.8070000000007</v>
      </c>
      <c r="L4044" s="2">
        <f t="shared" si="572"/>
        <v>4845</v>
      </c>
      <c r="M4044" s="2">
        <f t="shared" si="573"/>
        <v>4845</v>
      </c>
      <c r="N4044" s="2">
        <f t="shared" si="574"/>
        <v>4844</v>
      </c>
      <c r="O4044">
        <f t="shared" si="568"/>
        <v>2022</v>
      </c>
      <c r="P4044" t="str">
        <f t="shared" si="569"/>
        <v>Jul</v>
      </c>
      <c r="Q4044" t="str">
        <f t="shared" si="570"/>
        <v>Jul-2022</v>
      </c>
      <c r="R4044" s="2" t="str">
        <f t="shared" si="575"/>
        <v>ADULTS</v>
      </c>
    </row>
    <row r="4045" spans="1:18" x14ac:dyDescent="0.35">
      <c r="A4045" s="1">
        <v>44739</v>
      </c>
      <c r="B4045" t="s">
        <v>4077</v>
      </c>
      <c r="C4045">
        <v>77</v>
      </c>
      <c r="D4045" t="s">
        <v>14</v>
      </c>
      <c r="E4045" t="s">
        <v>19</v>
      </c>
      <c r="F4045" t="s">
        <v>23</v>
      </c>
      <c r="G4045" s="6">
        <f>VLOOKUP(F4045,S$11:$T$15, 2, FALSE)</f>
        <v>2440.2966694490819</v>
      </c>
      <c r="H4045" t="s">
        <v>40</v>
      </c>
      <c r="I4045" s="2">
        <v>629.57000000000005</v>
      </c>
      <c r="J4045" t="str">
        <f t="shared" si="571"/>
        <v>&gt;59</v>
      </c>
      <c r="K4045" s="2">
        <f t="shared" si="567"/>
        <v>692.52700000000016</v>
      </c>
      <c r="L4045" s="2">
        <f t="shared" si="572"/>
        <v>693</v>
      </c>
      <c r="M4045" s="2">
        <f t="shared" si="573"/>
        <v>693</v>
      </c>
      <c r="N4045" s="2">
        <f t="shared" si="574"/>
        <v>692</v>
      </c>
      <c r="O4045">
        <f t="shared" si="568"/>
        <v>2022</v>
      </c>
      <c r="P4045" t="str">
        <f t="shared" si="569"/>
        <v>Jun</v>
      </c>
      <c r="Q4045" t="str">
        <f t="shared" si="570"/>
        <v>Jun-2022</v>
      </c>
      <c r="R4045" s="2" t="str">
        <f t="shared" si="575"/>
        <v>ADULTS</v>
      </c>
    </row>
    <row r="4046" spans="1:18" x14ac:dyDescent="0.35">
      <c r="A4046" s="1">
        <v>44955</v>
      </c>
      <c r="B4046" t="s">
        <v>4078</v>
      </c>
      <c r="C4046">
        <v>28</v>
      </c>
      <c r="D4046" t="s">
        <v>21</v>
      </c>
      <c r="E4046" t="s">
        <v>27</v>
      </c>
      <c r="F4046" t="s">
        <v>30</v>
      </c>
      <c r="G4046" s="6">
        <f>VLOOKUP(F4046,S$11:$T$15, 2, FALSE)</f>
        <v>2496.7676064257025</v>
      </c>
      <c r="H4046" t="s">
        <v>28</v>
      </c>
      <c r="I4046" s="2">
        <v>1705.01</v>
      </c>
      <c r="J4046" t="str">
        <f t="shared" si="571"/>
        <v>18-39</v>
      </c>
      <c r="K4046" s="2">
        <f t="shared" si="567"/>
        <v>1875.5110000000002</v>
      </c>
      <c r="L4046" s="2">
        <f t="shared" si="572"/>
        <v>1876</v>
      </c>
      <c r="M4046" s="2">
        <f t="shared" si="573"/>
        <v>1876</v>
      </c>
      <c r="N4046" s="2">
        <f t="shared" si="574"/>
        <v>1875</v>
      </c>
      <c r="O4046">
        <f t="shared" si="568"/>
        <v>2023</v>
      </c>
      <c r="P4046" t="str">
        <f t="shared" si="569"/>
        <v>Jan</v>
      </c>
      <c r="Q4046" t="str">
        <f t="shared" si="570"/>
        <v>Jan-2023</v>
      </c>
      <c r="R4046" s="2" t="str">
        <f t="shared" si="575"/>
        <v>ADULTS</v>
      </c>
    </row>
    <row r="4047" spans="1:18" x14ac:dyDescent="0.35">
      <c r="A4047" s="1">
        <v>44680</v>
      </c>
      <c r="B4047" t="s">
        <v>4079</v>
      </c>
      <c r="C4047">
        <v>31</v>
      </c>
      <c r="D4047" t="s">
        <v>14</v>
      </c>
      <c r="E4047" t="s">
        <v>33</v>
      </c>
      <c r="F4047" t="s">
        <v>16</v>
      </c>
      <c r="G4047" s="6">
        <f>VLOOKUP(F4047,S$11:$T$15, 2, FALSE)</f>
        <v>2509.1716796874998</v>
      </c>
      <c r="H4047" t="s">
        <v>17</v>
      </c>
      <c r="I4047" s="2">
        <v>4008.38</v>
      </c>
      <c r="J4047" t="str">
        <f t="shared" si="571"/>
        <v>18-39</v>
      </c>
      <c r="K4047" s="2">
        <f t="shared" si="567"/>
        <v>4409.2180000000008</v>
      </c>
      <c r="L4047" s="2">
        <f t="shared" si="572"/>
        <v>4409</v>
      </c>
      <c r="M4047" s="2">
        <f t="shared" si="573"/>
        <v>4410</v>
      </c>
      <c r="N4047" s="2">
        <f t="shared" si="574"/>
        <v>4409</v>
      </c>
      <c r="O4047">
        <f t="shared" si="568"/>
        <v>2022</v>
      </c>
      <c r="P4047" t="str">
        <f t="shared" si="569"/>
        <v>Apr</v>
      </c>
      <c r="Q4047" t="str">
        <f t="shared" si="570"/>
        <v>Apr-2022</v>
      </c>
      <c r="R4047" s="2" t="str">
        <f t="shared" si="575"/>
        <v>ADULTS</v>
      </c>
    </row>
    <row r="4048" spans="1:18" x14ac:dyDescent="0.35">
      <c r="A4048" s="1">
        <v>44957</v>
      </c>
      <c r="B4048" t="s">
        <v>4080</v>
      </c>
      <c r="C4048">
        <v>28</v>
      </c>
      <c r="D4048" t="s">
        <v>14</v>
      </c>
      <c r="E4048" t="s">
        <v>15</v>
      </c>
      <c r="F4048" t="s">
        <v>23</v>
      </c>
      <c r="G4048" s="6">
        <f>VLOOKUP(F4048,S$11:$T$15, 2, FALSE)</f>
        <v>2440.2966694490819</v>
      </c>
      <c r="H4048" t="s">
        <v>28</v>
      </c>
      <c r="I4048" s="2">
        <v>4714.54</v>
      </c>
      <c r="J4048" t="str">
        <f t="shared" si="571"/>
        <v>18-39</v>
      </c>
      <c r="K4048" s="2">
        <f t="shared" si="567"/>
        <v>5185.9940000000006</v>
      </c>
      <c r="L4048" s="2">
        <f t="shared" si="572"/>
        <v>5186</v>
      </c>
      <c r="M4048" s="2">
        <f t="shared" si="573"/>
        <v>5186</v>
      </c>
      <c r="N4048" s="2">
        <f t="shared" si="574"/>
        <v>5185</v>
      </c>
      <c r="O4048">
        <f t="shared" si="568"/>
        <v>2023</v>
      </c>
      <c r="P4048" t="str">
        <f t="shared" si="569"/>
        <v>Jan</v>
      </c>
      <c r="Q4048" t="str">
        <f t="shared" si="570"/>
        <v>Jan-2023</v>
      </c>
      <c r="R4048" s="2" t="str">
        <f t="shared" si="575"/>
        <v>ADULTS</v>
      </c>
    </row>
    <row r="4049" spans="1:18" x14ac:dyDescent="0.35">
      <c r="A4049" s="1">
        <v>44935</v>
      </c>
      <c r="B4049" t="s">
        <v>4081</v>
      </c>
      <c r="C4049">
        <v>50</v>
      </c>
      <c r="D4049" t="s">
        <v>9</v>
      </c>
      <c r="E4049" t="s">
        <v>33</v>
      </c>
      <c r="F4049" t="s">
        <v>23</v>
      </c>
      <c r="G4049" s="6">
        <f>VLOOKUP(F4049,S$11:$T$15, 2, FALSE)</f>
        <v>2440.2966694490819</v>
      </c>
      <c r="H4049" t="s">
        <v>12</v>
      </c>
      <c r="I4049" s="2">
        <v>4408.8599999999997</v>
      </c>
      <c r="J4049" t="str">
        <f t="shared" si="571"/>
        <v>40-59</v>
      </c>
      <c r="K4049" s="2">
        <f t="shared" si="567"/>
        <v>4849.7460000000001</v>
      </c>
      <c r="L4049" s="2">
        <f t="shared" si="572"/>
        <v>4850</v>
      </c>
      <c r="M4049" s="2">
        <f t="shared" si="573"/>
        <v>4850</v>
      </c>
      <c r="N4049" s="2">
        <f t="shared" si="574"/>
        <v>4849</v>
      </c>
      <c r="O4049">
        <f t="shared" si="568"/>
        <v>2023</v>
      </c>
      <c r="P4049" t="str">
        <f t="shared" si="569"/>
        <v>Jan</v>
      </c>
      <c r="Q4049" t="str">
        <f t="shared" si="570"/>
        <v>Jan-2023</v>
      </c>
      <c r="R4049" s="2" t="str">
        <f t="shared" si="575"/>
        <v>ADULTS</v>
      </c>
    </row>
    <row r="4050" spans="1:18" x14ac:dyDescent="0.35">
      <c r="A4050" s="1">
        <v>45069</v>
      </c>
      <c r="B4050" t="s">
        <v>4082</v>
      </c>
      <c r="C4050">
        <v>82</v>
      </c>
      <c r="D4050" t="s">
        <v>14</v>
      </c>
      <c r="E4050" t="s">
        <v>25</v>
      </c>
      <c r="F4050" t="s">
        <v>23</v>
      </c>
      <c r="G4050" s="6">
        <f>VLOOKUP(F4050,S$11:$T$15, 2, FALSE)</f>
        <v>2440.2966694490819</v>
      </c>
      <c r="H4050" t="s">
        <v>37</v>
      </c>
      <c r="I4050" s="2">
        <v>600.07000000000005</v>
      </c>
      <c r="J4050" t="str">
        <f t="shared" si="571"/>
        <v>&gt;59</v>
      </c>
      <c r="K4050" s="2">
        <f t="shared" si="567"/>
        <v>660.07700000000011</v>
      </c>
      <c r="L4050" s="2">
        <f t="shared" si="572"/>
        <v>660</v>
      </c>
      <c r="M4050" s="2">
        <f t="shared" si="573"/>
        <v>661</v>
      </c>
      <c r="N4050" s="2">
        <f t="shared" si="574"/>
        <v>660</v>
      </c>
      <c r="O4050">
        <f t="shared" si="568"/>
        <v>2023</v>
      </c>
      <c r="P4050" t="str">
        <f t="shared" si="569"/>
        <v>May</v>
      </c>
      <c r="Q4050" t="str">
        <f t="shared" si="570"/>
        <v>May-2023</v>
      </c>
      <c r="R4050" s="2" t="str">
        <f t="shared" si="575"/>
        <v>ADULTS</v>
      </c>
    </row>
    <row r="4051" spans="1:18" x14ac:dyDescent="0.35">
      <c r="A4051" s="1">
        <v>44612</v>
      </c>
      <c r="B4051" t="s">
        <v>4083</v>
      </c>
      <c r="C4051">
        <v>4</v>
      </c>
      <c r="D4051" t="s">
        <v>14</v>
      </c>
      <c r="E4051" t="s">
        <v>22</v>
      </c>
      <c r="F4051" t="s">
        <v>11</v>
      </c>
      <c r="G4051" s="6">
        <f>VLOOKUP(F4051,S$11:$T$15, 2, FALSE)</f>
        <v>2503.6022787783868</v>
      </c>
      <c r="H4051" t="s">
        <v>12</v>
      </c>
      <c r="I4051" s="2">
        <v>1156.21</v>
      </c>
      <c r="J4051" t="str">
        <f t="shared" si="571"/>
        <v>0-17</v>
      </c>
      <c r="K4051" s="2">
        <f t="shared" si="567"/>
        <v>1271.8310000000001</v>
      </c>
      <c r="L4051" s="2">
        <f t="shared" si="572"/>
        <v>1272</v>
      </c>
      <c r="M4051" s="2">
        <f t="shared" si="573"/>
        <v>1272</v>
      </c>
      <c r="N4051" s="2">
        <f t="shared" si="574"/>
        <v>1271</v>
      </c>
      <c r="O4051">
        <f t="shared" si="568"/>
        <v>2022</v>
      </c>
      <c r="P4051" t="str">
        <f t="shared" si="569"/>
        <v>Feb</v>
      </c>
      <c r="Q4051" t="str">
        <f t="shared" si="570"/>
        <v>Feb-2022</v>
      </c>
      <c r="R4051" s="2" t="str">
        <f t="shared" si="575"/>
        <v>CHILDREN</v>
      </c>
    </row>
    <row r="4052" spans="1:18" x14ac:dyDescent="0.35">
      <c r="A4052" s="1">
        <v>45086</v>
      </c>
      <c r="B4052" t="s">
        <v>4084</v>
      </c>
      <c r="C4052">
        <v>76</v>
      </c>
      <c r="D4052" t="s">
        <v>9</v>
      </c>
      <c r="E4052" t="s">
        <v>35</v>
      </c>
      <c r="F4052" t="s">
        <v>30</v>
      </c>
      <c r="G4052" s="6">
        <f>VLOOKUP(F4052,S$11:$T$15, 2, FALSE)</f>
        <v>2496.7676064257025</v>
      </c>
      <c r="H4052" t="s">
        <v>40</v>
      </c>
      <c r="I4052" s="2">
        <v>4297.04</v>
      </c>
      <c r="J4052" t="str">
        <f t="shared" si="571"/>
        <v>&gt;59</v>
      </c>
      <c r="K4052" s="2">
        <f t="shared" si="567"/>
        <v>4726.7440000000006</v>
      </c>
      <c r="L4052" s="2">
        <f t="shared" si="572"/>
        <v>4727</v>
      </c>
      <c r="M4052" s="2">
        <f t="shared" si="573"/>
        <v>4727</v>
      </c>
      <c r="N4052" s="2">
        <f t="shared" si="574"/>
        <v>4726</v>
      </c>
      <c r="O4052">
        <f t="shared" si="568"/>
        <v>2023</v>
      </c>
      <c r="P4052" t="str">
        <f t="shared" si="569"/>
        <v>Jun</v>
      </c>
      <c r="Q4052" t="str">
        <f t="shared" si="570"/>
        <v>Jun-2023</v>
      </c>
      <c r="R4052" s="2" t="str">
        <f t="shared" si="575"/>
        <v>ADULTS</v>
      </c>
    </row>
    <row r="4053" spans="1:18" x14ac:dyDescent="0.35">
      <c r="A4053" s="1">
        <v>45078</v>
      </c>
      <c r="B4053" t="s">
        <v>4085</v>
      </c>
      <c r="C4053">
        <v>47</v>
      </c>
      <c r="D4053" t="s">
        <v>21</v>
      </c>
      <c r="E4053" t="s">
        <v>27</v>
      </c>
      <c r="F4053" t="s">
        <v>16</v>
      </c>
      <c r="G4053" s="6">
        <f>VLOOKUP(F4053,S$11:$T$15, 2, FALSE)</f>
        <v>2509.1716796874998</v>
      </c>
      <c r="H4053" t="s">
        <v>37</v>
      </c>
      <c r="I4053" s="2">
        <v>853.71</v>
      </c>
      <c r="J4053" t="str">
        <f t="shared" si="571"/>
        <v>40-59</v>
      </c>
      <c r="K4053" s="2">
        <f t="shared" si="567"/>
        <v>939.08100000000013</v>
      </c>
      <c r="L4053" s="2">
        <f t="shared" si="572"/>
        <v>939</v>
      </c>
      <c r="M4053" s="2">
        <f t="shared" si="573"/>
        <v>940</v>
      </c>
      <c r="N4053" s="2">
        <f t="shared" si="574"/>
        <v>939</v>
      </c>
      <c r="O4053">
        <f t="shared" si="568"/>
        <v>2023</v>
      </c>
      <c r="P4053" t="str">
        <f t="shared" si="569"/>
        <v>Jun</v>
      </c>
      <c r="Q4053" t="str">
        <f t="shared" si="570"/>
        <v>Jun-2023</v>
      </c>
      <c r="R4053" s="2" t="str">
        <f t="shared" si="575"/>
        <v>ADULTS</v>
      </c>
    </row>
    <row r="4054" spans="1:18" x14ac:dyDescent="0.35">
      <c r="A4054" s="1">
        <v>45056</v>
      </c>
      <c r="B4054" t="s">
        <v>4086</v>
      </c>
      <c r="C4054">
        <v>42</v>
      </c>
      <c r="D4054" t="s">
        <v>9</v>
      </c>
      <c r="E4054" t="s">
        <v>33</v>
      </c>
      <c r="F4054" t="s">
        <v>11</v>
      </c>
      <c r="G4054" s="6">
        <f>VLOOKUP(F4054,S$11:$T$15, 2, FALSE)</f>
        <v>2503.6022787783868</v>
      </c>
      <c r="H4054" t="s">
        <v>17</v>
      </c>
      <c r="I4054" s="2">
        <v>1799.77</v>
      </c>
      <c r="J4054" t="str">
        <f t="shared" si="571"/>
        <v>40-59</v>
      </c>
      <c r="K4054" s="2">
        <f t="shared" si="567"/>
        <v>1979.7470000000001</v>
      </c>
      <c r="L4054" s="2">
        <f t="shared" si="572"/>
        <v>1980</v>
      </c>
      <c r="M4054" s="2">
        <f t="shared" si="573"/>
        <v>1980</v>
      </c>
      <c r="N4054" s="2">
        <f t="shared" si="574"/>
        <v>1979</v>
      </c>
      <c r="O4054">
        <f t="shared" si="568"/>
        <v>2023</v>
      </c>
      <c r="P4054" t="str">
        <f t="shared" si="569"/>
        <v>May</v>
      </c>
      <c r="Q4054" t="str">
        <f t="shared" si="570"/>
        <v>May-2023</v>
      </c>
      <c r="R4054" s="2" t="str">
        <f t="shared" si="575"/>
        <v>ADULTS</v>
      </c>
    </row>
    <row r="4055" spans="1:18" x14ac:dyDescent="0.35">
      <c r="A4055" s="1">
        <v>45110</v>
      </c>
      <c r="B4055" t="s">
        <v>4087</v>
      </c>
      <c r="C4055">
        <v>4</v>
      </c>
      <c r="D4055" t="s">
        <v>21</v>
      </c>
      <c r="E4055" t="s">
        <v>10</v>
      </c>
      <c r="F4055" t="s">
        <v>11</v>
      </c>
      <c r="G4055" s="6">
        <f>VLOOKUP(F4055,S$11:$T$15, 2, FALSE)</f>
        <v>2503.6022787783868</v>
      </c>
      <c r="H4055" t="s">
        <v>40</v>
      </c>
      <c r="I4055" s="2">
        <v>2877.82</v>
      </c>
      <c r="J4055" t="str">
        <f t="shared" si="571"/>
        <v>0-17</v>
      </c>
      <c r="K4055" s="2">
        <f t="shared" si="567"/>
        <v>3165.6020000000003</v>
      </c>
      <c r="L4055" s="2">
        <f t="shared" si="572"/>
        <v>3166</v>
      </c>
      <c r="M4055" s="2">
        <f t="shared" si="573"/>
        <v>3166</v>
      </c>
      <c r="N4055" s="2">
        <f t="shared" si="574"/>
        <v>3165</v>
      </c>
      <c r="O4055">
        <f t="shared" si="568"/>
        <v>2023</v>
      </c>
      <c r="P4055" t="str">
        <f t="shared" si="569"/>
        <v>Jul</v>
      </c>
      <c r="Q4055" t="str">
        <f t="shared" si="570"/>
        <v>Jul-2023</v>
      </c>
      <c r="R4055" s="2" t="str">
        <f t="shared" si="575"/>
        <v>CHILDREN</v>
      </c>
    </row>
    <row r="4056" spans="1:18" x14ac:dyDescent="0.35">
      <c r="A4056" s="1">
        <v>44796</v>
      </c>
      <c r="B4056" t="s">
        <v>4088</v>
      </c>
      <c r="C4056">
        <v>98</v>
      </c>
      <c r="D4056" t="s">
        <v>14</v>
      </c>
      <c r="E4056" t="s">
        <v>25</v>
      </c>
      <c r="F4056" t="s">
        <v>16</v>
      </c>
      <c r="G4056" s="6">
        <f>VLOOKUP(F4056,S$11:$T$15, 2, FALSE)</f>
        <v>2509.1716796874998</v>
      </c>
      <c r="H4056" t="s">
        <v>37</v>
      </c>
      <c r="I4056" s="2">
        <v>790.4</v>
      </c>
      <c r="J4056" t="str">
        <f t="shared" si="571"/>
        <v>&gt;59</v>
      </c>
      <c r="K4056" s="2">
        <f t="shared" si="567"/>
        <v>869.44</v>
      </c>
      <c r="L4056" s="2">
        <f t="shared" si="572"/>
        <v>869</v>
      </c>
      <c r="M4056" s="2">
        <f t="shared" si="573"/>
        <v>870</v>
      </c>
      <c r="N4056" s="2">
        <f t="shared" si="574"/>
        <v>869</v>
      </c>
      <c r="O4056">
        <f t="shared" si="568"/>
        <v>2022</v>
      </c>
      <c r="P4056" t="str">
        <f t="shared" si="569"/>
        <v>Aug</v>
      </c>
      <c r="Q4056" t="str">
        <f t="shared" si="570"/>
        <v>Aug-2022</v>
      </c>
      <c r="R4056" s="2" t="str">
        <f t="shared" si="575"/>
        <v>ADULTS</v>
      </c>
    </row>
    <row r="4057" spans="1:18" x14ac:dyDescent="0.35">
      <c r="A4057" s="1">
        <v>44882</v>
      </c>
      <c r="B4057" t="s">
        <v>4089</v>
      </c>
      <c r="C4057">
        <v>74</v>
      </c>
      <c r="D4057" t="s">
        <v>21</v>
      </c>
      <c r="E4057" t="s">
        <v>15</v>
      </c>
      <c r="F4057" t="s">
        <v>16</v>
      </c>
      <c r="G4057" s="6">
        <f>VLOOKUP(F4057,S$11:$T$15, 2, FALSE)</f>
        <v>2509.1716796874998</v>
      </c>
      <c r="H4057" t="s">
        <v>17</v>
      </c>
      <c r="I4057" s="2">
        <v>1275.22</v>
      </c>
      <c r="J4057" t="str">
        <f t="shared" si="571"/>
        <v>&gt;59</v>
      </c>
      <c r="K4057" s="2">
        <f t="shared" si="567"/>
        <v>1402.7420000000002</v>
      </c>
      <c r="L4057" s="2">
        <f t="shared" si="572"/>
        <v>1403</v>
      </c>
      <c r="M4057" s="2">
        <f t="shared" si="573"/>
        <v>1403</v>
      </c>
      <c r="N4057" s="2">
        <f t="shared" si="574"/>
        <v>1402</v>
      </c>
      <c r="O4057">
        <f t="shared" si="568"/>
        <v>2022</v>
      </c>
      <c r="P4057" t="str">
        <f t="shared" si="569"/>
        <v>Nov</v>
      </c>
      <c r="Q4057" t="str">
        <f t="shared" si="570"/>
        <v>Nov-2022</v>
      </c>
      <c r="R4057" s="2" t="str">
        <f t="shared" si="575"/>
        <v>ADULTS</v>
      </c>
    </row>
    <row r="4058" spans="1:18" x14ac:dyDescent="0.35">
      <c r="A4058" s="1">
        <v>45259</v>
      </c>
      <c r="B4058" t="s">
        <v>4090</v>
      </c>
      <c r="C4058">
        <v>90</v>
      </c>
      <c r="D4058" t="s">
        <v>21</v>
      </c>
      <c r="E4058" t="s">
        <v>25</v>
      </c>
      <c r="F4058" t="s">
        <v>30</v>
      </c>
      <c r="G4058" s="6">
        <f>VLOOKUP(F4058,S$11:$T$15, 2, FALSE)</f>
        <v>2496.7676064257025</v>
      </c>
      <c r="H4058" t="s">
        <v>40</v>
      </c>
      <c r="I4058" s="2">
        <v>814.27</v>
      </c>
      <c r="J4058" t="str">
        <f t="shared" si="571"/>
        <v>&gt;59</v>
      </c>
      <c r="K4058" s="2">
        <f t="shared" si="567"/>
        <v>895.697</v>
      </c>
      <c r="L4058" s="2">
        <f t="shared" si="572"/>
        <v>896</v>
      </c>
      <c r="M4058" s="2">
        <f t="shared" si="573"/>
        <v>896</v>
      </c>
      <c r="N4058" s="2">
        <f t="shared" si="574"/>
        <v>895</v>
      </c>
      <c r="O4058">
        <f t="shared" si="568"/>
        <v>2023</v>
      </c>
      <c r="P4058" t="str">
        <f t="shared" si="569"/>
        <v>Nov</v>
      </c>
      <c r="Q4058" t="str">
        <f t="shared" si="570"/>
        <v>Nov-2023</v>
      </c>
      <c r="R4058" s="2" t="str">
        <f t="shared" si="575"/>
        <v>ADULTS</v>
      </c>
    </row>
    <row r="4059" spans="1:18" x14ac:dyDescent="0.35">
      <c r="A4059" s="1">
        <v>45186</v>
      </c>
      <c r="B4059" t="s">
        <v>4091</v>
      </c>
      <c r="C4059">
        <v>38</v>
      </c>
      <c r="D4059" t="s">
        <v>21</v>
      </c>
      <c r="E4059" t="s">
        <v>22</v>
      </c>
      <c r="F4059" t="s">
        <v>30</v>
      </c>
      <c r="G4059" s="6">
        <f>VLOOKUP(F4059,S$11:$T$15, 2, FALSE)</f>
        <v>2496.7676064257025</v>
      </c>
      <c r="H4059" t="s">
        <v>37</v>
      </c>
      <c r="I4059" s="2">
        <v>3684.1</v>
      </c>
      <c r="J4059" t="str">
        <f t="shared" si="571"/>
        <v>18-39</v>
      </c>
      <c r="K4059" s="2">
        <f t="shared" si="567"/>
        <v>4052.51</v>
      </c>
      <c r="L4059" s="2">
        <f t="shared" si="572"/>
        <v>4053</v>
      </c>
      <c r="M4059" s="2">
        <f t="shared" si="573"/>
        <v>4053</v>
      </c>
      <c r="N4059" s="2">
        <f t="shared" si="574"/>
        <v>4052</v>
      </c>
      <c r="O4059">
        <f t="shared" si="568"/>
        <v>2023</v>
      </c>
      <c r="P4059" t="str">
        <f t="shared" si="569"/>
        <v>Sep</v>
      </c>
      <c r="Q4059" t="str">
        <f t="shared" si="570"/>
        <v>Sep-2023</v>
      </c>
      <c r="R4059" s="2" t="str">
        <f t="shared" si="575"/>
        <v>ADULTS</v>
      </c>
    </row>
    <row r="4060" spans="1:18" x14ac:dyDescent="0.35">
      <c r="A4060" s="1">
        <v>45113</v>
      </c>
      <c r="B4060" t="s">
        <v>4092</v>
      </c>
      <c r="C4060">
        <v>15</v>
      </c>
      <c r="D4060" t="s">
        <v>14</v>
      </c>
      <c r="E4060" t="s">
        <v>27</v>
      </c>
      <c r="F4060" t="s">
        <v>23</v>
      </c>
      <c r="G4060" s="6">
        <f>VLOOKUP(F4060,S$11:$T$15, 2, FALSE)</f>
        <v>2440.2966694490819</v>
      </c>
      <c r="H4060" t="s">
        <v>17</v>
      </c>
      <c r="I4060" s="2">
        <v>131.66999999999999</v>
      </c>
      <c r="J4060" t="str">
        <f t="shared" si="571"/>
        <v>0-17</v>
      </c>
      <c r="K4060" s="2">
        <f t="shared" si="567"/>
        <v>144.83699999999999</v>
      </c>
      <c r="L4060" s="2">
        <f t="shared" si="572"/>
        <v>145</v>
      </c>
      <c r="M4060" s="2">
        <f t="shared" si="573"/>
        <v>145</v>
      </c>
      <c r="N4060" s="2">
        <f t="shared" si="574"/>
        <v>144</v>
      </c>
      <c r="O4060">
        <f t="shared" si="568"/>
        <v>2023</v>
      </c>
      <c r="P4060" t="str">
        <f t="shared" si="569"/>
        <v>Jul</v>
      </c>
      <c r="Q4060" t="str">
        <f t="shared" si="570"/>
        <v>Jul-2023</v>
      </c>
      <c r="R4060" s="2" t="str">
        <f t="shared" si="575"/>
        <v>CHILDREN</v>
      </c>
    </row>
    <row r="4061" spans="1:18" x14ac:dyDescent="0.35">
      <c r="A4061" s="1">
        <v>45105</v>
      </c>
      <c r="B4061" t="s">
        <v>4093</v>
      </c>
      <c r="C4061">
        <v>29</v>
      </c>
      <c r="D4061" t="s">
        <v>14</v>
      </c>
      <c r="E4061" t="s">
        <v>33</v>
      </c>
      <c r="F4061" t="s">
        <v>23</v>
      </c>
      <c r="G4061" s="6">
        <f>VLOOKUP(F4061,S$11:$T$15, 2, FALSE)</f>
        <v>2440.2966694490819</v>
      </c>
      <c r="H4061" t="s">
        <v>28</v>
      </c>
      <c r="I4061" s="2">
        <v>2507.41</v>
      </c>
      <c r="J4061" t="str">
        <f t="shared" si="571"/>
        <v>18-39</v>
      </c>
      <c r="K4061" s="2">
        <f t="shared" si="567"/>
        <v>2758.1509999999998</v>
      </c>
      <c r="L4061" s="2">
        <f t="shared" si="572"/>
        <v>2758</v>
      </c>
      <c r="M4061" s="2">
        <f t="shared" si="573"/>
        <v>2759</v>
      </c>
      <c r="N4061" s="2">
        <f t="shared" si="574"/>
        <v>2758</v>
      </c>
      <c r="O4061">
        <f t="shared" si="568"/>
        <v>2023</v>
      </c>
      <c r="P4061" t="str">
        <f t="shared" si="569"/>
        <v>Jun</v>
      </c>
      <c r="Q4061" t="str">
        <f t="shared" si="570"/>
        <v>Jun-2023</v>
      </c>
      <c r="R4061" s="2" t="str">
        <f t="shared" si="575"/>
        <v>ADULTS</v>
      </c>
    </row>
    <row r="4062" spans="1:18" x14ac:dyDescent="0.35">
      <c r="A4062" s="1">
        <v>44668</v>
      </c>
      <c r="B4062" t="s">
        <v>4094</v>
      </c>
      <c r="C4062">
        <v>67</v>
      </c>
      <c r="D4062" t="s">
        <v>9</v>
      </c>
      <c r="E4062" t="s">
        <v>25</v>
      </c>
      <c r="F4062" t="s">
        <v>23</v>
      </c>
      <c r="G4062" s="6">
        <f>VLOOKUP(F4062,S$11:$T$15, 2, FALSE)</f>
        <v>2440.2966694490819</v>
      </c>
      <c r="H4062" t="s">
        <v>17</v>
      </c>
      <c r="I4062" s="2">
        <v>3660.69</v>
      </c>
      <c r="J4062" t="str">
        <f t="shared" si="571"/>
        <v>&gt;59</v>
      </c>
      <c r="K4062" s="2">
        <f t="shared" si="567"/>
        <v>4026.7590000000005</v>
      </c>
      <c r="L4062" s="2">
        <f t="shared" si="572"/>
        <v>4027</v>
      </c>
      <c r="M4062" s="2">
        <f t="shared" si="573"/>
        <v>4027</v>
      </c>
      <c r="N4062" s="2">
        <f t="shared" si="574"/>
        <v>4026</v>
      </c>
      <c r="O4062">
        <f t="shared" si="568"/>
        <v>2022</v>
      </c>
      <c r="P4062" t="str">
        <f t="shared" si="569"/>
        <v>Apr</v>
      </c>
      <c r="Q4062" t="str">
        <f t="shared" si="570"/>
        <v>Apr-2022</v>
      </c>
      <c r="R4062" s="2" t="str">
        <f t="shared" si="575"/>
        <v>ADULTS</v>
      </c>
    </row>
    <row r="4063" spans="1:18" x14ac:dyDescent="0.35">
      <c r="A4063" s="1">
        <v>44726</v>
      </c>
      <c r="B4063" t="s">
        <v>4095</v>
      </c>
      <c r="C4063">
        <v>56</v>
      </c>
      <c r="D4063" t="s">
        <v>14</v>
      </c>
      <c r="E4063" t="s">
        <v>25</v>
      </c>
      <c r="F4063" t="s">
        <v>30</v>
      </c>
      <c r="G4063" s="6">
        <f>VLOOKUP(F4063,S$11:$T$15, 2, FALSE)</f>
        <v>2496.7676064257025</v>
      </c>
      <c r="H4063" t="s">
        <v>40</v>
      </c>
      <c r="I4063" s="2">
        <v>2930.6</v>
      </c>
      <c r="J4063" t="str">
        <f t="shared" si="571"/>
        <v>40-59</v>
      </c>
      <c r="K4063" s="2">
        <f t="shared" si="567"/>
        <v>3223.6600000000003</v>
      </c>
      <c r="L4063" s="2">
        <f t="shared" si="572"/>
        <v>3224</v>
      </c>
      <c r="M4063" s="2">
        <f t="shared" si="573"/>
        <v>3224</v>
      </c>
      <c r="N4063" s="2">
        <f t="shared" si="574"/>
        <v>3223</v>
      </c>
      <c r="O4063">
        <f t="shared" si="568"/>
        <v>2022</v>
      </c>
      <c r="P4063" t="str">
        <f t="shared" si="569"/>
        <v>Jun</v>
      </c>
      <c r="Q4063" t="str">
        <f t="shared" si="570"/>
        <v>Jun-2022</v>
      </c>
      <c r="R4063" s="2" t="str">
        <f t="shared" si="575"/>
        <v>ADULTS</v>
      </c>
    </row>
    <row r="4064" spans="1:18" x14ac:dyDescent="0.35">
      <c r="A4064" s="1">
        <v>45091</v>
      </c>
      <c r="B4064" t="s">
        <v>4096</v>
      </c>
      <c r="C4064">
        <v>79</v>
      </c>
      <c r="D4064" t="s">
        <v>14</v>
      </c>
      <c r="E4064" t="s">
        <v>35</v>
      </c>
      <c r="F4064" t="s">
        <v>23</v>
      </c>
      <c r="G4064" s="6">
        <f>VLOOKUP(F4064,S$11:$T$15, 2, FALSE)</f>
        <v>2440.2966694490819</v>
      </c>
      <c r="H4064" t="s">
        <v>17</v>
      </c>
      <c r="I4064" s="2">
        <v>3789.75</v>
      </c>
      <c r="J4064" t="str">
        <f t="shared" si="571"/>
        <v>&gt;59</v>
      </c>
      <c r="K4064" s="2">
        <f t="shared" si="567"/>
        <v>4168.7250000000004</v>
      </c>
      <c r="L4064" s="2">
        <f t="shared" si="572"/>
        <v>4169</v>
      </c>
      <c r="M4064" s="2">
        <f t="shared" si="573"/>
        <v>4169</v>
      </c>
      <c r="N4064" s="2">
        <f t="shared" si="574"/>
        <v>4168</v>
      </c>
      <c r="O4064">
        <f t="shared" si="568"/>
        <v>2023</v>
      </c>
      <c r="P4064" t="str">
        <f t="shared" si="569"/>
        <v>Jun</v>
      </c>
      <c r="Q4064" t="str">
        <f t="shared" si="570"/>
        <v>Jun-2023</v>
      </c>
      <c r="R4064" s="2" t="str">
        <f t="shared" si="575"/>
        <v>ADULTS</v>
      </c>
    </row>
    <row r="4065" spans="1:18" x14ac:dyDescent="0.35">
      <c r="A4065" s="1">
        <v>44915</v>
      </c>
      <c r="B4065" t="s">
        <v>4097</v>
      </c>
      <c r="C4065">
        <v>24</v>
      </c>
      <c r="D4065" t="s">
        <v>21</v>
      </c>
      <c r="E4065" t="s">
        <v>27</v>
      </c>
      <c r="F4065" t="s">
        <v>16</v>
      </c>
      <c r="G4065" s="6">
        <f>VLOOKUP(F4065,S$11:$T$15, 2, FALSE)</f>
        <v>2509.1716796874998</v>
      </c>
      <c r="H4065" t="s">
        <v>37</v>
      </c>
      <c r="I4065" s="2">
        <v>4901.5</v>
      </c>
      <c r="J4065" t="str">
        <f t="shared" si="571"/>
        <v>18-39</v>
      </c>
      <c r="K4065" s="2">
        <f t="shared" si="567"/>
        <v>5391.6500000000005</v>
      </c>
      <c r="L4065" s="2">
        <f t="shared" si="572"/>
        <v>5392</v>
      </c>
      <c r="M4065" s="2">
        <f t="shared" si="573"/>
        <v>5392</v>
      </c>
      <c r="N4065" s="2">
        <f t="shared" si="574"/>
        <v>5391</v>
      </c>
      <c r="O4065">
        <f t="shared" si="568"/>
        <v>2022</v>
      </c>
      <c r="P4065" t="str">
        <f t="shared" si="569"/>
        <v>Dec</v>
      </c>
      <c r="Q4065" t="str">
        <f t="shared" si="570"/>
        <v>Dec-2022</v>
      </c>
      <c r="R4065" s="2" t="str">
        <f t="shared" si="575"/>
        <v>ADULTS</v>
      </c>
    </row>
    <row r="4066" spans="1:18" x14ac:dyDescent="0.35">
      <c r="A4066" s="1">
        <v>44795</v>
      </c>
      <c r="B4066" t="s">
        <v>4098</v>
      </c>
      <c r="C4066">
        <v>26</v>
      </c>
      <c r="D4066" t="s">
        <v>9</v>
      </c>
      <c r="E4066" t="s">
        <v>19</v>
      </c>
      <c r="F4066" t="s">
        <v>23</v>
      </c>
      <c r="G4066" s="6">
        <f>VLOOKUP(F4066,S$11:$T$15, 2, FALSE)</f>
        <v>2440.2966694490819</v>
      </c>
      <c r="H4066" t="s">
        <v>40</v>
      </c>
      <c r="I4066" s="2">
        <v>979.5</v>
      </c>
      <c r="J4066" t="str">
        <f t="shared" si="571"/>
        <v>18-39</v>
      </c>
      <c r="K4066" s="2">
        <f t="shared" si="567"/>
        <v>1077.45</v>
      </c>
      <c r="L4066" s="2">
        <f t="shared" si="572"/>
        <v>1077</v>
      </c>
      <c r="M4066" s="2">
        <f t="shared" si="573"/>
        <v>1078</v>
      </c>
      <c r="N4066" s="2">
        <f t="shared" si="574"/>
        <v>1077</v>
      </c>
      <c r="O4066">
        <f t="shared" si="568"/>
        <v>2022</v>
      </c>
      <c r="P4066" t="str">
        <f t="shared" si="569"/>
        <v>Aug</v>
      </c>
      <c r="Q4066" t="str">
        <f t="shared" si="570"/>
        <v>Aug-2022</v>
      </c>
      <c r="R4066" s="2" t="str">
        <f t="shared" si="575"/>
        <v>ADULTS</v>
      </c>
    </row>
    <row r="4067" spans="1:18" x14ac:dyDescent="0.35">
      <c r="A4067" s="1">
        <v>44566</v>
      </c>
      <c r="B4067" t="s">
        <v>4099</v>
      </c>
      <c r="C4067">
        <v>31</v>
      </c>
      <c r="D4067" t="s">
        <v>9</v>
      </c>
      <c r="E4067" t="s">
        <v>35</v>
      </c>
      <c r="F4067" t="s">
        <v>11</v>
      </c>
      <c r="G4067" s="6">
        <f>VLOOKUP(F4067,S$11:$T$15, 2, FALSE)</f>
        <v>2503.6022787783868</v>
      </c>
      <c r="H4067" t="s">
        <v>28</v>
      </c>
      <c r="I4067" s="2">
        <v>3951.59</v>
      </c>
      <c r="J4067" t="str">
        <f t="shared" si="571"/>
        <v>18-39</v>
      </c>
      <c r="K4067" s="2">
        <f t="shared" si="567"/>
        <v>4346.7490000000007</v>
      </c>
      <c r="L4067" s="2">
        <f t="shared" si="572"/>
        <v>4347</v>
      </c>
      <c r="M4067" s="2">
        <f t="shared" si="573"/>
        <v>4347</v>
      </c>
      <c r="N4067" s="2">
        <f t="shared" si="574"/>
        <v>4346</v>
      </c>
      <c r="O4067">
        <f t="shared" si="568"/>
        <v>2022</v>
      </c>
      <c r="P4067" t="str">
        <f t="shared" si="569"/>
        <v>Jan</v>
      </c>
      <c r="Q4067" t="str">
        <f t="shared" si="570"/>
        <v>Jan-2022</v>
      </c>
      <c r="R4067" s="2" t="str">
        <f t="shared" si="575"/>
        <v>ADULTS</v>
      </c>
    </row>
    <row r="4068" spans="1:18" x14ac:dyDescent="0.35">
      <c r="A4068" s="1">
        <v>45258</v>
      </c>
      <c r="B4068" t="s">
        <v>4100</v>
      </c>
      <c r="C4068">
        <v>89</v>
      </c>
      <c r="D4068" t="s">
        <v>14</v>
      </c>
      <c r="E4068" t="s">
        <v>33</v>
      </c>
      <c r="F4068" t="s">
        <v>23</v>
      </c>
      <c r="G4068" s="6">
        <f>VLOOKUP(F4068,S$11:$T$15, 2, FALSE)</f>
        <v>2440.2966694490819</v>
      </c>
      <c r="H4068" t="s">
        <v>12</v>
      </c>
      <c r="I4068" s="2">
        <v>4061.99</v>
      </c>
      <c r="J4068" t="str">
        <f t="shared" si="571"/>
        <v>&gt;59</v>
      </c>
      <c r="K4068" s="2">
        <f t="shared" si="567"/>
        <v>4468.1890000000003</v>
      </c>
      <c r="L4068" s="2">
        <f t="shared" si="572"/>
        <v>4468</v>
      </c>
      <c r="M4068" s="2">
        <f t="shared" si="573"/>
        <v>4469</v>
      </c>
      <c r="N4068" s="2">
        <f t="shared" si="574"/>
        <v>4468</v>
      </c>
      <c r="O4068">
        <f t="shared" si="568"/>
        <v>2023</v>
      </c>
      <c r="P4068" t="str">
        <f t="shared" si="569"/>
        <v>Nov</v>
      </c>
      <c r="Q4068" t="str">
        <f t="shared" si="570"/>
        <v>Nov-2023</v>
      </c>
      <c r="R4068" s="2" t="str">
        <f t="shared" si="575"/>
        <v>ADULTS</v>
      </c>
    </row>
    <row r="4069" spans="1:18" x14ac:dyDescent="0.35">
      <c r="A4069" s="1">
        <v>45163</v>
      </c>
      <c r="B4069" t="s">
        <v>4101</v>
      </c>
      <c r="C4069">
        <v>91</v>
      </c>
      <c r="D4069" t="s">
        <v>21</v>
      </c>
      <c r="E4069" t="s">
        <v>33</v>
      </c>
      <c r="F4069" t="s">
        <v>30</v>
      </c>
      <c r="G4069" s="6">
        <f>VLOOKUP(F4069,S$11:$T$15, 2, FALSE)</f>
        <v>2496.7676064257025</v>
      </c>
      <c r="H4069" t="s">
        <v>37</v>
      </c>
      <c r="I4069" s="2">
        <v>585.82000000000005</v>
      </c>
      <c r="J4069" t="str">
        <f t="shared" si="571"/>
        <v>&gt;59</v>
      </c>
      <c r="K4069" s="2">
        <f t="shared" si="567"/>
        <v>644.40200000000016</v>
      </c>
      <c r="L4069" s="2">
        <f t="shared" si="572"/>
        <v>644</v>
      </c>
      <c r="M4069" s="2">
        <f t="shared" si="573"/>
        <v>645</v>
      </c>
      <c r="N4069" s="2">
        <f t="shared" si="574"/>
        <v>644</v>
      </c>
      <c r="O4069">
        <f t="shared" si="568"/>
        <v>2023</v>
      </c>
      <c r="P4069" t="str">
        <f t="shared" si="569"/>
        <v>Aug</v>
      </c>
      <c r="Q4069" t="str">
        <f t="shared" si="570"/>
        <v>Aug-2023</v>
      </c>
      <c r="R4069" s="2" t="str">
        <f t="shared" si="575"/>
        <v>ADULTS</v>
      </c>
    </row>
    <row r="4070" spans="1:18" x14ac:dyDescent="0.35">
      <c r="A4070" s="1">
        <v>44783</v>
      </c>
      <c r="B4070" t="s">
        <v>4102</v>
      </c>
      <c r="C4070">
        <v>76</v>
      </c>
      <c r="D4070" t="s">
        <v>14</v>
      </c>
      <c r="E4070" t="s">
        <v>10</v>
      </c>
      <c r="F4070" t="s">
        <v>30</v>
      </c>
      <c r="G4070" s="6">
        <f>VLOOKUP(F4070,S$11:$T$15, 2, FALSE)</f>
        <v>2496.7676064257025</v>
      </c>
      <c r="H4070" t="s">
        <v>28</v>
      </c>
      <c r="I4070" s="2">
        <v>1611.21</v>
      </c>
      <c r="J4070" t="str">
        <f t="shared" si="571"/>
        <v>&gt;59</v>
      </c>
      <c r="K4070" s="2">
        <f t="shared" si="567"/>
        <v>1772.3310000000001</v>
      </c>
      <c r="L4070" s="2">
        <f t="shared" si="572"/>
        <v>1772</v>
      </c>
      <c r="M4070" s="2">
        <f t="shared" si="573"/>
        <v>1773</v>
      </c>
      <c r="N4070" s="2">
        <f t="shared" si="574"/>
        <v>1772</v>
      </c>
      <c r="O4070">
        <f t="shared" si="568"/>
        <v>2022</v>
      </c>
      <c r="P4070" t="str">
        <f t="shared" si="569"/>
        <v>Aug</v>
      </c>
      <c r="Q4070" t="str">
        <f t="shared" si="570"/>
        <v>Aug-2022</v>
      </c>
      <c r="R4070" s="2" t="str">
        <f t="shared" si="575"/>
        <v>ADULTS</v>
      </c>
    </row>
    <row r="4071" spans="1:18" x14ac:dyDescent="0.35">
      <c r="A4071" s="1">
        <v>44909</v>
      </c>
      <c r="B4071" t="s">
        <v>4103</v>
      </c>
      <c r="C4071">
        <v>1</v>
      </c>
      <c r="D4071" t="s">
        <v>21</v>
      </c>
      <c r="E4071" t="s">
        <v>33</v>
      </c>
      <c r="F4071" t="s">
        <v>23</v>
      </c>
      <c r="G4071" s="6">
        <f>VLOOKUP(F4071,S$11:$T$15, 2, FALSE)</f>
        <v>2440.2966694490819</v>
      </c>
      <c r="H4071" t="s">
        <v>37</v>
      </c>
      <c r="I4071" s="2">
        <v>4004.32</v>
      </c>
      <c r="J4071" t="str">
        <f t="shared" si="571"/>
        <v>0-17</v>
      </c>
      <c r="K4071" s="2">
        <f t="shared" si="567"/>
        <v>4404.7520000000004</v>
      </c>
      <c r="L4071" s="2">
        <f t="shared" si="572"/>
        <v>4405</v>
      </c>
      <c r="M4071" s="2">
        <f t="shared" si="573"/>
        <v>4405</v>
      </c>
      <c r="N4071" s="2">
        <f t="shared" si="574"/>
        <v>4404</v>
      </c>
      <c r="O4071">
        <f t="shared" si="568"/>
        <v>2022</v>
      </c>
      <c r="P4071" t="str">
        <f t="shared" si="569"/>
        <v>Dec</v>
      </c>
      <c r="Q4071" t="str">
        <f t="shared" si="570"/>
        <v>Dec-2022</v>
      </c>
      <c r="R4071" s="2" t="str">
        <f t="shared" si="575"/>
        <v>CHILDREN</v>
      </c>
    </row>
    <row r="4072" spans="1:18" x14ac:dyDescent="0.35">
      <c r="A4072" s="1">
        <v>45205</v>
      </c>
      <c r="B4072" t="s">
        <v>4104</v>
      </c>
      <c r="C4072">
        <v>20</v>
      </c>
      <c r="D4072" t="s">
        <v>21</v>
      </c>
      <c r="E4072" t="s">
        <v>33</v>
      </c>
      <c r="F4072" t="s">
        <v>16</v>
      </c>
      <c r="G4072" s="6">
        <f>VLOOKUP(F4072,S$11:$T$15, 2, FALSE)</f>
        <v>2509.1716796874998</v>
      </c>
      <c r="H4072" t="s">
        <v>12</v>
      </c>
      <c r="I4072" s="2">
        <v>3762.16</v>
      </c>
      <c r="J4072" t="str">
        <f t="shared" si="571"/>
        <v>18-39</v>
      </c>
      <c r="K4072" s="2">
        <f t="shared" si="567"/>
        <v>4138.3760000000002</v>
      </c>
      <c r="L4072" s="2">
        <f t="shared" si="572"/>
        <v>4138</v>
      </c>
      <c r="M4072" s="2">
        <f t="shared" si="573"/>
        <v>4139</v>
      </c>
      <c r="N4072" s="2">
        <f t="shared" si="574"/>
        <v>4138</v>
      </c>
      <c r="O4072">
        <f t="shared" si="568"/>
        <v>2023</v>
      </c>
      <c r="P4072" t="str">
        <f t="shared" si="569"/>
        <v>Oct</v>
      </c>
      <c r="Q4072" t="str">
        <f t="shared" si="570"/>
        <v>Oct-2023</v>
      </c>
      <c r="R4072" s="2" t="str">
        <f t="shared" si="575"/>
        <v>ADULTS</v>
      </c>
    </row>
    <row r="4073" spans="1:18" x14ac:dyDescent="0.35">
      <c r="A4073" s="1">
        <v>44714</v>
      </c>
      <c r="B4073" t="s">
        <v>4105</v>
      </c>
      <c r="C4073">
        <v>2</v>
      </c>
      <c r="D4073" t="s">
        <v>14</v>
      </c>
      <c r="E4073" t="s">
        <v>25</v>
      </c>
      <c r="F4073" t="s">
        <v>30</v>
      </c>
      <c r="G4073" s="6">
        <f>VLOOKUP(F4073,S$11:$T$15, 2, FALSE)</f>
        <v>2496.7676064257025</v>
      </c>
      <c r="H4073" t="s">
        <v>17</v>
      </c>
      <c r="I4073" s="2">
        <v>418.04</v>
      </c>
      <c r="J4073" t="str">
        <f t="shared" si="571"/>
        <v>0-17</v>
      </c>
      <c r="K4073" s="2">
        <f t="shared" si="567"/>
        <v>459.84400000000005</v>
      </c>
      <c r="L4073" s="2">
        <f t="shared" si="572"/>
        <v>460</v>
      </c>
      <c r="M4073" s="2">
        <f t="shared" si="573"/>
        <v>460</v>
      </c>
      <c r="N4073" s="2">
        <f t="shared" si="574"/>
        <v>459</v>
      </c>
      <c r="O4073">
        <f t="shared" si="568"/>
        <v>2022</v>
      </c>
      <c r="P4073" t="str">
        <f t="shared" si="569"/>
        <v>Jun</v>
      </c>
      <c r="Q4073" t="str">
        <f t="shared" si="570"/>
        <v>Jun-2022</v>
      </c>
      <c r="R4073" s="2" t="str">
        <f t="shared" si="575"/>
        <v>CHILDREN</v>
      </c>
    </row>
    <row r="4074" spans="1:18" x14ac:dyDescent="0.35">
      <c r="A4074" s="1">
        <v>44904</v>
      </c>
      <c r="B4074" t="s">
        <v>4106</v>
      </c>
      <c r="C4074">
        <v>9</v>
      </c>
      <c r="D4074" t="s">
        <v>21</v>
      </c>
      <c r="E4074" t="s">
        <v>10</v>
      </c>
      <c r="F4074" t="s">
        <v>23</v>
      </c>
      <c r="G4074" s="6">
        <f>VLOOKUP(F4074,S$11:$T$15, 2, FALSE)</f>
        <v>2440.2966694490819</v>
      </c>
      <c r="H4074" t="s">
        <v>28</v>
      </c>
      <c r="I4074" s="2">
        <v>4622.21</v>
      </c>
      <c r="J4074" t="str">
        <f t="shared" si="571"/>
        <v>0-17</v>
      </c>
      <c r="K4074" s="2">
        <f t="shared" si="567"/>
        <v>5084.4310000000005</v>
      </c>
      <c r="L4074" s="2">
        <f t="shared" si="572"/>
        <v>5084</v>
      </c>
      <c r="M4074" s="2">
        <f t="shared" si="573"/>
        <v>5085</v>
      </c>
      <c r="N4074" s="2">
        <f t="shared" si="574"/>
        <v>5084</v>
      </c>
      <c r="O4074">
        <f t="shared" si="568"/>
        <v>2022</v>
      </c>
      <c r="P4074" t="str">
        <f t="shared" si="569"/>
        <v>Dec</v>
      </c>
      <c r="Q4074" t="str">
        <f t="shared" si="570"/>
        <v>Dec-2022</v>
      </c>
      <c r="R4074" s="2" t="str">
        <f t="shared" si="575"/>
        <v>CHILDREN</v>
      </c>
    </row>
    <row r="4075" spans="1:18" x14ac:dyDescent="0.35">
      <c r="A4075" s="1">
        <v>45037</v>
      </c>
      <c r="B4075" t="s">
        <v>4107</v>
      </c>
      <c r="C4075">
        <v>7</v>
      </c>
      <c r="D4075" t="s">
        <v>21</v>
      </c>
      <c r="E4075" t="s">
        <v>15</v>
      </c>
      <c r="F4075" t="s">
        <v>11</v>
      </c>
      <c r="G4075" s="6">
        <f>VLOOKUP(F4075,S$11:$T$15, 2, FALSE)</f>
        <v>2503.6022787783868</v>
      </c>
      <c r="H4075" t="s">
        <v>40</v>
      </c>
      <c r="I4075" s="2">
        <v>255.32</v>
      </c>
      <c r="J4075" t="str">
        <f t="shared" si="571"/>
        <v>0-17</v>
      </c>
      <c r="K4075" s="2">
        <f t="shared" si="567"/>
        <v>280.85200000000003</v>
      </c>
      <c r="L4075" s="2">
        <f t="shared" si="572"/>
        <v>281</v>
      </c>
      <c r="M4075" s="2">
        <f t="shared" si="573"/>
        <v>281</v>
      </c>
      <c r="N4075" s="2">
        <f t="shared" si="574"/>
        <v>280</v>
      </c>
      <c r="O4075">
        <f t="shared" si="568"/>
        <v>2023</v>
      </c>
      <c r="P4075" t="str">
        <f t="shared" si="569"/>
        <v>Apr</v>
      </c>
      <c r="Q4075" t="str">
        <f t="shared" si="570"/>
        <v>Apr-2023</v>
      </c>
      <c r="R4075" s="2" t="str">
        <f t="shared" si="575"/>
        <v>CHILDREN</v>
      </c>
    </row>
    <row r="4076" spans="1:18" x14ac:dyDescent="0.35">
      <c r="A4076" s="1">
        <v>44816</v>
      </c>
      <c r="B4076" t="s">
        <v>4108</v>
      </c>
      <c r="C4076">
        <v>91</v>
      </c>
      <c r="D4076" t="s">
        <v>14</v>
      </c>
      <c r="E4076" t="s">
        <v>19</v>
      </c>
      <c r="F4076" t="s">
        <v>16</v>
      </c>
      <c r="G4076" s="6">
        <f>VLOOKUP(F4076,S$11:$T$15, 2, FALSE)</f>
        <v>2509.1716796874998</v>
      </c>
      <c r="H4076" t="s">
        <v>17</v>
      </c>
      <c r="I4076" s="2">
        <v>3982.13</v>
      </c>
      <c r="J4076" t="str">
        <f t="shared" si="571"/>
        <v>&gt;59</v>
      </c>
      <c r="K4076" s="2">
        <f t="shared" si="567"/>
        <v>4380.3430000000008</v>
      </c>
      <c r="L4076" s="2">
        <f t="shared" si="572"/>
        <v>4380</v>
      </c>
      <c r="M4076" s="2">
        <f t="shared" si="573"/>
        <v>4381</v>
      </c>
      <c r="N4076" s="2">
        <f t="shared" si="574"/>
        <v>4380</v>
      </c>
      <c r="O4076">
        <f t="shared" si="568"/>
        <v>2022</v>
      </c>
      <c r="P4076" t="str">
        <f t="shared" si="569"/>
        <v>Sep</v>
      </c>
      <c r="Q4076" t="str">
        <f t="shared" si="570"/>
        <v>Sep-2022</v>
      </c>
      <c r="R4076" s="2" t="str">
        <f t="shared" si="575"/>
        <v>ADULTS</v>
      </c>
    </row>
    <row r="4077" spans="1:18" x14ac:dyDescent="0.35">
      <c r="A4077" s="1">
        <v>45186</v>
      </c>
      <c r="B4077" t="s">
        <v>4109</v>
      </c>
      <c r="C4077">
        <v>6</v>
      </c>
      <c r="D4077" t="s">
        <v>21</v>
      </c>
      <c r="E4077" t="s">
        <v>10</v>
      </c>
      <c r="F4077" t="s">
        <v>23</v>
      </c>
      <c r="G4077" s="6">
        <f>VLOOKUP(F4077,S$11:$T$15, 2, FALSE)</f>
        <v>2440.2966694490819</v>
      </c>
      <c r="H4077" t="s">
        <v>40</v>
      </c>
      <c r="I4077" s="2">
        <v>3581.31</v>
      </c>
      <c r="J4077" t="str">
        <f t="shared" si="571"/>
        <v>0-17</v>
      </c>
      <c r="K4077" s="2">
        <f t="shared" si="567"/>
        <v>3939.4410000000003</v>
      </c>
      <c r="L4077" s="2">
        <f t="shared" si="572"/>
        <v>3939</v>
      </c>
      <c r="M4077" s="2">
        <f t="shared" si="573"/>
        <v>3940</v>
      </c>
      <c r="N4077" s="2">
        <f t="shared" si="574"/>
        <v>3939</v>
      </c>
      <c r="O4077">
        <f t="shared" si="568"/>
        <v>2023</v>
      </c>
      <c r="P4077" t="str">
        <f t="shared" si="569"/>
        <v>Sep</v>
      </c>
      <c r="Q4077" t="str">
        <f t="shared" si="570"/>
        <v>Sep-2023</v>
      </c>
      <c r="R4077" s="2" t="str">
        <f t="shared" si="575"/>
        <v>CHILDREN</v>
      </c>
    </row>
    <row r="4078" spans="1:18" x14ac:dyDescent="0.35">
      <c r="A4078" s="1">
        <v>45231</v>
      </c>
      <c r="B4078" t="s">
        <v>4110</v>
      </c>
      <c r="C4078">
        <v>69</v>
      </c>
      <c r="D4078" t="s">
        <v>9</v>
      </c>
      <c r="E4078" t="s">
        <v>19</v>
      </c>
      <c r="F4078" t="s">
        <v>23</v>
      </c>
      <c r="G4078" s="6">
        <f>VLOOKUP(F4078,S$11:$T$15, 2, FALSE)</f>
        <v>2440.2966694490819</v>
      </c>
      <c r="H4078" t="s">
        <v>37</v>
      </c>
      <c r="I4078" s="2">
        <v>2748.25</v>
      </c>
      <c r="J4078" t="str">
        <f t="shared" si="571"/>
        <v>&gt;59</v>
      </c>
      <c r="K4078" s="2">
        <f t="shared" si="567"/>
        <v>3023.0750000000003</v>
      </c>
      <c r="L4078" s="2">
        <f t="shared" si="572"/>
        <v>3023</v>
      </c>
      <c r="M4078" s="2">
        <f t="shared" si="573"/>
        <v>3024</v>
      </c>
      <c r="N4078" s="2">
        <f t="shared" si="574"/>
        <v>3023</v>
      </c>
      <c r="O4078">
        <f t="shared" si="568"/>
        <v>2023</v>
      </c>
      <c r="P4078" t="str">
        <f t="shared" si="569"/>
        <v>Nov</v>
      </c>
      <c r="Q4078" t="str">
        <f t="shared" si="570"/>
        <v>Nov-2023</v>
      </c>
      <c r="R4078" s="2" t="str">
        <f t="shared" si="575"/>
        <v>ADULTS</v>
      </c>
    </row>
    <row r="4079" spans="1:18" x14ac:dyDescent="0.35">
      <c r="A4079" s="1">
        <v>44760</v>
      </c>
      <c r="B4079" t="s">
        <v>4111</v>
      </c>
      <c r="C4079">
        <v>72</v>
      </c>
      <c r="D4079" t="s">
        <v>14</v>
      </c>
      <c r="E4079" t="s">
        <v>22</v>
      </c>
      <c r="F4079" t="s">
        <v>30</v>
      </c>
      <c r="G4079" s="6">
        <f>VLOOKUP(F4079,S$11:$T$15, 2, FALSE)</f>
        <v>2496.7676064257025</v>
      </c>
      <c r="H4079" t="s">
        <v>40</v>
      </c>
      <c r="I4079" s="2">
        <v>3177.39</v>
      </c>
      <c r="J4079" t="str">
        <f t="shared" si="571"/>
        <v>&gt;59</v>
      </c>
      <c r="K4079" s="2">
        <f t="shared" si="567"/>
        <v>3495.1290000000004</v>
      </c>
      <c r="L4079" s="2">
        <f t="shared" si="572"/>
        <v>3495</v>
      </c>
      <c r="M4079" s="2">
        <f t="shared" si="573"/>
        <v>3496</v>
      </c>
      <c r="N4079" s="2">
        <f t="shared" si="574"/>
        <v>3495</v>
      </c>
      <c r="O4079">
        <f t="shared" si="568"/>
        <v>2022</v>
      </c>
      <c r="P4079" t="str">
        <f t="shared" si="569"/>
        <v>Jul</v>
      </c>
      <c r="Q4079" t="str">
        <f t="shared" si="570"/>
        <v>Jul-2022</v>
      </c>
      <c r="R4079" s="2" t="str">
        <f t="shared" si="575"/>
        <v>ADULTS</v>
      </c>
    </row>
    <row r="4080" spans="1:18" x14ac:dyDescent="0.35">
      <c r="A4080" s="1">
        <v>45205</v>
      </c>
      <c r="B4080" t="s">
        <v>4112</v>
      </c>
      <c r="C4080">
        <v>37</v>
      </c>
      <c r="D4080" t="s">
        <v>9</v>
      </c>
      <c r="E4080" t="s">
        <v>15</v>
      </c>
      <c r="F4080" t="s">
        <v>30</v>
      </c>
      <c r="G4080" s="6">
        <f>VLOOKUP(F4080,S$11:$T$15, 2, FALSE)</f>
        <v>2496.7676064257025</v>
      </c>
      <c r="H4080" t="s">
        <v>17</v>
      </c>
      <c r="I4080" s="2">
        <v>2909.23</v>
      </c>
      <c r="J4080" t="str">
        <f t="shared" si="571"/>
        <v>18-39</v>
      </c>
      <c r="K4080" s="2">
        <f t="shared" si="567"/>
        <v>3200.1530000000002</v>
      </c>
      <c r="L4080" s="2">
        <f t="shared" si="572"/>
        <v>3200</v>
      </c>
      <c r="M4080" s="2">
        <f t="shared" si="573"/>
        <v>3201</v>
      </c>
      <c r="N4080" s="2">
        <f t="shared" si="574"/>
        <v>3200</v>
      </c>
      <c r="O4080">
        <f t="shared" si="568"/>
        <v>2023</v>
      </c>
      <c r="P4080" t="str">
        <f t="shared" si="569"/>
        <v>Oct</v>
      </c>
      <c r="Q4080" t="str">
        <f t="shared" si="570"/>
        <v>Oct-2023</v>
      </c>
      <c r="R4080" s="2" t="str">
        <f t="shared" si="575"/>
        <v>ADULTS</v>
      </c>
    </row>
    <row r="4081" spans="1:18" x14ac:dyDescent="0.35">
      <c r="A4081" s="1">
        <v>45104</v>
      </c>
      <c r="B4081" t="s">
        <v>4113</v>
      </c>
      <c r="C4081">
        <v>70</v>
      </c>
      <c r="D4081" t="s">
        <v>14</v>
      </c>
      <c r="E4081" t="s">
        <v>15</v>
      </c>
      <c r="F4081" t="s">
        <v>11</v>
      </c>
      <c r="G4081" s="6">
        <f>VLOOKUP(F4081,S$11:$T$15, 2, FALSE)</f>
        <v>2503.6022787783868</v>
      </c>
      <c r="H4081" t="s">
        <v>17</v>
      </c>
      <c r="I4081" s="2">
        <v>1728.56</v>
      </c>
      <c r="J4081" t="str">
        <f t="shared" si="571"/>
        <v>&gt;59</v>
      </c>
      <c r="K4081" s="2">
        <f t="shared" si="567"/>
        <v>1901.4160000000002</v>
      </c>
      <c r="L4081" s="2">
        <f t="shared" si="572"/>
        <v>1901</v>
      </c>
      <c r="M4081" s="2">
        <f t="shared" si="573"/>
        <v>1902</v>
      </c>
      <c r="N4081" s="2">
        <f t="shared" si="574"/>
        <v>1901</v>
      </c>
      <c r="O4081">
        <f t="shared" si="568"/>
        <v>2023</v>
      </c>
      <c r="P4081" t="str">
        <f t="shared" si="569"/>
        <v>Jun</v>
      </c>
      <c r="Q4081" t="str">
        <f t="shared" si="570"/>
        <v>Jun-2023</v>
      </c>
      <c r="R4081" s="2" t="str">
        <f t="shared" si="575"/>
        <v>ADULTS</v>
      </c>
    </row>
    <row r="4082" spans="1:18" x14ac:dyDescent="0.35">
      <c r="A4082" s="1">
        <v>45257</v>
      </c>
      <c r="B4082" t="s">
        <v>4114</v>
      </c>
      <c r="C4082">
        <v>49</v>
      </c>
      <c r="D4082" t="s">
        <v>14</v>
      </c>
      <c r="E4082" t="s">
        <v>35</v>
      </c>
      <c r="F4082" t="s">
        <v>23</v>
      </c>
      <c r="G4082" s="6">
        <f>VLOOKUP(F4082,S$11:$T$15, 2, FALSE)</f>
        <v>2440.2966694490819</v>
      </c>
      <c r="H4082" t="s">
        <v>28</v>
      </c>
      <c r="I4082" s="2">
        <v>2829.96</v>
      </c>
      <c r="J4082" t="str">
        <f t="shared" si="571"/>
        <v>40-59</v>
      </c>
      <c r="K4082" s="2">
        <f t="shared" si="567"/>
        <v>3112.9560000000001</v>
      </c>
      <c r="L4082" s="2">
        <f t="shared" si="572"/>
        <v>3113</v>
      </c>
      <c r="M4082" s="2">
        <f t="shared" si="573"/>
        <v>3113</v>
      </c>
      <c r="N4082" s="2">
        <f t="shared" si="574"/>
        <v>3112</v>
      </c>
      <c r="O4082">
        <f t="shared" si="568"/>
        <v>2023</v>
      </c>
      <c r="P4082" t="str">
        <f t="shared" si="569"/>
        <v>Nov</v>
      </c>
      <c r="Q4082" t="str">
        <f t="shared" si="570"/>
        <v>Nov-2023</v>
      </c>
      <c r="R4082" s="2" t="str">
        <f t="shared" si="575"/>
        <v>ADULTS</v>
      </c>
    </row>
    <row r="4083" spans="1:18" x14ac:dyDescent="0.35">
      <c r="A4083" s="1">
        <v>44903</v>
      </c>
      <c r="B4083" t="s">
        <v>4115</v>
      </c>
      <c r="C4083">
        <v>70</v>
      </c>
      <c r="D4083" t="s">
        <v>9</v>
      </c>
      <c r="E4083" t="s">
        <v>35</v>
      </c>
      <c r="F4083" t="s">
        <v>30</v>
      </c>
      <c r="G4083" s="6">
        <f>VLOOKUP(F4083,S$11:$T$15, 2, FALSE)</f>
        <v>2496.7676064257025</v>
      </c>
      <c r="H4083" t="s">
        <v>40</v>
      </c>
      <c r="I4083" s="2">
        <v>1772.98</v>
      </c>
      <c r="J4083" t="str">
        <f t="shared" si="571"/>
        <v>&gt;59</v>
      </c>
      <c r="K4083" s="2">
        <f t="shared" si="567"/>
        <v>1950.2780000000002</v>
      </c>
      <c r="L4083" s="2">
        <f t="shared" si="572"/>
        <v>1950</v>
      </c>
      <c r="M4083" s="2">
        <f t="shared" si="573"/>
        <v>1951</v>
      </c>
      <c r="N4083" s="2">
        <f t="shared" si="574"/>
        <v>1950</v>
      </c>
      <c r="O4083">
        <f t="shared" si="568"/>
        <v>2022</v>
      </c>
      <c r="P4083" t="str">
        <f t="shared" si="569"/>
        <v>Dec</v>
      </c>
      <c r="Q4083" t="str">
        <f t="shared" si="570"/>
        <v>Dec-2022</v>
      </c>
      <c r="R4083" s="2" t="str">
        <f t="shared" si="575"/>
        <v>ADULTS</v>
      </c>
    </row>
    <row r="4084" spans="1:18" x14ac:dyDescent="0.35">
      <c r="A4084" s="1">
        <v>44932</v>
      </c>
      <c r="B4084" t="s">
        <v>4116</v>
      </c>
      <c r="C4084">
        <v>31</v>
      </c>
      <c r="D4084" t="s">
        <v>14</v>
      </c>
      <c r="E4084" t="s">
        <v>15</v>
      </c>
      <c r="F4084" t="s">
        <v>23</v>
      </c>
      <c r="G4084" s="6">
        <f>VLOOKUP(F4084,S$11:$T$15, 2, FALSE)</f>
        <v>2440.2966694490819</v>
      </c>
      <c r="H4084" t="s">
        <v>28</v>
      </c>
      <c r="I4084" s="2">
        <v>2131.42</v>
      </c>
      <c r="J4084" t="str">
        <f t="shared" si="571"/>
        <v>18-39</v>
      </c>
      <c r="K4084" s="2">
        <f t="shared" si="567"/>
        <v>2344.5620000000004</v>
      </c>
      <c r="L4084" s="2">
        <f t="shared" si="572"/>
        <v>2345</v>
      </c>
      <c r="M4084" s="2">
        <f t="shared" si="573"/>
        <v>2345</v>
      </c>
      <c r="N4084" s="2">
        <f t="shared" si="574"/>
        <v>2344</v>
      </c>
      <c r="O4084">
        <f t="shared" si="568"/>
        <v>2023</v>
      </c>
      <c r="P4084" t="str">
        <f t="shared" si="569"/>
        <v>Jan</v>
      </c>
      <c r="Q4084" t="str">
        <f t="shared" si="570"/>
        <v>Jan-2023</v>
      </c>
      <c r="R4084" s="2" t="str">
        <f t="shared" si="575"/>
        <v>ADULTS</v>
      </c>
    </row>
    <row r="4085" spans="1:18" x14ac:dyDescent="0.35">
      <c r="A4085" s="1">
        <v>44708</v>
      </c>
      <c r="B4085" t="s">
        <v>4117</v>
      </c>
      <c r="C4085">
        <v>1</v>
      </c>
      <c r="D4085" t="s">
        <v>21</v>
      </c>
      <c r="E4085" t="s">
        <v>33</v>
      </c>
      <c r="F4085" t="s">
        <v>11</v>
      </c>
      <c r="G4085" s="6">
        <f>VLOOKUP(F4085,S$11:$T$15, 2, FALSE)</f>
        <v>2503.6022787783868</v>
      </c>
      <c r="H4085" t="s">
        <v>37</v>
      </c>
      <c r="I4085" s="2">
        <v>3167.61</v>
      </c>
      <c r="J4085" t="str">
        <f t="shared" si="571"/>
        <v>0-17</v>
      </c>
      <c r="K4085" s="2">
        <f t="shared" si="567"/>
        <v>3484.3710000000005</v>
      </c>
      <c r="L4085" s="2">
        <f t="shared" si="572"/>
        <v>3484</v>
      </c>
      <c r="M4085" s="2">
        <f t="shared" si="573"/>
        <v>3485</v>
      </c>
      <c r="N4085" s="2">
        <f t="shared" si="574"/>
        <v>3484</v>
      </c>
      <c r="O4085">
        <f t="shared" si="568"/>
        <v>2022</v>
      </c>
      <c r="P4085" t="str">
        <f t="shared" si="569"/>
        <v>May</v>
      </c>
      <c r="Q4085" t="str">
        <f t="shared" si="570"/>
        <v>May-2022</v>
      </c>
      <c r="R4085" s="2" t="str">
        <f t="shared" si="575"/>
        <v>CHILDREN</v>
      </c>
    </row>
    <row r="4086" spans="1:18" x14ac:dyDescent="0.35">
      <c r="A4086" s="1">
        <v>44681</v>
      </c>
      <c r="B4086" t="s">
        <v>4118</v>
      </c>
      <c r="C4086">
        <v>4</v>
      </c>
      <c r="D4086" t="s">
        <v>9</v>
      </c>
      <c r="E4086" t="s">
        <v>22</v>
      </c>
      <c r="F4086" t="s">
        <v>16</v>
      </c>
      <c r="G4086" s="6">
        <f>VLOOKUP(F4086,S$11:$T$15, 2, FALSE)</f>
        <v>2509.1716796874998</v>
      </c>
      <c r="H4086" t="s">
        <v>28</v>
      </c>
      <c r="I4086" s="2">
        <v>2245.0100000000002</v>
      </c>
      <c r="J4086" t="str">
        <f t="shared" si="571"/>
        <v>0-17</v>
      </c>
      <c r="K4086" s="2">
        <f t="shared" si="567"/>
        <v>2469.5110000000004</v>
      </c>
      <c r="L4086" s="2">
        <f t="shared" si="572"/>
        <v>2470</v>
      </c>
      <c r="M4086" s="2">
        <f t="shared" si="573"/>
        <v>2470</v>
      </c>
      <c r="N4086" s="2">
        <f t="shared" si="574"/>
        <v>2469</v>
      </c>
      <c r="O4086">
        <f t="shared" si="568"/>
        <v>2022</v>
      </c>
      <c r="P4086" t="str">
        <f t="shared" si="569"/>
        <v>Apr</v>
      </c>
      <c r="Q4086" t="str">
        <f t="shared" si="570"/>
        <v>Apr-2022</v>
      </c>
      <c r="R4086" s="2" t="str">
        <f t="shared" si="575"/>
        <v>CHILDREN</v>
      </c>
    </row>
    <row r="4087" spans="1:18" x14ac:dyDescent="0.35">
      <c r="A4087" s="1">
        <v>44660</v>
      </c>
      <c r="B4087" t="s">
        <v>4119</v>
      </c>
      <c r="C4087">
        <v>53</v>
      </c>
      <c r="D4087" t="s">
        <v>21</v>
      </c>
      <c r="E4087" t="s">
        <v>10</v>
      </c>
      <c r="F4087" t="s">
        <v>11</v>
      </c>
      <c r="G4087" s="6">
        <f>VLOOKUP(F4087,S$11:$T$15, 2, FALSE)</f>
        <v>2503.6022787783868</v>
      </c>
      <c r="H4087" t="s">
        <v>12</v>
      </c>
      <c r="I4087" s="2">
        <v>170.68</v>
      </c>
      <c r="J4087" t="str">
        <f t="shared" si="571"/>
        <v>40-59</v>
      </c>
      <c r="K4087" s="2">
        <f t="shared" si="567"/>
        <v>187.74800000000002</v>
      </c>
      <c r="L4087" s="2">
        <f t="shared" si="572"/>
        <v>188</v>
      </c>
      <c r="M4087" s="2">
        <f t="shared" si="573"/>
        <v>188</v>
      </c>
      <c r="N4087" s="2">
        <f t="shared" si="574"/>
        <v>187</v>
      </c>
      <c r="O4087">
        <f t="shared" si="568"/>
        <v>2022</v>
      </c>
      <c r="P4087" t="str">
        <f t="shared" si="569"/>
        <v>Apr</v>
      </c>
      <c r="Q4087" t="str">
        <f t="shared" si="570"/>
        <v>Apr-2022</v>
      </c>
      <c r="R4087" s="2" t="str">
        <f t="shared" si="575"/>
        <v>ADULTS</v>
      </c>
    </row>
    <row r="4088" spans="1:18" x14ac:dyDescent="0.35">
      <c r="A4088" s="1">
        <v>44859</v>
      </c>
      <c r="B4088" t="s">
        <v>4120</v>
      </c>
      <c r="C4088">
        <v>4</v>
      </c>
      <c r="D4088" t="s">
        <v>9</v>
      </c>
      <c r="E4088" t="s">
        <v>10</v>
      </c>
      <c r="F4088" t="s">
        <v>11</v>
      </c>
      <c r="G4088" s="6">
        <f>VLOOKUP(F4088,S$11:$T$15, 2, FALSE)</f>
        <v>2503.6022787783868</v>
      </c>
      <c r="H4088" t="s">
        <v>17</v>
      </c>
      <c r="I4088" s="2">
        <v>735.43</v>
      </c>
      <c r="J4088" t="str">
        <f t="shared" si="571"/>
        <v>0-17</v>
      </c>
      <c r="K4088" s="2">
        <f t="shared" si="567"/>
        <v>808.97299999999996</v>
      </c>
      <c r="L4088" s="2">
        <f t="shared" si="572"/>
        <v>809</v>
      </c>
      <c r="M4088" s="2">
        <f t="shared" si="573"/>
        <v>809</v>
      </c>
      <c r="N4088" s="2">
        <f t="shared" si="574"/>
        <v>808</v>
      </c>
      <c r="O4088">
        <f t="shared" si="568"/>
        <v>2022</v>
      </c>
      <c r="P4088" t="str">
        <f t="shared" si="569"/>
        <v>Oct</v>
      </c>
      <c r="Q4088" t="str">
        <f t="shared" si="570"/>
        <v>Oct-2022</v>
      </c>
      <c r="R4088" s="2" t="str">
        <f t="shared" si="575"/>
        <v>CHILDREN</v>
      </c>
    </row>
    <row r="4089" spans="1:18" x14ac:dyDescent="0.35">
      <c r="A4089" s="1">
        <v>44562</v>
      </c>
      <c r="B4089" t="s">
        <v>4121</v>
      </c>
      <c r="C4089">
        <v>43</v>
      </c>
      <c r="D4089" t="s">
        <v>14</v>
      </c>
      <c r="E4089" t="s">
        <v>10</v>
      </c>
      <c r="F4089" t="s">
        <v>11</v>
      </c>
      <c r="G4089" s="6">
        <f>VLOOKUP(F4089,S$11:$T$15, 2, FALSE)</f>
        <v>2503.6022787783868</v>
      </c>
      <c r="H4089" t="s">
        <v>28</v>
      </c>
      <c r="I4089" s="2">
        <v>4137.97</v>
      </c>
      <c r="J4089" t="str">
        <f t="shared" si="571"/>
        <v>40-59</v>
      </c>
      <c r="K4089" s="2">
        <f t="shared" si="567"/>
        <v>4551.7670000000007</v>
      </c>
      <c r="L4089" s="2">
        <f t="shared" si="572"/>
        <v>4552</v>
      </c>
      <c r="M4089" s="2">
        <f t="shared" si="573"/>
        <v>4552</v>
      </c>
      <c r="N4089" s="2">
        <f t="shared" si="574"/>
        <v>4551</v>
      </c>
      <c r="O4089">
        <f t="shared" si="568"/>
        <v>2022</v>
      </c>
      <c r="P4089" t="str">
        <f t="shared" si="569"/>
        <v>Jan</v>
      </c>
      <c r="Q4089" t="str">
        <f t="shared" si="570"/>
        <v>Jan-2022</v>
      </c>
      <c r="R4089" s="2" t="str">
        <f t="shared" si="575"/>
        <v>ADULTS</v>
      </c>
    </row>
    <row r="4090" spans="1:18" x14ac:dyDescent="0.35">
      <c r="A4090" s="1">
        <v>45224</v>
      </c>
      <c r="B4090" t="s">
        <v>4122</v>
      </c>
      <c r="C4090">
        <v>19</v>
      </c>
      <c r="D4090" t="s">
        <v>9</v>
      </c>
      <c r="E4090" t="s">
        <v>25</v>
      </c>
      <c r="F4090" t="s">
        <v>11</v>
      </c>
      <c r="G4090" s="6">
        <f>VLOOKUP(F4090,S$11:$T$15, 2, FALSE)</f>
        <v>2503.6022787783868</v>
      </c>
      <c r="H4090" t="s">
        <v>37</v>
      </c>
      <c r="I4090" s="2">
        <v>3309.36</v>
      </c>
      <c r="J4090" t="str">
        <f t="shared" si="571"/>
        <v>18-39</v>
      </c>
      <c r="K4090" s="2">
        <f t="shared" si="567"/>
        <v>3640.2960000000003</v>
      </c>
      <c r="L4090" s="2">
        <f t="shared" si="572"/>
        <v>3640</v>
      </c>
      <c r="M4090" s="2">
        <f t="shared" si="573"/>
        <v>3641</v>
      </c>
      <c r="N4090" s="2">
        <f t="shared" si="574"/>
        <v>3640</v>
      </c>
      <c r="O4090">
        <f t="shared" si="568"/>
        <v>2023</v>
      </c>
      <c r="P4090" t="str">
        <f t="shared" si="569"/>
        <v>Oct</v>
      </c>
      <c r="Q4090" t="str">
        <f t="shared" si="570"/>
        <v>Oct-2023</v>
      </c>
      <c r="R4090" s="2" t="str">
        <f t="shared" si="575"/>
        <v>ADULTS</v>
      </c>
    </row>
    <row r="4091" spans="1:18" x14ac:dyDescent="0.35">
      <c r="A4091" s="1">
        <v>44804</v>
      </c>
      <c r="B4091" t="s">
        <v>4123</v>
      </c>
      <c r="C4091">
        <v>36</v>
      </c>
      <c r="D4091" t="s">
        <v>9</v>
      </c>
      <c r="E4091" t="s">
        <v>33</v>
      </c>
      <c r="F4091" t="s">
        <v>16</v>
      </c>
      <c r="G4091" s="6">
        <f>VLOOKUP(F4091,S$11:$T$15, 2, FALSE)</f>
        <v>2509.1716796874998</v>
      </c>
      <c r="H4091" t="s">
        <v>40</v>
      </c>
      <c r="I4091" s="2">
        <v>4291.13</v>
      </c>
      <c r="J4091" t="str">
        <f t="shared" si="571"/>
        <v>18-39</v>
      </c>
      <c r="K4091" s="2">
        <f t="shared" si="567"/>
        <v>4720.2430000000004</v>
      </c>
      <c r="L4091" s="2">
        <f t="shared" si="572"/>
        <v>4720</v>
      </c>
      <c r="M4091" s="2">
        <f t="shared" si="573"/>
        <v>4721</v>
      </c>
      <c r="N4091" s="2">
        <f t="shared" si="574"/>
        <v>4720</v>
      </c>
      <c r="O4091">
        <f t="shared" si="568"/>
        <v>2022</v>
      </c>
      <c r="P4091" t="str">
        <f t="shared" si="569"/>
        <v>Aug</v>
      </c>
      <c r="Q4091" t="str">
        <f t="shared" si="570"/>
        <v>Aug-2022</v>
      </c>
      <c r="R4091" s="2" t="str">
        <f t="shared" si="575"/>
        <v>ADULTS</v>
      </c>
    </row>
    <row r="4092" spans="1:18" x14ac:dyDescent="0.35">
      <c r="A4092" s="1">
        <v>45110</v>
      </c>
      <c r="B4092" t="s">
        <v>4124</v>
      </c>
      <c r="C4092">
        <v>24</v>
      </c>
      <c r="D4092" t="s">
        <v>14</v>
      </c>
      <c r="E4092" t="s">
        <v>19</v>
      </c>
      <c r="F4092" t="s">
        <v>16</v>
      </c>
      <c r="G4092" s="6">
        <f>VLOOKUP(F4092,S$11:$T$15, 2, FALSE)</f>
        <v>2509.1716796874998</v>
      </c>
      <c r="H4092" t="s">
        <v>40</v>
      </c>
      <c r="I4092" s="2">
        <v>3050.47</v>
      </c>
      <c r="J4092" t="str">
        <f t="shared" si="571"/>
        <v>18-39</v>
      </c>
      <c r="K4092" s="2">
        <f t="shared" si="567"/>
        <v>3355.5169999999998</v>
      </c>
      <c r="L4092" s="2">
        <f t="shared" si="572"/>
        <v>3356</v>
      </c>
      <c r="M4092" s="2">
        <f t="shared" si="573"/>
        <v>3356</v>
      </c>
      <c r="N4092" s="2">
        <f t="shared" si="574"/>
        <v>3355</v>
      </c>
      <c r="O4092">
        <f t="shared" si="568"/>
        <v>2023</v>
      </c>
      <c r="P4092" t="str">
        <f t="shared" si="569"/>
        <v>Jul</v>
      </c>
      <c r="Q4092" t="str">
        <f t="shared" si="570"/>
        <v>Jul-2023</v>
      </c>
      <c r="R4092" s="2" t="str">
        <f t="shared" si="575"/>
        <v>ADULTS</v>
      </c>
    </row>
    <row r="4093" spans="1:18" x14ac:dyDescent="0.35">
      <c r="A4093" s="1">
        <v>45143</v>
      </c>
      <c r="B4093" t="s">
        <v>4125</v>
      </c>
      <c r="C4093">
        <v>99</v>
      </c>
      <c r="D4093" t="s">
        <v>9</v>
      </c>
      <c r="E4093" t="s">
        <v>15</v>
      </c>
      <c r="F4093" t="s">
        <v>16</v>
      </c>
      <c r="G4093" s="6">
        <f>VLOOKUP(F4093,S$11:$T$15, 2, FALSE)</f>
        <v>2509.1716796874998</v>
      </c>
      <c r="H4093" t="s">
        <v>40</v>
      </c>
      <c r="I4093" s="2">
        <v>356.29</v>
      </c>
      <c r="J4093" t="str">
        <f t="shared" si="571"/>
        <v>&gt;59</v>
      </c>
      <c r="K4093" s="2">
        <f t="shared" si="567"/>
        <v>391.91900000000004</v>
      </c>
      <c r="L4093" s="2">
        <f t="shared" si="572"/>
        <v>392</v>
      </c>
      <c r="M4093" s="2">
        <f t="shared" si="573"/>
        <v>392</v>
      </c>
      <c r="N4093" s="2">
        <f t="shared" si="574"/>
        <v>391</v>
      </c>
      <c r="O4093">
        <f t="shared" si="568"/>
        <v>2023</v>
      </c>
      <c r="P4093" t="str">
        <f t="shared" si="569"/>
        <v>Aug</v>
      </c>
      <c r="Q4093" t="str">
        <f t="shared" si="570"/>
        <v>Aug-2023</v>
      </c>
      <c r="R4093" s="2" t="str">
        <f t="shared" si="575"/>
        <v>ADULTS</v>
      </c>
    </row>
    <row r="4094" spans="1:18" x14ac:dyDescent="0.35">
      <c r="A4094" s="1">
        <v>44823</v>
      </c>
      <c r="B4094" t="s">
        <v>4126</v>
      </c>
      <c r="C4094">
        <v>72</v>
      </c>
      <c r="D4094" t="s">
        <v>14</v>
      </c>
      <c r="E4094" t="s">
        <v>15</v>
      </c>
      <c r="F4094" t="s">
        <v>16</v>
      </c>
      <c r="G4094" s="6">
        <f>VLOOKUP(F4094,S$11:$T$15, 2, FALSE)</f>
        <v>2509.1716796874998</v>
      </c>
      <c r="H4094" t="s">
        <v>12</v>
      </c>
      <c r="I4094" s="2">
        <v>3765.2</v>
      </c>
      <c r="J4094" t="str">
        <f t="shared" si="571"/>
        <v>&gt;59</v>
      </c>
      <c r="K4094" s="2">
        <f t="shared" si="567"/>
        <v>4141.72</v>
      </c>
      <c r="L4094" s="2">
        <f t="shared" si="572"/>
        <v>4142</v>
      </c>
      <c r="M4094" s="2">
        <f t="shared" si="573"/>
        <v>4142</v>
      </c>
      <c r="N4094" s="2">
        <f t="shared" si="574"/>
        <v>4141</v>
      </c>
      <c r="O4094">
        <f t="shared" si="568"/>
        <v>2022</v>
      </c>
      <c r="P4094" t="str">
        <f t="shared" si="569"/>
        <v>Sep</v>
      </c>
      <c r="Q4094" t="str">
        <f t="shared" si="570"/>
        <v>Sep-2022</v>
      </c>
      <c r="R4094" s="2" t="str">
        <f t="shared" si="575"/>
        <v>ADULTS</v>
      </c>
    </row>
    <row r="4095" spans="1:18" x14ac:dyDescent="0.35">
      <c r="A4095" s="1">
        <v>44868</v>
      </c>
      <c r="B4095" t="s">
        <v>4127</v>
      </c>
      <c r="C4095">
        <v>40</v>
      </c>
      <c r="D4095" t="s">
        <v>21</v>
      </c>
      <c r="E4095" t="s">
        <v>22</v>
      </c>
      <c r="F4095" t="s">
        <v>11</v>
      </c>
      <c r="G4095" s="6">
        <f>VLOOKUP(F4095,S$11:$T$15, 2, FALSE)</f>
        <v>2503.6022787783868</v>
      </c>
      <c r="H4095" t="s">
        <v>17</v>
      </c>
      <c r="I4095" s="2">
        <v>647.87</v>
      </c>
      <c r="J4095" t="str">
        <f t="shared" si="571"/>
        <v>40-59</v>
      </c>
      <c r="K4095" s="2">
        <f t="shared" si="567"/>
        <v>712.65700000000004</v>
      </c>
      <c r="L4095" s="2">
        <f t="shared" si="572"/>
        <v>713</v>
      </c>
      <c r="M4095" s="2">
        <f t="shared" si="573"/>
        <v>713</v>
      </c>
      <c r="N4095" s="2">
        <f t="shared" si="574"/>
        <v>712</v>
      </c>
      <c r="O4095">
        <f t="shared" si="568"/>
        <v>2022</v>
      </c>
      <c r="P4095" t="str">
        <f t="shared" si="569"/>
        <v>Nov</v>
      </c>
      <c r="Q4095" t="str">
        <f t="shared" si="570"/>
        <v>Nov-2022</v>
      </c>
      <c r="R4095" s="2" t="str">
        <f t="shared" si="575"/>
        <v>ADULTS</v>
      </c>
    </row>
    <row r="4096" spans="1:18" x14ac:dyDescent="0.35">
      <c r="A4096" s="1">
        <v>45076</v>
      </c>
      <c r="B4096" t="s">
        <v>4128</v>
      </c>
      <c r="C4096">
        <v>43</v>
      </c>
      <c r="D4096" t="s">
        <v>21</v>
      </c>
      <c r="E4096" t="s">
        <v>33</v>
      </c>
      <c r="F4096" t="s">
        <v>11</v>
      </c>
      <c r="G4096" s="6">
        <f>VLOOKUP(F4096,S$11:$T$15, 2, FALSE)</f>
        <v>2503.6022787783868</v>
      </c>
      <c r="H4096" t="s">
        <v>12</v>
      </c>
      <c r="I4096" s="2">
        <v>2469.9299999999998</v>
      </c>
      <c r="J4096" t="str">
        <f t="shared" si="571"/>
        <v>40-59</v>
      </c>
      <c r="K4096" s="2">
        <f t="shared" si="567"/>
        <v>2716.9230000000002</v>
      </c>
      <c r="L4096" s="2">
        <f t="shared" si="572"/>
        <v>2717</v>
      </c>
      <c r="M4096" s="2">
        <f t="shared" si="573"/>
        <v>2717</v>
      </c>
      <c r="N4096" s="2">
        <f t="shared" si="574"/>
        <v>2716</v>
      </c>
      <c r="O4096">
        <f t="shared" si="568"/>
        <v>2023</v>
      </c>
      <c r="P4096" t="str">
        <f t="shared" si="569"/>
        <v>May</v>
      </c>
      <c r="Q4096" t="str">
        <f t="shared" si="570"/>
        <v>May-2023</v>
      </c>
      <c r="R4096" s="2" t="str">
        <f t="shared" si="575"/>
        <v>ADULTS</v>
      </c>
    </row>
    <row r="4097" spans="1:18" x14ac:dyDescent="0.35">
      <c r="A4097" s="1">
        <v>44609</v>
      </c>
      <c r="B4097" t="s">
        <v>4129</v>
      </c>
      <c r="C4097">
        <v>43</v>
      </c>
      <c r="D4097" t="s">
        <v>14</v>
      </c>
      <c r="E4097" t="s">
        <v>35</v>
      </c>
      <c r="F4097" t="s">
        <v>23</v>
      </c>
      <c r="G4097" s="6">
        <f>VLOOKUP(F4097,S$11:$T$15, 2, FALSE)</f>
        <v>2440.2966694490819</v>
      </c>
      <c r="H4097" t="s">
        <v>37</v>
      </c>
      <c r="I4097" s="2">
        <v>3445.32</v>
      </c>
      <c r="J4097" t="str">
        <f t="shared" si="571"/>
        <v>40-59</v>
      </c>
      <c r="K4097" s="2">
        <f t="shared" si="567"/>
        <v>3789.8520000000003</v>
      </c>
      <c r="L4097" s="2">
        <f t="shared" si="572"/>
        <v>3790</v>
      </c>
      <c r="M4097" s="2">
        <f t="shared" si="573"/>
        <v>3790</v>
      </c>
      <c r="N4097" s="2">
        <f t="shared" si="574"/>
        <v>3789</v>
      </c>
      <c r="O4097">
        <f t="shared" si="568"/>
        <v>2022</v>
      </c>
      <c r="P4097" t="str">
        <f t="shared" si="569"/>
        <v>Feb</v>
      </c>
      <c r="Q4097" t="str">
        <f t="shared" si="570"/>
        <v>Feb-2022</v>
      </c>
      <c r="R4097" s="2" t="str">
        <f t="shared" si="575"/>
        <v>ADULTS</v>
      </c>
    </row>
    <row r="4098" spans="1:18" x14ac:dyDescent="0.35">
      <c r="A4098" s="1">
        <v>45000</v>
      </c>
      <c r="B4098" t="s">
        <v>4130</v>
      </c>
      <c r="C4098">
        <v>34</v>
      </c>
      <c r="D4098" t="s">
        <v>21</v>
      </c>
      <c r="E4098" t="s">
        <v>33</v>
      </c>
      <c r="F4098" t="s">
        <v>23</v>
      </c>
      <c r="G4098" s="6">
        <f>VLOOKUP(F4098,S$11:$T$15, 2, FALSE)</f>
        <v>2440.2966694490819</v>
      </c>
      <c r="H4098" t="s">
        <v>28</v>
      </c>
      <c r="I4098" s="2">
        <v>3751.81</v>
      </c>
      <c r="J4098" t="str">
        <f t="shared" si="571"/>
        <v>18-39</v>
      </c>
      <c r="K4098" s="2">
        <f t="shared" ref="K4098:K4161" si="576">I4098*1.1</f>
        <v>4126.991</v>
      </c>
      <c r="L4098" s="2">
        <f t="shared" si="572"/>
        <v>4127</v>
      </c>
      <c r="M4098" s="2">
        <f t="shared" si="573"/>
        <v>4127</v>
      </c>
      <c r="N4098" s="2">
        <f t="shared" si="574"/>
        <v>4126</v>
      </c>
      <c r="O4098">
        <f t="shared" ref="O4098:O4161" si="577">YEAR(A4098)</f>
        <v>2023</v>
      </c>
      <c r="P4098" t="str">
        <f t="shared" ref="P4098:P4161" si="578">TEXT(A4098, "MMM")</f>
        <v>Mar</v>
      </c>
      <c r="Q4098" t="str">
        <f t="shared" ref="Q4098:Q4161" si="579">TEXT(A4098, "MMM-YYYY")</f>
        <v>Mar-2023</v>
      </c>
      <c r="R4098" s="2" t="str">
        <f t="shared" si="575"/>
        <v>ADULTS</v>
      </c>
    </row>
    <row r="4099" spans="1:18" x14ac:dyDescent="0.35">
      <c r="A4099" s="1">
        <v>44568</v>
      </c>
      <c r="B4099" t="s">
        <v>4131</v>
      </c>
      <c r="C4099">
        <v>56</v>
      </c>
      <c r="D4099" t="s">
        <v>9</v>
      </c>
      <c r="E4099" t="s">
        <v>19</v>
      </c>
      <c r="F4099" t="s">
        <v>30</v>
      </c>
      <c r="G4099" s="6">
        <f>VLOOKUP(F4099,S$11:$T$15, 2, FALSE)</f>
        <v>2496.7676064257025</v>
      </c>
      <c r="H4099" t="s">
        <v>17</v>
      </c>
      <c r="I4099" s="2">
        <v>2508.04</v>
      </c>
      <c r="J4099" t="str">
        <f t="shared" ref="J4099:J4162" si="580">IF(C4099&lt;=17,"0-17",IF(C4099&lt;=39, "18-39", IF(C4099&lt;=59, "40-59", "&gt;59")))</f>
        <v>40-59</v>
      </c>
      <c r="K4099" s="2">
        <f t="shared" si="576"/>
        <v>2758.8440000000001</v>
      </c>
      <c r="L4099" s="2">
        <f t="shared" ref="L4099:L4162" si="581">ROUND(K4099, 0)</f>
        <v>2759</v>
      </c>
      <c r="M4099" s="2">
        <f t="shared" ref="M4099:M4162" si="582">ROUNDUP(K4099, 0)</f>
        <v>2759</v>
      </c>
      <c r="N4099" s="2">
        <f t="shared" ref="N4099:N4162" si="583">ROUNDDOWN(K4099,0)</f>
        <v>2758</v>
      </c>
      <c r="O4099">
        <f t="shared" si="577"/>
        <v>2022</v>
      </c>
      <c r="P4099" t="str">
        <f t="shared" si="578"/>
        <v>Jan</v>
      </c>
      <c r="Q4099" t="str">
        <f t="shared" si="579"/>
        <v>Jan-2022</v>
      </c>
      <c r="R4099" s="2" t="str">
        <f t="shared" ref="R4099:R4162" si="584">IF(C4099&gt;=18, "ADULTS", "CHILDREN")</f>
        <v>ADULTS</v>
      </c>
    </row>
    <row r="4100" spans="1:18" x14ac:dyDescent="0.35">
      <c r="A4100" s="1">
        <v>44920</v>
      </c>
      <c r="B4100" t="s">
        <v>4132</v>
      </c>
      <c r="C4100">
        <v>48</v>
      </c>
      <c r="D4100" t="s">
        <v>21</v>
      </c>
      <c r="E4100" t="s">
        <v>10</v>
      </c>
      <c r="F4100" t="s">
        <v>23</v>
      </c>
      <c r="G4100" s="6">
        <f>VLOOKUP(F4100,S$11:$T$15, 2, FALSE)</f>
        <v>2440.2966694490819</v>
      </c>
      <c r="H4100" t="s">
        <v>28</v>
      </c>
      <c r="I4100" s="2">
        <v>1687.86</v>
      </c>
      <c r="J4100" t="str">
        <f t="shared" si="580"/>
        <v>40-59</v>
      </c>
      <c r="K4100" s="2">
        <f t="shared" si="576"/>
        <v>1856.646</v>
      </c>
      <c r="L4100" s="2">
        <f t="shared" si="581"/>
        <v>1857</v>
      </c>
      <c r="M4100" s="2">
        <f t="shared" si="582"/>
        <v>1857</v>
      </c>
      <c r="N4100" s="2">
        <f t="shared" si="583"/>
        <v>1856</v>
      </c>
      <c r="O4100">
        <f t="shared" si="577"/>
        <v>2022</v>
      </c>
      <c r="P4100" t="str">
        <f t="shared" si="578"/>
        <v>Dec</v>
      </c>
      <c r="Q4100" t="str">
        <f t="shared" si="579"/>
        <v>Dec-2022</v>
      </c>
      <c r="R4100" s="2" t="str">
        <f t="shared" si="584"/>
        <v>ADULTS</v>
      </c>
    </row>
    <row r="4101" spans="1:18" x14ac:dyDescent="0.35">
      <c r="A4101" s="1">
        <v>44909</v>
      </c>
      <c r="B4101" t="s">
        <v>4133</v>
      </c>
      <c r="C4101">
        <v>75</v>
      </c>
      <c r="D4101" t="s">
        <v>9</v>
      </c>
      <c r="E4101" t="s">
        <v>25</v>
      </c>
      <c r="F4101" t="s">
        <v>30</v>
      </c>
      <c r="G4101" s="6">
        <f>VLOOKUP(F4101,S$11:$T$15, 2, FALSE)</f>
        <v>2496.7676064257025</v>
      </c>
      <c r="H4101" t="s">
        <v>37</v>
      </c>
      <c r="I4101" s="2">
        <v>4379.07</v>
      </c>
      <c r="J4101" t="str">
        <f t="shared" si="580"/>
        <v>&gt;59</v>
      </c>
      <c r="K4101" s="2">
        <f t="shared" si="576"/>
        <v>4816.9769999999999</v>
      </c>
      <c r="L4101" s="2">
        <f t="shared" si="581"/>
        <v>4817</v>
      </c>
      <c r="M4101" s="2">
        <f t="shared" si="582"/>
        <v>4817</v>
      </c>
      <c r="N4101" s="2">
        <f t="shared" si="583"/>
        <v>4816</v>
      </c>
      <c r="O4101">
        <f t="shared" si="577"/>
        <v>2022</v>
      </c>
      <c r="P4101" t="str">
        <f t="shared" si="578"/>
        <v>Dec</v>
      </c>
      <c r="Q4101" t="str">
        <f t="shared" si="579"/>
        <v>Dec-2022</v>
      </c>
      <c r="R4101" s="2" t="str">
        <f t="shared" si="584"/>
        <v>ADULTS</v>
      </c>
    </row>
    <row r="4102" spans="1:18" x14ac:dyDescent="0.35">
      <c r="A4102" s="1">
        <v>44802</v>
      </c>
      <c r="B4102" t="s">
        <v>4134</v>
      </c>
      <c r="C4102">
        <v>63</v>
      </c>
      <c r="D4102" t="s">
        <v>9</v>
      </c>
      <c r="E4102" t="s">
        <v>19</v>
      </c>
      <c r="F4102" t="s">
        <v>23</v>
      </c>
      <c r="G4102" s="6">
        <f>VLOOKUP(F4102,S$11:$T$15, 2, FALSE)</f>
        <v>2440.2966694490819</v>
      </c>
      <c r="H4102" t="s">
        <v>40</v>
      </c>
      <c r="I4102" s="2">
        <v>4432.47</v>
      </c>
      <c r="J4102" t="str">
        <f t="shared" si="580"/>
        <v>&gt;59</v>
      </c>
      <c r="K4102" s="2">
        <f t="shared" si="576"/>
        <v>4875.7170000000006</v>
      </c>
      <c r="L4102" s="2">
        <f t="shared" si="581"/>
        <v>4876</v>
      </c>
      <c r="M4102" s="2">
        <f t="shared" si="582"/>
        <v>4876</v>
      </c>
      <c r="N4102" s="2">
        <f t="shared" si="583"/>
        <v>4875</v>
      </c>
      <c r="O4102">
        <f t="shared" si="577"/>
        <v>2022</v>
      </c>
      <c r="P4102" t="str">
        <f t="shared" si="578"/>
        <v>Aug</v>
      </c>
      <c r="Q4102" t="str">
        <f t="shared" si="579"/>
        <v>Aug-2022</v>
      </c>
      <c r="R4102" s="2" t="str">
        <f t="shared" si="584"/>
        <v>ADULTS</v>
      </c>
    </row>
    <row r="4103" spans="1:18" x14ac:dyDescent="0.35">
      <c r="A4103" s="1">
        <v>44783</v>
      </c>
      <c r="B4103" t="s">
        <v>4135</v>
      </c>
      <c r="C4103">
        <v>80</v>
      </c>
      <c r="D4103" t="s">
        <v>21</v>
      </c>
      <c r="E4103" t="s">
        <v>27</v>
      </c>
      <c r="F4103" t="s">
        <v>11</v>
      </c>
      <c r="G4103" s="6">
        <f>VLOOKUP(F4103,S$11:$T$15, 2, FALSE)</f>
        <v>2503.6022787783868</v>
      </c>
      <c r="H4103" t="s">
        <v>37</v>
      </c>
      <c r="I4103" s="2">
        <v>4494.53</v>
      </c>
      <c r="J4103" t="str">
        <f t="shared" si="580"/>
        <v>&gt;59</v>
      </c>
      <c r="K4103" s="2">
        <f t="shared" si="576"/>
        <v>4943.9830000000002</v>
      </c>
      <c r="L4103" s="2">
        <f t="shared" si="581"/>
        <v>4944</v>
      </c>
      <c r="M4103" s="2">
        <f t="shared" si="582"/>
        <v>4944</v>
      </c>
      <c r="N4103" s="2">
        <f t="shared" si="583"/>
        <v>4943</v>
      </c>
      <c r="O4103">
        <f t="shared" si="577"/>
        <v>2022</v>
      </c>
      <c r="P4103" t="str">
        <f t="shared" si="578"/>
        <v>Aug</v>
      </c>
      <c r="Q4103" t="str">
        <f t="shared" si="579"/>
        <v>Aug-2022</v>
      </c>
      <c r="R4103" s="2" t="str">
        <f t="shared" si="584"/>
        <v>ADULTS</v>
      </c>
    </row>
    <row r="4104" spans="1:18" x14ac:dyDescent="0.35">
      <c r="A4104" s="1">
        <v>45191</v>
      </c>
      <c r="B4104" t="s">
        <v>4136</v>
      </c>
      <c r="C4104">
        <v>92</v>
      </c>
      <c r="D4104" t="s">
        <v>21</v>
      </c>
      <c r="E4104" t="s">
        <v>35</v>
      </c>
      <c r="F4104" t="s">
        <v>23</v>
      </c>
      <c r="G4104" s="6">
        <f>VLOOKUP(F4104,S$11:$T$15, 2, FALSE)</f>
        <v>2440.2966694490819</v>
      </c>
      <c r="H4104" t="s">
        <v>28</v>
      </c>
      <c r="I4104" s="2">
        <v>4600.01</v>
      </c>
      <c r="J4104" t="str">
        <f t="shared" si="580"/>
        <v>&gt;59</v>
      </c>
      <c r="K4104" s="2">
        <f t="shared" si="576"/>
        <v>5060.0110000000004</v>
      </c>
      <c r="L4104" s="2">
        <f t="shared" si="581"/>
        <v>5060</v>
      </c>
      <c r="M4104" s="2">
        <f t="shared" si="582"/>
        <v>5061</v>
      </c>
      <c r="N4104" s="2">
        <f t="shared" si="583"/>
        <v>5060</v>
      </c>
      <c r="O4104">
        <f t="shared" si="577"/>
        <v>2023</v>
      </c>
      <c r="P4104" t="str">
        <f t="shared" si="578"/>
        <v>Sep</v>
      </c>
      <c r="Q4104" t="str">
        <f t="shared" si="579"/>
        <v>Sep-2023</v>
      </c>
      <c r="R4104" s="2" t="str">
        <f t="shared" si="584"/>
        <v>ADULTS</v>
      </c>
    </row>
    <row r="4105" spans="1:18" x14ac:dyDescent="0.35">
      <c r="A4105" s="1">
        <v>45228</v>
      </c>
      <c r="B4105" t="s">
        <v>4137</v>
      </c>
      <c r="C4105">
        <v>19</v>
      </c>
      <c r="D4105" t="s">
        <v>21</v>
      </c>
      <c r="E4105" t="s">
        <v>27</v>
      </c>
      <c r="F4105" t="s">
        <v>16</v>
      </c>
      <c r="G4105" s="6">
        <f>VLOOKUP(F4105,S$11:$T$15, 2, FALSE)</f>
        <v>2509.1716796874998</v>
      </c>
      <c r="H4105" t="s">
        <v>37</v>
      </c>
      <c r="I4105" s="2">
        <v>1263.68</v>
      </c>
      <c r="J4105" t="str">
        <f t="shared" si="580"/>
        <v>18-39</v>
      </c>
      <c r="K4105" s="2">
        <f t="shared" si="576"/>
        <v>1390.0480000000002</v>
      </c>
      <c r="L4105" s="2">
        <f t="shared" si="581"/>
        <v>1390</v>
      </c>
      <c r="M4105" s="2">
        <f t="shared" si="582"/>
        <v>1391</v>
      </c>
      <c r="N4105" s="2">
        <f t="shared" si="583"/>
        <v>1390</v>
      </c>
      <c r="O4105">
        <f t="shared" si="577"/>
        <v>2023</v>
      </c>
      <c r="P4105" t="str">
        <f t="shared" si="578"/>
        <v>Oct</v>
      </c>
      <c r="Q4105" t="str">
        <f t="shared" si="579"/>
        <v>Oct-2023</v>
      </c>
      <c r="R4105" s="2" t="str">
        <f t="shared" si="584"/>
        <v>ADULTS</v>
      </c>
    </row>
    <row r="4106" spans="1:18" x14ac:dyDescent="0.35">
      <c r="A4106" s="1">
        <v>45163</v>
      </c>
      <c r="B4106" t="s">
        <v>4138</v>
      </c>
      <c r="C4106">
        <v>31</v>
      </c>
      <c r="D4106" t="s">
        <v>14</v>
      </c>
      <c r="E4106" t="s">
        <v>15</v>
      </c>
      <c r="F4106" t="s">
        <v>11</v>
      </c>
      <c r="G4106" s="6">
        <f>VLOOKUP(F4106,S$11:$T$15, 2, FALSE)</f>
        <v>2503.6022787783868</v>
      </c>
      <c r="H4106" t="s">
        <v>17</v>
      </c>
      <c r="I4106" s="2">
        <v>1806.13</v>
      </c>
      <c r="J4106" t="str">
        <f t="shared" si="580"/>
        <v>18-39</v>
      </c>
      <c r="K4106" s="2">
        <f t="shared" si="576"/>
        <v>1986.7430000000004</v>
      </c>
      <c r="L4106" s="2">
        <f t="shared" si="581"/>
        <v>1987</v>
      </c>
      <c r="M4106" s="2">
        <f t="shared" si="582"/>
        <v>1987</v>
      </c>
      <c r="N4106" s="2">
        <f t="shared" si="583"/>
        <v>1986</v>
      </c>
      <c r="O4106">
        <f t="shared" si="577"/>
        <v>2023</v>
      </c>
      <c r="P4106" t="str">
        <f t="shared" si="578"/>
        <v>Aug</v>
      </c>
      <c r="Q4106" t="str">
        <f t="shared" si="579"/>
        <v>Aug-2023</v>
      </c>
      <c r="R4106" s="2" t="str">
        <f t="shared" si="584"/>
        <v>ADULTS</v>
      </c>
    </row>
    <row r="4107" spans="1:18" x14ac:dyDescent="0.35">
      <c r="A4107" s="1">
        <v>44642</v>
      </c>
      <c r="B4107" t="s">
        <v>4139</v>
      </c>
      <c r="C4107">
        <v>83</v>
      </c>
      <c r="D4107" t="s">
        <v>9</v>
      </c>
      <c r="E4107" t="s">
        <v>33</v>
      </c>
      <c r="F4107" t="s">
        <v>30</v>
      </c>
      <c r="G4107" s="6">
        <f>VLOOKUP(F4107,S$11:$T$15, 2, FALSE)</f>
        <v>2496.7676064257025</v>
      </c>
      <c r="H4107" t="s">
        <v>40</v>
      </c>
      <c r="I4107" s="2">
        <v>3329.75</v>
      </c>
      <c r="J4107" t="str">
        <f t="shared" si="580"/>
        <v>&gt;59</v>
      </c>
      <c r="K4107" s="2">
        <f t="shared" si="576"/>
        <v>3662.7250000000004</v>
      </c>
      <c r="L4107" s="2">
        <f t="shared" si="581"/>
        <v>3663</v>
      </c>
      <c r="M4107" s="2">
        <f t="shared" si="582"/>
        <v>3663</v>
      </c>
      <c r="N4107" s="2">
        <f t="shared" si="583"/>
        <v>3662</v>
      </c>
      <c r="O4107">
        <f t="shared" si="577"/>
        <v>2022</v>
      </c>
      <c r="P4107" t="str">
        <f t="shared" si="578"/>
        <v>Mar</v>
      </c>
      <c r="Q4107" t="str">
        <f t="shared" si="579"/>
        <v>Mar-2022</v>
      </c>
      <c r="R4107" s="2" t="str">
        <f t="shared" si="584"/>
        <v>ADULTS</v>
      </c>
    </row>
    <row r="4108" spans="1:18" x14ac:dyDescent="0.35">
      <c r="A4108" s="1">
        <v>45085</v>
      </c>
      <c r="B4108" t="s">
        <v>4140</v>
      </c>
      <c r="C4108">
        <v>42</v>
      </c>
      <c r="D4108" t="s">
        <v>21</v>
      </c>
      <c r="E4108" t="s">
        <v>33</v>
      </c>
      <c r="F4108" t="s">
        <v>16</v>
      </c>
      <c r="G4108" s="6">
        <f>VLOOKUP(F4108,S$11:$T$15, 2, FALSE)</f>
        <v>2509.1716796874998</v>
      </c>
      <c r="H4108" t="s">
        <v>40</v>
      </c>
      <c r="I4108" s="2">
        <v>1531.89</v>
      </c>
      <c r="J4108" t="str">
        <f t="shared" si="580"/>
        <v>40-59</v>
      </c>
      <c r="K4108" s="2">
        <f t="shared" si="576"/>
        <v>1685.0790000000002</v>
      </c>
      <c r="L4108" s="2">
        <f t="shared" si="581"/>
        <v>1685</v>
      </c>
      <c r="M4108" s="2">
        <f t="shared" si="582"/>
        <v>1686</v>
      </c>
      <c r="N4108" s="2">
        <f t="shared" si="583"/>
        <v>1685</v>
      </c>
      <c r="O4108">
        <f t="shared" si="577"/>
        <v>2023</v>
      </c>
      <c r="P4108" t="str">
        <f t="shared" si="578"/>
        <v>Jun</v>
      </c>
      <c r="Q4108" t="str">
        <f t="shared" si="579"/>
        <v>Jun-2023</v>
      </c>
      <c r="R4108" s="2" t="str">
        <f t="shared" si="584"/>
        <v>ADULTS</v>
      </c>
    </row>
    <row r="4109" spans="1:18" x14ac:dyDescent="0.35">
      <c r="A4109" s="1">
        <v>44601</v>
      </c>
      <c r="B4109" t="s">
        <v>4141</v>
      </c>
      <c r="C4109">
        <v>80</v>
      </c>
      <c r="D4109" t="s">
        <v>21</v>
      </c>
      <c r="E4109" t="s">
        <v>19</v>
      </c>
      <c r="F4109" t="s">
        <v>23</v>
      </c>
      <c r="G4109" s="6">
        <f>VLOOKUP(F4109,S$11:$T$15, 2, FALSE)</f>
        <v>2440.2966694490819</v>
      </c>
      <c r="H4109" t="s">
        <v>17</v>
      </c>
      <c r="I4109" s="2">
        <v>1105.93</v>
      </c>
      <c r="J4109" t="str">
        <f t="shared" si="580"/>
        <v>&gt;59</v>
      </c>
      <c r="K4109" s="2">
        <f t="shared" si="576"/>
        <v>1216.5230000000001</v>
      </c>
      <c r="L4109" s="2">
        <f t="shared" si="581"/>
        <v>1217</v>
      </c>
      <c r="M4109" s="2">
        <f t="shared" si="582"/>
        <v>1217</v>
      </c>
      <c r="N4109" s="2">
        <f t="shared" si="583"/>
        <v>1216</v>
      </c>
      <c r="O4109">
        <f t="shared" si="577"/>
        <v>2022</v>
      </c>
      <c r="P4109" t="str">
        <f t="shared" si="578"/>
        <v>Feb</v>
      </c>
      <c r="Q4109" t="str">
        <f t="shared" si="579"/>
        <v>Feb-2022</v>
      </c>
      <c r="R4109" s="2" t="str">
        <f t="shared" si="584"/>
        <v>ADULTS</v>
      </c>
    </row>
    <row r="4110" spans="1:18" x14ac:dyDescent="0.35">
      <c r="A4110" s="1">
        <v>45108</v>
      </c>
      <c r="B4110" t="s">
        <v>4142</v>
      </c>
      <c r="C4110">
        <v>2</v>
      </c>
      <c r="D4110" t="s">
        <v>21</v>
      </c>
      <c r="E4110" t="s">
        <v>10</v>
      </c>
      <c r="F4110" t="s">
        <v>23</v>
      </c>
      <c r="G4110" s="6">
        <f>VLOOKUP(F4110,S$11:$T$15, 2, FALSE)</f>
        <v>2440.2966694490819</v>
      </c>
      <c r="H4110" t="s">
        <v>17</v>
      </c>
      <c r="I4110" s="2">
        <v>4264.4399999999996</v>
      </c>
      <c r="J4110" t="str">
        <f t="shared" si="580"/>
        <v>0-17</v>
      </c>
      <c r="K4110" s="2">
        <f t="shared" si="576"/>
        <v>4690.884</v>
      </c>
      <c r="L4110" s="2">
        <f t="shared" si="581"/>
        <v>4691</v>
      </c>
      <c r="M4110" s="2">
        <f t="shared" si="582"/>
        <v>4691</v>
      </c>
      <c r="N4110" s="2">
        <f t="shared" si="583"/>
        <v>4690</v>
      </c>
      <c r="O4110">
        <f t="shared" si="577"/>
        <v>2023</v>
      </c>
      <c r="P4110" t="str">
        <f t="shared" si="578"/>
        <v>Jul</v>
      </c>
      <c r="Q4110" t="str">
        <f t="shared" si="579"/>
        <v>Jul-2023</v>
      </c>
      <c r="R4110" s="2" t="str">
        <f t="shared" si="584"/>
        <v>CHILDREN</v>
      </c>
    </row>
    <row r="4111" spans="1:18" x14ac:dyDescent="0.35">
      <c r="A4111" s="1">
        <v>44592</v>
      </c>
      <c r="B4111" t="s">
        <v>4143</v>
      </c>
      <c r="C4111">
        <v>67</v>
      </c>
      <c r="D4111" t="s">
        <v>14</v>
      </c>
      <c r="E4111" t="s">
        <v>33</v>
      </c>
      <c r="F4111" t="s">
        <v>30</v>
      </c>
      <c r="G4111" s="6">
        <f>VLOOKUP(F4111,S$11:$T$15, 2, FALSE)</f>
        <v>2496.7676064257025</v>
      </c>
      <c r="H4111" t="s">
        <v>17</v>
      </c>
      <c r="I4111" s="2">
        <v>3252.46</v>
      </c>
      <c r="J4111" t="str">
        <f t="shared" si="580"/>
        <v>&gt;59</v>
      </c>
      <c r="K4111" s="2">
        <f t="shared" si="576"/>
        <v>3577.7060000000001</v>
      </c>
      <c r="L4111" s="2">
        <f t="shared" si="581"/>
        <v>3578</v>
      </c>
      <c r="M4111" s="2">
        <f t="shared" si="582"/>
        <v>3578</v>
      </c>
      <c r="N4111" s="2">
        <f t="shared" si="583"/>
        <v>3577</v>
      </c>
      <c r="O4111">
        <f t="shared" si="577"/>
        <v>2022</v>
      </c>
      <c r="P4111" t="str">
        <f t="shared" si="578"/>
        <v>Jan</v>
      </c>
      <c r="Q4111" t="str">
        <f t="shared" si="579"/>
        <v>Jan-2022</v>
      </c>
      <c r="R4111" s="2" t="str">
        <f t="shared" si="584"/>
        <v>ADULTS</v>
      </c>
    </row>
    <row r="4112" spans="1:18" x14ac:dyDescent="0.35">
      <c r="A4112" s="1">
        <v>45014</v>
      </c>
      <c r="B4112" t="s">
        <v>4144</v>
      </c>
      <c r="C4112">
        <v>70</v>
      </c>
      <c r="D4112" t="s">
        <v>21</v>
      </c>
      <c r="E4112" t="s">
        <v>27</v>
      </c>
      <c r="F4112" t="s">
        <v>23</v>
      </c>
      <c r="G4112" s="6">
        <f>VLOOKUP(F4112,S$11:$T$15, 2, FALSE)</f>
        <v>2440.2966694490819</v>
      </c>
      <c r="H4112" t="s">
        <v>17</v>
      </c>
      <c r="I4112" s="2">
        <v>66.510000000000005</v>
      </c>
      <c r="J4112" t="str">
        <f t="shared" si="580"/>
        <v>&gt;59</v>
      </c>
      <c r="K4112" s="2">
        <f t="shared" si="576"/>
        <v>73.161000000000016</v>
      </c>
      <c r="L4112" s="2">
        <f t="shared" si="581"/>
        <v>73</v>
      </c>
      <c r="M4112" s="2">
        <f t="shared" si="582"/>
        <v>74</v>
      </c>
      <c r="N4112" s="2">
        <f t="shared" si="583"/>
        <v>73</v>
      </c>
      <c r="O4112">
        <f t="shared" si="577"/>
        <v>2023</v>
      </c>
      <c r="P4112" t="str">
        <f t="shared" si="578"/>
        <v>Mar</v>
      </c>
      <c r="Q4112" t="str">
        <f t="shared" si="579"/>
        <v>Mar-2023</v>
      </c>
      <c r="R4112" s="2" t="str">
        <f t="shared" si="584"/>
        <v>ADULTS</v>
      </c>
    </row>
    <row r="4113" spans="1:18" x14ac:dyDescent="0.35">
      <c r="A4113" s="1">
        <v>45284</v>
      </c>
      <c r="B4113" t="s">
        <v>4145</v>
      </c>
      <c r="C4113">
        <v>26</v>
      </c>
      <c r="D4113" t="s">
        <v>21</v>
      </c>
      <c r="E4113" t="s">
        <v>35</v>
      </c>
      <c r="F4113" t="s">
        <v>30</v>
      </c>
      <c r="G4113" s="6">
        <f>VLOOKUP(F4113,S$11:$T$15, 2, FALSE)</f>
        <v>2496.7676064257025</v>
      </c>
      <c r="H4113" t="s">
        <v>28</v>
      </c>
      <c r="I4113" s="2">
        <v>2119.5100000000002</v>
      </c>
      <c r="J4113" t="str">
        <f t="shared" si="580"/>
        <v>18-39</v>
      </c>
      <c r="K4113" s="2">
        <f t="shared" si="576"/>
        <v>2331.4610000000002</v>
      </c>
      <c r="L4113" s="2">
        <f t="shared" si="581"/>
        <v>2331</v>
      </c>
      <c r="M4113" s="2">
        <f t="shared" si="582"/>
        <v>2332</v>
      </c>
      <c r="N4113" s="2">
        <f t="shared" si="583"/>
        <v>2331</v>
      </c>
      <c r="O4113">
        <f t="shared" si="577"/>
        <v>2023</v>
      </c>
      <c r="P4113" t="str">
        <f t="shared" si="578"/>
        <v>Dec</v>
      </c>
      <c r="Q4113" t="str">
        <f t="shared" si="579"/>
        <v>Dec-2023</v>
      </c>
      <c r="R4113" s="2" t="str">
        <f t="shared" si="584"/>
        <v>ADULTS</v>
      </c>
    </row>
    <row r="4114" spans="1:18" x14ac:dyDescent="0.35">
      <c r="A4114" s="1">
        <v>44898</v>
      </c>
      <c r="B4114" t="s">
        <v>4146</v>
      </c>
      <c r="C4114">
        <v>93</v>
      </c>
      <c r="D4114" t="s">
        <v>21</v>
      </c>
      <c r="E4114" t="s">
        <v>10</v>
      </c>
      <c r="F4114" t="s">
        <v>11</v>
      </c>
      <c r="G4114" s="6">
        <f>VLOOKUP(F4114,S$11:$T$15, 2, FALSE)</f>
        <v>2503.6022787783868</v>
      </c>
      <c r="H4114" t="s">
        <v>12</v>
      </c>
      <c r="I4114" s="2">
        <v>2244.83</v>
      </c>
      <c r="J4114" t="str">
        <f t="shared" si="580"/>
        <v>&gt;59</v>
      </c>
      <c r="K4114" s="2">
        <f t="shared" si="576"/>
        <v>2469.3130000000001</v>
      </c>
      <c r="L4114" s="2">
        <f t="shared" si="581"/>
        <v>2469</v>
      </c>
      <c r="M4114" s="2">
        <f t="shared" si="582"/>
        <v>2470</v>
      </c>
      <c r="N4114" s="2">
        <f t="shared" si="583"/>
        <v>2469</v>
      </c>
      <c r="O4114">
        <f t="shared" si="577"/>
        <v>2022</v>
      </c>
      <c r="P4114" t="str">
        <f t="shared" si="578"/>
        <v>Dec</v>
      </c>
      <c r="Q4114" t="str">
        <f t="shared" si="579"/>
        <v>Dec-2022</v>
      </c>
      <c r="R4114" s="2" t="str">
        <f t="shared" si="584"/>
        <v>ADULTS</v>
      </c>
    </row>
    <row r="4115" spans="1:18" x14ac:dyDescent="0.35">
      <c r="A4115" s="1">
        <v>44874</v>
      </c>
      <c r="B4115" t="s">
        <v>4147</v>
      </c>
      <c r="C4115">
        <v>16</v>
      </c>
      <c r="D4115" t="s">
        <v>9</v>
      </c>
      <c r="E4115" t="s">
        <v>22</v>
      </c>
      <c r="F4115" t="s">
        <v>23</v>
      </c>
      <c r="G4115" s="6">
        <f>VLOOKUP(F4115,S$11:$T$15, 2, FALSE)</f>
        <v>2440.2966694490819</v>
      </c>
      <c r="H4115" t="s">
        <v>37</v>
      </c>
      <c r="I4115" s="2">
        <v>2011.64</v>
      </c>
      <c r="J4115" t="str">
        <f t="shared" si="580"/>
        <v>0-17</v>
      </c>
      <c r="K4115" s="2">
        <f t="shared" si="576"/>
        <v>2212.8040000000001</v>
      </c>
      <c r="L4115" s="2">
        <f t="shared" si="581"/>
        <v>2213</v>
      </c>
      <c r="M4115" s="2">
        <f t="shared" si="582"/>
        <v>2213</v>
      </c>
      <c r="N4115" s="2">
        <f t="shared" si="583"/>
        <v>2212</v>
      </c>
      <c r="O4115">
        <f t="shared" si="577"/>
        <v>2022</v>
      </c>
      <c r="P4115" t="str">
        <f t="shared" si="578"/>
        <v>Nov</v>
      </c>
      <c r="Q4115" t="str">
        <f t="shared" si="579"/>
        <v>Nov-2022</v>
      </c>
      <c r="R4115" s="2" t="str">
        <f t="shared" si="584"/>
        <v>CHILDREN</v>
      </c>
    </row>
    <row r="4116" spans="1:18" x14ac:dyDescent="0.35">
      <c r="A4116" s="1">
        <v>45023</v>
      </c>
      <c r="B4116" t="s">
        <v>4148</v>
      </c>
      <c r="C4116">
        <v>55</v>
      </c>
      <c r="D4116" t="s">
        <v>14</v>
      </c>
      <c r="E4116" t="s">
        <v>25</v>
      </c>
      <c r="F4116" t="s">
        <v>23</v>
      </c>
      <c r="G4116" s="6">
        <f>VLOOKUP(F4116,S$11:$T$15, 2, FALSE)</f>
        <v>2440.2966694490819</v>
      </c>
      <c r="H4116" t="s">
        <v>28</v>
      </c>
      <c r="I4116" s="2">
        <v>986.69</v>
      </c>
      <c r="J4116" t="str">
        <f t="shared" si="580"/>
        <v>40-59</v>
      </c>
      <c r="K4116" s="2">
        <f t="shared" si="576"/>
        <v>1085.3590000000002</v>
      </c>
      <c r="L4116" s="2">
        <f t="shared" si="581"/>
        <v>1085</v>
      </c>
      <c r="M4116" s="2">
        <f t="shared" si="582"/>
        <v>1086</v>
      </c>
      <c r="N4116" s="2">
        <f t="shared" si="583"/>
        <v>1085</v>
      </c>
      <c r="O4116">
        <f t="shared" si="577"/>
        <v>2023</v>
      </c>
      <c r="P4116" t="str">
        <f t="shared" si="578"/>
        <v>Apr</v>
      </c>
      <c r="Q4116" t="str">
        <f t="shared" si="579"/>
        <v>Apr-2023</v>
      </c>
      <c r="R4116" s="2" t="str">
        <f t="shared" si="584"/>
        <v>ADULTS</v>
      </c>
    </row>
    <row r="4117" spans="1:18" x14ac:dyDescent="0.35">
      <c r="A4117" s="1">
        <v>45206</v>
      </c>
      <c r="B4117" t="s">
        <v>4149</v>
      </c>
      <c r="C4117">
        <v>19</v>
      </c>
      <c r="D4117" t="s">
        <v>9</v>
      </c>
      <c r="E4117" t="s">
        <v>19</v>
      </c>
      <c r="F4117" t="s">
        <v>16</v>
      </c>
      <c r="G4117" s="6">
        <f>VLOOKUP(F4117,S$11:$T$15, 2, FALSE)</f>
        <v>2509.1716796874998</v>
      </c>
      <c r="H4117" t="s">
        <v>40</v>
      </c>
      <c r="I4117" s="2">
        <v>1494.13</v>
      </c>
      <c r="J4117" t="str">
        <f t="shared" si="580"/>
        <v>18-39</v>
      </c>
      <c r="K4117" s="2">
        <f t="shared" si="576"/>
        <v>1643.5430000000003</v>
      </c>
      <c r="L4117" s="2">
        <f t="shared" si="581"/>
        <v>1644</v>
      </c>
      <c r="M4117" s="2">
        <f t="shared" si="582"/>
        <v>1644</v>
      </c>
      <c r="N4117" s="2">
        <f t="shared" si="583"/>
        <v>1643</v>
      </c>
      <c r="O4117">
        <f t="shared" si="577"/>
        <v>2023</v>
      </c>
      <c r="P4117" t="str">
        <f t="shared" si="578"/>
        <v>Oct</v>
      </c>
      <c r="Q4117" t="str">
        <f t="shared" si="579"/>
        <v>Oct-2023</v>
      </c>
      <c r="R4117" s="2" t="str">
        <f t="shared" si="584"/>
        <v>ADULTS</v>
      </c>
    </row>
    <row r="4118" spans="1:18" x14ac:dyDescent="0.35">
      <c r="A4118" s="1">
        <v>45094</v>
      </c>
      <c r="B4118" t="s">
        <v>4150</v>
      </c>
      <c r="C4118">
        <v>33</v>
      </c>
      <c r="D4118" t="s">
        <v>14</v>
      </c>
      <c r="E4118" t="s">
        <v>15</v>
      </c>
      <c r="F4118" t="s">
        <v>23</v>
      </c>
      <c r="G4118" s="6">
        <f>VLOOKUP(F4118,S$11:$T$15, 2, FALSE)</f>
        <v>2440.2966694490819</v>
      </c>
      <c r="H4118" t="s">
        <v>37</v>
      </c>
      <c r="I4118" s="2">
        <v>2030.16</v>
      </c>
      <c r="J4118" t="str">
        <f t="shared" si="580"/>
        <v>18-39</v>
      </c>
      <c r="K4118" s="2">
        <f t="shared" si="576"/>
        <v>2233.1760000000004</v>
      </c>
      <c r="L4118" s="2">
        <f t="shared" si="581"/>
        <v>2233</v>
      </c>
      <c r="M4118" s="2">
        <f t="shared" si="582"/>
        <v>2234</v>
      </c>
      <c r="N4118" s="2">
        <f t="shared" si="583"/>
        <v>2233</v>
      </c>
      <c r="O4118">
        <f t="shared" si="577"/>
        <v>2023</v>
      </c>
      <c r="P4118" t="str">
        <f t="shared" si="578"/>
        <v>Jun</v>
      </c>
      <c r="Q4118" t="str">
        <f t="shared" si="579"/>
        <v>Jun-2023</v>
      </c>
      <c r="R4118" s="2" t="str">
        <f t="shared" si="584"/>
        <v>ADULTS</v>
      </c>
    </row>
    <row r="4119" spans="1:18" x14ac:dyDescent="0.35">
      <c r="A4119" s="1">
        <v>44690</v>
      </c>
      <c r="B4119" t="s">
        <v>4151</v>
      </c>
      <c r="C4119">
        <v>87</v>
      </c>
      <c r="D4119" t="s">
        <v>21</v>
      </c>
      <c r="E4119" t="s">
        <v>33</v>
      </c>
      <c r="F4119" t="s">
        <v>23</v>
      </c>
      <c r="G4119" s="6">
        <f>VLOOKUP(F4119,S$11:$T$15, 2, FALSE)</f>
        <v>2440.2966694490819</v>
      </c>
      <c r="H4119" t="s">
        <v>28</v>
      </c>
      <c r="I4119" s="2">
        <v>932.11</v>
      </c>
      <c r="J4119" t="str">
        <f t="shared" si="580"/>
        <v>&gt;59</v>
      </c>
      <c r="K4119" s="2">
        <f t="shared" si="576"/>
        <v>1025.3210000000001</v>
      </c>
      <c r="L4119" s="2">
        <f t="shared" si="581"/>
        <v>1025</v>
      </c>
      <c r="M4119" s="2">
        <f t="shared" si="582"/>
        <v>1026</v>
      </c>
      <c r="N4119" s="2">
        <f t="shared" si="583"/>
        <v>1025</v>
      </c>
      <c r="O4119">
        <f t="shared" si="577"/>
        <v>2022</v>
      </c>
      <c r="P4119" t="str">
        <f t="shared" si="578"/>
        <v>May</v>
      </c>
      <c r="Q4119" t="str">
        <f t="shared" si="579"/>
        <v>May-2022</v>
      </c>
      <c r="R4119" s="2" t="str">
        <f t="shared" si="584"/>
        <v>ADULTS</v>
      </c>
    </row>
    <row r="4120" spans="1:18" x14ac:dyDescent="0.35">
      <c r="A4120" s="1">
        <v>44571</v>
      </c>
      <c r="B4120" t="s">
        <v>4152</v>
      </c>
      <c r="C4120">
        <v>9</v>
      </c>
      <c r="D4120" t="s">
        <v>9</v>
      </c>
      <c r="E4120" t="s">
        <v>10</v>
      </c>
      <c r="F4120" t="s">
        <v>23</v>
      </c>
      <c r="G4120" s="6">
        <f>VLOOKUP(F4120,S$11:$T$15, 2, FALSE)</f>
        <v>2440.2966694490819</v>
      </c>
      <c r="H4120" t="s">
        <v>17</v>
      </c>
      <c r="I4120" s="2">
        <v>377.17</v>
      </c>
      <c r="J4120" t="str">
        <f t="shared" si="580"/>
        <v>0-17</v>
      </c>
      <c r="K4120" s="2">
        <f t="shared" si="576"/>
        <v>414.88700000000006</v>
      </c>
      <c r="L4120" s="2">
        <f t="shared" si="581"/>
        <v>415</v>
      </c>
      <c r="M4120" s="2">
        <f t="shared" si="582"/>
        <v>415</v>
      </c>
      <c r="N4120" s="2">
        <f t="shared" si="583"/>
        <v>414</v>
      </c>
      <c r="O4120">
        <f t="shared" si="577"/>
        <v>2022</v>
      </c>
      <c r="P4120" t="str">
        <f t="shared" si="578"/>
        <v>Jan</v>
      </c>
      <c r="Q4120" t="str">
        <f t="shared" si="579"/>
        <v>Jan-2022</v>
      </c>
      <c r="R4120" s="2" t="str">
        <f t="shared" si="584"/>
        <v>CHILDREN</v>
      </c>
    </row>
    <row r="4121" spans="1:18" x14ac:dyDescent="0.35">
      <c r="A4121" s="1">
        <v>44639</v>
      </c>
      <c r="B4121" t="s">
        <v>4153</v>
      </c>
      <c r="C4121">
        <v>19</v>
      </c>
      <c r="D4121" t="s">
        <v>9</v>
      </c>
      <c r="E4121" t="s">
        <v>10</v>
      </c>
      <c r="F4121" t="s">
        <v>23</v>
      </c>
      <c r="G4121" s="6">
        <f>VLOOKUP(F4121,S$11:$T$15, 2, FALSE)</f>
        <v>2440.2966694490819</v>
      </c>
      <c r="H4121" t="s">
        <v>28</v>
      </c>
      <c r="I4121" s="2">
        <v>1230.6300000000001</v>
      </c>
      <c r="J4121" t="str">
        <f t="shared" si="580"/>
        <v>18-39</v>
      </c>
      <c r="K4121" s="2">
        <f t="shared" si="576"/>
        <v>1353.6930000000002</v>
      </c>
      <c r="L4121" s="2">
        <f t="shared" si="581"/>
        <v>1354</v>
      </c>
      <c r="M4121" s="2">
        <f t="shared" si="582"/>
        <v>1354</v>
      </c>
      <c r="N4121" s="2">
        <f t="shared" si="583"/>
        <v>1353</v>
      </c>
      <c r="O4121">
        <f t="shared" si="577"/>
        <v>2022</v>
      </c>
      <c r="P4121" t="str">
        <f t="shared" si="578"/>
        <v>Mar</v>
      </c>
      <c r="Q4121" t="str">
        <f t="shared" si="579"/>
        <v>Mar-2022</v>
      </c>
      <c r="R4121" s="2" t="str">
        <f t="shared" si="584"/>
        <v>ADULTS</v>
      </c>
    </row>
    <row r="4122" spans="1:18" x14ac:dyDescent="0.35">
      <c r="A4122" s="1">
        <v>45101</v>
      </c>
      <c r="B4122" t="s">
        <v>4154</v>
      </c>
      <c r="C4122">
        <v>56</v>
      </c>
      <c r="D4122" t="s">
        <v>21</v>
      </c>
      <c r="E4122" t="s">
        <v>19</v>
      </c>
      <c r="F4122" t="s">
        <v>30</v>
      </c>
      <c r="G4122" s="6">
        <f>VLOOKUP(F4122,S$11:$T$15, 2, FALSE)</f>
        <v>2496.7676064257025</v>
      </c>
      <c r="H4122" t="s">
        <v>28</v>
      </c>
      <c r="I4122" s="2">
        <v>1077.28</v>
      </c>
      <c r="J4122" t="str">
        <f t="shared" si="580"/>
        <v>40-59</v>
      </c>
      <c r="K4122" s="2">
        <f t="shared" si="576"/>
        <v>1185.008</v>
      </c>
      <c r="L4122" s="2">
        <f t="shared" si="581"/>
        <v>1185</v>
      </c>
      <c r="M4122" s="2">
        <f t="shared" si="582"/>
        <v>1186</v>
      </c>
      <c r="N4122" s="2">
        <f t="shared" si="583"/>
        <v>1185</v>
      </c>
      <c r="O4122">
        <f t="shared" si="577"/>
        <v>2023</v>
      </c>
      <c r="P4122" t="str">
        <f t="shared" si="578"/>
        <v>Jun</v>
      </c>
      <c r="Q4122" t="str">
        <f t="shared" si="579"/>
        <v>Jun-2023</v>
      </c>
      <c r="R4122" s="2" t="str">
        <f t="shared" si="584"/>
        <v>ADULTS</v>
      </c>
    </row>
    <row r="4123" spans="1:18" x14ac:dyDescent="0.35">
      <c r="A4123" s="1">
        <v>44978</v>
      </c>
      <c r="B4123" t="s">
        <v>4155</v>
      </c>
      <c r="C4123">
        <v>3</v>
      </c>
      <c r="D4123" t="s">
        <v>14</v>
      </c>
      <c r="E4123" t="s">
        <v>25</v>
      </c>
      <c r="F4123" t="s">
        <v>30</v>
      </c>
      <c r="G4123" s="6">
        <f>VLOOKUP(F4123,S$11:$T$15, 2, FALSE)</f>
        <v>2496.7676064257025</v>
      </c>
      <c r="H4123" t="s">
        <v>12</v>
      </c>
      <c r="I4123" s="2">
        <v>2005.22</v>
      </c>
      <c r="J4123" t="str">
        <f t="shared" si="580"/>
        <v>0-17</v>
      </c>
      <c r="K4123" s="2">
        <f t="shared" si="576"/>
        <v>2205.7420000000002</v>
      </c>
      <c r="L4123" s="2">
        <f t="shared" si="581"/>
        <v>2206</v>
      </c>
      <c r="M4123" s="2">
        <f t="shared" si="582"/>
        <v>2206</v>
      </c>
      <c r="N4123" s="2">
        <f t="shared" si="583"/>
        <v>2205</v>
      </c>
      <c r="O4123">
        <f t="shared" si="577"/>
        <v>2023</v>
      </c>
      <c r="P4123" t="str">
        <f t="shared" si="578"/>
        <v>Feb</v>
      </c>
      <c r="Q4123" t="str">
        <f t="shared" si="579"/>
        <v>Feb-2023</v>
      </c>
      <c r="R4123" s="2" t="str">
        <f t="shared" si="584"/>
        <v>CHILDREN</v>
      </c>
    </row>
    <row r="4124" spans="1:18" x14ac:dyDescent="0.35">
      <c r="A4124" s="1">
        <v>44863</v>
      </c>
      <c r="B4124" t="s">
        <v>4156</v>
      </c>
      <c r="C4124">
        <v>11</v>
      </c>
      <c r="D4124" t="s">
        <v>21</v>
      </c>
      <c r="E4124" t="s">
        <v>22</v>
      </c>
      <c r="F4124" t="s">
        <v>16</v>
      </c>
      <c r="G4124" s="6">
        <f>VLOOKUP(F4124,S$11:$T$15, 2, FALSE)</f>
        <v>2509.1716796874998</v>
      </c>
      <c r="H4124" t="s">
        <v>17</v>
      </c>
      <c r="I4124" s="2">
        <v>156.03</v>
      </c>
      <c r="J4124" t="str">
        <f t="shared" si="580"/>
        <v>0-17</v>
      </c>
      <c r="K4124" s="2">
        <f t="shared" si="576"/>
        <v>171.63300000000001</v>
      </c>
      <c r="L4124" s="2">
        <f t="shared" si="581"/>
        <v>172</v>
      </c>
      <c r="M4124" s="2">
        <f t="shared" si="582"/>
        <v>172</v>
      </c>
      <c r="N4124" s="2">
        <f t="shared" si="583"/>
        <v>171</v>
      </c>
      <c r="O4124">
        <f t="shared" si="577"/>
        <v>2022</v>
      </c>
      <c r="P4124" t="str">
        <f t="shared" si="578"/>
        <v>Oct</v>
      </c>
      <c r="Q4124" t="str">
        <f t="shared" si="579"/>
        <v>Oct-2022</v>
      </c>
      <c r="R4124" s="2" t="str">
        <f t="shared" si="584"/>
        <v>CHILDREN</v>
      </c>
    </row>
    <row r="4125" spans="1:18" x14ac:dyDescent="0.35">
      <c r="A4125" s="1">
        <v>45283</v>
      </c>
      <c r="B4125" t="s">
        <v>4157</v>
      </c>
      <c r="C4125">
        <v>85</v>
      </c>
      <c r="D4125" t="s">
        <v>14</v>
      </c>
      <c r="E4125" t="s">
        <v>15</v>
      </c>
      <c r="F4125" t="s">
        <v>30</v>
      </c>
      <c r="G4125" s="6">
        <f>VLOOKUP(F4125,S$11:$T$15, 2, FALSE)</f>
        <v>2496.7676064257025</v>
      </c>
      <c r="H4125" t="s">
        <v>37</v>
      </c>
      <c r="I4125" s="2">
        <v>1021.43</v>
      </c>
      <c r="J4125" t="str">
        <f t="shared" si="580"/>
        <v>&gt;59</v>
      </c>
      <c r="K4125" s="2">
        <f t="shared" si="576"/>
        <v>1123.5730000000001</v>
      </c>
      <c r="L4125" s="2">
        <f t="shared" si="581"/>
        <v>1124</v>
      </c>
      <c r="M4125" s="2">
        <f t="shared" si="582"/>
        <v>1124</v>
      </c>
      <c r="N4125" s="2">
        <f t="shared" si="583"/>
        <v>1123</v>
      </c>
      <c r="O4125">
        <f t="shared" si="577"/>
        <v>2023</v>
      </c>
      <c r="P4125" t="str">
        <f t="shared" si="578"/>
        <v>Dec</v>
      </c>
      <c r="Q4125" t="str">
        <f t="shared" si="579"/>
        <v>Dec-2023</v>
      </c>
      <c r="R4125" s="2" t="str">
        <f t="shared" si="584"/>
        <v>ADULTS</v>
      </c>
    </row>
    <row r="4126" spans="1:18" x14ac:dyDescent="0.35">
      <c r="A4126" s="1">
        <v>45099</v>
      </c>
      <c r="B4126" t="s">
        <v>4158</v>
      </c>
      <c r="C4126">
        <v>30</v>
      </c>
      <c r="D4126" t="s">
        <v>21</v>
      </c>
      <c r="E4126" t="s">
        <v>19</v>
      </c>
      <c r="F4126" t="s">
        <v>16</v>
      </c>
      <c r="G4126" s="6">
        <f>VLOOKUP(F4126,S$11:$T$15, 2, FALSE)</f>
        <v>2509.1716796874998</v>
      </c>
      <c r="H4126" t="s">
        <v>37</v>
      </c>
      <c r="I4126" s="2">
        <v>4132.16</v>
      </c>
      <c r="J4126" t="str">
        <f t="shared" si="580"/>
        <v>18-39</v>
      </c>
      <c r="K4126" s="2">
        <f t="shared" si="576"/>
        <v>4545.3760000000002</v>
      </c>
      <c r="L4126" s="2">
        <f t="shared" si="581"/>
        <v>4545</v>
      </c>
      <c r="M4126" s="2">
        <f t="shared" si="582"/>
        <v>4546</v>
      </c>
      <c r="N4126" s="2">
        <f t="shared" si="583"/>
        <v>4545</v>
      </c>
      <c r="O4126">
        <f t="shared" si="577"/>
        <v>2023</v>
      </c>
      <c r="P4126" t="str">
        <f t="shared" si="578"/>
        <v>Jun</v>
      </c>
      <c r="Q4126" t="str">
        <f t="shared" si="579"/>
        <v>Jun-2023</v>
      </c>
      <c r="R4126" s="2" t="str">
        <f t="shared" si="584"/>
        <v>ADULTS</v>
      </c>
    </row>
    <row r="4127" spans="1:18" x14ac:dyDescent="0.35">
      <c r="A4127" s="1">
        <v>45030</v>
      </c>
      <c r="B4127" t="s">
        <v>4159</v>
      </c>
      <c r="C4127">
        <v>58</v>
      </c>
      <c r="D4127" t="s">
        <v>9</v>
      </c>
      <c r="E4127" t="s">
        <v>22</v>
      </c>
      <c r="F4127" t="s">
        <v>23</v>
      </c>
      <c r="G4127" s="6">
        <f>VLOOKUP(F4127,S$11:$T$15, 2, FALSE)</f>
        <v>2440.2966694490819</v>
      </c>
      <c r="H4127" t="s">
        <v>17</v>
      </c>
      <c r="I4127" s="2">
        <v>1883.38</v>
      </c>
      <c r="J4127" t="str">
        <f t="shared" si="580"/>
        <v>40-59</v>
      </c>
      <c r="K4127" s="2">
        <f t="shared" si="576"/>
        <v>2071.7180000000003</v>
      </c>
      <c r="L4127" s="2">
        <f t="shared" si="581"/>
        <v>2072</v>
      </c>
      <c r="M4127" s="2">
        <f t="shared" si="582"/>
        <v>2072</v>
      </c>
      <c r="N4127" s="2">
        <f t="shared" si="583"/>
        <v>2071</v>
      </c>
      <c r="O4127">
        <f t="shared" si="577"/>
        <v>2023</v>
      </c>
      <c r="P4127" t="str">
        <f t="shared" si="578"/>
        <v>Apr</v>
      </c>
      <c r="Q4127" t="str">
        <f t="shared" si="579"/>
        <v>Apr-2023</v>
      </c>
      <c r="R4127" s="2" t="str">
        <f t="shared" si="584"/>
        <v>ADULTS</v>
      </c>
    </row>
    <row r="4128" spans="1:18" x14ac:dyDescent="0.35">
      <c r="A4128" s="1">
        <v>44825</v>
      </c>
      <c r="B4128" t="s">
        <v>4160</v>
      </c>
      <c r="C4128">
        <v>72</v>
      </c>
      <c r="D4128" t="s">
        <v>21</v>
      </c>
      <c r="E4128" t="s">
        <v>22</v>
      </c>
      <c r="F4128" t="s">
        <v>11</v>
      </c>
      <c r="G4128" s="6">
        <f>VLOOKUP(F4128,S$11:$T$15, 2, FALSE)</f>
        <v>2503.6022787783868</v>
      </c>
      <c r="H4128" t="s">
        <v>37</v>
      </c>
      <c r="I4128" s="2">
        <v>4921.91</v>
      </c>
      <c r="J4128" t="str">
        <f t="shared" si="580"/>
        <v>&gt;59</v>
      </c>
      <c r="K4128" s="2">
        <f t="shared" si="576"/>
        <v>5414.1010000000006</v>
      </c>
      <c r="L4128" s="2">
        <f t="shared" si="581"/>
        <v>5414</v>
      </c>
      <c r="M4128" s="2">
        <f t="shared" si="582"/>
        <v>5415</v>
      </c>
      <c r="N4128" s="2">
        <f t="shared" si="583"/>
        <v>5414</v>
      </c>
      <c r="O4128">
        <f t="shared" si="577"/>
        <v>2022</v>
      </c>
      <c r="P4128" t="str">
        <f t="shared" si="578"/>
        <v>Sep</v>
      </c>
      <c r="Q4128" t="str">
        <f t="shared" si="579"/>
        <v>Sep-2022</v>
      </c>
      <c r="R4128" s="2" t="str">
        <f t="shared" si="584"/>
        <v>ADULTS</v>
      </c>
    </row>
    <row r="4129" spans="1:18" x14ac:dyDescent="0.35">
      <c r="A4129" s="1">
        <v>45228</v>
      </c>
      <c r="B4129" t="s">
        <v>4161</v>
      </c>
      <c r="C4129">
        <v>56</v>
      </c>
      <c r="D4129" t="s">
        <v>14</v>
      </c>
      <c r="E4129" t="s">
        <v>25</v>
      </c>
      <c r="F4129" t="s">
        <v>16</v>
      </c>
      <c r="G4129" s="6">
        <f>VLOOKUP(F4129,S$11:$T$15, 2, FALSE)</f>
        <v>2509.1716796874998</v>
      </c>
      <c r="H4129" t="s">
        <v>12</v>
      </c>
      <c r="I4129" s="2">
        <v>2742.41</v>
      </c>
      <c r="J4129" t="str">
        <f t="shared" si="580"/>
        <v>40-59</v>
      </c>
      <c r="K4129" s="2">
        <f t="shared" si="576"/>
        <v>3016.6510000000003</v>
      </c>
      <c r="L4129" s="2">
        <f t="shared" si="581"/>
        <v>3017</v>
      </c>
      <c r="M4129" s="2">
        <f t="shared" si="582"/>
        <v>3017</v>
      </c>
      <c r="N4129" s="2">
        <f t="shared" si="583"/>
        <v>3016</v>
      </c>
      <c r="O4129">
        <f t="shared" si="577"/>
        <v>2023</v>
      </c>
      <c r="P4129" t="str">
        <f t="shared" si="578"/>
        <v>Oct</v>
      </c>
      <c r="Q4129" t="str">
        <f t="shared" si="579"/>
        <v>Oct-2023</v>
      </c>
      <c r="R4129" s="2" t="str">
        <f t="shared" si="584"/>
        <v>ADULTS</v>
      </c>
    </row>
    <row r="4130" spans="1:18" x14ac:dyDescent="0.35">
      <c r="A4130" s="1">
        <v>44721</v>
      </c>
      <c r="B4130" t="s">
        <v>4162</v>
      </c>
      <c r="C4130">
        <v>90</v>
      </c>
      <c r="D4130" t="s">
        <v>21</v>
      </c>
      <c r="E4130" t="s">
        <v>10</v>
      </c>
      <c r="F4130" t="s">
        <v>11</v>
      </c>
      <c r="G4130" s="6">
        <f>VLOOKUP(F4130,S$11:$T$15, 2, FALSE)</f>
        <v>2503.6022787783868</v>
      </c>
      <c r="H4130" t="s">
        <v>40</v>
      </c>
      <c r="I4130" s="2">
        <v>1620.03</v>
      </c>
      <c r="J4130" t="str">
        <f t="shared" si="580"/>
        <v>&gt;59</v>
      </c>
      <c r="K4130" s="2">
        <f t="shared" si="576"/>
        <v>1782.0330000000001</v>
      </c>
      <c r="L4130" s="2">
        <f t="shared" si="581"/>
        <v>1782</v>
      </c>
      <c r="M4130" s="2">
        <f t="shared" si="582"/>
        <v>1783</v>
      </c>
      <c r="N4130" s="2">
        <f t="shared" si="583"/>
        <v>1782</v>
      </c>
      <c r="O4130">
        <f t="shared" si="577"/>
        <v>2022</v>
      </c>
      <c r="P4130" t="str">
        <f t="shared" si="578"/>
        <v>Jun</v>
      </c>
      <c r="Q4130" t="str">
        <f t="shared" si="579"/>
        <v>Jun-2022</v>
      </c>
      <c r="R4130" s="2" t="str">
        <f t="shared" si="584"/>
        <v>ADULTS</v>
      </c>
    </row>
    <row r="4131" spans="1:18" x14ac:dyDescent="0.35">
      <c r="A4131" s="1">
        <v>44875</v>
      </c>
      <c r="B4131" t="s">
        <v>4163</v>
      </c>
      <c r="C4131">
        <v>98</v>
      </c>
      <c r="D4131" t="s">
        <v>14</v>
      </c>
      <c r="E4131" t="s">
        <v>10</v>
      </c>
      <c r="F4131" t="s">
        <v>16</v>
      </c>
      <c r="G4131" s="6">
        <f>VLOOKUP(F4131,S$11:$T$15, 2, FALSE)</f>
        <v>2509.1716796874998</v>
      </c>
      <c r="H4131" t="s">
        <v>12</v>
      </c>
      <c r="I4131" s="2">
        <v>907.64</v>
      </c>
      <c r="J4131" t="str">
        <f t="shared" si="580"/>
        <v>&gt;59</v>
      </c>
      <c r="K4131" s="2">
        <f t="shared" si="576"/>
        <v>998.40400000000011</v>
      </c>
      <c r="L4131" s="2">
        <f t="shared" si="581"/>
        <v>998</v>
      </c>
      <c r="M4131" s="2">
        <f t="shared" si="582"/>
        <v>999</v>
      </c>
      <c r="N4131" s="2">
        <f t="shared" si="583"/>
        <v>998</v>
      </c>
      <c r="O4131">
        <f t="shared" si="577"/>
        <v>2022</v>
      </c>
      <c r="P4131" t="str">
        <f t="shared" si="578"/>
        <v>Nov</v>
      </c>
      <c r="Q4131" t="str">
        <f t="shared" si="579"/>
        <v>Nov-2022</v>
      </c>
      <c r="R4131" s="2" t="str">
        <f t="shared" si="584"/>
        <v>ADULTS</v>
      </c>
    </row>
    <row r="4132" spans="1:18" x14ac:dyDescent="0.35">
      <c r="A4132" s="1">
        <v>45099</v>
      </c>
      <c r="B4132" t="s">
        <v>4164</v>
      </c>
      <c r="C4132">
        <v>95</v>
      </c>
      <c r="D4132" t="s">
        <v>14</v>
      </c>
      <c r="E4132" t="s">
        <v>15</v>
      </c>
      <c r="F4132" t="s">
        <v>30</v>
      </c>
      <c r="G4132" s="6">
        <f>VLOOKUP(F4132,S$11:$T$15, 2, FALSE)</f>
        <v>2496.7676064257025</v>
      </c>
      <c r="H4132" t="s">
        <v>37</v>
      </c>
      <c r="I4132" s="2">
        <v>4721.74</v>
      </c>
      <c r="J4132" t="str">
        <f t="shared" si="580"/>
        <v>&gt;59</v>
      </c>
      <c r="K4132" s="2">
        <f t="shared" si="576"/>
        <v>5193.9139999999998</v>
      </c>
      <c r="L4132" s="2">
        <f t="shared" si="581"/>
        <v>5194</v>
      </c>
      <c r="M4132" s="2">
        <f t="shared" si="582"/>
        <v>5194</v>
      </c>
      <c r="N4132" s="2">
        <f t="shared" si="583"/>
        <v>5193</v>
      </c>
      <c r="O4132">
        <f t="shared" si="577"/>
        <v>2023</v>
      </c>
      <c r="P4132" t="str">
        <f t="shared" si="578"/>
        <v>Jun</v>
      </c>
      <c r="Q4132" t="str">
        <f t="shared" si="579"/>
        <v>Jun-2023</v>
      </c>
      <c r="R4132" s="2" t="str">
        <f t="shared" si="584"/>
        <v>ADULTS</v>
      </c>
    </row>
    <row r="4133" spans="1:18" x14ac:dyDescent="0.35">
      <c r="A4133" s="1">
        <v>45003</v>
      </c>
      <c r="B4133" t="s">
        <v>4165</v>
      </c>
      <c r="C4133">
        <v>16</v>
      </c>
      <c r="D4133" t="s">
        <v>9</v>
      </c>
      <c r="E4133" t="s">
        <v>35</v>
      </c>
      <c r="F4133" t="s">
        <v>11</v>
      </c>
      <c r="G4133" s="6">
        <f>VLOOKUP(F4133,S$11:$T$15, 2, FALSE)</f>
        <v>2503.6022787783868</v>
      </c>
      <c r="H4133" t="s">
        <v>40</v>
      </c>
      <c r="I4133" s="2">
        <v>4905.68</v>
      </c>
      <c r="J4133" t="str">
        <f t="shared" si="580"/>
        <v>0-17</v>
      </c>
      <c r="K4133" s="2">
        <f t="shared" si="576"/>
        <v>5396.2480000000005</v>
      </c>
      <c r="L4133" s="2">
        <f t="shared" si="581"/>
        <v>5396</v>
      </c>
      <c r="M4133" s="2">
        <f t="shared" si="582"/>
        <v>5397</v>
      </c>
      <c r="N4133" s="2">
        <f t="shared" si="583"/>
        <v>5396</v>
      </c>
      <c r="O4133">
        <f t="shared" si="577"/>
        <v>2023</v>
      </c>
      <c r="P4133" t="str">
        <f t="shared" si="578"/>
        <v>Mar</v>
      </c>
      <c r="Q4133" t="str">
        <f t="shared" si="579"/>
        <v>Mar-2023</v>
      </c>
      <c r="R4133" s="2" t="str">
        <f t="shared" si="584"/>
        <v>CHILDREN</v>
      </c>
    </row>
    <row r="4134" spans="1:18" x14ac:dyDescent="0.35">
      <c r="A4134" s="1">
        <v>45186</v>
      </c>
      <c r="B4134" t="s">
        <v>4166</v>
      </c>
      <c r="C4134">
        <v>3</v>
      </c>
      <c r="D4134" t="s">
        <v>21</v>
      </c>
      <c r="E4134" t="s">
        <v>15</v>
      </c>
      <c r="F4134" t="s">
        <v>16</v>
      </c>
      <c r="G4134" s="6">
        <f>VLOOKUP(F4134,S$11:$T$15, 2, FALSE)</f>
        <v>2509.1716796874998</v>
      </c>
      <c r="H4134" t="s">
        <v>12</v>
      </c>
      <c r="I4134" s="2">
        <v>586.28</v>
      </c>
      <c r="J4134" t="str">
        <f t="shared" si="580"/>
        <v>0-17</v>
      </c>
      <c r="K4134" s="2">
        <f t="shared" si="576"/>
        <v>644.90800000000002</v>
      </c>
      <c r="L4134" s="2">
        <f t="shared" si="581"/>
        <v>645</v>
      </c>
      <c r="M4134" s="2">
        <f t="shared" si="582"/>
        <v>645</v>
      </c>
      <c r="N4134" s="2">
        <f t="shared" si="583"/>
        <v>644</v>
      </c>
      <c r="O4134">
        <f t="shared" si="577"/>
        <v>2023</v>
      </c>
      <c r="P4134" t="str">
        <f t="shared" si="578"/>
        <v>Sep</v>
      </c>
      <c r="Q4134" t="str">
        <f t="shared" si="579"/>
        <v>Sep-2023</v>
      </c>
      <c r="R4134" s="2" t="str">
        <f t="shared" si="584"/>
        <v>CHILDREN</v>
      </c>
    </row>
    <row r="4135" spans="1:18" x14ac:dyDescent="0.35">
      <c r="A4135" s="1">
        <v>45171</v>
      </c>
      <c r="B4135" t="s">
        <v>4167</v>
      </c>
      <c r="C4135">
        <v>26</v>
      </c>
      <c r="D4135" t="s">
        <v>14</v>
      </c>
      <c r="E4135" t="s">
        <v>15</v>
      </c>
      <c r="F4135" t="s">
        <v>16</v>
      </c>
      <c r="G4135" s="6">
        <f>VLOOKUP(F4135,S$11:$T$15, 2, FALSE)</f>
        <v>2509.1716796874998</v>
      </c>
      <c r="H4135" t="s">
        <v>37</v>
      </c>
      <c r="I4135" s="2">
        <v>3695.61</v>
      </c>
      <c r="J4135" t="str">
        <f t="shared" si="580"/>
        <v>18-39</v>
      </c>
      <c r="K4135" s="2">
        <f t="shared" si="576"/>
        <v>4065.1710000000003</v>
      </c>
      <c r="L4135" s="2">
        <f t="shared" si="581"/>
        <v>4065</v>
      </c>
      <c r="M4135" s="2">
        <f t="shared" si="582"/>
        <v>4066</v>
      </c>
      <c r="N4135" s="2">
        <f t="shared" si="583"/>
        <v>4065</v>
      </c>
      <c r="O4135">
        <f t="shared" si="577"/>
        <v>2023</v>
      </c>
      <c r="P4135" t="str">
        <f t="shared" si="578"/>
        <v>Sep</v>
      </c>
      <c r="Q4135" t="str">
        <f t="shared" si="579"/>
        <v>Sep-2023</v>
      </c>
      <c r="R4135" s="2" t="str">
        <f t="shared" si="584"/>
        <v>ADULTS</v>
      </c>
    </row>
    <row r="4136" spans="1:18" x14ac:dyDescent="0.35">
      <c r="A4136" s="1">
        <v>44581</v>
      </c>
      <c r="B4136" t="s">
        <v>4168</v>
      </c>
      <c r="C4136">
        <v>65</v>
      </c>
      <c r="D4136" t="s">
        <v>21</v>
      </c>
      <c r="E4136" t="s">
        <v>35</v>
      </c>
      <c r="F4136" t="s">
        <v>11</v>
      </c>
      <c r="G4136" s="6">
        <f>VLOOKUP(F4136,S$11:$T$15, 2, FALSE)</f>
        <v>2503.6022787783868</v>
      </c>
      <c r="H4136" t="s">
        <v>37</v>
      </c>
      <c r="I4136" s="2">
        <v>1386.34</v>
      </c>
      <c r="J4136" t="str">
        <f t="shared" si="580"/>
        <v>&gt;59</v>
      </c>
      <c r="K4136" s="2">
        <f t="shared" si="576"/>
        <v>1524.9739999999999</v>
      </c>
      <c r="L4136" s="2">
        <f t="shared" si="581"/>
        <v>1525</v>
      </c>
      <c r="M4136" s="2">
        <f t="shared" si="582"/>
        <v>1525</v>
      </c>
      <c r="N4136" s="2">
        <f t="shared" si="583"/>
        <v>1524</v>
      </c>
      <c r="O4136">
        <f t="shared" si="577"/>
        <v>2022</v>
      </c>
      <c r="P4136" t="str">
        <f t="shared" si="578"/>
        <v>Jan</v>
      </c>
      <c r="Q4136" t="str">
        <f t="shared" si="579"/>
        <v>Jan-2022</v>
      </c>
      <c r="R4136" s="2" t="str">
        <f t="shared" si="584"/>
        <v>ADULTS</v>
      </c>
    </row>
    <row r="4137" spans="1:18" x14ac:dyDescent="0.35">
      <c r="A4137" s="1">
        <v>44654</v>
      </c>
      <c r="B4137" t="s">
        <v>4169</v>
      </c>
      <c r="C4137">
        <v>16</v>
      </c>
      <c r="D4137" t="s">
        <v>9</v>
      </c>
      <c r="E4137" t="s">
        <v>33</v>
      </c>
      <c r="F4137" t="s">
        <v>23</v>
      </c>
      <c r="G4137" s="6">
        <f>VLOOKUP(F4137,S$11:$T$15, 2, FALSE)</f>
        <v>2440.2966694490819</v>
      </c>
      <c r="H4137" t="s">
        <v>17</v>
      </c>
      <c r="I4137" s="2">
        <v>4197.54</v>
      </c>
      <c r="J4137" t="str">
        <f t="shared" si="580"/>
        <v>0-17</v>
      </c>
      <c r="K4137" s="2">
        <f t="shared" si="576"/>
        <v>4617.2940000000008</v>
      </c>
      <c r="L4137" s="2">
        <f t="shared" si="581"/>
        <v>4617</v>
      </c>
      <c r="M4137" s="2">
        <f t="shared" si="582"/>
        <v>4618</v>
      </c>
      <c r="N4137" s="2">
        <f t="shared" si="583"/>
        <v>4617</v>
      </c>
      <c r="O4137">
        <f t="shared" si="577"/>
        <v>2022</v>
      </c>
      <c r="P4137" t="str">
        <f t="shared" si="578"/>
        <v>Apr</v>
      </c>
      <c r="Q4137" t="str">
        <f t="shared" si="579"/>
        <v>Apr-2022</v>
      </c>
      <c r="R4137" s="2" t="str">
        <f t="shared" si="584"/>
        <v>CHILDREN</v>
      </c>
    </row>
    <row r="4138" spans="1:18" x14ac:dyDescent="0.35">
      <c r="A4138" s="1">
        <v>45134</v>
      </c>
      <c r="B4138" t="s">
        <v>4170</v>
      </c>
      <c r="C4138">
        <v>65</v>
      </c>
      <c r="D4138" t="s">
        <v>21</v>
      </c>
      <c r="E4138" t="s">
        <v>22</v>
      </c>
      <c r="F4138" t="s">
        <v>16</v>
      </c>
      <c r="G4138" s="6">
        <f>VLOOKUP(F4138,S$11:$T$15, 2, FALSE)</f>
        <v>2509.1716796874998</v>
      </c>
      <c r="H4138" t="s">
        <v>12</v>
      </c>
      <c r="I4138" s="2">
        <v>3909.73</v>
      </c>
      <c r="J4138" t="str">
        <f t="shared" si="580"/>
        <v>&gt;59</v>
      </c>
      <c r="K4138" s="2">
        <f t="shared" si="576"/>
        <v>4300.7030000000004</v>
      </c>
      <c r="L4138" s="2">
        <f t="shared" si="581"/>
        <v>4301</v>
      </c>
      <c r="M4138" s="2">
        <f t="shared" si="582"/>
        <v>4301</v>
      </c>
      <c r="N4138" s="2">
        <f t="shared" si="583"/>
        <v>4300</v>
      </c>
      <c r="O4138">
        <f t="shared" si="577"/>
        <v>2023</v>
      </c>
      <c r="P4138" t="str">
        <f t="shared" si="578"/>
        <v>Jul</v>
      </c>
      <c r="Q4138" t="str">
        <f t="shared" si="579"/>
        <v>Jul-2023</v>
      </c>
      <c r="R4138" s="2" t="str">
        <f t="shared" si="584"/>
        <v>ADULTS</v>
      </c>
    </row>
    <row r="4139" spans="1:18" x14ac:dyDescent="0.35">
      <c r="A4139" s="1">
        <v>44716</v>
      </c>
      <c r="B4139" t="s">
        <v>4171</v>
      </c>
      <c r="C4139">
        <v>60</v>
      </c>
      <c r="D4139" t="s">
        <v>21</v>
      </c>
      <c r="E4139" t="s">
        <v>10</v>
      </c>
      <c r="F4139" t="s">
        <v>11</v>
      </c>
      <c r="G4139" s="6">
        <f>VLOOKUP(F4139,S$11:$T$15, 2, FALSE)</f>
        <v>2503.6022787783868</v>
      </c>
      <c r="H4139" t="s">
        <v>12</v>
      </c>
      <c r="I4139" s="2">
        <v>2003.68</v>
      </c>
      <c r="J4139" t="str">
        <f t="shared" si="580"/>
        <v>&gt;59</v>
      </c>
      <c r="K4139" s="2">
        <f t="shared" si="576"/>
        <v>2204.0480000000002</v>
      </c>
      <c r="L4139" s="2">
        <f t="shared" si="581"/>
        <v>2204</v>
      </c>
      <c r="M4139" s="2">
        <f t="shared" si="582"/>
        <v>2205</v>
      </c>
      <c r="N4139" s="2">
        <f t="shared" si="583"/>
        <v>2204</v>
      </c>
      <c r="O4139">
        <f t="shared" si="577"/>
        <v>2022</v>
      </c>
      <c r="P4139" t="str">
        <f t="shared" si="578"/>
        <v>Jun</v>
      </c>
      <c r="Q4139" t="str">
        <f t="shared" si="579"/>
        <v>Jun-2022</v>
      </c>
      <c r="R4139" s="2" t="str">
        <f t="shared" si="584"/>
        <v>ADULTS</v>
      </c>
    </row>
    <row r="4140" spans="1:18" x14ac:dyDescent="0.35">
      <c r="A4140" s="1">
        <v>44744</v>
      </c>
      <c r="B4140" t="s">
        <v>4172</v>
      </c>
      <c r="C4140">
        <v>31</v>
      </c>
      <c r="D4140" t="s">
        <v>9</v>
      </c>
      <c r="E4140" t="s">
        <v>33</v>
      </c>
      <c r="F4140" t="s">
        <v>16</v>
      </c>
      <c r="G4140" s="6">
        <f>VLOOKUP(F4140,S$11:$T$15, 2, FALSE)</f>
        <v>2509.1716796874998</v>
      </c>
      <c r="H4140" t="s">
        <v>28</v>
      </c>
      <c r="I4140" s="2">
        <v>1715.58</v>
      </c>
      <c r="J4140" t="str">
        <f t="shared" si="580"/>
        <v>18-39</v>
      </c>
      <c r="K4140" s="2">
        <f t="shared" si="576"/>
        <v>1887.1380000000001</v>
      </c>
      <c r="L4140" s="2">
        <f t="shared" si="581"/>
        <v>1887</v>
      </c>
      <c r="M4140" s="2">
        <f t="shared" si="582"/>
        <v>1888</v>
      </c>
      <c r="N4140" s="2">
        <f t="shared" si="583"/>
        <v>1887</v>
      </c>
      <c r="O4140">
        <f t="shared" si="577"/>
        <v>2022</v>
      </c>
      <c r="P4140" t="str">
        <f t="shared" si="578"/>
        <v>Jul</v>
      </c>
      <c r="Q4140" t="str">
        <f t="shared" si="579"/>
        <v>Jul-2022</v>
      </c>
      <c r="R4140" s="2" t="str">
        <f t="shared" si="584"/>
        <v>ADULTS</v>
      </c>
    </row>
    <row r="4141" spans="1:18" x14ac:dyDescent="0.35">
      <c r="A4141" s="1">
        <v>45119</v>
      </c>
      <c r="B4141" t="s">
        <v>4173</v>
      </c>
      <c r="C4141">
        <v>59</v>
      </c>
      <c r="D4141" t="s">
        <v>21</v>
      </c>
      <c r="E4141" t="s">
        <v>22</v>
      </c>
      <c r="F4141" t="s">
        <v>30</v>
      </c>
      <c r="G4141" s="6">
        <f>VLOOKUP(F4141,S$11:$T$15, 2, FALSE)</f>
        <v>2496.7676064257025</v>
      </c>
      <c r="H4141" t="s">
        <v>12</v>
      </c>
      <c r="I4141" s="2">
        <v>2364.2600000000002</v>
      </c>
      <c r="J4141" t="str">
        <f t="shared" si="580"/>
        <v>40-59</v>
      </c>
      <c r="K4141" s="2">
        <f t="shared" si="576"/>
        <v>2600.6860000000006</v>
      </c>
      <c r="L4141" s="2">
        <f t="shared" si="581"/>
        <v>2601</v>
      </c>
      <c r="M4141" s="2">
        <f t="shared" si="582"/>
        <v>2601</v>
      </c>
      <c r="N4141" s="2">
        <f t="shared" si="583"/>
        <v>2600</v>
      </c>
      <c r="O4141">
        <f t="shared" si="577"/>
        <v>2023</v>
      </c>
      <c r="P4141" t="str">
        <f t="shared" si="578"/>
        <v>Jul</v>
      </c>
      <c r="Q4141" t="str">
        <f t="shared" si="579"/>
        <v>Jul-2023</v>
      </c>
      <c r="R4141" s="2" t="str">
        <f t="shared" si="584"/>
        <v>ADULTS</v>
      </c>
    </row>
    <row r="4142" spans="1:18" x14ac:dyDescent="0.35">
      <c r="A4142" s="1">
        <v>44607</v>
      </c>
      <c r="B4142" t="s">
        <v>4174</v>
      </c>
      <c r="C4142">
        <v>43</v>
      </c>
      <c r="D4142" t="s">
        <v>9</v>
      </c>
      <c r="E4142" t="s">
        <v>19</v>
      </c>
      <c r="F4142" t="s">
        <v>11</v>
      </c>
      <c r="G4142" s="6">
        <f>VLOOKUP(F4142,S$11:$T$15, 2, FALSE)</f>
        <v>2503.6022787783868</v>
      </c>
      <c r="H4142" t="s">
        <v>28</v>
      </c>
      <c r="I4142" s="2">
        <v>935.28</v>
      </c>
      <c r="J4142" t="str">
        <f t="shared" si="580"/>
        <v>40-59</v>
      </c>
      <c r="K4142" s="2">
        <f t="shared" si="576"/>
        <v>1028.808</v>
      </c>
      <c r="L4142" s="2">
        <f t="shared" si="581"/>
        <v>1029</v>
      </c>
      <c r="M4142" s="2">
        <f t="shared" si="582"/>
        <v>1029</v>
      </c>
      <c r="N4142" s="2">
        <f t="shared" si="583"/>
        <v>1028</v>
      </c>
      <c r="O4142">
        <f t="shared" si="577"/>
        <v>2022</v>
      </c>
      <c r="P4142" t="str">
        <f t="shared" si="578"/>
        <v>Feb</v>
      </c>
      <c r="Q4142" t="str">
        <f t="shared" si="579"/>
        <v>Feb-2022</v>
      </c>
      <c r="R4142" s="2" t="str">
        <f t="shared" si="584"/>
        <v>ADULTS</v>
      </c>
    </row>
    <row r="4143" spans="1:18" x14ac:dyDescent="0.35">
      <c r="A4143" s="1">
        <v>45254</v>
      </c>
      <c r="B4143" t="s">
        <v>4175</v>
      </c>
      <c r="C4143">
        <v>75</v>
      </c>
      <c r="D4143" t="s">
        <v>14</v>
      </c>
      <c r="E4143" t="s">
        <v>35</v>
      </c>
      <c r="F4143" t="s">
        <v>30</v>
      </c>
      <c r="G4143" s="6">
        <f>VLOOKUP(F4143,S$11:$T$15, 2, FALSE)</f>
        <v>2496.7676064257025</v>
      </c>
      <c r="H4143" t="s">
        <v>17</v>
      </c>
      <c r="I4143" s="2">
        <v>519.74</v>
      </c>
      <c r="J4143" t="str">
        <f t="shared" si="580"/>
        <v>&gt;59</v>
      </c>
      <c r="K4143" s="2">
        <f t="shared" si="576"/>
        <v>571.71400000000006</v>
      </c>
      <c r="L4143" s="2">
        <f t="shared" si="581"/>
        <v>572</v>
      </c>
      <c r="M4143" s="2">
        <f t="shared" si="582"/>
        <v>572</v>
      </c>
      <c r="N4143" s="2">
        <f t="shared" si="583"/>
        <v>571</v>
      </c>
      <c r="O4143">
        <f t="shared" si="577"/>
        <v>2023</v>
      </c>
      <c r="P4143" t="str">
        <f t="shared" si="578"/>
        <v>Nov</v>
      </c>
      <c r="Q4143" t="str">
        <f t="shared" si="579"/>
        <v>Nov-2023</v>
      </c>
      <c r="R4143" s="2" t="str">
        <f t="shared" si="584"/>
        <v>ADULTS</v>
      </c>
    </row>
    <row r="4144" spans="1:18" x14ac:dyDescent="0.35">
      <c r="A4144" s="1">
        <v>44880</v>
      </c>
      <c r="B4144" t="s">
        <v>4176</v>
      </c>
      <c r="C4144">
        <v>94</v>
      </c>
      <c r="D4144" t="s">
        <v>14</v>
      </c>
      <c r="E4144" t="s">
        <v>35</v>
      </c>
      <c r="F4144" t="s">
        <v>23</v>
      </c>
      <c r="G4144" s="6">
        <f>VLOOKUP(F4144,S$11:$T$15, 2, FALSE)</f>
        <v>2440.2966694490819</v>
      </c>
      <c r="H4144" t="s">
        <v>12</v>
      </c>
      <c r="I4144" s="2">
        <v>2594.83</v>
      </c>
      <c r="J4144" t="str">
        <f t="shared" si="580"/>
        <v>&gt;59</v>
      </c>
      <c r="K4144" s="2">
        <f t="shared" si="576"/>
        <v>2854.3130000000001</v>
      </c>
      <c r="L4144" s="2">
        <f t="shared" si="581"/>
        <v>2854</v>
      </c>
      <c r="M4144" s="2">
        <f t="shared" si="582"/>
        <v>2855</v>
      </c>
      <c r="N4144" s="2">
        <f t="shared" si="583"/>
        <v>2854</v>
      </c>
      <c r="O4144">
        <f t="shared" si="577"/>
        <v>2022</v>
      </c>
      <c r="P4144" t="str">
        <f t="shared" si="578"/>
        <v>Nov</v>
      </c>
      <c r="Q4144" t="str">
        <f t="shared" si="579"/>
        <v>Nov-2022</v>
      </c>
      <c r="R4144" s="2" t="str">
        <f t="shared" si="584"/>
        <v>ADULTS</v>
      </c>
    </row>
    <row r="4145" spans="1:18" x14ac:dyDescent="0.35">
      <c r="A4145" s="1">
        <v>45209</v>
      </c>
      <c r="B4145" t="s">
        <v>4177</v>
      </c>
      <c r="C4145">
        <v>21</v>
      </c>
      <c r="D4145" t="s">
        <v>14</v>
      </c>
      <c r="E4145" t="s">
        <v>25</v>
      </c>
      <c r="F4145" t="s">
        <v>23</v>
      </c>
      <c r="G4145" s="6">
        <f>VLOOKUP(F4145,S$11:$T$15, 2, FALSE)</f>
        <v>2440.2966694490819</v>
      </c>
      <c r="H4145" t="s">
        <v>40</v>
      </c>
      <c r="I4145" s="2">
        <v>1387.59</v>
      </c>
      <c r="J4145" t="str">
        <f t="shared" si="580"/>
        <v>18-39</v>
      </c>
      <c r="K4145" s="2">
        <f t="shared" si="576"/>
        <v>1526.3489999999999</v>
      </c>
      <c r="L4145" s="2">
        <f t="shared" si="581"/>
        <v>1526</v>
      </c>
      <c r="M4145" s="2">
        <f t="shared" si="582"/>
        <v>1527</v>
      </c>
      <c r="N4145" s="2">
        <f t="shared" si="583"/>
        <v>1526</v>
      </c>
      <c r="O4145">
        <f t="shared" si="577"/>
        <v>2023</v>
      </c>
      <c r="P4145" t="str">
        <f t="shared" si="578"/>
        <v>Oct</v>
      </c>
      <c r="Q4145" t="str">
        <f t="shared" si="579"/>
        <v>Oct-2023</v>
      </c>
      <c r="R4145" s="2" t="str">
        <f t="shared" si="584"/>
        <v>ADULTS</v>
      </c>
    </row>
    <row r="4146" spans="1:18" x14ac:dyDescent="0.35">
      <c r="A4146" s="1">
        <v>45161</v>
      </c>
      <c r="B4146" t="s">
        <v>4178</v>
      </c>
      <c r="C4146">
        <v>6</v>
      </c>
      <c r="D4146" t="s">
        <v>14</v>
      </c>
      <c r="E4146" t="s">
        <v>10</v>
      </c>
      <c r="F4146" t="s">
        <v>11</v>
      </c>
      <c r="G4146" s="6">
        <f>VLOOKUP(F4146,S$11:$T$15, 2, FALSE)</f>
        <v>2503.6022787783868</v>
      </c>
      <c r="H4146" t="s">
        <v>28</v>
      </c>
      <c r="I4146" s="2">
        <v>4949.1400000000003</v>
      </c>
      <c r="J4146" t="str">
        <f t="shared" si="580"/>
        <v>0-17</v>
      </c>
      <c r="K4146" s="2">
        <f t="shared" si="576"/>
        <v>5444.054000000001</v>
      </c>
      <c r="L4146" s="2">
        <f t="shared" si="581"/>
        <v>5444</v>
      </c>
      <c r="M4146" s="2">
        <f t="shared" si="582"/>
        <v>5445</v>
      </c>
      <c r="N4146" s="2">
        <f t="shared" si="583"/>
        <v>5444</v>
      </c>
      <c r="O4146">
        <f t="shared" si="577"/>
        <v>2023</v>
      </c>
      <c r="P4146" t="str">
        <f t="shared" si="578"/>
        <v>Aug</v>
      </c>
      <c r="Q4146" t="str">
        <f t="shared" si="579"/>
        <v>Aug-2023</v>
      </c>
      <c r="R4146" s="2" t="str">
        <f t="shared" si="584"/>
        <v>CHILDREN</v>
      </c>
    </row>
    <row r="4147" spans="1:18" x14ac:dyDescent="0.35">
      <c r="A4147" s="1">
        <v>44799</v>
      </c>
      <c r="B4147" t="s">
        <v>4179</v>
      </c>
      <c r="C4147">
        <v>48</v>
      </c>
      <c r="D4147" t="s">
        <v>14</v>
      </c>
      <c r="E4147" t="s">
        <v>19</v>
      </c>
      <c r="F4147" t="s">
        <v>16</v>
      </c>
      <c r="G4147" s="6">
        <f>VLOOKUP(F4147,S$11:$T$15, 2, FALSE)</f>
        <v>2509.1716796874998</v>
      </c>
      <c r="H4147" t="s">
        <v>28</v>
      </c>
      <c r="I4147" s="2">
        <v>2614.2199999999998</v>
      </c>
      <c r="J4147" t="str">
        <f t="shared" si="580"/>
        <v>40-59</v>
      </c>
      <c r="K4147" s="2">
        <f t="shared" si="576"/>
        <v>2875.6419999999998</v>
      </c>
      <c r="L4147" s="2">
        <f t="shared" si="581"/>
        <v>2876</v>
      </c>
      <c r="M4147" s="2">
        <f t="shared" si="582"/>
        <v>2876</v>
      </c>
      <c r="N4147" s="2">
        <f t="shared" si="583"/>
        <v>2875</v>
      </c>
      <c r="O4147">
        <f t="shared" si="577"/>
        <v>2022</v>
      </c>
      <c r="P4147" t="str">
        <f t="shared" si="578"/>
        <v>Aug</v>
      </c>
      <c r="Q4147" t="str">
        <f t="shared" si="579"/>
        <v>Aug-2022</v>
      </c>
      <c r="R4147" s="2" t="str">
        <f t="shared" si="584"/>
        <v>ADULTS</v>
      </c>
    </row>
    <row r="4148" spans="1:18" x14ac:dyDescent="0.35">
      <c r="A4148" s="1">
        <v>44830</v>
      </c>
      <c r="B4148" t="s">
        <v>4180</v>
      </c>
      <c r="C4148">
        <v>69</v>
      </c>
      <c r="D4148" t="s">
        <v>21</v>
      </c>
      <c r="E4148" t="s">
        <v>22</v>
      </c>
      <c r="F4148" t="s">
        <v>16</v>
      </c>
      <c r="G4148" s="6">
        <f>VLOOKUP(F4148,S$11:$T$15, 2, FALSE)</f>
        <v>2509.1716796874998</v>
      </c>
      <c r="H4148" t="s">
        <v>40</v>
      </c>
      <c r="I4148" s="2">
        <v>768.12</v>
      </c>
      <c r="J4148" t="str">
        <f t="shared" si="580"/>
        <v>&gt;59</v>
      </c>
      <c r="K4148" s="2">
        <f t="shared" si="576"/>
        <v>844.93200000000002</v>
      </c>
      <c r="L4148" s="2">
        <f t="shared" si="581"/>
        <v>845</v>
      </c>
      <c r="M4148" s="2">
        <f t="shared" si="582"/>
        <v>845</v>
      </c>
      <c r="N4148" s="2">
        <f t="shared" si="583"/>
        <v>844</v>
      </c>
      <c r="O4148">
        <f t="shared" si="577"/>
        <v>2022</v>
      </c>
      <c r="P4148" t="str">
        <f t="shared" si="578"/>
        <v>Sep</v>
      </c>
      <c r="Q4148" t="str">
        <f t="shared" si="579"/>
        <v>Sep-2022</v>
      </c>
      <c r="R4148" s="2" t="str">
        <f t="shared" si="584"/>
        <v>ADULTS</v>
      </c>
    </row>
    <row r="4149" spans="1:18" x14ac:dyDescent="0.35">
      <c r="A4149" s="1">
        <v>44665</v>
      </c>
      <c r="B4149" t="s">
        <v>4181</v>
      </c>
      <c r="C4149">
        <v>20</v>
      </c>
      <c r="D4149" t="s">
        <v>9</v>
      </c>
      <c r="E4149" t="s">
        <v>19</v>
      </c>
      <c r="F4149" t="s">
        <v>30</v>
      </c>
      <c r="G4149" s="6">
        <f>VLOOKUP(F4149,S$11:$T$15, 2, FALSE)</f>
        <v>2496.7676064257025</v>
      </c>
      <c r="H4149" t="s">
        <v>28</v>
      </c>
      <c r="I4149" s="2">
        <v>4860.7700000000004</v>
      </c>
      <c r="J4149" t="str">
        <f t="shared" si="580"/>
        <v>18-39</v>
      </c>
      <c r="K4149" s="2">
        <f t="shared" si="576"/>
        <v>5346.8470000000007</v>
      </c>
      <c r="L4149" s="2">
        <f t="shared" si="581"/>
        <v>5347</v>
      </c>
      <c r="M4149" s="2">
        <f t="shared" si="582"/>
        <v>5347</v>
      </c>
      <c r="N4149" s="2">
        <f t="shared" si="583"/>
        <v>5346</v>
      </c>
      <c r="O4149">
        <f t="shared" si="577"/>
        <v>2022</v>
      </c>
      <c r="P4149" t="str">
        <f t="shared" si="578"/>
        <v>Apr</v>
      </c>
      <c r="Q4149" t="str">
        <f t="shared" si="579"/>
        <v>Apr-2022</v>
      </c>
      <c r="R4149" s="2" t="str">
        <f t="shared" si="584"/>
        <v>ADULTS</v>
      </c>
    </row>
    <row r="4150" spans="1:18" x14ac:dyDescent="0.35">
      <c r="A4150" s="1">
        <v>45199</v>
      </c>
      <c r="B4150" t="s">
        <v>4182</v>
      </c>
      <c r="C4150">
        <v>20</v>
      </c>
      <c r="D4150" t="s">
        <v>14</v>
      </c>
      <c r="E4150" t="s">
        <v>25</v>
      </c>
      <c r="F4150" t="s">
        <v>11</v>
      </c>
      <c r="G4150" s="6">
        <f>VLOOKUP(F4150,S$11:$T$15, 2, FALSE)</f>
        <v>2503.6022787783868</v>
      </c>
      <c r="H4150" t="s">
        <v>17</v>
      </c>
      <c r="I4150" s="2">
        <v>3044.43</v>
      </c>
      <c r="J4150" t="str">
        <f t="shared" si="580"/>
        <v>18-39</v>
      </c>
      <c r="K4150" s="2">
        <f t="shared" si="576"/>
        <v>3348.873</v>
      </c>
      <c r="L4150" s="2">
        <f t="shared" si="581"/>
        <v>3349</v>
      </c>
      <c r="M4150" s="2">
        <f t="shared" si="582"/>
        <v>3349</v>
      </c>
      <c r="N4150" s="2">
        <f t="shared" si="583"/>
        <v>3348</v>
      </c>
      <c r="O4150">
        <f t="shared" si="577"/>
        <v>2023</v>
      </c>
      <c r="P4150" t="str">
        <f t="shared" si="578"/>
        <v>Sep</v>
      </c>
      <c r="Q4150" t="str">
        <f t="shared" si="579"/>
        <v>Sep-2023</v>
      </c>
      <c r="R4150" s="2" t="str">
        <f t="shared" si="584"/>
        <v>ADULTS</v>
      </c>
    </row>
    <row r="4151" spans="1:18" x14ac:dyDescent="0.35">
      <c r="A4151" s="1">
        <v>44742</v>
      </c>
      <c r="B4151" t="s">
        <v>4183</v>
      </c>
      <c r="C4151">
        <v>85</v>
      </c>
      <c r="D4151" t="s">
        <v>14</v>
      </c>
      <c r="E4151" t="s">
        <v>25</v>
      </c>
      <c r="F4151" t="s">
        <v>23</v>
      </c>
      <c r="G4151" s="6">
        <f>VLOOKUP(F4151,S$11:$T$15, 2, FALSE)</f>
        <v>2440.2966694490819</v>
      </c>
      <c r="H4151" t="s">
        <v>40</v>
      </c>
      <c r="I4151" s="2">
        <v>278.02</v>
      </c>
      <c r="J4151" t="str">
        <f t="shared" si="580"/>
        <v>&gt;59</v>
      </c>
      <c r="K4151" s="2">
        <f t="shared" si="576"/>
        <v>305.822</v>
      </c>
      <c r="L4151" s="2">
        <f t="shared" si="581"/>
        <v>306</v>
      </c>
      <c r="M4151" s="2">
        <f t="shared" si="582"/>
        <v>306</v>
      </c>
      <c r="N4151" s="2">
        <f t="shared" si="583"/>
        <v>305</v>
      </c>
      <c r="O4151">
        <f t="shared" si="577"/>
        <v>2022</v>
      </c>
      <c r="P4151" t="str">
        <f t="shared" si="578"/>
        <v>Jun</v>
      </c>
      <c r="Q4151" t="str">
        <f t="shared" si="579"/>
        <v>Jun-2022</v>
      </c>
      <c r="R4151" s="2" t="str">
        <f t="shared" si="584"/>
        <v>ADULTS</v>
      </c>
    </row>
    <row r="4152" spans="1:18" x14ac:dyDescent="0.35">
      <c r="A4152" s="1">
        <v>44693</v>
      </c>
      <c r="B4152" t="s">
        <v>4184</v>
      </c>
      <c r="C4152">
        <v>62</v>
      </c>
      <c r="D4152" t="s">
        <v>14</v>
      </c>
      <c r="E4152" t="s">
        <v>25</v>
      </c>
      <c r="F4152" t="s">
        <v>16</v>
      </c>
      <c r="G4152" s="6">
        <f>VLOOKUP(F4152,S$11:$T$15, 2, FALSE)</f>
        <v>2509.1716796874998</v>
      </c>
      <c r="H4152" t="s">
        <v>17</v>
      </c>
      <c r="I4152" s="2">
        <v>1658.61</v>
      </c>
      <c r="J4152" t="str">
        <f t="shared" si="580"/>
        <v>&gt;59</v>
      </c>
      <c r="K4152" s="2">
        <f t="shared" si="576"/>
        <v>1824.471</v>
      </c>
      <c r="L4152" s="2">
        <f t="shared" si="581"/>
        <v>1824</v>
      </c>
      <c r="M4152" s="2">
        <f t="shared" si="582"/>
        <v>1825</v>
      </c>
      <c r="N4152" s="2">
        <f t="shared" si="583"/>
        <v>1824</v>
      </c>
      <c r="O4152">
        <f t="shared" si="577"/>
        <v>2022</v>
      </c>
      <c r="P4152" t="str">
        <f t="shared" si="578"/>
        <v>May</v>
      </c>
      <c r="Q4152" t="str">
        <f t="shared" si="579"/>
        <v>May-2022</v>
      </c>
      <c r="R4152" s="2" t="str">
        <f t="shared" si="584"/>
        <v>ADULTS</v>
      </c>
    </row>
    <row r="4153" spans="1:18" x14ac:dyDescent="0.35">
      <c r="A4153" s="1">
        <v>44661</v>
      </c>
      <c r="B4153" t="s">
        <v>4185</v>
      </c>
      <c r="C4153">
        <v>84</v>
      </c>
      <c r="D4153" t="s">
        <v>9</v>
      </c>
      <c r="E4153" t="s">
        <v>33</v>
      </c>
      <c r="F4153" t="s">
        <v>23</v>
      </c>
      <c r="G4153" s="6">
        <f>VLOOKUP(F4153,S$11:$T$15, 2, FALSE)</f>
        <v>2440.2966694490819</v>
      </c>
      <c r="H4153" t="s">
        <v>37</v>
      </c>
      <c r="I4153" s="2">
        <v>3678.3</v>
      </c>
      <c r="J4153" t="str">
        <f t="shared" si="580"/>
        <v>&gt;59</v>
      </c>
      <c r="K4153" s="2">
        <f t="shared" si="576"/>
        <v>4046.1300000000006</v>
      </c>
      <c r="L4153" s="2">
        <f t="shared" si="581"/>
        <v>4046</v>
      </c>
      <c r="M4153" s="2">
        <f t="shared" si="582"/>
        <v>4047</v>
      </c>
      <c r="N4153" s="2">
        <f t="shared" si="583"/>
        <v>4046</v>
      </c>
      <c r="O4153">
        <f t="shared" si="577"/>
        <v>2022</v>
      </c>
      <c r="P4153" t="str">
        <f t="shared" si="578"/>
        <v>Apr</v>
      </c>
      <c r="Q4153" t="str">
        <f t="shared" si="579"/>
        <v>Apr-2022</v>
      </c>
      <c r="R4153" s="2" t="str">
        <f t="shared" si="584"/>
        <v>ADULTS</v>
      </c>
    </row>
    <row r="4154" spans="1:18" x14ac:dyDescent="0.35">
      <c r="A4154" s="1">
        <v>44671</v>
      </c>
      <c r="B4154" t="s">
        <v>4186</v>
      </c>
      <c r="C4154">
        <v>69</v>
      </c>
      <c r="D4154" t="s">
        <v>14</v>
      </c>
      <c r="E4154" t="s">
        <v>10</v>
      </c>
      <c r="F4154" t="s">
        <v>30</v>
      </c>
      <c r="G4154" s="6">
        <f>VLOOKUP(F4154,S$11:$T$15, 2, FALSE)</f>
        <v>2496.7676064257025</v>
      </c>
      <c r="H4154" t="s">
        <v>17</v>
      </c>
      <c r="I4154" s="2">
        <v>2004.95</v>
      </c>
      <c r="J4154" t="str">
        <f t="shared" si="580"/>
        <v>&gt;59</v>
      </c>
      <c r="K4154" s="2">
        <f t="shared" si="576"/>
        <v>2205.4450000000002</v>
      </c>
      <c r="L4154" s="2">
        <f t="shared" si="581"/>
        <v>2205</v>
      </c>
      <c r="M4154" s="2">
        <f t="shared" si="582"/>
        <v>2206</v>
      </c>
      <c r="N4154" s="2">
        <f t="shared" si="583"/>
        <v>2205</v>
      </c>
      <c r="O4154">
        <f t="shared" si="577"/>
        <v>2022</v>
      </c>
      <c r="P4154" t="str">
        <f t="shared" si="578"/>
        <v>Apr</v>
      </c>
      <c r="Q4154" t="str">
        <f t="shared" si="579"/>
        <v>Apr-2022</v>
      </c>
      <c r="R4154" s="2" t="str">
        <f t="shared" si="584"/>
        <v>ADULTS</v>
      </c>
    </row>
    <row r="4155" spans="1:18" x14ac:dyDescent="0.35">
      <c r="A4155" s="1">
        <v>44567</v>
      </c>
      <c r="B4155" t="s">
        <v>4187</v>
      </c>
      <c r="C4155">
        <v>29</v>
      </c>
      <c r="D4155" t="s">
        <v>9</v>
      </c>
      <c r="E4155" t="s">
        <v>27</v>
      </c>
      <c r="F4155" t="s">
        <v>16</v>
      </c>
      <c r="G4155" s="6">
        <f>VLOOKUP(F4155,S$11:$T$15, 2, FALSE)</f>
        <v>2509.1716796874998</v>
      </c>
      <c r="H4155" t="s">
        <v>12</v>
      </c>
      <c r="I4155" s="2">
        <v>669.36</v>
      </c>
      <c r="J4155" t="str">
        <f t="shared" si="580"/>
        <v>18-39</v>
      </c>
      <c r="K4155" s="2">
        <f t="shared" si="576"/>
        <v>736.29600000000005</v>
      </c>
      <c r="L4155" s="2">
        <f t="shared" si="581"/>
        <v>736</v>
      </c>
      <c r="M4155" s="2">
        <f t="shared" si="582"/>
        <v>737</v>
      </c>
      <c r="N4155" s="2">
        <f t="shared" si="583"/>
        <v>736</v>
      </c>
      <c r="O4155">
        <f t="shared" si="577"/>
        <v>2022</v>
      </c>
      <c r="P4155" t="str">
        <f t="shared" si="578"/>
        <v>Jan</v>
      </c>
      <c r="Q4155" t="str">
        <f t="shared" si="579"/>
        <v>Jan-2022</v>
      </c>
      <c r="R4155" s="2" t="str">
        <f t="shared" si="584"/>
        <v>ADULTS</v>
      </c>
    </row>
    <row r="4156" spans="1:18" x14ac:dyDescent="0.35">
      <c r="A4156" s="1">
        <v>44575</v>
      </c>
      <c r="B4156" t="s">
        <v>4188</v>
      </c>
      <c r="C4156">
        <v>31</v>
      </c>
      <c r="D4156" t="s">
        <v>9</v>
      </c>
      <c r="E4156" t="s">
        <v>19</v>
      </c>
      <c r="F4156" t="s">
        <v>23</v>
      </c>
      <c r="G4156" s="6">
        <f>VLOOKUP(F4156,S$11:$T$15, 2, FALSE)</f>
        <v>2440.2966694490819</v>
      </c>
      <c r="H4156" t="s">
        <v>37</v>
      </c>
      <c r="I4156" s="2">
        <v>283.75</v>
      </c>
      <c r="J4156" t="str">
        <f t="shared" si="580"/>
        <v>18-39</v>
      </c>
      <c r="K4156" s="2">
        <f t="shared" si="576"/>
        <v>312.125</v>
      </c>
      <c r="L4156" s="2">
        <f t="shared" si="581"/>
        <v>312</v>
      </c>
      <c r="M4156" s="2">
        <f t="shared" si="582"/>
        <v>313</v>
      </c>
      <c r="N4156" s="2">
        <f t="shared" si="583"/>
        <v>312</v>
      </c>
      <c r="O4156">
        <f t="shared" si="577"/>
        <v>2022</v>
      </c>
      <c r="P4156" t="str">
        <f t="shared" si="578"/>
        <v>Jan</v>
      </c>
      <c r="Q4156" t="str">
        <f t="shared" si="579"/>
        <v>Jan-2022</v>
      </c>
      <c r="R4156" s="2" t="str">
        <f t="shared" si="584"/>
        <v>ADULTS</v>
      </c>
    </row>
    <row r="4157" spans="1:18" x14ac:dyDescent="0.35">
      <c r="A4157" s="1">
        <v>45133</v>
      </c>
      <c r="B4157" t="s">
        <v>4189</v>
      </c>
      <c r="C4157">
        <v>85</v>
      </c>
      <c r="D4157" t="s">
        <v>9</v>
      </c>
      <c r="E4157" t="s">
        <v>35</v>
      </c>
      <c r="F4157" t="s">
        <v>11</v>
      </c>
      <c r="G4157" s="6">
        <f>VLOOKUP(F4157,S$11:$T$15, 2, FALSE)</f>
        <v>2503.6022787783868</v>
      </c>
      <c r="H4157" t="s">
        <v>40</v>
      </c>
      <c r="I4157" s="2">
        <v>2348.84</v>
      </c>
      <c r="J4157" t="str">
        <f t="shared" si="580"/>
        <v>&gt;59</v>
      </c>
      <c r="K4157" s="2">
        <f t="shared" si="576"/>
        <v>2583.7240000000002</v>
      </c>
      <c r="L4157" s="2">
        <f t="shared" si="581"/>
        <v>2584</v>
      </c>
      <c r="M4157" s="2">
        <f t="shared" si="582"/>
        <v>2584</v>
      </c>
      <c r="N4157" s="2">
        <f t="shared" si="583"/>
        <v>2583</v>
      </c>
      <c r="O4157">
        <f t="shared" si="577"/>
        <v>2023</v>
      </c>
      <c r="P4157" t="str">
        <f t="shared" si="578"/>
        <v>Jul</v>
      </c>
      <c r="Q4157" t="str">
        <f t="shared" si="579"/>
        <v>Jul-2023</v>
      </c>
      <c r="R4157" s="2" t="str">
        <f t="shared" si="584"/>
        <v>ADULTS</v>
      </c>
    </row>
    <row r="4158" spans="1:18" x14ac:dyDescent="0.35">
      <c r="A4158" s="1">
        <v>45135</v>
      </c>
      <c r="B4158" t="s">
        <v>4190</v>
      </c>
      <c r="C4158">
        <v>11</v>
      </c>
      <c r="D4158" t="s">
        <v>14</v>
      </c>
      <c r="E4158" t="s">
        <v>27</v>
      </c>
      <c r="F4158" t="s">
        <v>16</v>
      </c>
      <c r="G4158" s="6">
        <f>VLOOKUP(F4158,S$11:$T$15, 2, FALSE)</f>
        <v>2509.1716796874998</v>
      </c>
      <c r="H4158" t="s">
        <v>12</v>
      </c>
      <c r="I4158" s="2">
        <v>4945.3599999999997</v>
      </c>
      <c r="J4158" t="str">
        <f t="shared" si="580"/>
        <v>0-17</v>
      </c>
      <c r="K4158" s="2">
        <f t="shared" si="576"/>
        <v>5439.8959999999997</v>
      </c>
      <c r="L4158" s="2">
        <f t="shared" si="581"/>
        <v>5440</v>
      </c>
      <c r="M4158" s="2">
        <f t="shared" si="582"/>
        <v>5440</v>
      </c>
      <c r="N4158" s="2">
        <f t="shared" si="583"/>
        <v>5439</v>
      </c>
      <c r="O4158">
        <f t="shared" si="577"/>
        <v>2023</v>
      </c>
      <c r="P4158" t="str">
        <f t="shared" si="578"/>
        <v>Jul</v>
      </c>
      <c r="Q4158" t="str">
        <f t="shared" si="579"/>
        <v>Jul-2023</v>
      </c>
      <c r="R4158" s="2" t="str">
        <f t="shared" si="584"/>
        <v>CHILDREN</v>
      </c>
    </row>
    <row r="4159" spans="1:18" x14ac:dyDescent="0.35">
      <c r="A4159" s="1">
        <v>45037</v>
      </c>
      <c r="B4159" t="s">
        <v>4191</v>
      </c>
      <c r="C4159">
        <v>35</v>
      </c>
      <c r="D4159" t="s">
        <v>14</v>
      </c>
      <c r="E4159" t="s">
        <v>19</v>
      </c>
      <c r="F4159" t="s">
        <v>16</v>
      </c>
      <c r="G4159" s="6">
        <f>VLOOKUP(F4159,S$11:$T$15, 2, FALSE)</f>
        <v>2509.1716796874998</v>
      </c>
      <c r="H4159" t="s">
        <v>17</v>
      </c>
      <c r="I4159" s="2">
        <v>2275.1</v>
      </c>
      <c r="J4159" t="str">
        <f t="shared" si="580"/>
        <v>18-39</v>
      </c>
      <c r="K4159" s="2">
        <f t="shared" si="576"/>
        <v>2502.61</v>
      </c>
      <c r="L4159" s="2">
        <f t="shared" si="581"/>
        <v>2503</v>
      </c>
      <c r="M4159" s="2">
        <f t="shared" si="582"/>
        <v>2503</v>
      </c>
      <c r="N4159" s="2">
        <f t="shared" si="583"/>
        <v>2502</v>
      </c>
      <c r="O4159">
        <f t="shared" si="577"/>
        <v>2023</v>
      </c>
      <c r="P4159" t="str">
        <f t="shared" si="578"/>
        <v>Apr</v>
      </c>
      <c r="Q4159" t="str">
        <f t="shared" si="579"/>
        <v>Apr-2023</v>
      </c>
      <c r="R4159" s="2" t="str">
        <f t="shared" si="584"/>
        <v>ADULTS</v>
      </c>
    </row>
    <row r="4160" spans="1:18" x14ac:dyDescent="0.35">
      <c r="A4160" s="1">
        <v>44878</v>
      </c>
      <c r="B4160" t="s">
        <v>4192</v>
      </c>
      <c r="C4160">
        <v>79</v>
      </c>
      <c r="D4160" t="s">
        <v>9</v>
      </c>
      <c r="E4160" t="s">
        <v>25</v>
      </c>
      <c r="F4160" t="s">
        <v>23</v>
      </c>
      <c r="G4160" s="6">
        <f>VLOOKUP(F4160,S$11:$T$15, 2, FALSE)</f>
        <v>2440.2966694490819</v>
      </c>
      <c r="H4160" t="s">
        <v>12</v>
      </c>
      <c r="I4160" s="2">
        <v>392.78</v>
      </c>
      <c r="J4160" t="str">
        <f t="shared" si="580"/>
        <v>&gt;59</v>
      </c>
      <c r="K4160" s="2">
        <f t="shared" si="576"/>
        <v>432.05799999999999</v>
      </c>
      <c r="L4160" s="2">
        <f t="shared" si="581"/>
        <v>432</v>
      </c>
      <c r="M4160" s="2">
        <f t="shared" si="582"/>
        <v>433</v>
      </c>
      <c r="N4160" s="2">
        <f t="shared" si="583"/>
        <v>432</v>
      </c>
      <c r="O4160">
        <f t="shared" si="577"/>
        <v>2022</v>
      </c>
      <c r="P4160" t="str">
        <f t="shared" si="578"/>
        <v>Nov</v>
      </c>
      <c r="Q4160" t="str">
        <f t="shared" si="579"/>
        <v>Nov-2022</v>
      </c>
      <c r="R4160" s="2" t="str">
        <f t="shared" si="584"/>
        <v>ADULTS</v>
      </c>
    </row>
    <row r="4161" spans="1:18" x14ac:dyDescent="0.35">
      <c r="A4161" s="1">
        <v>45011</v>
      </c>
      <c r="B4161" t="s">
        <v>4193</v>
      </c>
      <c r="C4161">
        <v>55</v>
      </c>
      <c r="D4161" t="s">
        <v>9</v>
      </c>
      <c r="E4161" t="s">
        <v>15</v>
      </c>
      <c r="F4161" t="s">
        <v>16</v>
      </c>
      <c r="G4161" s="6">
        <f>VLOOKUP(F4161,S$11:$T$15, 2, FALSE)</f>
        <v>2509.1716796874998</v>
      </c>
      <c r="H4161" t="s">
        <v>17</v>
      </c>
      <c r="I4161" s="2">
        <v>531.54</v>
      </c>
      <c r="J4161" t="str">
        <f t="shared" si="580"/>
        <v>40-59</v>
      </c>
      <c r="K4161" s="2">
        <f t="shared" si="576"/>
        <v>584.69399999999996</v>
      </c>
      <c r="L4161" s="2">
        <f t="shared" si="581"/>
        <v>585</v>
      </c>
      <c r="M4161" s="2">
        <f t="shared" si="582"/>
        <v>585</v>
      </c>
      <c r="N4161" s="2">
        <f t="shared" si="583"/>
        <v>584</v>
      </c>
      <c r="O4161">
        <f t="shared" si="577"/>
        <v>2023</v>
      </c>
      <c r="P4161" t="str">
        <f t="shared" si="578"/>
        <v>Mar</v>
      </c>
      <c r="Q4161" t="str">
        <f t="shared" si="579"/>
        <v>Mar-2023</v>
      </c>
      <c r="R4161" s="2" t="str">
        <f t="shared" si="584"/>
        <v>ADULTS</v>
      </c>
    </row>
    <row r="4162" spans="1:18" x14ac:dyDescent="0.35">
      <c r="A4162" s="1">
        <v>44706</v>
      </c>
      <c r="B4162" t="s">
        <v>4194</v>
      </c>
      <c r="C4162">
        <v>84</v>
      </c>
      <c r="D4162" t="s">
        <v>9</v>
      </c>
      <c r="E4162" t="s">
        <v>35</v>
      </c>
      <c r="F4162" t="s">
        <v>11</v>
      </c>
      <c r="G4162" s="6">
        <f>VLOOKUP(F4162,S$11:$T$15, 2, FALSE)</f>
        <v>2503.6022787783868</v>
      </c>
      <c r="H4162" t="s">
        <v>40</v>
      </c>
      <c r="I4162" s="2">
        <v>3420.87</v>
      </c>
      <c r="J4162" t="str">
        <f t="shared" si="580"/>
        <v>&gt;59</v>
      </c>
      <c r="K4162" s="2">
        <f t="shared" ref="K4162:K4225" si="585">I4162*1.1</f>
        <v>3762.9570000000003</v>
      </c>
      <c r="L4162" s="2">
        <f t="shared" si="581"/>
        <v>3763</v>
      </c>
      <c r="M4162" s="2">
        <f t="shared" si="582"/>
        <v>3763</v>
      </c>
      <c r="N4162" s="2">
        <f t="shared" si="583"/>
        <v>3762</v>
      </c>
      <c r="O4162">
        <f t="shared" ref="O4162:O4225" si="586">YEAR(A4162)</f>
        <v>2022</v>
      </c>
      <c r="P4162" t="str">
        <f t="shared" ref="P4162:P4225" si="587">TEXT(A4162, "MMM")</f>
        <v>May</v>
      </c>
      <c r="Q4162" t="str">
        <f t="shared" ref="Q4162:Q4225" si="588">TEXT(A4162, "MMM-YYYY")</f>
        <v>May-2022</v>
      </c>
      <c r="R4162" s="2" t="str">
        <f t="shared" si="584"/>
        <v>ADULTS</v>
      </c>
    </row>
    <row r="4163" spans="1:18" x14ac:dyDescent="0.35">
      <c r="A4163" s="1">
        <v>45025</v>
      </c>
      <c r="B4163" t="s">
        <v>4195</v>
      </c>
      <c r="C4163">
        <v>35</v>
      </c>
      <c r="D4163" t="s">
        <v>21</v>
      </c>
      <c r="E4163" t="s">
        <v>22</v>
      </c>
      <c r="F4163" t="s">
        <v>23</v>
      </c>
      <c r="G4163" s="6">
        <f>VLOOKUP(F4163,S$11:$T$15, 2, FALSE)</f>
        <v>2440.2966694490819</v>
      </c>
      <c r="H4163" t="s">
        <v>28</v>
      </c>
      <c r="I4163" s="2">
        <v>3126.53</v>
      </c>
      <c r="J4163" t="str">
        <f t="shared" ref="J4163:J4226" si="589">IF(C4163&lt;=17,"0-17",IF(C4163&lt;=39, "18-39", IF(C4163&lt;=59, "40-59", "&gt;59")))</f>
        <v>18-39</v>
      </c>
      <c r="K4163" s="2">
        <f t="shared" si="585"/>
        <v>3439.1830000000004</v>
      </c>
      <c r="L4163" s="2">
        <f t="shared" ref="L4163:L4226" si="590">ROUND(K4163, 0)</f>
        <v>3439</v>
      </c>
      <c r="M4163" s="2">
        <f t="shared" ref="M4163:M4226" si="591">ROUNDUP(K4163, 0)</f>
        <v>3440</v>
      </c>
      <c r="N4163" s="2">
        <f t="shared" ref="N4163:N4226" si="592">ROUNDDOWN(K4163,0)</f>
        <v>3439</v>
      </c>
      <c r="O4163">
        <f t="shared" si="586"/>
        <v>2023</v>
      </c>
      <c r="P4163" t="str">
        <f t="shared" si="587"/>
        <v>Apr</v>
      </c>
      <c r="Q4163" t="str">
        <f t="shared" si="588"/>
        <v>Apr-2023</v>
      </c>
      <c r="R4163" s="2" t="str">
        <f t="shared" ref="R4163:R4226" si="593">IF(C4163&gt;=18, "ADULTS", "CHILDREN")</f>
        <v>ADULTS</v>
      </c>
    </row>
    <row r="4164" spans="1:18" x14ac:dyDescent="0.35">
      <c r="A4164" s="1">
        <v>44617</v>
      </c>
      <c r="B4164" t="s">
        <v>4196</v>
      </c>
      <c r="C4164">
        <v>8</v>
      </c>
      <c r="D4164" t="s">
        <v>21</v>
      </c>
      <c r="E4164" t="s">
        <v>22</v>
      </c>
      <c r="F4164" t="s">
        <v>23</v>
      </c>
      <c r="G4164" s="6">
        <f>VLOOKUP(F4164,S$11:$T$15, 2, FALSE)</f>
        <v>2440.2966694490819</v>
      </c>
      <c r="H4164" t="s">
        <v>12</v>
      </c>
      <c r="I4164" s="2">
        <v>4308.93</v>
      </c>
      <c r="J4164" t="str">
        <f t="shared" si="589"/>
        <v>0-17</v>
      </c>
      <c r="K4164" s="2">
        <f t="shared" si="585"/>
        <v>4739.8230000000003</v>
      </c>
      <c r="L4164" s="2">
        <f t="shared" si="590"/>
        <v>4740</v>
      </c>
      <c r="M4164" s="2">
        <f t="shared" si="591"/>
        <v>4740</v>
      </c>
      <c r="N4164" s="2">
        <f t="shared" si="592"/>
        <v>4739</v>
      </c>
      <c r="O4164">
        <f t="shared" si="586"/>
        <v>2022</v>
      </c>
      <c r="P4164" t="str">
        <f t="shared" si="587"/>
        <v>Feb</v>
      </c>
      <c r="Q4164" t="str">
        <f t="shared" si="588"/>
        <v>Feb-2022</v>
      </c>
      <c r="R4164" s="2" t="str">
        <f t="shared" si="593"/>
        <v>CHILDREN</v>
      </c>
    </row>
    <row r="4165" spans="1:18" x14ac:dyDescent="0.35">
      <c r="A4165" s="1">
        <v>44814</v>
      </c>
      <c r="B4165" t="s">
        <v>4197</v>
      </c>
      <c r="C4165">
        <v>86</v>
      </c>
      <c r="D4165" t="s">
        <v>14</v>
      </c>
      <c r="E4165" t="s">
        <v>35</v>
      </c>
      <c r="F4165" t="s">
        <v>16</v>
      </c>
      <c r="G4165" s="6">
        <f>VLOOKUP(F4165,S$11:$T$15, 2, FALSE)</f>
        <v>2509.1716796874998</v>
      </c>
      <c r="H4165" t="s">
        <v>17</v>
      </c>
      <c r="I4165" s="2">
        <v>3629.46</v>
      </c>
      <c r="J4165" t="str">
        <f t="shared" si="589"/>
        <v>&gt;59</v>
      </c>
      <c r="K4165" s="2">
        <f t="shared" si="585"/>
        <v>3992.4060000000004</v>
      </c>
      <c r="L4165" s="2">
        <f t="shared" si="590"/>
        <v>3992</v>
      </c>
      <c r="M4165" s="2">
        <f t="shared" si="591"/>
        <v>3993</v>
      </c>
      <c r="N4165" s="2">
        <f t="shared" si="592"/>
        <v>3992</v>
      </c>
      <c r="O4165">
        <f t="shared" si="586"/>
        <v>2022</v>
      </c>
      <c r="P4165" t="str">
        <f t="shared" si="587"/>
        <v>Sep</v>
      </c>
      <c r="Q4165" t="str">
        <f t="shared" si="588"/>
        <v>Sep-2022</v>
      </c>
      <c r="R4165" s="2" t="str">
        <f t="shared" si="593"/>
        <v>ADULTS</v>
      </c>
    </row>
    <row r="4166" spans="1:18" x14ac:dyDescent="0.35">
      <c r="A4166" s="1">
        <v>44820</v>
      </c>
      <c r="B4166" t="s">
        <v>4198</v>
      </c>
      <c r="C4166">
        <v>93</v>
      </c>
      <c r="D4166" t="s">
        <v>9</v>
      </c>
      <c r="E4166" t="s">
        <v>15</v>
      </c>
      <c r="F4166" t="s">
        <v>16</v>
      </c>
      <c r="G4166" s="6">
        <f>VLOOKUP(F4166,S$11:$T$15, 2, FALSE)</f>
        <v>2509.1716796874998</v>
      </c>
      <c r="H4166" t="s">
        <v>12</v>
      </c>
      <c r="I4166" s="2">
        <v>3149.42</v>
      </c>
      <c r="J4166" t="str">
        <f t="shared" si="589"/>
        <v>&gt;59</v>
      </c>
      <c r="K4166" s="2">
        <f t="shared" si="585"/>
        <v>3464.3620000000005</v>
      </c>
      <c r="L4166" s="2">
        <f t="shared" si="590"/>
        <v>3464</v>
      </c>
      <c r="M4166" s="2">
        <f t="shared" si="591"/>
        <v>3465</v>
      </c>
      <c r="N4166" s="2">
        <f t="shared" si="592"/>
        <v>3464</v>
      </c>
      <c r="O4166">
        <f t="shared" si="586"/>
        <v>2022</v>
      </c>
      <c r="P4166" t="str">
        <f t="shared" si="587"/>
        <v>Sep</v>
      </c>
      <c r="Q4166" t="str">
        <f t="shared" si="588"/>
        <v>Sep-2022</v>
      </c>
      <c r="R4166" s="2" t="str">
        <f t="shared" si="593"/>
        <v>ADULTS</v>
      </c>
    </row>
    <row r="4167" spans="1:18" x14ac:dyDescent="0.35">
      <c r="A4167" s="1">
        <v>44864</v>
      </c>
      <c r="B4167" t="s">
        <v>4199</v>
      </c>
      <c r="C4167">
        <v>58</v>
      </c>
      <c r="D4167" t="s">
        <v>21</v>
      </c>
      <c r="E4167" t="s">
        <v>22</v>
      </c>
      <c r="F4167" t="s">
        <v>23</v>
      </c>
      <c r="G4167" s="6">
        <f>VLOOKUP(F4167,S$11:$T$15, 2, FALSE)</f>
        <v>2440.2966694490819</v>
      </c>
      <c r="H4167" t="s">
        <v>28</v>
      </c>
      <c r="I4167" s="2">
        <v>3809.1</v>
      </c>
      <c r="J4167" t="str">
        <f t="shared" si="589"/>
        <v>40-59</v>
      </c>
      <c r="K4167" s="2">
        <f t="shared" si="585"/>
        <v>4190.01</v>
      </c>
      <c r="L4167" s="2">
        <f t="shared" si="590"/>
        <v>4190</v>
      </c>
      <c r="M4167" s="2">
        <f t="shared" si="591"/>
        <v>4191</v>
      </c>
      <c r="N4167" s="2">
        <f t="shared" si="592"/>
        <v>4190</v>
      </c>
      <c r="O4167">
        <f t="shared" si="586"/>
        <v>2022</v>
      </c>
      <c r="P4167" t="str">
        <f t="shared" si="587"/>
        <v>Oct</v>
      </c>
      <c r="Q4167" t="str">
        <f t="shared" si="588"/>
        <v>Oct-2022</v>
      </c>
      <c r="R4167" s="2" t="str">
        <f t="shared" si="593"/>
        <v>ADULTS</v>
      </c>
    </row>
    <row r="4168" spans="1:18" x14ac:dyDescent="0.35">
      <c r="A4168" s="1">
        <v>44597</v>
      </c>
      <c r="B4168" t="s">
        <v>4200</v>
      </c>
      <c r="C4168">
        <v>57</v>
      </c>
      <c r="D4168" t="s">
        <v>9</v>
      </c>
      <c r="E4168" t="s">
        <v>33</v>
      </c>
      <c r="F4168" t="s">
        <v>11</v>
      </c>
      <c r="G4168" s="6">
        <f>VLOOKUP(F4168,S$11:$T$15, 2, FALSE)</f>
        <v>2503.6022787783868</v>
      </c>
      <c r="H4168" t="s">
        <v>17</v>
      </c>
      <c r="I4168" s="2">
        <v>2476.16</v>
      </c>
      <c r="J4168" t="str">
        <f t="shared" si="589"/>
        <v>40-59</v>
      </c>
      <c r="K4168" s="2">
        <f t="shared" si="585"/>
        <v>2723.7759999999998</v>
      </c>
      <c r="L4168" s="2">
        <f t="shared" si="590"/>
        <v>2724</v>
      </c>
      <c r="M4168" s="2">
        <f t="shared" si="591"/>
        <v>2724</v>
      </c>
      <c r="N4168" s="2">
        <f t="shared" si="592"/>
        <v>2723</v>
      </c>
      <c r="O4168">
        <f t="shared" si="586"/>
        <v>2022</v>
      </c>
      <c r="P4168" t="str">
        <f t="shared" si="587"/>
        <v>Feb</v>
      </c>
      <c r="Q4168" t="str">
        <f t="shared" si="588"/>
        <v>Feb-2022</v>
      </c>
      <c r="R4168" s="2" t="str">
        <f t="shared" si="593"/>
        <v>ADULTS</v>
      </c>
    </row>
    <row r="4169" spans="1:18" x14ac:dyDescent="0.35">
      <c r="A4169" s="1">
        <v>44766</v>
      </c>
      <c r="B4169" t="s">
        <v>4201</v>
      </c>
      <c r="C4169">
        <v>51</v>
      </c>
      <c r="D4169" t="s">
        <v>9</v>
      </c>
      <c r="E4169" t="s">
        <v>35</v>
      </c>
      <c r="F4169" t="s">
        <v>16</v>
      </c>
      <c r="G4169" s="6">
        <f>VLOOKUP(F4169,S$11:$T$15, 2, FALSE)</f>
        <v>2509.1716796874998</v>
      </c>
      <c r="H4169" t="s">
        <v>12</v>
      </c>
      <c r="I4169" s="2">
        <v>74.16</v>
      </c>
      <c r="J4169" t="str">
        <f t="shared" si="589"/>
        <v>40-59</v>
      </c>
      <c r="K4169" s="2">
        <f t="shared" si="585"/>
        <v>81.576000000000008</v>
      </c>
      <c r="L4169" s="2">
        <f t="shared" si="590"/>
        <v>82</v>
      </c>
      <c r="M4169" s="2">
        <f t="shared" si="591"/>
        <v>82</v>
      </c>
      <c r="N4169" s="2">
        <f t="shared" si="592"/>
        <v>81</v>
      </c>
      <c r="O4169">
        <f t="shared" si="586"/>
        <v>2022</v>
      </c>
      <c r="P4169" t="str">
        <f t="shared" si="587"/>
        <v>Jul</v>
      </c>
      <c r="Q4169" t="str">
        <f t="shared" si="588"/>
        <v>Jul-2022</v>
      </c>
      <c r="R4169" s="2" t="str">
        <f t="shared" si="593"/>
        <v>ADULTS</v>
      </c>
    </row>
    <row r="4170" spans="1:18" x14ac:dyDescent="0.35">
      <c r="A4170" s="1">
        <v>44886</v>
      </c>
      <c r="B4170" t="s">
        <v>4202</v>
      </c>
      <c r="C4170">
        <v>44</v>
      </c>
      <c r="D4170" t="s">
        <v>14</v>
      </c>
      <c r="E4170" t="s">
        <v>15</v>
      </c>
      <c r="F4170" t="s">
        <v>11</v>
      </c>
      <c r="G4170" s="6">
        <f>VLOOKUP(F4170,S$11:$T$15, 2, FALSE)</f>
        <v>2503.6022787783868</v>
      </c>
      <c r="H4170" t="s">
        <v>40</v>
      </c>
      <c r="I4170" s="2">
        <v>3825.66</v>
      </c>
      <c r="J4170" t="str">
        <f t="shared" si="589"/>
        <v>40-59</v>
      </c>
      <c r="K4170" s="2">
        <f t="shared" si="585"/>
        <v>4208.2260000000006</v>
      </c>
      <c r="L4170" s="2">
        <f t="shared" si="590"/>
        <v>4208</v>
      </c>
      <c r="M4170" s="2">
        <f t="shared" si="591"/>
        <v>4209</v>
      </c>
      <c r="N4170" s="2">
        <f t="shared" si="592"/>
        <v>4208</v>
      </c>
      <c r="O4170">
        <f t="shared" si="586"/>
        <v>2022</v>
      </c>
      <c r="P4170" t="str">
        <f t="shared" si="587"/>
        <v>Nov</v>
      </c>
      <c r="Q4170" t="str">
        <f t="shared" si="588"/>
        <v>Nov-2022</v>
      </c>
      <c r="R4170" s="2" t="str">
        <f t="shared" si="593"/>
        <v>ADULTS</v>
      </c>
    </row>
    <row r="4171" spans="1:18" x14ac:dyDescent="0.35">
      <c r="A4171" s="1">
        <v>45235</v>
      </c>
      <c r="B4171" t="s">
        <v>4203</v>
      </c>
      <c r="C4171">
        <v>32</v>
      </c>
      <c r="D4171" t="s">
        <v>21</v>
      </c>
      <c r="E4171" t="s">
        <v>19</v>
      </c>
      <c r="F4171" t="s">
        <v>16</v>
      </c>
      <c r="G4171" s="6">
        <f>VLOOKUP(F4171,S$11:$T$15, 2, FALSE)</f>
        <v>2509.1716796874998</v>
      </c>
      <c r="H4171" t="s">
        <v>17</v>
      </c>
      <c r="I4171" s="2">
        <v>1537.32</v>
      </c>
      <c r="J4171" t="str">
        <f t="shared" si="589"/>
        <v>18-39</v>
      </c>
      <c r="K4171" s="2">
        <f t="shared" si="585"/>
        <v>1691.0520000000001</v>
      </c>
      <c r="L4171" s="2">
        <f t="shared" si="590"/>
        <v>1691</v>
      </c>
      <c r="M4171" s="2">
        <f t="shared" si="591"/>
        <v>1692</v>
      </c>
      <c r="N4171" s="2">
        <f t="shared" si="592"/>
        <v>1691</v>
      </c>
      <c r="O4171">
        <f t="shared" si="586"/>
        <v>2023</v>
      </c>
      <c r="P4171" t="str">
        <f t="shared" si="587"/>
        <v>Nov</v>
      </c>
      <c r="Q4171" t="str">
        <f t="shared" si="588"/>
        <v>Nov-2023</v>
      </c>
      <c r="R4171" s="2" t="str">
        <f t="shared" si="593"/>
        <v>ADULTS</v>
      </c>
    </row>
    <row r="4172" spans="1:18" x14ac:dyDescent="0.35">
      <c r="A4172" s="1">
        <v>44943</v>
      </c>
      <c r="B4172" t="s">
        <v>4204</v>
      </c>
      <c r="C4172">
        <v>40</v>
      </c>
      <c r="D4172" t="s">
        <v>21</v>
      </c>
      <c r="E4172" t="s">
        <v>15</v>
      </c>
      <c r="F4172" t="s">
        <v>23</v>
      </c>
      <c r="G4172" s="6">
        <f>VLOOKUP(F4172,S$11:$T$15, 2, FALSE)</f>
        <v>2440.2966694490819</v>
      </c>
      <c r="H4172" t="s">
        <v>12</v>
      </c>
      <c r="I4172" s="2">
        <v>747.37</v>
      </c>
      <c r="J4172" t="str">
        <f t="shared" si="589"/>
        <v>40-59</v>
      </c>
      <c r="K4172" s="2">
        <f t="shared" si="585"/>
        <v>822.10700000000008</v>
      </c>
      <c r="L4172" s="2">
        <f t="shared" si="590"/>
        <v>822</v>
      </c>
      <c r="M4172" s="2">
        <f t="shared" si="591"/>
        <v>823</v>
      </c>
      <c r="N4172" s="2">
        <f t="shared" si="592"/>
        <v>822</v>
      </c>
      <c r="O4172">
        <f t="shared" si="586"/>
        <v>2023</v>
      </c>
      <c r="P4172" t="str">
        <f t="shared" si="587"/>
        <v>Jan</v>
      </c>
      <c r="Q4172" t="str">
        <f t="shared" si="588"/>
        <v>Jan-2023</v>
      </c>
      <c r="R4172" s="2" t="str">
        <f t="shared" si="593"/>
        <v>ADULTS</v>
      </c>
    </row>
    <row r="4173" spans="1:18" x14ac:dyDescent="0.35">
      <c r="A4173" s="1">
        <v>44868</v>
      </c>
      <c r="B4173" t="s">
        <v>4205</v>
      </c>
      <c r="C4173">
        <v>96</v>
      </c>
      <c r="D4173" t="s">
        <v>9</v>
      </c>
      <c r="E4173" t="s">
        <v>19</v>
      </c>
      <c r="F4173" t="s">
        <v>23</v>
      </c>
      <c r="G4173" s="6">
        <f>VLOOKUP(F4173,S$11:$T$15, 2, FALSE)</f>
        <v>2440.2966694490819</v>
      </c>
      <c r="H4173" t="s">
        <v>28</v>
      </c>
      <c r="I4173" s="2">
        <v>826.62</v>
      </c>
      <c r="J4173" t="str">
        <f t="shared" si="589"/>
        <v>&gt;59</v>
      </c>
      <c r="K4173" s="2">
        <f t="shared" si="585"/>
        <v>909.28200000000004</v>
      </c>
      <c r="L4173" s="2">
        <f t="shared" si="590"/>
        <v>909</v>
      </c>
      <c r="M4173" s="2">
        <f t="shared" si="591"/>
        <v>910</v>
      </c>
      <c r="N4173" s="2">
        <f t="shared" si="592"/>
        <v>909</v>
      </c>
      <c r="O4173">
        <f t="shared" si="586"/>
        <v>2022</v>
      </c>
      <c r="P4173" t="str">
        <f t="shared" si="587"/>
        <v>Nov</v>
      </c>
      <c r="Q4173" t="str">
        <f t="shared" si="588"/>
        <v>Nov-2022</v>
      </c>
      <c r="R4173" s="2" t="str">
        <f t="shared" si="593"/>
        <v>ADULTS</v>
      </c>
    </row>
    <row r="4174" spans="1:18" x14ac:dyDescent="0.35">
      <c r="A4174" s="1">
        <v>44935</v>
      </c>
      <c r="B4174" t="s">
        <v>4206</v>
      </c>
      <c r="C4174">
        <v>4</v>
      </c>
      <c r="D4174" t="s">
        <v>14</v>
      </c>
      <c r="E4174" t="s">
        <v>15</v>
      </c>
      <c r="F4174" t="s">
        <v>30</v>
      </c>
      <c r="G4174" s="6">
        <f>VLOOKUP(F4174,S$11:$T$15, 2, FALSE)</f>
        <v>2496.7676064257025</v>
      </c>
      <c r="H4174" t="s">
        <v>17</v>
      </c>
      <c r="I4174" s="2">
        <v>635.91</v>
      </c>
      <c r="J4174" t="str">
        <f t="shared" si="589"/>
        <v>0-17</v>
      </c>
      <c r="K4174" s="2">
        <f t="shared" si="585"/>
        <v>699.50099999999998</v>
      </c>
      <c r="L4174" s="2">
        <f t="shared" si="590"/>
        <v>700</v>
      </c>
      <c r="M4174" s="2">
        <f t="shared" si="591"/>
        <v>700</v>
      </c>
      <c r="N4174" s="2">
        <f t="shared" si="592"/>
        <v>699</v>
      </c>
      <c r="O4174">
        <f t="shared" si="586"/>
        <v>2023</v>
      </c>
      <c r="P4174" t="str">
        <f t="shared" si="587"/>
        <v>Jan</v>
      </c>
      <c r="Q4174" t="str">
        <f t="shared" si="588"/>
        <v>Jan-2023</v>
      </c>
      <c r="R4174" s="2" t="str">
        <f t="shared" si="593"/>
        <v>CHILDREN</v>
      </c>
    </row>
    <row r="4175" spans="1:18" x14ac:dyDescent="0.35">
      <c r="A4175" s="1">
        <v>45280</v>
      </c>
      <c r="B4175" t="s">
        <v>4207</v>
      </c>
      <c r="C4175">
        <v>15</v>
      </c>
      <c r="D4175" t="s">
        <v>9</v>
      </c>
      <c r="E4175" t="s">
        <v>10</v>
      </c>
      <c r="F4175" t="s">
        <v>30</v>
      </c>
      <c r="G4175" s="6">
        <f>VLOOKUP(F4175,S$11:$T$15, 2, FALSE)</f>
        <v>2496.7676064257025</v>
      </c>
      <c r="H4175" t="s">
        <v>17</v>
      </c>
      <c r="I4175" s="2">
        <v>832.39</v>
      </c>
      <c r="J4175" t="str">
        <f t="shared" si="589"/>
        <v>0-17</v>
      </c>
      <c r="K4175" s="2">
        <f t="shared" si="585"/>
        <v>915.62900000000002</v>
      </c>
      <c r="L4175" s="2">
        <f t="shared" si="590"/>
        <v>916</v>
      </c>
      <c r="M4175" s="2">
        <f t="shared" si="591"/>
        <v>916</v>
      </c>
      <c r="N4175" s="2">
        <f t="shared" si="592"/>
        <v>915</v>
      </c>
      <c r="O4175">
        <f t="shared" si="586"/>
        <v>2023</v>
      </c>
      <c r="P4175" t="str">
        <f t="shared" si="587"/>
        <v>Dec</v>
      </c>
      <c r="Q4175" t="str">
        <f t="shared" si="588"/>
        <v>Dec-2023</v>
      </c>
      <c r="R4175" s="2" t="str">
        <f t="shared" si="593"/>
        <v>CHILDREN</v>
      </c>
    </row>
    <row r="4176" spans="1:18" x14ac:dyDescent="0.35">
      <c r="A4176" s="1">
        <v>44762</v>
      </c>
      <c r="B4176" t="s">
        <v>4208</v>
      </c>
      <c r="C4176">
        <v>90</v>
      </c>
      <c r="D4176" t="s">
        <v>14</v>
      </c>
      <c r="E4176" t="s">
        <v>15</v>
      </c>
      <c r="F4176" t="s">
        <v>16</v>
      </c>
      <c r="G4176" s="6">
        <f>VLOOKUP(F4176,S$11:$T$15, 2, FALSE)</f>
        <v>2509.1716796874998</v>
      </c>
      <c r="H4176" t="s">
        <v>28</v>
      </c>
      <c r="I4176" s="2">
        <v>3489.98</v>
      </c>
      <c r="J4176" t="str">
        <f t="shared" si="589"/>
        <v>&gt;59</v>
      </c>
      <c r="K4176" s="2">
        <f t="shared" si="585"/>
        <v>3838.9780000000005</v>
      </c>
      <c r="L4176" s="2">
        <f t="shared" si="590"/>
        <v>3839</v>
      </c>
      <c r="M4176" s="2">
        <f t="shared" si="591"/>
        <v>3839</v>
      </c>
      <c r="N4176" s="2">
        <f t="shared" si="592"/>
        <v>3838</v>
      </c>
      <c r="O4176">
        <f t="shared" si="586"/>
        <v>2022</v>
      </c>
      <c r="P4176" t="str">
        <f t="shared" si="587"/>
        <v>Jul</v>
      </c>
      <c r="Q4176" t="str">
        <f t="shared" si="588"/>
        <v>Jul-2022</v>
      </c>
      <c r="R4176" s="2" t="str">
        <f t="shared" si="593"/>
        <v>ADULTS</v>
      </c>
    </row>
    <row r="4177" spans="1:18" x14ac:dyDescent="0.35">
      <c r="A4177" s="1">
        <v>45120</v>
      </c>
      <c r="B4177" t="s">
        <v>4209</v>
      </c>
      <c r="C4177">
        <v>81</v>
      </c>
      <c r="D4177" t="s">
        <v>9</v>
      </c>
      <c r="E4177" t="s">
        <v>25</v>
      </c>
      <c r="F4177" t="s">
        <v>11</v>
      </c>
      <c r="G4177" s="6">
        <f>VLOOKUP(F4177,S$11:$T$15, 2, FALSE)</f>
        <v>2503.6022787783868</v>
      </c>
      <c r="H4177" t="s">
        <v>40</v>
      </c>
      <c r="I4177" s="2">
        <v>1296.3399999999999</v>
      </c>
      <c r="J4177" t="str">
        <f t="shared" si="589"/>
        <v>&gt;59</v>
      </c>
      <c r="K4177" s="2">
        <f t="shared" si="585"/>
        <v>1425.9739999999999</v>
      </c>
      <c r="L4177" s="2">
        <f t="shared" si="590"/>
        <v>1426</v>
      </c>
      <c r="M4177" s="2">
        <f t="shared" si="591"/>
        <v>1426</v>
      </c>
      <c r="N4177" s="2">
        <f t="shared" si="592"/>
        <v>1425</v>
      </c>
      <c r="O4177">
        <f t="shared" si="586"/>
        <v>2023</v>
      </c>
      <c r="P4177" t="str">
        <f t="shared" si="587"/>
        <v>Jul</v>
      </c>
      <c r="Q4177" t="str">
        <f t="shared" si="588"/>
        <v>Jul-2023</v>
      </c>
      <c r="R4177" s="2" t="str">
        <f t="shared" si="593"/>
        <v>ADULTS</v>
      </c>
    </row>
    <row r="4178" spans="1:18" x14ac:dyDescent="0.35">
      <c r="A4178" s="1">
        <v>45192</v>
      </c>
      <c r="B4178" t="s">
        <v>4210</v>
      </c>
      <c r="C4178">
        <v>70</v>
      </c>
      <c r="D4178" t="s">
        <v>9</v>
      </c>
      <c r="E4178" t="s">
        <v>22</v>
      </c>
      <c r="F4178" t="s">
        <v>11</v>
      </c>
      <c r="G4178" s="6">
        <f>VLOOKUP(F4178,S$11:$T$15, 2, FALSE)</f>
        <v>2503.6022787783868</v>
      </c>
      <c r="H4178" t="s">
        <v>37</v>
      </c>
      <c r="I4178" s="2">
        <v>1005.88</v>
      </c>
      <c r="J4178" t="str">
        <f t="shared" si="589"/>
        <v>&gt;59</v>
      </c>
      <c r="K4178" s="2">
        <f t="shared" si="585"/>
        <v>1106.4680000000001</v>
      </c>
      <c r="L4178" s="2">
        <f t="shared" si="590"/>
        <v>1106</v>
      </c>
      <c r="M4178" s="2">
        <f t="shared" si="591"/>
        <v>1107</v>
      </c>
      <c r="N4178" s="2">
        <f t="shared" si="592"/>
        <v>1106</v>
      </c>
      <c r="O4178">
        <f t="shared" si="586"/>
        <v>2023</v>
      </c>
      <c r="P4178" t="str">
        <f t="shared" si="587"/>
        <v>Sep</v>
      </c>
      <c r="Q4178" t="str">
        <f t="shared" si="588"/>
        <v>Sep-2023</v>
      </c>
      <c r="R4178" s="2" t="str">
        <f t="shared" si="593"/>
        <v>ADULTS</v>
      </c>
    </row>
    <row r="4179" spans="1:18" x14ac:dyDescent="0.35">
      <c r="A4179" s="1">
        <v>45286</v>
      </c>
      <c r="B4179" t="s">
        <v>4211</v>
      </c>
      <c r="C4179">
        <v>98</v>
      </c>
      <c r="D4179" t="s">
        <v>21</v>
      </c>
      <c r="E4179" t="s">
        <v>33</v>
      </c>
      <c r="F4179" t="s">
        <v>16</v>
      </c>
      <c r="G4179" s="6">
        <f>VLOOKUP(F4179,S$11:$T$15, 2, FALSE)</f>
        <v>2509.1716796874998</v>
      </c>
      <c r="H4179" t="s">
        <v>12</v>
      </c>
      <c r="I4179" s="2">
        <v>2327.23</v>
      </c>
      <c r="J4179" t="str">
        <f t="shared" si="589"/>
        <v>&gt;59</v>
      </c>
      <c r="K4179" s="2">
        <f t="shared" si="585"/>
        <v>2559.9530000000004</v>
      </c>
      <c r="L4179" s="2">
        <f t="shared" si="590"/>
        <v>2560</v>
      </c>
      <c r="M4179" s="2">
        <f t="shared" si="591"/>
        <v>2560</v>
      </c>
      <c r="N4179" s="2">
        <f t="shared" si="592"/>
        <v>2559</v>
      </c>
      <c r="O4179">
        <f t="shared" si="586"/>
        <v>2023</v>
      </c>
      <c r="P4179" t="str">
        <f t="shared" si="587"/>
        <v>Dec</v>
      </c>
      <c r="Q4179" t="str">
        <f t="shared" si="588"/>
        <v>Dec-2023</v>
      </c>
      <c r="R4179" s="2" t="str">
        <f t="shared" si="593"/>
        <v>ADULTS</v>
      </c>
    </row>
    <row r="4180" spans="1:18" x14ac:dyDescent="0.35">
      <c r="A4180" s="1">
        <v>45117</v>
      </c>
      <c r="B4180" t="s">
        <v>4212</v>
      </c>
      <c r="C4180">
        <v>53</v>
      </c>
      <c r="D4180" t="s">
        <v>21</v>
      </c>
      <c r="E4180" t="s">
        <v>19</v>
      </c>
      <c r="F4180" t="s">
        <v>23</v>
      </c>
      <c r="G4180" s="6">
        <f>VLOOKUP(F4180,S$11:$T$15, 2, FALSE)</f>
        <v>2440.2966694490819</v>
      </c>
      <c r="H4180" t="s">
        <v>37</v>
      </c>
      <c r="I4180" s="2">
        <v>2844.6</v>
      </c>
      <c r="J4180" t="str">
        <f t="shared" si="589"/>
        <v>40-59</v>
      </c>
      <c r="K4180" s="2">
        <f t="shared" si="585"/>
        <v>3129.06</v>
      </c>
      <c r="L4180" s="2">
        <f t="shared" si="590"/>
        <v>3129</v>
      </c>
      <c r="M4180" s="2">
        <f t="shared" si="591"/>
        <v>3130</v>
      </c>
      <c r="N4180" s="2">
        <f t="shared" si="592"/>
        <v>3129</v>
      </c>
      <c r="O4180">
        <f t="shared" si="586"/>
        <v>2023</v>
      </c>
      <c r="P4180" t="str">
        <f t="shared" si="587"/>
        <v>Jul</v>
      </c>
      <c r="Q4180" t="str">
        <f t="shared" si="588"/>
        <v>Jul-2023</v>
      </c>
      <c r="R4180" s="2" t="str">
        <f t="shared" si="593"/>
        <v>ADULTS</v>
      </c>
    </row>
    <row r="4181" spans="1:18" x14ac:dyDescent="0.35">
      <c r="A4181" s="1">
        <v>45271</v>
      </c>
      <c r="B4181" t="s">
        <v>4213</v>
      </c>
      <c r="C4181">
        <v>56</v>
      </c>
      <c r="D4181" t="s">
        <v>21</v>
      </c>
      <c r="E4181" t="s">
        <v>33</v>
      </c>
      <c r="F4181" t="s">
        <v>30</v>
      </c>
      <c r="G4181" s="6">
        <f>VLOOKUP(F4181,S$11:$T$15, 2, FALSE)</f>
        <v>2496.7676064257025</v>
      </c>
      <c r="H4181" t="s">
        <v>28</v>
      </c>
      <c r="I4181" s="2">
        <v>527.55999999999995</v>
      </c>
      <c r="J4181" t="str">
        <f t="shared" si="589"/>
        <v>40-59</v>
      </c>
      <c r="K4181" s="2">
        <f t="shared" si="585"/>
        <v>580.31600000000003</v>
      </c>
      <c r="L4181" s="2">
        <f t="shared" si="590"/>
        <v>580</v>
      </c>
      <c r="M4181" s="2">
        <f t="shared" si="591"/>
        <v>581</v>
      </c>
      <c r="N4181" s="2">
        <f t="shared" si="592"/>
        <v>580</v>
      </c>
      <c r="O4181">
        <f t="shared" si="586"/>
        <v>2023</v>
      </c>
      <c r="P4181" t="str">
        <f t="shared" si="587"/>
        <v>Dec</v>
      </c>
      <c r="Q4181" t="str">
        <f t="shared" si="588"/>
        <v>Dec-2023</v>
      </c>
      <c r="R4181" s="2" t="str">
        <f t="shared" si="593"/>
        <v>ADULTS</v>
      </c>
    </row>
    <row r="4182" spans="1:18" x14ac:dyDescent="0.35">
      <c r="A4182" s="1">
        <v>45005</v>
      </c>
      <c r="B4182" t="s">
        <v>4214</v>
      </c>
      <c r="C4182">
        <v>67</v>
      </c>
      <c r="D4182" t="s">
        <v>21</v>
      </c>
      <c r="E4182" t="s">
        <v>33</v>
      </c>
      <c r="F4182" t="s">
        <v>11</v>
      </c>
      <c r="G4182" s="6">
        <f>VLOOKUP(F4182,S$11:$T$15, 2, FALSE)</f>
        <v>2503.6022787783868</v>
      </c>
      <c r="H4182" t="s">
        <v>40</v>
      </c>
      <c r="I4182" s="2">
        <v>1436.2</v>
      </c>
      <c r="J4182" t="str">
        <f t="shared" si="589"/>
        <v>&gt;59</v>
      </c>
      <c r="K4182" s="2">
        <f t="shared" si="585"/>
        <v>1579.8200000000002</v>
      </c>
      <c r="L4182" s="2">
        <f t="shared" si="590"/>
        <v>1580</v>
      </c>
      <c r="M4182" s="2">
        <f t="shared" si="591"/>
        <v>1580</v>
      </c>
      <c r="N4182" s="2">
        <f t="shared" si="592"/>
        <v>1579</v>
      </c>
      <c r="O4182">
        <f t="shared" si="586"/>
        <v>2023</v>
      </c>
      <c r="P4182" t="str">
        <f t="shared" si="587"/>
        <v>Mar</v>
      </c>
      <c r="Q4182" t="str">
        <f t="shared" si="588"/>
        <v>Mar-2023</v>
      </c>
      <c r="R4182" s="2" t="str">
        <f t="shared" si="593"/>
        <v>ADULTS</v>
      </c>
    </row>
    <row r="4183" spans="1:18" x14ac:dyDescent="0.35">
      <c r="A4183" s="1">
        <v>45015</v>
      </c>
      <c r="B4183" t="s">
        <v>4215</v>
      </c>
      <c r="C4183">
        <v>20</v>
      </c>
      <c r="D4183" t="s">
        <v>14</v>
      </c>
      <c r="E4183" t="s">
        <v>25</v>
      </c>
      <c r="F4183" t="s">
        <v>30</v>
      </c>
      <c r="G4183" s="6">
        <f>VLOOKUP(F4183,S$11:$T$15, 2, FALSE)</f>
        <v>2496.7676064257025</v>
      </c>
      <c r="H4183" t="s">
        <v>37</v>
      </c>
      <c r="I4183" s="2">
        <v>1452.61</v>
      </c>
      <c r="J4183" t="str">
        <f t="shared" si="589"/>
        <v>18-39</v>
      </c>
      <c r="K4183" s="2">
        <f t="shared" si="585"/>
        <v>1597.8710000000001</v>
      </c>
      <c r="L4183" s="2">
        <f t="shared" si="590"/>
        <v>1598</v>
      </c>
      <c r="M4183" s="2">
        <f t="shared" si="591"/>
        <v>1598</v>
      </c>
      <c r="N4183" s="2">
        <f t="shared" si="592"/>
        <v>1597</v>
      </c>
      <c r="O4183">
        <f t="shared" si="586"/>
        <v>2023</v>
      </c>
      <c r="P4183" t="str">
        <f t="shared" si="587"/>
        <v>Mar</v>
      </c>
      <c r="Q4183" t="str">
        <f t="shared" si="588"/>
        <v>Mar-2023</v>
      </c>
      <c r="R4183" s="2" t="str">
        <f t="shared" si="593"/>
        <v>ADULTS</v>
      </c>
    </row>
    <row r="4184" spans="1:18" x14ac:dyDescent="0.35">
      <c r="A4184" s="1">
        <v>44625</v>
      </c>
      <c r="B4184" t="s">
        <v>4216</v>
      </c>
      <c r="C4184">
        <v>57</v>
      </c>
      <c r="D4184" t="s">
        <v>21</v>
      </c>
      <c r="E4184" t="s">
        <v>22</v>
      </c>
      <c r="F4184" t="s">
        <v>11</v>
      </c>
      <c r="G4184" s="6">
        <f>VLOOKUP(F4184,S$11:$T$15, 2, FALSE)</f>
        <v>2503.6022787783868</v>
      </c>
      <c r="H4184" t="s">
        <v>40</v>
      </c>
      <c r="I4184" s="2">
        <v>4072.89</v>
      </c>
      <c r="J4184" t="str">
        <f t="shared" si="589"/>
        <v>40-59</v>
      </c>
      <c r="K4184" s="2">
        <f t="shared" si="585"/>
        <v>4480.1790000000001</v>
      </c>
      <c r="L4184" s="2">
        <f t="shared" si="590"/>
        <v>4480</v>
      </c>
      <c r="M4184" s="2">
        <f t="shared" si="591"/>
        <v>4481</v>
      </c>
      <c r="N4184" s="2">
        <f t="shared" si="592"/>
        <v>4480</v>
      </c>
      <c r="O4184">
        <f t="shared" si="586"/>
        <v>2022</v>
      </c>
      <c r="P4184" t="str">
        <f t="shared" si="587"/>
        <v>Mar</v>
      </c>
      <c r="Q4184" t="str">
        <f t="shared" si="588"/>
        <v>Mar-2022</v>
      </c>
      <c r="R4184" s="2" t="str">
        <f t="shared" si="593"/>
        <v>ADULTS</v>
      </c>
    </row>
    <row r="4185" spans="1:18" x14ac:dyDescent="0.35">
      <c r="A4185" s="1">
        <v>44667</v>
      </c>
      <c r="B4185" t="s">
        <v>4217</v>
      </c>
      <c r="C4185">
        <v>44</v>
      </c>
      <c r="D4185" t="s">
        <v>14</v>
      </c>
      <c r="E4185" t="s">
        <v>22</v>
      </c>
      <c r="F4185" t="s">
        <v>16</v>
      </c>
      <c r="G4185" s="6">
        <f>VLOOKUP(F4185,S$11:$T$15, 2, FALSE)</f>
        <v>2509.1716796874998</v>
      </c>
      <c r="H4185" t="s">
        <v>40</v>
      </c>
      <c r="I4185" s="2">
        <v>4736.43</v>
      </c>
      <c r="J4185" t="str">
        <f t="shared" si="589"/>
        <v>40-59</v>
      </c>
      <c r="K4185" s="2">
        <f t="shared" si="585"/>
        <v>5210.0730000000003</v>
      </c>
      <c r="L4185" s="2">
        <f t="shared" si="590"/>
        <v>5210</v>
      </c>
      <c r="M4185" s="2">
        <f t="shared" si="591"/>
        <v>5211</v>
      </c>
      <c r="N4185" s="2">
        <f t="shared" si="592"/>
        <v>5210</v>
      </c>
      <c r="O4185">
        <f t="shared" si="586"/>
        <v>2022</v>
      </c>
      <c r="P4185" t="str">
        <f t="shared" si="587"/>
        <v>Apr</v>
      </c>
      <c r="Q4185" t="str">
        <f t="shared" si="588"/>
        <v>Apr-2022</v>
      </c>
      <c r="R4185" s="2" t="str">
        <f t="shared" si="593"/>
        <v>ADULTS</v>
      </c>
    </row>
    <row r="4186" spans="1:18" x14ac:dyDescent="0.35">
      <c r="A4186" s="1">
        <v>44808</v>
      </c>
      <c r="B4186" t="s">
        <v>4218</v>
      </c>
      <c r="C4186">
        <v>59</v>
      </c>
      <c r="D4186" t="s">
        <v>21</v>
      </c>
      <c r="E4186" t="s">
        <v>10</v>
      </c>
      <c r="F4186" t="s">
        <v>16</v>
      </c>
      <c r="G4186" s="6">
        <f>VLOOKUP(F4186,S$11:$T$15, 2, FALSE)</f>
        <v>2509.1716796874998</v>
      </c>
      <c r="H4186" t="s">
        <v>40</v>
      </c>
      <c r="I4186" s="2">
        <v>256.95</v>
      </c>
      <c r="J4186" t="str">
        <f t="shared" si="589"/>
        <v>40-59</v>
      </c>
      <c r="K4186" s="2">
        <f t="shared" si="585"/>
        <v>282.64500000000004</v>
      </c>
      <c r="L4186" s="2">
        <f t="shared" si="590"/>
        <v>283</v>
      </c>
      <c r="M4186" s="2">
        <f t="shared" si="591"/>
        <v>283</v>
      </c>
      <c r="N4186" s="2">
        <f t="shared" si="592"/>
        <v>282</v>
      </c>
      <c r="O4186">
        <f t="shared" si="586"/>
        <v>2022</v>
      </c>
      <c r="P4186" t="str">
        <f t="shared" si="587"/>
        <v>Sep</v>
      </c>
      <c r="Q4186" t="str">
        <f t="shared" si="588"/>
        <v>Sep-2022</v>
      </c>
      <c r="R4186" s="2" t="str">
        <f t="shared" si="593"/>
        <v>ADULTS</v>
      </c>
    </row>
    <row r="4187" spans="1:18" x14ac:dyDescent="0.35">
      <c r="A4187" s="1">
        <v>44861</v>
      </c>
      <c r="B4187" t="s">
        <v>4219</v>
      </c>
      <c r="C4187">
        <v>45</v>
      </c>
      <c r="D4187" t="s">
        <v>14</v>
      </c>
      <c r="E4187" t="s">
        <v>2810</v>
      </c>
      <c r="F4187" t="s">
        <v>23</v>
      </c>
      <c r="G4187" s="6">
        <f>VLOOKUP(F4187,S$11:$T$15, 2, FALSE)</f>
        <v>2440.2966694490819</v>
      </c>
      <c r="H4187" t="s">
        <v>17</v>
      </c>
      <c r="I4187" s="2">
        <v>4947.99</v>
      </c>
      <c r="J4187" t="str">
        <f t="shared" si="589"/>
        <v>40-59</v>
      </c>
      <c r="K4187" s="2">
        <f t="shared" si="585"/>
        <v>5442.7889999999998</v>
      </c>
      <c r="L4187" s="2">
        <f t="shared" si="590"/>
        <v>5443</v>
      </c>
      <c r="M4187" s="2">
        <f t="shared" si="591"/>
        <v>5443</v>
      </c>
      <c r="N4187" s="2">
        <f t="shared" si="592"/>
        <v>5442</v>
      </c>
      <c r="O4187">
        <f t="shared" si="586"/>
        <v>2022</v>
      </c>
      <c r="P4187" t="str">
        <f t="shared" si="587"/>
        <v>Oct</v>
      </c>
      <c r="Q4187" t="str">
        <f t="shared" si="588"/>
        <v>Oct-2022</v>
      </c>
      <c r="R4187" s="2" t="str">
        <f t="shared" si="593"/>
        <v>ADULTS</v>
      </c>
    </row>
    <row r="4188" spans="1:18" x14ac:dyDescent="0.35">
      <c r="A4188" s="1">
        <v>45028</v>
      </c>
      <c r="B4188" t="s">
        <v>4220</v>
      </c>
      <c r="C4188">
        <v>93</v>
      </c>
      <c r="D4188" t="s">
        <v>14</v>
      </c>
      <c r="E4188" t="s">
        <v>22</v>
      </c>
      <c r="F4188" t="s">
        <v>16</v>
      </c>
      <c r="G4188" s="6">
        <f>VLOOKUP(F4188,S$11:$T$15, 2, FALSE)</f>
        <v>2509.1716796874998</v>
      </c>
      <c r="H4188" t="s">
        <v>40</v>
      </c>
      <c r="I4188" s="2">
        <v>4115.92</v>
      </c>
      <c r="J4188" t="str">
        <f t="shared" si="589"/>
        <v>&gt;59</v>
      </c>
      <c r="K4188" s="2">
        <f t="shared" si="585"/>
        <v>4527.5120000000006</v>
      </c>
      <c r="L4188" s="2">
        <f t="shared" si="590"/>
        <v>4528</v>
      </c>
      <c r="M4188" s="2">
        <f t="shared" si="591"/>
        <v>4528</v>
      </c>
      <c r="N4188" s="2">
        <f t="shared" si="592"/>
        <v>4527</v>
      </c>
      <c r="O4188">
        <f t="shared" si="586"/>
        <v>2023</v>
      </c>
      <c r="P4188" t="str">
        <f t="shared" si="587"/>
        <v>Apr</v>
      </c>
      <c r="Q4188" t="str">
        <f t="shared" si="588"/>
        <v>Apr-2023</v>
      </c>
      <c r="R4188" s="2" t="str">
        <f t="shared" si="593"/>
        <v>ADULTS</v>
      </c>
    </row>
    <row r="4189" spans="1:18" x14ac:dyDescent="0.35">
      <c r="A4189" s="1">
        <v>44656</v>
      </c>
      <c r="B4189" t="s">
        <v>4221</v>
      </c>
      <c r="C4189">
        <v>27</v>
      </c>
      <c r="D4189" t="s">
        <v>9</v>
      </c>
      <c r="E4189" t="s">
        <v>15</v>
      </c>
      <c r="F4189" t="s">
        <v>11</v>
      </c>
      <c r="G4189" s="6">
        <f>VLOOKUP(F4189,S$11:$T$15, 2, FALSE)</f>
        <v>2503.6022787783868</v>
      </c>
      <c r="H4189" t="s">
        <v>40</v>
      </c>
      <c r="I4189" s="2">
        <v>4059.73</v>
      </c>
      <c r="J4189" t="str">
        <f t="shared" si="589"/>
        <v>18-39</v>
      </c>
      <c r="K4189" s="2">
        <f t="shared" si="585"/>
        <v>4465.7030000000004</v>
      </c>
      <c r="L4189" s="2">
        <f t="shared" si="590"/>
        <v>4466</v>
      </c>
      <c r="M4189" s="2">
        <f t="shared" si="591"/>
        <v>4466</v>
      </c>
      <c r="N4189" s="2">
        <f t="shared" si="592"/>
        <v>4465</v>
      </c>
      <c r="O4189">
        <f t="shared" si="586"/>
        <v>2022</v>
      </c>
      <c r="P4189" t="str">
        <f t="shared" si="587"/>
        <v>Apr</v>
      </c>
      <c r="Q4189" t="str">
        <f t="shared" si="588"/>
        <v>Apr-2022</v>
      </c>
      <c r="R4189" s="2" t="str">
        <f t="shared" si="593"/>
        <v>ADULTS</v>
      </c>
    </row>
    <row r="4190" spans="1:18" x14ac:dyDescent="0.35">
      <c r="A4190" s="1">
        <v>44571</v>
      </c>
      <c r="B4190" t="s">
        <v>4222</v>
      </c>
      <c r="C4190">
        <v>13</v>
      </c>
      <c r="D4190" t="s">
        <v>21</v>
      </c>
      <c r="E4190" t="s">
        <v>25</v>
      </c>
      <c r="F4190" t="s">
        <v>23</v>
      </c>
      <c r="G4190" s="6">
        <f>VLOOKUP(F4190,S$11:$T$15, 2, FALSE)</f>
        <v>2440.2966694490819</v>
      </c>
      <c r="H4190" t="s">
        <v>40</v>
      </c>
      <c r="I4190" s="2">
        <v>4678.13</v>
      </c>
      <c r="J4190" t="str">
        <f t="shared" si="589"/>
        <v>0-17</v>
      </c>
      <c r="K4190" s="2">
        <f t="shared" si="585"/>
        <v>5145.9430000000002</v>
      </c>
      <c r="L4190" s="2">
        <f t="shared" si="590"/>
        <v>5146</v>
      </c>
      <c r="M4190" s="2">
        <f t="shared" si="591"/>
        <v>5146</v>
      </c>
      <c r="N4190" s="2">
        <f t="shared" si="592"/>
        <v>5145</v>
      </c>
      <c r="O4190">
        <f t="shared" si="586"/>
        <v>2022</v>
      </c>
      <c r="P4190" t="str">
        <f t="shared" si="587"/>
        <v>Jan</v>
      </c>
      <c r="Q4190" t="str">
        <f t="shared" si="588"/>
        <v>Jan-2022</v>
      </c>
      <c r="R4190" s="2" t="str">
        <f t="shared" si="593"/>
        <v>CHILDREN</v>
      </c>
    </row>
    <row r="4191" spans="1:18" x14ac:dyDescent="0.35">
      <c r="A4191" s="1">
        <v>44891</v>
      </c>
      <c r="B4191" t="s">
        <v>4223</v>
      </c>
      <c r="C4191">
        <v>50</v>
      </c>
      <c r="D4191" t="s">
        <v>9</v>
      </c>
      <c r="E4191" t="s">
        <v>25</v>
      </c>
      <c r="F4191" t="s">
        <v>11</v>
      </c>
      <c r="G4191" s="6">
        <f>VLOOKUP(F4191,S$11:$T$15, 2, FALSE)</f>
        <v>2503.6022787783868</v>
      </c>
      <c r="H4191" t="s">
        <v>12</v>
      </c>
      <c r="I4191" s="2">
        <v>4257.82</v>
      </c>
      <c r="J4191" t="str">
        <f t="shared" si="589"/>
        <v>40-59</v>
      </c>
      <c r="K4191" s="2">
        <f t="shared" si="585"/>
        <v>4683.6019999999999</v>
      </c>
      <c r="L4191" s="2">
        <f t="shared" si="590"/>
        <v>4684</v>
      </c>
      <c r="M4191" s="2">
        <f t="shared" si="591"/>
        <v>4684</v>
      </c>
      <c r="N4191" s="2">
        <f t="shared" si="592"/>
        <v>4683</v>
      </c>
      <c r="O4191">
        <f t="shared" si="586"/>
        <v>2022</v>
      </c>
      <c r="P4191" t="str">
        <f t="shared" si="587"/>
        <v>Nov</v>
      </c>
      <c r="Q4191" t="str">
        <f t="shared" si="588"/>
        <v>Nov-2022</v>
      </c>
      <c r="R4191" s="2" t="str">
        <f t="shared" si="593"/>
        <v>ADULTS</v>
      </c>
    </row>
    <row r="4192" spans="1:18" x14ac:dyDescent="0.35">
      <c r="A4192" s="1">
        <v>44664</v>
      </c>
      <c r="B4192" t="s">
        <v>4224</v>
      </c>
      <c r="C4192">
        <v>92</v>
      </c>
      <c r="D4192" t="s">
        <v>21</v>
      </c>
      <c r="E4192" t="s">
        <v>19</v>
      </c>
      <c r="F4192" t="s">
        <v>23</v>
      </c>
      <c r="G4192" s="6">
        <f>VLOOKUP(F4192,S$11:$T$15, 2, FALSE)</f>
        <v>2440.2966694490819</v>
      </c>
      <c r="H4192" t="s">
        <v>37</v>
      </c>
      <c r="I4192" s="2">
        <v>3174.65</v>
      </c>
      <c r="J4192" t="str">
        <f t="shared" si="589"/>
        <v>&gt;59</v>
      </c>
      <c r="K4192" s="2">
        <f t="shared" si="585"/>
        <v>3492.1150000000002</v>
      </c>
      <c r="L4192" s="2">
        <f t="shared" si="590"/>
        <v>3492</v>
      </c>
      <c r="M4192" s="2">
        <f t="shared" si="591"/>
        <v>3493</v>
      </c>
      <c r="N4192" s="2">
        <f t="shared" si="592"/>
        <v>3492</v>
      </c>
      <c r="O4192">
        <f t="shared" si="586"/>
        <v>2022</v>
      </c>
      <c r="P4192" t="str">
        <f t="shared" si="587"/>
        <v>Apr</v>
      </c>
      <c r="Q4192" t="str">
        <f t="shared" si="588"/>
        <v>Apr-2022</v>
      </c>
      <c r="R4192" s="2" t="str">
        <f t="shared" si="593"/>
        <v>ADULTS</v>
      </c>
    </row>
    <row r="4193" spans="1:18" x14ac:dyDescent="0.35">
      <c r="A4193" s="1">
        <v>45008</v>
      </c>
      <c r="B4193" t="s">
        <v>4225</v>
      </c>
      <c r="C4193">
        <v>22</v>
      </c>
      <c r="D4193" t="s">
        <v>14</v>
      </c>
      <c r="E4193" t="s">
        <v>33</v>
      </c>
      <c r="F4193" t="s">
        <v>30</v>
      </c>
      <c r="G4193" s="6">
        <f>VLOOKUP(F4193,S$11:$T$15, 2, FALSE)</f>
        <v>2496.7676064257025</v>
      </c>
      <c r="H4193" t="s">
        <v>37</v>
      </c>
      <c r="I4193" s="2">
        <v>4607.9799999999996</v>
      </c>
      <c r="J4193" t="str">
        <f t="shared" si="589"/>
        <v>18-39</v>
      </c>
      <c r="K4193" s="2">
        <f t="shared" si="585"/>
        <v>5068.7780000000002</v>
      </c>
      <c r="L4193" s="2">
        <f t="shared" si="590"/>
        <v>5069</v>
      </c>
      <c r="M4193" s="2">
        <f t="shared" si="591"/>
        <v>5069</v>
      </c>
      <c r="N4193" s="2">
        <f t="shared" si="592"/>
        <v>5068</v>
      </c>
      <c r="O4193">
        <f t="shared" si="586"/>
        <v>2023</v>
      </c>
      <c r="P4193" t="str">
        <f t="shared" si="587"/>
        <v>Mar</v>
      </c>
      <c r="Q4193" t="str">
        <f t="shared" si="588"/>
        <v>Mar-2023</v>
      </c>
      <c r="R4193" s="2" t="str">
        <f t="shared" si="593"/>
        <v>ADULTS</v>
      </c>
    </row>
    <row r="4194" spans="1:18" x14ac:dyDescent="0.35">
      <c r="A4194" s="1">
        <v>44580</v>
      </c>
      <c r="B4194" t="s">
        <v>4226</v>
      </c>
      <c r="C4194">
        <v>85</v>
      </c>
      <c r="D4194" t="s">
        <v>14</v>
      </c>
      <c r="E4194" t="s">
        <v>27</v>
      </c>
      <c r="F4194" t="s">
        <v>16</v>
      </c>
      <c r="G4194" s="6">
        <f>VLOOKUP(F4194,S$11:$T$15, 2, FALSE)</f>
        <v>2509.1716796874998</v>
      </c>
      <c r="H4194" t="s">
        <v>67</v>
      </c>
      <c r="I4194" s="2">
        <v>4369.75</v>
      </c>
      <c r="J4194" t="str">
        <f t="shared" si="589"/>
        <v>&gt;59</v>
      </c>
      <c r="K4194" s="2">
        <f t="shared" si="585"/>
        <v>4806.7250000000004</v>
      </c>
      <c r="L4194" s="2">
        <f t="shared" si="590"/>
        <v>4807</v>
      </c>
      <c r="M4194" s="2">
        <f t="shared" si="591"/>
        <v>4807</v>
      </c>
      <c r="N4194" s="2">
        <f t="shared" si="592"/>
        <v>4806</v>
      </c>
      <c r="O4194">
        <f t="shared" si="586"/>
        <v>2022</v>
      </c>
      <c r="P4194" t="str">
        <f t="shared" si="587"/>
        <v>Jan</v>
      </c>
      <c r="Q4194" t="str">
        <f t="shared" si="588"/>
        <v>Jan-2022</v>
      </c>
      <c r="R4194" s="2" t="str">
        <f t="shared" si="593"/>
        <v>ADULTS</v>
      </c>
    </row>
    <row r="4195" spans="1:18" x14ac:dyDescent="0.35">
      <c r="A4195" s="1">
        <v>44824</v>
      </c>
      <c r="B4195" t="s">
        <v>4227</v>
      </c>
      <c r="C4195">
        <v>95</v>
      </c>
      <c r="D4195" t="s">
        <v>9</v>
      </c>
      <c r="E4195" t="s">
        <v>10</v>
      </c>
      <c r="F4195" t="s">
        <v>30</v>
      </c>
      <c r="G4195" s="6">
        <f>VLOOKUP(F4195,S$11:$T$15, 2, FALSE)</f>
        <v>2496.7676064257025</v>
      </c>
      <c r="H4195" t="s">
        <v>37</v>
      </c>
      <c r="I4195" s="2">
        <v>2406.75</v>
      </c>
      <c r="J4195" t="str">
        <f t="shared" si="589"/>
        <v>&gt;59</v>
      </c>
      <c r="K4195" s="2">
        <f t="shared" si="585"/>
        <v>2647.4250000000002</v>
      </c>
      <c r="L4195" s="2">
        <f t="shared" si="590"/>
        <v>2647</v>
      </c>
      <c r="M4195" s="2">
        <f t="shared" si="591"/>
        <v>2648</v>
      </c>
      <c r="N4195" s="2">
        <f t="shared" si="592"/>
        <v>2647</v>
      </c>
      <c r="O4195">
        <f t="shared" si="586"/>
        <v>2022</v>
      </c>
      <c r="P4195" t="str">
        <f t="shared" si="587"/>
        <v>Sep</v>
      </c>
      <c r="Q4195" t="str">
        <f t="shared" si="588"/>
        <v>Sep-2022</v>
      </c>
      <c r="R4195" s="2" t="str">
        <f t="shared" si="593"/>
        <v>ADULTS</v>
      </c>
    </row>
    <row r="4196" spans="1:18" x14ac:dyDescent="0.35">
      <c r="A4196" s="1">
        <v>44823</v>
      </c>
      <c r="B4196" t="s">
        <v>4228</v>
      </c>
      <c r="C4196">
        <v>36</v>
      </c>
      <c r="D4196" t="s">
        <v>21</v>
      </c>
      <c r="E4196" t="s">
        <v>33</v>
      </c>
      <c r="F4196" t="s">
        <v>16</v>
      </c>
      <c r="G4196" s="6">
        <f>VLOOKUP(F4196,S$11:$T$15, 2, FALSE)</f>
        <v>2509.1716796874998</v>
      </c>
      <c r="H4196" t="s">
        <v>37</v>
      </c>
      <c r="I4196" s="2">
        <v>3375.08</v>
      </c>
      <c r="J4196" t="str">
        <f t="shared" si="589"/>
        <v>18-39</v>
      </c>
      <c r="K4196" s="2">
        <f t="shared" si="585"/>
        <v>3712.5880000000002</v>
      </c>
      <c r="L4196" s="2">
        <f t="shared" si="590"/>
        <v>3713</v>
      </c>
      <c r="M4196" s="2">
        <f t="shared" si="591"/>
        <v>3713</v>
      </c>
      <c r="N4196" s="2">
        <f t="shared" si="592"/>
        <v>3712</v>
      </c>
      <c r="O4196">
        <f t="shared" si="586"/>
        <v>2022</v>
      </c>
      <c r="P4196" t="str">
        <f t="shared" si="587"/>
        <v>Sep</v>
      </c>
      <c r="Q4196" t="str">
        <f t="shared" si="588"/>
        <v>Sep-2022</v>
      </c>
      <c r="R4196" s="2" t="str">
        <f t="shared" si="593"/>
        <v>ADULTS</v>
      </c>
    </row>
    <row r="4197" spans="1:18" x14ac:dyDescent="0.35">
      <c r="A4197" s="1">
        <v>44700</v>
      </c>
      <c r="B4197" t="s">
        <v>4229</v>
      </c>
      <c r="C4197">
        <v>32</v>
      </c>
      <c r="D4197" t="s">
        <v>14</v>
      </c>
      <c r="E4197" t="s">
        <v>19</v>
      </c>
      <c r="F4197" t="s">
        <v>30</v>
      </c>
      <c r="G4197" s="6">
        <f>VLOOKUP(F4197,S$11:$T$15, 2, FALSE)</f>
        <v>2496.7676064257025</v>
      </c>
      <c r="H4197" t="s">
        <v>40</v>
      </c>
      <c r="I4197" s="2">
        <v>1848.72</v>
      </c>
      <c r="J4197" t="str">
        <f t="shared" si="589"/>
        <v>18-39</v>
      </c>
      <c r="K4197" s="2">
        <f t="shared" si="585"/>
        <v>2033.5920000000001</v>
      </c>
      <c r="L4197" s="2">
        <f t="shared" si="590"/>
        <v>2034</v>
      </c>
      <c r="M4197" s="2">
        <f t="shared" si="591"/>
        <v>2034</v>
      </c>
      <c r="N4197" s="2">
        <f t="shared" si="592"/>
        <v>2033</v>
      </c>
      <c r="O4197">
        <f t="shared" si="586"/>
        <v>2022</v>
      </c>
      <c r="P4197" t="str">
        <f t="shared" si="587"/>
        <v>May</v>
      </c>
      <c r="Q4197" t="str">
        <f t="shared" si="588"/>
        <v>May-2022</v>
      </c>
      <c r="R4197" s="2" t="str">
        <f t="shared" si="593"/>
        <v>ADULTS</v>
      </c>
    </row>
    <row r="4198" spans="1:18" x14ac:dyDescent="0.35">
      <c r="A4198" s="1">
        <v>44857</v>
      </c>
      <c r="B4198" t="s">
        <v>4230</v>
      </c>
      <c r="C4198">
        <v>35</v>
      </c>
      <c r="D4198" t="s">
        <v>14</v>
      </c>
      <c r="E4198" t="s">
        <v>15</v>
      </c>
      <c r="F4198" t="s">
        <v>16</v>
      </c>
      <c r="G4198" s="6">
        <f>VLOOKUP(F4198,S$11:$T$15, 2, FALSE)</f>
        <v>2509.1716796874998</v>
      </c>
      <c r="H4198" t="s">
        <v>28</v>
      </c>
      <c r="I4198" s="2">
        <v>4169.12</v>
      </c>
      <c r="J4198" t="str">
        <f t="shared" si="589"/>
        <v>18-39</v>
      </c>
      <c r="K4198" s="2">
        <f t="shared" si="585"/>
        <v>4586.0320000000002</v>
      </c>
      <c r="L4198" s="2">
        <f t="shared" si="590"/>
        <v>4586</v>
      </c>
      <c r="M4198" s="2">
        <f t="shared" si="591"/>
        <v>4587</v>
      </c>
      <c r="N4198" s="2">
        <f t="shared" si="592"/>
        <v>4586</v>
      </c>
      <c r="O4198">
        <f t="shared" si="586"/>
        <v>2022</v>
      </c>
      <c r="P4198" t="str">
        <f t="shared" si="587"/>
        <v>Oct</v>
      </c>
      <c r="Q4198" t="str">
        <f t="shared" si="588"/>
        <v>Oct-2022</v>
      </c>
      <c r="R4198" s="2" t="str">
        <f t="shared" si="593"/>
        <v>ADULTS</v>
      </c>
    </row>
    <row r="4199" spans="1:18" x14ac:dyDescent="0.35">
      <c r="A4199" s="1">
        <v>44688</v>
      </c>
      <c r="B4199" t="s">
        <v>4231</v>
      </c>
      <c r="C4199">
        <v>87</v>
      </c>
      <c r="D4199" t="s">
        <v>21</v>
      </c>
      <c r="E4199" t="s">
        <v>22</v>
      </c>
      <c r="F4199" t="s">
        <v>11</v>
      </c>
      <c r="G4199" s="6">
        <f>VLOOKUP(F4199,S$11:$T$15, 2, FALSE)</f>
        <v>2503.6022787783868</v>
      </c>
      <c r="H4199" t="s">
        <v>12</v>
      </c>
      <c r="I4199" s="2">
        <v>3845.01</v>
      </c>
      <c r="J4199" t="str">
        <f t="shared" si="589"/>
        <v>&gt;59</v>
      </c>
      <c r="K4199" s="2">
        <f t="shared" si="585"/>
        <v>4229.5110000000004</v>
      </c>
      <c r="L4199" s="2">
        <f t="shared" si="590"/>
        <v>4230</v>
      </c>
      <c r="M4199" s="2">
        <f t="shared" si="591"/>
        <v>4230</v>
      </c>
      <c r="N4199" s="2">
        <f t="shared" si="592"/>
        <v>4229</v>
      </c>
      <c r="O4199">
        <f t="shared" si="586"/>
        <v>2022</v>
      </c>
      <c r="P4199" t="str">
        <f t="shared" si="587"/>
        <v>May</v>
      </c>
      <c r="Q4199" t="str">
        <f t="shared" si="588"/>
        <v>May-2022</v>
      </c>
      <c r="R4199" s="2" t="str">
        <f t="shared" si="593"/>
        <v>ADULTS</v>
      </c>
    </row>
    <row r="4200" spans="1:18" x14ac:dyDescent="0.35">
      <c r="A4200" s="1">
        <v>44689</v>
      </c>
      <c r="B4200" t="s">
        <v>4232</v>
      </c>
      <c r="C4200">
        <v>92</v>
      </c>
      <c r="D4200" t="s">
        <v>9</v>
      </c>
      <c r="E4200" t="s">
        <v>35</v>
      </c>
      <c r="F4200" t="s">
        <v>11</v>
      </c>
      <c r="G4200" s="6">
        <f>VLOOKUP(F4200,S$11:$T$15, 2, FALSE)</f>
        <v>2503.6022787783868</v>
      </c>
      <c r="H4200" t="s">
        <v>28</v>
      </c>
      <c r="I4200" s="2">
        <v>2561.2800000000002</v>
      </c>
      <c r="J4200" t="str">
        <f t="shared" si="589"/>
        <v>&gt;59</v>
      </c>
      <c r="K4200" s="2">
        <f t="shared" si="585"/>
        <v>2817.4080000000004</v>
      </c>
      <c r="L4200" s="2">
        <f t="shared" si="590"/>
        <v>2817</v>
      </c>
      <c r="M4200" s="2">
        <f t="shared" si="591"/>
        <v>2818</v>
      </c>
      <c r="N4200" s="2">
        <f t="shared" si="592"/>
        <v>2817</v>
      </c>
      <c r="O4200">
        <f t="shared" si="586"/>
        <v>2022</v>
      </c>
      <c r="P4200" t="str">
        <f t="shared" si="587"/>
        <v>May</v>
      </c>
      <c r="Q4200" t="str">
        <f t="shared" si="588"/>
        <v>May-2022</v>
      </c>
      <c r="R4200" s="2" t="str">
        <f t="shared" si="593"/>
        <v>ADULTS</v>
      </c>
    </row>
    <row r="4201" spans="1:18" x14ac:dyDescent="0.35">
      <c r="A4201" s="1">
        <v>44675</v>
      </c>
      <c r="B4201" t="s">
        <v>4233</v>
      </c>
      <c r="C4201">
        <v>11</v>
      </c>
      <c r="D4201" t="s">
        <v>9</v>
      </c>
      <c r="E4201" t="s">
        <v>25</v>
      </c>
      <c r="F4201" t="s">
        <v>23</v>
      </c>
      <c r="G4201" s="6">
        <f>VLOOKUP(F4201,S$11:$T$15, 2, FALSE)</f>
        <v>2440.2966694490819</v>
      </c>
      <c r="H4201" t="s">
        <v>17</v>
      </c>
      <c r="I4201" s="2">
        <v>561.25</v>
      </c>
      <c r="J4201" t="str">
        <f t="shared" si="589"/>
        <v>0-17</v>
      </c>
      <c r="K4201" s="2">
        <f t="shared" si="585"/>
        <v>617.375</v>
      </c>
      <c r="L4201" s="2">
        <f t="shared" si="590"/>
        <v>617</v>
      </c>
      <c r="M4201" s="2">
        <f t="shared" si="591"/>
        <v>618</v>
      </c>
      <c r="N4201" s="2">
        <f t="shared" si="592"/>
        <v>617</v>
      </c>
      <c r="O4201">
        <f t="shared" si="586"/>
        <v>2022</v>
      </c>
      <c r="P4201" t="str">
        <f t="shared" si="587"/>
        <v>Apr</v>
      </c>
      <c r="Q4201" t="str">
        <f t="shared" si="588"/>
        <v>Apr-2022</v>
      </c>
      <c r="R4201" s="2" t="str">
        <f t="shared" si="593"/>
        <v>CHILDREN</v>
      </c>
    </row>
    <row r="4202" spans="1:18" x14ac:dyDescent="0.35">
      <c r="A4202" s="1">
        <v>45068</v>
      </c>
      <c r="B4202" t="s">
        <v>4234</v>
      </c>
      <c r="C4202">
        <v>24</v>
      </c>
      <c r="D4202" t="s">
        <v>14</v>
      </c>
      <c r="E4202" t="s">
        <v>15</v>
      </c>
      <c r="F4202" t="s">
        <v>30</v>
      </c>
      <c r="G4202" s="6">
        <f>VLOOKUP(F4202,S$11:$T$15, 2, FALSE)</f>
        <v>2496.7676064257025</v>
      </c>
      <c r="H4202" t="s">
        <v>17</v>
      </c>
      <c r="I4202" s="2">
        <v>2406.25</v>
      </c>
      <c r="J4202" t="str">
        <f t="shared" si="589"/>
        <v>18-39</v>
      </c>
      <c r="K4202" s="2">
        <f t="shared" si="585"/>
        <v>2646.875</v>
      </c>
      <c r="L4202" s="2">
        <f t="shared" si="590"/>
        <v>2647</v>
      </c>
      <c r="M4202" s="2">
        <f t="shared" si="591"/>
        <v>2647</v>
      </c>
      <c r="N4202" s="2">
        <f t="shared" si="592"/>
        <v>2646</v>
      </c>
      <c r="O4202">
        <f t="shared" si="586"/>
        <v>2023</v>
      </c>
      <c r="P4202" t="str">
        <f t="shared" si="587"/>
        <v>May</v>
      </c>
      <c r="Q4202" t="str">
        <f t="shared" si="588"/>
        <v>May-2023</v>
      </c>
      <c r="R4202" s="2" t="str">
        <f t="shared" si="593"/>
        <v>ADULTS</v>
      </c>
    </row>
    <row r="4203" spans="1:18" x14ac:dyDescent="0.35">
      <c r="A4203" s="1">
        <v>45193</v>
      </c>
      <c r="B4203" t="s">
        <v>4235</v>
      </c>
      <c r="C4203">
        <v>65</v>
      </c>
      <c r="D4203" t="s">
        <v>9</v>
      </c>
      <c r="E4203" t="s">
        <v>10</v>
      </c>
      <c r="F4203" t="s">
        <v>11</v>
      </c>
      <c r="G4203" s="6">
        <f>VLOOKUP(F4203,S$11:$T$15, 2, FALSE)</f>
        <v>2503.6022787783868</v>
      </c>
      <c r="H4203" t="s">
        <v>17</v>
      </c>
      <c r="I4203" s="2">
        <v>782.26</v>
      </c>
      <c r="J4203" t="str">
        <f t="shared" si="589"/>
        <v>&gt;59</v>
      </c>
      <c r="K4203" s="2">
        <f t="shared" si="585"/>
        <v>860.4860000000001</v>
      </c>
      <c r="L4203" s="2">
        <f t="shared" si="590"/>
        <v>860</v>
      </c>
      <c r="M4203" s="2">
        <f t="shared" si="591"/>
        <v>861</v>
      </c>
      <c r="N4203" s="2">
        <f t="shared" si="592"/>
        <v>860</v>
      </c>
      <c r="O4203">
        <f t="shared" si="586"/>
        <v>2023</v>
      </c>
      <c r="P4203" t="str">
        <f t="shared" si="587"/>
        <v>Sep</v>
      </c>
      <c r="Q4203" t="str">
        <f t="shared" si="588"/>
        <v>Sep-2023</v>
      </c>
      <c r="R4203" s="2" t="str">
        <f t="shared" si="593"/>
        <v>ADULTS</v>
      </c>
    </row>
    <row r="4204" spans="1:18" x14ac:dyDescent="0.35">
      <c r="A4204" s="1">
        <v>44641</v>
      </c>
      <c r="B4204" t="s">
        <v>4236</v>
      </c>
      <c r="C4204">
        <v>0</v>
      </c>
      <c r="D4204" t="s">
        <v>14</v>
      </c>
      <c r="E4204" t="s">
        <v>25</v>
      </c>
      <c r="F4204" t="s">
        <v>16</v>
      </c>
      <c r="G4204" s="6">
        <f>VLOOKUP(F4204,S$11:$T$15, 2, FALSE)</f>
        <v>2509.1716796874998</v>
      </c>
      <c r="H4204" t="s">
        <v>12</v>
      </c>
      <c r="I4204" s="2">
        <v>3136.39</v>
      </c>
      <c r="J4204" t="str">
        <f t="shared" si="589"/>
        <v>0-17</v>
      </c>
      <c r="K4204" s="2">
        <f t="shared" si="585"/>
        <v>3450.029</v>
      </c>
      <c r="L4204" s="2">
        <f t="shared" si="590"/>
        <v>3450</v>
      </c>
      <c r="M4204" s="2">
        <f t="shared" si="591"/>
        <v>3451</v>
      </c>
      <c r="N4204" s="2">
        <f t="shared" si="592"/>
        <v>3450</v>
      </c>
      <c r="O4204">
        <f t="shared" si="586"/>
        <v>2022</v>
      </c>
      <c r="P4204" t="str">
        <f t="shared" si="587"/>
        <v>Mar</v>
      </c>
      <c r="Q4204" t="str">
        <f t="shared" si="588"/>
        <v>Mar-2022</v>
      </c>
      <c r="R4204" s="2" t="str">
        <f t="shared" si="593"/>
        <v>CHILDREN</v>
      </c>
    </row>
    <row r="4205" spans="1:18" x14ac:dyDescent="0.35">
      <c r="A4205" s="1">
        <v>44932</v>
      </c>
      <c r="B4205" t="s">
        <v>4237</v>
      </c>
      <c r="C4205">
        <v>31</v>
      </c>
      <c r="D4205" t="s">
        <v>9</v>
      </c>
      <c r="E4205" t="s">
        <v>19</v>
      </c>
      <c r="F4205" t="s">
        <v>16</v>
      </c>
      <c r="G4205" s="6">
        <f>VLOOKUP(F4205,S$11:$T$15, 2, FALSE)</f>
        <v>2509.1716796874998</v>
      </c>
      <c r="H4205" t="s">
        <v>17</v>
      </c>
      <c r="I4205" s="2">
        <v>1161.45</v>
      </c>
      <c r="J4205" t="str">
        <f t="shared" si="589"/>
        <v>18-39</v>
      </c>
      <c r="K4205" s="2">
        <f t="shared" si="585"/>
        <v>1277.5950000000003</v>
      </c>
      <c r="L4205" s="2">
        <f t="shared" si="590"/>
        <v>1278</v>
      </c>
      <c r="M4205" s="2">
        <f t="shared" si="591"/>
        <v>1278</v>
      </c>
      <c r="N4205" s="2">
        <f t="shared" si="592"/>
        <v>1277</v>
      </c>
      <c r="O4205">
        <f t="shared" si="586"/>
        <v>2023</v>
      </c>
      <c r="P4205" t="str">
        <f t="shared" si="587"/>
        <v>Jan</v>
      </c>
      <c r="Q4205" t="str">
        <f t="shared" si="588"/>
        <v>Jan-2023</v>
      </c>
      <c r="R4205" s="2" t="str">
        <f t="shared" si="593"/>
        <v>ADULTS</v>
      </c>
    </row>
    <row r="4206" spans="1:18" x14ac:dyDescent="0.35">
      <c r="A4206" s="1">
        <v>44788</v>
      </c>
      <c r="B4206" t="s">
        <v>4238</v>
      </c>
      <c r="C4206">
        <v>70</v>
      </c>
      <c r="D4206" t="s">
        <v>9</v>
      </c>
      <c r="E4206" t="s">
        <v>22</v>
      </c>
      <c r="F4206" t="s">
        <v>30</v>
      </c>
      <c r="G4206" s="6">
        <f>VLOOKUP(F4206,S$11:$T$15, 2, FALSE)</f>
        <v>2496.7676064257025</v>
      </c>
      <c r="H4206" t="s">
        <v>37</v>
      </c>
      <c r="I4206" s="2">
        <v>973.27</v>
      </c>
      <c r="J4206" t="str">
        <f t="shared" si="589"/>
        <v>&gt;59</v>
      </c>
      <c r="K4206" s="2">
        <f t="shared" si="585"/>
        <v>1070.597</v>
      </c>
      <c r="L4206" s="2">
        <f t="shared" si="590"/>
        <v>1071</v>
      </c>
      <c r="M4206" s="2">
        <f t="shared" si="591"/>
        <v>1071</v>
      </c>
      <c r="N4206" s="2">
        <f t="shared" si="592"/>
        <v>1070</v>
      </c>
      <c r="O4206">
        <f t="shared" si="586"/>
        <v>2022</v>
      </c>
      <c r="P4206" t="str">
        <f t="shared" si="587"/>
        <v>Aug</v>
      </c>
      <c r="Q4206" t="str">
        <f t="shared" si="588"/>
        <v>Aug-2022</v>
      </c>
      <c r="R4206" s="2" t="str">
        <f t="shared" si="593"/>
        <v>ADULTS</v>
      </c>
    </row>
    <row r="4207" spans="1:18" x14ac:dyDescent="0.35">
      <c r="A4207" s="1">
        <v>44972</v>
      </c>
      <c r="B4207" t="s">
        <v>4239</v>
      </c>
      <c r="C4207">
        <v>1</v>
      </c>
      <c r="D4207" t="s">
        <v>21</v>
      </c>
      <c r="E4207" t="s">
        <v>35</v>
      </c>
      <c r="F4207" t="s">
        <v>23</v>
      </c>
      <c r="G4207" s="6">
        <f>VLOOKUP(F4207,S$11:$T$15, 2, FALSE)</f>
        <v>2440.2966694490819</v>
      </c>
      <c r="H4207" t="s">
        <v>12</v>
      </c>
      <c r="I4207" s="2">
        <v>4985.7700000000004</v>
      </c>
      <c r="J4207" t="str">
        <f t="shared" si="589"/>
        <v>0-17</v>
      </c>
      <c r="K4207" s="2">
        <f t="shared" si="585"/>
        <v>5484.3470000000007</v>
      </c>
      <c r="L4207" s="2">
        <f t="shared" si="590"/>
        <v>5484</v>
      </c>
      <c r="M4207" s="2">
        <f t="shared" si="591"/>
        <v>5485</v>
      </c>
      <c r="N4207" s="2">
        <f t="shared" si="592"/>
        <v>5484</v>
      </c>
      <c r="O4207">
        <f t="shared" si="586"/>
        <v>2023</v>
      </c>
      <c r="P4207" t="str">
        <f t="shared" si="587"/>
        <v>Feb</v>
      </c>
      <c r="Q4207" t="str">
        <f t="shared" si="588"/>
        <v>Feb-2023</v>
      </c>
      <c r="R4207" s="2" t="str">
        <f t="shared" si="593"/>
        <v>CHILDREN</v>
      </c>
    </row>
    <row r="4208" spans="1:18" x14ac:dyDescent="0.35">
      <c r="A4208" s="1">
        <v>45209</v>
      </c>
      <c r="B4208" t="s">
        <v>4240</v>
      </c>
      <c r="C4208">
        <v>65</v>
      </c>
      <c r="D4208" t="s">
        <v>14</v>
      </c>
      <c r="E4208" t="s">
        <v>35</v>
      </c>
      <c r="F4208" t="s">
        <v>16</v>
      </c>
      <c r="G4208" s="6">
        <f>VLOOKUP(F4208,S$11:$T$15, 2, FALSE)</f>
        <v>2509.1716796874998</v>
      </c>
      <c r="H4208" t="s">
        <v>37</v>
      </c>
      <c r="I4208" s="2">
        <v>1165.82</v>
      </c>
      <c r="J4208" t="str">
        <f t="shared" si="589"/>
        <v>&gt;59</v>
      </c>
      <c r="K4208" s="2">
        <f t="shared" si="585"/>
        <v>1282.402</v>
      </c>
      <c r="L4208" s="2">
        <f t="shared" si="590"/>
        <v>1282</v>
      </c>
      <c r="M4208" s="2">
        <f t="shared" si="591"/>
        <v>1283</v>
      </c>
      <c r="N4208" s="2">
        <f t="shared" si="592"/>
        <v>1282</v>
      </c>
      <c r="O4208">
        <f t="shared" si="586"/>
        <v>2023</v>
      </c>
      <c r="P4208" t="str">
        <f t="shared" si="587"/>
        <v>Oct</v>
      </c>
      <c r="Q4208" t="str">
        <f t="shared" si="588"/>
        <v>Oct-2023</v>
      </c>
      <c r="R4208" s="2" t="str">
        <f t="shared" si="593"/>
        <v>ADULTS</v>
      </c>
    </row>
    <row r="4209" spans="1:18" x14ac:dyDescent="0.35">
      <c r="A4209" s="1">
        <v>44923</v>
      </c>
      <c r="B4209" t="s">
        <v>4241</v>
      </c>
      <c r="C4209">
        <v>19</v>
      </c>
      <c r="D4209" t="s">
        <v>14</v>
      </c>
      <c r="E4209" t="s">
        <v>35</v>
      </c>
      <c r="F4209" t="s">
        <v>16</v>
      </c>
      <c r="G4209" s="6">
        <f>VLOOKUP(F4209,S$11:$T$15, 2, FALSE)</f>
        <v>2509.1716796874998</v>
      </c>
      <c r="H4209" t="s">
        <v>28</v>
      </c>
      <c r="I4209" s="2">
        <v>727.23</v>
      </c>
      <c r="J4209" t="str">
        <f t="shared" si="589"/>
        <v>18-39</v>
      </c>
      <c r="K4209" s="2">
        <f t="shared" si="585"/>
        <v>799.95300000000009</v>
      </c>
      <c r="L4209" s="2">
        <f t="shared" si="590"/>
        <v>800</v>
      </c>
      <c r="M4209" s="2">
        <f t="shared" si="591"/>
        <v>800</v>
      </c>
      <c r="N4209" s="2">
        <f t="shared" si="592"/>
        <v>799</v>
      </c>
      <c r="O4209">
        <f t="shared" si="586"/>
        <v>2022</v>
      </c>
      <c r="P4209" t="str">
        <f t="shared" si="587"/>
        <v>Dec</v>
      </c>
      <c r="Q4209" t="str">
        <f t="shared" si="588"/>
        <v>Dec-2022</v>
      </c>
      <c r="R4209" s="2" t="str">
        <f t="shared" si="593"/>
        <v>ADULTS</v>
      </c>
    </row>
    <row r="4210" spans="1:18" x14ac:dyDescent="0.35">
      <c r="A4210" s="1">
        <v>44983</v>
      </c>
      <c r="B4210" t="s">
        <v>4242</v>
      </c>
      <c r="C4210">
        <v>48</v>
      </c>
      <c r="D4210" t="s">
        <v>21</v>
      </c>
      <c r="E4210" t="s">
        <v>35</v>
      </c>
      <c r="F4210" t="s">
        <v>30</v>
      </c>
      <c r="G4210" s="6">
        <f>VLOOKUP(F4210,S$11:$T$15, 2, FALSE)</f>
        <v>2496.7676064257025</v>
      </c>
      <c r="H4210" t="s">
        <v>28</v>
      </c>
      <c r="I4210" s="2">
        <v>4282.7299999999996</v>
      </c>
      <c r="J4210" t="str">
        <f t="shared" si="589"/>
        <v>40-59</v>
      </c>
      <c r="K4210" s="2">
        <f t="shared" si="585"/>
        <v>4711.0029999999997</v>
      </c>
      <c r="L4210" s="2">
        <f t="shared" si="590"/>
        <v>4711</v>
      </c>
      <c r="M4210" s="2">
        <f t="shared" si="591"/>
        <v>4712</v>
      </c>
      <c r="N4210" s="2">
        <f t="shared" si="592"/>
        <v>4711</v>
      </c>
      <c r="O4210">
        <f t="shared" si="586"/>
        <v>2023</v>
      </c>
      <c r="P4210" t="str">
        <f t="shared" si="587"/>
        <v>Feb</v>
      </c>
      <c r="Q4210" t="str">
        <f t="shared" si="588"/>
        <v>Feb-2023</v>
      </c>
      <c r="R4210" s="2" t="str">
        <f t="shared" si="593"/>
        <v>ADULTS</v>
      </c>
    </row>
    <row r="4211" spans="1:18" x14ac:dyDescent="0.35">
      <c r="A4211" s="1">
        <v>45180</v>
      </c>
      <c r="B4211" t="s">
        <v>4243</v>
      </c>
      <c r="C4211">
        <v>93</v>
      </c>
      <c r="D4211" t="s">
        <v>9</v>
      </c>
      <c r="E4211" t="s">
        <v>19</v>
      </c>
      <c r="F4211" t="s">
        <v>23</v>
      </c>
      <c r="G4211" s="6">
        <f>VLOOKUP(F4211,S$11:$T$15, 2, FALSE)</f>
        <v>2440.2966694490819</v>
      </c>
      <c r="H4211" t="s">
        <v>12</v>
      </c>
      <c r="I4211" s="2">
        <v>4071.53</v>
      </c>
      <c r="J4211" t="str">
        <f t="shared" si="589"/>
        <v>&gt;59</v>
      </c>
      <c r="K4211" s="2">
        <f t="shared" si="585"/>
        <v>4478.6830000000009</v>
      </c>
      <c r="L4211" s="2">
        <f t="shared" si="590"/>
        <v>4479</v>
      </c>
      <c r="M4211" s="2">
        <f t="shared" si="591"/>
        <v>4479</v>
      </c>
      <c r="N4211" s="2">
        <f t="shared" si="592"/>
        <v>4478</v>
      </c>
      <c r="O4211">
        <f t="shared" si="586"/>
        <v>2023</v>
      </c>
      <c r="P4211" t="str">
        <f t="shared" si="587"/>
        <v>Sep</v>
      </c>
      <c r="Q4211" t="str">
        <f t="shared" si="588"/>
        <v>Sep-2023</v>
      </c>
      <c r="R4211" s="2" t="str">
        <f t="shared" si="593"/>
        <v>ADULTS</v>
      </c>
    </row>
    <row r="4212" spans="1:18" x14ac:dyDescent="0.35">
      <c r="A4212" s="1">
        <v>45226</v>
      </c>
      <c r="B4212" t="s">
        <v>4244</v>
      </c>
      <c r="C4212">
        <v>77</v>
      </c>
      <c r="D4212" t="s">
        <v>14</v>
      </c>
      <c r="E4212" t="s">
        <v>19</v>
      </c>
      <c r="F4212" t="s">
        <v>23</v>
      </c>
      <c r="G4212" s="6">
        <f>VLOOKUP(F4212,S$11:$T$15, 2, FALSE)</f>
        <v>2440.2966694490819</v>
      </c>
      <c r="H4212" t="s">
        <v>17</v>
      </c>
      <c r="I4212" s="2">
        <v>1549.89</v>
      </c>
      <c r="J4212" t="str">
        <f t="shared" si="589"/>
        <v>&gt;59</v>
      </c>
      <c r="K4212" s="2">
        <f t="shared" si="585"/>
        <v>1704.8790000000004</v>
      </c>
      <c r="L4212" s="2">
        <f t="shared" si="590"/>
        <v>1705</v>
      </c>
      <c r="M4212" s="2">
        <f t="shared" si="591"/>
        <v>1705</v>
      </c>
      <c r="N4212" s="2">
        <f t="shared" si="592"/>
        <v>1704</v>
      </c>
      <c r="O4212">
        <f t="shared" si="586"/>
        <v>2023</v>
      </c>
      <c r="P4212" t="str">
        <f t="shared" si="587"/>
        <v>Oct</v>
      </c>
      <c r="Q4212" t="str">
        <f t="shared" si="588"/>
        <v>Oct-2023</v>
      </c>
      <c r="R4212" s="2" t="str">
        <f t="shared" si="593"/>
        <v>ADULTS</v>
      </c>
    </row>
    <row r="4213" spans="1:18" x14ac:dyDescent="0.35">
      <c r="A4213" s="1">
        <v>44826</v>
      </c>
      <c r="B4213" t="s">
        <v>4245</v>
      </c>
      <c r="C4213">
        <v>24</v>
      </c>
      <c r="D4213" t="s">
        <v>21</v>
      </c>
      <c r="E4213" t="s">
        <v>33</v>
      </c>
      <c r="F4213" t="s">
        <v>30</v>
      </c>
      <c r="G4213" s="6">
        <f>VLOOKUP(F4213,S$11:$T$15, 2, FALSE)</f>
        <v>2496.7676064257025</v>
      </c>
      <c r="H4213" t="s">
        <v>37</v>
      </c>
      <c r="I4213" s="2">
        <v>3010.84</v>
      </c>
      <c r="J4213" t="str">
        <f t="shared" si="589"/>
        <v>18-39</v>
      </c>
      <c r="K4213" s="2">
        <f t="shared" si="585"/>
        <v>3311.9240000000004</v>
      </c>
      <c r="L4213" s="2">
        <f t="shared" si="590"/>
        <v>3312</v>
      </c>
      <c r="M4213" s="2">
        <f t="shared" si="591"/>
        <v>3312</v>
      </c>
      <c r="N4213" s="2">
        <f t="shared" si="592"/>
        <v>3311</v>
      </c>
      <c r="O4213">
        <f t="shared" si="586"/>
        <v>2022</v>
      </c>
      <c r="P4213" t="str">
        <f t="shared" si="587"/>
        <v>Sep</v>
      </c>
      <c r="Q4213" t="str">
        <f t="shared" si="588"/>
        <v>Sep-2022</v>
      </c>
      <c r="R4213" s="2" t="str">
        <f t="shared" si="593"/>
        <v>ADULTS</v>
      </c>
    </row>
    <row r="4214" spans="1:18" x14ac:dyDescent="0.35">
      <c r="A4214" s="1">
        <v>44638</v>
      </c>
      <c r="B4214" t="s">
        <v>4246</v>
      </c>
      <c r="C4214">
        <v>81</v>
      </c>
      <c r="D4214" t="s">
        <v>14</v>
      </c>
      <c r="E4214" t="s">
        <v>33</v>
      </c>
      <c r="F4214" t="s">
        <v>23</v>
      </c>
      <c r="G4214" s="6">
        <f>VLOOKUP(F4214,S$11:$T$15, 2, FALSE)</f>
        <v>2440.2966694490819</v>
      </c>
      <c r="H4214" t="s">
        <v>17</v>
      </c>
      <c r="I4214" s="2">
        <v>1620.18</v>
      </c>
      <c r="J4214" t="str">
        <f t="shared" si="589"/>
        <v>&gt;59</v>
      </c>
      <c r="K4214" s="2">
        <f t="shared" si="585"/>
        <v>1782.1980000000003</v>
      </c>
      <c r="L4214" s="2">
        <f t="shared" si="590"/>
        <v>1782</v>
      </c>
      <c r="M4214" s="2">
        <f t="shared" si="591"/>
        <v>1783</v>
      </c>
      <c r="N4214" s="2">
        <f t="shared" si="592"/>
        <v>1782</v>
      </c>
      <c r="O4214">
        <f t="shared" si="586"/>
        <v>2022</v>
      </c>
      <c r="P4214" t="str">
        <f t="shared" si="587"/>
        <v>Mar</v>
      </c>
      <c r="Q4214" t="str">
        <f t="shared" si="588"/>
        <v>Mar-2022</v>
      </c>
      <c r="R4214" s="2" t="str">
        <f t="shared" si="593"/>
        <v>ADULTS</v>
      </c>
    </row>
    <row r="4215" spans="1:18" x14ac:dyDescent="0.35">
      <c r="A4215" s="1">
        <v>44820</v>
      </c>
      <c r="B4215" t="s">
        <v>4247</v>
      </c>
      <c r="C4215">
        <v>14</v>
      </c>
      <c r="D4215" t="s">
        <v>9</v>
      </c>
      <c r="E4215" t="s">
        <v>33</v>
      </c>
      <c r="F4215" t="s">
        <v>11</v>
      </c>
      <c r="G4215" s="6">
        <f>VLOOKUP(F4215,S$11:$T$15, 2, FALSE)</f>
        <v>2503.6022787783868</v>
      </c>
      <c r="H4215" t="s">
        <v>28</v>
      </c>
      <c r="I4215" s="2">
        <v>4442.88</v>
      </c>
      <c r="J4215" t="str">
        <f t="shared" si="589"/>
        <v>0-17</v>
      </c>
      <c r="K4215" s="2">
        <f t="shared" si="585"/>
        <v>4887.1680000000006</v>
      </c>
      <c r="L4215" s="2">
        <f t="shared" si="590"/>
        <v>4887</v>
      </c>
      <c r="M4215" s="2">
        <f t="shared" si="591"/>
        <v>4888</v>
      </c>
      <c r="N4215" s="2">
        <f t="shared" si="592"/>
        <v>4887</v>
      </c>
      <c r="O4215">
        <f t="shared" si="586"/>
        <v>2022</v>
      </c>
      <c r="P4215" t="str">
        <f t="shared" si="587"/>
        <v>Sep</v>
      </c>
      <c r="Q4215" t="str">
        <f t="shared" si="588"/>
        <v>Sep-2022</v>
      </c>
      <c r="R4215" s="2" t="str">
        <f t="shared" si="593"/>
        <v>CHILDREN</v>
      </c>
    </row>
    <row r="4216" spans="1:18" x14ac:dyDescent="0.35">
      <c r="A4216" s="1">
        <v>45146</v>
      </c>
      <c r="B4216" t="s">
        <v>4248</v>
      </c>
      <c r="C4216">
        <v>19</v>
      </c>
      <c r="D4216" t="s">
        <v>9</v>
      </c>
      <c r="E4216" t="s">
        <v>19</v>
      </c>
      <c r="F4216" t="s">
        <v>23</v>
      </c>
      <c r="G4216" s="6">
        <f>VLOOKUP(F4216,S$11:$T$15, 2, FALSE)</f>
        <v>2440.2966694490819</v>
      </c>
      <c r="H4216" t="s">
        <v>17</v>
      </c>
      <c r="I4216" s="2">
        <v>4978.53</v>
      </c>
      <c r="J4216" t="str">
        <f t="shared" si="589"/>
        <v>18-39</v>
      </c>
      <c r="K4216" s="2">
        <f t="shared" si="585"/>
        <v>5476.3829999999998</v>
      </c>
      <c r="L4216" s="2">
        <f t="shared" si="590"/>
        <v>5476</v>
      </c>
      <c r="M4216" s="2">
        <f t="shared" si="591"/>
        <v>5477</v>
      </c>
      <c r="N4216" s="2">
        <f t="shared" si="592"/>
        <v>5476</v>
      </c>
      <c r="O4216">
        <f t="shared" si="586"/>
        <v>2023</v>
      </c>
      <c r="P4216" t="str">
        <f t="shared" si="587"/>
        <v>Aug</v>
      </c>
      <c r="Q4216" t="str">
        <f t="shared" si="588"/>
        <v>Aug-2023</v>
      </c>
      <c r="R4216" s="2" t="str">
        <f t="shared" si="593"/>
        <v>ADULTS</v>
      </c>
    </row>
    <row r="4217" spans="1:18" x14ac:dyDescent="0.35">
      <c r="A4217" s="1">
        <v>44654</v>
      </c>
      <c r="B4217" t="s">
        <v>4249</v>
      </c>
      <c r="C4217">
        <v>84</v>
      </c>
      <c r="D4217" t="s">
        <v>14</v>
      </c>
      <c r="E4217" t="s">
        <v>19</v>
      </c>
      <c r="F4217" t="s">
        <v>23</v>
      </c>
      <c r="G4217" s="6">
        <f>VLOOKUP(F4217,S$11:$T$15, 2, FALSE)</f>
        <v>2440.2966694490819</v>
      </c>
      <c r="H4217" t="s">
        <v>17</v>
      </c>
      <c r="I4217" s="2">
        <v>46.63</v>
      </c>
      <c r="J4217" t="str">
        <f t="shared" si="589"/>
        <v>&gt;59</v>
      </c>
      <c r="K4217" s="2">
        <f t="shared" si="585"/>
        <v>51.293000000000006</v>
      </c>
      <c r="L4217" s="2">
        <f t="shared" si="590"/>
        <v>51</v>
      </c>
      <c r="M4217" s="2">
        <f t="shared" si="591"/>
        <v>52</v>
      </c>
      <c r="N4217" s="2">
        <f t="shared" si="592"/>
        <v>51</v>
      </c>
      <c r="O4217">
        <f t="shared" si="586"/>
        <v>2022</v>
      </c>
      <c r="P4217" t="str">
        <f t="shared" si="587"/>
        <v>Apr</v>
      </c>
      <c r="Q4217" t="str">
        <f t="shared" si="588"/>
        <v>Apr-2022</v>
      </c>
      <c r="R4217" s="2" t="str">
        <f t="shared" si="593"/>
        <v>ADULTS</v>
      </c>
    </row>
    <row r="4218" spans="1:18" x14ac:dyDescent="0.35">
      <c r="A4218" s="1">
        <v>44592</v>
      </c>
      <c r="B4218" t="s">
        <v>4250</v>
      </c>
      <c r="C4218">
        <v>67</v>
      </c>
      <c r="D4218" t="s">
        <v>9</v>
      </c>
      <c r="E4218" t="s">
        <v>15</v>
      </c>
      <c r="F4218" t="s">
        <v>11</v>
      </c>
      <c r="G4218" s="6">
        <f>VLOOKUP(F4218,S$11:$T$15, 2, FALSE)</f>
        <v>2503.6022787783868</v>
      </c>
      <c r="H4218" t="s">
        <v>40</v>
      </c>
      <c r="I4218" s="2">
        <v>4343.4399999999996</v>
      </c>
      <c r="J4218" t="str">
        <f t="shared" si="589"/>
        <v>&gt;59</v>
      </c>
      <c r="K4218" s="2">
        <f t="shared" si="585"/>
        <v>4777.7839999999997</v>
      </c>
      <c r="L4218" s="2">
        <f t="shared" si="590"/>
        <v>4778</v>
      </c>
      <c r="M4218" s="2">
        <f t="shared" si="591"/>
        <v>4778</v>
      </c>
      <c r="N4218" s="2">
        <f t="shared" si="592"/>
        <v>4777</v>
      </c>
      <c r="O4218">
        <f t="shared" si="586"/>
        <v>2022</v>
      </c>
      <c r="P4218" t="str">
        <f t="shared" si="587"/>
        <v>Jan</v>
      </c>
      <c r="Q4218" t="str">
        <f t="shared" si="588"/>
        <v>Jan-2022</v>
      </c>
      <c r="R4218" s="2" t="str">
        <f t="shared" si="593"/>
        <v>ADULTS</v>
      </c>
    </row>
    <row r="4219" spans="1:18" x14ac:dyDescent="0.35">
      <c r="A4219" s="1">
        <v>45227</v>
      </c>
      <c r="B4219" t="s">
        <v>4251</v>
      </c>
      <c r="C4219">
        <v>70</v>
      </c>
      <c r="D4219" t="s">
        <v>14</v>
      </c>
      <c r="E4219" t="s">
        <v>35</v>
      </c>
      <c r="F4219" t="s">
        <v>11</v>
      </c>
      <c r="G4219" s="6">
        <f>VLOOKUP(F4219,S$11:$T$15, 2, FALSE)</f>
        <v>2503.6022787783868</v>
      </c>
      <c r="H4219" t="s">
        <v>40</v>
      </c>
      <c r="I4219" s="2">
        <v>1111.8599999999999</v>
      </c>
      <c r="J4219" t="str">
        <f t="shared" si="589"/>
        <v>&gt;59</v>
      </c>
      <c r="K4219" s="2">
        <f t="shared" si="585"/>
        <v>1223.046</v>
      </c>
      <c r="L4219" s="2">
        <f t="shared" si="590"/>
        <v>1223</v>
      </c>
      <c r="M4219" s="2">
        <f t="shared" si="591"/>
        <v>1224</v>
      </c>
      <c r="N4219" s="2">
        <f t="shared" si="592"/>
        <v>1223</v>
      </c>
      <c r="O4219">
        <f t="shared" si="586"/>
        <v>2023</v>
      </c>
      <c r="P4219" t="str">
        <f t="shared" si="587"/>
        <v>Oct</v>
      </c>
      <c r="Q4219" t="str">
        <f t="shared" si="588"/>
        <v>Oct-2023</v>
      </c>
      <c r="R4219" s="2" t="str">
        <f t="shared" si="593"/>
        <v>ADULTS</v>
      </c>
    </row>
    <row r="4220" spans="1:18" x14ac:dyDescent="0.35">
      <c r="A4220" s="1">
        <v>44772</v>
      </c>
      <c r="B4220" t="s">
        <v>4252</v>
      </c>
      <c r="C4220">
        <v>70</v>
      </c>
      <c r="D4220" t="s">
        <v>9</v>
      </c>
      <c r="E4220" t="s">
        <v>35</v>
      </c>
      <c r="F4220" t="s">
        <v>16</v>
      </c>
      <c r="G4220" s="6">
        <f>VLOOKUP(F4220,S$11:$T$15, 2, FALSE)</f>
        <v>2509.1716796874998</v>
      </c>
      <c r="H4220" t="s">
        <v>12</v>
      </c>
      <c r="I4220" s="2">
        <v>1072.58</v>
      </c>
      <c r="J4220" t="str">
        <f t="shared" si="589"/>
        <v>&gt;59</v>
      </c>
      <c r="K4220" s="2">
        <f t="shared" si="585"/>
        <v>1179.838</v>
      </c>
      <c r="L4220" s="2">
        <f t="shared" si="590"/>
        <v>1180</v>
      </c>
      <c r="M4220" s="2">
        <f t="shared" si="591"/>
        <v>1180</v>
      </c>
      <c r="N4220" s="2">
        <f t="shared" si="592"/>
        <v>1179</v>
      </c>
      <c r="O4220">
        <f t="shared" si="586"/>
        <v>2022</v>
      </c>
      <c r="P4220" t="str">
        <f t="shared" si="587"/>
        <v>Jul</v>
      </c>
      <c r="Q4220" t="str">
        <f t="shared" si="588"/>
        <v>Jul-2022</v>
      </c>
      <c r="R4220" s="2" t="str">
        <f t="shared" si="593"/>
        <v>ADULTS</v>
      </c>
    </row>
    <row r="4221" spans="1:18" x14ac:dyDescent="0.35">
      <c r="A4221" s="1">
        <v>45157</v>
      </c>
      <c r="B4221" t="s">
        <v>4253</v>
      </c>
      <c r="C4221">
        <v>10</v>
      </c>
      <c r="D4221" t="s">
        <v>9</v>
      </c>
      <c r="E4221" t="s">
        <v>35</v>
      </c>
      <c r="F4221" t="s">
        <v>11</v>
      </c>
      <c r="G4221" s="6">
        <f>VLOOKUP(F4221,S$11:$T$15, 2, FALSE)</f>
        <v>2503.6022787783868</v>
      </c>
      <c r="H4221" t="s">
        <v>40</v>
      </c>
      <c r="I4221" s="2">
        <v>3247.17</v>
      </c>
      <c r="J4221" t="str">
        <f t="shared" si="589"/>
        <v>0-17</v>
      </c>
      <c r="K4221" s="2">
        <f t="shared" si="585"/>
        <v>3571.8870000000002</v>
      </c>
      <c r="L4221" s="2">
        <f t="shared" si="590"/>
        <v>3572</v>
      </c>
      <c r="M4221" s="2">
        <f t="shared" si="591"/>
        <v>3572</v>
      </c>
      <c r="N4221" s="2">
        <f t="shared" si="592"/>
        <v>3571</v>
      </c>
      <c r="O4221">
        <f t="shared" si="586"/>
        <v>2023</v>
      </c>
      <c r="P4221" t="str">
        <f t="shared" si="587"/>
        <v>Aug</v>
      </c>
      <c r="Q4221" t="str">
        <f t="shared" si="588"/>
        <v>Aug-2023</v>
      </c>
      <c r="R4221" s="2" t="str">
        <f t="shared" si="593"/>
        <v>CHILDREN</v>
      </c>
    </row>
    <row r="4222" spans="1:18" x14ac:dyDescent="0.35">
      <c r="A4222" s="1">
        <v>44848</v>
      </c>
      <c r="B4222" t="s">
        <v>4254</v>
      </c>
      <c r="C4222">
        <v>88</v>
      </c>
      <c r="D4222" t="s">
        <v>14</v>
      </c>
      <c r="E4222" t="s">
        <v>35</v>
      </c>
      <c r="F4222" t="s">
        <v>11</v>
      </c>
      <c r="G4222" s="6">
        <f>VLOOKUP(F4222,S$11:$T$15, 2, FALSE)</f>
        <v>2503.6022787783868</v>
      </c>
      <c r="H4222" t="s">
        <v>17</v>
      </c>
      <c r="I4222" s="2">
        <v>2216.48</v>
      </c>
      <c r="J4222" t="str">
        <f t="shared" si="589"/>
        <v>&gt;59</v>
      </c>
      <c r="K4222" s="2">
        <f t="shared" si="585"/>
        <v>2438.1280000000002</v>
      </c>
      <c r="L4222" s="2">
        <f t="shared" si="590"/>
        <v>2438</v>
      </c>
      <c r="M4222" s="2">
        <f t="shared" si="591"/>
        <v>2439</v>
      </c>
      <c r="N4222" s="2">
        <f t="shared" si="592"/>
        <v>2438</v>
      </c>
      <c r="O4222">
        <f t="shared" si="586"/>
        <v>2022</v>
      </c>
      <c r="P4222" t="str">
        <f t="shared" si="587"/>
        <v>Oct</v>
      </c>
      <c r="Q4222" t="str">
        <f t="shared" si="588"/>
        <v>Oct-2022</v>
      </c>
      <c r="R4222" s="2" t="str">
        <f t="shared" si="593"/>
        <v>ADULTS</v>
      </c>
    </row>
    <row r="4223" spans="1:18" x14ac:dyDescent="0.35">
      <c r="A4223" s="1">
        <v>44741</v>
      </c>
      <c r="B4223" t="s">
        <v>4255</v>
      </c>
      <c r="C4223">
        <v>35</v>
      </c>
      <c r="D4223" t="s">
        <v>21</v>
      </c>
      <c r="E4223" t="s">
        <v>22</v>
      </c>
      <c r="F4223" t="s">
        <v>23</v>
      </c>
      <c r="G4223" s="6">
        <f>VLOOKUP(F4223,S$11:$T$15, 2, FALSE)</f>
        <v>2440.2966694490819</v>
      </c>
      <c r="H4223" t="s">
        <v>17</v>
      </c>
      <c r="I4223" s="2">
        <v>516.63</v>
      </c>
      <c r="J4223" t="str">
        <f t="shared" si="589"/>
        <v>18-39</v>
      </c>
      <c r="K4223" s="2">
        <f t="shared" si="585"/>
        <v>568.29300000000001</v>
      </c>
      <c r="L4223" s="2">
        <f t="shared" si="590"/>
        <v>568</v>
      </c>
      <c r="M4223" s="2">
        <f t="shared" si="591"/>
        <v>569</v>
      </c>
      <c r="N4223" s="2">
        <f t="shared" si="592"/>
        <v>568</v>
      </c>
      <c r="O4223">
        <f t="shared" si="586"/>
        <v>2022</v>
      </c>
      <c r="P4223" t="str">
        <f t="shared" si="587"/>
        <v>Jun</v>
      </c>
      <c r="Q4223" t="str">
        <f t="shared" si="588"/>
        <v>Jun-2022</v>
      </c>
      <c r="R4223" s="2" t="str">
        <f t="shared" si="593"/>
        <v>ADULTS</v>
      </c>
    </row>
    <row r="4224" spans="1:18" x14ac:dyDescent="0.35">
      <c r="A4224" s="1">
        <v>45034</v>
      </c>
      <c r="B4224" t="s">
        <v>4256</v>
      </c>
      <c r="C4224">
        <v>85</v>
      </c>
      <c r="D4224" t="s">
        <v>9</v>
      </c>
      <c r="E4224" t="s">
        <v>35</v>
      </c>
      <c r="F4224" t="s">
        <v>23</v>
      </c>
      <c r="G4224" s="6">
        <f>VLOOKUP(F4224,S$11:$T$15, 2, FALSE)</f>
        <v>2440.2966694490819</v>
      </c>
      <c r="H4224" t="s">
        <v>17</v>
      </c>
      <c r="I4224" s="2">
        <v>1027.93</v>
      </c>
      <c r="J4224" t="str">
        <f t="shared" si="589"/>
        <v>&gt;59</v>
      </c>
      <c r="K4224" s="2">
        <f t="shared" si="585"/>
        <v>1130.7230000000002</v>
      </c>
      <c r="L4224" s="2">
        <f t="shared" si="590"/>
        <v>1131</v>
      </c>
      <c r="M4224" s="2">
        <f t="shared" si="591"/>
        <v>1131</v>
      </c>
      <c r="N4224" s="2">
        <f t="shared" si="592"/>
        <v>1130</v>
      </c>
      <c r="O4224">
        <f t="shared" si="586"/>
        <v>2023</v>
      </c>
      <c r="P4224" t="str">
        <f t="shared" si="587"/>
        <v>Apr</v>
      </c>
      <c r="Q4224" t="str">
        <f t="shared" si="588"/>
        <v>Apr-2023</v>
      </c>
      <c r="R4224" s="2" t="str">
        <f t="shared" si="593"/>
        <v>ADULTS</v>
      </c>
    </row>
    <row r="4225" spans="1:18" x14ac:dyDescent="0.35">
      <c r="A4225" s="1">
        <v>44789</v>
      </c>
      <c r="B4225" t="s">
        <v>4257</v>
      </c>
      <c r="C4225">
        <v>79</v>
      </c>
      <c r="D4225" t="s">
        <v>21</v>
      </c>
      <c r="E4225" t="s">
        <v>10</v>
      </c>
      <c r="F4225" t="s">
        <v>30</v>
      </c>
      <c r="G4225" s="6">
        <f>VLOOKUP(F4225,S$11:$T$15, 2, FALSE)</f>
        <v>2496.7676064257025</v>
      </c>
      <c r="H4225" t="s">
        <v>37</v>
      </c>
      <c r="I4225" s="2">
        <v>4771.09</v>
      </c>
      <c r="J4225" t="str">
        <f t="shared" si="589"/>
        <v>&gt;59</v>
      </c>
      <c r="K4225" s="2">
        <f t="shared" si="585"/>
        <v>5248.1990000000005</v>
      </c>
      <c r="L4225" s="2">
        <f t="shared" si="590"/>
        <v>5248</v>
      </c>
      <c r="M4225" s="2">
        <f t="shared" si="591"/>
        <v>5249</v>
      </c>
      <c r="N4225" s="2">
        <f t="shared" si="592"/>
        <v>5248</v>
      </c>
      <c r="O4225">
        <f t="shared" si="586"/>
        <v>2022</v>
      </c>
      <c r="P4225" t="str">
        <f t="shared" si="587"/>
        <v>Aug</v>
      </c>
      <c r="Q4225" t="str">
        <f t="shared" si="588"/>
        <v>Aug-2022</v>
      </c>
      <c r="R4225" s="2" t="str">
        <f t="shared" si="593"/>
        <v>ADULTS</v>
      </c>
    </row>
    <row r="4226" spans="1:18" x14ac:dyDescent="0.35">
      <c r="A4226" s="1">
        <v>44930</v>
      </c>
      <c r="B4226" t="s">
        <v>4258</v>
      </c>
      <c r="C4226">
        <v>53</v>
      </c>
      <c r="D4226" t="s">
        <v>9</v>
      </c>
      <c r="E4226" t="s">
        <v>27</v>
      </c>
      <c r="F4226" t="s">
        <v>11</v>
      </c>
      <c r="G4226" s="6">
        <f>VLOOKUP(F4226,S$11:$T$15, 2, FALSE)</f>
        <v>2503.6022787783868</v>
      </c>
      <c r="H4226" t="s">
        <v>40</v>
      </c>
      <c r="I4226" s="2">
        <v>2334.5500000000002</v>
      </c>
      <c r="J4226" t="str">
        <f t="shared" si="589"/>
        <v>40-59</v>
      </c>
      <c r="K4226" s="2">
        <f t="shared" ref="K4226:K4289" si="594">I4226*1.1</f>
        <v>2568.0050000000006</v>
      </c>
      <c r="L4226" s="2">
        <f t="shared" si="590"/>
        <v>2568</v>
      </c>
      <c r="M4226" s="2">
        <f t="shared" si="591"/>
        <v>2569</v>
      </c>
      <c r="N4226" s="2">
        <f t="shared" si="592"/>
        <v>2568</v>
      </c>
      <c r="O4226">
        <f t="shared" ref="O4226:O4289" si="595">YEAR(A4226)</f>
        <v>2023</v>
      </c>
      <c r="P4226" t="str">
        <f t="shared" ref="P4226:P4289" si="596">TEXT(A4226, "MMM")</f>
        <v>Jan</v>
      </c>
      <c r="Q4226" t="str">
        <f t="shared" ref="Q4226:Q4289" si="597">TEXT(A4226, "MMM-YYYY")</f>
        <v>Jan-2023</v>
      </c>
      <c r="R4226" s="2" t="str">
        <f t="shared" si="593"/>
        <v>ADULTS</v>
      </c>
    </row>
    <row r="4227" spans="1:18" x14ac:dyDescent="0.35">
      <c r="A4227" s="1">
        <v>44735</v>
      </c>
      <c r="B4227" t="s">
        <v>4259</v>
      </c>
      <c r="C4227">
        <v>72</v>
      </c>
      <c r="D4227" t="s">
        <v>14</v>
      </c>
      <c r="E4227" t="s">
        <v>22</v>
      </c>
      <c r="F4227" t="s">
        <v>16</v>
      </c>
      <c r="G4227" s="6">
        <f>VLOOKUP(F4227,S$11:$T$15, 2, FALSE)</f>
        <v>2509.1716796874998</v>
      </c>
      <c r="H4227" t="s">
        <v>37</v>
      </c>
      <c r="I4227" s="2">
        <v>2146.0700000000002</v>
      </c>
      <c r="J4227" t="str">
        <f t="shared" ref="J4227:J4290" si="598">IF(C4227&lt;=17,"0-17",IF(C4227&lt;=39, "18-39", IF(C4227&lt;=59, "40-59", "&gt;59")))</f>
        <v>&gt;59</v>
      </c>
      <c r="K4227" s="2">
        <f t="shared" si="594"/>
        <v>2360.6770000000006</v>
      </c>
      <c r="L4227" s="2">
        <f t="shared" ref="L4227:L4290" si="599">ROUND(K4227, 0)</f>
        <v>2361</v>
      </c>
      <c r="M4227" s="2">
        <f t="shared" ref="M4227:M4290" si="600">ROUNDUP(K4227, 0)</f>
        <v>2361</v>
      </c>
      <c r="N4227" s="2">
        <f t="shared" ref="N4227:N4290" si="601">ROUNDDOWN(K4227,0)</f>
        <v>2360</v>
      </c>
      <c r="O4227">
        <f t="shared" si="595"/>
        <v>2022</v>
      </c>
      <c r="P4227" t="str">
        <f t="shared" si="596"/>
        <v>Jun</v>
      </c>
      <c r="Q4227" t="str">
        <f t="shared" si="597"/>
        <v>Jun-2022</v>
      </c>
      <c r="R4227" s="2" t="str">
        <f t="shared" ref="R4227:R4290" si="602">IF(C4227&gt;=18, "ADULTS", "CHILDREN")</f>
        <v>ADULTS</v>
      </c>
    </row>
    <row r="4228" spans="1:18" x14ac:dyDescent="0.35">
      <c r="A4228" s="1">
        <v>45084</v>
      </c>
      <c r="B4228" t="s">
        <v>4260</v>
      </c>
      <c r="C4228">
        <v>42</v>
      </c>
      <c r="D4228" t="s">
        <v>9</v>
      </c>
      <c r="E4228" t="s">
        <v>15</v>
      </c>
      <c r="F4228" t="s">
        <v>16</v>
      </c>
      <c r="G4228" s="6">
        <f>VLOOKUP(F4228,S$11:$T$15, 2, FALSE)</f>
        <v>2509.1716796874998</v>
      </c>
      <c r="H4228" t="s">
        <v>12</v>
      </c>
      <c r="I4228" s="2">
        <v>423.18</v>
      </c>
      <c r="J4228" t="str">
        <f t="shared" si="598"/>
        <v>40-59</v>
      </c>
      <c r="K4228" s="2">
        <f t="shared" si="594"/>
        <v>465.49800000000005</v>
      </c>
      <c r="L4228" s="2">
        <f t="shared" si="599"/>
        <v>465</v>
      </c>
      <c r="M4228" s="2">
        <f t="shared" si="600"/>
        <v>466</v>
      </c>
      <c r="N4228" s="2">
        <f t="shared" si="601"/>
        <v>465</v>
      </c>
      <c r="O4228">
        <f t="shared" si="595"/>
        <v>2023</v>
      </c>
      <c r="P4228" t="str">
        <f t="shared" si="596"/>
        <v>Jun</v>
      </c>
      <c r="Q4228" t="str">
        <f t="shared" si="597"/>
        <v>Jun-2023</v>
      </c>
      <c r="R4228" s="2" t="str">
        <f t="shared" si="602"/>
        <v>ADULTS</v>
      </c>
    </row>
    <row r="4229" spans="1:18" x14ac:dyDescent="0.35">
      <c r="A4229" s="1">
        <v>44845</v>
      </c>
      <c r="B4229" t="s">
        <v>4261</v>
      </c>
      <c r="C4229">
        <v>40</v>
      </c>
      <c r="D4229" t="s">
        <v>9</v>
      </c>
      <c r="E4229" t="s">
        <v>25</v>
      </c>
      <c r="F4229" t="s">
        <v>23</v>
      </c>
      <c r="G4229" s="6">
        <f>VLOOKUP(F4229,S$11:$T$15, 2, FALSE)</f>
        <v>2440.2966694490819</v>
      </c>
      <c r="H4229" t="s">
        <v>17</v>
      </c>
      <c r="I4229" s="2">
        <v>2526.36</v>
      </c>
      <c r="J4229" t="str">
        <f t="shared" si="598"/>
        <v>40-59</v>
      </c>
      <c r="K4229" s="2">
        <f t="shared" si="594"/>
        <v>2778.9960000000005</v>
      </c>
      <c r="L4229" s="2">
        <f t="shared" si="599"/>
        <v>2779</v>
      </c>
      <c r="M4229" s="2">
        <f t="shared" si="600"/>
        <v>2779</v>
      </c>
      <c r="N4229" s="2">
        <f t="shared" si="601"/>
        <v>2778</v>
      </c>
      <c r="O4229">
        <f t="shared" si="595"/>
        <v>2022</v>
      </c>
      <c r="P4229" t="str">
        <f t="shared" si="596"/>
        <v>Oct</v>
      </c>
      <c r="Q4229" t="str">
        <f t="shared" si="597"/>
        <v>Oct-2022</v>
      </c>
      <c r="R4229" s="2" t="str">
        <f t="shared" si="602"/>
        <v>ADULTS</v>
      </c>
    </row>
    <row r="4230" spans="1:18" x14ac:dyDescent="0.35">
      <c r="A4230" s="1">
        <v>45054</v>
      </c>
      <c r="B4230" t="s">
        <v>4262</v>
      </c>
      <c r="C4230">
        <v>86</v>
      </c>
      <c r="D4230" t="s">
        <v>21</v>
      </c>
      <c r="E4230" t="s">
        <v>19</v>
      </c>
      <c r="F4230" t="s">
        <v>30</v>
      </c>
      <c r="G4230" s="6">
        <f>VLOOKUP(F4230,S$11:$T$15, 2, FALSE)</f>
        <v>2496.7676064257025</v>
      </c>
      <c r="H4230" t="s">
        <v>37</v>
      </c>
      <c r="I4230" s="2">
        <v>4998.22</v>
      </c>
      <c r="J4230" t="str">
        <f t="shared" si="598"/>
        <v>&gt;59</v>
      </c>
      <c r="K4230" s="2">
        <f t="shared" si="594"/>
        <v>5498.0420000000004</v>
      </c>
      <c r="L4230" s="2">
        <f t="shared" si="599"/>
        <v>5498</v>
      </c>
      <c r="M4230" s="2">
        <f t="shared" si="600"/>
        <v>5499</v>
      </c>
      <c r="N4230" s="2">
        <f t="shared" si="601"/>
        <v>5498</v>
      </c>
      <c r="O4230">
        <f t="shared" si="595"/>
        <v>2023</v>
      </c>
      <c r="P4230" t="str">
        <f t="shared" si="596"/>
        <v>May</v>
      </c>
      <c r="Q4230" t="str">
        <f t="shared" si="597"/>
        <v>May-2023</v>
      </c>
      <c r="R4230" s="2" t="str">
        <f t="shared" si="602"/>
        <v>ADULTS</v>
      </c>
    </row>
    <row r="4231" spans="1:18" x14ac:dyDescent="0.35">
      <c r="A4231" s="1">
        <v>44978</v>
      </c>
      <c r="B4231" t="s">
        <v>4263</v>
      </c>
      <c r="C4231">
        <v>46</v>
      </c>
      <c r="D4231" t="s">
        <v>9</v>
      </c>
      <c r="E4231" t="s">
        <v>27</v>
      </c>
      <c r="F4231" t="s">
        <v>11</v>
      </c>
      <c r="G4231" s="6">
        <f>VLOOKUP(F4231,S$11:$T$15, 2, FALSE)</f>
        <v>2503.6022787783868</v>
      </c>
      <c r="H4231" t="s">
        <v>37</v>
      </c>
      <c r="I4231" s="2">
        <v>2116.9499999999998</v>
      </c>
      <c r="J4231" t="str">
        <f t="shared" si="598"/>
        <v>40-59</v>
      </c>
      <c r="K4231" s="2">
        <f t="shared" si="594"/>
        <v>2328.645</v>
      </c>
      <c r="L4231" s="2">
        <f t="shared" si="599"/>
        <v>2329</v>
      </c>
      <c r="M4231" s="2">
        <f t="shared" si="600"/>
        <v>2329</v>
      </c>
      <c r="N4231" s="2">
        <f t="shared" si="601"/>
        <v>2328</v>
      </c>
      <c r="O4231">
        <f t="shared" si="595"/>
        <v>2023</v>
      </c>
      <c r="P4231" t="str">
        <f t="shared" si="596"/>
        <v>Feb</v>
      </c>
      <c r="Q4231" t="str">
        <f t="shared" si="597"/>
        <v>Feb-2023</v>
      </c>
      <c r="R4231" s="2" t="str">
        <f t="shared" si="602"/>
        <v>ADULTS</v>
      </c>
    </row>
    <row r="4232" spans="1:18" x14ac:dyDescent="0.35">
      <c r="A4232" s="1">
        <v>45174</v>
      </c>
      <c r="B4232" t="s">
        <v>4264</v>
      </c>
      <c r="C4232">
        <v>80</v>
      </c>
      <c r="D4232" t="s">
        <v>21</v>
      </c>
      <c r="E4232" t="s">
        <v>19</v>
      </c>
      <c r="F4232" t="s">
        <v>23</v>
      </c>
      <c r="G4232" s="6">
        <f>VLOOKUP(F4232,S$11:$T$15, 2, FALSE)</f>
        <v>2440.2966694490819</v>
      </c>
      <c r="H4232" t="s">
        <v>67</v>
      </c>
      <c r="I4232" s="2">
        <v>3138.35</v>
      </c>
      <c r="J4232" t="str">
        <f t="shared" si="598"/>
        <v>&gt;59</v>
      </c>
      <c r="K4232" s="2">
        <f t="shared" si="594"/>
        <v>3452.1850000000004</v>
      </c>
      <c r="L4232" s="2">
        <f t="shared" si="599"/>
        <v>3452</v>
      </c>
      <c r="M4232" s="2">
        <f t="shared" si="600"/>
        <v>3453</v>
      </c>
      <c r="N4232" s="2">
        <f t="shared" si="601"/>
        <v>3452</v>
      </c>
      <c r="O4232">
        <f t="shared" si="595"/>
        <v>2023</v>
      </c>
      <c r="P4232" t="str">
        <f t="shared" si="596"/>
        <v>Sep</v>
      </c>
      <c r="Q4232" t="str">
        <f t="shared" si="597"/>
        <v>Sep-2023</v>
      </c>
      <c r="R4232" s="2" t="str">
        <f t="shared" si="602"/>
        <v>ADULTS</v>
      </c>
    </row>
    <row r="4233" spans="1:18" x14ac:dyDescent="0.35">
      <c r="A4233" s="1">
        <v>45223</v>
      </c>
      <c r="B4233" t="s">
        <v>4265</v>
      </c>
      <c r="C4233">
        <v>30</v>
      </c>
      <c r="D4233" t="s">
        <v>9</v>
      </c>
      <c r="E4233" t="s">
        <v>22</v>
      </c>
      <c r="F4233" t="s">
        <v>11</v>
      </c>
      <c r="G4233" s="6">
        <f>VLOOKUP(F4233,S$11:$T$15, 2, FALSE)</f>
        <v>2503.6022787783868</v>
      </c>
      <c r="H4233" t="s">
        <v>28</v>
      </c>
      <c r="I4233" s="2">
        <v>4122.33</v>
      </c>
      <c r="J4233" t="str">
        <f t="shared" si="598"/>
        <v>18-39</v>
      </c>
      <c r="K4233" s="2">
        <f t="shared" si="594"/>
        <v>4534.5630000000001</v>
      </c>
      <c r="L4233" s="2">
        <f t="shared" si="599"/>
        <v>4535</v>
      </c>
      <c r="M4233" s="2">
        <f t="shared" si="600"/>
        <v>4535</v>
      </c>
      <c r="N4233" s="2">
        <f t="shared" si="601"/>
        <v>4534</v>
      </c>
      <c r="O4233">
        <f t="shared" si="595"/>
        <v>2023</v>
      </c>
      <c r="P4233" t="str">
        <f t="shared" si="596"/>
        <v>Oct</v>
      </c>
      <c r="Q4233" t="str">
        <f t="shared" si="597"/>
        <v>Oct-2023</v>
      </c>
      <c r="R4233" s="2" t="str">
        <f t="shared" si="602"/>
        <v>ADULTS</v>
      </c>
    </row>
    <row r="4234" spans="1:18" x14ac:dyDescent="0.35">
      <c r="A4234" s="1">
        <v>44830</v>
      </c>
      <c r="B4234" t="s">
        <v>4266</v>
      </c>
      <c r="C4234">
        <v>10</v>
      </c>
      <c r="D4234" t="s">
        <v>9</v>
      </c>
      <c r="E4234" t="s">
        <v>35</v>
      </c>
      <c r="F4234" t="s">
        <v>30</v>
      </c>
      <c r="G4234" s="6">
        <f>VLOOKUP(F4234,S$11:$T$15, 2, FALSE)</f>
        <v>2496.7676064257025</v>
      </c>
      <c r="H4234" t="s">
        <v>28</v>
      </c>
      <c r="I4234" s="2">
        <v>1245.19</v>
      </c>
      <c r="J4234" t="str">
        <f t="shared" si="598"/>
        <v>0-17</v>
      </c>
      <c r="K4234" s="2">
        <f t="shared" si="594"/>
        <v>1369.7090000000001</v>
      </c>
      <c r="L4234" s="2">
        <f t="shared" si="599"/>
        <v>1370</v>
      </c>
      <c r="M4234" s="2">
        <f t="shared" si="600"/>
        <v>1370</v>
      </c>
      <c r="N4234" s="2">
        <f t="shared" si="601"/>
        <v>1369</v>
      </c>
      <c r="O4234">
        <f t="shared" si="595"/>
        <v>2022</v>
      </c>
      <c r="P4234" t="str">
        <f t="shared" si="596"/>
        <v>Sep</v>
      </c>
      <c r="Q4234" t="str">
        <f t="shared" si="597"/>
        <v>Sep-2022</v>
      </c>
      <c r="R4234" s="2" t="str">
        <f t="shared" si="602"/>
        <v>CHILDREN</v>
      </c>
    </row>
    <row r="4235" spans="1:18" x14ac:dyDescent="0.35">
      <c r="A4235" s="1">
        <v>45114</v>
      </c>
      <c r="B4235" t="s">
        <v>4267</v>
      </c>
      <c r="C4235">
        <v>75</v>
      </c>
      <c r="D4235" t="s">
        <v>21</v>
      </c>
      <c r="E4235" t="s">
        <v>22</v>
      </c>
      <c r="F4235" t="s">
        <v>16</v>
      </c>
      <c r="G4235" s="6">
        <f>VLOOKUP(F4235,S$11:$T$15, 2, FALSE)</f>
        <v>2509.1716796874998</v>
      </c>
      <c r="H4235" t="s">
        <v>28</v>
      </c>
      <c r="I4235" s="2">
        <v>1385.91</v>
      </c>
      <c r="J4235" t="str">
        <f t="shared" si="598"/>
        <v>&gt;59</v>
      </c>
      <c r="K4235" s="2">
        <f t="shared" si="594"/>
        <v>1524.5010000000002</v>
      </c>
      <c r="L4235" s="2">
        <f t="shared" si="599"/>
        <v>1525</v>
      </c>
      <c r="M4235" s="2">
        <f t="shared" si="600"/>
        <v>1525</v>
      </c>
      <c r="N4235" s="2">
        <f t="shared" si="601"/>
        <v>1524</v>
      </c>
      <c r="O4235">
        <f t="shared" si="595"/>
        <v>2023</v>
      </c>
      <c r="P4235" t="str">
        <f t="shared" si="596"/>
        <v>Jul</v>
      </c>
      <c r="Q4235" t="str">
        <f t="shared" si="597"/>
        <v>Jul-2023</v>
      </c>
      <c r="R4235" s="2" t="str">
        <f t="shared" si="602"/>
        <v>ADULTS</v>
      </c>
    </row>
    <row r="4236" spans="1:18" x14ac:dyDescent="0.35">
      <c r="A4236" s="1">
        <v>44747</v>
      </c>
      <c r="B4236" t="s">
        <v>4268</v>
      </c>
      <c r="C4236">
        <v>11</v>
      </c>
      <c r="D4236" t="s">
        <v>14</v>
      </c>
      <c r="E4236" t="s">
        <v>10</v>
      </c>
      <c r="F4236" t="s">
        <v>30</v>
      </c>
      <c r="G4236" s="6">
        <f>VLOOKUP(F4236,S$11:$T$15, 2, FALSE)</f>
        <v>2496.7676064257025</v>
      </c>
      <c r="H4236" t="s">
        <v>12</v>
      </c>
      <c r="I4236" s="2">
        <v>2615.9499999999998</v>
      </c>
      <c r="J4236" t="str">
        <f t="shared" si="598"/>
        <v>0-17</v>
      </c>
      <c r="K4236" s="2">
        <f t="shared" si="594"/>
        <v>2877.5450000000001</v>
      </c>
      <c r="L4236" s="2">
        <f t="shared" si="599"/>
        <v>2878</v>
      </c>
      <c r="M4236" s="2">
        <f t="shared" si="600"/>
        <v>2878</v>
      </c>
      <c r="N4236" s="2">
        <f t="shared" si="601"/>
        <v>2877</v>
      </c>
      <c r="O4236">
        <f t="shared" si="595"/>
        <v>2022</v>
      </c>
      <c r="P4236" t="str">
        <f t="shared" si="596"/>
        <v>Jul</v>
      </c>
      <c r="Q4236" t="str">
        <f t="shared" si="597"/>
        <v>Jul-2022</v>
      </c>
      <c r="R4236" s="2" t="str">
        <f t="shared" si="602"/>
        <v>CHILDREN</v>
      </c>
    </row>
    <row r="4237" spans="1:18" x14ac:dyDescent="0.35">
      <c r="A4237" s="1">
        <v>44863</v>
      </c>
      <c r="B4237" t="s">
        <v>4269</v>
      </c>
      <c r="C4237">
        <v>3</v>
      </c>
      <c r="D4237" t="s">
        <v>14</v>
      </c>
      <c r="E4237" t="s">
        <v>27</v>
      </c>
      <c r="F4237" t="s">
        <v>11</v>
      </c>
      <c r="G4237" s="6">
        <f>VLOOKUP(F4237,S$11:$T$15, 2, FALSE)</f>
        <v>2503.6022787783868</v>
      </c>
      <c r="H4237" t="s">
        <v>28</v>
      </c>
      <c r="I4237" s="2">
        <v>4273.1899999999996</v>
      </c>
      <c r="J4237" t="str">
        <f t="shared" si="598"/>
        <v>0-17</v>
      </c>
      <c r="K4237" s="2">
        <f t="shared" si="594"/>
        <v>4700.509</v>
      </c>
      <c r="L4237" s="2">
        <f t="shared" si="599"/>
        <v>4701</v>
      </c>
      <c r="M4237" s="2">
        <f t="shared" si="600"/>
        <v>4701</v>
      </c>
      <c r="N4237" s="2">
        <f t="shared" si="601"/>
        <v>4700</v>
      </c>
      <c r="O4237">
        <f t="shared" si="595"/>
        <v>2022</v>
      </c>
      <c r="P4237" t="str">
        <f t="shared" si="596"/>
        <v>Oct</v>
      </c>
      <c r="Q4237" t="str">
        <f t="shared" si="597"/>
        <v>Oct-2022</v>
      </c>
      <c r="R4237" s="2" t="str">
        <f t="shared" si="602"/>
        <v>CHILDREN</v>
      </c>
    </row>
    <row r="4238" spans="1:18" x14ac:dyDescent="0.35">
      <c r="A4238" s="1">
        <v>44830</v>
      </c>
      <c r="B4238" t="s">
        <v>4270</v>
      </c>
      <c r="C4238">
        <v>2</v>
      </c>
      <c r="D4238" t="s">
        <v>14</v>
      </c>
      <c r="E4238" t="s">
        <v>19</v>
      </c>
      <c r="F4238" t="s">
        <v>11</v>
      </c>
      <c r="G4238" s="6">
        <f>VLOOKUP(F4238,S$11:$T$15, 2, FALSE)</f>
        <v>2503.6022787783868</v>
      </c>
      <c r="H4238" t="s">
        <v>37</v>
      </c>
      <c r="I4238" s="2">
        <v>1703.35</v>
      </c>
      <c r="J4238" t="str">
        <f t="shared" si="598"/>
        <v>0-17</v>
      </c>
      <c r="K4238" s="2">
        <f t="shared" si="594"/>
        <v>1873.6849999999999</v>
      </c>
      <c r="L4238" s="2">
        <f t="shared" si="599"/>
        <v>1874</v>
      </c>
      <c r="M4238" s="2">
        <f t="shared" si="600"/>
        <v>1874</v>
      </c>
      <c r="N4238" s="2">
        <f t="shared" si="601"/>
        <v>1873</v>
      </c>
      <c r="O4238">
        <f t="shared" si="595"/>
        <v>2022</v>
      </c>
      <c r="P4238" t="str">
        <f t="shared" si="596"/>
        <v>Sep</v>
      </c>
      <c r="Q4238" t="str">
        <f t="shared" si="597"/>
        <v>Sep-2022</v>
      </c>
      <c r="R4238" s="2" t="str">
        <f t="shared" si="602"/>
        <v>CHILDREN</v>
      </c>
    </row>
    <row r="4239" spans="1:18" x14ac:dyDescent="0.35">
      <c r="A4239" s="1">
        <v>45112</v>
      </c>
      <c r="B4239" t="s">
        <v>4271</v>
      </c>
      <c r="C4239">
        <v>54</v>
      </c>
      <c r="D4239" t="s">
        <v>14</v>
      </c>
      <c r="E4239" t="s">
        <v>19</v>
      </c>
      <c r="F4239" t="s">
        <v>30</v>
      </c>
      <c r="G4239" s="6">
        <f>VLOOKUP(F4239,S$11:$T$15, 2, FALSE)</f>
        <v>2496.7676064257025</v>
      </c>
      <c r="H4239" t="s">
        <v>37</v>
      </c>
      <c r="I4239" s="2">
        <v>1065.95</v>
      </c>
      <c r="J4239" t="str">
        <f t="shared" si="598"/>
        <v>40-59</v>
      </c>
      <c r="K4239" s="2">
        <f t="shared" si="594"/>
        <v>1172.5450000000001</v>
      </c>
      <c r="L4239" s="2">
        <f t="shared" si="599"/>
        <v>1173</v>
      </c>
      <c r="M4239" s="2">
        <f t="shared" si="600"/>
        <v>1173</v>
      </c>
      <c r="N4239" s="2">
        <f t="shared" si="601"/>
        <v>1172</v>
      </c>
      <c r="O4239">
        <f t="shared" si="595"/>
        <v>2023</v>
      </c>
      <c r="P4239" t="str">
        <f t="shared" si="596"/>
        <v>Jul</v>
      </c>
      <c r="Q4239" t="str">
        <f t="shared" si="597"/>
        <v>Jul-2023</v>
      </c>
      <c r="R4239" s="2" t="str">
        <f t="shared" si="602"/>
        <v>ADULTS</v>
      </c>
    </row>
    <row r="4240" spans="1:18" x14ac:dyDescent="0.35">
      <c r="A4240" s="1">
        <v>44861</v>
      </c>
      <c r="B4240" t="s">
        <v>4272</v>
      </c>
      <c r="C4240">
        <v>7</v>
      </c>
      <c r="D4240" t="s">
        <v>9</v>
      </c>
      <c r="E4240" t="s">
        <v>33</v>
      </c>
      <c r="F4240" t="s">
        <v>11</v>
      </c>
      <c r="G4240" s="6">
        <f>VLOOKUP(F4240,S$11:$T$15, 2, FALSE)</f>
        <v>2503.6022787783868</v>
      </c>
      <c r="H4240" t="s">
        <v>40</v>
      </c>
      <c r="I4240" s="2">
        <v>1001.78</v>
      </c>
      <c r="J4240" t="str">
        <f t="shared" si="598"/>
        <v>0-17</v>
      </c>
      <c r="K4240" s="2">
        <f t="shared" si="594"/>
        <v>1101.9580000000001</v>
      </c>
      <c r="L4240" s="2">
        <f t="shared" si="599"/>
        <v>1102</v>
      </c>
      <c r="M4240" s="2">
        <f t="shared" si="600"/>
        <v>1102</v>
      </c>
      <c r="N4240" s="2">
        <f t="shared" si="601"/>
        <v>1101</v>
      </c>
      <c r="O4240">
        <f t="shared" si="595"/>
        <v>2022</v>
      </c>
      <c r="P4240" t="str">
        <f t="shared" si="596"/>
        <v>Oct</v>
      </c>
      <c r="Q4240" t="str">
        <f t="shared" si="597"/>
        <v>Oct-2022</v>
      </c>
      <c r="R4240" s="2" t="str">
        <f t="shared" si="602"/>
        <v>CHILDREN</v>
      </c>
    </row>
    <row r="4241" spans="1:18" x14ac:dyDescent="0.35">
      <c r="A4241" s="1">
        <v>45159</v>
      </c>
      <c r="B4241" t="s">
        <v>4273</v>
      </c>
      <c r="C4241">
        <v>59</v>
      </c>
      <c r="D4241" t="s">
        <v>21</v>
      </c>
      <c r="E4241" t="s">
        <v>10</v>
      </c>
      <c r="F4241" t="s">
        <v>11</v>
      </c>
      <c r="G4241" s="6">
        <f>VLOOKUP(F4241,S$11:$T$15, 2, FALSE)</f>
        <v>2503.6022787783868</v>
      </c>
      <c r="H4241" t="s">
        <v>37</v>
      </c>
      <c r="I4241" s="2">
        <v>3544.69</v>
      </c>
      <c r="J4241" t="str">
        <f t="shared" si="598"/>
        <v>40-59</v>
      </c>
      <c r="K4241" s="2">
        <f t="shared" si="594"/>
        <v>3899.1590000000006</v>
      </c>
      <c r="L4241" s="2">
        <f t="shared" si="599"/>
        <v>3899</v>
      </c>
      <c r="M4241" s="2">
        <f t="shared" si="600"/>
        <v>3900</v>
      </c>
      <c r="N4241" s="2">
        <f t="shared" si="601"/>
        <v>3899</v>
      </c>
      <c r="O4241">
        <f t="shared" si="595"/>
        <v>2023</v>
      </c>
      <c r="P4241" t="str">
        <f t="shared" si="596"/>
        <v>Aug</v>
      </c>
      <c r="Q4241" t="str">
        <f t="shared" si="597"/>
        <v>Aug-2023</v>
      </c>
      <c r="R4241" s="2" t="str">
        <f t="shared" si="602"/>
        <v>ADULTS</v>
      </c>
    </row>
    <row r="4242" spans="1:18" x14ac:dyDescent="0.35">
      <c r="A4242" s="1">
        <v>44823</v>
      </c>
      <c r="B4242" t="s">
        <v>4274</v>
      </c>
      <c r="C4242">
        <v>2</v>
      </c>
      <c r="D4242" t="s">
        <v>9</v>
      </c>
      <c r="E4242" t="s">
        <v>19</v>
      </c>
      <c r="F4242" t="s">
        <v>16</v>
      </c>
      <c r="G4242" s="6">
        <f>VLOOKUP(F4242,S$11:$T$15, 2, FALSE)</f>
        <v>2509.1716796874998</v>
      </c>
      <c r="H4242" t="s">
        <v>12</v>
      </c>
      <c r="I4242" s="2">
        <v>3554.41</v>
      </c>
      <c r="J4242" t="str">
        <f t="shared" si="598"/>
        <v>0-17</v>
      </c>
      <c r="K4242" s="2">
        <f t="shared" si="594"/>
        <v>3909.8510000000001</v>
      </c>
      <c r="L4242" s="2">
        <f t="shared" si="599"/>
        <v>3910</v>
      </c>
      <c r="M4242" s="2">
        <f t="shared" si="600"/>
        <v>3910</v>
      </c>
      <c r="N4242" s="2">
        <f t="shared" si="601"/>
        <v>3909</v>
      </c>
      <c r="O4242">
        <f t="shared" si="595"/>
        <v>2022</v>
      </c>
      <c r="P4242" t="str">
        <f t="shared" si="596"/>
        <v>Sep</v>
      </c>
      <c r="Q4242" t="str">
        <f t="shared" si="597"/>
        <v>Sep-2022</v>
      </c>
      <c r="R4242" s="2" t="str">
        <f t="shared" si="602"/>
        <v>CHILDREN</v>
      </c>
    </row>
    <row r="4243" spans="1:18" x14ac:dyDescent="0.35">
      <c r="A4243" s="1">
        <v>45221</v>
      </c>
      <c r="B4243" t="s">
        <v>4275</v>
      </c>
      <c r="C4243">
        <v>54</v>
      </c>
      <c r="D4243" t="s">
        <v>9</v>
      </c>
      <c r="E4243" t="s">
        <v>10</v>
      </c>
      <c r="F4243" t="s">
        <v>30</v>
      </c>
      <c r="G4243" s="6">
        <f>VLOOKUP(F4243,S$11:$T$15, 2, FALSE)</f>
        <v>2496.7676064257025</v>
      </c>
      <c r="H4243" t="s">
        <v>28</v>
      </c>
      <c r="I4243" s="2">
        <v>2001.66</v>
      </c>
      <c r="J4243" t="str">
        <f t="shared" si="598"/>
        <v>40-59</v>
      </c>
      <c r="K4243" s="2">
        <f t="shared" si="594"/>
        <v>2201.8260000000005</v>
      </c>
      <c r="L4243" s="2">
        <f t="shared" si="599"/>
        <v>2202</v>
      </c>
      <c r="M4243" s="2">
        <f t="shared" si="600"/>
        <v>2202</v>
      </c>
      <c r="N4243" s="2">
        <f t="shared" si="601"/>
        <v>2201</v>
      </c>
      <c r="O4243">
        <f t="shared" si="595"/>
        <v>2023</v>
      </c>
      <c r="P4243" t="str">
        <f t="shared" si="596"/>
        <v>Oct</v>
      </c>
      <c r="Q4243" t="str">
        <f t="shared" si="597"/>
        <v>Oct-2023</v>
      </c>
      <c r="R4243" s="2" t="str">
        <f t="shared" si="602"/>
        <v>ADULTS</v>
      </c>
    </row>
    <row r="4244" spans="1:18" x14ac:dyDescent="0.35">
      <c r="A4244" s="1">
        <v>44719</v>
      </c>
      <c r="B4244" t="s">
        <v>4276</v>
      </c>
      <c r="C4244">
        <v>34</v>
      </c>
      <c r="D4244" t="s">
        <v>9</v>
      </c>
      <c r="E4244" t="s">
        <v>19</v>
      </c>
      <c r="F4244" t="s">
        <v>30</v>
      </c>
      <c r="G4244" s="6">
        <f>VLOOKUP(F4244,S$11:$T$15, 2, FALSE)</f>
        <v>2496.7676064257025</v>
      </c>
      <c r="H4244" t="s">
        <v>40</v>
      </c>
      <c r="I4244" s="2">
        <v>942.47</v>
      </c>
      <c r="J4244" t="str">
        <f t="shared" si="598"/>
        <v>18-39</v>
      </c>
      <c r="K4244" s="2">
        <f t="shared" si="594"/>
        <v>1036.7170000000001</v>
      </c>
      <c r="L4244" s="2">
        <f t="shared" si="599"/>
        <v>1037</v>
      </c>
      <c r="M4244" s="2">
        <f t="shared" si="600"/>
        <v>1037</v>
      </c>
      <c r="N4244" s="2">
        <f t="shared" si="601"/>
        <v>1036</v>
      </c>
      <c r="O4244">
        <f t="shared" si="595"/>
        <v>2022</v>
      </c>
      <c r="P4244" t="str">
        <f t="shared" si="596"/>
        <v>Jun</v>
      </c>
      <c r="Q4244" t="str">
        <f t="shared" si="597"/>
        <v>Jun-2022</v>
      </c>
      <c r="R4244" s="2" t="str">
        <f t="shared" si="602"/>
        <v>ADULTS</v>
      </c>
    </row>
    <row r="4245" spans="1:18" x14ac:dyDescent="0.35">
      <c r="A4245" s="1">
        <v>44575</v>
      </c>
      <c r="B4245" t="s">
        <v>4277</v>
      </c>
      <c r="C4245">
        <v>18</v>
      </c>
      <c r="D4245" t="s">
        <v>14</v>
      </c>
      <c r="E4245" t="s">
        <v>19</v>
      </c>
      <c r="F4245" t="s">
        <v>11</v>
      </c>
      <c r="G4245" s="6">
        <f>VLOOKUP(F4245,S$11:$T$15, 2, FALSE)</f>
        <v>2503.6022787783868</v>
      </c>
      <c r="H4245" t="s">
        <v>40</v>
      </c>
      <c r="I4245" s="2">
        <v>4108.67</v>
      </c>
      <c r="J4245" t="str">
        <f t="shared" si="598"/>
        <v>18-39</v>
      </c>
      <c r="K4245" s="2">
        <f t="shared" si="594"/>
        <v>4519.5370000000003</v>
      </c>
      <c r="L4245" s="2">
        <f t="shared" si="599"/>
        <v>4520</v>
      </c>
      <c r="M4245" s="2">
        <f t="shared" si="600"/>
        <v>4520</v>
      </c>
      <c r="N4245" s="2">
        <f t="shared" si="601"/>
        <v>4519</v>
      </c>
      <c r="O4245">
        <f t="shared" si="595"/>
        <v>2022</v>
      </c>
      <c r="P4245" t="str">
        <f t="shared" si="596"/>
        <v>Jan</v>
      </c>
      <c r="Q4245" t="str">
        <f t="shared" si="597"/>
        <v>Jan-2022</v>
      </c>
      <c r="R4245" s="2" t="str">
        <f t="shared" si="602"/>
        <v>ADULTS</v>
      </c>
    </row>
    <row r="4246" spans="1:18" x14ac:dyDescent="0.35">
      <c r="A4246" s="1">
        <v>44677</v>
      </c>
      <c r="B4246" t="s">
        <v>4278</v>
      </c>
      <c r="C4246">
        <v>47</v>
      </c>
      <c r="D4246" t="s">
        <v>21</v>
      </c>
      <c r="E4246" t="s">
        <v>35</v>
      </c>
      <c r="F4246" t="s">
        <v>16</v>
      </c>
      <c r="G4246" s="6">
        <f>VLOOKUP(F4246,S$11:$T$15, 2, FALSE)</f>
        <v>2509.1716796874998</v>
      </c>
      <c r="H4246" t="s">
        <v>40</v>
      </c>
      <c r="I4246" s="2">
        <v>2433</v>
      </c>
      <c r="J4246" t="str">
        <f t="shared" si="598"/>
        <v>40-59</v>
      </c>
      <c r="K4246" s="2">
        <f t="shared" si="594"/>
        <v>2676.3</v>
      </c>
      <c r="L4246" s="2">
        <f t="shared" si="599"/>
        <v>2676</v>
      </c>
      <c r="M4246" s="2">
        <f t="shared" si="600"/>
        <v>2677</v>
      </c>
      <c r="N4246" s="2">
        <f t="shared" si="601"/>
        <v>2676</v>
      </c>
      <c r="O4246">
        <f t="shared" si="595"/>
        <v>2022</v>
      </c>
      <c r="P4246" t="str">
        <f t="shared" si="596"/>
        <v>Apr</v>
      </c>
      <c r="Q4246" t="str">
        <f t="shared" si="597"/>
        <v>Apr-2022</v>
      </c>
      <c r="R4246" s="2" t="str">
        <f t="shared" si="602"/>
        <v>ADULTS</v>
      </c>
    </row>
    <row r="4247" spans="1:18" x14ac:dyDescent="0.35">
      <c r="A4247" s="1">
        <v>44682</v>
      </c>
      <c r="B4247" t="s">
        <v>4279</v>
      </c>
      <c r="C4247">
        <v>81</v>
      </c>
      <c r="D4247" t="s">
        <v>14</v>
      </c>
      <c r="E4247" t="s">
        <v>15</v>
      </c>
      <c r="F4247" t="s">
        <v>30</v>
      </c>
      <c r="G4247" s="6">
        <f>VLOOKUP(F4247,S$11:$T$15, 2, FALSE)</f>
        <v>2496.7676064257025</v>
      </c>
      <c r="H4247" t="s">
        <v>12</v>
      </c>
      <c r="I4247" s="2">
        <v>3652.97</v>
      </c>
      <c r="J4247" t="str">
        <f t="shared" si="598"/>
        <v>&gt;59</v>
      </c>
      <c r="K4247" s="2">
        <f t="shared" si="594"/>
        <v>4018.2670000000003</v>
      </c>
      <c r="L4247" s="2">
        <f t="shared" si="599"/>
        <v>4018</v>
      </c>
      <c r="M4247" s="2">
        <f t="shared" si="600"/>
        <v>4019</v>
      </c>
      <c r="N4247" s="2">
        <f t="shared" si="601"/>
        <v>4018</v>
      </c>
      <c r="O4247">
        <f t="shared" si="595"/>
        <v>2022</v>
      </c>
      <c r="P4247" t="str">
        <f t="shared" si="596"/>
        <v>May</v>
      </c>
      <c r="Q4247" t="str">
        <f t="shared" si="597"/>
        <v>May-2022</v>
      </c>
      <c r="R4247" s="2" t="str">
        <f t="shared" si="602"/>
        <v>ADULTS</v>
      </c>
    </row>
    <row r="4248" spans="1:18" x14ac:dyDescent="0.35">
      <c r="A4248" s="1">
        <v>44989</v>
      </c>
      <c r="B4248" t="s">
        <v>4280</v>
      </c>
      <c r="C4248">
        <v>11</v>
      </c>
      <c r="D4248" t="s">
        <v>9</v>
      </c>
      <c r="E4248" t="s">
        <v>27</v>
      </c>
      <c r="F4248" t="s">
        <v>23</v>
      </c>
      <c r="G4248" s="6">
        <f>VLOOKUP(F4248,S$11:$T$15, 2, FALSE)</f>
        <v>2440.2966694490819</v>
      </c>
      <c r="H4248" t="s">
        <v>37</v>
      </c>
      <c r="I4248" s="2">
        <v>2808.84</v>
      </c>
      <c r="J4248" t="str">
        <f t="shared" si="598"/>
        <v>0-17</v>
      </c>
      <c r="K4248" s="2">
        <f t="shared" si="594"/>
        <v>3089.7240000000006</v>
      </c>
      <c r="L4248" s="2">
        <f t="shared" si="599"/>
        <v>3090</v>
      </c>
      <c r="M4248" s="2">
        <f t="shared" si="600"/>
        <v>3090</v>
      </c>
      <c r="N4248" s="2">
        <f t="shared" si="601"/>
        <v>3089</v>
      </c>
      <c r="O4248">
        <f t="shared" si="595"/>
        <v>2023</v>
      </c>
      <c r="P4248" t="str">
        <f t="shared" si="596"/>
        <v>Mar</v>
      </c>
      <c r="Q4248" t="str">
        <f t="shared" si="597"/>
        <v>Mar-2023</v>
      </c>
      <c r="R4248" s="2" t="str">
        <f t="shared" si="602"/>
        <v>CHILDREN</v>
      </c>
    </row>
    <row r="4249" spans="1:18" x14ac:dyDescent="0.35">
      <c r="A4249" s="1">
        <v>45196</v>
      </c>
      <c r="B4249" t="s">
        <v>4281</v>
      </c>
      <c r="C4249">
        <v>15</v>
      </c>
      <c r="D4249" t="s">
        <v>21</v>
      </c>
      <c r="E4249" t="s">
        <v>27</v>
      </c>
      <c r="F4249" t="s">
        <v>16</v>
      </c>
      <c r="G4249" s="6">
        <f>VLOOKUP(F4249,S$11:$T$15, 2, FALSE)</f>
        <v>2509.1716796874998</v>
      </c>
      <c r="H4249" t="s">
        <v>17</v>
      </c>
      <c r="I4249" s="2">
        <v>2331.4899999999998</v>
      </c>
      <c r="J4249" t="str">
        <f t="shared" si="598"/>
        <v>0-17</v>
      </c>
      <c r="K4249" s="2">
        <f t="shared" si="594"/>
        <v>2564.6390000000001</v>
      </c>
      <c r="L4249" s="2">
        <f t="shared" si="599"/>
        <v>2565</v>
      </c>
      <c r="M4249" s="2">
        <f t="shared" si="600"/>
        <v>2565</v>
      </c>
      <c r="N4249" s="2">
        <f t="shared" si="601"/>
        <v>2564</v>
      </c>
      <c r="O4249">
        <f t="shared" si="595"/>
        <v>2023</v>
      </c>
      <c r="P4249" t="str">
        <f t="shared" si="596"/>
        <v>Sep</v>
      </c>
      <c r="Q4249" t="str">
        <f t="shared" si="597"/>
        <v>Sep-2023</v>
      </c>
      <c r="R4249" s="2" t="str">
        <f t="shared" si="602"/>
        <v>CHILDREN</v>
      </c>
    </row>
    <row r="4250" spans="1:18" x14ac:dyDescent="0.35">
      <c r="A4250" s="1">
        <v>44697</v>
      </c>
      <c r="B4250" t="s">
        <v>4282</v>
      </c>
      <c r="C4250">
        <v>60</v>
      </c>
      <c r="D4250" t="s">
        <v>9</v>
      </c>
      <c r="E4250" t="s">
        <v>35</v>
      </c>
      <c r="F4250" t="s">
        <v>11</v>
      </c>
      <c r="G4250" s="6">
        <f>VLOOKUP(F4250,S$11:$T$15, 2, FALSE)</f>
        <v>2503.6022787783868</v>
      </c>
      <c r="H4250" t="s">
        <v>40</v>
      </c>
      <c r="I4250" s="2">
        <v>3200.01</v>
      </c>
      <c r="J4250" t="str">
        <f t="shared" si="598"/>
        <v>&gt;59</v>
      </c>
      <c r="K4250" s="2">
        <f t="shared" si="594"/>
        <v>3520.0110000000004</v>
      </c>
      <c r="L4250" s="2">
        <f t="shared" si="599"/>
        <v>3520</v>
      </c>
      <c r="M4250" s="2">
        <f t="shared" si="600"/>
        <v>3521</v>
      </c>
      <c r="N4250" s="2">
        <f t="shared" si="601"/>
        <v>3520</v>
      </c>
      <c r="O4250">
        <f t="shared" si="595"/>
        <v>2022</v>
      </c>
      <c r="P4250" t="str">
        <f t="shared" si="596"/>
        <v>May</v>
      </c>
      <c r="Q4250" t="str">
        <f t="shared" si="597"/>
        <v>May-2022</v>
      </c>
      <c r="R4250" s="2" t="str">
        <f t="shared" si="602"/>
        <v>ADULTS</v>
      </c>
    </row>
    <row r="4251" spans="1:18" x14ac:dyDescent="0.35">
      <c r="A4251" s="1">
        <v>45151</v>
      </c>
      <c r="B4251" t="s">
        <v>4283</v>
      </c>
      <c r="C4251">
        <v>56</v>
      </c>
      <c r="D4251" t="s">
        <v>9</v>
      </c>
      <c r="E4251" t="s">
        <v>25</v>
      </c>
      <c r="F4251" t="s">
        <v>16</v>
      </c>
      <c r="G4251" s="6">
        <f>VLOOKUP(F4251,S$11:$T$15, 2, FALSE)</f>
        <v>2509.1716796874998</v>
      </c>
      <c r="H4251" t="s">
        <v>12</v>
      </c>
      <c r="I4251" s="2">
        <v>1291.0899999999999</v>
      </c>
      <c r="J4251" t="str">
        <f t="shared" si="598"/>
        <v>40-59</v>
      </c>
      <c r="K4251" s="2">
        <f t="shared" si="594"/>
        <v>1420.1990000000001</v>
      </c>
      <c r="L4251" s="2">
        <f t="shared" si="599"/>
        <v>1420</v>
      </c>
      <c r="M4251" s="2">
        <f t="shared" si="600"/>
        <v>1421</v>
      </c>
      <c r="N4251" s="2">
        <f t="shared" si="601"/>
        <v>1420</v>
      </c>
      <c r="O4251">
        <f t="shared" si="595"/>
        <v>2023</v>
      </c>
      <c r="P4251" t="str">
        <f t="shared" si="596"/>
        <v>Aug</v>
      </c>
      <c r="Q4251" t="str">
        <f t="shared" si="597"/>
        <v>Aug-2023</v>
      </c>
      <c r="R4251" s="2" t="str">
        <f t="shared" si="602"/>
        <v>ADULTS</v>
      </c>
    </row>
    <row r="4252" spans="1:18" x14ac:dyDescent="0.35">
      <c r="A4252" s="1">
        <v>45192</v>
      </c>
      <c r="B4252" t="s">
        <v>4284</v>
      </c>
      <c r="C4252">
        <v>64</v>
      </c>
      <c r="D4252" t="s">
        <v>9</v>
      </c>
      <c r="E4252" t="s">
        <v>19</v>
      </c>
      <c r="F4252" t="s">
        <v>23</v>
      </c>
      <c r="G4252" s="6">
        <f>VLOOKUP(F4252,S$11:$T$15, 2, FALSE)</f>
        <v>2440.2966694490819</v>
      </c>
      <c r="H4252" t="s">
        <v>37</v>
      </c>
      <c r="I4252" s="2">
        <v>3814.16</v>
      </c>
      <c r="J4252" t="str">
        <f t="shared" si="598"/>
        <v>&gt;59</v>
      </c>
      <c r="K4252" s="2">
        <f t="shared" si="594"/>
        <v>4195.576</v>
      </c>
      <c r="L4252" s="2">
        <f t="shared" si="599"/>
        <v>4196</v>
      </c>
      <c r="M4252" s="2">
        <f t="shared" si="600"/>
        <v>4196</v>
      </c>
      <c r="N4252" s="2">
        <f t="shared" si="601"/>
        <v>4195</v>
      </c>
      <c r="O4252">
        <f t="shared" si="595"/>
        <v>2023</v>
      </c>
      <c r="P4252" t="str">
        <f t="shared" si="596"/>
        <v>Sep</v>
      </c>
      <c r="Q4252" t="str">
        <f t="shared" si="597"/>
        <v>Sep-2023</v>
      </c>
      <c r="R4252" s="2" t="str">
        <f t="shared" si="602"/>
        <v>ADULTS</v>
      </c>
    </row>
    <row r="4253" spans="1:18" x14ac:dyDescent="0.35">
      <c r="A4253" s="1">
        <v>44610</v>
      </c>
      <c r="B4253" t="s">
        <v>4285</v>
      </c>
      <c r="C4253">
        <v>65</v>
      </c>
      <c r="D4253" t="s">
        <v>21</v>
      </c>
      <c r="E4253" t="s">
        <v>35</v>
      </c>
      <c r="F4253" t="s">
        <v>30</v>
      </c>
      <c r="G4253" s="6">
        <f>VLOOKUP(F4253,S$11:$T$15, 2, FALSE)</f>
        <v>2496.7676064257025</v>
      </c>
      <c r="H4253" t="s">
        <v>28</v>
      </c>
      <c r="I4253" s="2">
        <v>468.93</v>
      </c>
      <c r="J4253" t="str">
        <f t="shared" si="598"/>
        <v>&gt;59</v>
      </c>
      <c r="K4253" s="2">
        <f t="shared" si="594"/>
        <v>515.82300000000009</v>
      </c>
      <c r="L4253" s="2">
        <f t="shared" si="599"/>
        <v>516</v>
      </c>
      <c r="M4253" s="2">
        <f t="shared" si="600"/>
        <v>516</v>
      </c>
      <c r="N4253" s="2">
        <f t="shared" si="601"/>
        <v>515</v>
      </c>
      <c r="O4253">
        <f t="shared" si="595"/>
        <v>2022</v>
      </c>
      <c r="P4253" t="str">
        <f t="shared" si="596"/>
        <v>Feb</v>
      </c>
      <c r="Q4253" t="str">
        <f t="shared" si="597"/>
        <v>Feb-2022</v>
      </c>
      <c r="R4253" s="2" t="str">
        <f t="shared" si="602"/>
        <v>ADULTS</v>
      </c>
    </row>
    <row r="4254" spans="1:18" x14ac:dyDescent="0.35">
      <c r="A4254" s="1">
        <v>44692</v>
      </c>
      <c r="B4254" t="s">
        <v>4286</v>
      </c>
      <c r="C4254">
        <v>71</v>
      </c>
      <c r="D4254" t="s">
        <v>9</v>
      </c>
      <c r="E4254" t="s">
        <v>25</v>
      </c>
      <c r="F4254" t="s">
        <v>23</v>
      </c>
      <c r="G4254" s="6">
        <f>VLOOKUP(F4254,S$11:$T$15, 2, FALSE)</f>
        <v>2440.2966694490819</v>
      </c>
      <c r="H4254" t="s">
        <v>17</v>
      </c>
      <c r="I4254" s="2">
        <v>3163.04</v>
      </c>
      <c r="J4254" t="str">
        <f t="shared" si="598"/>
        <v>&gt;59</v>
      </c>
      <c r="K4254" s="2">
        <f t="shared" si="594"/>
        <v>3479.3440000000001</v>
      </c>
      <c r="L4254" s="2">
        <f t="shared" si="599"/>
        <v>3479</v>
      </c>
      <c r="M4254" s="2">
        <f t="shared" si="600"/>
        <v>3480</v>
      </c>
      <c r="N4254" s="2">
        <f t="shared" si="601"/>
        <v>3479</v>
      </c>
      <c r="O4254">
        <f t="shared" si="595"/>
        <v>2022</v>
      </c>
      <c r="P4254" t="str">
        <f t="shared" si="596"/>
        <v>May</v>
      </c>
      <c r="Q4254" t="str">
        <f t="shared" si="597"/>
        <v>May-2022</v>
      </c>
      <c r="R4254" s="2" t="str">
        <f t="shared" si="602"/>
        <v>ADULTS</v>
      </c>
    </row>
    <row r="4255" spans="1:18" x14ac:dyDescent="0.35">
      <c r="A4255" s="1">
        <v>45149</v>
      </c>
      <c r="B4255" t="s">
        <v>4287</v>
      </c>
      <c r="C4255">
        <v>99</v>
      </c>
      <c r="D4255" t="s">
        <v>21</v>
      </c>
      <c r="E4255" t="s">
        <v>25</v>
      </c>
      <c r="F4255" t="s">
        <v>11</v>
      </c>
      <c r="G4255" s="6">
        <f>VLOOKUP(F4255,S$11:$T$15, 2, FALSE)</f>
        <v>2503.6022787783868</v>
      </c>
      <c r="H4255" t="s">
        <v>37</v>
      </c>
      <c r="I4255" s="2">
        <v>1090.77</v>
      </c>
      <c r="J4255" t="str">
        <f t="shared" si="598"/>
        <v>&gt;59</v>
      </c>
      <c r="K4255" s="2">
        <f t="shared" si="594"/>
        <v>1199.847</v>
      </c>
      <c r="L4255" s="2">
        <f t="shared" si="599"/>
        <v>1200</v>
      </c>
      <c r="M4255" s="2">
        <f t="shared" si="600"/>
        <v>1200</v>
      </c>
      <c r="N4255" s="2">
        <f t="shared" si="601"/>
        <v>1199</v>
      </c>
      <c r="O4255">
        <f t="shared" si="595"/>
        <v>2023</v>
      </c>
      <c r="P4255" t="str">
        <f t="shared" si="596"/>
        <v>Aug</v>
      </c>
      <c r="Q4255" t="str">
        <f t="shared" si="597"/>
        <v>Aug-2023</v>
      </c>
      <c r="R4255" s="2" t="str">
        <f t="shared" si="602"/>
        <v>ADULTS</v>
      </c>
    </row>
    <row r="4256" spans="1:18" x14ac:dyDescent="0.35">
      <c r="A4256" s="1">
        <v>45250</v>
      </c>
      <c r="B4256" t="s">
        <v>4288</v>
      </c>
      <c r="C4256">
        <v>23</v>
      </c>
      <c r="D4256" t="s">
        <v>14</v>
      </c>
      <c r="E4256" t="s">
        <v>15</v>
      </c>
      <c r="F4256" t="s">
        <v>11</v>
      </c>
      <c r="G4256" s="6">
        <f>VLOOKUP(F4256,S$11:$T$15, 2, FALSE)</f>
        <v>2503.6022787783868</v>
      </c>
      <c r="H4256" t="s">
        <v>37</v>
      </c>
      <c r="I4256" s="2">
        <v>2165.5100000000002</v>
      </c>
      <c r="J4256" t="str">
        <f t="shared" si="598"/>
        <v>18-39</v>
      </c>
      <c r="K4256" s="2">
        <f t="shared" si="594"/>
        <v>2382.0610000000006</v>
      </c>
      <c r="L4256" s="2">
        <f t="shared" si="599"/>
        <v>2382</v>
      </c>
      <c r="M4256" s="2">
        <f t="shared" si="600"/>
        <v>2383</v>
      </c>
      <c r="N4256" s="2">
        <f t="shared" si="601"/>
        <v>2382</v>
      </c>
      <c r="O4256">
        <f t="shared" si="595"/>
        <v>2023</v>
      </c>
      <c r="P4256" t="str">
        <f t="shared" si="596"/>
        <v>Nov</v>
      </c>
      <c r="Q4256" t="str">
        <f t="shared" si="597"/>
        <v>Nov-2023</v>
      </c>
      <c r="R4256" s="2" t="str">
        <f t="shared" si="602"/>
        <v>ADULTS</v>
      </c>
    </row>
    <row r="4257" spans="1:18" x14ac:dyDescent="0.35">
      <c r="A4257" s="1">
        <v>44898</v>
      </c>
      <c r="B4257" t="s">
        <v>4289</v>
      </c>
      <c r="C4257">
        <v>99</v>
      </c>
      <c r="D4257" t="s">
        <v>14</v>
      </c>
      <c r="E4257" t="s">
        <v>27</v>
      </c>
      <c r="F4257" t="s">
        <v>16</v>
      </c>
      <c r="G4257" s="6">
        <f>VLOOKUP(F4257,S$11:$T$15, 2, FALSE)</f>
        <v>2509.1716796874998</v>
      </c>
      <c r="H4257" t="s">
        <v>40</v>
      </c>
      <c r="I4257" s="2">
        <v>4446.2299999999996</v>
      </c>
      <c r="J4257" t="str">
        <f t="shared" si="598"/>
        <v>&gt;59</v>
      </c>
      <c r="K4257" s="2">
        <f t="shared" si="594"/>
        <v>4890.8530000000001</v>
      </c>
      <c r="L4257" s="2">
        <f t="shared" si="599"/>
        <v>4891</v>
      </c>
      <c r="M4257" s="2">
        <f t="shared" si="600"/>
        <v>4891</v>
      </c>
      <c r="N4257" s="2">
        <f t="shared" si="601"/>
        <v>4890</v>
      </c>
      <c r="O4257">
        <f t="shared" si="595"/>
        <v>2022</v>
      </c>
      <c r="P4257" t="str">
        <f t="shared" si="596"/>
        <v>Dec</v>
      </c>
      <c r="Q4257" t="str">
        <f t="shared" si="597"/>
        <v>Dec-2022</v>
      </c>
      <c r="R4257" s="2" t="str">
        <f t="shared" si="602"/>
        <v>ADULTS</v>
      </c>
    </row>
    <row r="4258" spans="1:18" x14ac:dyDescent="0.35">
      <c r="A4258" s="1">
        <v>45018</v>
      </c>
      <c r="B4258" t="s">
        <v>4290</v>
      </c>
      <c r="C4258">
        <v>34</v>
      </c>
      <c r="D4258" t="s">
        <v>21</v>
      </c>
      <c r="E4258" t="s">
        <v>22</v>
      </c>
      <c r="F4258" t="s">
        <v>16</v>
      </c>
      <c r="G4258" s="6">
        <f>VLOOKUP(F4258,S$11:$T$15, 2, FALSE)</f>
        <v>2509.1716796874998</v>
      </c>
      <c r="H4258" t="s">
        <v>40</v>
      </c>
      <c r="I4258" s="2">
        <v>1189.3399999999999</v>
      </c>
      <c r="J4258" t="str">
        <f t="shared" si="598"/>
        <v>18-39</v>
      </c>
      <c r="K4258" s="2">
        <f t="shared" si="594"/>
        <v>1308.2740000000001</v>
      </c>
      <c r="L4258" s="2">
        <f t="shared" si="599"/>
        <v>1308</v>
      </c>
      <c r="M4258" s="2">
        <f t="shared" si="600"/>
        <v>1309</v>
      </c>
      <c r="N4258" s="2">
        <f t="shared" si="601"/>
        <v>1308</v>
      </c>
      <c r="O4258">
        <f t="shared" si="595"/>
        <v>2023</v>
      </c>
      <c r="P4258" t="str">
        <f t="shared" si="596"/>
        <v>Apr</v>
      </c>
      <c r="Q4258" t="str">
        <f t="shared" si="597"/>
        <v>Apr-2023</v>
      </c>
      <c r="R4258" s="2" t="str">
        <f t="shared" si="602"/>
        <v>ADULTS</v>
      </c>
    </row>
    <row r="4259" spans="1:18" x14ac:dyDescent="0.35">
      <c r="A4259" s="1">
        <v>44806</v>
      </c>
      <c r="B4259" t="s">
        <v>4291</v>
      </c>
      <c r="C4259">
        <v>38</v>
      </c>
      <c r="D4259" t="s">
        <v>9</v>
      </c>
      <c r="E4259" t="s">
        <v>22</v>
      </c>
      <c r="F4259" t="s">
        <v>23</v>
      </c>
      <c r="G4259" s="6">
        <f>VLOOKUP(F4259,S$11:$T$15, 2, FALSE)</f>
        <v>2440.2966694490819</v>
      </c>
      <c r="H4259" t="s">
        <v>37</v>
      </c>
      <c r="I4259" s="2">
        <v>3134.14</v>
      </c>
      <c r="J4259" t="str">
        <f t="shared" si="598"/>
        <v>18-39</v>
      </c>
      <c r="K4259" s="2">
        <f t="shared" si="594"/>
        <v>3447.5540000000001</v>
      </c>
      <c r="L4259" s="2">
        <f t="shared" si="599"/>
        <v>3448</v>
      </c>
      <c r="M4259" s="2">
        <f t="shared" si="600"/>
        <v>3448</v>
      </c>
      <c r="N4259" s="2">
        <f t="shared" si="601"/>
        <v>3447</v>
      </c>
      <c r="O4259">
        <f t="shared" si="595"/>
        <v>2022</v>
      </c>
      <c r="P4259" t="str">
        <f t="shared" si="596"/>
        <v>Sep</v>
      </c>
      <c r="Q4259" t="str">
        <f t="shared" si="597"/>
        <v>Sep-2022</v>
      </c>
      <c r="R4259" s="2" t="str">
        <f t="shared" si="602"/>
        <v>ADULTS</v>
      </c>
    </row>
    <row r="4260" spans="1:18" x14ac:dyDescent="0.35">
      <c r="A4260" s="1">
        <v>45146</v>
      </c>
      <c r="B4260" t="s">
        <v>4292</v>
      </c>
      <c r="C4260">
        <v>11</v>
      </c>
      <c r="D4260" t="s">
        <v>21</v>
      </c>
      <c r="E4260" t="s">
        <v>27</v>
      </c>
      <c r="F4260" t="s">
        <v>23</v>
      </c>
      <c r="G4260" s="6">
        <f>VLOOKUP(F4260,S$11:$T$15, 2, FALSE)</f>
        <v>2440.2966694490819</v>
      </c>
      <c r="H4260" t="s">
        <v>12</v>
      </c>
      <c r="I4260" s="2">
        <v>2955.54</v>
      </c>
      <c r="J4260" t="str">
        <f t="shared" si="598"/>
        <v>0-17</v>
      </c>
      <c r="K4260" s="2">
        <f t="shared" si="594"/>
        <v>3251.0940000000001</v>
      </c>
      <c r="L4260" s="2">
        <f t="shared" si="599"/>
        <v>3251</v>
      </c>
      <c r="M4260" s="2">
        <f t="shared" si="600"/>
        <v>3252</v>
      </c>
      <c r="N4260" s="2">
        <f t="shared" si="601"/>
        <v>3251</v>
      </c>
      <c r="O4260">
        <f t="shared" si="595"/>
        <v>2023</v>
      </c>
      <c r="P4260" t="str">
        <f t="shared" si="596"/>
        <v>Aug</v>
      </c>
      <c r="Q4260" t="str">
        <f t="shared" si="597"/>
        <v>Aug-2023</v>
      </c>
      <c r="R4260" s="2" t="str">
        <f t="shared" si="602"/>
        <v>CHILDREN</v>
      </c>
    </row>
    <row r="4261" spans="1:18" x14ac:dyDescent="0.35">
      <c r="A4261" s="1">
        <v>44575</v>
      </c>
      <c r="B4261" t="s">
        <v>4293</v>
      </c>
      <c r="C4261">
        <v>95</v>
      </c>
      <c r="D4261" t="s">
        <v>9</v>
      </c>
      <c r="E4261" t="s">
        <v>25</v>
      </c>
      <c r="F4261" t="s">
        <v>23</v>
      </c>
      <c r="G4261" s="6">
        <f>VLOOKUP(F4261,S$11:$T$15, 2, FALSE)</f>
        <v>2440.2966694490819</v>
      </c>
      <c r="H4261" t="s">
        <v>28</v>
      </c>
      <c r="I4261" s="2">
        <v>1937.56</v>
      </c>
      <c r="J4261" t="str">
        <f t="shared" si="598"/>
        <v>&gt;59</v>
      </c>
      <c r="K4261" s="2">
        <f t="shared" si="594"/>
        <v>2131.3160000000003</v>
      </c>
      <c r="L4261" s="2">
        <f t="shared" si="599"/>
        <v>2131</v>
      </c>
      <c r="M4261" s="2">
        <f t="shared" si="600"/>
        <v>2132</v>
      </c>
      <c r="N4261" s="2">
        <f t="shared" si="601"/>
        <v>2131</v>
      </c>
      <c r="O4261">
        <f t="shared" si="595"/>
        <v>2022</v>
      </c>
      <c r="P4261" t="str">
        <f t="shared" si="596"/>
        <v>Jan</v>
      </c>
      <c r="Q4261" t="str">
        <f t="shared" si="597"/>
        <v>Jan-2022</v>
      </c>
      <c r="R4261" s="2" t="str">
        <f t="shared" si="602"/>
        <v>ADULTS</v>
      </c>
    </row>
    <row r="4262" spans="1:18" x14ac:dyDescent="0.35">
      <c r="A4262" s="1">
        <v>44758</v>
      </c>
      <c r="B4262" t="s">
        <v>4294</v>
      </c>
      <c r="C4262">
        <v>40</v>
      </c>
      <c r="D4262" t="s">
        <v>21</v>
      </c>
      <c r="E4262" t="s">
        <v>25</v>
      </c>
      <c r="F4262" t="s">
        <v>30</v>
      </c>
      <c r="G4262" s="6">
        <f>VLOOKUP(F4262,S$11:$T$15, 2, FALSE)</f>
        <v>2496.7676064257025</v>
      </c>
      <c r="H4262" t="s">
        <v>12</v>
      </c>
      <c r="I4262" s="2">
        <v>4306.47</v>
      </c>
      <c r="J4262" t="str">
        <f t="shared" si="598"/>
        <v>40-59</v>
      </c>
      <c r="K4262" s="2">
        <f t="shared" si="594"/>
        <v>4737.1170000000011</v>
      </c>
      <c r="L4262" s="2">
        <f t="shared" si="599"/>
        <v>4737</v>
      </c>
      <c r="M4262" s="2">
        <f t="shared" si="600"/>
        <v>4738</v>
      </c>
      <c r="N4262" s="2">
        <f t="shared" si="601"/>
        <v>4737</v>
      </c>
      <c r="O4262">
        <f t="shared" si="595"/>
        <v>2022</v>
      </c>
      <c r="P4262" t="str">
        <f t="shared" si="596"/>
        <v>Jul</v>
      </c>
      <c r="Q4262" t="str">
        <f t="shared" si="597"/>
        <v>Jul-2022</v>
      </c>
      <c r="R4262" s="2" t="str">
        <f t="shared" si="602"/>
        <v>ADULTS</v>
      </c>
    </row>
    <row r="4263" spans="1:18" x14ac:dyDescent="0.35">
      <c r="A4263" s="1">
        <v>44656</v>
      </c>
      <c r="B4263" t="s">
        <v>4295</v>
      </c>
      <c r="C4263">
        <v>24</v>
      </c>
      <c r="D4263" t="s">
        <v>9</v>
      </c>
      <c r="E4263" t="s">
        <v>27</v>
      </c>
      <c r="F4263" t="s">
        <v>23</v>
      </c>
      <c r="G4263" s="6">
        <f>VLOOKUP(F4263,S$11:$T$15, 2, FALSE)</f>
        <v>2440.2966694490819</v>
      </c>
      <c r="H4263" t="s">
        <v>17</v>
      </c>
      <c r="I4263" s="2">
        <v>616.53</v>
      </c>
      <c r="J4263" t="str">
        <f t="shared" si="598"/>
        <v>18-39</v>
      </c>
      <c r="K4263" s="2">
        <f t="shared" si="594"/>
        <v>678.18299999999999</v>
      </c>
      <c r="L4263" s="2">
        <f t="shared" si="599"/>
        <v>678</v>
      </c>
      <c r="M4263" s="2">
        <f t="shared" si="600"/>
        <v>679</v>
      </c>
      <c r="N4263" s="2">
        <f t="shared" si="601"/>
        <v>678</v>
      </c>
      <c r="O4263">
        <f t="shared" si="595"/>
        <v>2022</v>
      </c>
      <c r="P4263" t="str">
        <f t="shared" si="596"/>
        <v>Apr</v>
      </c>
      <c r="Q4263" t="str">
        <f t="shared" si="597"/>
        <v>Apr-2022</v>
      </c>
      <c r="R4263" s="2" t="str">
        <f t="shared" si="602"/>
        <v>ADULTS</v>
      </c>
    </row>
    <row r="4264" spans="1:18" x14ac:dyDescent="0.35">
      <c r="A4264" s="1">
        <v>44876</v>
      </c>
      <c r="B4264" t="s">
        <v>4296</v>
      </c>
      <c r="C4264">
        <v>57</v>
      </c>
      <c r="D4264" t="s">
        <v>21</v>
      </c>
      <c r="E4264" t="s">
        <v>35</v>
      </c>
      <c r="F4264" t="s">
        <v>16</v>
      </c>
      <c r="G4264" s="6">
        <f>VLOOKUP(F4264,S$11:$T$15, 2, FALSE)</f>
        <v>2509.1716796874998</v>
      </c>
      <c r="H4264" t="s">
        <v>12</v>
      </c>
      <c r="I4264" s="2">
        <v>2272.88</v>
      </c>
      <c r="J4264" t="str">
        <f t="shared" si="598"/>
        <v>40-59</v>
      </c>
      <c r="K4264" s="2">
        <f t="shared" si="594"/>
        <v>2500.1680000000001</v>
      </c>
      <c r="L4264" s="2">
        <f t="shared" si="599"/>
        <v>2500</v>
      </c>
      <c r="M4264" s="2">
        <f t="shared" si="600"/>
        <v>2501</v>
      </c>
      <c r="N4264" s="2">
        <f t="shared" si="601"/>
        <v>2500</v>
      </c>
      <c r="O4264">
        <f t="shared" si="595"/>
        <v>2022</v>
      </c>
      <c r="P4264" t="str">
        <f t="shared" si="596"/>
        <v>Nov</v>
      </c>
      <c r="Q4264" t="str">
        <f t="shared" si="597"/>
        <v>Nov-2022</v>
      </c>
      <c r="R4264" s="2" t="str">
        <f t="shared" si="602"/>
        <v>ADULTS</v>
      </c>
    </row>
    <row r="4265" spans="1:18" x14ac:dyDescent="0.35">
      <c r="A4265" s="1">
        <v>44826</v>
      </c>
      <c r="B4265" t="s">
        <v>4297</v>
      </c>
      <c r="C4265">
        <v>14</v>
      </c>
      <c r="D4265" t="s">
        <v>9</v>
      </c>
      <c r="E4265" t="s">
        <v>27</v>
      </c>
      <c r="F4265" t="s">
        <v>30</v>
      </c>
      <c r="G4265" s="6">
        <f>VLOOKUP(F4265,S$11:$T$15, 2, FALSE)</f>
        <v>2496.7676064257025</v>
      </c>
      <c r="H4265" t="s">
        <v>28</v>
      </c>
      <c r="I4265" s="2">
        <v>2822.96</v>
      </c>
      <c r="J4265" t="str">
        <f t="shared" si="598"/>
        <v>0-17</v>
      </c>
      <c r="K4265" s="2">
        <f t="shared" si="594"/>
        <v>3105.2560000000003</v>
      </c>
      <c r="L4265" s="2">
        <f t="shared" si="599"/>
        <v>3105</v>
      </c>
      <c r="M4265" s="2">
        <f t="shared" si="600"/>
        <v>3106</v>
      </c>
      <c r="N4265" s="2">
        <f t="shared" si="601"/>
        <v>3105</v>
      </c>
      <c r="O4265">
        <f t="shared" si="595"/>
        <v>2022</v>
      </c>
      <c r="P4265" t="str">
        <f t="shared" si="596"/>
        <v>Sep</v>
      </c>
      <c r="Q4265" t="str">
        <f t="shared" si="597"/>
        <v>Sep-2022</v>
      </c>
      <c r="R4265" s="2" t="str">
        <f t="shared" si="602"/>
        <v>CHILDREN</v>
      </c>
    </row>
    <row r="4266" spans="1:18" x14ac:dyDescent="0.35">
      <c r="A4266" s="1">
        <v>44744</v>
      </c>
      <c r="B4266" t="s">
        <v>4298</v>
      </c>
      <c r="C4266">
        <v>75</v>
      </c>
      <c r="D4266" t="s">
        <v>9</v>
      </c>
      <c r="E4266" t="s">
        <v>33</v>
      </c>
      <c r="F4266" t="s">
        <v>11</v>
      </c>
      <c r="G4266" s="6">
        <f>VLOOKUP(F4266,S$11:$T$15, 2, FALSE)</f>
        <v>2503.6022787783868</v>
      </c>
      <c r="H4266" t="s">
        <v>37</v>
      </c>
      <c r="I4266" s="2">
        <v>4786.78</v>
      </c>
      <c r="J4266" t="str">
        <f t="shared" si="598"/>
        <v>&gt;59</v>
      </c>
      <c r="K4266" s="2">
        <f t="shared" si="594"/>
        <v>5265.4580000000005</v>
      </c>
      <c r="L4266" s="2">
        <f t="shared" si="599"/>
        <v>5265</v>
      </c>
      <c r="M4266" s="2">
        <f t="shared" si="600"/>
        <v>5266</v>
      </c>
      <c r="N4266" s="2">
        <f t="shared" si="601"/>
        <v>5265</v>
      </c>
      <c r="O4266">
        <f t="shared" si="595"/>
        <v>2022</v>
      </c>
      <c r="P4266" t="str">
        <f t="shared" si="596"/>
        <v>Jul</v>
      </c>
      <c r="Q4266" t="str">
        <f t="shared" si="597"/>
        <v>Jul-2022</v>
      </c>
      <c r="R4266" s="2" t="str">
        <f t="shared" si="602"/>
        <v>ADULTS</v>
      </c>
    </row>
    <row r="4267" spans="1:18" x14ac:dyDescent="0.35">
      <c r="A4267" s="1">
        <v>44728</v>
      </c>
      <c r="B4267" t="s">
        <v>4299</v>
      </c>
      <c r="C4267">
        <v>90</v>
      </c>
      <c r="D4267" t="s">
        <v>14</v>
      </c>
      <c r="E4267" t="s">
        <v>10</v>
      </c>
      <c r="F4267" t="s">
        <v>16</v>
      </c>
      <c r="G4267" s="6">
        <f>VLOOKUP(F4267,S$11:$T$15, 2, FALSE)</f>
        <v>2509.1716796874998</v>
      </c>
      <c r="H4267" t="s">
        <v>37</v>
      </c>
      <c r="I4267" s="2">
        <v>3922.07</v>
      </c>
      <c r="J4267" t="str">
        <f t="shared" si="598"/>
        <v>&gt;59</v>
      </c>
      <c r="K4267" s="2">
        <f t="shared" si="594"/>
        <v>4314.277000000001</v>
      </c>
      <c r="L4267" s="2">
        <f t="shared" si="599"/>
        <v>4314</v>
      </c>
      <c r="M4267" s="2">
        <f t="shared" si="600"/>
        <v>4315</v>
      </c>
      <c r="N4267" s="2">
        <f t="shared" si="601"/>
        <v>4314</v>
      </c>
      <c r="O4267">
        <f t="shared" si="595"/>
        <v>2022</v>
      </c>
      <c r="P4267" t="str">
        <f t="shared" si="596"/>
        <v>Jun</v>
      </c>
      <c r="Q4267" t="str">
        <f t="shared" si="597"/>
        <v>Jun-2022</v>
      </c>
      <c r="R4267" s="2" t="str">
        <f t="shared" si="602"/>
        <v>ADULTS</v>
      </c>
    </row>
    <row r="4268" spans="1:18" x14ac:dyDescent="0.35">
      <c r="A4268" s="1">
        <v>45200</v>
      </c>
      <c r="B4268" t="s">
        <v>4300</v>
      </c>
      <c r="C4268">
        <v>30</v>
      </c>
      <c r="D4268" t="s">
        <v>21</v>
      </c>
      <c r="E4268" t="s">
        <v>35</v>
      </c>
      <c r="F4268" t="s">
        <v>11</v>
      </c>
      <c r="G4268" s="6">
        <f>VLOOKUP(F4268,S$11:$T$15, 2, FALSE)</f>
        <v>2503.6022787783868</v>
      </c>
      <c r="H4268" t="s">
        <v>17</v>
      </c>
      <c r="I4268" s="2">
        <v>3483.94</v>
      </c>
      <c r="J4268" t="str">
        <f t="shared" si="598"/>
        <v>18-39</v>
      </c>
      <c r="K4268" s="2">
        <f t="shared" si="594"/>
        <v>3832.3340000000003</v>
      </c>
      <c r="L4268" s="2">
        <f t="shared" si="599"/>
        <v>3832</v>
      </c>
      <c r="M4268" s="2">
        <f t="shared" si="600"/>
        <v>3833</v>
      </c>
      <c r="N4268" s="2">
        <f t="shared" si="601"/>
        <v>3832</v>
      </c>
      <c r="O4268">
        <f t="shared" si="595"/>
        <v>2023</v>
      </c>
      <c r="P4268" t="str">
        <f t="shared" si="596"/>
        <v>Oct</v>
      </c>
      <c r="Q4268" t="str">
        <f t="shared" si="597"/>
        <v>Oct-2023</v>
      </c>
      <c r="R4268" s="2" t="str">
        <f t="shared" si="602"/>
        <v>ADULTS</v>
      </c>
    </row>
    <row r="4269" spans="1:18" x14ac:dyDescent="0.35">
      <c r="A4269" s="1">
        <v>45229</v>
      </c>
      <c r="B4269" t="s">
        <v>4301</v>
      </c>
      <c r="C4269">
        <v>67</v>
      </c>
      <c r="D4269" t="s">
        <v>21</v>
      </c>
      <c r="E4269" t="s">
        <v>10</v>
      </c>
      <c r="F4269" t="s">
        <v>23</v>
      </c>
      <c r="G4269" s="6">
        <f>VLOOKUP(F4269,S$11:$T$15, 2, FALSE)</f>
        <v>2440.2966694490819</v>
      </c>
      <c r="H4269" t="s">
        <v>37</v>
      </c>
      <c r="I4269" s="2">
        <v>3549.07</v>
      </c>
      <c r="J4269" t="str">
        <f t="shared" si="598"/>
        <v>&gt;59</v>
      </c>
      <c r="K4269" s="2">
        <f t="shared" si="594"/>
        <v>3903.9770000000003</v>
      </c>
      <c r="L4269" s="2">
        <f t="shared" si="599"/>
        <v>3904</v>
      </c>
      <c r="M4269" s="2">
        <f t="shared" si="600"/>
        <v>3904</v>
      </c>
      <c r="N4269" s="2">
        <f t="shared" si="601"/>
        <v>3903</v>
      </c>
      <c r="O4269">
        <f t="shared" si="595"/>
        <v>2023</v>
      </c>
      <c r="P4269" t="str">
        <f t="shared" si="596"/>
        <v>Oct</v>
      </c>
      <c r="Q4269" t="str">
        <f t="shared" si="597"/>
        <v>Oct-2023</v>
      </c>
      <c r="R4269" s="2" t="str">
        <f t="shared" si="602"/>
        <v>ADULTS</v>
      </c>
    </row>
    <row r="4270" spans="1:18" x14ac:dyDescent="0.35">
      <c r="A4270" s="1">
        <v>44625</v>
      </c>
      <c r="B4270" t="s">
        <v>4302</v>
      </c>
      <c r="C4270">
        <v>8</v>
      </c>
      <c r="D4270" t="s">
        <v>9</v>
      </c>
      <c r="E4270" t="s">
        <v>19</v>
      </c>
      <c r="F4270" t="s">
        <v>30</v>
      </c>
      <c r="G4270" s="6">
        <f>VLOOKUP(F4270,S$11:$T$15, 2, FALSE)</f>
        <v>2496.7676064257025</v>
      </c>
      <c r="H4270" t="s">
        <v>37</v>
      </c>
      <c r="I4270" s="2">
        <v>3799.58</v>
      </c>
      <c r="J4270" t="str">
        <f t="shared" si="598"/>
        <v>0-17</v>
      </c>
      <c r="K4270" s="2">
        <f t="shared" si="594"/>
        <v>4179.5380000000005</v>
      </c>
      <c r="L4270" s="2">
        <f t="shared" si="599"/>
        <v>4180</v>
      </c>
      <c r="M4270" s="2">
        <f t="shared" si="600"/>
        <v>4180</v>
      </c>
      <c r="N4270" s="2">
        <f t="shared" si="601"/>
        <v>4179</v>
      </c>
      <c r="O4270">
        <f t="shared" si="595"/>
        <v>2022</v>
      </c>
      <c r="P4270" t="str">
        <f t="shared" si="596"/>
        <v>Mar</v>
      </c>
      <c r="Q4270" t="str">
        <f t="shared" si="597"/>
        <v>Mar-2022</v>
      </c>
      <c r="R4270" s="2" t="str">
        <f t="shared" si="602"/>
        <v>CHILDREN</v>
      </c>
    </row>
    <row r="4271" spans="1:18" x14ac:dyDescent="0.35">
      <c r="A4271" s="1">
        <v>45252</v>
      </c>
      <c r="B4271" t="s">
        <v>4303</v>
      </c>
      <c r="C4271">
        <v>54</v>
      </c>
      <c r="D4271" t="s">
        <v>9</v>
      </c>
      <c r="E4271" t="s">
        <v>25</v>
      </c>
      <c r="F4271" t="s">
        <v>16</v>
      </c>
      <c r="G4271" s="6">
        <f>VLOOKUP(F4271,S$11:$T$15, 2, FALSE)</f>
        <v>2509.1716796874998</v>
      </c>
      <c r="H4271" t="s">
        <v>12</v>
      </c>
      <c r="I4271" s="2">
        <v>3108.13</v>
      </c>
      <c r="J4271" t="str">
        <f t="shared" si="598"/>
        <v>40-59</v>
      </c>
      <c r="K4271" s="2">
        <f t="shared" si="594"/>
        <v>3418.9430000000002</v>
      </c>
      <c r="L4271" s="2">
        <f t="shared" si="599"/>
        <v>3419</v>
      </c>
      <c r="M4271" s="2">
        <f t="shared" si="600"/>
        <v>3419</v>
      </c>
      <c r="N4271" s="2">
        <f t="shared" si="601"/>
        <v>3418</v>
      </c>
      <c r="O4271">
        <f t="shared" si="595"/>
        <v>2023</v>
      </c>
      <c r="P4271" t="str">
        <f t="shared" si="596"/>
        <v>Nov</v>
      </c>
      <c r="Q4271" t="str">
        <f t="shared" si="597"/>
        <v>Nov-2023</v>
      </c>
      <c r="R4271" s="2" t="str">
        <f t="shared" si="602"/>
        <v>ADULTS</v>
      </c>
    </row>
    <row r="4272" spans="1:18" x14ac:dyDescent="0.35">
      <c r="A4272" s="1">
        <v>45072</v>
      </c>
      <c r="B4272" t="s">
        <v>4304</v>
      </c>
      <c r="C4272">
        <v>8</v>
      </c>
      <c r="D4272" t="s">
        <v>14</v>
      </c>
      <c r="E4272" t="s">
        <v>15</v>
      </c>
      <c r="F4272" t="s">
        <v>30</v>
      </c>
      <c r="G4272" s="6">
        <f>VLOOKUP(F4272,S$11:$T$15, 2, FALSE)</f>
        <v>2496.7676064257025</v>
      </c>
      <c r="H4272" t="s">
        <v>12</v>
      </c>
      <c r="I4272" s="2">
        <v>2901.97</v>
      </c>
      <c r="J4272" t="str">
        <f t="shared" si="598"/>
        <v>0-17</v>
      </c>
      <c r="K4272" s="2">
        <f t="shared" si="594"/>
        <v>3192.1669999999999</v>
      </c>
      <c r="L4272" s="2">
        <f t="shared" si="599"/>
        <v>3192</v>
      </c>
      <c r="M4272" s="2">
        <f t="shared" si="600"/>
        <v>3193</v>
      </c>
      <c r="N4272" s="2">
        <f t="shared" si="601"/>
        <v>3192</v>
      </c>
      <c r="O4272">
        <f t="shared" si="595"/>
        <v>2023</v>
      </c>
      <c r="P4272" t="str">
        <f t="shared" si="596"/>
        <v>May</v>
      </c>
      <c r="Q4272" t="str">
        <f t="shared" si="597"/>
        <v>May-2023</v>
      </c>
      <c r="R4272" s="2" t="str">
        <f t="shared" si="602"/>
        <v>CHILDREN</v>
      </c>
    </row>
    <row r="4273" spans="1:18" x14ac:dyDescent="0.35">
      <c r="A4273" s="1">
        <v>44993</v>
      </c>
      <c r="B4273" t="s">
        <v>4305</v>
      </c>
      <c r="C4273">
        <v>3</v>
      </c>
      <c r="D4273" t="s">
        <v>14</v>
      </c>
      <c r="E4273" t="s">
        <v>10</v>
      </c>
      <c r="F4273" t="s">
        <v>30</v>
      </c>
      <c r="G4273" s="6">
        <f>VLOOKUP(F4273,S$11:$T$15, 2, FALSE)</f>
        <v>2496.7676064257025</v>
      </c>
      <c r="H4273" t="s">
        <v>40</v>
      </c>
      <c r="I4273" s="2">
        <v>4435.43</v>
      </c>
      <c r="J4273" t="str">
        <f t="shared" si="598"/>
        <v>0-17</v>
      </c>
      <c r="K4273" s="2">
        <f t="shared" si="594"/>
        <v>4878.9730000000009</v>
      </c>
      <c r="L4273" s="2">
        <f t="shared" si="599"/>
        <v>4879</v>
      </c>
      <c r="M4273" s="2">
        <f t="shared" si="600"/>
        <v>4879</v>
      </c>
      <c r="N4273" s="2">
        <f t="shared" si="601"/>
        <v>4878</v>
      </c>
      <c r="O4273">
        <f t="shared" si="595"/>
        <v>2023</v>
      </c>
      <c r="P4273" t="str">
        <f t="shared" si="596"/>
        <v>Mar</v>
      </c>
      <c r="Q4273" t="str">
        <f t="shared" si="597"/>
        <v>Mar-2023</v>
      </c>
      <c r="R4273" s="2" t="str">
        <f t="shared" si="602"/>
        <v>CHILDREN</v>
      </c>
    </row>
    <row r="4274" spans="1:18" x14ac:dyDescent="0.35">
      <c r="A4274" s="1">
        <v>45167</v>
      </c>
      <c r="B4274" t="s">
        <v>4306</v>
      </c>
      <c r="C4274">
        <v>9</v>
      </c>
      <c r="D4274" t="s">
        <v>9</v>
      </c>
      <c r="E4274" t="s">
        <v>35</v>
      </c>
      <c r="F4274" t="s">
        <v>11</v>
      </c>
      <c r="G4274" s="6">
        <f>VLOOKUP(F4274,S$11:$T$15, 2, FALSE)</f>
        <v>2503.6022787783868</v>
      </c>
      <c r="H4274" t="s">
        <v>40</v>
      </c>
      <c r="I4274" s="2">
        <v>3432.81</v>
      </c>
      <c r="J4274" t="str">
        <f t="shared" si="598"/>
        <v>0-17</v>
      </c>
      <c r="K4274" s="2">
        <f t="shared" si="594"/>
        <v>3776.0910000000003</v>
      </c>
      <c r="L4274" s="2">
        <f t="shared" si="599"/>
        <v>3776</v>
      </c>
      <c r="M4274" s="2">
        <f t="shared" si="600"/>
        <v>3777</v>
      </c>
      <c r="N4274" s="2">
        <f t="shared" si="601"/>
        <v>3776</v>
      </c>
      <c r="O4274">
        <f t="shared" si="595"/>
        <v>2023</v>
      </c>
      <c r="P4274" t="str">
        <f t="shared" si="596"/>
        <v>Aug</v>
      </c>
      <c r="Q4274" t="str">
        <f t="shared" si="597"/>
        <v>Aug-2023</v>
      </c>
      <c r="R4274" s="2" t="str">
        <f t="shared" si="602"/>
        <v>CHILDREN</v>
      </c>
    </row>
    <row r="4275" spans="1:18" x14ac:dyDescent="0.35">
      <c r="A4275" s="1">
        <v>44775</v>
      </c>
      <c r="B4275" t="s">
        <v>4307</v>
      </c>
      <c r="C4275">
        <v>89</v>
      </c>
      <c r="D4275" t="s">
        <v>9</v>
      </c>
      <c r="E4275" t="s">
        <v>22</v>
      </c>
      <c r="F4275" t="s">
        <v>11</v>
      </c>
      <c r="G4275" s="6">
        <f>VLOOKUP(F4275,S$11:$T$15, 2, FALSE)</f>
        <v>2503.6022787783868</v>
      </c>
      <c r="H4275" t="s">
        <v>17</v>
      </c>
      <c r="I4275" s="2">
        <v>3305.81</v>
      </c>
      <c r="J4275" t="str">
        <f t="shared" si="598"/>
        <v>&gt;59</v>
      </c>
      <c r="K4275" s="2">
        <f t="shared" si="594"/>
        <v>3636.3910000000001</v>
      </c>
      <c r="L4275" s="2">
        <f t="shared" si="599"/>
        <v>3636</v>
      </c>
      <c r="M4275" s="2">
        <f t="shared" si="600"/>
        <v>3637</v>
      </c>
      <c r="N4275" s="2">
        <f t="shared" si="601"/>
        <v>3636</v>
      </c>
      <c r="O4275">
        <f t="shared" si="595"/>
        <v>2022</v>
      </c>
      <c r="P4275" t="str">
        <f t="shared" si="596"/>
        <v>Aug</v>
      </c>
      <c r="Q4275" t="str">
        <f t="shared" si="597"/>
        <v>Aug-2022</v>
      </c>
      <c r="R4275" s="2" t="str">
        <f t="shared" si="602"/>
        <v>ADULTS</v>
      </c>
    </row>
    <row r="4276" spans="1:18" x14ac:dyDescent="0.35">
      <c r="A4276" s="1">
        <v>44736</v>
      </c>
      <c r="B4276" t="s">
        <v>4308</v>
      </c>
      <c r="C4276">
        <v>83</v>
      </c>
      <c r="D4276" t="s">
        <v>21</v>
      </c>
      <c r="E4276" t="s">
        <v>15</v>
      </c>
      <c r="F4276" t="s">
        <v>23</v>
      </c>
      <c r="G4276" s="6">
        <f>VLOOKUP(F4276,S$11:$T$15, 2, FALSE)</f>
        <v>2440.2966694490819</v>
      </c>
      <c r="H4276" t="s">
        <v>12</v>
      </c>
      <c r="I4276" s="2">
        <v>4868.1499999999996</v>
      </c>
      <c r="J4276" t="str">
        <f t="shared" si="598"/>
        <v>&gt;59</v>
      </c>
      <c r="K4276" s="2">
        <f t="shared" si="594"/>
        <v>5354.9650000000001</v>
      </c>
      <c r="L4276" s="2">
        <f t="shared" si="599"/>
        <v>5355</v>
      </c>
      <c r="M4276" s="2">
        <f t="shared" si="600"/>
        <v>5355</v>
      </c>
      <c r="N4276" s="2">
        <f t="shared" si="601"/>
        <v>5354</v>
      </c>
      <c r="O4276">
        <f t="shared" si="595"/>
        <v>2022</v>
      </c>
      <c r="P4276" t="str">
        <f t="shared" si="596"/>
        <v>Jun</v>
      </c>
      <c r="Q4276" t="str">
        <f t="shared" si="597"/>
        <v>Jun-2022</v>
      </c>
      <c r="R4276" s="2" t="str">
        <f t="shared" si="602"/>
        <v>ADULTS</v>
      </c>
    </row>
    <row r="4277" spans="1:18" x14ac:dyDescent="0.35">
      <c r="A4277" s="1">
        <v>44662</v>
      </c>
      <c r="B4277" t="s">
        <v>4309</v>
      </c>
      <c r="C4277">
        <v>0</v>
      </c>
      <c r="D4277" t="s">
        <v>9</v>
      </c>
      <c r="E4277" t="s">
        <v>35</v>
      </c>
      <c r="F4277" t="s">
        <v>11</v>
      </c>
      <c r="G4277" s="6">
        <f>VLOOKUP(F4277,S$11:$T$15, 2, FALSE)</f>
        <v>2503.6022787783868</v>
      </c>
      <c r="H4277" t="s">
        <v>28</v>
      </c>
      <c r="I4277" s="2">
        <v>3954.79</v>
      </c>
      <c r="J4277" t="str">
        <f t="shared" si="598"/>
        <v>0-17</v>
      </c>
      <c r="K4277" s="2">
        <f t="shared" si="594"/>
        <v>4350.2690000000002</v>
      </c>
      <c r="L4277" s="2">
        <f t="shared" si="599"/>
        <v>4350</v>
      </c>
      <c r="M4277" s="2">
        <f t="shared" si="600"/>
        <v>4351</v>
      </c>
      <c r="N4277" s="2">
        <f t="shared" si="601"/>
        <v>4350</v>
      </c>
      <c r="O4277">
        <f t="shared" si="595"/>
        <v>2022</v>
      </c>
      <c r="P4277" t="str">
        <f t="shared" si="596"/>
        <v>Apr</v>
      </c>
      <c r="Q4277" t="str">
        <f t="shared" si="597"/>
        <v>Apr-2022</v>
      </c>
      <c r="R4277" s="2" t="str">
        <f t="shared" si="602"/>
        <v>CHILDREN</v>
      </c>
    </row>
    <row r="4278" spans="1:18" x14ac:dyDescent="0.35">
      <c r="A4278" s="1">
        <v>45166</v>
      </c>
      <c r="B4278" t="s">
        <v>4310</v>
      </c>
      <c r="C4278">
        <v>93</v>
      </c>
      <c r="D4278" t="s">
        <v>14</v>
      </c>
      <c r="E4278" t="s">
        <v>33</v>
      </c>
      <c r="F4278" t="s">
        <v>11</v>
      </c>
      <c r="G4278" s="6">
        <f>VLOOKUP(F4278,S$11:$T$15, 2, FALSE)</f>
        <v>2503.6022787783868</v>
      </c>
      <c r="H4278" t="s">
        <v>12</v>
      </c>
      <c r="I4278" s="2">
        <v>3880.03</v>
      </c>
      <c r="J4278" t="str">
        <f t="shared" si="598"/>
        <v>&gt;59</v>
      </c>
      <c r="K4278" s="2">
        <f t="shared" si="594"/>
        <v>4268.0330000000004</v>
      </c>
      <c r="L4278" s="2">
        <f t="shared" si="599"/>
        <v>4268</v>
      </c>
      <c r="M4278" s="2">
        <f t="shared" si="600"/>
        <v>4269</v>
      </c>
      <c r="N4278" s="2">
        <f t="shared" si="601"/>
        <v>4268</v>
      </c>
      <c r="O4278">
        <f t="shared" si="595"/>
        <v>2023</v>
      </c>
      <c r="P4278" t="str">
        <f t="shared" si="596"/>
        <v>Aug</v>
      </c>
      <c r="Q4278" t="str">
        <f t="shared" si="597"/>
        <v>Aug-2023</v>
      </c>
      <c r="R4278" s="2" t="str">
        <f t="shared" si="602"/>
        <v>ADULTS</v>
      </c>
    </row>
    <row r="4279" spans="1:18" x14ac:dyDescent="0.35">
      <c r="A4279" s="1">
        <v>45033</v>
      </c>
      <c r="B4279" t="s">
        <v>4311</v>
      </c>
      <c r="C4279">
        <v>90</v>
      </c>
      <c r="D4279" t="s">
        <v>14</v>
      </c>
      <c r="E4279" t="s">
        <v>35</v>
      </c>
      <c r="F4279" t="s">
        <v>30</v>
      </c>
      <c r="G4279" s="6">
        <f>VLOOKUP(F4279,S$11:$T$15, 2, FALSE)</f>
        <v>2496.7676064257025</v>
      </c>
      <c r="H4279" t="s">
        <v>12</v>
      </c>
      <c r="I4279" s="2">
        <v>4565.53</v>
      </c>
      <c r="J4279" t="str">
        <f t="shared" si="598"/>
        <v>&gt;59</v>
      </c>
      <c r="K4279" s="2">
        <f t="shared" si="594"/>
        <v>5022.0830000000005</v>
      </c>
      <c r="L4279" s="2">
        <f t="shared" si="599"/>
        <v>5022</v>
      </c>
      <c r="M4279" s="2">
        <f t="shared" si="600"/>
        <v>5023</v>
      </c>
      <c r="N4279" s="2">
        <f t="shared" si="601"/>
        <v>5022</v>
      </c>
      <c r="O4279">
        <f t="shared" si="595"/>
        <v>2023</v>
      </c>
      <c r="P4279" t="str">
        <f t="shared" si="596"/>
        <v>Apr</v>
      </c>
      <c r="Q4279" t="str">
        <f t="shared" si="597"/>
        <v>Apr-2023</v>
      </c>
      <c r="R4279" s="2" t="str">
        <f t="shared" si="602"/>
        <v>ADULTS</v>
      </c>
    </row>
    <row r="4280" spans="1:18" x14ac:dyDescent="0.35">
      <c r="A4280" s="1">
        <v>44676</v>
      </c>
      <c r="B4280" t="s">
        <v>4312</v>
      </c>
      <c r="C4280">
        <v>60</v>
      </c>
      <c r="D4280" t="s">
        <v>21</v>
      </c>
      <c r="E4280" t="s">
        <v>19</v>
      </c>
      <c r="F4280" t="s">
        <v>11</v>
      </c>
      <c r="G4280" s="6">
        <f>VLOOKUP(F4280,S$11:$T$15, 2, FALSE)</f>
        <v>2503.6022787783868</v>
      </c>
      <c r="H4280" t="s">
        <v>40</v>
      </c>
      <c r="I4280" s="2">
        <v>3091.33</v>
      </c>
      <c r="J4280" t="str">
        <f t="shared" si="598"/>
        <v>&gt;59</v>
      </c>
      <c r="K4280" s="2">
        <f t="shared" si="594"/>
        <v>3400.4630000000002</v>
      </c>
      <c r="L4280" s="2">
        <f t="shared" si="599"/>
        <v>3400</v>
      </c>
      <c r="M4280" s="2">
        <f t="shared" si="600"/>
        <v>3401</v>
      </c>
      <c r="N4280" s="2">
        <f t="shared" si="601"/>
        <v>3400</v>
      </c>
      <c r="O4280">
        <f t="shared" si="595"/>
        <v>2022</v>
      </c>
      <c r="P4280" t="str">
        <f t="shared" si="596"/>
        <v>Apr</v>
      </c>
      <c r="Q4280" t="str">
        <f t="shared" si="597"/>
        <v>Apr-2022</v>
      </c>
      <c r="R4280" s="2" t="str">
        <f t="shared" si="602"/>
        <v>ADULTS</v>
      </c>
    </row>
    <row r="4281" spans="1:18" x14ac:dyDescent="0.35">
      <c r="A4281" s="1">
        <v>44855</v>
      </c>
      <c r="B4281" t="s">
        <v>4313</v>
      </c>
      <c r="C4281">
        <v>78</v>
      </c>
      <c r="D4281" t="s">
        <v>14</v>
      </c>
      <c r="E4281" t="s">
        <v>27</v>
      </c>
      <c r="F4281" t="s">
        <v>16</v>
      </c>
      <c r="G4281" s="6">
        <f>VLOOKUP(F4281,S$11:$T$15, 2, FALSE)</f>
        <v>2509.1716796874998</v>
      </c>
      <c r="H4281" t="s">
        <v>12</v>
      </c>
      <c r="I4281" s="2">
        <v>1992.44</v>
      </c>
      <c r="J4281" t="str">
        <f t="shared" si="598"/>
        <v>&gt;59</v>
      </c>
      <c r="K4281" s="2">
        <f t="shared" si="594"/>
        <v>2191.6840000000002</v>
      </c>
      <c r="L4281" s="2">
        <f t="shared" si="599"/>
        <v>2192</v>
      </c>
      <c r="M4281" s="2">
        <f t="shared" si="600"/>
        <v>2192</v>
      </c>
      <c r="N4281" s="2">
        <f t="shared" si="601"/>
        <v>2191</v>
      </c>
      <c r="O4281">
        <f t="shared" si="595"/>
        <v>2022</v>
      </c>
      <c r="P4281" t="str">
        <f t="shared" si="596"/>
        <v>Oct</v>
      </c>
      <c r="Q4281" t="str">
        <f t="shared" si="597"/>
        <v>Oct-2022</v>
      </c>
      <c r="R4281" s="2" t="str">
        <f t="shared" si="602"/>
        <v>ADULTS</v>
      </c>
    </row>
    <row r="4282" spans="1:18" x14ac:dyDescent="0.35">
      <c r="A4282" s="1">
        <v>45080</v>
      </c>
      <c r="B4282" t="s">
        <v>4314</v>
      </c>
      <c r="C4282">
        <v>88</v>
      </c>
      <c r="D4282" t="s">
        <v>9</v>
      </c>
      <c r="E4282" t="s">
        <v>10</v>
      </c>
      <c r="F4282" t="s">
        <v>16</v>
      </c>
      <c r="G4282" s="6">
        <f>VLOOKUP(F4282,S$11:$T$15, 2, FALSE)</f>
        <v>2509.1716796874998</v>
      </c>
      <c r="H4282" t="s">
        <v>17</v>
      </c>
      <c r="I4282" s="2">
        <v>2676.59</v>
      </c>
      <c r="J4282" t="str">
        <f t="shared" si="598"/>
        <v>&gt;59</v>
      </c>
      <c r="K4282" s="2">
        <f t="shared" si="594"/>
        <v>2944.2490000000003</v>
      </c>
      <c r="L4282" s="2">
        <f t="shared" si="599"/>
        <v>2944</v>
      </c>
      <c r="M4282" s="2">
        <f t="shared" si="600"/>
        <v>2945</v>
      </c>
      <c r="N4282" s="2">
        <f t="shared" si="601"/>
        <v>2944</v>
      </c>
      <c r="O4282">
        <f t="shared" si="595"/>
        <v>2023</v>
      </c>
      <c r="P4282" t="str">
        <f t="shared" si="596"/>
        <v>Jun</v>
      </c>
      <c r="Q4282" t="str">
        <f t="shared" si="597"/>
        <v>Jun-2023</v>
      </c>
      <c r="R4282" s="2" t="str">
        <f t="shared" si="602"/>
        <v>ADULTS</v>
      </c>
    </row>
    <row r="4283" spans="1:18" x14ac:dyDescent="0.35">
      <c r="A4283" s="1">
        <v>44624</v>
      </c>
      <c r="B4283" t="s">
        <v>4315</v>
      </c>
      <c r="C4283">
        <v>6</v>
      </c>
      <c r="D4283" t="s">
        <v>21</v>
      </c>
      <c r="E4283" t="s">
        <v>27</v>
      </c>
      <c r="F4283" t="s">
        <v>30</v>
      </c>
      <c r="G4283" s="6">
        <f>VLOOKUP(F4283,S$11:$T$15, 2, FALSE)</f>
        <v>2496.7676064257025</v>
      </c>
      <c r="H4283" t="s">
        <v>28</v>
      </c>
      <c r="I4283" s="2">
        <v>4164.17</v>
      </c>
      <c r="J4283" t="str">
        <f t="shared" si="598"/>
        <v>0-17</v>
      </c>
      <c r="K4283" s="2">
        <f t="shared" si="594"/>
        <v>4580.5870000000004</v>
      </c>
      <c r="L4283" s="2">
        <f t="shared" si="599"/>
        <v>4581</v>
      </c>
      <c r="M4283" s="2">
        <f t="shared" si="600"/>
        <v>4581</v>
      </c>
      <c r="N4283" s="2">
        <f t="shared" si="601"/>
        <v>4580</v>
      </c>
      <c r="O4283">
        <f t="shared" si="595"/>
        <v>2022</v>
      </c>
      <c r="P4283" t="str">
        <f t="shared" si="596"/>
        <v>Mar</v>
      </c>
      <c r="Q4283" t="str">
        <f t="shared" si="597"/>
        <v>Mar-2022</v>
      </c>
      <c r="R4283" s="2" t="str">
        <f t="shared" si="602"/>
        <v>CHILDREN</v>
      </c>
    </row>
    <row r="4284" spans="1:18" x14ac:dyDescent="0.35">
      <c r="A4284" s="1">
        <v>44808</v>
      </c>
      <c r="B4284" t="s">
        <v>4316</v>
      </c>
      <c r="C4284">
        <v>28</v>
      </c>
      <c r="D4284" t="s">
        <v>9</v>
      </c>
      <c r="E4284" t="s">
        <v>35</v>
      </c>
      <c r="F4284" t="s">
        <v>23</v>
      </c>
      <c r="G4284" s="6">
        <f>VLOOKUP(F4284,S$11:$T$15, 2, FALSE)</f>
        <v>2440.2966694490819</v>
      </c>
      <c r="H4284" t="s">
        <v>40</v>
      </c>
      <c r="I4284" s="2">
        <v>109.88</v>
      </c>
      <c r="J4284" t="str">
        <f t="shared" si="598"/>
        <v>18-39</v>
      </c>
      <c r="K4284" s="2">
        <f t="shared" si="594"/>
        <v>120.86800000000001</v>
      </c>
      <c r="L4284" s="2">
        <f t="shared" si="599"/>
        <v>121</v>
      </c>
      <c r="M4284" s="2">
        <f t="shared" si="600"/>
        <v>121</v>
      </c>
      <c r="N4284" s="2">
        <f t="shared" si="601"/>
        <v>120</v>
      </c>
      <c r="O4284">
        <f t="shared" si="595"/>
        <v>2022</v>
      </c>
      <c r="P4284" t="str">
        <f t="shared" si="596"/>
        <v>Sep</v>
      </c>
      <c r="Q4284" t="str">
        <f t="shared" si="597"/>
        <v>Sep-2022</v>
      </c>
      <c r="R4284" s="2" t="str">
        <f t="shared" si="602"/>
        <v>ADULTS</v>
      </c>
    </row>
    <row r="4285" spans="1:18" x14ac:dyDescent="0.35">
      <c r="A4285" s="1">
        <v>44580</v>
      </c>
      <c r="B4285" t="s">
        <v>4317</v>
      </c>
      <c r="C4285">
        <v>7</v>
      </c>
      <c r="D4285" t="s">
        <v>21</v>
      </c>
      <c r="E4285" t="s">
        <v>22</v>
      </c>
      <c r="F4285" t="s">
        <v>23</v>
      </c>
      <c r="G4285" s="6">
        <f>VLOOKUP(F4285,S$11:$T$15, 2, FALSE)</f>
        <v>2440.2966694490819</v>
      </c>
      <c r="H4285" t="s">
        <v>28</v>
      </c>
      <c r="I4285" s="2">
        <v>72.739999999999995</v>
      </c>
      <c r="J4285" t="str">
        <f t="shared" si="598"/>
        <v>0-17</v>
      </c>
      <c r="K4285" s="2">
        <f t="shared" si="594"/>
        <v>80.013999999999996</v>
      </c>
      <c r="L4285" s="2">
        <f t="shared" si="599"/>
        <v>80</v>
      </c>
      <c r="M4285" s="2">
        <f t="shared" si="600"/>
        <v>81</v>
      </c>
      <c r="N4285" s="2">
        <f t="shared" si="601"/>
        <v>80</v>
      </c>
      <c r="O4285">
        <f t="shared" si="595"/>
        <v>2022</v>
      </c>
      <c r="P4285" t="str">
        <f t="shared" si="596"/>
        <v>Jan</v>
      </c>
      <c r="Q4285" t="str">
        <f t="shared" si="597"/>
        <v>Jan-2022</v>
      </c>
      <c r="R4285" s="2" t="str">
        <f t="shared" si="602"/>
        <v>CHILDREN</v>
      </c>
    </row>
    <row r="4286" spans="1:18" x14ac:dyDescent="0.35">
      <c r="A4286" s="1">
        <v>44762</v>
      </c>
      <c r="B4286" t="s">
        <v>4318</v>
      </c>
      <c r="C4286">
        <v>75</v>
      </c>
      <c r="D4286" t="s">
        <v>14</v>
      </c>
      <c r="E4286" t="s">
        <v>25</v>
      </c>
      <c r="F4286" t="s">
        <v>30</v>
      </c>
      <c r="G4286" s="6">
        <f>VLOOKUP(F4286,S$11:$T$15, 2, FALSE)</f>
        <v>2496.7676064257025</v>
      </c>
      <c r="H4286" t="s">
        <v>17</v>
      </c>
      <c r="I4286" s="2">
        <v>1399.47</v>
      </c>
      <c r="J4286" t="str">
        <f t="shared" si="598"/>
        <v>&gt;59</v>
      </c>
      <c r="K4286" s="2">
        <f t="shared" si="594"/>
        <v>1539.4170000000001</v>
      </c>
      <c r="L4286" s="2">
        <f t="shared" si="599"/>
        <v>1539</v>
      </c>
      <c r="M4286" s="2">
        <f t="shared" si="600"/>
        <v>1540</v>
      </c>
      <c r="N4286" s="2">
        <f t="shared" si="601"/>
        <v>1539</v>
      </c>
      <c r="O4286">
        <f t="shared" si="595"/>
        <v>2022</v>
      </c>
      <c r="P4286" t="str">
        <f t="shared" si="596"/>
        <v>Jul</v>
      </c>
      <c r="Q4286" t="str">
        <f t="shared" si="597"/>
        <v>Jul-2022</v>
      </c>
      <c r="R4286" s="2" t="str">
        <f t="shared" si="602"/>
        <v>ADULTS</v>
      </c>
    </row>
    <row r="4287" spans="1:18" x14ac:dyDescent="0.35">
      <c r="A4287" s="1">
        <v>44739</v>
      </c>
      <c r="B4287" t="s">
        <v>4319</v>
      </c>
      <c r="C4287">
        <v>84</v>
      </c>
      <c r="D4287" t="s">
        <v>14</v>
      </c>
      <c r="E4287" t="s">
        <v>33</v>
      </c>
      <c r="F4287" t="s">
        <v>30</v>
      </c>
      <c r="G4287" s="6">
        <f>VLOOKUP(F4287,S$11:$T$15, 2, FALSE)</f>
        <v>2496.7676064257025</v>
      </c>
      <c r="H4287" t="s">
        <v>37</v>
      </c>
      <c r="I4287" s="2">
        <v>385.73</v>
      </c>
      <c r="J4287" t="str">
        <f t="shared" si="598"/>
        <v>&gt;59</v>
      </c>
      <c r="K4287" s="2">
        <f t="shared" si="594"/>
        <v>424.30300000000005</v>
      </c>
      <c r="L4287" s="2">
        <f t="shared" si="599"/>
        <v>424</v>
      </c>
      <c r="M4287" s="2">
        <f t="shared" si="600"/>
        <v>425</v>
      </c>
      <c r="N4287" s="2">
        <f t="shared" si="601"/>
        <v>424</v>
      </c>
      <c r="O4287">
        <f t="shared" si="595"/>
        <v>2022</v>
      </c>
      <c r="P4287" t="str">
        <f t="shared" si="596"/>
        <v>Jun</v>
      </c>
      <c r="Q4287" t="str">
        <f t="shared" si="597"/>
        <v>Jun-2022</v>
      </c>
      <c r="R4287" s="2" t="str">
        <f t="shared" si="602"/>
        <v>ADULTS</v>
      </c>
    </row>
    <row r="4288" spans="1:18" x14ac:dyDescent="0.35">
      <c r="A4288" s="1">
        <v>45271</v>
      </c>
      <c r="B4288" t="s">
        <v>4320</v>
      </c>
      <c r="C4288">
        <v>88</v>
      </c>
      <c r="D4288" t="s">
        <v>9</v>
      </c>
      <c r="E4288" t="s">
        <v>19</v>
      </c>
      <c r="F4288" t="s">
        <v>11</v>
      </c>
      <c r="G4288" s="6">
        <f>VLOOKUP(F4288,S$11:$T$15, 2, FALSE)</f>
        <v>2503.6022787783868</v>
      </c>
      <c r="H4288" t="s">
        <v>17</v>
      </c>
      <c r="I4288" s="2">
        <v>4740.37</v>
      </c>
      <c r="J4288" t="str">
        <f t="shared" si="598"/>
        <v>&gt;59</v>
      </c>
      <c r="K4288" s="2">
        <f t="shared" si="594"/>
        <v>5214.4070000000002</v>
      </c>
      <c r="L4288" s="2">
        <f t="shared" si="599"/>
        <v>5214</v>
      </c>
      <c r="M4288" s="2">
        <f t="shared" si="600"/>
        <v>5215</v>
      </c>
      <c r="N4288" s="2">
        <f t="shared" si="601"/>
        <v>5214</v>
      </c>
      <c r="O4288">
        <f t="shared" si="595"/>
        <v>2023</v>
      </c>
      <c r="P4288" t="str">
        <f t="shared" si="596"/>
        <v>Dec</v>
      </c>
      <c r="Q4288" t="str">
        <f t="shared" si="597"/>
        <v>Dec-2023</v>
      </c>
      <c r="R4288" s="2" t="str">
        <f t="shared" si="602"/>
        <v>ADULTS</v>
      </c>
    </row>
    <row r="4289" spans="1:18" x14ac:dyDescent="0.35">
      <c r="A4289" s="1">
        <v>44590</v>
      </c>
      <c r="B4289" t="s">
        <v>4321</v>
      </c>
      <c r="C4289">
        <v>91</v>
      </c>
      <c r="D4289" t="s">
        <v>14</v>
      </c>
      <c r="E4289" t="s">
        <v>35</v>
      </c>
      <c r="F4289" t="s">
        <v>16</v>
      </c>
      <c r="G4289" s="6">
        <f>VLOOKUP(F4289,S$11:$T$15, 2, FALSE)</f>
        <v>2509.1716796874998</v>
      </c>
      <c r="H4289" t="s">
        <v>37</v>
      </c>
      <c r="I4289" s="2">
        <v>452.98</v>
      </c>
      <c r="J4289" t="str">
        <f t="shared" si="598"/>
        <v>&gt;59</v>
      </c>
      <c r="K4289" s="2">
        <f t="shared" si="594"/>
        <v>498.27800000000008</v>
      </c>
      <c r="L4289" s="2">
        <f t="shared" si="599"/>
        <v>498</v>
      </c>
      <c r="M4289" s="2">
        <f t="shared" si="600"/>
        <v>499</v>
      </c>
      <c r="N4289" s="2">
        <f t="shared" si="601"/>
        <v>498</v>
      </c>
      <c r="O4289">
        <f t="shared" si="595"/>
        <v>2022</v>
      </c>
      <c r="P4289" t="str">
        <f t="shared" si="596"/>
        <v>Jan</v>
      </c>
      <c r="Q4289" t="str">
        <f t="shared" si="597"/>
        <v>Jan-2022</v>
      </c>
      <c r="R4289" s="2" t="str">
        <f t="shared" si="602"/>
        <v>ADULTS</v>
      </c>
    </row>
    <row r="4290" spans="1:18" x14ac:dyDescent="0.35">
      <c r="A4290" s="1">
        <v>44634</v>
      </c>
      <c r="B4290" t="s">
        <v>4322</v>
      </c>
      <c r="C4290">
        <v>0</v>
      </c>
      <c r="D4290" t="s">
        <v>14</v>
      </c>
      <c r="E4290" t="s">
        <v>33</v>
      </c>
      <c r="F4290" t="s">
        <v>16</v>
      </c>
      <c r="G4290" s="6">
        <f>VLOOKUP(F4290,S$11:$T$15, 2, FALSE)</f>
        <v>2509.1716796874998</v>
      </c>
      <c r="H4290" t="s">
        <v>12</v>
      </c>
      <c r="I4290" s="2">
        <v>2983.36</v>
      </c>
      <c r="J4290" t="str">
        <f t="shared" si="598"/>
        <v>0-17</v>
      </c>
      <c r="K4290" s="2">
        <f t="shared" ref="K4290:K4353" si="603">I4290*1.1</f>
        <v>3281.6960000000004</v>
      </c>
      <c r="L4290" s="2">
        <f t="shared" si="599"/>
        <v>3282</v>
      </c>
      <c r="M4290" s="2">
        <f t="shared" si="600"/>
        <v>3282</v>
      </c>
      <c r="N4290" s="2">
        <f t="shared" si="601"/>
        <v>3281</v>
      </c>
      <c r="O4290">
        <f t="shared" ref="O4290:O4353" si="604">YEAR(A4290)</f>
        <v>2022</v>
      </c>
      <c r="P4290" t="str">
        <f t="shared" ref="P4290:P4353" si="605">TEXT(A4290, "MMM")</f>
        <v>Mar</v>
      </c>
      <c r="Q4290" t="str">
        <f t="shared" ref="Q4290:Q4353" si="606">TEXT(A4290, "MMM-YYYY")</f>
        <v>Mar-2022</v>
      </c>
      <c r="R4290" s="2" t="str">
        <f t="shared" si="602"/>
        <v>CHILDREN</v>
      </c>
    </row>
    <row r="4291" spans="1:18" x14ac:dyDescent="0.35">
      <c r="A4291" s="1">
        <v>45236</v>
      </c>
      <c r="B4291" t="s">
        <v>4323</v>
      </c>
      <c r="C4291">
        <v>82</v>
      </c>
      <c r="D4291" t="s">
        <v>14</v>
      </c>
      <c r="E4291" t="s">
        <v>33</v>
      </c>
      <c r="F4291" t="s">
        <v>11</v>
      </c>
      <c r="G4291" s="6">
        <f>VLOOKUP(F4291,S$11:$T$15, 2, FALSE)</f>
        <v>2503.6022787783868</v>
      </c>
      <c r="H4291" t="s">
        <v>17</v>
      </c>
      <c r="I4291" s="2">
        <v>1222.01</v>
      </c>
      <c r="J4291" t="str">
        <f t="shared" ref="J4291:J4354" si="607">IF(C4291&lt;=17,"0-17",IF(C4291&lt;=39, "18-39", IF(C4291&lt;=59, "40-59", "&gt;59")))</f>
        <v>&gt;59</v>
      </c>
      <c r="K4291" s="2">
        <f t="shared" si="603"/>
        <v>1344.211</v>
      </c>
      <c r="L4291" s="2">
        <f t="shared" ref="L4291:L4354" si="608">ROUND(K4291, 0)</f>
        <v>1344</v>
      </c>
      <c r="M4291" s="2">
        <f t="shared" ref="M4291:M4354" si="609">ROUNDUP(K4291, 0)</f>
        <v>1345</v>
      </c>
      <c r="N4291" s="2">
        <f t="shared" ref="N4291:N4354" si="610">ROUNDDOWN(K4291,0)</f>
        <v>1344</v>
      </c>
      <c r="O4291">
        <f t="shared" si="604"/>
        <v>2023</v>
      </c>
      <c r="P4291" t="str">
        <f t="shared" si="605"/>
        <v>Nov</v>
      </c>
      <c r="Q4291" t="str">
        <f t="shared" si="606"/>
        <v>Nov-2023</v>
      </c>
      <c r="R4291" s="2" t="str">
        <f t="shared" ref="R4291:R4354" si="611">IF(C4291&gt;=18, "ADULTS", "CHILDREN")</f>
        <v>ADULTS</v>
      </c>
    </row>
    <row r="4292" spans="1:18" x14ac:dyDescent="0.35">
      <c r="A4292" s="1">
        <v>44983</v>
      </c>
      <c r="B4292" t="s">
        <v>4324</v>
      </c>
      <c r="C4292">
        <v>26</v>
      </c>
      <c r="D4292" t="s">
        <v>9</v>
      </c>
      <c r="E4292" t="s">
        <v>10</v>
      </c>
      <c r="F4292" t="s">
        <v>30</v>
      </c>
      <c r="G4292" s="6">
        <f>VLOOKUP(F4292,S$11:$T$15, 2, FALSE)</f>
        <v>2496.7676064257025</v>
      </c>
      <c r="H4292" t="s">
        <v>17</v>
      </c>
      <c r="I4292" s="2">
        <v>2135.7600000000002</v>
      </c>
      <c r="J4292" t="str">
        <f t="shared" si="607"/>
        <v>18-39</v>
      </c>
      <c r="K4292" s="2">
        <f t="shared" si="603"/>
        <v>2349.3360000000002</v>
      </c>
      <c r="L4292" s="2">
        <f t="shared" si="608"/>
        <v>2349</v>
      </c>
      <c r="M4292" s="2">
        <f t="shared" si="609"/>
        <v>2350</v>
      </c>
      <c r="N4292" s="2">
        <f t="shared" si="610"/>
        <v>2349</v>
      </c>
      <c r="O4292">
        <f t="shared" si="604"/>
        <v>2023</v>
      </c>
      <c r="P4292" t="str">
        <f t="shared" si="605"/>
        <v>Feb</v>
      </c>
      <c r="Q4292" t="str">
        <f t="shared" si="606"/>
        <v>Feb-2023</v>
      </c>
      <c r="R4292" s="2" t="str">
        <f t="shared" si="611"/>
        <v>ADULTS</v>
      </c>
    </row>
    <row r="4293" spans="1:18" x14ac:dyDescent="0.35">
      <c r="A4293" s="1">
        <v>44813</v>
      </c>
      <c r="B4293" t="s">
        <v>4325</v>
      </c>
      <c r="C4293">
        <v>19</v>
      </c>
      <c r="D4293" t="s">
        <v>9</v>
      </c>
      <c r="E4293" t="s">
        <v>22</v>
      </c>
      <c r="F4293" t="s">
        <v>16</v>
      </c>
      <c r="G4293" s="6">
        <f>VLOOKUP(F4293,S$11:$T$15, 2, FALSE)</f>
        <v>2509.1716796874998</v>
      </c>
      <c r="H4293" t="s">
        <v>17</v>
      </c>
      <c r="I4293" s="2">
        <v>456.33</v>
      </c>
      <c r="J4293" t="str">
        <f t="shared" si="607"/>
        <v>18-39</v>
      </c>
      <c r="K4293" s="2">
        <f t="shared" si="603"/>
        <v>501.96300000000002</v>
      </c>
      <c r="L4293" s="2">
        <f t="shared" si="608"/>
        <v>502</v>
      </c>
      <c r="M4293" s="2">
        <f t="shared" si="609"/>
        <v>502</v>
      </c>
      <c r="N4293" s="2">
        <f t="shared" si="610"/>
        <v>501</v>
      </c>
      <c r="O4293">
        <f t="shared" si="604"/>
        <v>2022</v>
      </c>
      <c r="P4293" t="str">
        <f t="shared" si="605"/>
        <v>Sep</v>
      </c>
      <c r="Q4293" t="str">
        <f t="shared" si="606"/>
        <v>Sep-2022</v>
      </c>
      <c r="R4293" s="2" t="str">
        <f t="shared" si="611"/>
        <v>ADULTS</v>
      </c>
    </row>
    <row r="4294" spans="1:18" x14ac:dyDescent="0.35">
      <c r="A4294" s="1">
        <v>44711</v>
      </c>
      <c r="B4294" t="s">
        <v>4326</v>
      </c>
      <c r="C4294">
        <v>91</v>
      </c>
      <c r="D4294" t="s">
        <v>9</v>
      </c>
      <c r="E4294" t="s">
        <v>35</v>
      </c>
      <c r="F4294" t="s">
        <v>11</v>
      </c>
      <c r="G4294" s="6">
        <f>VLOOKUP(F4294,S$11:$T$15, 2, FALSE)</f>
        <v>2503.6022787783868</v>
      </c>
      <c r="H4294" t="s">
        <v>12</v>
      </c>
      <c r="I4294" s="2">
        <v>731.08</v>
      </c>
      <c r="J4294" t="str">
        <f t="shared" si="607"/>
        <v>&gt;59</v>
      </c>
      <c r="K4294" s="2">
        <f t="shared" si="603"/>
        <v>804.1880000000001</v>
      </c>
      <c r="L4294" s="2">
        <f t="shared" si="608"/>
        <v>804</v>
      </c>
      <c r="M4294" s="2">
        <f t="shared" si="609"/>
        <v>805</v>
      </c>
      <c r="N4294" s="2">
        <f t="shared" si="610"/>
        <v>804</v>
      </c>
      <c r="O4294">
        <f t="shared" si="604"/>
        <v>2022</v>
      </c>
      <c r="P4294" t="str">
        <f t="shared" si="605"/>
        <v>May</v>
      </c>
      <c r="Q4294" t="str">
        <f t="shared" si="606"/>
        <v>May-2022</v>
      </c>
      <c r="R4294" s="2" t="str">
        <f t="shared" si="611"/>
        <v>ADULTS</v>
      </c>
    </row>
    <row r="4295" spans="1:18" x14ac:dyDescent="0.35">
      <c r="A4295" s="1">
        <v>45035</v>
      </c>
      <c r="B4295" t="s">
        <v>4327</v>
      </c>
      <c r="C4295">
        <v>17</v>
      </c>
      <c r="D4295" t="s">
        <v>21</v>
      </c>
      <c r="E4295" t="s">
        <v>25</v>
      </c>
      <c r="F4295" t="s">
        <v>30</v>
      </c>
      <c r="G4295" s="6">
        <f>VLOOKUP(F4295,S$11:$T$15, 2, FALSE)</f>
        <v>2496.7676064257025</v>
      </c>
      <c r="H4295" t="s">
        <v>12</v>
      </c>
      <c r="I4295" s="2">
        <v>938.79</v>
      </c>
      <c r="J4295" t="str">
        <f t="shared" si="607"/>
        <v>0-17</v>
      </c>
      <c r="K4295" s="2">
        <f t="shared" si="603"/>
        <v>1032.6690000000001</v>
      </c>
      <c r="L4295" s="2">
        <f t="shared" si="608"/>
        <v>1033</v>
      </c>
      <c r="M4295" s="2">
        <f t="shared" si="609"/>
        <v>1033</v>
      </c>
      <c r="N4295" s="2">
        <f t="shared" si="610"/>
        <v>1032</v>
      </c>
      <c r="O4295">
        <f t="shared" si="604"/>
        <v>2023</v>
      </c>
      <c r="P4295" t="str">
        <f t="shared" si="605"/>
        <v>Apr</v>
      </c>
      <c r="Q4295" t="str">
        <f t="shared" si="606"/>
        <v>Apr-2023</v>
      </c>
      <c r="R4295" s="2" t="str">
        <f t="shared" si="611"/>
        <v>CHILDREN</v>
      </c>
    </row>
    <row r="4296" spans="1:18" x14ac:dyDescent="0.35">
      <c r="A4296" s="1">
        <v>44919</v>
      </c>
      <c r="B4296" t="s">
        <v>4328</v>
      </c>
      <c r="C4296">
        <v>38</v>
      </c>
      <c r="D4296" t="s">
        <v>14</v>
      </c>
      <c r="E4296" t="s">
        <v>35</v>
      </c>
      <c r="F4296" t="s">
        <v>11</v>
      </c>
      <c r="G4296" s="6">
        <f>VLOOKUP(F4296,S$11:$T$15, 2, FALSE)</f>
        <v>2503.6022787783868</v>
      </c>
      <c r="H4296" t="s">
        <v>17</v>
      </c>
      <c r="I4296" s="2">
        <v>254.21</v>
      </c>
      <c r="J4296" t="str">
        <f t="shared" si="607"/>
        <v>18-39</v>
      </c>
      <c r="K4296" s="2">
        <f t="shared" si="603"/>
        <v>279.63100000000003</v>
      </c>
      <c r="L4296" s="2">
        <f t="shared" si="608"/>
        <v>280</v>
      </c>
      <c r="M4296" s="2">
        <f t="shared" si="609"/>
        <v>280</v>
      </c>
      <c r="N4296" s="2">
        <f t="shared" si="610"/>
        <v>279</v>
      </c>
      <c r="O4296">
        <f t="shared" si="604"/>
        <v>2022</v>
      </c>
      <c r="P4296" t="str">
        <f t="shared" si="605"/>
        <v>Dec</v>
      </c>
      <c r="Q4296" t="str">
        <f t="shared" si="606"/>
        <v>Dec-2022</v>
      </c>
      <c r="R4296" s="2" t="str">
        <f t="shared" si="611"/>
        <v>ADULTS</v>
      </c>
    </row>
    <row r="4297" spans="1:18" x14ac:dyDescent="0.35">
      <c r="A4297" s="1">
        <v>44769</v>
      </c>
      <c r="B4297" t="s">
        <v>4329</v>
      </c>
      <c r="C4297">
        <v>43</v>
      </c>
      <c r="D4297" t="s">
        <v>21</v>
      </c>
      <c r="E4297" t="s">
        <v>19</v>
      </c>
      <c r="F4297" t="s">
        <v>11</v>
      </c>
      <c r="G4297" s="6">
        <f>VLOOKUP(F4297,S$11:$T$15, 2, FALSE)</f>
        <v>2503.6022787783868</v>
      </c>
      <c r="H4297" t="s">
        <v>12</v>
      </c>
      <c r="I4297" s="2">
        <v>2877.52</v>
      </c>
      <c r="J4297" t="str">
        <f t="shared" si="607"/>
        <v>40-59</v>
      </c>
      <c r="K4297" s="2">
        <f t="shared" si="603"/>
        <v>3165.2720000000004</v>
      </c>
      <c r="L4297" s="2">
        <f t="shared" si="608"/>
        <v>3165</v>
      </c>
      <c r="M4297" s="2">
        <f t="shared" si="609"/>
        <v>3166</v>
      </c>
      <c r="N4297" s="2">
        <f t="shared" si="610"/>
        <v>3165</v>
      </c>
      <c r="O4297">
        <f t="shared" si="604"/>
        <v>2022</v>
      </c>
      <c r="P4297" t="str">
        <f t="shared" si="605"/>
        <v>Jul</v>
      </c>
      <c r="Q4297" t="str">
        <f t="shared" si="606"/>
        <v>Jul-2022</v>
      </c>
      <c r="R4297" s="2" t="str">
        <f t="shared" si="611"/>
        <v>ADULTS</v>
      </c>
    </row>
    <row r="4298" spans="1:18" x14ac:dyDescent="0.35">
      <c r="A4298" s="1">
        <v>44909</v>
      </c>
      <c r="B4298" t="s">
        <v>4330</v>
      </c>
      <c r="C4298">
        <v>26</v>
      </c>
      <c r="D4298" t="s">
        <v>21</v>
      </c>
      <c r="E4298" t="s">
        <v>10</v>
      </c>
      <c r="F4298" t="s">
        <v>30</v>
      </c>
      <c r="G4298" s="6">
        <f>VLOOKUP(F4298,S$11:$T$15, 2, FALSE)</f>
        <v>2496.7676064257025</v>
      </c>
      <c r="H4298" t="s">
        <v>17</v>
      </c>
      <c r="I4298" s="2">
        <v>4671.0600000000004</v>
      </c>
      <c r="J4298" t="str">
        <f t="shared" si="607"/>
        <v>18-39</v>
      </c>
      <c r="K4298" s="2">
        <f t="shared" si="603"/>
        <v>5138.1660000000011</v>
      </c>
      <c r="L4298" s="2">
        <f t="shared" si="608"/>
        <v>5138</v>
      </c>
      <c r="M4298" s="2">
        <f t="shared" si="609"/>
        <v>5139</v>
      </c>
      <c r="N4298" s="2">
        <f t="shared" si="610"/>
        <v>5138</v>
      </c>
      <c r="O4298">
        <f t="shared" si="604"/>
        <v>2022</v>
      </c>
      <c r="P4298" t="str">
        <f t="shared" si="605"/>
        <v>Dec</v>
      </c>
      <c r="Q4298" t="str">
        <f t="shared" si="606"/>
        <v>Dec-2022</v>
      </c>
      <c r="R4298" s="2" t="str">
        <f t="shared" si="611"/>
        <v>ADULTS</v>
      </c>
    </row>
    <row r="4299" spans="1:18" x14ac:dyDescent="0.35">
      <c r="A4299" s="1">
        <v>44640</v>
      </c>
      <c r="B4299" t="s">
        <v>4331</v>
      </c>
      <c r="C4299">
        <v>93</v>
      </c>
      <c r="D4299" t="s">
        <v>9</v>
      </c>
      <c r="E4299" t="s">
        <v>27</v>
      </c>
      <c r="F4299" t="s">
        <v>16</v>
      </c>
      <c r="G4299" s="6">
        <f>VLOOKUP(F4299,S$11:$T$15, 2, FALSE)</f>
        <v>2509.1716796874998</v>
      </c>
      <c r="H4299" t="s">
        <v>12</v>
      </c>
      <c r="I4299" s="2">
        <v>4506.07</v>
      </c>
      <c r="J4299" t="str">
        <f t="shared" si="607"/>
        <v>&gt;59</v>
      </c>
      <c r="K4299" s="2">
        <f t="shared" si="603"/>
        <v>4956.6769999999997</v>
      </c>
      <c r="L4299" s="2">
        <f t="shared" si="608"/>
        <v>4957</v>
      </c>
      <c r="M4299" s="2">
        <f t="shared" si="609"/>
        <v>4957</v>
      </c>
      <c r="N4299" s="2">
        <f t="shared" si="610"/>
        <v>4956</v>
      </c>
      <c r="O4299">
        <f t="shared" si="604"/>
        <v>2022</v>
      </c>
      <c r="P4299" t="str">
        <f t="shared" si="605"/>
        <v>Mar</v>
      </c>
      <c r="Q4299" t="str">
        <f t="shared" si="606"/>
        <v>Mar-2022</v>
      </c>
      <c r="R4299" s="2" t="str">
        <f t="shared" si="611"/>
        <v>ADULTS</v>
      </c>
    </row>
    <row r="4300" spans="1:18" x14ac:dyDescent="0.35">
      <c r="A4300" s="1">
        <v>44747</v>
      </c>
      <c r="B4300" t="s">
        <v>4332</v>
      </c>
      <c r="C4300">
        <v>42</v>
      </c>
      <c r="D4300" t="s">
        <v>9</v>
      </c>
      <c r="E4300" t="s">
        <v>22</v>
      </c>
      <c r="F4300" t="s">
        <v>30</v>
      </c>
      <c r="G4300" s="6">
        <f>VLOOKUP(F4300,S$11:$T$15, 2, FALSE)</f>
        <v>2496.7676064257025</v>
      </c>
      <c r="H4300" t="s">
        <v>28</v>
      </c>
      <c r="I4300" s="2">
        <v>4673.78</v>
      </c>
      <c r="J4300" t="str">
        <f t="shared" si="607"/>
        <v>40-59</v>
      </c>
      <c r="K4300" s="2">
        <f t="shared" si="603"/>
        <v>5141.1580000000004</v>
      </c>
      <c r="L4300" s="2">
        <f t="shared" si="608"/>
        <v>5141</v>
      </c>
      <c r="M4300" s="2">
        <f t="shared" si="609"/>
        <v>5142</v>
      </c>
      <c r="N4300" s="2">
        <f t="shared" si="610"/>
        <v>5141</v>
      </c>
      <c r="O4300">
        <f t="shared" si="604"/>
        <v>2022</v>
      </c>
      <c r="P4300" t="str">
        <f t="shared" si="605"/>
        <v>Jul</v>
      </c>
      <c r="Q4300" t="str">
        <f t="shared" si="606"/>
        <v>Jul-2022</v>
      </c>
      <c r="R4300" s="2" t="str">
        <f t="shared" si="611"/>
        <v>ADULTS</v>
      </c>
    </row>
    <row r="4301" spans="1:18" x14ac:dyDescent="0.35">
      <c r="A4301" s="1">
        <v>44859</v>
      </c>
      <c r="B4301" t="s">
        <v>4333</v>
      </c>
      <c r="C4301">
        <v>64</v>
      </c>
      <c r="D4301" t="s">
        <v>9</v>
      </c>
      <c r="E4301" t="s">
        <v>27</v>
      </c>
      <c r="F4301" t="s">
        <v>16</v>
      </c>
      <c r="G4301" s="6">
        <f>VLOOKUP(F4301,S$11:$T$15, 2, FALSE)</f>
        <v>2509.1716796874998</v>
      </c>
      <c r="H4301" t="s">
        <v>17</v>
      </c>
      <c r="I4301" s="2">
        <v>4519.78</v>
      </c>
      <c r="J4301" t="str">
        <f t="shared" si="607"/>
        <v>&gt;59</v>
      </c>
      <c r="K4301" s="2">
        <f t="shared" si="603"/>
        <v>4971.7579999999998</v>
      </c>
      <c r="L4301" s="2">
        <f t="shared" si="608"/>
        <v>4972</v>
      </c>
      <c r="M4301" s="2">
        <f t="shared" si="609"/>
        <v>4972</v>
      </c>
      <c r="N4301" s="2">
        <f t="shared" si="610"/>
        <v>4971</v>
      </c>
      <c r="O4301">
        <f t="shared" si="604"/>
        <v>2022</v>
      </c>
      <c r="P4301" t="str">
        <f t="shared" si="605"/>
        <v>Oct</v>
      </c>
      <c r="Q4301" t="str">
        <f t="shared" si="606"/>
        <v>Oct-2022</v>
      </c>
      <c r="R4301" s="2" t="str">
        <f t="shared" si="611"/>
        <v>ADULTS</v>
      </c>
    </row>
    <row r="4302" spans="1:18" x14ac:dyDescent="0.35">
      <c r="A4302" s="1">
        <v>44968</v>
      </c>
      <c r="B4302" t="s">
        <v>4334</v>
      </c>
      <c r="C4302">
        <v>67</v>
      </c>
      <c r="D4302" t="s">
        <v>21</v>
      </c>
      <c r="E4302" t="s">
        <v>22</v>
      </c>
      <c r="F4302" t="s">
        <v>30</v>
      </c>
      <c r="G4302" s="6">
        <f>VLOOKUP(F4302,S$11:$T$15, 2, FALSE)</f>
        <v>2496.7676064257025</v>
      </c>
      <c r="H4302" t="s">
        <v>28</v>
      </c>
      <c r="I4302" s="2">
        <v>539.57000000000005</v>
      </c>
      <c r="J4302" t="str">
        <f t="shared" si="607"/>
        <v>&gt;59</v>
      </c>
      <c r="K4302" s="2">
        <f t="shared" si="603"/>
        <v>593.52700000000016</v>
      </c>
      <c r="L4302" s="2">
        <f t="shared" si="608"/>
        <v>594</v>
      </c>
      <c r="M4302" s="2">
        <f t="shared" si="609"/>
        <v>594</v>
      </c>
      <c r="N4302" s="2">
        <f t="shared" si="610"/>
        <v>593</v>
      </c>
      <c r="O4302">
        <f t="shared" si="604"/>
        <v>2023</v>
      </c>
      <c r="P4302" t="str">
        <f t="shared" si="605"/>
        <v>Feb</v>
      </c>
      <c r="Q4302" t="str">
        <f t="shared" si="606"/>
        <v>Feb-2023</v>
      </c>
      <c r="R4302" s="2" t="str">
        <f t="shared" si="611"/>
        <v>ADULTS</v>
      </c>
    </row>
    <row r="4303" spans="1:18" x14ac:dyDescent="0.35">
      <c r="A4303" s="1">
        <v>45216</v>
      </c>
      <c r="B4303" t="s">
        <v>4335</v>
      </c>
      <c r="C4303">
        <v>2</v>
      </c>
      <c r="D4303" t="s">
        <v>21</v>
      </c>
      <c r="E4303" t="s">
        <v>35</v>
      </c>
      <c r="F4303" t="s">
        <v>23</v>
      </c>
      <c r="G4303" s="6">
        <f>VLOOKUP(F4303,S$11:$T$15, 2, FALSE)</f>
        <v>2440.2966694490819</v>
      </c>
      <c r="H4303" t="s">
        <v>40</v>
      </c>
      <c r="I4303" s="2">
        <v>4135.1000000000004</v>
      </c>
      <c r="J4303" t="str">
        <f t="shared" si="607"/>
        <v>0-17</v>
      </c>
      <c r="K4303" s="2">
        <f t="shared" si="603"/>
        <v>4548.6100000000006</v>
      </c>
      <c r="L4303" s="2">
        <f t="shared" si="608"/>
        <v>4549</v>
      </c>
      <c r="M4303" s="2">
        <f t="shared" si="609"/>
        <v>4549</v>
      </c>
      <c r="N4303" s="2">
        <f t="shared" si="610"/>
        <v>4548</v>
      </c>
      <c r="O4303">
        <f t="shared" si="604"/>
        <v>2023</v>
      </c>
      <c r="P4303" t="str">
        <f t="shared" si="605"/>
        <v>Oct</v>
      </c>
      <c r="Q4303" t="str">
        <f t="shared" si="606"/>
        <v>Oct-2023</v>
      </c>
      <c r="R4303" s="2" t="str">
        <f t="shared" si="611"/>
        <v>CHILDREN</v>
      </c>
    </row>
    <row r="4304" spans="1:18" x14ac:dyDescent="0.35">
      <c r="A4304" s="1">
        <v>44677</v>
      </c>
      <c r="B4304" t="s">
        <v>4336</v>
      </c>
      <c r="C4304">
        <v>64</v>
      </c>
      <c r="D4304" t="s">
        <v>9</v>
      </c>
      <c r="E4304" t="s">
        <v>10</v>
      </c>
      <c r="F4304" t="s">
        <v>16</v>
      </c>
      <c r="G4304" s="6">
        <f>VLOOKUP(F4304,S$11:$T$15, 2, FALSE)</f>
        <v>2509.1716796874998</v>
      </c>
      <c r="H4304" t="s">
        <v>12</v>
      </c>
      <c r="I4304" s="2">
        <v>1487.3</v>
      </c>
      <c r="J4304" t="str">
        <f t="shared" si="607"/>
        <v>&gt;59</v>
      </c>
      <c r="K4304" s="2">
        <f t="shared" si="603"/>
        <v>1636.03</v>
      </c>
      <c r="L4304" s="2">
        <f t="shared" si="608"/>
        <v>1636</v>
      </c>
      <c r="M4304" s="2">
        <f t="shared" si="609"/>
        <v>1637</v>
      </c>
      <c r="N4304" s="2">
        <f t="shared" si="610"/>
        <v>1636</v>
      </c>
      <c r="O4304">
        <f t="shared" si="604"/>
        <v>2022</v>
      </c>
      <c r="P4304" t="str">
        <f t="shared" si="605"/>
        <v>Apr</v>
      </c>
      <c r="Q4304" t="str">
        <f t="shared" si="606"/>
        <v>Apr-2022</v>
      </c>
      <c r="R4304" s="2" t="str">
        <f t="shared" si="611"/>
        <v>ADULTS</v>
      </c>
    </row>
    <row r="4305" spans="1:18" x14ac:dyDescent="0.35">
      <c r="A4305" s="1">
        <v>45089</v>
      </c>
      <c r="B4305" t="s">
        <v>4337</v>
      </c>
      <c r="C4305">
        <v>23</v>
      </c>
      <c r="D4305" t="s">
        <v>14</v>
      </c>
      <c r="E4305" t="s">
        <v>22</v>
      </c>
      <c r="F4305" t="s">
        <v>23</v>
      </c>
      <c r="G4305" s="6">
        <f>VLOOKUP(F4305,S$11:$T$15, 2, FALSE)</f>
        <v>2440.2966694490819</v>
      </c>
      <c r="H4305" t="s">
        <v>37</v>
      </c>
      <c r="I4305" s="2">
        <v>566.84</v>
      </c>
      <c r="J4305" t="str">
        <f t="shared" si="607"/>
        <v>18-39</v>
      </c>
      <c r="K4305" s="2">
        <f t="shared" si="603"/>
        <v>623.52400000000011</v>
      </c>
      <c r="L4305" s="2">
        <f t="shared" si="608"/>
        <v>624</v>
      </c>
      <c r="M4305" s="2">
        <f t="shared" si="609"/>
        <v>624</v>
      </c>
      <c r="N4305" s="2">
        <f t="shared" si="610"/>
        <v>623</v>
      </c>
      <c r="O4305">
        <f t="shared" si="604"/>
        <v>2023</v>
      </c>
      <c r="P4305" t="str">
        <f t="shared" si="605"/>
        <v>Jun</v>
      </c>
      <c r="Q4305" t="str">
        <f t="shared" si="606"/>
        <v>Jun-2023</v>
      </c>
      <c r="R4305" s="2" t="str">
        <f t="shared" si="611"/>
        <v>ADULTS</v>
      </c>
    </row>
    <row r="4306" spans="1:18" x14ac:dyDescent="0.35">
      <c r="A4306" s="1">
        <v>45216</v>
      </c>
      <c r="B4306" t="s">
        <v>4338</v>
      </c>
      <c r="C4306">
        <v>65</v>
      </c>
      <c r="D4306" t="s">
        <v>14</v>
      </c>
      <c r="E4306" t="s">
        <v>25</v>
      </c>
      <c r="F4306" t="s">
        <v>30</v>
      </c>
      <c r="G4306" s="6">
        <f>VLOOKUP(F4306,S$11:$T$15, 2, FALSE)</f>
        <v>2496.7676064257025</v>
      </c>
      <c r="H4306" t="s">
        <v>40</v>
      </c>
      <c r="I4306" s="2">
        <v>4523.17</v>
      </c>
      <c r="J4306" t="str">
        <f t="shared" si="607"/>
        <v>&gt;59</v>
      </c>
      <c r="K4306" s="2">
        <f t="shared" si="603"/>
        <v>4975.4870000000001</v>
      </c>
      <c r="L4306" s="2">
        <f t="shared" si="608"/>
        <v>4975</v>
      </c>
      <c r="M4306" s="2">
        <f t="shared" si="609"/>
        <v>4976</v>
      </c>
      <c r="N4306" s="2">
        <f t="shared" si="610"/>
        <v>4975</v>
      </c>
      <c r="O4306">
        <f t="shared" si="604"/>
        <v>2023</v>
      </c>
      <c r="P4306" t="str">
        <f t="shared" si="605"/>
        <v>Oct</v>
      </c>
      <c r="Q4306" t="str">
        <f t="shared" si="606"/>
        <v>Oct-2023</v>
      </c>
      <c r="R4306" s="2" t="str">
        <f t="shared" si="611"/>
        <v>ADULTS</v>
      </c>
    </row>
    <row r="4307" spans="1:18" x14ac:dyDescent="0.35">
      <c r="A4307" s="1">
        <v>44621</v>
      </c>
      <c r="B4307" t="s">
        <v>4339</v>
      </c>
      <c r="C4307">
        <v>6</v>
      </c>
      <c r="D4307" t="s">
        <v>14</v>
      </c>
      <c r="E4307" t="s">
        <v>15</v>
      </c>
      <c r="F4307" t="s">
        <v>11</v>
      </c>
      <c r="G4307" s="6">
        <f>VLOOKUP(F4307,S$11:$T$15, 2, FALSE)</f>
        <v>2503.6022787783868</v>
      </c>
      <c r="H4307" t="s">
        <v>12</v>
      </c>
      <c r="I4307" s="2">
        <v>4759.76</v>
      </c>
      <c r="J4307" t="str">
        <f t="shared" si="607"/>
        <v>0-17</v>
      </c>
      <c r="K4307" s="2">
        <f t="shared" si="603"/>
        <v>5235.7360000000008</v>
      </c>
      <c r="L4307" s="2">
        <f t="shared" si="608"/>
        <v>5236</v>
      </c>
      <c r="M4307" s="2">
        <f t="shared" si="609"/>
        <v>5236</v>
      </c>
      <c r="N4307" s="2">
        <f t="shared" si="610"/>
        <v>5235</v>
      </c>
      <c r="O4307">
        <f t="shared" si="604"/>
        <v>2022</v>
      </c>
      <c r="P4307" t="str">
        <f t="shared" si="605"/>
        <v>Mar</v>
      </c>
      <c r="Q4307" t="str">
        <f t="shared" si="606"/>
        <v>Mar-2022</v>
      </c>
      <c r="R4307" s="2" t="str">
        <f t="shared" si="611"/>
        <v>CHILDREN</v>
      </c>
    </row>
    <row r="4308" spans="1:18" x14ac:dyDescent="0.35">
      <c r="A4308" s="1">
        <v>45168</v>
      </c>
      <c r="B4308" t="s">
        <v>4340</v>
      </c>
      <c r="C4308">
        <v>47</v>
      </c>
      <c r="D4308" t="s">
        <v>21</v>
      </c>
      <c r="E4308" t="s">
        <v>35</v>
      </c>
      <c r="F4308" t="s">
        <v>11</v>
      </c>
      <c r="G4308" s="6">
        <f>VLOOKUP(F4308,S$11:$T$15, 2, FALSE)</f>
        <v>2503.6022787783868</v>
      </c>
      <c r="H4308" t="s">
        <v>67</v>
      </c>
      <c r="I4308" s="2">
        <v>1668.03</v>
      </c>
      <c r="J4308" t="str">
        <f t="shared" si="607"/>
        <v>40-59</v>
      </c>
      <c r="K4308" s="2">
        <f t="shared" si="603"/>
        <v>1834.8330000000001</v>
      </c>
      <c r="L4308" s="2">
        <f t="shared" si="608"/>
        <v>1835</v>
      </c>
      <c r="M4308" s="2">
        <f t="shared" si="609"/>
        <v>1835</v>
      </c>
      <c r="N4308" s="2">
        <f t="shared" si="610"/>
        <v>1834</v>
      </c>
      <c r="O4308">
        <f t="shared" si="604"/>
        <v>2023</v>
      </c>
      <c r="P4308" t="str">
        <f t="shared" si="605"/>
        <v>Aug</v>
      </c>
      <c r="Q4308" t="str">
        <f t="shared" si="606"/>
        <v>Aug-2023</v>
      </c>
      <c r="R4308" s="2" t="str">
        <f t="shared" si="611"/>
        <v>ADULTS</v>
      </c>
    </row>
    <row r="4309" spans="1:18" x14ac:dyDescent="0.35">
      <c r="A4309" s="1">
        <v>44682</v>
      </c>
      <c r="B4309" t="s">
        <v>4341</v>
      </c>
      <c r="C4309">
        <v>7</v>
      </c>
      <c r="D4309" t="s">
        <v>14</v>
      </c>
      <c r="E4309" t="s">
        <v>10</v>
      </c>
      <c r="F4309" t="s">
        <v>11</v>
      </c>
      <c r="G4309" s="6">
        <f>VLOOKUP(F4309,S$11:$T$15, 2, FALSE)</f>
        <v>2503.6022787783868</v>
      </c>
      <c r="H4309" t="s">
        <v>17</v>
      </c>
      <c r="I4309" s="2">
        <v>232.19</v>
      </c>
      <c r="J4309" t="str">
        <f t="shared" si="607"/>
        <v>0-17</v>
      </c>
      <c r="K4309" s="2">
        <f t="shared" si="603"/>
        <v>255.40900000000002</v>
      </c>
      <c r="L4309" s="2">
        <f t="shared" si="608"/>
        <v>255</v>
      </c>
      <c r="M4309" s="2">
        <f t="shared" si="609"/>
        <v>256</v>
      </c>
      <c r="N4309" s="2">
        <f t="shared" si="610"/>
        <v>255</v>
      </c>
      <c r="O4309">
        <f t="shared" si="604"/>
        <v>2022</v>
      </c>
      <c r="P4309" t="str">
        <f t="shared" si="605"/>
        <v>May</v>
      </c>
      <c r="Q4309" t="str">
        <f t="shared" si="606"/>
        <v>May-2022</v>
      </c>
      <c r="R4309" s="2" t="str">
        <f t="shared" si="611"/>
        <v>CHILDREN</v>
      </c>
    </row>
    <row r="4310" spans="1:18" x14ac:dyDescent="0.35">
      <c r="A4310" s="1">
        <v>45238</v>
      </c>
      <c r="B4310" t="s">
        <v>4342</v>
      </c>
      <c r="C4310">
        <v>45</v>
      </c>
      <c r="D4310" t="s">
        <v>9</v>
      </c>
      <c r="E4310" t="s">
        <v>15</v>
      </c>
      <c r="F4310" t="s">
        <v>23</v>
      </c>
      <c r="G4310" s="6">
        <f>VLOOKUP(F4310,S$11:$T$15, 2, FALSE)</f>
        <v>2440.2966694490819</v>
      </c>
      <c r="H4310" t="s">
        <v>12</v>
      </c>
      <c r="I4310" s="2">
        <v>1956.67</v>
      </c>
      <c r="J4310" t="str">
        <f t="shared" si="607"/>
        <v>40-59</v>
      </c>
      <c r="K4310" s="2">
        <f t="shared" si="603"/>
        <v>2152.3370000000004</v>
      </c>
      <c r="L4310" s="2">
        <f t="shared" si="608"/>
        <v>2152</v>
      </c>
      <c r="M4310" s="2">
        <f t="shared" si="609"/>
        <v>2153</v>
      </c>
      <c r="N4310" s="2">
        <f t="shared" si="610"/>
        <v>2152</v>
      </c>
      <c r="O4310">
        <f t="shared" si="604"/>
        <v>2023</v>
      </c>
      <c r="P4310" t="str">
        <f t="shared" si="605"/>
        <v>Nov</v>
      </c>
      <c r="Q4310" t="str">
        <f t="shared" si="606"/>
        <v>Nov-2023</v>
      </c>
      <c r="R4310" s="2" t="str">
        <f t="shared" si="611"/>
        <v>ADULTS</v>
      </c>
    </row>
    <row r="4311" spans="1:18" x14ac:dyDescent="0.35">
      <c r="A4311" s="1">
        <v>45281</v>
      </c>
      <c r="B4311" t="s">
        <v>4343</v>
      </c>
      <c r="C4311">
        <v>97</v>
      </c>
      <c r="D4311" t="s">
        <v>21</v>
      </c>
      <c r="E4311" t="s">
        <v>10</v>
      </c>
      <c r="F4311" t="s">
        <v>30</v>
      </c>
      <c r="G4311" s="6">
        <f>VLOOKUP(F4311,S$11:$T$15, 2, FALSE)</f>
        <v>2496.7676064257025</v>
      </c>
      <c r="H4311" t="s">
        <v>37</v>
      </c>
      <c r="I4311" s="2">
        <v>244.53</v>
      </c>
      <c r="J4311" t="str">
        <f t="shared" si="607"/>
        <v>&gt;59</v>
      </c>
      <c r="K4311" s="2">
        <f t="shared" si="603"/>
        <v>268.983</v>
      </c>
      <c r="L4311" s="2">
        <f t="shared" si="608"/>
        <v>269</v>
      </c>
      <c r="M4311" s="2">
        <f t="shared" si="609"/>
        <v>269</v>
      </c>
      <c r="N4311" s="2">
        <f t="shared" si="610"/>
        <v>268</v>
      </c>
      <c r="O4311">
        <f t="shared" si="604"/>
        <v>2023</v>
      </c>
      <c r="P4311" t="str">
        <f t="shared" si="605"/>
        <v>Dec</v>
      </c>
      <c r="Q4311" t="str">
        <f t="shared" si="606"/>
        <v>Dec-2023</v>
      </c>
      <c r="R4311" s="2" t="str">
        <f t="shared" si="611"/>
        <v>ADULTS</v>
      </c>
    </row>
    <row r="4312" spans="1:18" x14ac:dyDescent="0.35">
      <c r="A4312" s="1">
        <v>44625</v>
      </c>
      <c r="B4312" t="s">
        <v>4344</v>
      </c>
      <c r="C4312">
        <v>75</v>
      </c>
      <c r="D4312" t="s">
        <v>9</v>
      </c>
      <c r="E4312" t="s">
        <v>33</v>
      </c>
      <c r="F4312" t="s">
        <v>11</v>
      </c>
      <c r="G4312" s="6">
        <f>VLOOKUP(F4312,S$11:$T$15, 2, FALSE)</f>
        <v>2503.6022787783868</v>
      </c>
      <c r="H4312" t="s">
        <v>17</v>
      </c>
      <c r="I4312" s="2">
        <v>1616.89</v>
      </c>
      <c r="J4312" t="str">
        <f t="shared" si="607"/>
        <v>&gt;59</v>
      </c>
      <c r="K4312" s="2">
        <f t="shared" si="603"/>
        <v>1778.5790000000002</v>
      </c>
      <c r="L4312" s="2">
        <f t="shared" si="608"/>
        <v>1779</v>
      </c>
      <c r="M4312" s="2">
        <f t="shared" si="609"/>
        <v>1779</v>
      </c>
      <c r="N4312" s="2">
        <f t="shared" si="610"/>
        <v>1778</v>
      </c>
      <c r="O4312">
        <f t="shared" si="604"/>
        <v>2022</v>
      </c>
      <c r="P4312" t="str">
        <f t="shared" si="605"/>
        <v>Mar</v>
      </c>
      <c r="Q4312" t="str">
        <f t="shared" si="606"/>
        <v>Mar-2022</v>
      </c>
      <c r="R4312" s="2" t="str">
        <f t="shared" si="611"/>
        <v>ADULTS</v>
      </c>
    </row>
    <row r="4313" spans="1:18" x14ac:dyDescent="0.35">
      <c r="A4313" s="1">
        <v>44948</v>
      </c>
      <c r="B4313" t="s">
        <v>4345</v>
      </c>
      <c r="C4313">
        <v>19</v>
      </c>
      <c r="D4313" t="s">
        <v>14</v>
      </c>
      <c r="E4313" t="s">
        <v>33</v>
      </c>
      <c r="F4313" t="s">
        <v>11</v>
      </c>
      <c r="G4313" s="6">
        <f>VLOOKUP(F4313,S$11:$T$15, 2, FALSE)</f>
        <v>2503.6022787783868</v>
      </c>
      <c r="H4313" t="s">
        <v>17</v>
      </c>
      <c r="I4313" s="2">
        <v>1742.91</v>
      </c>
      <c r="J4313" t="str">
        <f t="shared" si="607"/>
        <v>18-39</v>
      </c>
      <c r="K4313" s="2">
        <f t="shared" si="603"/>
        <v>1917.2010000000002</v>
      </c>
      <c r="L4313" s="2">
        <f t="shared" si="608"/>
        <v>1917</v>
      </c>
      <c r="M4313" s="2">
        <f t="shared" si="609"/>
        <v>1918</v>
      </c>
      <c r="N4313" s="2">
        <f t="shared" si="610"/>
        <v>1917</v>
      </c>
      <c r="O4313">
        <f t="shared" si="604"/>
        <v>2023</v>
      </c>
      <c r="P4313" t="str">
        <f t="shared" si="605"/>
        <v>Jan</v>
      </c>
      <c r="Q4313" t="str">
        <f t="shared" si="606"/>
        <v>Jan-2023</v>
      </c>
      <c r="R4313" s="2" t="str">
        <f t="shared" si="611"/>
        <v>ADULTS</v>
      </c>
    </row>
    <row r="4314" spans="1:18" x14ac:dyDescent="0.35">
      <c r="A4314" s="1">
        <v>45003</v>
      </c>
      <c r="B4314" t="s">
        <v>4346</v>
      </c>
      <c r="C4314">
        <v>90</v>
      </c>
      <c r="D4314" t="s">
        <v>9</v>
      </c>
      <c r="E4314" t="s">
        <v>35</v>
      </c>
      <c r="F4314" t="s">
        <v>16</v>
      </c>
      <c r="G4314" s="6">
        <f>VLOOKUP(F4314,S$11:$T$15, 2, FALSE)</f>
        <v>2509.1716796874998</v>
      </c>
      <c r="H4314" t="s">
        <v>28</v>
      </c>
      <c r="I4314" s="2">
        <v>1764.58</v>
      </c>
      <c r="J4314" t="str">
        <f t="shared" si="607"/>
        <v>&gt;59</v>
      </c>
      <c r="K4314" s="2">
        <f t="shared" si="603"/>
        <v>1941.038</v>
      </c>
      <c r="L4314" s="2">
        <f t="shared" si="608"/>
        <v>1941</v>
      </c>
      <c r="M4314" s="2">
        <f t="shared" si="609"/>
        <v>1942</v>
      </c>
      <c r="N4314" s="2">
        <f t="shared" si="610"/>
        <v>1941</v>
      </c>
      <c r="O4314">
        <f t="shared" si="604"/>
        <v>2023</v>
      </c>
      <c r="P4314" t="str">
        <f t="shared" si="605"/>
        <v>Mar</v>
      </c>
      <c r="Q4314" t="str">
        <f t="shared" si="606"/>
        <v>Mar-2023</v>
      </c>
      <c r="R4314" s="2" t="str">
        <f t="shared" si="611"/>
        <v>ADULTS</v>
      </c>
    </row>
    <row r="4315" spans="1:18" x14ac:dyDescent="0.35">
      <c r="A4315" s="1">
        <v>45038</v>
      </c>
      <c r="B4315" t="s">
        <v>4347</v>
      </c>
      <c r="C4315">
        <v>45</v>
      </c>
      <c r="D4315" t="s">
        <v>9</v>
      </c>
      <c r="E4315" t="s">
        <v>15</v>
      </c>
      <c r="F4315" t="s">
        <v>11</v>
      </c>
      <c r="G4315" s="6">
        <f>VLOOKUP(F4315,S$11:$T$15, 2, FALSE)</f>
        <v>2503.6022787783868</v>
      </c>
      <c r="H4315" t="s">
        <v>12</v>
      </c>
      <c r="I4315" s="2">
        <v>1054.1099999999999</v>
      </c>
      <c r="J4315" t="str">
        <f t="shared" si="607"/>
        <v>40-59</v>
      </c>
      <c r="K4315" s="2">
        <f t="shared" si="603"/>
        <v>1159.521</v>
      </c>
      <c r="L4315" s="2">
        <f t="shared" si="608"/>
        <v>1160</v>
      </c>
      <c r="M4315" s="2">
        <f t="shared" si="609"/>
        <v>1160</v>
      </c>
      <c r="N4315" s="2">
        <f t="shared" si="610"/>
        <v>1159</v>
      </c>
      <c r="O4315">
        <f t="shared" si="604"/>
        <v>2023</v>
      </c>
      <c r="P4315" t="str">
        <f t="shared" si="605"/>
        <v>Apr</v>
      </c>
      <c r="Q4315" t="str">
        <f t="shared" si="606"/>
        <v>Apr-2023</v>
      </c>
      <c r="R4315" s="2" t="str">
        <f t="shared" si="611"/>
        <v>ADULTS</v>
      </c>
    </row>
    <row r="4316" spans="1:18" x14ac:dyDescent="0.35">
      <c r="A4316" s="1">
        <v>44863</v>
      </c>
      <c r="B4316" t="s">
        <v>4348</v>
      </c>
      <c r="C4316">
        <v>86</v>
      </c>
      <c r="D4316" t="s">
        <v>14</v>
      </c>
      <c r="E4316" t="s">
        <v>10</v>
      </c>
      <c r="F4316" t="s">
        <v>11</v>
      </c>
      <c r="G4316" s="6">
        <f>VLOOKUP(F4316,S$11:$T$15, 2, FALSE)</f>
        <v>2503.6022787783868</v>
      </c>
      <c r="H4316" t="s">
        <v>17</v>
      </c>
      <c r="I4316" s="2">
        <v>2890.45</v>
      </c>
      <c r="J4316" t="str">
        <f t="shared" si="607"/>
        <v>&gt;59</v>
      </c>
      <c r="K4316" s="2">
        <f t="shared" si="603"/>
        <v>3179.4949999999999</v>
      </c>
      <c r="L4316" s="2">
        <f t="shared" si="608"/>
        <v>3179</v>
      </c>
      <c r="M4316" s="2">
        <f t="shared" si="609"/>
        <v>3180</v>
      </c>
      <c r="N4316" s="2">
        <f t="shared" si="610"/>
        <v>3179</v>
      </c>
      <c r="O4316">
        <f t="shared" si="604"/>
        <v>2022</v>
      </c>
      <c r="P4316" t="str">
        <f t="shared" si="605"/>
        <v>Oct</v>
      </c>
      <c r="Q4316" t="str">
        <f t="shared" si="606"/>
        <v>Oct-2022</v>
      </c>
      <c r="R4316" s="2" t="str">
        <f t="shared" si="611"/>
        <v>ADULTS</v>
      </c>
    </row>
    <row r="4317" spans="1:18" x14ac:dyDescent="0.35">
      <c r="A4317" s="1">
        <v>44836</v>
      </c>
      <c r="B4317" t="s">
        <v>4349</v>
      </c>
      <c r="C4317">
        <v>84</v>
      </c>
      <c r="D4317" t="s">
        <v>14</v>
      </c>
      <c r="E4317" t="s">
        <v>10</v>
      </c>
      <c r="F4317" t="s">
        <v>16</v>
      </c>
      <c r="G4317" s="6">
        <f>VLOOKUP(F4317,S$11:$T$15, 2, FALSE)</f>
        <v>2509.1716796874998</v>
      </c>
      <c r="H4317" t="s">
        <v>67</v>
      </c>
      <c r="I4317" s="2">
        <v>1159.3699999999999</v>
      </c>
      <c r="J4317" t="str">
        <f t="shared" si="607"/>
        <v>&gt;59</v>
      </c>
      <c r="K4317" s="2">
        <f t="shared" si="603"/>
        <v>1275.307</v>
      </c>
      <c r="L4317" s="2">
        <f t="shared" si="608"/>
        <v>1275</v>
      </c>
      <c r="M4317" s="2">
        <f t="shared" si="609"/>
        <v>1276</v>
      </c>
      <c r="N4317" s="2">
        <f t="shared" si="610"/>
        <v>1275</v>
      </c>
      <c r="O4317">
        <f t="shared" si="604"/>
        <v>2022</v>
      </c>
      <c r="P4317" t="str">
        <f t="shared" si="605"/>
        <v>Oct</v>
      </c>
      <c r="Q4317" t="str">
        <f t="shared" si="606"/>
        <v>Oct-2022</v>
      </c>
      <c r="R4317" s="2" t="str">
        <f t="shared" si="611"/>
        <v>ADULTS</v>
      </c>
    </row>
    <row r="4318" spans="1:18" x14ac:dyDescent="0.35">
      <c r="A4318" s="1">
        <v>45261</v>
      </c>
      <c r="B4318" t="s">
        <v>4350</v>
      </c>
      <c r="C4318">
        <v>71</v>
      </c>
      <c r="D4318" t="s">
        <v>14</v>
      </c>
      <c r="E4318" t="s">
        <v>33</v>
      </c>
      <c r="F4318" t="s">
        <v>16</v>
      </c>
      <c r="G4318" s="6">
        <f>VLOOKUP(F4318,S$11:$T$15, 2, FALSE)</f>
        <v>2509.1716796874998</v>
      </c>
      <c r="H4318" t="s">
        <v>37</v>
      </c>
      <c r="I4318" s="2">
        <v>4139.76</v>
      </c>
      <c r="J4318" t="str">
        <f t="shared" si="607"/>
        <v>&gt;59</v>
      </c>
      <c r="K4318" s="2">
        <f t="shared" si="603"/>
        <v>4553.7360000000008</v>
      </c>
      <c r="L4318" s="2">
        <f t="shared" si="608"/>
        <v>4554</v>
      </c>
      <c r="M4318" s="2">
        <f t="shared" si="609"/>
        <v>4554</v>
      </c>
      <c r="N4318" s="2">
        <f t="shared" si="610"/>
        <v>4553</v>
      </c>
      <c r="O4318">
        <f t="shared" si="604"/>
        <v>2023</v>
      </c>
      <c r="P4318" t="str">
        <f t="shared" si="605"/>
        <v>Dec</v>
      </c>
      <c r="Q4318" t="str">
        <f t="shared" si="606"/>
        <v>Dec-2023</v>
      </c>
      <c r="R4318" s="2" t="str">
        <f t="shared" si="611"/>
        <v>ADULTS</v>
      </c>
    </row>
    <row r="4319" spans="1:18" x14ac:dyDescent="0.35">
      <c r="A4319" s="1">
        <v>45083</v>
      </c>
      <c r="B4319" t="s">
        <v>4351</v>
      </c>
      <c r="C4319">
        <v>58</v>
      </c>
      <c r="D4319" t="s">
        <v>14</v>
      </c>
      <c r="E4319" t="s">
        <v>25</v>
      </c>
      <c r="F4319" t="s">
        <v>23</v>
      </c>
      <c r="G4319" s="6">
        <f>VLOOKUP(F4319,S$11:$T$15, 2, FALSE)</f>
        <v>2440.2966694490819</v>
      </c>
      <c r="H4319" t="s">
        <v>40</v>
      </c>
      <c r="I4319" s="2">
        <v>3346.96</v>
      </c>
      <c r="J4319" t="str">
        <f t="shared" si="607"/>
        <v>40-59</v>
      </c>
      <c r="K4319" s="2">
        <f t="shared" si="603"/>
        <v>3681.6560000000004</v>
      </c>
      <c r="L4319" s="2">
        <f t="shared" si="608"/>
        <v>3682</v>
      </c>
      <c r="M4319" s="2">
        <f t="shared" si="609"/>
        <v>3682</v>
      </c>
      <c r="N4319" s="2">
        <f t="shared" si="610"/>
        <v>3681</v>
      </c>
      <c r="O4319">
        <f t="shared" si="604"/>
        <v>2023</v>
      </c>
      <c r="P4319" t="str">
        <f t="shared" si="605"/>
        <v>Jun</v>
      </c>
      <c r="Q4319" t="str">
        <f t="shared" si="606"/>
        <v>Jun-2023</v>
      </c>
      <c r="R4319" s="2" t="str">
        <f t="shared" si="611"/>
        <v>ADULTS</v>
      </c>
    </row>
    <row r="4320" spans="1:18" x14ac:dyDescent="0.35">
      <c r="A4320" s="1">
        <v>44860</v>
      </c>
      <c r="B4320" t="s">
        <v>4352</v>
      </c>
      <c r="C4320">
        <v>28</v>
      </c>
      <c r="D4320" t="s">
        <v>14</v>
      </c>
      <c r="E4320" t="s">
        <v>25</v>
      </c>
      <c r="F4320" t="s">
        <v>16</v>
      </c>
      <c r="G4320" s="6">
        <f>VLOOKUP(F4320,S$11:$T$15, 2, FALSE)</f>
        <v>2509.1716796874998</v>
      </c>
      <c r="H4320" t="s">
        <v>17</v>
      </c>
      <c r="I4320" s="2">
        <v>1110.53</v>
      </c>
      <c r="J4320" t="str">
        <f t="shared" si="607"/>
        <v>18-39</v>
      </c>
      <c r="K4320" s="2">
        <f t="shared" si="603"/>
        <v>1221.5830000000001</v>
      </c>
      <c r="L4320" s="2">
        <f t="shared" si="608"/>
        <v>1222</v>
      </c>
      <c r="M4320" s="2">
        <f t="shared" si="609"/>
        <v>1222</v>
      </c>
      <c r="N4320" s="2">
        <f t="shared" si="610"/>
        <v>1221</v>
      </c>
      <c r="O4320">
        <f t="shared" si="604"/>
        <v>2022</v>
      </c>
      <c r="P4320" t="str">
        <f t="shared" si="605"/>
        <v>Oct</v>
      </c>
      <c r="Q4320" t="str">
        <f t="shared" si="606"/>
        <v>Oct-2022</v>
      </c>
      <c r="R4320" s="2" t="str">
        <f t="shared" si="611"/>
        <v>ADULTS</v>
      </c>
    </row>
    <row r="4321" spans="1:18" x14ac:dyDescent="0.35">
      <c r="A4321" s="1">
        <v>44639</v>
      </c>
      <c r="B4321" t="s">
        <v>4353</v>
      </c>
      <c r="C4321">
        <v>55</v>
      </c>
      <c r="D4321" t="s">
        <v>9</v>
      </c>
      <c r="E4321" t="s">
        <v>15</v>
      </c>
      <c r="F4321" t="s">
        <v>23</v>
      </c>
      <c r="G4321" s="6">
        <f>VLOOKUP(F4321,S$11:$T$15, 2, FALSE)</f>
        <v>2440.2966694490819</v>
      </c>
      <c r="H4321" t="s">
        <v>37</v>
      </c>
      <c r="I4321" s="2">
        <v>1506.29</v>
      </c>
      <c r="J4321" t="str">
        <f t="shared" si="607"/>
        <v>40-59</v>
      </c>
      <c r="K4321" s="2">
        <f t="shared" si="603"/>
        <v>1656.9190000000001</v>
      </c>
      <c r="L4321" s="2">
        <f t="shared" si="608"/>
        <v>1657</v>
      </c>
      <c r="M4321" s="2">
        <f t="shared" si="609"/>
        <v>1657</v>
      </c>
      <c r="N4321" s="2">
        <f t="shared" si="610"/>
        <v>1656</v>
      </c>
      <c r="O4321">
        <f t="shared" si="604"/>
        <v>2022</v>
      </c>
      <c r="P4321" t="str">
        <f t="shared" si="605"/>
        <v>Mar</v>
      </c>
      <c r="Q4321" t="str">
        <f t="shared" si="606"/>
        <v>Mar-2022</v>
      </c>
      <c r="R4321" s="2" t="str">
        <f t="shared" si="611"/>
        <v>ADULTS</v>
      </c>
    </row>
    <row r="4322" spans="1:18" x14ac:dyDescent="0.35">
      <c r="A4322" s="1">
        <v>44854</v>
      </c>
      <c r="B4322" t="s">
        <v>4354</v>
      </c>
      <c r="C4322">
        <v>76</v>
      </c>
      <c r="D4322" t="s">
        <v>14</v>
      </c>
      <c r="E4322" t="s">
        <v>33</v>
      </c>
      <c r="F4322" t="s">
        <v>23</v>
      </c>
      <c r="G4322" s="6">
        <f>VLOOKUP(F4322,S$11:$T$15, 2, FALSE)</f>
        <v>2440.2966694490819</v>
      </c>
      <c r="H4322" t="s">
        <v>28</v>
      </c>
      <c r="I4322" s="2">
        <v>3516.63</v>
      </c>
      <c r="J4322" t="str">
        <f t="shared" si="607"/>
        <v>&gt;59</v>
      </c>
      <c r="K4322" s="2">
        <f t="shared" si="603"/>
        <v>3868.2930000000006</v>
      </c>
      <c r="L4322" s="2">
        <f t="shared" si="608"/>
        <v>3868</v>
      </c>
      <c r="M4322" s="2">
        <f t="shared" si="609"/>
        <v>3869</v>
      </c>
      <c r="N4322" s="2">
        <f t="shared" si="610"/>
        <v>3868</v>
      </c>
      <c r="O4322">
        <f t="shared" si="604"/>
        <v>2022</v>
      </c>
      <c r="P4322" t="str">
        <f t="shared" si="605"/>
        <v>Oct</v>
      </c>
      <c r="Q4322" t="str">
        <f t="shared" si="606"/>
        <v>Oct-2022</v>
      </c>
      <c r="R4322" s="2" t="str">
        <f t="shared" si="611"/>
        <v>ADULTS</v>
      </c>
    </row>
    <row r="4323" spans="1:18" x14ac:dyDescent="0.35">
      <c r="A4323" s="1">
        <v>44590</v>
      </c>
      <c r="B4323" t="s">
        <v>4355</v>
      </c>
      <c r="C4323">
        <v>36</v>
      </c>
      <c r="D4323" t="s">
        <v>9</v>
      </c>
      <c r="E4323" t="s">
        <v>19</v>
      </c>
      <c r="F4323" t="s">
        <v>11</v>
      </c>
      <c r="G4323" s="6">
        <f>VLOOKUP(F4323,S$11:$T$15, 2, FALSE)</f>
        <v>2503.6022787783868</v>
      </c>
      <c r="H4323" t="s">
        <v>17</v>
      </c>
      <c r="I4323" s="2">
        <v>2969.96</v>
      </c>
      <c r="J4323" t="str">
        <f t="shared" si="607"/>
        <v>18-39</v>
      </c>
      <c r="K4323" s="2">
        <f t="shared" si="603"/>
        <v>3266.9560000000001</v>
      </c>
      <c r="L4323" s="2">
        <f t="shared" si="608"/>
        <v>3267</v>
      </c>
      <c r="M4323" s="2">
        <f t="shared" si="609"/>
        <v>3267</v>
      </c>
      <c r="N4323" s="2">
        <f t="shared" si="610"/>
        <v>3266</v>
      </c>
      <c r="O4323">
        <f t="shared" si="604"/>
        <v>2022</v>
      </c>
      <c r="P4323" t="str">
        <f t="shared" si="605"/>
        <v>Jan</v>
      </c>
      <c r="Q4323" t="str">
        <f t="shared" si="606"/>
        <v>Jan-2022</v>
      </c>
      <c r="R4323" s="2" t="str">
        <f t="shared" si="611"/>
        <v>ADULTS</v>
      </c>
    </row>
    <row r="4324" spans="1:18" x14ac:dyDescent="0.35">
      <c r="A4324" s="1">
        <v>44678</v>
      </c>
      <c r="B4324" t="s">
        <v>4356</v>
      </c>
      <c r="C4324">
        <v>95</v>
      </c>
      <c r="D4324" t="s">
        <v>14</v>
      </c>
      <c r="E4324" t="s">
        <v>33</v>
      </c>
      <c r="F4324" t="s">
        <v>23</v>
      </c>
      <c r="G4324" s="6">
        <f>VLOOKUP(F4324,S$11:$T$15, 2, FALSE)</f>
        <v>2440.2966694490819</v>
      </c>
      <c r="H4324" t="s">
        <v>37</v>
      </c>
      <c r="I4324" s="2">
        <v>1769.57</v>
      </c>
      <c r="J4324" t="str">
        <f t="shared" si="607"/>
        <v>&gt;59</v>
      </c>
      <c r="K4324" s="2">
        <f t="shared" si="603"/>
        <v>1946.527</v>
      </c>
      <c r="L4324" s="2">
        <f t="shared" si="608"/>
        <v>1947</v>
      </c>
      <c r="M4324" s="2">
        <f t="shared" si="609"/>
        <v>1947</v>
      </c>
      <c r="N4324" s="2">
        <f t="shared" si="610"/>
        <v>1946</v>
      </c>
      <c r="O4324">
        <f t="shared" si="604"/>
        <v>2022</v>
      </c>
      <c r="P4324" t="str">
        <f t="shared" si="605"/>
        <v>Apr</v>
      </c>
      <c r="Q4324" t="str">
        <f t="shared" si="606"/>
        <v>Apr-2022</v>
      </c>
      <c r="R4324" s="2" t="str">
        <f t="shared" si="611"/>
        <v>ADULTS</v>
      </c>
    </row>
    <row r="4325" spans="1:18" x14ac:dyDescent="0.35">
      <c r="A4325" s="1">
        <v>44786</v>
      </c>
      <c r="B4325" t="s">
        <v>4357</v>
      </c>
      <c r="C4325">
        <v>14</v>
      </c>
      <c r="D4325" t="s">
        <v>14</v>
      </c>
      <c r="E4325" t="s">
        <v>19</v>
      </c>
      <c r="F4325" t="s">
        <v>23</v>
      </c>
      <c r="G4325" s="6">
        <f>VLOOKUP(F4325,S$11:$T$15, 2, FALSE)</f>
        <v>2440.2966694490819</v>
      </c>
      <c r="H4325" t="s">
        <v>40</v>
      </c>
      <c r="I4325" s="2">
        <v>2105.21</v>
      </c>
      <c r="J4325" t="str">
        <f t="shared" si="607"/>
        <v>0-17</v>
      </c>
      <c r="K4325" s="2">
        <f t="shared" si="603"/>
        <v>2315.7310000000002</v>
      </c>
      <c r="L4325" s="2">
        <f t="shared" si="608"/>
        <v>2316</v>
      </c>
      <c r="M4325" s="2">
        <f t="shared" si="609"/>
        <v>2316</v>
      </c>
      <c r="N4325" s="2">
        <f t="shared" si="610"/>
        <v>2315</v>
      </c>
      <c r="O4325">
        <f t="shared" si="604"/>
        <v>2022</v>
      </c>
      <c r="P4325" t="str">
        <f t="shared" si="605"/>
        <v>Aug</v>
      </c>
      <c r="Q4325" t="str">
        <f t="shared" si="606"/>
        <v>Aug-2022</v>
      </c>
      <c r="R4325" s="2" t="str">
        <f t="shared" si="611"/>
        <v>CHILDREN</v>
      </c>
    </row>
    <row r="4326" spans="1:18" x14ac:dyDescent="0.35">
      <c r="A4326" s="1">
        <v>44683</v>
      </c>
      <c r="B4326" t="s">
        <v>4358</v>
      </c>
      <c r="C4326">
        <v>3</v>
      </c>
      <c r="D4326" t="s">
        <v>9</v>
      </c>
      <c r="E4326" t="s">
        <v>35</v>
      </c>
      <c r="F4326" t="s">
        <v>23</v>
      </c>
      <c r="G4326" s="6">
        <f>VLOOKUP(F4326,S$11:$T$15, 2, FALSE)</f>
        <v>2440.2966694490819</v>
      </c>
      <c r="H4326" t="s">
        <v>40</v>
      </c>
      <c r="I4326" s="2">
        <v>4625.05</v>
      </c>
      <c r="J4326" t="str">
        <f t="shared" si="607"/>
        <v>0-17</v>
      </c>
      <c r="K4326" s="2">
        <f t="shared" si="603"/>
        <v>5087.5550000000003</v>
      </c>
      <c r="L4326" s="2">
        <f t="shared" si="608"/>
        <v>5088</v>
      </c>
      <c r="M4326" s="2">
        <f t="shared" si="609"/>
        <v>5088</v>
      </c>
      <c r="N4326" s="2">
        <f t="shared" si="610"/>
        <v>5087</v>
      </c>
      <c r="O4326">
        <f t="shared" si="604"/>
        <v>2022</v>
      </c>
      <c r="P4326" t="str">
        <f t="shared" si="605"/>
        <v>May</v>
      </c>
      <c r="Q4326" t="str">
        <f t="shared" si="606"/>
        <v>May-2022</v>
      </c>
      <c r="R4326" s="2" t="str">
        <f t="shared" si="611"/>
        <v>CHILDREN</v>
      </c>
    </row>
    <row r="4327" spans="1:18" x14ac:dyDescent="0.35">
      <c r="A4327" s="1">
        <v>44624</v>
      </c>
      <c r="B4327" t="s">
        <v>4359</v>
      </c>
      <c r="C4327">
        <v>61</v>
      </c>
      <c r="D4327" t="s">
        <v>14</v>
      </c>
      <c r="E4327" t="s">
        <v>25</v>
      </c>
      <c r="F4327" t="s">
        <v>16</v>
      </c>
      <c r="G4327" s="6">
        <f>VLOOKUP(F4327,S$11:$T$15, 2, FALSE)</f>
        <v>2509.1716796874998</v>
      </c>
      <c r="H4327" t="s">
        <v>40</v>
      </c>
      <c r="I4327" s="2">
        <v>554.52</v>
      </c>
      <c r="J4327" t="str">
        <f t="shared" si="607"/>
        <v>&gt;59</v>
      </c>
      <c r="K4327" s="2">
        <f t="shared" si="603"/>
        <v>609.97199999999998</v>
      </c>
      <c r="L4327" s="2">
        <f t="shared" si="608"/>
        <v>610</v>
      </c>
      <c r="M4327" s="2">
        <f t="shared" si="609"/>
        <v>610</v>
      </c>
      <c r="N4327" s="2">
        <f t="shared" si="610"/>
        <v>609</v>
      </c>
      <c r="O4327">
        <f t="shared" si="604"/>
        <v>2022</v>
      </c>
      <c r="P4327" t="str">
        <f t="shared" si="605"/>
        <v>Mar</v>
      </c>
      <c r="Q4327" t="str">
        <f t="shared" si="606"/>
        <v>Mar-2022</v>
      </c>
      <c r="R4327" s="2" t="str">
        <f t="shared" si="611"/>
        <v>ADULTS</v>
      </c>
    </row>
    <row r="4328" spans="1:18" x14ac:dyDescent="0.35">
      <c r="A4328" s="1">
        <v>45145</v>
      </c>
      <c r="B4328" t="s">
        <v>4360</v>
      </c>
      <c r="C4328">
        <v>66</v>
      </c>
      <c r="D4328" t="s">
        <v>21</v>
      </c>
      <c r="E4328" t="s">
        <v>25</v>
      </c>
      <c r="F4328" t="s">
        <v>16</v>
      </c>
      <c r="G4328" s="6">
        <f>VLOOKUP(F4328,S$11:$T$15, 2, FALSE)</f>
        <v>2509.1716796874998</v>
      </c>
      <c r="H4328" t="s">
        <v>17</v>
      </c>
      <c r="I4328" s="2">
        <v>2807.8</v>
      </c>
      <c r="J4328" t="str">
        <f t="shared" si="607"/>
        <v>&gt;59</v>
      </c>
      <c r="K4328" s="2">
        <f t="shared" si="603"/>
        <v>3088.5800000000004</v>
      </c>
      <c r="L4328" s="2">
        <f t="shared" si="608"/>
        <v>3089</v>
      </c>
      <c r="M4328" s="2">
        <f t="shared" si="609"/>
        <v>3089</v>
      </c>
      <c r="N4328" s="2">
        <f t="shared" si="610"/>
        <v>3088</v>
      </c>
      <c r="O4328">
        <f t="shared" si="604"/>
        <v>2023</v>
      </c>
      <c r="P4328" t="str">
        <f t="shared" si="605"/>
        <v>Aug</v>
      </c>
      <c r="Q4328" t="str">
        <f t="shared" si="606"/>
        <v>Aug-2023</v>
      </c>
      <c r="R4328" s="2" t="str">
        <f t="shared" si="611"/>
        <v>ADULTS</v>
      </c>
    </row>
    <row r="4329" spans="1:18" x14ac:dyDescent="0.35">
      <c r="A4329" s="1">
        <v>44715</v>
      </c>
      <c r="B4329" t="s">
        <v>4361</v>
      </c>
      <c r="C4329">
        <v>99</v>
      </c>
      <c r="D4329" t="s">
        <v>9</v>
      </c>
      <c r="E4329" t="s">
        <v>25</v>
      </c>
      <c r="F4329" t="s">
        <v>30</v>
      </c>
      <c r="G4329" s="6">
        <f>VLOOKUP(F4329,S$11:$T$15, 2, FALSE)</f>
        <v>2496.7676064257025</v>
      </c>
      <c r="H4329" t="s">
        <v>40</v>
      </c>
      <c r="I4329" s="2">
        <v>4520.12</v>
      </c>
      <c r="J4329" t="str">
        <f t="shared" si="607"/>
        <v>&gt;59</v>
      </c>
      <c r="K4329" s="2">
        <f t="shared" si="603"/>
        <v>4972.1320000000005</v>
      </c>
      <c r="L4329" s="2">
        <f t="shared" si="608"/>
        <v>4972</v>
      </c>
      <c r="M4329" s="2">
        <f t="shared" si="609"/>
        <v>4973</v>
      </c>
      <c r="N4329" s="2">
        <f t="shared" si="610"/>
        <v>4972</v>
      </c>
      <c r="O4329">
        <f t="shared" si="604"/>
        <v>2022</v>
      </c>
      <c r="P4329" t="str">
        <f t="shared" si="605"/>
        <v>Jun</v>
      </c>
      <c r="Q4329" t="str">
        <f t="shared" si="606"/>
        <v>Jun-2022</v>
      </c>
      <c r="R4329" s="2" t="str">
        <f t="shared" si="611"/>
        <v>ADULTS</v>
      </c>
    </row>
    <row r="4330" spans="1:18" x14ac:dyDescent="0.35">
      <c r="A4330" s="1">
        <v>44863</v>
      </c>
      <c r="B4330" t="s">
        <v>4362</v>
      </c>
      <c r="C4330">
        <v>11</v>
      </c>
      <c r="D4330" t="s">
        <v>21</v>
      </c>
      <c r="E4330" t="s">
        <v>33</v>
      </c>
      <c r="F4330" t="s">
        <v>11</v>
      </c>
      <c r="G4330" s="6">
        <f>VLOOKUP(F4330,S$11:$T$15, 2, FALSE)</f>
        <v>2503.6022787783868</v>
      </c>
      <c r="H4330" t="s">
        <v>37</v>
      </c>
      <c r="I4330" s="2">
        <v>185.99</v>
      </c>
      <c r="J4330" t="str">
        <f t="shared" si="607"/>
        <v>0-17</v>
      </c>
      <c r="K4330" s="2">
        <f t="shared" si="603"/>
        <v>204.58900000000003</v>
      </c>
      <c r="L4330" s="2">
        <f t="shared" si="608"/>
        <v>205</v>
      </c>
      <c r="M4330" s="2">
        <f t="shared" si="609"/>
        <v>205</v>
      </c>
      <c r="N4330" s="2">
        <f t="shared" si="610"/>
        <v>204</v>
      </c>
      <c r="O4330">
        <f t="shared" si="604"/>
        <v>2022</v>
      </c>
      <c r="P4330" t="str">
        <f t="shared" si="605"/>
        <v>Oct</v>
      </c>
      <c r="Q4330" t="str">
        <f t="shared" si="606"/>
        <v>Oct-2022</v>
      </c>
      <c r="R4330" s="2" t="str">
        <f t="shared" si="611"/>
        <v>CHILDREN</v>
      </c>
    </row>
    <row r="4331" spans="1:18" x14ac:dyDescent="0.35">
      <c r="A4331" s="1">
        <v>44833</v>
      </c>
      <c r="B4331" t="s">
        <v>4363</v>
      </c>
      <c r="C4331">
        <v>86</v>
      </c>
      <c r="D4331" t="s">
        <v>9</v>
      </c>
      <c r="E4331" t="s">
        <v>15</v>
      </c>
      <c r="F4331" t="s">
        <v>11</v>
      </c>
      <c r="G4331" s="6">
        <f>VLOOKUP(F4331,S$11:$T$15, 2, FALSE)</f>
        <v>2503.6022787783868</v>
      </c>
      <c r="H4331" t="s">
        <v>37</v>
      </c>
      <c r="I4331" s="2">
        <v>1391.88</v>
      </c>
      <c r="J4331" t="str">
        <f t="shared" si="607"/>
        <v>&gt;59</v>
      </c>
      <c r="K4331" s="2">
        <f t="shared" si="603"/>
        <v>1531.0680000000002</v>
      </c>
      <c r="L4331" s="2">
        <f t="shared" si="608"/>
        <v>1531</v>
      </c>
      <c r="M4331" s="2">
        <f t="shared" si="609"/>
        <v>1532</v>
      </c>
      <c r="N4331" s="2">
        <f t="shared" si="610"/>
        <v>1531</v>
      </c>
      <c r="O4331">
        <f t="shared" si="604"/>
        <v>2022</v>
      </c>
      <c r="P4331" t="str">
        <f t="shared" si="605"/>
        <v>Sep</v>
      </c>
      <c r="Q4331" t="str">
        <f t="shared" si="606"/>
        <v>Sep-2022</v>
      </c>
      <c r="R4331" s="2" t="str">
        <f t="shared" si="611"/>
        <v>ADULTS</v>
      </c>
    </row>
    <row r="4332" spans="1:18" x14ac:dyDescent="0.35">
      <c r="A4332" s="1">
        <v>44590</v>
      </c>
      <c r="B4332" t="s">
        <v>4364</v>
      </c>
      <c r="C4332">
        <v>86</v>
      </c>
      <c r="D4332" t="s">
        <v>9</v>
      </c>
      <c r="E4332" t="s">
        <v>15</v>
      </c>
      <c r="F4332" t="s">
        <v>23</v>
      </c>
      <c r="G4332" s="6">
        <f>VLOOKUP(F4332,S$11:$T$15, 2, FALSE)</f>
        <v>2440.2966694490819</v>
      </c>
      <c r="H4332" t="s">
        <v>37</v>
      </c>
      <c r="I4332" s="2">
        <v>2621.96</v>
      </c>
      <c r="J4332" t="str">
        <f t="shared" si="607"/>
        <v>&gt;59</v>
      </c>
      <c r="K4332" s="2">
        <f t="shared" si="603"/>
        <v>2884.1560000000004</v>
      </c>
      <c r="L4332" s="2">
        <f t="shared" si="608"/>
        <v>2884</v>
      </c>
      <c r="M4332" s="2">
        <f t="shared" si="609"/>
        <v>2885</v>
      </c>
      <c r="N4332" s="2">
        <f t="shared" si="610"/>
        <v>2884</v>
      </c>
      <c r="O4332">
        <f t="shared" si="604"/>
        <v>2022</v>
      </c>
      <c r="P4332" t="str">
        <f t="shared" si="605"/>
        <v>Jan</v>
      </c>
      <c r="Q4332" t="str">
        <f t="shared" si="606"/>
        <v>Jan-2022</v>
      </c>
      <c r="R4332" s="2" t="str">
        <f t="shared" si="611"/>
        <v>ADULTS</v>
      </c>
    </row>
    <row r="4333" spans="1:18" x14ac:dyDescent="0.35">
      <c r="A4333" s="1">
        <v>45041</v>
      </c>
      <c r="B4333" t="s">
        <v>4365</v>
      </c>
      <c r="C4333">
        <v>3</v>
      </c>
      <c r="D4333" t="s">
        <v>21</v>
      </c>
      <c r="E4333" t="s">
        <v>15</v>
      </c>
      <c r="F4333" t="s">
        <v>30</v>
      </c>
      <c r="G4333" s="6">
        <f>VLOOKUP(F4333,S$11:$T$15, 2, FALSE)</f>
        <v>2496.7676064257025</v>
      </c>
      <c r="H4333" t="s">
        <v>40</v>
      </c>
      <c r="I4333" s="2">
        <v>623.47</v>
      </c>
      <c r="J4333" t="str">
        <f t="shared" si="607"/>
        <v>0-17</v>
      </c>
      <c r="K4333" s="2">
        <f t="shared" si="603"/>
        <v>685.81700000000012</v>
      </c>
      <c r="L4333" s="2">
        <f t="shared" si="608"/>
        <v>686</v>
      </c>
      <c r="M4333" s="2">
        <f t="shared" si="609"/>
        <v>686</v>
      </c>
      <c r="N4333" s="2">
        <f t="shared" si="610"/>
        <v>685</v>
      </c>
      <c r="O4333">
        <f t="shared" si="604"/>
        <v>2023</v>
      </c>
      <c r="P4333" t="str">
        <f t="shared" si="605"/>
        <v>Apr</v>
      </c>
      <c r="Q4333" t="str">
        <f t="shared" si="606"/>
        <v>Apr-2023</v>
      </c>
      <c r="R4333" s="2" t="str">
        <f t="shared" si="611"/>
        <v>CHILDREN</v>
      </c>
    </row>
    <row r="4334" spans="1:18" x14ac:dyDescent="0.35">
      <c r="A4334" s="1">
        <v>45085</v>
      </c>
      <c r="B4334" t="s">
        <v>4366</v>
      </c>
      <c r="C4334">
        <v>76</v>
      </c>
      <c r="D4334" t="s">
        <v>14</v>
      </c>
      <c r="E4334" t="s">
        <v>15</v>
      </c>
      <c r="F4334" t="s">
        <v>23</v>
      </c>
      <c r="G4334" s="6">
        <f>VLOOKUP(F4334,S$11:$T$15, 2, FALSE)</f>
        <v>2440.2966694490819</v>
      </c>
      <c r="H4334" t="s">
        <v>40</v>
      </c>
      <c r="I4334" s="2">
        <v>1857.28</v>
      </c>
      <c r="J4334" t="str">
        <f t="shared" si="607"/>
        <v>&gt;59</v>
      </c>
      <c r="K4334" s="2">
        <f t="shared" si="603"/>
        <v>2043.008</v>
      </c>
      <c r="L4334" s="2">
        <f t="shared" si="608"/>
        <v>2043</v>
      </c>
      <c r="M4334" s="2">
        <f t="shared" si="609"/>
        <v>2044</v>
      </c>
      <c r="N4334" s="2">
        <f t="shared" si="610"/>
        <v>2043</v>
      </c>
      <c r="O4334">
        <f t="shared" si="604"/>
        <v>2023</v>
      </c>
      <c r="P4334" t="str">
        <f t="shared" si="605"/>
        <v>Jun</v>
      </c>
      <c r="Q4334" t="str">
        <f t="shared" si="606"/>
        <v>Jun-2023</v>
      </c>
      <c r="R4334" s="2" t="str">
        <f t="shared" si="611"/>
        <v>ADULTS</v>
      </c>
    </row>
    <row r="4335" spans="1:18" x14ac:dyDescent="0.35">
      <c r="A4335" s="1">
        <v>45002</v>
      </c>
      <c r="B4335" t="s">
        <v>4367</v>
      </c>
      <c r="C4335">
        <v>98</v>
      </c>
      <c r="D4335" t="s">
        <v>14</v>
      </c>
      <c r="E4335" t="s">
        <v>25</v>
      </c>
      <c r="F4335" t="s">
        <v>30</v>
      </c>
      <c r="G4335" s="6">
        <f>VLOOKUP(F4335,S$11:$T$15, 2, FALSE)</f>
        <v>2496.7676064257025</v>
      </c>
      <c r="H4335" t="s">
        <v>12</v>
      </c>
      <c r="I4335" s="2">
        <v>4329.1400000000003</v>
      </c>
      <c r="J4335" t="str">
        <f t="shared" si="607"/>
        <v>&gt;59</v>
      </c>
      <c r="K4335" s="2">
        <f t="shared" si="603"/>
        <v>4762.054000000001</v>
      </c>
      <c r="L4335" s="2">
        <f t="shared" si="608"/>
        <v>4762</v>
      </c>
      <c r="M4335" s="2">
        <f t="shared" si="609"/>
        <v>4763</v>
      </c>
      <c r="N4335" s="2">
        <f t="shared" si="610"/>
        <v>4762</v>
      </c>
      <c r="O4335">
        <f t="shared" si="604"/>
        <v>2023</v>
      </c>
      <c r="P4335" t="str">
        <f t="shared" si="605"/>
        <v>Mar</v>
      </c>
      <c r="Q4335" t="str">
        <f t="shared" si="606"/>
        <v>Mar-2023</v>
      </c>
      <c r="R4335" s="2" t="str">
        <f t="shared" si="611"/>
        <v>ADULTS</v>
      </c>
    </row>
    <row r="4336" spans="1:18" x14ac:dyDescent="0.35">
      <c r="A4336" s="1">
        <v>45006</v>
      </c>
      <c r="B4336" t="s">
        <v>4368</v>
      </c>
      <c r="C4336">
        <v>8</v>
      </c>
      <c r="D4336" t="s">
        <v>14</v>
      </c>
      <c r="E4336" t="s">
        <v>35</v>
      </c>
      <c r="F4336" t="s">
        <v>30</v>
      </c>
      <c r="G4336" s="6">
        <f>VLOOKUP(F4336,S$11:$T$15, 2, FALSE)</f>
        <v>2496.7676064257025</v>
      </c>
      <c r="H4336" t="s">
        <v>12</v>
      </c>
      <c r="I4336" s="2">
        <v>1459.87</v>
      </c>
      <c r="J4336" t="str">
        <f t="shared" si="607"/>
        <v>0-17</v>
      </c>
      <c r="K4336" s="2">
        <f t="shared" si="603"/>
        <v>1605.857</v>
      </c>
      <c r="L4336" s="2">
        <f t="shared" si="608"/>
        <v>1606</v>
      </c>
      <c r="M4336" s="2">
        <f t="shared" si="609"/>
        <v>1606</v>
      </c>
      <c r="N4336" s="2">
        <f t="shared" si="610"/>
        <v>1605</v>
      </c>
      <c r="O4336">
        <f t="shared" si="604"/>
        <v>2023</v>
      </c>
      <c r="P4336" t="str">
        <f t="shared" si="605"/>
        <v>Mar</v>
      </c>
      <c r="Q4336" t="str">
        <f t="shared" si="606"/>
        <v>Mar-2023</v>
      </c>
      <c r="R4336" s="2" t="str">
        <f t="shared" si="611"/>
        <v>CHILDREN</v>
      </c>
    </row>
    <row r="4337" spans="1:18" x14ac:dyDescent="0.35">
      <c r="A4337" s="1">
        <v>44864</v>
      </c>
      <c r="B4337" t="s">
        <v>4369</v>
      </c>
      <c r="C4337">
        <v>4</v>
      </c>
      <c r="D4337" t="s">
        <v>9</v>
      </c>
      <c r="E4337" t="s">
        <v>19</v>
      </c>
      <c r="F4337" t="s">
        <v>11</v>
      </c>
      <c r="G4337" s="6">
        <f>VLOOKUP(F4337,S$11:$T$15, 2, FALSE)</f>
        <v>2503.6022787783868</v>
      </c>
      <c r="H4337" t="s">
        <v>40</v>
      </c>
      <c r="I4337" s="2">
        <v>4745.26</v>
      </c>
      <c r="J4337" t="str">
        <f t="shared" si="607"/>
        <v>0-17</v>
      </c>
      <c r="K4337" s="2">
        <f t="shared" si="603"/>
        <v>5219.786000000001</v>
      </c>
      <c r="L4337" s="2">
        <f t="shared" si="608"/>
        <v>5220</v>
      </c>
      <c r="M4337" s="2">
        <f t="shared" si="609"/>
        <v>5220</v>
      </c>
      <c r="N4337" s="2">
        <f t="shared" si="610"/>
        <v>5219</v>
      </c>
      <c r="O4337">
        <f t="shared" si="604"/>
        <v>2022</v>
      </c>
      <c r="P4337" t="str">
        <f t="shared" si="605"/>
        <v>Oct</v>
      </c>
      <c r="Q4337" t="str">
        <f t="shared" si="606"/>
        <v>Oct-2022</v>
      </c>
      <c r="R4337" s="2" t="str">
        <f t="shared" si="611"/>
        <v>CHILDREN</v>
      </c>
    </row>
    <row r="4338" spans="1:18" x14ac:dyDescent="0.35">
      <c r="A4338" s="1">
        <v>45230</v>
      </c>
      <c r="B4338" t="s">
        <v>4370</v>
      </c>
      <c r="C4338">
        <v>49</v>
      </c>
      <c r="D4338" t="s">
        <v>9</v>
      </c>
      <c r="E4338" t="s">
        <v>10</v>
      </c>
      <c r="F4338" t="s">
        <v>30</v>
      </c>
      <c r="G4338" s="6">
        <f>VLOOKUP(F4338,S$11:$T$15, 2, FALSE)</f>
        <v>2496.7676064257025</v>
      </c>
      <c r="H4338" t="s">
        <v>12</v>
      </c>
      <c r="I4338" s="2">
        <v>1222.6500000000001</v>
      </c>
      <c r="J4338" t="str">
        <f t="shared" si="607"/>
        <v>40-59</v>
      </c>
      <c r="K4338" s="2">
        <f t="shared" si="603"/>
        <v>1344.9150000000002</v>
      </c>
      <c r="L4338" s="2">
        <f t="shared" si="608"/>
        <v>1345</v>
      </c>
      <c r="M4338" s="2">
        <f t="shared" si="609"/>
        <v>1345</v>
      </c>
      <c r="N4338" s="2">
        <f t="shared" si="610"/>
        <v>1344</v>
      </c>
      <c r="O4338">
        <f t="shared" si="604"/>
        <v>2023</v>
      </c>
      <c r="P4338" t="str">
        <f t="shared" si="605"/>
        <v>Oct</v>
      </c>
      <c r="Q4338" t="str">
        <f t="shared" si="606"/>
        <v>Oct-2023</v>
      </c>
      <c r="R4338" s="2" t="str">
        <f t="shared" si="611"/>
        <v>ADULTS</v>
      </c>
    </row>
    <row r="4339" spans="1:18" x14ac:dyDescent="0.35">
      <c r="A4339" s="1">
        <v>45205</v>
      </c>
      <c r="B4339" t="s">
        <v>4371</v>
      </c>
      <c r="C4339">
        <v>29</v>
      </c>
      <c r="D4339" t="s">
        <v>14</v>
      </c>
      <c r="E4339" t="s">
        <v>10</v>
      </c>
      <c r="F4339" t="s">
        <v>11</v>
      </c>
      <c r="G4339" s="6">
        <f>VLOOKUP(F4339,S$11:$T$15, 2, FALSE)</f>
        <v>2503.6022787783868</v>
      </c>
      <c r="H4339" t="s">
        <v>12</v>
      </c>
      <c r="I4339" s="2">
        <v>1718.05</v>
      </c>
      <c r="J4339" t="str">
        <f t="shared" si="607"/>
        <v>18-39</v>
      </c>
      <c r="K4339" s="2">
        <f t="shared" si="603"/>
        <v>1889.855</v>
      </c>
      <c r="L4339" s="2">
        <f t="shared" si="608"/>
        <v>1890</v>
      </c>
      <c r="M4339" s="2">
        <f t="shared" si="609"/>
        <v>1890</v>
      </c>
      <c r="N4339" s="2">
        <f t="shared" si="610"/>
        <v>1889</v>
      </c>
      <c r="O4339">
        <f t="shared" si="604"/>
        <v>2023</v>
      </c>
      <c r="P4339" t="str">
        <f t="shared" si="605"/>
        <v>Oct</v>
      </c>
      <c r="Q4339" t="str">
        <f t="shared" si="606"/>
        <v>Oct-2023</v>
      </c>
      <c r="R4339" s="2" t="str">
        <f t="shared" si="611"/>
        <v>ADULTS</v>
      </c>
    </row>
    <row r="4340" spans="1:18" x14ac:dyDescent="0.35">
      <c r="A4340" s="1">
        <v>45097</v>
      </c>
      <c r="B4340" t="s">
        <v>4372</v>
      </c>
      <c r="C4340">
        <v>89</v>
      </c>
      <c r="D4340" t="s">
        <v>21</v>
      </c>
      <c r="E4340" t="s">
        <v>10</v>
      </c>
      <c r="F4340" t="s">
        <v>30</v>
      </c>
      <c r="G4340" s="6">
        <f>VLOOKUP(F4340,S$11:$T$15, 2, FALSE)</f>
        <v>2496.7676064257025</v>
      </c>
      <c r="H4340" t="s">
        <v>12</v>
      </c>
      <c r="I4340" s="2">
        <v>1505.89</v>
      </c>
      <c r="J4340" t="str">
        <f t="shared" si="607"/>
        <v>&gt;59</v>
      </c>
      <c r="K4340" s="2">
        <f t="shared" si="603"/>
        <v>1656.4790000000003</v>
      </c>
      <c r="L4340" s="2">
        <f t="shared" si="608"/>
        <v>1656</v>
      </c>
      <c r="M4340" s="2">
        <f t="shared" si="609"/>
        <v>1657</v>
      </c>
      <c r="N4340" s="2">
        <f t="shared" si="610"/>
        <v>1656</v>
      </c>
      <c r="O4340">
        <f t="shared" si="604"/>
        <v>2023</v>
      </c>
      <c r="P4340" t="str">
        <f t="shared" si="605"/>
        <v>Jun</v>
      </c>
      <c r="Q4340" t="str">
        <f t="shared" si="606"/>
        <v>Jun-2023</v>
      </c>
      <c r="R4340" s="2" t="str">
        <f t="shared" si="611"/>
        <v>ADULTS</v>
      </c>
    </row>
    <row r="4341" spans="1:18" x14ac:dyDescent="0.35">
      <c r="A4341" s="1">
        <v>44758</v>
      </c>
      <c r="B4341" t="s">
        <v>4373</v>
      </c>
      <c r="C4341">
        <v>70</v>
      </c>
      <c r="D4341" t="s">
        <v>9</v>
      </c>
      <c r="E4341" t="s">
        <v>27</v>
      </c>
      <c r="F4341" t="s">
        <v>30</v>
      </c>
      <c r="G4341" s="6">
        <f>VLOOKUP(F4341,S$11:$T$15, 2, FALSE)</f>
        <v>2496.7676064257025</v>
      </c>
      <c r="H4341" t="s">
        <v>12</v>
      </c>
      <c r="I4341" s="2">
        <v>1542.22</v>
      </c>
      <c r="J4341" t="str">
        <f t="shared" si="607"/>
        <v>&gt;59</v>
      </c>
      <c r="K4341" s="2">
        <f t="shared" si="603"/>
        <v>1696.4420000000002</v>
      </c>
      <c r="L4341" s="2">
        <f t="shared" si="608"/>
        <v>1696</v>
      </c>
      <c r="M4341" s="2">
        <f t="shared" si="609"/>
        <v>1697</v>
      </c>
      <c r="N4341" s="2">
        <f t="shared" si="610"/>
        <v>1696</v>
      </c>
      <c r="O4341">
        <f t="shared" si="604"/>
        <v>2022</v>
      </c>
      <c r="P4341" t="str">
        <f t="shared" si="605"/>
        <v>Jul</v>
      </c>
      <c r="Q4341" t="str">
        <f t="shared" si="606"/>
        <v>Jul-2022</v>
      </c>
      <c r="R4341" s="2" t="str">
        <f t="shared" si="611"/>
        <v>ADULTS</v>
      </c>
    </row>
    <row r="4342" spans="1:18" x14ac:dyDescent="0.35">
      <c r="A4342" s="1">
        <v>44798</v>
      </c>
      <c r="B4342" t="s">
        <v>4374</v>
      </c>
      <c r="C4342">
        <v>11</v>
      </c>
      <c r="D4342" t="s">
        <v>21</v>
      </c>
      <c r="E4342" t="s">
        <v>22</v>
      </c>
      <c r="F4342" t="s">
        <v>23</v>
      </c>
      <c r="G4342" s="6">
        <f>VLOOKUP(F4342,S$11:$T$15, 2, FALSE)</f>
        <v>2440.2966694490819</v>
      </c>
      <c r="H4342" t="s">
        <v>28</v>
      </c>
      <c r="I4342" s="2">
        <v>3864.3</v>
      </c>
      <c r="J4342" t="str">
        <f t="shared" si="607"/>
        <v>0-17</v>
      </c>
      <c r="K4342" s="2">
        <f t="shared" si="603"/>
        <v>4250.7300000000005</v>
      </c>
      <c r="L4342" s="2">
        <f t="shared" si="608"/>
        <v>4251</v>
      </c>
      <c r="M4342" s="2">
        <f t="shared" si="609"/>
        <v>4251</v>
      </c>
      <c r="N4342" s="2">
        <f t="shared" si="610"/>
        <v>4250</v>
      </c>
      <c r="O4342">
        <f t="shared" si="604"/>
        <v>2022</v>
      </c>
      <c r="P4342" t="str">
        <f t="shared" si="605"/>
        <v>Aug</v>
      </c>
      <c r="Q4342" t="str">
        <f t="shared" si="606"/>
        <v>Aug-2022</v>
      </c>
      <c r="R4342" s="2" t="str">
        <f t="shared" si="611"/>
        <v>CHILDREN</v>
      </c>
    </row>
    <row r="4343" spans="1:18" x14ac:dyDescent="0.35">
      <c r="A4343" s="1">
        <v>45265</v>
      </c>
      <c r="B4343" t="s">
        <v>4375</v>
      </c>
      <c r="C4343">
        <v>2</v>
      </c>
      <c r="D4343" t="s">
        <v>9</v>
      </c>
      <c r="E4343" t="s">
        <v>35</v>
      </c>
      <c r="F4343" t="s">
        <v>16</v>
      </c>
      <c r="G4343" s="6">
        <f>VLOOKUP(F4343,S$11:$T$15, 2, FALSE)</f>
        <v>2509.1716796874998</v>
      </c>
      <c r="H4343" t="s">
        <v>28</v>
      </c>
      <c r="I4343" s="2">
        <v>2150.5300000000002</v>
      </c>
      <c r="J4343" t="str">
        <f t="shared" si="607"/>
        <v>0-17</v>
      </c>
      <c r="K4343" s="2">
        <f t="shared" si="603"/>
        <v>2365.5830000000005</v>
      </c>
      <c r="L4343" s="2">
        <f t="shared" si="608"/>
        <v>2366</v>
      </c>
      <c r="M4343" s="2">
        <f t="shared" si="609"/>
        <v>2366</v>
      </c>
      <c r="N4343" s="2">
        <f t="shared" si="610"/>
        <v>2365</v>
      </c>
      <c r="O4343">
        <f t="shared" si="604"/>
        <v>2023</v>
      </c>
      <c r="P4343" t="str">
        <f t="shared" si="605"/>
        <v>Dec</v>
      </c>
      <c r="Q4343" t="str">
        <f t="shared" si="606"/>
        <v>Dec-2023</v>
      </c>
      <c r="R4343" s="2" t="str">
        <f t="shared" si="611"/>
        <v>CHILDREN</v>
      </c>
    </row>
    <row r="4344" spans="1:18" x14ac:dyDescent="0.35">
      <c r="A4344" s="1">
        <v>44598</v>
      </c>
      <c r="B4344" t="s">
        <v>4376</v>
      </c>
      <c r="C4344">
        <v>30</v>
      </c>
      <c r="D4344" t="s">
        <v>21</v>
      </c>
      <c r="E4344" t="s">
        <v>22</v>
      </c>
      <c r="F4344" t="s">
        <v>11</v>
      </c>
      <c r="G4344" s="6">
        <f>VLOOKUP(F4344,S$11:$T$15, 2, FALSE)</f>
        <v>2503.6022787783868</v>
      </c>
      <c r="H4344" t="s">
        <v>67</v>
      </c>
      <c r="I4344" s="2">
        <v>3140.53</v>
      </c>
      <c r="J4344" t="str">
        <f t="shared" si="607"/>
        <v>18-39</v>
      </c>
      <c r="K4344" s="2">
        <f t="shared" si="603"/>
        <v>3454.5830000000005</v>
      </c>
      <c r="L4344" s="2">
        <f t="shared" si="608"/>
        <v>3455</v>
      </c>
      <c r="M4344" s="2">
        <f t="shared" si="609"/>
        <v>3455</v>
      </c>
      <c r="N4344" s="2">
        <f t="shared" si="610"/>
        <v>3454</v>
      </c>
      <c r="O4344">
        <f t="shared" si="604"/>
        <v>2022</v>
      </c>
      <c r="P4344" t="str">
        <f t="shared" si="605"/>
        <v>Feb</v>
      </c>
      <c r="Q4344" t="str">
        <f t="shared" si="606"/>
        <v>Feb-2022</v>
      </c>
      <c r="R4344" s="2" t="str">
        <f t="shared" si="611"/>
        <v>ADULTS</v>
      </c>
    </row>
    <row r="4345" spans="1:18" x14ac:dyDescent="0.35">
      <c r="A4345" s="1">
        <v>44615</v>
      </c>
      <c r="B4345" t="s">
        <v>4377</v>
      </c>
      <c r="C4345">
        <v>19</v>
      </c>
      <c r="D4345" t="s">
        <v>9</v>
      </c>
      <c r="E4345" t="s">
        <v>22</v>
      </c>
      <c r="F4345" t="s">
        <v>16</v>
      </c>
      <c r="G4345" s="6">
        <f>VLOOKUP(F4345,S$11:$T$15, 2, FALSE)</f>
        <v>2509.1716796874998</v>
      </c>
      <c r="H4345" t="s">
        <v>28</v>
      </c>
      <c r="I4345" s="2">
        <v>1062.78</v>
      </c>
      <c r="J4345" t="str">
        <f t="shared" si="607"/>
        <v>18-39</v>
      </c>
      <c r="K4345" s="2">
        <f t="shared" si="603"/>
        <v>1169.058</v>
      </c>
      <c r="L4345" s="2">
        <f t="shared" si="608"/>
        <v>1169</v>
      </c>
      <c r="M4345" s="2">
        <f t="shared" si="609"/>
        <v>1170</v>
      </c>
      <c r="N4345" s="2">
        <f t="shared" si="610"/>
        <v>1169</v>
      </c>
      <c r="O4345">
        <f t="shared" si="604"/>
        <v>2022</v>
      </c>
      <c r="P4345" t="str">
        <f t="shared" si="605"/>
        <v>Feb</v>
      </c>
      <c r="Q4345" t="str">
        <f t="shared" si="606"/>
        <v>Feb-2022</v>
      </c>
      <c r="R4345" s="2" t="str">
        <f t="shared" si="611"/>
        <v>ADULTS</v>
      </c>
    </row>
    <row r="4346" spans="1:18" x14ac:dyDescent="0.35">
      <c r="A4346" s="1">
        <v>44612</v>
      </c>
      <c r="B4346" t="s">
        <v>4378</v>
      </c>
      <c r="C4346">
        <v>39</v>
      </c>
      <c r="D4346" t="s">
        <v>9</v>
      </c>
      <c r="E4346" t="s">
        <v>25</v>
      </c>
      <c r="F4346" t="s">
        <v>16</v>
      </c>
      <c r="G4346" s="6">
        <f>VLOOKUP(F4346,S$11:$T$15, 2, FALSE)</f>
        <v>2509.1716796874998</v>
      </c>
      <c r="H4346" t="s">
        <v>17</v>
      </c>
      <c r="I4346" s="2">
        <v>1113.5</v>
      </c>
      <c r="J4346" t="str">
        <f t="shared" si="607"/>
        <v>18-39</v>
      </c>
      <c r="K4346" s="2">
        <f t="shared" si="603"/>
        <v>1224.8500000000001</v>
      </c>
      <c r="L4346" s="2">
        <f t="shared" si="608"/>
        <v>1225</v>
      </c>
      <c r="M4346" s="2">
        <f t="shared" si="609"/>
        <v>1225</v>
      </c>
      <c r="N4346" s="2">
        <f t="shared" si="610"/>
        <v>1224</v>
      </c>
      <c r="O4346">
        <f t="shared" si="604"/>
        <v>2022</v>
      </c>
      <c r="P4346" t="str">
        <f t="shared" si="605"/>
        <v>Feb</v>
      </c>
      <c r="Q4346" t="str">
        <f t="shared" si="606"/>
        <v>Feb-2022</v>
      </c>
      <c r="R4346" s="2" t="str">
        <f t="shared" si="611"/>
        <v>ADULTS</v>
      </c>
    </row>
    <row r="4347" spans="1:18" x14ac:dyDescent="0.35">
      <c r="A4347" s="1">
        <v>44726</v>
      </c>
      <c r="B4347" t="s">
        <v>4379</v>
      </c>
      <c r="C4347">
        <v>99</v>
      </c>
      <c r="D4347" t="s">
        <v>9</v>
      </c>
      <c r="E4347" t="s">
        <v>10</v>
      </c>
      <c r="F4347" t="s">
        <v>23</v>
      </c>
      <c r="G4347" s="6">
        <f>VLOOKUP(F4347,S$11:$T$15, 2, FALSE)</f>
        <v>2440.2966694490819</v>
      </c>
      <c r="H4347" t="s">
        <v>17</v>
      </c>
      <c r="I4347" s="2">
        <v>1507.32</v>
      </c>
      <c r="J4347" t="str">
        <f t="shared" si="607"/>
        <v>&gt;59</v>
      </c>
      <c r="K4347" s="2">
        <f t="shared" si="603"/>
        <v>1658.0520000000001</v>
      </c>
      <c r="L4347" s="2">
        <f t="shared" si="608"/>
        <v>1658</v>
      </c>
      <c r="M4347" s="2">
        <f t="shared" si="609"/>
        <v>1659</v>
      </c>
      <c r="N4347" s="2">
        <f t="shared" si="610"/>
        <v>1658</v>
      </c>
      <c r="O4347">
        <f t="shared" si="604"/>
        <v>2022</v>
      </c>
      <c r="P4347" t="str">
        <f t="shared" si="605"/>
        <v>Jun</v>
      </c>
      <c r="Q4347" t="str">
        <f t="shared" si="606"/>
        <v>Jun-2022</v>
      </c>
      <c r="R4347" s="2" t="str">
        <f t="shared" si="611"/>
        <v>ADULTS</v>
      </c>
    </row>
    <row r="4348" spans="1:18" x14ac:dyDescent="0.35">
      <c r="A4348" s="1">
        <v>44929</v>
      </c>
      <c r="B4348" t="s">
        <v>4380</v>
      </c>
      <c r="C4348">
        <v>71</v>
      </c>
      <c r="D4348" t="s">
        <v>21</v>
      </c>
      <c r="E4348" t="s">
        <v>35</v>
      </c>
      <c r="F4348" t="s">
        <v>16</v>
      </c>
      <c r="G4348" s="6">
        <f>VLOOKUP(F4348,S$11:$T$15, 2, FALSE)</f>
        <v>2509.1716796874998</v>
      </c>
      <c r="H4348" t="s">
        <v>12</v>
      </c>
      <c r="I4348" s="2">
        <v>1885.62</v>
      </c>
      <c r="J4348" t="str">
        <f t="shared" si="607"/>
        <v>&gt;59</v>
      </c>
      <c r="K4348" s="2">
        <f t="shared" si="603"/>
        <v>2074.1820000000002</v>
      </c>
      <c r="L4348" s="2">
        <f t="shared" si="608"/>
        <v>2074</v>
      </c>
      <c r="M4348" s="2">
        <f t="shared" si="609"/>
        <v>2075</v>
      </c>
      <c r="N4348" s="2">
        <f t="shared" si="610"/>
        <v>2074</v>
      </c>
      <c r="O4348">
        <f t="shared" si="604"/>
        <v>2023</v>
      </c>
      <c r="P4348" t="str">
        <f t="shared" si="605"/>
        <v>Jan</v>
      </c>
      <c r="Q4348" t="str">
        <f t="shared" si="606"/>
        <v>Jan-2023</v>
      </c>
      <c r="R4348" s="2" t="str">
        <f t="shared" si="611"/>
        <v>ADULTS</v>
      </c>
    </row>
    <row r="4349" spans="1:18" x14ac:dyDescent="0.35">
      <c r="A4349" s="1">
        <v>45175</v>
      </c>
      <c r="B4349" t="s">
        <v>4381</v>
      </c>
      <c r="C4349">
        <v>86</v>
      </c>
      <c r="D4349" t="s">
        <v>14</v>
      </c>
      <c r="E4349" t="s">
        <v>35</v>
      </c>
      <c r="F4349" t="s">
        <v>11</v>
      </c>
      <c r="G4349" s="6">
        <f>VLOOKUP(F4349,S$11:$T$15, 2, FALSE)</f>
        <v>2503.6022787783868</v>
      </c>
      <c r="H4349" t="s">
        <v>12</v>
      </c>
      <c r="I4349" s="2">
        <v>362.13</v>
      </c>
      <c r="J4349" t="str">
        <f t="shared" si="607"/>
        <v>&gt;59</v>
      </c>
      <c r="K4349" s="2">
        <f t="shared" si="603"/>
        <v>398.34300000000002</v>
      </c>
      <c r="L4349" s="2">
        <f t="shared" si="608"/>
        <v>398</v>
      </c>
      <c r="M4349" s="2">
        <f t="shared" si="609"/>
        <v>399</v>
      </c>
      <c r="N4349" s="2">
        <f t="shared" si="610"/>
        <v>398</v>
      </c>
      <c r="O4349">
        <f t="shared" si="604"/>
        <v>2023</v>
      </c>
      <c r="P4349" t="str">
        <f t="shared" si="605"/>
        <v>Sep</v>
      </c>
      <c r="Q4349" t="str">
        <f t="shared" si="606"/>
        <v>Sep-2023</v>
      </c>
      <c r="R4349" s="2" t="str">
        <f t="shared" si="611"/>
        <v>ADULTS</v>
      </c>
    </row>
    <row r="4350" spans="1:18" x14ac:dyDescent="0.35">
      <c r="A4350" s="1">
        <v>44626</v>
      </c>
      <c r="B4350" t="s">
        <v>4382</v>
      </c>
      <c r="C4350">
        <v>7</v>
      </c>
      <c r="D4350" t="s">
        <v>14</v>
      </c>
      <c r="E4350" t="s">
        <v>10</v>
      </c>
      <c r="F4350" t="s">
        <v>23</v>
      </c>
      <c r="G4350" s="6">
        <f>VLOOKUP(F4350,S$11:$T$15, 2, FALSE)</f>
        <v>2440.2966694490819</v>
      </c>
      <c r="H4350" t="s">
        <v>37</v>
      </c>
      <c r="I4350" s="2">
        <v>3889.16</v>
      </c>
      <c r="J4350" t="str">
        <f t="shared" si="607"/>
        <v>0-17</v>
      </c>
      <c r="K4350" s="2">
        <f t="shared" si="603"/>
        <v>4278.076</v>
      </c>
      <c r="L4350" s="2">
        <f t="shared" si="608"/>
        <v>4278</v>
      </c>
      <c r="M4350" s="2">
        <f t="shared" si="609"/>
        <v>4279</v>
      </c>
      <c r="N4350" s="2">
        <f t="shared" si="610"/>
        <v>4278</v>
      </c>
      <c r="O4350">
        <f t="shared" si="604"/>
        <v>2022</v>
      </c>
      <c r="P4350" t="str">
        <f t="shared" si="605"/>
        <v>Mar</v>
      </c>
      <c r="Q4350" t="str">
        <f t="shared" si="606"/>
        <v>Mar-2022</v>
      </c>
      <c r="R4350" s="2" t="str">
        <f t="shared" si="611"/>
        <v>CHILDREN</v>
      </c>
    </row>
    <row r="4351" spans="1:18" x14ac:dyDescent="0.35">
      <c r="A4351" s="1">
        <v>44984</v>
      </c>
      <c r="B4351" t="s">
        <v>4383</v>
      </c>
      <c r="C4351">
        <v>53</v>
      </c>
      <c r="D4351" t="s">
        <v>21</v>
      </c>
      <c r="E4351" t="s">
        <v>22</v>
      </c>
      <c r="F4351" t="s">
        <v>16</v>
      </c>
      <c r="G4351" s="6">
        <f>VLOOKUP(F4351,S$11:$T$15, 2, FALSE)</f>
        <v>2509.1716796874998</v>
      </c>
      <c r="H4351" t="s">
        <v>28</v>
      </c>
      <c r="I4351" s="2">
        <v>1543.89</v>
      </c>
      <c r="J4351" t="str">
        <f t="shared" si="607"/>
        <v>40-59</v>
      </c>
      <c r="K4351" s="2">
        <f t="shared" si="603"/>
        <v>1698.2790000000002</v>
      </c>
      <c r="L4351" s="2">
        <f t="shared" si="608"/>
        <v>1698</v>
      </c>
      <c r="M4351" s="2">
        <f t="shared" si="609"/>
        <v>1699</v>
      </c>
      <c r="N4351" s="2">
        <f t="shared" si="610"/>
        <v>1698</v>
      </c>
      <c r="O4351">
        <f t="shared" si="604"/>
        <v>2023</v>
      </c>
      <c r="P4351" t="str">
        <f t="shared" si="605"/>
        <v>Feb</v>
      </c>
      <c r="Q4351" t="str">
        <f t="shared" si="606"/>
        <v>Feb-2023</v>
      </c>
      <c r="R4351" s="2" t="str">
        <f t="shared" si="611"/>
        <v>ADULTS</v>
      </c>
    </row>
    <row r="4352" spans="1:18" x14ac:dyDescent="0.35">
      <c r="A4352" s="1">
        <v>44867</v>
      </c>
      <c r="B4352" t="s">
        <v>4384</v>
      </c>
      <c r="C4352">
        <v>58</v>
      </c>
      <c r="D4352" t="s">
        <v>21</v>
      </c>
      <c r="E4352" t="s">
        <v>27</v>
      </c>
      <c r="F4352" t="s">
        <v>16</v>
      </c>
      <c r="G4352" s="6">
        <f>VLOOKUP(F4352,S$11:$T$15, 2, FALSE)</f>
        <v>2509.1716796874998</v>
      </c>
      <c r="H4352" t="s">
        <v>40</v>
      </c>
      <c r="I4352" s="2">
        <v>852.21</v>
      </c>
      <c r="J4352" t="str">
        <f t="shared" si="607"/>
        <v>40-59</v>
      </c>
      <c r="K4352" s="2">
        <f t="shared" si="603"/>
        <v>937.43100000000015</v>
      </c>
      <c r="L4352" s="2">
        <f t="shared" si="608"/>
        <v>937</v>
      </c>
      <c r="M4352" s="2">
        <f t="shared" si="609"/>
        <v>938</v>
      </c>
      <c r="N4352" s="2">
        <f t="shared" si="610"/>
        <v>937</v>
      </c>
      <c r="O4352">
        <f t="shared" si="604"/>
        <v>2022</v>
      </c>
      <c r="P4352" t="str">
        <f t="shared" si="605"/>
        <v>Nov</v>
      </c>
      <c r="Q4352" t="str">
        <f t="shared" si="606"/>
        <v>Nov-2022</v>
      </c>
      <c r="R4352" s="2" t="str">
        <f t="shared" si="611"/>
        <v>ADULTS</v>
      </c>
    </row>
    <row r="4353" spans="1:18" x14ac:dyDescent="0.35">
      <c r="A4353" s="1">
        <v>44614</v>
      </c>
      <c r="B4353" t="s">
        <v>4385</v>
      </c>
      <c r="C4353">
        <v>92</v>
      </c>
      <c r="D4353" t="s">
        <v>21</v>
      </c>
      <c r="E4353" t="s">
        <v>19</v>
      </c>
      <c r="F4353" t="s">
        <v>30</v>
      </c>
      <c r="G4353" s="6">
        <f>VLOOKUP(F4353,S$11:$T$15, 2, FALSE)</f>
        <v>2496.7676064257025</v>
      </c>
      <c r="H4353" t="s">
        <v>37</v>
      </c>
      <c r="I4353" s="2">
        <v>396.14</v>
      </c>
      <c r="J4353" t="str">
        <f t="shared" si="607"/>
        <v>&gt;59</v>
      </c>
      <c r="K4353" s="2">
        <f t="shared" si="603"/>
        <v>435.75400000000002</v>
      </c>
      <c r="L4353" s="2">
        <f t="shared" si="608"/>
        <v>436</v>
      </c>
      <c r="M4353" s="2">
        <f t="shared" si="609"/>
        <v>436</v>
      </c>
      <c r="N4353" s="2">
        <f t="shared" si="610"/>
        <v>435</v>
      </c>
      <c r="O4353">
        <f t="shared" si="604"/>
        <v>2022</v>
      </c>
      <c r="P4353" t="str">
        <f t="shared" si="605"/>
        <v>Feb</v>
      </c>
      <c r="Q4353" t="str">
        <f t="shared" si="606"/>
        <v>Feb-2022</v>
      </c>
      <c r="R4353" s="2" t="str">
        <f t="shared" si="611"/>
        <v>ADULTS</v>
      </c>
    </row>
    <row r="4354" spans="1:18" x14ac:dyDescent="0.35">
      <c r="A4354" s="1">
        <v>44638</v>
      </c>
      <c r="B4354" t="s">
        <v>4386</v>
      </c>
      <c r="C4354">
        <v>92</v>
      </c>
      <c r="D4354" t="s">
        <v>9</v>
      </c>
      <c r="E4354" t="s">
        <v>19</v>
      </c>
      <c r="F4354" t="s">
        <v>30</v>
      </c>
      <c r="G4354" s="6">
        <f>VLOOKUP(F4354,S$11:$T$15, 2, FALSE)</f>
        <v>2496.7676064257025</v>
      </c>
      <c r="H4354" t="s">
        <v>40</v>
      </c>
      <c r="I4354" s="2">
        <v>2638.17</v>
      </c>
      <c r="J4354" t="str">
        <f t="shared" si="607"/>
        <v>&gt;59</v>
      </c>
      <c r="K4354" s="2">
        <f t="shared" ref="K4354:K4417" si="612">I4354*1.1</f>
        <v>2901.9870000000005</v>
      </c>
      <c r="L4354" s="2">
        <f t="shared" si="608"/>
        <v>2902</v>
      </c>
      <c r="M4354" s="2">
        <f t="shared" si="609"/>
        <v>2902</v>
      </c>
      <c r="N4354" s="2">
        <f t="shared" si="610"/>
        <v>2901</v>
      </c>
      <c r="O4354">
        <f t="shared" ref="O4354:O4417" si="613">YEAR(A4354)</f>
        <v>2022</v>
      </c>
      <c r="P4354" t="str">
        <f t="shared" ref="P4354:P4417" si="614">TEXT(A4354, "MMM")</f>
        <v>Mar</v>
      </c>
      <c r="Q4354" t="str">
        <f t="shared" ref="Q4354:Q4417" si="615">TEXT(A4354, "MMM-YYYY")</f>
        <v>Mar-2022</v>
      </c>
      <c r="R4354" s="2" t="str">
        <f t="shared" si="611"/>
        <v>ADULTS</v>
      </c>
    </row>
    <row r="4355" spans="1:18" x14ac:dyDescent="0.35">
      <c r="A4355" s="1">
        <v>44638</v>
      </c>
      <c r="B4355" t="s">
        <v>4387</v>
      </c>
      <c r="C4355">
        <v>38</v>
      </c>
      <c r="D4355" t="s">
        <v>21</v>
      </c>
      <c r="E4355" t="s">
        <v>27</v>
      </c>
      <c r="F4355" t="s">
        <v>11</v>
      </c>
      <c r="G4355" s="6">
        <f>VLOOKUP(F4355,S$11:$T$15, 2, FALSE)</f>
        <v>2503.6022787783868</v>
      </c>
      <c r="H4355" t="s">
        <v>40</v>
      </c>
      <c r="I4355" s="2">
        <v>4909.67</v>
      </c>
      <c r="J4355" t="str">
        <f t="shared" ref="J4355:J4418" si="616">IF(C4355&lt;=17,"0-17",IF(C4355&lt;=39, "18-39", IF(C4355&lt;=59, "40-59", "&gt;59")))</f>
        <v>18-39</v>
      </c>
      <c r="K4355" s="2">
        <f t="shared" si="612"/>
        <v>5400.6370000000006</v>
      </c>
      <c r="L4355" s="2">
        <f t="shared" ref="L4355:L4418" si="617">ROUND(K4355, 0)</f>
        <v>5401</v>
      </c>
      <c r="M4355" s="2">
        <f t="shared" ref="M4355:M4418" si="618">ROUNDUP(K4355, 0)</f>
        <v>5401</v>
      </c>
      <c r="N4355" s="2">
        <f t="shared" ref="N4355:N4418" si="619">ROUNDDOWN(K4355,0)</f>
        <v>5400</v>
      </c>
      <c r="O4355">
        <f t="shared" si="613"/>
        <v>2022</v>
      </c>
      <c r="P4355" t="str">
        <f t="shared" si="614"/>
        <v>Mar</v>
      </c>
      <c r="Q4355" t="str">
        <f t="shared" si="615"/>
        <v>Mar-2022</v>
      </c>
      <c r="R4355" s="2" t="str">
        <f t="shared" ref="R4355:R4418" si="620">IF(C4355&gt;=18, "ADULTS", "CHILDREN")</f>
        <v>ADULTS</v>
      </c>
    </row>
    <row r="4356" spans="1:18" x14ac:dyDescent="0.35">
      <c r="A4356" s="1">
        <v>45196</v>
      </c>
      <c r="B4356" t="s">
        <v>4388</v>
      </c>
      <c r="C4356">
        <v>60</v>
      </c>
      <c r="D4356" t="s">
        <v>14</v>
      </c>
      <c r="E4356" t="s">
        <v>35</v>
      </c>
      <c r="F4356" t="s">
        <v>16</v>
      </c>
      <c r="G4356" s="6">
        <f>VLOOKUP(F4356,S$11:$T$15, 2, FALSE)</f>
        <v>2509.1716796874998</v>
      </c>
      <c r="H4356" t="s">
        <v>37</v>
      </c>
      <c r="I4356" s="2">
        <v>4308.5</v>
      </c>
      <c r="J4356" t="str">
        <f t="shared" si="616"/>
        <v>&gt;59</v>
      </c>
      <c r="K4356" s="2">
        <f t="shared" si="612"/>
        <v>4739.3500000000004</v>
      </c>
      <c r="L4356" s="2">
        <f t="shared" si="617"/>
        <v>4739</v>
      </c>
      <c r="M4356" s="2">
        <f t="shared" si="618"/>
        <v>4740</v>
      </c>
      <c r="N4356" s="2">
        <f t="shared" si="619"/>
        <v>4739</v>
      </c>
      <c r="O4356">
        <f t="shared" si="613"/>
        <v>2023</v>
      </c>
      <c r="P4356" t="str">
        <f t="shared" si="614"/>
        <v>Sep</v>
      </c>
      <c r="Q4356" t="str">
        <f t="shared" si="615"/>
        <v>Sep-2023</v>
      </c>
      <c r="R4356" s="2" t="str">
        <f t="shared" si="620"/>
        <v>ADULTS</v>
      </c>
    </row>
    <row r="4357" spans="1:18" x14ac:dyDescent="0.35">
      <c r="A4357" s="1">
        <v>44678</v>
      </c>
      <c r="B4357" t="s">
        <v>4389</v>
      </c>
      <c r="C4357">
        <v>81</v>
      </c>
      <c r="D4357" t="s">
        <v>21</v>
      </c>
      <c r="E4357" t="s">
        <v>19</v>
      </c>
      <c r="F4357" t="s">
        <v>16</v>
      </c>
      <c r="G4357" s="6">
        <f>VLOOKUP(F4357,S$11:$T$15, 2, FALSE)</f>
        <v>2509.1716796874998</v>
      </c>
      <c r="H4357" t="s">
        <v>17</v>
      </c>
      <c r="I4357" s="2">
        <v>1530.3</v>
      </c>
      <c r="J4357" t="str">
        <f t="shared" si="616"/>
        <v>&gt;59</v>
      </c>
      <c r="K4357" s="2">
        <f t="shared" si="612"/>
        <v>1683.3300000000002</v>
      </c>
      <c r="L4357" s="2">
        <f t="shared" si="617"/>
        <v>1683</v>
      </c>
      <c r="M4357" s="2">
        <f t="shared" si="618"/>
        <v>1684</v>
      </c>
      <c r="N4357" s="2">
        <f t="shared" si="619"/>
        <v>1683</v>
      </c>
      <c r="O4357">
        <f t="shared" si="613"/>
        <v>2022</v>
      </c>
      <c r="P4357" t="str">
        <f t="shared" si="614"/>
        <v>Apr</v>
      </c>
      <c r="Q4357" t="str">
        <f t="shared" si="615"/>
        <v>Apr-2022</v>
      </c>
      <c r="R4357" s="2" t="str">
        <f t="shared" si="620"/>
        <v>ADULTS</v>
      </c>
    </row>
    <row r="4358" spans="1:18" x14ac:dyDescent="0.35">
      <c r="A4358" s="1">
        <v>44725</v>
      </c>
      <c r="B4358" t="s">
        <v>4390</v>
      </c>
      <c r="C4358">
        <v>91</v>
      </c>
      <c r="D4358" t="s">
        <v>21</v>
      </c>
      <c r="E4358" t="s">
        <v>27</v>
      </c>
      <c r="F4358" t="s">
        <v>16</v>
      </c>
      <c r="G4358" s="6">
        <f>VLOOKUP(F4358,S$11:$T$15, 2, FALSE)</f>
        <v>2509.1716796874998</v>
      </c>
      <c r="H4358" t="s">
        <v>28</v>
      </c>
      <c r="I4358" s="2">
        <v>4061.62</v>
      </c>
      <c r="J4358" t="str">
        <f t="shared" si="616"/>
        <v>&gt;59</v>
      </c>
      <c r="K4358" s="2">
        <f t="shared" si="612"/>
        <v>4467.7820000000002</v>
      </c>
      <c r="L4358" s="2">
        <f t="shared" si="617"/>
        <v>4468</v>
      </c>
      <c r="M4358" s="2">
        <f t="shared" si="618"/>
        <v>4468</v>
      </c>
      <c r="N4358" s="2">
        <f t="shared" si="619"/>
        <v>4467</v>
      </c>
      <c r="O4358">
        <f t="shared" si="613"/>
        <v>2022</v>
      </c>
      <c r="P4358" t="str">
        <f t="shared" si="614"/>
        <v>Jun</v>
      </c>
      <c r="Q4358" t="str">
        <f t="shared" si="615"/>
        <v>Jun-2022</v>
      </c>
      <c r="R4358" s="2" t="str">
        <f t="shared" si="620"/>
        <v>ADULTS</v>
      </c>
    </row>
    <row r="4359" spans="1:18" x14ac:dyDescent="0.35">
      <c r="A4359" s="1">
        <v>44764</v>
      </c>
      <c r="B4359" t="s">
        <v>4391</v>
      </c>
      <c r="C4359">
        <v>5</v>
      </c>
      <c r="D4359" t="s">
        <v>14</v>
      </c>
      <c r="E4359" t="s">
        <v>33</v>
      </c>
      <c r="F4359" t="s">
        <v>23</v>
      </c>
      <c r="G4359" s="6">
        <f>VLOOKUP(F4359,S$11:$T$15, 2, FALSE)</f>
        <v>2440.2966694490819</v>
      </c>
      <c r="H4359" t="s">
        <v>40</v>
      </c>
      <c r="I4359" s="2">
        <v>4070.95</v>
      </c>
      <c r="J4359" t="str">
        <f t="shared" si="616"/>
        <v>0-17</v>
      </c>
      <c r="K4359" s="2">
        <f t="shared" si="612"/>
        <v>4478.0450000000001</v>
      </c>
      <c r="L4359" s="2">
        <f t="shared" si="617"/>
        <v>4478</v>
      </c>
      <c r="M4359" s="2">
        <f t="shared" si="618"/>
        <v>4479</v>
      </c>
      <c r="N4359" s="2">
        <f t="shared" si="619"/>
        <v>4478</v>
      </c>
      <c r="O4359">
        <f t="shared" si="613"/>
        <v>2022</v>
      </c>
      <c r="P4359" t="str">
        <f t="shared" si="614"/>
        <v>Jul</v>
      </c>
      <c r="Q4359" t="str">
        <f t="shared" si="615"/>
        <v>Jul-2022</v>
      </c>
      <c r="R4359" s="2" t="str">
        <f t="shared" si="620"/>
        <v>CHILDREN</v>
      </c>
    </row>
    <row r="4360" spans="1:18" x14ac:dyDescent="0.35">
      <c r="A4360" s="1">
        <v>45007</v>
      </c>
      <c r="B4360" t="s">
        <v>4392</v>
      </c>
      <c r="C4360">
        <v>74</v>
      </c>
      <c r="D4360" t="s">
        <v>21</v>
      </c>
      <c r="E4360" t="s">
        <v>25</v>
      </c>
      <c r="F4360" t="s">
        <v>11</v>
      </c>
      <c r="G4360" s="6">
        <f>VLOOKUP(F4360,S$11:$T$15, 2, FALSE)</f>
        <v>2503.6022787783868</v>
      </c>
      <c r="H4360" t="s">
        <v>12</v>
      </c>
      <c r="I4360" s="2">
        <v>2696.36</v>
      </c>
      <c r="J4360" t="str">
        <f t="shared" si="616"/>
        <v>&gt;59</v>
      </c>
      <c r="K4360" s="2">
        <f t="shared" si="612"/>
        <v>2965.9960000000005</v>
      </c>
      <c r="L4360" s="2">
        <f t="shared" si="617"/>
        <v>2966</v>
      </c>
      <c r="M4360" s="2">
        <f t="shared" si="618"/>
        <v>2966</v>
      </c>
      <c r="N4360" s="2">
        <f t="shared" si="619"/>
        <v>2965</v>
      </c>
      <c r="O4360">
        <f t="shared" si="613"/>
        <v>2023</v>
      </c>
      <c r="P4360" t="str">
        <f t="shared" si="614"/>
        <v>Mar</v>
      </c>
      <c r="Q4360" t="str">
        <f t="shared" si="615"/>
        <v>Mar-2023</v>
      </c>
      <c r="R4360" s="2" t="str">
        <f t="shared" si="620"/>
        <v>ADULTS</v>
      </c>
    </row>
    <row r="4361" spans="1:18" x14ac:dyDescent="0.35">
      <c r="A4361" s="1">
        <v>44583</v>
      </c>
      <c r="B4361" t="s">
        <v>4393</v>
      </c>
      <c r="C4361">
        <v>98</v>
      </c>
      <c r="D4361" t="s">
        <v>14</v>
      </c>
      <c r="E4361" t="s">
        <v>33</v>
      </c>
      <c r="F4361" t="s">
        <v>11</v>
      </c>
      <c r="G4361" s="6">
        <f>VLOOKUP(F4361,S$11:$T$15, 2, FALSE)</f>
        <v>2503.6022787783868</v>
      </c>
      <c r="H4361" t="s">
        <v>37</v>
      </c>
      <c r="I4361" s="2">
        <v>3550.78</v>
      </c>
      <c r="J4361" t="str">
        <f t="shared" si="616"/>
        <v>&gt;59</v>
      </c>
      <c r="K4361" s="2">
        <f t="shared" si="612"/>
        <v>3905.8580000000006</v>
      </c>
      <c r="L4361" s="2">
        <f t="shared" si="617"/>
        <v>3906</v>
      </c>
      <c r="M4361" s="2">
        <f t="shared" si="618"/>
        <v>3906</v>
      </c>
      <c r="N4361" s="2">
        <f t="shared" si="619"/>
        <v>3905</v>
      </c>
      <c r="O4361">
        <f t="shared" si="613"/>
        <v>2022</v>
      </c>
      <c r="P4361" t="str">
        <f t="shared" si="614"/>
        <v>Jan</v>
      </c>
      <c r="Q4361" t="str">
        <f t="shared" si="615"/>
        <v>Jan-2022</v>
      </c>
      <c r="R4361" s="2" t="str">
        <f t="shared" si="620"/>
        <v>ADULTS</v>
      </c>
    </row>
    <row r="4362" spans="1:18" x14ac:dyDescent="0.35">
      <c r="A4362" s="1">
        <v>44656</v>
      </c>
      <c r="B4362" t="s">
        <v>4394</v>
      </c>
      <c r="C4362">
        <v>87</v>
      </c>
      <c r="D4362" t="s">
        <v>21</v>
      </c>
      <c r="E4362" t="s">
        <v>22</v>
      </c>
      <c r="F4362" t="s">
        <v>30</v>
      </c>
      <c r="G4362" s="6">
        <f>VLOOKUP(F4362,S$11:$T$15, 2, FALSE)</f>
        <v>2496.7676064257025</v>
      </c>
      <c r="H4362" t="s">
        <v>28</v>
      </c>
      <c r="I4362" s="2">
        <v>4257.1499999999996</v>
      </c>
      <c r="J4362" t="str">
        <f t="shared" si="616"/>
        <v>&gt;59</v>
      </c>
      <c r="K4362" s="2">
        <f t="shared" si="612"/>
        <v>4682.8649999999998</v>
      </c>
      <c r="L4362" s="2">
        <f t="shared" si="617"/>
        <v>4683</v>
      </c>
      <c r="M4362" s="2">
        <f t="shared" si="618"/>
        <v>4683</v>
      </c>
      <c r="N4362" s="2">
        <f t="shared" si="619"/>
        <v>4682</v>
      </c>
      <c r="O4362">
        <f t="shared" si="613"/>
        <v>2022</v>
      </c>
      <c r="P4362" t="str">
        <f t="shared" si="614"/>
        <v>Apr</v>
      </c>
      <c r="Q4362" t="str">
        <f t="shared" si="615"/>
        <v>Apr-2022</v>
      </c>
      <c r="R4362" s="2" t="str">
        <f t="shared" si="620"/>
        <v>ADULTS</v>
      </c>
    </row>
    <row r="4363" spans="1:18" x14ac:dyDescent="0.35">
      <c r="A4363" s="1">
        <v>44969</v>
      </c>
      <c r="B4363" t="s">
        <v>4395</v>
      </c>
      <c r="C4363">
        <v>9</v>
      </c>
      <c r="D4363" t="s">
        <v>14</v>
      </c>
      <c r="E4363" t="s">
        <v>35</v>
      </c>
      <c r="F4363" t="s">
        <v>30</v>
      </c>
      <c r="G4363" s="6">
        <f>VLOOKUP(F4363,S$11:$T$15, 2, FALSE)</f>
        <v>2496.7676064257025</v>
      </c>
      <c r="H4363" t="s">
        <v>28</v>
      </c>
      <c r="I4363" s="2">
        <v>640.13</v>
      </c>
      <c r="J4363" t="str">
        <f t="shared" si="616"/>
        <v>0-17</v>
      </c>
      <c r="K4363" s="2">
        <f t="shared" si="612"/>
        <v>704.14300000000003</v>
      </c>
      <c r="L4363" s="2">
        <f t="shared" si="617"/>
        <v>704</v>
      </c>
      <c r="M4363" s="2">
        <f t="shared" si="618"/>
        <v>705</v>
      </c>
      <c r="N4363" s="2">
        <f t="shared" si="619"/>
        <v>704</v>
      </c>
      <c r="O4363">
        <f t="shared" si="613"/>
        <v>2023</v>
      </c>
      <c r="P4363" t="str">
        <f t="shared" si="614"/>
        <v>Feb</v>
      </c>
      <c r="Q4363" t="str">
        <f t="shared" si="615"/>
        <v>Feb-2023</v>
      </c>
      <c r="R4363" s="2" t="str">
        <f t="shared" si="620"/>
        <v>CHILDREN</v>
      </c>
    </row>
    <row r="4364" spans="1:18" x14ac:dyDescent="0.35">
      <c r="A4364" s="1">
        <v>44768</v>
      </c>
      <c r="B4364" t="s">
        <v>4396</v>
      </c>
      <c r="C4364">
        <v>90</v>
      </c>
      <c r="D4364" t="s">
        <v>9</v>
      </c>
      <c r="E4364" t="s">
        <v>10</v>
      </c>
      <c r="F4364" t="s">
        <v>23</v>
      </c>
      <c r="G4364" s="6">
        <f>VLOOKUP(F4364,S$11:$T$15, 2, FALSE)</f>
        <v>2440.2966694490819</v>
      </c>
      <c r="H4364" t="s">
        <v>37</v>
      </c>
      <c r="I4364" s="2">
        <v>252.98</v>
      </c>
      <c r="J4364" t="str">
        <f t="shared" si="616"/>
        <v>&gt;59</v>
      </c>
      <c r="K4364" s="2">
        <f t="shared" si="612"/>
        <v>278.27800000000002</v>
      </c>
      <c r="L4364" s="2">
        <f t="shared" si="617"/>
        <v>278</v>
      </c>
      <c r="M4364" s="2">
        <f t="shared" si="618"/>
        <v>279</v>
      </c>
      <c r="N4364" s="2">
        <f t="shared" si="619"/>
        <v>278</v>
      </c>
      <c r="O4364">
        <f t="shared" si="613"/>
        <v>2022</v>
      </c>
      <c r="P4364" t="str">
        <f t="shared" si="614"/>
        <v>Jul</v>
      </c>
      <c r="Q4364" t="str">
        <f t="shared" si="615"/>
        <v>Jul-2022</v>
      </c>
      <c r="R4364" s="2" t="str">
        <f t="shared" si="620"/>
        <v>ADULTS</v>
      </c>
    </row>
    <row r="4365" spans="1:18" x14ac:dyDescent="0.35">
      <c r="A4365" s="1">
        <v>44589</v>
      </c>
      <c r="B4365" t="s">
        <v>4397</v>
      </c>
      <c r="C4365">
        <v>66</v>
      </c>
      <c r="D4365" t="s">
        <v>14</v>
      </c>
      <c r="E4365" t="s">
        <v>25</v>
      </c>
      <c r="F4365" t="s">
        <v>30</v>
      </c>
      <c r="G4365" s="6">
        <f>VLOOKUP(F4365,S$11:$T$15, 2, FALSE)</f>
        <v>2496.7676064257025</v>
      </c>
      <c r="H4365" t="s">
        <v>12</v>
      </c>
      <c r="I4365" s="2">
        <v>2932.19</v>
      </c>
      <c r="J4365" t="str">
        <f t="shared" si="616"/>
        <v>&gt;59</v>
      </c>
      <c r="K4365" s="2">
        <f t="shared" si="612"/>
        <v>3225.4090000000001</v>
      </c>
      <c r="L4365" s="2">
        <f t="shared" si="617"/>
        <v>3225</v>
      </c>
      <c r="M4365" s="2">
        <f t="shared" si="618"/>
        <v>3226</v>
      </c>
      <c r="N4365" s="2">
        <f t="shared" si="619"/>
        <v>3225</v>
      </c>
      <c r="O4365">
        <f t="shared" si="613"/>
        <v>2022</v>
      </c>
      <c r="P4365" t="str">
        <f t="shared" si="614"/>
        <v>Jan</v>
      </c>
      <c r="Q4365" t="str">
        <f t="shared" si="615"/>
        <v>Jan-2022</v>
      </c>
      <c r="R4365" s="2" t="str">
        <f t="shared" si="620"/>
        <v>ADULTS</v>
      </c>
    </row>
    <row r="4366" spans="1:18" x14ac:dyDescent="0.35">
      <c r="A4366" s="1">
        <v>45149</v>
      </c>
      <c r="B4366" t="s">
        <v>4398</v>
      </c>
      <c r="C4366">
        <v>30</v>
      </c>
      <c r="D4366" t="s">
        <v>14</v>
      </c>
      <c r="E4366" t="s">
        <v>33</v>
      </c>
      <c r="F4366" t="s">
        <v>16</v>
      </c>
      <c r="G4366" s="6">
        <f>VLOOKUP(F4366,S$11:$T$15, 2, FALSE)</f>
        <v>2509.1716796874998</v>
      </c>
      <c r="H4366" t="s">
        <v>17</v>
      </c>
      <c r="I4366" s="2">
        <v>2767.11</v>
      </c>
      <c r="J4366" t="str">
        <f t="shared" si="616"/>
        <v>18-39</v>
      </c>
      <c r="K4366" s="2">
        <f t="shared" si="612"/>
        <v>3043.8210000000004</v>
      </c>
      <c r="L4366" s="2">
        <f t="shared" si="617"/>
        <v>3044</v>
      </c>
      <c r="M4366" s="2">
        <f t="shared" si="618"/>
        <v>3044</v>
      </c>
      <c r="N4366" s="2">
        <f t="shared" si="619"/>
        <v>3043</v>
      </c>
      <c r="O4366">
        <f t="shared" si="613"/>
        <v>2023</v>
      </c>
      <c r="P4366" t="str">
        <f t="shared" si="614"/>
        <v>Aug</v>
      </c>
      <c r="Q4366" t="str">
        <f t="shared" si="615"/>
        <v>Aug-2023</v>
      </c>
      <c r="R4366" s="2" t="str">
        <f t="shared" si="620"/>
        <v>ADULTS</v>
      </c>
    </row>
    <row r="4367" spans="1:18" x14ac:dyDescent="0.35">
      <c r="A4367" s="1">
        <v>45177</v>
      </c>
      <c r="B4367" t="s">
        <v>4399</v>
      </c>
      <c r="C4367">
        <v>0</v>
      </c>
      <c r="D4367" t="s">
        <v>14</v>
      </c>
      <c r="E4367" t="s">
        <v>35</v>
      </c>
      <c r="F4367" t="s">
        <v>11</v>
      </c>
      <c r="G4367" s="6">
        <f>VLOOKUP(F4367,S$11:$T$15, 2, FALSE)</f>
        <v>2503.6022787783868</v>
      </c>
      <c r="H4367" t="s">
        <v>37</v>
      </c>
      <c r="I4367" s="2">
        <v>1868.57</v>
      </c>
      <c r="J4367" t="str">
        <f t="shared" si="616"/>
        <v>0-17</v>
      </c>
      <c r="K4367" s="2">
        <f t="shared" si="612"/>
        <v>2055.4270000000001</v>
      </c>
      <c r="L4367" s="2">
        <f t="shared" si="617"/>
        <v>2055</v>
      </c>
      <c r="M4367" s="2">
        <f t="shared" si="618"/>
        <v>2056</v>
      </c>
      <c r="N4367" s="2">
        <f t="shared" si="619"/>
        <v>2055</v>
      </c>
      <c r="O4367">
        <f t="shared" si="613"/>
        <v>2023</v>
      </c>
      <c r="P4367" t="str">
        <f t="shared" si="614"/>
        <v>Sep</v>
      </c>
      <c r="Q4367" t="str">
        <f t="shared" si="615"/>
        <v>Sep-2023</v>
      </c>
      <c r="R4367" s="2" t="str">
        <f t="shared" si="620"/>
        <v>CHILDREN</v>
      </c>
    </row>
    <row r="4368" spans="1:18" x14ac:dyDescent="0.35">
      <c r="A4368" s="1">
        <v>45221</v>
      </c>
      <c r="B4368" t="s">
        <v>4400</v>
      </c>
      <c r="C4368">
        <v>73</v>
      </c>
      <c r="D4368" t="s">
        <v>14</v>
      </c>
      <c r="E4368" t="s">
        <v>19</v>
      </c>
      <c r="F4368" t="s">
        <v>30</v>
      </c>
      <c r="G4368" s="6">
        <f>VLOOKUP(F4368,S$11:$T$15, 2, FALSE)</f>
        <v>2496.7676064257025</v>
      </c>
      <c r="H4368" t="s">
        <v>17</v>
      </c>
      <c r="I4368" s="2">
        <v>1986.22</v>
      </c>
      <c r="J4368" t="str">
        <f t="shared" si="616"/>
        <v>&gt;59</v>
      </c>
      <c r="K4368" s="2">
        <f t="shared" si="612"/>
        <v>2184.8420000000001</v>
      </c>
      <c r="L4368" s="2">
        <f t="shared" si="617"/>
        <v>2185</v>
      </c>
      <c r="M4368" s="2">
        <f t="shared" si="618"/>
        <v>2185</v>
      </c>
      <c r="N4368" s="2">
        <f t="shared" si="619"/>
        <v>2184</v>
      </c>
      <c r="O4368">
        <f t="shared" si="613"/>
        <v>2023</v>
      </c>
      <c r="P4368" t="str">
        <f t="shared" si="614"/>
        <v>Oct</v>
      </c>
      <c r="Q4368" t="str">
        <f t="shared" si="615"/>
        <v>Oct-2023</v>
      </c>
      <c r="R4368" s="2" t="str">
        <f t="shared" si="620"/>
        <v>ADULTS</v>
      </c>
    </row>
    <row r="4369" spans="1:18" x14ac:dyDescent="0.35">
      <c r="A4369" s="1">
        <v>44750</v>
      </c>
      <c r="B4369" t="s">
        <v>4401</v>
      </c>
      <c r="C4369">
        <v>79</v>
      </c>
      <c r="D4369" t="s">
        <v>14</v>
      </c>
      <c r="E4369" t="s">
        <v>15</v>
      </c>
      <c r="F4369" t="s">
        <v>30</v>
      </c>
      <c r="G4369" s="6">
        <f>VLOOKUP(F4369,S$11:$T$15, 2, FALSE)</f>
        <v>2496.7676064257025</v>
      </c>
      <c r="H4369" t="s">
        <v>12</v>
      </c>
      <c r="I4369" s="2">
        <v>3670.37</v>
      </c>
      <c r="J4369" t="str">
        <f t="shared" si="616"/>
        <v>&gt;59</v>
      </c>
      <c r="K4369" s="2">
        <f t="shared" si="612"/>
        <v>4037.4070000000002</v>
      </c>
      <c r="L4369" s="2">
        <f t="shared" si="617"/>
        <v>4037</v>
      </c>
      <c r="M4369" s="2">
        <f t="shared" si="618"/>
        <v>4038</v>
      </c>
      <c r="N4369" s="2">
        <f t="shared" si="619"/>
        <v>4037</v>
      </c>
      <c r="O4369">
        <f t="shared" si="613"/>
        <v>2022</v>
      </c>
      <c r="P4369" t="str">
        <f t="shared" si="614"/>
        <v>Jul</v>
      </c>
      <c r="Q4369" t="str">
        <f t="shared" si="615"/>
        <v>Jul-2022</v>
      </c>
      <c r="R4369" s="2" t="str">
        <f t="shared" si="620"/>
        <v>ADULTS</v>
      </c>
    </row>
    <row r="4370" spans="1:18" x14ac:dyDescent="0.35">
      <c r="A4370" s="1">
        <v>44862</v>
      </c>
      <c r="B4370" t="s">
        <v>4402</v>
      </c>
      <c r="C4370">
        <v>64</v>
      </c>
      <c r="D4370" t="s">
        <v>21</v>
      </c>
      <c r="E4370" t="s">
        <v>25</v>
      </c>
      <c r="F4370" t="s">
        <v>16</v>
      </c>
      <c r="G4370" s="6">
        <f>VLOOKUP(F4370,S$11:$T$15, 2, FALSE)</f>
        <v>2509.1716796874998</v>
      </c>
      <c r="H4370" t="s">
        <v>37</v>
      </c>
      <c r="I4370" s="2">
        <v>4286.9399999999996</v>
      </c>
      <c r="J4370" t="str">
        <f t="shared" si="616"/>
        <v>&gt;59</v>
      </c>
      <c r="K4370" s="2">
        <f t="shared" si="612"/>
        <v>4715.634</v>
      </c>
      <c r="L4370" s="2">
        <f t="shared" si="617"/>
        <v>4716</v>
      </c>
      <c r="M4370" s="2">
        <f t="shared" si="618"/>
        <v>4716</v>
      </c>
      <c r="N4370" s="2">
        <f t="shared" si="619"/>
        <v>4715</v>
      </c>
      <c r="O4370">
        <f t="shared" si="613"/>
        <v>2022</v>
      </c>
      <c r="P4370" t="str">
        <f t="shared" si="614"/>
        <v>Oct</v>
      </c>
      <c r="Q4370" t="str">
        <f t="shared" si="615"/>
        <v>Oct-2022</v>
      </c>
      <c r="R4370" s="2" t="str">
        <f t="shared" si="620"/>
        <v>ADULTS</v>
      </c>
    </row>
    <row r="4371" spans="1:18" x14ac:dyDescent="0.35">
      <c r="A4371" s="1">
        <v>45142</v>
      </c>
      <c r="B4371" t="s">
        <v>4403</v>
      </c>
      <c r="C4371">
        <v>6</v>
      </c>
      <c r="D4371" t="s">
        <v>14</v>
      </c>
      <c r="E4371" t="s">
        <v>22</v>
      </c>
      <c r="F4371" t="s">
        <v>23</v>
      </c>
      <c r="G4371" s="6">
        <f>VLOOKUP(F4371,S$11:$T$15, 2, FALSE)</f>
        <v>2440.2966694490819</v>
      </c>
      <c r="H4371" t="s">
        <v>17</v>
      </c>
      <c r="I4371" s="2">
        <v>538.9</v>
      </c>
      <c r="J4371" t="str">
        <f t="shared" si="616"/>
        <v>0-17</v>
      </c>
      <c r="K4371" s="2">
        <f t="shared" si="612"/>
        <v>592.79000000000008</v>
      </c>
      <c r="L4371" s="2">
        <f t="shared" si="617"/>
        <v>593</v>
      </c>
      <c r="M4371" s="2">
        <f t="shared" si="618"/>
        <v>593</v>
      </c>
      <c r="N4371" s="2">
        <f t="shared" si="619"/>
        <v>592</v>
      </c>
      <c r="O4371">
        <f t="shared" si="613"/>
        <v>2023</v>
      </c>
      <c r="P4371" t="str">
        <f t="shared" si="614"/>
        <v>Aug</v>
      </c>
      <c r="Q4371" t="str">
        <f t="shared" si="615"/>
        <v>Aug-2023</v>
      </c>
      <c r="R4371" s="2" t="str">
        <f t="shared" si="620"/>
        <v>CHILDREN</v>
      </c>
    </row>
    <row r="4372" spans="1:18" x14ac:dyDescent="0.35">
      <c r="A4372" s="1">
        <v>45027</v>
      </c>
      <c r="B4372" t="s">
        <v>4404</v>
      </c>
      <c r="C4372">
        <v>36</v>
      </c>
      <c r="D4372" t="s">
        <v>14</v>
      </c>
      <c r="E4372" t="s">
        <v>25</v>
      </c>
      <c r="F4372" t="s">
        <v>23</v>
      </c>
      <c r="G4372" s="6">
        <f>VLOOKUP(F4372,S$11:$T$15, 2, FALSE)</f>
        <v>2440.2966694490819</v>
      </c>
      <c r="H4372" t="s">
        <v>37</v>
      </c>
      <c r="I4372" s="2">
        <v>1515.66</v>
      </c>
      <c r="J4372" t="str">
        <f t="shared" si="616"/>
        <v>18-39</v>
      </c>
      <c r="K4372" s="2">
        <f t="shared" si="612"/>
        <v>1667.2260000000001</v>
      </c>
      <c r="L4372" s="2">
        <f t="shared" si="617"/>
        <v>1667</v>
      </c>
      <c r="M4372" s="2">
        <f t="shared" si="618"/>
        <v>1668</v>
      </c>
      <c r="N4372" s="2">
        <f t="shared" si="619"/>
        <v>1667</v>
      </c>
      <c r="O4372">
        <f t="shared" si="613"/>
        <v>2023</v>
      </c>
      <c r="P4372" t="str">
        <f t="shared" si="614"/>
        <v>Apr</v>
      </c>
      <c r="Q4372" t="str">
        <f t="shared" si="615"/>
        <v>Apr-2023</v>
      </c>
      <c r="R4372" s="2" t="str">
        <f t="shared" si="620"/>
        <v>ADULTS</v>
      </c>
    </row>
    <row r="4373" spans="1:18" x14ac:dyDescent="0.35">
      <c r="A4373" s="1">
        <v>44990</v>
      </c>
      <c r="B4373" t="s">
        <v>4405</v>
      </c>
      <c r="C4373">
        <v>86</v>
      </c>
      <c r="D4373" t="s">
        <v>21</v>
      </c>
      <c r="E4373" t="s">
        <v>15</v>
      </c>
      <c r="F4373" t="s">
        <v>23</v>
      </c>
      <c r="G4373" s="6">
        <f>VLOOKUP(F4373,S$11:$T$15, 2, FALSE)</f>
        <v>2440.2966694490819</v>
      </c>
      <c r="H4373" t="s">
        <v>37</v>
      </c>
      <c r="I4373" s="2">
        <v>3735.86</v>
      </c>
      <c r="J4373" t="str">
        <f t="shared" si="616"/>
        <v>&gt;59</v>
      </c>
      <c r="K4373" s="2">
        <f t="shared" si="612"/>
        <v>4109.4460000000008</v>
      </c>
      <c r="L4373" s="2">
        <f t="shared" si="617"/>
        <v>4109</v>
      </c>
      <c r="M4373" s="2">
        <f t="shared" si="618"/>
        <v>4110</v>
      </c>
      <c r="N4373" s="2">
        <f t="shared" si="619"/>
        <v>4109</v>
      </c>
      <c r="O4373">
        <f t="shared" si="613"/>
        <v>2023</v>
      </c>
      <c r="P4373" t="str">
        <f t="shared" si="614"/>
        <v>Mar</v>
      </c>
      <c r="Q4373" t="str">
        <f t="shared" si="615"/>
        <v>Mar-2023</v>
      </c>
      <c r="R4373" s="2" t="str">
        <f t="shared" si="620"/>
        <v>ADULTS</v>
      </c>
    </row>
    <row r="4374" spans="1:18" x14ac:dyDescent="0.35">
      <c r="A4374" s="1">
        <v>45147</v>
      </c>
      <c r="B4374" t="s">
        <v>4406</v>
      </c>
      <c r="C4374">
        <v>21</v>
      </c>
      <c r="D4374" t="s">
        <v>21</v>
      </c>
      <c r="E4374" t="s">
        <v>19</v>
      </c>
      <c r="F4374" t="s">
        <v>30</v>
      </c>
      <c r="G4374" s="6">
        <f>VLOOKUP(F4374,S$11:$T$15, 2, FALSE)</f>
        <v>2496.7676064257025</v>
      </c>
      <c r="H4374" t="s">
        <v>17</v>
      </c>
      <c r="I4374" s="2">
        <v>704.75</v>
      </c>
      <c r="J4374" t="str">
        <f t="shared" si="616"/>
        <v>18-39</v>
      </c>
      <c r="K4374" s="2">
        <f t="shared" si="612"/>
        <v>775.22500000000002</v>
      </c>
      <c r="L4374" s="2">
        <f t="shared" si="617"/>
        <v>775</v>
      </c>
      <c r="M4374" s="2">
        <f t="shared" si="618"/>
        <v>776</v>
      </c>
      <c r="N4374" s="2">
        <f t="shared" si="619"/>
        <v>775</v>
      </c>
      <c r="O4374">
        <f t="shared" si="613"/>
        <v>2023</v>
      </c>
      <c r="P4374" t="str">
        <f t="shared" si="614"/>
        <v>Aug</v>
      </c>
      <c r="Q4374" t="str">
        <f t="shared" si="615"/>
        <v>Aug-2023</v>
      </c>
      <c r="R4374" s="2" t="str">
        <f t="shared" si="620"/>
        <v>ADULTS</v>
      </c>
    </row>
    <row r="4375" spans="1:18" x14ac:dyDescent="0.35">
      <c r="A4375" s="1">
        <v>44667</v>
      </c>
      <c r="B4375" t="s">
        <v>4407</v>
      </c>
      <c r="C4375">
        <v>18</v>
      </c>
      <c r="D4375" t="s">
        <v>14</v>
      </c>
      <c r="E4375" t="s">
        <v>22</v>
      </c>
      <c r="F4375" t="s">
        <v>11</v>
      </c>
      <c r="G4375" s="6">
        <f>VLOOKUP(F4375,S$11:$T$15, 2, FALSE)</f>
        <v>2503.6022787783868</v>
      </c>
      <c r="H4375" t="s">
        <v>40</v>
      </c>
      <c r="I4375" s="2">
        <v>1282.83</v>
      </c>
      <c r="J4375" t="str">
        <f t="shared" si="616"/>
        <v>18-39</v>
      </c>
      <c r="K4375" s="2">
        <f t="shared" si="612"/>
        <v>1411.1130000000001</v>
      </c>
      <c r="L4375" s="2">
        <f t="shared" si="617"/>
        <v>1411</v>
      </c>
      <c r="M4375" s="2">
        <f t="shared" si="618"/>
        <v>1412</v>
      </c>
      <c r="N4375" s="2">
        <f t="shared" si="619"/>
        <v>1411</v>
      </c>
      <c r="O4375">
        <f t="shared" si="613"/>
        <v>2022</v>
      </c>
      <c r="P4375" t="str">
        <f t="shared" si="614"/>
        <v>Apr</v>
      </c>
      <c r="Q4375" t="str">
        <f t="shared" si="615"/>
        <v>Apr-2022</v>
      </c>
      <c r="R4375" s="2" t="str">
        <f t="shared" si="620"/>
        <v>ADULTS</v>
      </c>
    </row>
    <row r="4376" spans="1:18" x14ac:dyDescent="0.35">
      <c r="A4376" s="1">
        <v>44596</v>
      </c>
      <c r="B4376" t="s">
        <v>4408</v>
      </c>
      <c r="C4376">
        <v>53</v>
      </c>
      <c r="D4376" t="s">
        <v>14</v>
      </c>
      <c r="E4376" t="s">
        <v>27</v>
      </c>
      <c r="F4376" t="s">
        <v>11</v>
      </c>
      <c r="G4376" s="6">
        <f>VLOOKUP(F4376,S$11:$T$15, 2, FALSE)</f>
        <v>2503.6022787783868</v>
      </c>
      <c r="H4376" t="s">
        <v>40</v>
      </c>
      <c r="I4376" s="2">
        <v>4921.29</v>
      </c>
      <c r="J4376" t="str">
        <f t="shared" si="616"/>
        <v>40-59</v>
      </c>
      <c r="K4376" s="2">
        <f t="shared" si="612"/>
        <v>5413.4190000000008</v>
      </c>
      <c r="L4376" s="2">
        <f t="shared" si="617"/>
        <v>5413</v>
      </c>
      <c r="M4376" s="2">
        <f t="shared" si="618"/>
        <v>5414</v>
      </c>
      <c r="N4376" s="2">
        <f t="shared" si="619"/>
        <v>5413</v>
      </c>
      <c r="O4376">
        <f t="shared" si="613"/>
        <v>2022</v>
      </c>
      <c r="P4376" t="str">
        <f t="shared" si="614"/>
        <v>Feb</v>
      </c>
      <c r="Q4376" t="str">
        <f t="shared" si="615"/>
        <v>Feb-2022</v>
      </c>
      <c r="R4376" s="2" t="str">
        <f t="shared" si="620"/>
        <v>ADULTS</v>
      </c>
    </row>
    <row r="4377" spans="1:18" x14ac:dyDescent="0.35">
      <c r="A4377" s="1">
        <v>45019</v>
      </c>
      <c r="B4377" t="s">
        <v>4409</v>
      </c>
      <c r="C4377">
        <v>29</v>
      </c>
      <c r="D4377" t="s">
        <v>9</v>
      </c>
      <c r="E4377" t="s">
        <v>25</v>
      </c>
      <c r="F4377" t="s">
        <v>11</v>
      </c>
      <c r="G4377" s="6">
        <f>VLOOKUP(F4377,S$11:$T$15, 2, FALSE)</f>
        <v>2503.6022787783868</v>
      </c>
      <c r="H4377" t="s">
        <v>17</v>
      </c>
      <c r="I4377" s="2">
        <v>117.55</v>
      </c>
      <c r="J4377" t="str">
        <f t="shared" si="616"/>
        <v>18-39</v>
      </c>
      <c r="K4377" s="2">
        <f t="shared" si="612"/>
        <v>129.30500000000001</v>
      </c>
      <c r="L4377" s="2">
        <f t="shared" si="617"/>
        <v>129</v>
      </c>
      <c r="M4377" s="2">
        <f t="shared" si="618"/>
        <v>130</v>
      </c>
      <c r="N4377" s="2">
        <f t="shared" si="619"/>
        <v>129</v>
      </c>
      <c r="O4377">
        <f t="shared" si="613"/>
        <v>2023</v>
      </c>
      <c r="P4377" t="str">
        <f t="shared" si="614"/>
        <v>Apr</v>
      </c>
      <c r="Q4377" t="str">
        <f t="shared" si="615"/>
        <v>Apr-2023</v>
      </c>
      <c r="R4377" s="2" t="str">
        <f t="shared" si="620"/>
        <v>ADULTS</v>
      </c>
    </row>
    <row r="4378" spans="1:18" x14ac:dyDescent="0.35">
      <c r="A4378" s="1">
        <v>45038</v>
      </c>
      <c r="B4378" t="s">
        <v>4410</v>
      </c>
      <c r="C4378">
        <v>19</v>
      </c>
      <c r="D4378" t="s">
        <v>21</v>
      </c>
      <c r="E4378" t="s">
        <v>22</v>
      </c>
      <c r="F4378" t="s">
        <v>30</v>
      </c>
      <c r="G4378" s="6">
        <f>VLOOKUP(F4378,S$11:$T$15, 2, FALSE)</f>
        <v>2496.7676064257025</v>
      </c>
      <c r="H4378" t="s">
        <v>12</v>
      </c>
      <c r="I4378" s="2">
        <v>3679.21</v>
      </c>
      <c r="J4378" t="str">
        <f t="shared" si="616"/>
        <v>18-39</v>
      </c>
      <c r="K4378" s="2">
        <f t="shared" si="612"/>
        <v>4047.1310000000003</v>
      </c>
      <c r="L4378" s="2">
        <f t="shared" si="617"/>
        <v>4047</v>
      </c>
      <c r="M4378" s="2">
        <f t="shared" si="618"/>
        <v>4048</v>
      </c>
      <c r="N4378" s="2">
        <f t="shared" si="619"/>
        <v>4047</v>
      </c>
      <c r="O4378">
        <f t="shared" si="613"/>
        <v>2023</v>
      </c>
      <c r="P4378" t="str">
        <f t="shared" si="614"/>
        <v>Apr</v>
      </c>
      <c r="Q4378" t="str">
        <f t="shared" si="615"/>
        <v>Apr-2023</v>
      </c>
      <c r="R4378" s="2" t="str">
        <f t="shared" si="620"/>
        <v>ADULTS</v>
      </c>
    </row>
    <row r="4379" spans="1:18" x14ac:dyDescent="0.35">
      <c r="A4379" s="1">
        <v>45244</v>
      </c>
      <c r="B4379" t="s">
        <v>4411</v>
      </c>
      <c r="C4379">
        <v>33</v>
      </c>
      <c r="D4379" t="s">
        <v>9</v>
      </c>
      <c r="E4379" t="s">
        <v>33</v>
      </c>
      <c r="F4379" t="s">
        <v>23</v>
      </c>
      <c r="G4379" s="6">
        <f>VLOOKUP(F4379,S$11:$T$15, 2, FALSE)</f>
        <v>2440.2966694490819</v>
      </c>
      <c r="H4379" t="s">
        <v>40</v>
      </c>
      <c r="I4379" s="2">
        <v>389.68</v>
      </c>
      <c r="J4379" t="str">
        <f t="shared" si="616"/>
        <v>18-39</v>
      </c>
      <c r="K4379" s="2">
        <f t="shared" si="612"/>
        <v>428.64800000000002</v>
      </c>
      <c r="L4379" s="2">
        <f t="shared" si="617"/>
        <v>429</v>
      </c>
      <c r="M4379" s="2">
        <f t="shared" si="618"/>
        <v>429</v>
      </c>
      <c r="N4379" s="2">
        <f t="shared" si="619"/>
        <v>428</v>
      </c>
      <c r="O4379">
        <f t="shared" si="613"/>
        <v>2023</v>
      </c>
      <c r="P4379" t="str">
        <f t="shared" si="614"/>
        <v>Nov</v>
      </c>
      <c r="Q4379" t="str">
        <f t="shared" si="615"/>
        <v>Nov-2023</v>
      </c>
      <c r="R4379" s="2" t="str">
        <f t="shared" si="620"/>
        <v>ADULTS</v>
      </c>
    </row>
    <row r="4380" spans="1:18" x14ac:dyDescent="0.35">
      <c r="A4380" s="1">
        <v>44798</v>
      </c>
      <c r="B4380" t="s">
        <v>4412</v>
      </c>
      <c r="C4380">
        <v>65</v>
      </c>
      <c r="D4380" t="s">
        <v>9</v>
      </c>
      <c r="E4380" t="s">
        <v>15</v>
      </c>
      <c r="F4380" t="s">
        <v>30</v>
      </c>
      <c r="G4380" s="6">
        <f>VLOOKUP(F4380,S$11:$T$15, 2, FALSE)</f>
        <v>2496.7676064257025</v>
      </c>
      <c r="H4380" t="s">
        <v>12</v>
      </c>
      <c r="I4380" s="2">
        <v>1379.54</v>
      </c>
      <c r="J4380" t="str">
        <f t="shared" si="616"/>
        <v>&gt;59</v>
      </c>
      <c r="K4380" s="2">
        <f t="shared" si="612"/>
        <v>1517.4940000000001</v>
      </c>
      <c r="L4380" s="2">
        <f t="shared" si="617"/>
        <v>1517</v>
      </c>
      <c r="M4380" s="2">
        <f t="shared" si="618"/>
        <v>1518</v>
      </c>
      <c r="N4380" s="2">
        <f t="shared" si="619"/>
        <v>1517</v>
      </c>
      <c r="O4380">
        <f t="shared" si="613"/>
        <v>2022</v>
      </c>
      <c r="P4380" t="str">
        <f t="shared" si="614"/>
        <v>Aug</v>
      </c>
      <c r="Q4380" t="str">
        <f t="shared" si="615"/>
        <v>Aug-2022</v>
      </c>
      <c r="R4380" s="2" t="str">
        <f t="shared" si="620"/>
        <v>ADULTS</v>
      </c>
    </row>
    <row r="4381" spans="1:18" x14ac:dyDescent="0.35">
      <c r="A4381" s="1">
        <v>44685</v>
      </c>
      <c r="B4381" t="s">
        <v>4413</v>
      </c>
      <c r="C4381">
        <v>0</v>
      </c>
      <c r="D4381" t="s">
        <v>9</v>
      </c>
      <c r="E4381" t="s">
        <v>22</v>
      </c>
      <c r="F4381" t="s">
        <v>23</v>
      </c>
      <c r="G4381" s="6">
        <f>VLOOKUP(F4381,S$11:$T$15, 2, FALSE)</f>
        <v>2440.2966694490819</v>
      </c>
      <c r="H4381" t="s">
        <v>40</v>
      </c>
      <c r="I4381" s="2">
        <v>3160.5</v>
      </c>
      <c r="J4381" t="str">
        <f t="shared" si="616"/>
        <v>0-17</v>
      </c>
      <c r="K4381" s="2">
        <f t="shared" si="612"/>
        <v>3476.55</v>
      </c>
      <c r="L4381" s="2">
        <f t="shared" si="617"/>
        <v>3477</v>
      </c>
      <c r="M4381" s="2">
        <f t="shared" si="618"/>
        <v>3477</v>
      </c>
      <c r="N4381" s="2">
        <f t="shared" si="619"/>
        <v>3476</v>
      </c>
      <c r="O4381">
        <f t="shared" si="613"/>
        <v>2022</v>
      </c>
      <c r="P4381" t="str">
        <f t="shared" si="614"/>
        <v>May</v>
      </c>
      <c r="Q4381" t="str">
        <f t="shared" si="615"/>
        <v>May-2022</v>
      </c>
      <c r="R4381" s="2" t="str">
        <f t="shared" si="620"/>
        <v>CHILDREN</v>
      </c>
    </row>
    <row r="4382" spans="1:18" x14ac:dyDescent="0.35">
      <c r="A4382" s="1">
        <v>44918</v>
      </c>
      <c r="B4382" t="s">
        <v>4414</v>
      </c>
      <c r="C4382">
        <v>35</v>
      </c>
      <c r="D4382" t="s">
        <v>21</v>
      </c>
      <c r="E4382" t="s">
        <v>33</v>
      </c>
      <c r="F4382" t="s">
        <v>11</v>
      </c>
      <c r="G4382" s="6">
        <f>VLOOKUP(F4382,S$11:$T$15, 2, FALSE)</f>
        <v>2503.6022787783868</v>
      </c>
      <c r="H4382" t="s">
        <v>12</v>
      </c>
      <c r="I4382" s="2">
        <v>1104.75</v>
      </c>
      <c r="J4382" t="str">
        <f t="shared" si="616"/>
        <v>18-39</v>
      </c>
      <c r="K4382" s="2">
        <f t="shared" si="612"/>
        <v>1215.2250000000001</v>
      </c>
      <c r="L4382" s="2">
        <f t="shared" si="617"/>
        <v>1215</v>
      </c>
      <c r="M4382" s="2">
        <f t="shared" si="618"/>
        <v>1216</v>
      </c>
      <c r="N4382" s="2">
        <f t="shared" si="619"/>
        <v>1215</v>
      </c>
      <c r="O4382">
        <f t="shared" si="613"/>
        <v>2022</v>
      </c>
      <c r="P4382" t="str">
        <f t="shared" si="614"/>
        <v>Dec</v>
      </c>
      <c r="Q4382" t="str">
        <f t="shared" si="615"/>
        <v>Dec-2022</v>
      </c>
      <c r="R4382" s="2" t="str">
        <f t="shared" si="620"/>
        <v>ADULTS</v>
      </c>
    </row>
    <row r="4383" spans="1:18" x14ac:dyDescent="0.35">
      <c r="A4383" s="1">
        <v>44884</v>
      </c>
      <c r="B4383" t="s">
        <v>4415</v>
      </c>
      <c r="C4383">
        <v>68</v>
      </c>
      <c r="D4383" t="s">
        <v>9</v>
      </c>
      <c r="E4383" t="s">
        <v>33</v>
      </c>
      <c r="F4383" t="s">
        <v>23</v>
      </c>
      <c r="G4383" s="6">
        <f>VLOOKUP(F4383,S$11:$T$15, 2, FALSE)</f>
        <v>2440.2966694490819</v>
      </c>
      <c r="H4383" t="s">
        <v>12</v>
      </c>
      <c r="I4383" s="2">
        <v>2459.79</v>
      </c>
      <c r="J4383" t="str">
        <f t="shared" si="616"/>
        <v>&gt;59</v>
      </c>
      <c r="K4383" s="2">
        <f t="shared" si="612"/>
        <v>2705.7690000000002</v>
      </c>
      <c r="L4383" s="2">
        <f t="shared" si="617"/>
        <v>2706</v>
      </c>
      <c r="M4383" s="2">
        <f t="shared" si="618"/>
        <v>2706</v>
      </c>
      <c r="N4383" s="2">
        <f t="shared" si="619"/>
        <v>2705</v>
      </c>
      <c r="O4383">
        <f t="shared" si="613"/>
        <v>2022</v>
      </c>
      <c r="P4383" t="str">
        <f t="shared" si="614"/>
        <v>Nov</v>
      </c>
      <c r="Q4383" t="str">
        <f t="shared" si="615"/>
        <v>Nov-2022</v>
      </c>
      <c r="R4383" s="2" t="str">
        <f t="shared" si="620"/>
        <v>ADULTS</v>
      </c>
    </row>
    <row r="4384" spans="1:18" x14ac:dyDescent="0.35">
      <c r="A4384" s="1">
        <v>44671</v>
      </c>
      <c r="B4384" t="s">
        <v>4416</v>
      </c>
      <c r="C4384">
        <v>25</v>
      </c>
      <c r="D4384" t="s">
        <v>14</v>
      </c>
      <c r="E4384" t="s">
        <v>25</v>
      </c>
      <c r="F4384" t="s">
        <v>11</v>
      </c>
      <c r="G4384" s="6">
        <f>VLOOKUP(F4384,S$11:$T$15, 2, FALSE)</f>
        <v>2503.6022787783868</v>
      </c>
      <c r="H4384" t="s">
        <v>37</v>
      </c>
      <c r="I4384" s="2">
        <v>3556.23</v>
      </c>
      <c r="J4384" t="str">
        <f t="shared" si="616"/>
        <v>18-39</v>
      </c>
      <c r="K4384" s="2">
        <f t="shared" si="612"/>
        <v>3911.8530000000005</v>
      </c>
      <c r="L4384" s="2">
        <f t="shared" si="617"/>
        <v>3912</v>
      </c>
      <c r="M4384" s="2">
        <f t="shared" si="618"/>
        <v>3912</v>
      </c>
      <c r="N4384" s="2">
        <f t="shared" si="619"/>
        <v>3911</v>
      </c>
      <c r="O4384">
        <f t="shared" si="613"/>
        <v>2022</v>
      </c>
      <c r="P4384" t="str">
        <f t="shared" si="614"/>
        <v>Apr</v>
      </c>
      <c r="Q4384" t="str">
        <f t="shared" si="615"/>
        <v>Apr-2022</v>
      </c>
      <c r="R4384" s="2" t="str">
        <f t="shared" si="620"/>
        <v>ADULTS</v>
      </c>
    </row>
    <row r="4385" spans="1:18" x14ac:dyDescent="0.35">
      <c r="A4385" s="1">
        <v>44835</v>
      </c>
      <c r="B4385" t="s">
        <v>4417</v>
      </c>
      <c r="C4385">
        <v>86</v>
      </c>
      <c r="D4385" t="s">
        <v>9</v>
      </c>
      <c r="E4385" t="s">
        <v>19</v>
      </c>
      <c r="F4385" t="s">
        <v>30</v>
      </c>
      <c r="G4385" s="6">
        <f>VLOOKUP(F4385,S$11:$T$15, 2, FALSE)</f>
        <v>2496.7676064257025</v>
      </c>
      <c r="H4385" t="s">
        <v>12</v>
      </c>
      <c r="I4385" s="2">
        <v>3381.95</v>
      </c>
      <c r="J4385" t="str">
        <f t="shared" si="616"/>
        <v>&gt;59</v>
      </c>
      <c r="K4385" s="2">
        <f t="shared" si="612"/>
        <v>3720.145</v>
      </c>
      <c r="L4385" s="2">
        <f t="shared" si="617"/>
        <v>3720</v>
      </c>
      <c r="M4385" s="2">
        <f t="shared" si="618"/>
        <v>3721</v>
      </c>
      <c r="N4385" s="2">
        <f t="shared" si="619"/>
        <v>3720</v>
      </c>
      <c r="O4385">
        <f t="shared" si="613"/>
        <v>2022</v>
      </c>
      <c r="P4385" t="str">
        <f t="shared" si="614"/>
        <v>Oct</v>
      </c>
      <c r="Q4385" t="str">
        <f t="shared" si="615"/>
        <v>Oct-2022</v>
      </c>
      <c r="R4385" s="2" t="str">
        <f t="shared" si="620"/>
        <v>ADULTS</v>
      </c>
    </row>
    <row r="4386" spans="1:18" x14ac:dyDescent="0.35">
      <c r="A4386" s="1">
        <v>45047</v>
      </c>
      <c r="B4386" t="s">
        <v>4418</v>
      </c>
      <c r="C4386">
        <v>25</v>
      </c>
      <c r="D4386" t="s">
        <v>14</v>
      </c>
      <c r="E4386" t="s">
        <v>15</v>
      </c>
      <c r="F4386" t="s">
        <v>11</v>
      </c>
      <c r="G4386" s="6">
        <f>VLOOKUP(F4386,S$11:$T$15, 2, FALSE)</f>
        <v>2503.6022787783868</v>
      </c>
      <c r="H4386" t="s">
        <v>28</v>
      </c>
      <c r="I4386" s="2">
        <v>3107.24</v>
      </c>
      <c r="J4386" t="str">
        <f t="shared" si="616"/>
        <v>18-39</v>
      </c>
      <c r="K4386" s="2">
        <f t="shared" si="612"/>
        <v>3417.9639999999999</v>
      </c>
      <c r="L4386" s="2">
        <f t="shared" si="617"/>
        <v>3418</v>
      </c>
      <c r="M4386" s="2">
        <f t="shared" si="618"/>
        <v>3418</v>
      </c>
      <c r="N4386" s="2">
        <f t="shared" si="619"/>
        <v>3417</v>
      </c>
      <c r="O4386">
        <f t="shared" si="613"/>
        <v>2023</v>
      </c>
      <c r="P4386" t="str">
        <f t="shared" si="614"/>
        <v>May</v>
      </c>
      <c r="Q4386" t="str">
        <f t="shared" si="615"/>
        <v>May-2023</v>
      </c>
      <c r="R4386" s="2" t="str">
        <f t="shared" si="620"/>
        <v>ADULTS</v>
      </c>
    </row>
    <row r="4387" spans="1:18" x14ac:dyDescent="0.35">
      <c r="A4387" s="1">
        <v>45199</v>
      </c>
      <c r="B4387" t="s">
        <v>4419</v>
      </c>
      <c r="C4387">
        <v>13</v>
      </c>
      <c r="D4387" t="s">
        <v>9</v>
      </c>
      <c r="E4387" t="s">
        <v>33</v>
      </c>
      <c r="F4387" t="s">
        <v>11</v>
      </c>
      <c r="G4387" s="6">
        <f>VLOOKUP(F4387,S$11:$T$15, 2, FALSE)</f>
        <v>2503.6022787783868</v>
      </c>
      <c r="H4387" t="s">
        <v>12</v>
      </c>
      <c r="I4387" s="2">
        <v>840.4</v>
      </c>
      <c r="J4387" t="str">
        <f t="shared" si="616"/>
        <v>0-17</v>
      </c>
      <c r="K4387" s="2">
        <f t="shared" si="612"/>
        <v>924.44</v>
      </c>
      <c r="L4387" s="2">
        <f t="shared" si="617"/>
        <v>924</v>
      </c>
      <c r="M4387" s="2">
        <f t="shared" si="618"/>
        <v>925</v>
      </c>
      <c r="N4387" s="2">
        <f t="shared" si="619"/>
        <v>924</v>
      </c>
      <c r="O4387">
        <f t="shared" si="613"/>
        <v>2023</v>
      </c>
      <c r="P4387" t="str">
        <f t="shared" si="614"/>
        <v>Sep</v>
      </c>
      <c r="Q4387" t="str">
        <f t="shared" si="615"/>
        <v>Sep-2023</v>
      </c>
      <c r="R4387" s="2" t="str">
        <f t="shared" si="620"/>
        <v>CHILDREN</v>
      </c>
    </row>
    <row r="4388" spans="1:18" x14ac:dyDescent="0.35">
      <c r="A4388" s="1">
        <v>45117</v>
      </c>
      <c r="B4388" t="s">
        <v>4420</v>
      </c>
      <c r="C4388">
        <v>54</v>
      </c>
      <c r="D4388" t="s">
        <v>21</v>
      </c>
      <c r="E4388" t="s">
        <v>27</v>
      </c>
      <c r="F4388" t="s">
        <v>11</v>
      </c>
      <c r="G4388" s="6">
        <f>VLOOKUP(F4388,S$11:$T$15, 2, FALSE)</f>
        <v>2503.6022787783868</v>
      </c>
      <c r="H4388" t="s">
        <v>28</v>
      </c>
      <c r="I4388" s="2">
        <v>1048.24</v>
      </c>
      <c r="J4388" t="str">
        <f t="shared" si="616"/>
        <v>40-59</v>
      </c>
      <c r="K4388" s="2">
        <f t="shared" si="612"/>
        <v>1153.0640000000001</v>
      </c>
      <c r="L4388" s="2">
        <f t="shared" si="617"/>
        <v>1153</v>
      </c>
      <c r="M4388" s="2">
        <f t="shared" si="618"/>
        <v>1154</v>
      </c>
      <c r="N4388" s="2">
        <f t="shared" si="619"/>
        <v>1153</v>
      </c>
      <c r="O4388">
        <f t="shared" si="613"/>
        <v>2023</v>
      </c>
      <c r="P4388" t="str">
        <f t="shared" si="614"/>
        <v>Jul</v>
      </c>
      <c r="Q4388" t="str">
        <f t="shared" si="615"/>
        <v>Jul-2023</v>
      </c>
      <c r="R4388" s="2" t="str">
        <f t="shared" si="620"/>
        <v>ADULTS</v>
      </c>
    </row>
    <row r="4389" spans="1:18" x14ac:dyDescent="0.35">
      <c r="A4389" s="1">
        <v>44682</v>
      </c>
      <c r="B4389" t="s">
        <v>4421</v>
      </c>
      <c r="C4389">
        <v>38</v>
      </c>
      <c r="D4389" t="s">
        <v>21</v>
      </c>
      <c r="E4389" t="s">
        <v>25</v>
      </c>
      <c r="F4389" t="s">
        <v>30</v>
      </c>
      <c r="G4389" s="6">
        <f>VLOOKUP(F4389,S$11:$T$15, 2, FALSE)</f>
        <v>2496.7676064257025</v>
      </c>
      <c r="H4389" t="s">
        <v>40</v>
      </c>
      <c r="I4389" s="2">
        <v>1367.8</v>
      </c>
      <c r="J4389" t="str">
        <f t="shared" si="616"/>
        <v>18-39</v>
      </c>
      <c r="K4389" s="2">
        <f t="shared" si="612"/>
        <v>1504.5800000000002</v>
      </c>
      <c r="L4389" s="2">
        <f t="shared" si="617"/>
        <v>1505</v>
      </c>
      <c r="M4389" s="2">
        <f t="shared" si="618"/>
        <v>1505</v>
      </c>
      <c r="N4389" s="2">
        <f t="shared" si="619"/>
        <v>1504</v>
      </c>
      <c r="O4389">
        <f t="shared" si="613"/>
        <v>2022</v>
      </c>
      <c r="P4389" t="str">
        <f t="shared" si="614"/>
        <v>May</v>
      </c>
      <c r="Q4389" t="str">
        <f t="shared" si="615"/>
        <v>May-2022</v>
      </c>
      <c r="R4389" s="2" t="str">
        <f t="shared" si="620"/>
        <v>ADULTS</v>
      </c>
    </row>
    <row r="4390" spans="1:18" x14ac:dyDescent="0.35">
      <c r="A4390" s="1">
        <v>44668</v>
      </c>
      <c r="B4390" t="s">
        <v>4422</v>
      </c>
      <c r="C4390">
        <v>8</v>
      </c>
      <c r="D4390" t="s">
        <v>9</v>
      </c>
      <c r="E4390" t="s">
        <v>35</v>
      </c>
      <c r="F4390" t="s">
        <v>16</v>
      </c>
      <c r="G4390" s="6">
        <f>VLOOKUP(F4390,S$11:$T$15, 2, FALSE)</f>
        <v>2509.1716796874998</v>
      </c>
      <c r="H4390" t="s">
        <v>28</v>
      </c>
      <c r="I4390" s="2">
        <v>663.37</v>
      </c>
      <c r="J4390" t="str">
        <f t="shared" si="616"/>
        <v>0-17</v>
      </c>
      <c r="K4390" s="2">
        <f t="shared" si="612"/>
        <v>729.70700000000011</v>
      </c>
      <c r="L4390" s="2">
        <f t="shared" si="617"/>
        <v>730</v>
      </c>
      <c r="M4390" s="2">
        <f t="shared" si="618"/>
        <v>730</v>
      </c>
      <c r="N4390" s="2">
        <f t="shared" si="619"/>
        <v>729</v>
      </c>
      <c r="O4390">
        <f t="shared" si="613"/>
        <v>2022</v>
      </c>
      <c r="P4390" t="str">
        <f t="shared" si="614"/>
        <v>Apr</v>
      </c>
      <c r="Q4390" t="str">
        <f t="shared" si="615"/>
        <v>Apr-2022</v>
      </c>
      <c r="R4390" s="2" t="str">
        <f t="shared" si="620"/>
        <v>CHILDREN</v>
      </c>
    </row>
    <row r="4391" spans="1:18" x14ac:dyDescent="0.35">
      <c r="A4391" s="1">
        <v>44846</v>
      </c>
      <c r="B4391" t="s">
        <v>4423</v>
      </c>
      <c r="C4391">
        <v>77</v>
      </c>
      <c r="D4391" t="s">
        <v>9</v>
      </c>
      <c r="E4391" t="s">
        <v>25</v>
      </c>
      <c r="F4391" t="s">
        <v>16</v>
      </c>
      <c r="G4391" s="6">
        <f>VLOOKUP(F4391,S$11:$T$15, 2, FALSE)</f>
        <v>2509.1716796874998</v>
      </c>
      <c r="H4391" t="s">
        <v>12</v>
      </c>
      <c r="I4391" s="2">
        <v>238.82</v>
      </c>
      <c r="J4391" t="str">
        <f t="shared" si="616"/>
        <v>&gt;59</v>
      </c>
      <c r="K4391" s="2">
        <f t="shared" si="612"/>
        <v>262.702</v>
      </c>
      <c r="L4391" s="2">
        <f t="shared" si="617"/>
        <v>263</v>
      </c>
      <c r="M4391" s="2">
        <f t="shared" si="618"/>
        <v>263</v>
      </c>
      <c r="N4391" s="2">
        <f t="shared" si="619"/>
        <v>262</v>
      </c>
      <c r="O4391">
        <f t="shared" si="613"/>
        <v>2022</v>
      </c>
      <c r="P4391" t="str">
        <f t="shared" si="614"/>
        <v>Oct</v>
      </c>
      <c r="Q4391" t="str">
        <f t="shared" si="615"/>
        <v>Oct-2022</v>
      </c>
      <c r="R4391" s="2" t="str">
        <f t="shared" si="620"/>
        <v>ADULTS</v>
      </c>
    </row>
    <row r="4392" spans="1:18" x14ac:dyDescent="0.35">
      <c r="A4392" s="1">
        <v>44850</v>
      </c>
      <c r="B4392" t="s">
        <v>4424</v>
      </c>
      <c r="C4392">
        <v>52</v>
      </c>
      <c r="D4392" t="s">
        <v>21</v>
      </c>
      <c r="E4392" t="s">
        <v>10</v>
      </c>
      <c r="F4392" t="s">
        <v>16</v>
      </c>
      <c r="G4392" s="6">
        <f>VLOOKUP(F4392,S$11:$T$15, 2, FALSE)</f>
        <v>2509.1716796874998</v>
      </c>
      <c r="H4392" t="s">
        <v>28</v>
      </c>
      <c r="I4392" s="2">
        <v>4114.0600000000004</v>
      </c>
      <c r="J4392" t="str">
        <f t="shared" si="616"/>
        <v>40-59</v>
      </c>
      <c r="K4392" s="2">
        <f t="shared" si="612"/>
        <v>4525.4660000000013</v>
      </c>
      <c r="L4392" s="2">
        <f t="shared" si="617"/>
        <v>4525</v>
      </c>
      <c r="M4392" s="2">
        <f t="shared" si="618"/>
        <v>4526</v>
      </c>
      <c r="N4392" s="2">
        <f t="shared" si="619"/>
        <v>4525</v>
      </c>
      <c r="O4392">
        <f t="shared" si="613"/>
        <v>2022</v>
      </c>
      <c r="P4392" t="str">
        <f t="shared" si="614"/>
        <v>Oct</v>
      </c>
      <c r="Q4392" t="str">
        <f t="shared" si="615"/>
        <v>Oct-2022</v>
      </c>
      <c r="R4392" s="2" t="str">
        <f t="shared" si="620"/>
        <v>ADULTS</v>
      </c>
    </row>
    <row r="4393" spans="1:18" x14ac:dyDescent="0.35">
      <c r="A4393" s="1">
        <v>45227</v>
      </c>
      <c r="B4393" t="s">
        <v>4425</v>
      </c>
      <c r="C4393">
        <v>6</v>
      </c>
      <c r="D4393" t="s">
        <v>14</v>
      </c>
      <c r="E4393" t="s">
        <v>22</v>
      </c>
      <c r="F4393" t="s">
        <v>23</v>
      </c>
      <c r="G4393" s="6">
        <f>VLOOKUP(F4393,S$11:$T$15, 2, FALSE)</f>
        <v>2440.2966694490819</v>
      </c>
      <c r="H4393" t="s">
        <v>40</v>
      </c>
      <c r="I4393" s="2">
        <v>4978.25</v>
      </c>
      <c r="J4393" t="str">
        <f t="shared" si="616"/>
        <v>0-17</v>
      </c>
      <c r="K4393" s="2">
        <f t="shared" si="612"/>
        <v>5476.0750000000007</v>
      </c>
      <c r="L4393" s="2">
        <f t="shared" si="617"/>
        <v>5476</v>
      </c>
      <c r="M4393" s="2">
        <f t="shared" si="618"/>
        <v>5477</v>
      </c>
      <c r="N4393" s="2">
        <f t="shared" si="619"/>
        <v>5476</v>
      </c>
      <c r="O4393">
        <f t="shared" si="613"/>
        <v>2023</v>
      </c>
      <c r="P4393" t="str">
        <f t="shared" si="614"/>
        <v>Oct</v>
      </c>
      <c r="Q4393" t="str">
        <f t="shared" si="615"/>
        <v>Oct-2023</v>
      </c>
      <c r="R4393" s="2" t="str">
        <f t="shared" si="620"/>
        <v>CHILDREN</v>
      </c>
    </row>
    <row r="4394" spans="1:18" x14ac:dyDescent="0.35">
      <c r="A4394" s="1">
        <v>44765</v>
      </c>
      <c r="B4394" t="s">
        <v>4426</v>
      </c>
      <c r="C4394">
        <v>3</v>
      </c>
      <c r="D4394" t="s">
        <v>14</v>
      </c>
      <c r="E4394" t="s">
        <v>19</v>
      </c>
      <c r="F4394" t="s">
        <v>11</v>
      </c>
      <c r="G4394" s="6">
        <f>VLOOKUP(F4394,S$11:$T$15, 2, FALSE)</f>
        <v>2503.6022787783868</v>
      </c>
      <c r="H4394" t="s">
        <v>37</v>
      </c>
      <c r="I4394" s="2">
        <v>826.32</v>
      </c>
      <c r="J4394" t="str">
        <f t="shared" si="616"/>
        <v>0-17</v>
      </c>
      <c r="K4394" s="2">
        <f t="shared" si="612"/>
        <v>908.95200000000011</v>
      </c>
      <c r="L4394" s="2">
        <f t="shared" si="617"/>
        <v>909</v>
      </c>
      <c r="M4394" s="2">
        <f t="shared" si="618"/>
        <v>909</v>
      </c>
      <c r="N4394" s="2">
        <f t="shared" si="619"/>
        <v>908</v>
      </c>
      <c r="O4394">
        <f t="shared" si="613"/>
        <v>2022</v>
      </c>
      <c r="P4394" t="str">
        <f t="shared" si="614"/>
        <v>Jul</v>
      </c>
      <c r="Q4394" t="str">
        <f t="shared" si="615"/>
        <v>Jul-2022</v>
      </c>
      <c r="R4394" s="2" t="str">
        <f t="shared" si="620"/>
        <v>CHILDREN</v>
      </c>
    </row>
    <row r="4395" spans="1:18" x14ac:dyDescent="0.35">
      <c r="A4395" s="1">
        <v>44736</v>
      </c>
      <c r="B4395" t="s">
        <v>4427</v>
      </c>
      <c r="C4395">
        <v>12</v>
      </c>
      <c r="D4395" t="s">
        <v>21</v>
      </c>
      <c r="E4395" t="s">
        <v>19</v>
      </c>
      <c r="F4395" t="s">
        <v>23</v>
      </c>
      <c r="G4395" s="6">
        <f>VLOOKUP(F4395,S$11:$T$15, 2, FALSE)</f>
        <v>2440.2966694490819</v>
      </c>
      <c r="H4395" t="s">
        <v>12</v>
      </c>
      <c r="I4395" s="2">
        <v>2272.86</v>
      </c>
      <c r="J4395" t="str">
        <f t="shared" si="616"/>
        <v>0-17</v>
      </c>
      <c r="K4395" s="2">
        <f t="shared" si="612"/>
        <v>2500.1460000000002</v>
      </c>
      <c r="L4395" s="2">
        <f t="shared" si="617"/>
        <v>2500</v>
      </c>
      <c r="M4395" s="2">
        <f t="shared" si="618"/>
        <v>2501</v>
      </c>
      <c r="N4395" s="2">
        <f t="shared" si="619"/>
        <v>2500</v>
      </c>
      <c r="O4395">
        <f t="shared" si="613"/>
        <v>2022</v>
      </c>
      <c r="P4395" t="str">
        <f t="shared" si="614"/>
        <v>Jun</v>
      </c>
      <c r="Q4395" t="str">
        <f t="shared" si="615"/>
        <v>Jun-2022</v>
      </c>
      <c r="R4395" s="2" t="str">
        <f t="shared" si="620"/>
        <v>CHILDREN</v>
      </c>
    </row>
    <row r="4396" spans="1:18" x14ac:dyDescent="0.35">
      <c r="A4396" s="1">
        <v>45030</v>
      </c>
      <c r="B4396" t="s">
        <v>4428</v>
      </c>
      <c r="C4396">
        <v>49</v>
      </c>
      <c r="D4396" t="s">
        <v>14</v>
      </c>
      <c r="E4396" t="s">
        <v>25</v>
      </c>
      <c r="F4396" t="s">
        <v>11</v>
      </c>
      <c r="G4396" s="6">
        <f>VLOOKUP(F4396,S$11:$T$15, 2, FALSE)</f>
        <v>2503.6022787783868</v>
      </c>
      <c r="H4396" t="s">
        <v>40</v>
      </c>
      <c r="I4396" s="2">
        <v>2878.6</v>
      </c>
      <c r="J4396" t="str">
        <f t="shared" si="616"/>
        <v>40-59</v>
      </c>
      <c r="K4396" s="2">
        <f t="shared" si="612"/>
        <v>3166.46</v>
      </c>
      <c r="L4396" s="2">
        <f t="shared" si="617"/>
        <v>3166</v>
      </c>
      <c r="M4396" s="2">
        <f t="shared" si="618"/>
        <v>3167</v>
      </c>
      <c r="N4396" s="2">
        <f t="shared" si="619"/>
        <v>3166</v>
      </c>
      <c r="O4396">
        <f t="shared" si="613"/>
        <v>2023</v>
      </c>
      <c r="P4396" t="str">
        <f t="shared" si="614"/>
        <v>Apr</v>
      </c>
      <c r="Q4396" t="str">
        <f t="shared" si="615"/>
        <v>Apr-2023</v>
      </c>
      <c r="R4396" s="2" t="str">
        <f t="shared" si="620"/>
        <v>ADULTS</v>
      </c>
    </row>
    <row r="4397" spans="1:18" x14ac:dyDescent="0.35">
      <c r="A4397" s="1">
        <v>45287</v>
      </c>
      <c r="B4397" t="s">
        <v>4429</v>
      </c>
      <c r="C4397">
        <v>34</v>
      </c>
      <c r="D4397" t="s">
        <v>21</v>
      </c>
      <c r="E4397" t="s">
        <v>27</v>
      </c>
      <c r="F4397" t="s">
        <v>16</v>
      </c>
      <c r="G4397" s="6">
        <f>VLOOKUP(F4397,S$11:$T$15, 2, FALSE)</f>
        <v>2509.1716796874998</v>
      </c>
      <c r="H4397" t="s">
        <v>40</v>
      </c>
      <c r="I4397" s="2">
        <v>408.22</v>
      </c>
      <c r="J4397" t="str">
        <f t="shared" si="616"/>
        <v>18-39</v>
      </c>
      <c r="K4397" s="2">
        <f t="shared" si="612"/>
        <v>449.04200000000009</v>
      </c>
      <c r="L4397" s="2">
        <f t="shared" si="617"/>
        <v>449</v>
      </c>
      <c r="M4397" s="2">
        <f t="shared" si="618"/>
        <v>450</v>
      </c>
      <c r="N4397" s="2">
        <f t="shared" si="619"/>
        <v>449</v>
      </c>
      <c r="O4397">
        <f t="shared" si="613"/>
        <v>2023</v>
      </c>
      <c r="P4397" t="str">
        <f t="shared" si="614"/>
        <v>Dec</v>
      </c>
      <c r="Q4397" t="str">
        <f t="shared" si="615"/>
        <v>Dec-2023</v>
      </c>
      <c r="R4397" s="2" t="str">
        <f t="shared" si="620"/>
        <v>ADULTS</v>
      </c>
    </row>
    <row r="4398" spans="1:18" x14ac:dyDescent="0.35">
      <c r="A4398" s="1">
        <v>45019</v>
      </c>
      <c r="B4398" t="s">
        <v>4430</v>
      </c>
      <c r="C4398">
        <v>69</v>
      </c>
      <c r="D4398" t="s">
        <v>9</v>
      </c>
      <c r="E4398" t="s">
        <v>25</v>
      </c>
      <c r="F4398" t="s">
        <v>11</v>
      </c>
      <c r="G4398" s="6">
        <f>VLOOKUP(F4398,S$11:$T$15, 2, FALSE)</f>
        <v>2503.6022787783868</v>
      </c>
      <c r="H4398" t="s">
        <v>37</v>
      </c>
      <c r="I4398" s="2">
        <v>3356.17</v>
      </c>
      <c r="J4398" t="str">
        <f t="shared" si="616"/>
        <v>&gt;59</v>
      </c>
      <c r="K4398" s="2">
        <f t="shared" si="612"/>
        <v>3691.7870000000003</v>
      </c>
      <c r="L4398" s="2">
        <f t="shared" si="617"/>
        <v>3692</v>
      </c>
      <c r="M4398" s="2">
        <f t="shared" si="618"/>
        <v>3692</v>
      </c>
      <c r="N4398" s="2">
        <f t="shared" si="619"/>
        <v>3691</v>
      </c>
      <c r="O4398">
        <f t="shared" si="613"/>
        <v>2023</v>
      </c>
      <c r="P4398" t="str">
        <f t="shared" si="614"/>
        <v>Apr</v>
      </c>
      <c r="Q4398" t="str">
        <f t="shared" si="615"/>
        <v>Apr-2023</v>
      </c>
      <c r="R4398" s="2" t="str">
        <f t="shared" si="620"/>
        <v>ADULTS</v>
      </c>
    </row>
    <row r="4399" spans="1:18" x14ac:dyDescent="0.35">
      <c r="A4399" s="1">
        <v>44881</v>
      </c>
      <c r="B4399" t="s">
        <v>4431</v>
      </c>
      <c r="C4399">
        <v>20</v>
      </c>
      <c r="D4399" t="s">
        <v>9</v>
      </c>
      <c r="E4399" t="s">
        <v>19</v>
      </c>
      <c r="F4399" t="s">
        <v>11</v>
      </c>
      <c r="G4399" s="6">
        <f>VLOOKUP(F4399,S$11:$T$15, 2, FALSE)</f>
        <v>2503.6022787783868</v>
      </c>
      <c r="H4399" t="s">
        <v>12</v>
      </c>
      <c r="I4399" s="2">
        <v>4511.78</v>
      </c>
      <c r="J4399" t="str">
        <f t="shared" si="616"/>
        <v>18-39</v>
      </c>
      <c r="K4399" s="2">
        <f t="shared" si="612"/>
        <v>4962.9580000000005</v>
      </c>
      <c r="L4399" s="2">
        <f t="shared" si="617"/>
        <v>4963</v>
      </c>
      <c r="M4399" s="2">
        <f t="shared" si="618"/>
        <v>4963</v>
      </c>
      <c r="N4399" s="2">
        <f t="shared" si="619"/>
        <v>4962</v>
      </c>
      <c r="O4399">
        <f t="shared" si="613"/>
        <v>2022</v>
      </c>
      <c r="P4399" t="str">
        <f t="shared" si="614"/>
        <v>Nov</v>
      </c>
      <c r="Q4399" t="str">
        <f t="shared" si="615"/>
        <v>Nov-2022</v>
      </c>
      <c r="R4399" s="2" t="str">
        <f t="shared" si="620"/>
        <v>ADULTS</v>
      </c>
    </row>
    <row r="4400" spans="1:18" x14ac:dyDescent="0.35">
      <c r="A4400" s="1">
        <v>44699</v>
      </c>
      <c r="B4400" t="s">
        <v>4432</v>
      </c>
      <c r="C4400">
        <v>69</v>
      </c>
      <c r="D4400" t="s">
        <v>9</v>
      </c>
      <c r="E4400" t="s">
        <v>25</v>
      </c>
      <c r="F4400" t="s">
        <v>30</v>
      </c>
      <c r="G4400" s="6">
        <f>VLOOKUP(F4400,S$11:$T$15, 2, FALSE)</f>
        <v>2496.7676064257025</v>
      </c>
      <c r="H4400" t="s">
        <v>37</v>
      </c>
      <c r="I4400" s="2">
        <v>3239.71</v>
      </c>
      <c r="J4400" t="str">
        <f t="shared" si="616"/>
        <v>&gt;59</v>
      </c>
      <c r="K4400" s="2">
        <f t="shared" si="612"/>
        <v>3563.6810000000005</v>
      </c>
      <c r="L4400" s="2">
        <f t="shared" si="617"/>
        <v>3564</v>
      </c>
      <c r="M4400" s="2">
        <f t="shared" si="618"/>
        <v>3564</v>
      </c>
      <c r="N4400" s="2">
        <f t="shared" si="619"/>
        <v>3563</v>
      </c>
      <c r="O4400">
        <f t="shared" si="613"/>
        <v>2022</v>
      </c>
      <c r="P4400" t="str">
        <f t="shared" si="614"/>
        <v>May</v>
      </c>
      <c r="Q4400" t="str">
        <f t="shared" si="615"/>
        <v>May-2022</v>
      </c>
      <c r="R4400" s="2" t="str">
        <f t="shared" si="620"/>
        <v>ADULTS</v>
      </c>
    </row>
    <row r="4401" spans="1:18" x14ac:dyDescent="0.35">
      <c r="A4401" s="1">
        <v>44721</v>
      </c>
      <c r="B4401" t="s">
        <v>4433</v>
      </c>
      <c r="C4401">
        <v>73</v>
      </c>
      <c r="D4401" t="s">
        <v>21</v>
      </c>
      <c r="E4401" t="s">
        <v>25</v>
      </c>
      <c r="F4401" t="s">
        <v>11</v>
      </c>
      <c r="G4401" s="6">
        <f>VLOOKUP(F4401,S$11:$T$15, 2, FALSE)</f>
        <v>2503.6022787783868</v>
      </c>
      <c r="H4401" t="s">
        <v>28</v>
      </c>
      <c r="I4401" s="2">
        <v>1647.22</v>
      </c>
      <c r="J4401" t="str">
        <f t="shared" si="616"/>
        <v>&gt;59</v>
      </c>
      <c r="K4401" s="2">
        <f t="shared" si="612"/>
        <v>1811.9420000000002</v>
      </c>
      <c r="L4401" s="2">
        <f t="shared" si="617"/>
        <v>1812</v>
      </c>
      <c r="M4401" s="2">
        <f t="shared" si="618"/>
        <v>1812</v>
      </c>
      <c r="N4401" s="2">
        <f t="shared" si="619"/>
        <v>1811</v>
      </c>
      <c r="O4401">
        <f t="shared" si="613"/>
        <v>2022</v>
      </c>
      <c r="P4401" t="str">
        <f t="shared" si="614"/>
        <v>Jun</v>
      </c>
      <c r="Q4401" t="str">
        <f t="shared" si="615"/>
        <v>Jun-2022</v>
      </c>
      <c r="R4401" s="2" t="str">
        <f t="shared" si="620"/>
        <v>ADULTS</v>
      </c>
    </row>
    <row r="4402" spans="1:18" x14ac:dyDescent="0.35">
      <c r="A4402" s="1">
        <v>44846</v>
      </c>
      <c r="B4402" t="s">
        <v>4434</v>
      </c>
      <c r="C4402">
        <v>50</v>
      </c>
      <c r="D4402" t="s">
        <v>9</v>
      </c>
      <c r="E4402" t="s">
        <v>10</v>
      </c>
      <c r="F4402" t="s">
        <v>30</v>
      </c>
      <c r="G4402" s="6">
        <f>VLOOKUP(F4402,S$11:$T$15, 2, FALSE)</f>
        <v>2496.7676064257025</v>
      </c>
      <c r="H4402" t="s">
        <v>17</v>
      </c>
      <c r="I4402" s="2">
        <v>1375.85</v>
      </c>
      <c r="J4402" t="str">
        <f t="shared" si="616"/>
        <v>40-59</v>
      </c>
      <c r="K4402" s="2">
        <f t="shared" si="612"/>
        <v>1513.4349999999999</v>
      </c>
      <c r="L4402" s="2">
        <f t="shared" si="617"/>
        <v>1513</v>
      </c>
      <c r="M4402" s="2">
        <f t="shared" si="618"/>
        <v>1514</v>
      </c>
      <c r="N4402" s="2">
        <f t="shared" si="619"/>
        <v>1513</v>
      </c>
      <c r="O4402">
        <f t="shared" si="613"/>
        <v>2022</v>
      </c>
      <c r="P4402" t="str">
        <f t="shared" si="614"/>
        <v>Oct</v>
      </c>
      <c r="Q4402" t="str">
        <f t="shared" si="615"/>
        <v>Oct-2022</v>
      </c>
      <c r="R4402" s="2" t="str">
        <f t="shared" si="620"/>
        <v>ADULTS</v>
      </c>
    </row>
    <row r="4403" spans="1:18" x14ac:dyDescent="0.35">
      <c r="A4403" s="1">
        <v>45071</v>
      </c>
      <c r="B4403" t="s">
        <v>4435</v>
      </c>
      <c r="C4403">
        <v>8</v>
      </c>
      <c r="D4403" t="s">
        <v>9</v>
      </c>
      <c r="E4403" t="s">
        <v>33</v>
      </c>
      <c r="F4403" t="s">
        <v>30</v>
      </c>
      <c r="G4403" s="6">
        <f>VLOOKUP(F4403,S$11:$T$15, 2, FALSE)</f>
        <v>2496.7676064257025</v>
      </c>
      <c r="H4403" t="s">
        <v>17</v>
      </c>
      <c r="I4403" s="2">
        <v>1423.87</v>
      </c>
      <c r="J4403" t="str">
        <f t="shared" si="616"/>
        <v>0-17</v>
      </c>
      <c r="K4403" s="2">
        <f t="shared" si="612"/>
        <v>1566.2570000000001</v>
      </c>
      <c r="L4403" s="2">
        <f t="shared" si="617"/>
        <v>1566</v>
      </c>
      <c r="M4403" s="2">
        <f t="shared" si="618"/>
        <v>1567</v>
      </c>
      <c r="N4403" s="2">
        <f t="shared" si="619"/>
        <v>1566</v>
      </c>
      <c r="O4403">
        <f t="shared" si="613"/>
        <v>2023</v>
      </c>
      <c r="P4403" t="str">
        <f t="shared" si="614"/>
        <v>May</v>
      </c>
      <c r="Q4403" t="str">
        <f t="shared" si="615"/>
        <v>May-2023</v>
      </c>
      <c r="R4403" s="2" t="str">
        <f t="shared" si="620"/>
        <v>CHILDREN</v>
      </c>
    </row>
    <row r="4404" spans="1:18" x14ac:dyDescent="0.35">
      <c r="A4404" s="1">
        <v>44786</v>
      </c>
      <c r="B4404" t="s">
        <v>4436</v>
      </c>
      <c r="C4404">
        <v>63</v>
      </c>
      <c r="D4404" t="s">
        <v>14</v>
      </c>
      <c r="E4404" t="s">
        <v>35</v>
      </c>
      <c r="F4404" t="s">
        <v>11</v>
      </c>
      <c r="G4404" s="6">
        <f>VLOOKUP(F4404,S$11:$T$15, 2, FALSE)</f>
        <v>2503.6022787783868</v>
      </c>
      <c r="H4404" t="s">
        <v>17</v>
      </c>
      <c r="I4404" s="2">
        <v>4471.3900000000003</v>
      </c>
      <c r="J4404" t="str">
        <f t="shared" si="616"/>
        <v>&gt;59</v>
      </c>
      <c r="K4404" s="2">
        <f t="shared" si="612"/>
        <v>4918.5290000000005</v>
      </c>
      <c r="L4404" s="2">
        <f t="shared" si="617"/>
        <v>4919</v>
      </c>
      <c r="M4404" s="2">
        <f t="shared" si="618"/>
        <v>4919</v>
      </c>
      <c r="N4404" s="2">
        <f t="shared" si="619"/>
        <v>4918</v>
      </c>
      <c r="O4404">
        <f t="shared" si="613"/>
        <v>2022</v>
      </c>
      <c r="P4404" t="str">
        <f t="shared" si="614"/>
        <v>Aug</v>
      </c>
      <c r="Q4404" t="str">
        <f t="shared" si="615"/>
        <v>Aug-2022</v>
      </c>
      <c r="R4404" s="2" t="str">
        <f t="shared" si="620"/>
        <v>ADULTS</v>
      </c>
    </row>
    <row r="4405" spans="1:18" x14ac:dyDescent="0.35">
      <c r="A4405" s="1">
        <v>44754</v>
      </c>
      <c r="B4405" t="s">
        <v>4437</v>
      </c>
      <c r="C4405">
        <v>43</v>
      </c>
      <c r="D4405" t="s">
        <v>9</v>
      </c>
      <c r="E4405" t="s">
        <v>25</v>
      </c>
      <c r="F4405" t="s">
        <v>30</v>
      </c>
      <c r="G4405" s="6">
        <f>VLOOKUP(F4405,S$11:$T$15, 2, FALSE)</f>
        <v>2496.7676064257025</v>
      </c>
      <c r="H4405" t="s">
        <v>12</v>
      </c>
      <c r="I4405" s="2">
        <v>1715.41</v>
      </c>
      <c r="J4405" t="str">
        <f t="shared" si="616"/>
        <v>40-59</v>
      </c>
      <c r="K4405" s="2">
        <f t="shared" si="612"/>
        <v>1886.9510000000002</v>
      </c>
      <c r="L4405" s="2">
        <f t="shared" si="617"/>
        <v>1887</v>
      </c>
      <c r="M4405" s="2">
        <f t="shared" si="618"/>
        <v>1887</v>
      </c>
      <c r="N4405" s="2">
        <f t="shared" si="619"/>
        <v>1886</v>
      </c>
      <c r="O4405">
        <f t="shared" si="613"/>
        <v>2022</v>
      </c>
      <c r="P4405" t="str">
        <f t="shared" si="614"/>
        <v>Jul</v>
      </c>
      <c r="Q4405" t="str">
        <f t="shared" si="615"/>
        <v>Jul-2022</v>
      </c>
      <c r="R4405" s="2" t="str">
        <f t="shared" si="620"/>
        <v>ADULTS</v>
      </c>
    </row>
    <row r="4406" spans="1:18" x14ac:dyDescent="0.35">
      <c r="A4406" s="1">
        <v>44780</v>
      </c>
      <c r="B4406" t="s">
        <v>4438</v>
      </c>
      <c r="C4406">
        <v>86</v>
      </c>
      <c r="D4406" t="s">
        <v>14</v>
      </c>
      <c r="E4406" t="s">
        <v>22</v>
      </c>
      <c r="F4406" t="s">
        <v>11</v>
      </c>
      <c r="G4406" s="6">
        <f>VLOOKUP(F4406,S$11:$T$15, 2, FALSE)</f>
        <v>2503.6022787783868</v>
      </c>
      <c r="H4406" t="s">
        <v>17</v>
      </c>
      <c r="I4406" s="2">
        <v>1125.83</v>
      </c>
      <c r="J4406" t="str">
        <f t="shared" si="616"/>
        <v>&gt;59</v>
      </c>
      <c r="K4406" s="2">
        <f t="shared" si="612"/>
        <v>1238.413</v>
      </c>
      <c r="L4406" s="2">
        <f t="shared" si="617"/>
        <v>1238</v>
      </c>
      <c r="M4406" s="2">
        <f t="shared" si="618"/>
        <v>1239</v>
      </c>
      <c r="N4406" s="2">
        <f t="shared" si="619"/>
        <v>1238</v>
      </c>
      <c r="O4406">
        <f t="shared" si="613"/>
        <v>2022</v>
      </c>
      <c r="P4406" t="str">
        <f t="shared" si="614"/>
        <v>Aug</v>
      </c>
      <c r="Q4406" t="str">
        <f t="shared" si="615"/>
        <v>Aug-2022</v>
      </c>
      <c r="R4406" s="2" t="str">
        <f t="shared" si="620"/>
        <v>ADULTS</v>
      </c>
    </row>
    <row r="4407" spans="1:18" x14ac:dyDescent="0.35">
      <c r="A4407" s="1">
        <v>45221</v>
      </c>
      <c r="B4407" t="s">
        <v>4439</v>
      </c>
      <c r="C4407">
        <v>67</v>
      </c>
      <c r="D4407" t="s">
        <v>9</v>
      </c>
      <c r="E4407" t="s">
        <v>27</v>
      </c>
      <c r="F4407" t="s">
        <v>16</v>
      </c>
      <c r="G4407" s="6">
        <f>VLOOKUP(F4407,S$11:$T$15, 2, FALSE)</f>
        <v>2509.1716796874998</v>
      </c>
      <c r="H4407" t="s">
        <v>67</v>
      </c>
      <c r="I4407" s="2">
        <v>3457.06</v>
      </c>
      <c r="J4407" t="str">
        <f t="shared" si="616"/>
        <v>&gt;59</v>
      </c>
      <c r="K4407" s="2">
        <f t="shared" si="612"/>
        <v>3802.7660000000001</v>
      </c>
      <c r="L4407" s="2">
        <f t="shared" si="617"/>
        <v>3803</v>
      </c>
      <c r="M4407" s="2">
        <f t="shared" si="618"/>
        <v>3803</v>
      </c>
      <c r="N4407" s="2">
        <f t="shared" si="619"/>
        <v>3802</v>
      </c>
      <c r="O4407">
        <f t="shared" si="613"/>
        <v>2023</v>
      </c>
      <c r="P4407" t="str">
        <f t="shared" si="614"/>
        <v>Oct</v>
      </c>
      <c r="Q4407" t="str">
        <f t="shared" si="615"/>
        <v>Oct-2023</v>
      </c>
      <c r="R4407" s="2" t="str">
        <f t="shared" si="620"/>
        <v>ADULTS</v>
      </c>
    </row>
    <row r="4408" spans="1:18" x14ac:dyDescent="0.35">
      <c r="A4408" s="1">
        <v>45201</v>
      </c>
      <c r="B4408" t="s">
        <v>4440</v>
      </c>
      <c r="C4408">
        <v>34</v>
      </c>
      <c r="D4408" t="s">
        <v>9</v>
      </c>
      <c r="E4408" t="s">
        <v>33</v>
      </c>
      <c r="F4408" t="s">
        <v>16</v>
      </c>
      <c r="G4408" s="6">
        <f>VLOOKUP(F4408,S$11:$T$15, 2, FALSE)</f>
        <v>2509.1716796874998</v>
      </c>
      <c r="H4408" t="s">
        <v>12</v>
      </c>
      <c r="I4408" s="2">
        <v>545.11</v>
      </c>
      <c r="J4408" t="str">
        <f t="shared" si="616"/>
        <v>18-39</v>
      </c>
      <c r="K4408" s="2">
        <f t="shared" si="612"/>
        <v>599.62100000000009</v>
      </c>
      <c r="L4408" s="2">
        <f t="shared" si="617"/>
        <v>600</v>
      </c>
      <c r="M4408" s="2">
        <f t="shared" si="618"/>
        <v>600</v>
      </c>
      <c r="N4408" s="2">
        <f t="shared" si="619"/>
        <v>599</v>
      </c>
      <c r="O4408">
        <f t="shared" si="613"/>
        <v>2023</v>
      </c>
      <c r="P4408" t="str">
        <f t="shared" si="614"/>
        <v>Oct</v>
      </c>
      <c r="Q4408" t="str">
        <f t="shared" si="615"/>
        <v>Oct-2023</v>
      </c>
      <c r="R4408" s="2" t="str">
        <f t="shared" si="620"/>
        <v>ADULTS</v>
      </c>
    </row>
    <row r="4409" spans="1:18" x14ac:dyDescent="0.35">
      <c r="A4409" s="1">
        <v>45075</v>
      </c>
      <c r="B4409" t="s">
        <v>4441</v>
      </c>
      <c r="C4409">
        <v>30</v>
      </c>
      <c r="D4409" t="s">
        <v>9</v>
      </c>
      <c r="E4409" t="s">
        <v>35</v>
      </c>
      <c r="F4409" t="s">
        <v>30</v>
      </c>
      <c r="G4409" s="6">
        <f>VLOOKUP(F4409,S$11:$T$15, 2, FALSE)</f>
        <v>2496.7676064257025</v>
      </c>
      <c r="H4409" t="s">
        <v>12</v>
      </c>
      <c r="I4409" s="2">
        <v>56.46</v>
      </c>
      <c r="J4409" t="str">
        <f t="shared" si="616"/>
        <v>18-39</v>
      </c>
      <c r="K4409" s="2">
        <f t="shared" si="612"/>
        <v>62.106000000000009</v>
      </c>
      <c r="L4409" s="2">
        <f t="shared" si="617"/>
        <v>62</v>
      </c>
      <c r="M4409" s="2">
        <f t="shared" si="618"/>
        <v>63</v>
      </c>
      <c r="N4409" s="2">
        <f t="shared" si="619"/>
        <v>62</v>
      </c>
      <c r="O4409">
        <f t="shared" si="613"/>
        <v>2023</v>
      </c>
      <c r="P4409" t="str">
        <f t="shared" si="614"/>
        <v>May</v>
      </c>
      <c r="Q4409" t="str">
        <f t="shared" si="615"/>
        <v>May-2023</v>
      </c>
      <c r="R4409" s="2" t="str">
        <f t="shared" si="620"/>
        <v>ADULTS</v>
      </c>
    </row>
    <row r="4410" spans="1:18" x14ac:dyDescent="0.35">
      <c r="A4410" s="1">
        <v>45241</v>
      </c>
      <c r="B4410" t="s">
        <v>4442</v>
      </c>
      <c r="C4410">
        <v>77</v>
      </c>
      <c r="D4410" t="s">
        <v>21</v>
      </c>
      <c r="E4410" t="s">
        <v>19</v>
      </c>
      <c r="F4410" t="s">
        <v>30</v>
      </c>
      <c r="G4410" s="6">
        <f>VLOOKUP(F4410,S$11:$T$15, 2, FALSE)</f>
        <v>2496.7676064257025</v>
      </c>
      <c r="H4410" t="s">
        <v>12</v>
      </c>
      <c r="I4410" s="2">
        <v>4635.62</v>
      </c>
      <c r="J4410" t="str">
        <f t="shared" si="616"/>
        <v>&gt;59</v>
      </c>
      <c r="K4410" s="2">
        <f t="shared" si="612"/>
        <v>5099.1820000000007</v>
      </c>
      <c r="L4410" s="2">
        <f t="shared" si="617"/>
        <v>5099</v>
      </c>
      <c r="M4410" s="2">
        <f t="shared" si="618"/>
        <v>5100</v>
      </c>
      <c r="N4410" s="2">
        <f t="shared" si="619"/>
        <v>5099</v>
      </c>
      <c r="O4410">
        <f t="shared" si="613"/>
        <v>2023</v>
      </c>
      <c r="P4410" t="str">
        <f t="shared" si="614"/>
        <v>Nov</v>
      </c>
      <c r="Q4410" t="str">
        <f t="shared" si="615"/>
        <v>Nov-2023</v>
      </c>
      <c r="R4410" s="2" t="str">
        <f t="shared" si="620"/>
        <v>ADULTS</v>
      </c>
    </row>
    <row r="4411" spans="1:18" x14ac:dyDescent="0.35">
      <c r="A4411" s="1">
        <v>45111</v>
      </c>
      <c r="B4411" t="s">
        <v>4443</v>
      </c>
      <c r="C4411">
        <v>96</v>
      </c>
      <c r="D4411" t="s">
        <v>21</v>
      </c>
      <c r="E4411" t="s">
        <v>15</v>
      </c>
      <c r="F4411" t="s">
        <v>16</v>
      </c>
      <c r="G4411" s="6">
        <f>VLOOKUP(F4411,S$11:$T$15, 2, FALSE)</f>
        <v>2509.1716796874998</v>
      </c>
      <c r="H4411" t="s">
        <v>12</v>
      </c>
      <c r="I4411" s="2">
        <v>2309.04</v>
      </c>
      <c r="J4411" t="str">
        <f t="shared" si="616"/>
        <v>&gt;59</v>
      </c>
      <c r="K4411" s="2">
        <f t="shared" si="612"/>
        <v>2539.944</v>
      </c>
      <c r="L4411" s="2">
        <f t="shared" si="617"/>
        <v>2540</v>
      </c>
      <c r="M4411" s="2">
        <f t="shared" si="618"/>
        <v>2540</v>
      </c>
      <c r="N4411" s="2">
        <f t="shared" si="619"/>
        <v>2539</v>
      </c>
      <c r="O4411">
        <f t="shared" si="613"/>
        <v>2023</v>
      </c>
      <c r="P4411" t="str">
        <f t="shared" si="614"/>
        <v>Jul</v>
      </c>
      <c r="Q4411" t="str">
        <f t="shared" si="615"/>
        <v>Jul-2023</v>
      </c>
      <c r="R4411" s="2" t="str">
        <f t="shared" si="620"/>
        <v>ADULTS</v>
      </c>
    </row>
    <row r="4412" spans="1:18" x14ac:dyDescent="0.35">
      <c r="A4412" s="1">
        <v>44601</v>
      </c>
      <c r="B4412" t="s">
        <v>4444</v>
      </c>
      <c r="C4412">
        <v>72</v>
      </c>
      <c r="D4412" t="s">
        <v>9</v>
      </c>
      <c r="E4412" t="s">
        <v>27</v>
      </c>
      <c r="F4412" t="s">
        <v>11</v>
      </c>
      <c r="G4412" s="6">
        <f>VLOOKUP(F4412,S$11:$T$15, 2, FALSE)</f>
        <v>2503.6022787783868</v>
      </c>
      <c r="H4412" t="s">
        <v>40</v>
      </c>
      <c r="I4412" s="2">
        <v>3636.19</v>
      </c>
      <c r="J4412" t="str">
        <f t="shared" si="616"/>
        <v>&gt;59</v>
      </c>
      <c r="K4412" s="2">
        <f t="shared" si="612"/>
        <v>3999.8090000000002</v>
      </c>
      <c r="L4412" s="2">
        <f t="shared" si="617"/>
        <v>4000</v>
      </c>
      <c r="M4412" s="2">
        <f t="shared" si="618"/>
        <v>4000</v>
      </c>
      <c r="N4412" s="2">
        <f t="shared" si="619"/>
        <v>3999</v>
      </c>
      <c r="O4412">
        <f t="shared" si="613"/>
        <v>2022</v>
      </c>
      <c r="P4412" t="str">
        <f t="shared" si="614"/>
        <v>Feb</v>
      </c>
      <c r="Q4412" t="str">
        <f t="shared" si="615"/>
        <v>Feb-2022</v>
      </c>
      <c r="R4412" s="2" t="str">
        <f t="shared" si="620"/>
        <v>ADULTS</v>
      </c>
    </row>
    <row r="4413" spans="1:18" x14ac:dyDescent="0.35">
      <c r="A4413" s="1">
        <v>45062</v>
      </c>
      <c r="B4413" t="s">
        <v>4445</v>
      </c>
      <c r="C4413">
        <v>15</v>
      </c>
      <c r="D4413" t="s">
        <v>14</v>
      </c>
      <c r="E4413" t="s">
        <v>25</v>
      </c>
      <c r="F4413" t="s">
        <v>30</v>
      </c>
      <c r="G4413" s="6">
        <f>VLOOKUP(F4413,S$11:$T$15, 2, FALSE)</f>
        <v>2496.7676064257025</v>
      </c>
      <c r="H4413" t="s">
        <v>37</v>
      </c>
      <c r="I4413" s="2">
        <v>3333.63</v>
      </c>
      <c r="J4413" t="str">
        <f t="shared" si="616"/>
        <v>0-17</v>
      </c>
      <c r="K4413" s="2">
        <f t="shared" si="612"/>
        <v>3666.9930000000004</v>
      </c>
      <c r="L4413" s="2">
        <f t="shared" si="617"/>
        <v>3667</v>
      </c>
      <c r="M4413" s="2">
        <f t="shared" si="618"/>
        <v>3667</v>
      </c>
      <c r="N4413" s="2">
        <f t="shared" si="619"/>
        <v>3666</v>
      </c>
      <c r="O4413">
        <f t="shared" si="613"/>
        <v>2023</v>
      </c>
      <c r="P4413" t="str">
        <f t="shared" si="614"/>
        <v>May</v>
      </c>
      <c r="Q4413" t="str">
        <f t="shared" si="615"/>
        <v>May-2023</v>
      </c>
      <c r="R4413" s="2" t="str">
        <f t="shared" si="620"/>
        <v>CHILDREN</v>
      </c>
    </row>
    <row r="4414" spans="1:18" x14ac:dyDescent="0.35">
      <c r="A4414" s="1">
        <v>44857</v>
      </c>
      <c r="B4414" t="s">
        <v>4446</v>
      </c>
      <c r="C4414">
        <v>85</v>
      </c>
      <c r="D4414" t="s">
        <v>21</v>
      </c>
      <c r="E4414" t="s">
        <v>33</v>
      </c>
      <c r="F4414" t="s">
        <v>11</v>
      </c>
      <c r="G4414" s="6">
        <f>VLOOKUP(F4414,S$11:$T$15, 2, FALSE)</f>
        <v>2503.6022787783868</v>
      </c>
      <c r="H4414" t="s">
        <v>37</v>
      </c>
      <c r="I4414" s="2">
        <v>2744.5</v>
      </c>
      <c r="J4414" t="str">
        <f t="shared" si="616"/>
        <v>&gt;59</v>
      </c>
      <c r="K4414" s="2">
        <f t="shared" si="612"/>
        <v>3018.9500000000003</v>
      </c>
      <c r="L4414" s="2">
        <f t="shared" si="617"/>
        <v>3019</v>
      </c>
      <c r="M4414" s="2">
        <f t="shared" si="618"/>
        <v>3019</v>
      </c>
      <c r="N4414" s="2">
        <f t="shared" si="619"/>
        <v>3018</v>
      </c>
      <c r="O4414">
        <f t="shared" si="613"/>
        <v>2022</v>
      </c>
      <c r="P4414" t="str">
        <f t="shared" si="614"/>
        <v>Oct</v>
      </c>
      <c r="Q4414" t="str">
        <f t="shared" si="615"/>
        <v>Oct-2022</v>
      </c>
      <c r="R4414" s="2" t="str">
        <f t="shared" si="620"/>
        <v>ADULTS</v>
      </c>
    </row>
    <row r="4415" spans="1:18" x14ac:dyDescent="0.35">
      <c r="A4415" s="1">
        <v>44977</v>
      </c>
      <c r="B4415" t="s">
        <v>4447</v>
      </c>
      <c r="C4415">
        <v>39</v>
      </c>
      <c r="D4415" t="s">
        <v>9</v>
      </c>
      <c r="E4415" t="s">
        <v>22</v>
      </c>
      <c r="F4415" t="s">
        <v>16</v>
      </c>
      <c r="G4415" s="6">
        <f>VLOOKUP(F4415,S$11:$T$15, 2, FALSE)</f>
        <v>2509.1716796874998</v>
      </c>
      <c r="H4415" t="s">
        <v>28</v>
      </c>
      <c r="I4415" s="2">
        <v>4205.3100000000004</v>
      </c>
      <c r="J4415" t="str">
        <f t="shared" si="616"/>
        <v>18-39</v>
      </c>
      <c r="K4415" s="2">
        <f t="shared" si="612"/>
        <v>4625.8410000000013</v>
      </c>
      <c r="L4415" s="2">
        <f t="shared" si="617"/>
        <v>4626</v>
      </c>
      <c r="M4415" s="2">
        <f t="shared" si="618"/>
        <v>4626</v>
      </c>
      <c r="N4415" s="2">
        <f t="shared" si="619"/>
        <v>4625</v>
      </c>
      <c r="O4415">
        <f t="shared" si="613"/>
        <v>2023</v>
      </c>
      <c r="P4415" t="str">
        <f t="shared" si="614"/>
        <v>Feb</v>
      </c>
      <c r="Q4415" t="str">
        <f t="shared" si="615"/>
        <v>Feb-2023</v>
      </c>
      <c r="R4415" s="2" t="str">
        <f t="shared" si="620"/>
        <v>ADULTS</v>
      </c>
    </row>
    <row r="4416" spans="1:18" x14ac:dyDescent="0.35">
      <c r="A4416" s="1">
        <v>44663</v>
      </c>
      <c r="B4416" t="s">
        <v>4448</v>
      </c>
      <c r="C4416">
        <v>12</v>
      </c>
      <c r="D4416" t="s">
        <v>14</v>
      </c>
      <c r="E4416" t="s">
        <v>22</v>
      </c>
      <c r="F4416" t="s">
        <v>23</v>
      </c>
      <c r="G4416" s="6">
        <f>VLOOKUP(F4416,S$11:$T$15, 2, FALSE)</f>
        <v>2440.2966694490819</v>
      </c>
      <c r="H4416" t="s">
        <v>12</v>
      </c>
      <c r="I4416" s="2">
        <v>4832.6499999999996</v>
      </c>
      <c r="J4416" t="str">
        <f t="shared" si="616"/>
        <v>0-17</v>
      </c>
      <c r="K4416" s="2">
        <f t="shared" si="612"/>
        <v>5315.915</v>
      </c>
      <c r="L4416" s="2">
        <f t="shared" si="617"/>
        <v>5316</v>
      </c>
      <c r="M4416" s="2">
        <f t="shared" si="618"/>
        <v>5316</v>
      </c>
      <c r="N4416" s="2">
        <f t="shared" si="619"/>
        <v>5315</v>
      </c>
      <c r="O4416">
        <f t="shared" si="613"/>
        <v>2022</v>
      </c>
      <c r="P4416" t="str">
        <f t="shared" si="614"/>
        <v>Apr</v>
      </c>
      <c r="Q4416" t="str">
        <f t="shared" si="615"/>
        <v>Apr-2022</v>
      </c>
      <c r="R4416" s="2" t="str">
        <f t="shared" si="620"/>
        <v>CHILDREN</v>
      </c>
    </row>
    <row r="4417" spans="1:18" x14ac:dyDescent="0.35">
      <c r="A4417" s="1">
        <v>44681</v>
      </c>
      <c r="B4417" t="s">
        <v>4449</v>
      </c>
      <c r="C4417">
        <v>66</v>
      </c>
      <c r="D4417" t="s">
        <v>9</v>
      </c>
      <c r="E4417" t="s">
        <v>25</v>
      </c>
      <c r="F4417" t="s">
        <v>11</v>
      </c>
      <c r="G4417" s="6">
        <f>VLOOKUP(F4417,S$11:$T$15, 2, FALSE)</f>
        <v>2503.6022787783868</v>
      </c>
      <c r="H4417" t="s">
        <v>28</v>
      </c>
      <c r="I4417" s="2">
        <v>376.96</v>
      </c>
      <c r="J4417" t="str">
        <f t="shared" si="616"/>
        <v>&gt;59</v>
      </c>
      <c r="K4417" s="2">
        <f t="shared" si="612"/>
        <v>414.65600000000001</v>
      </c>
      <c r="L4417" s="2">
        <f t="shared" si="617"/>
        <v>415</v>
      </c>
      <c r="M4417" s="2">
        <f t="shared" si="618"/>
        <v>415</v>
      </c>
      <c r="N4417" s="2">
        <f t="shared" si="619"/>
        <v>414</v>
      </c>
      <c r="O4417">
        <f t="shared" si="613"/>
        <v>2022</v>
      </c>
      <c r="P4417" t="str">
        <f t="shared" si="614"/>
        <v>Apr</v>
      </c>
      <c r="Q4417" t="str">
        <f t="shared" si="615"/>
        <v>Apr-2022</v>
      </c>
      <c r="R4417" s="2" t="str">
        <f t="shared" si="620"/>
        <v>ADULTS</v>
      </c>
    </row>
    <row r="4418" spans="1:18" x14ac:dyDescent="0.35">
      <c r="A4418" s="1">
        <v>45098</v>
      </c>
      <c r="B4418" t="s">
        <v>4450</v>
      </c>
      <c r="C4418">
        <v>54</v>
      </c>
      <c r="D4418" t="s">
        <v>9</v>
      </c>
      <c r="E4418" t="s">
        <v>33</v>
      </c>
      <c r="F4418" t="s">
        <v>11</v>
      </c>
      <c r="G4418" s="6">
        <f>VLOOKUP(F4418,S$11:$T$15, 2, FALSE)</f>
        <v>2503.6022787783868</v>
      </c>
      <c r="H4418" t="s">
        <v>28</v>
      </c>
      <c r="I4418" s="2">
        <v>1778.21</v>
      </c>
      <c r="J4418" t="str">
        <f t="shared" si="616"/>
        <v>40-59</v>
      </c>
      <c r="K4418" s="2">
        <f t="shared" ref="K4418:K4481" si="621">I4418*1.1</f>
        <v>1956.0310000000002</v>
      </c>
      <c r="L4418" s="2">
        <f t="shared" si="617"/>
        <v>1956</v>
      </c>
      <c r="M4418" s="2">
        <f t="shared" si="618"/>
        <v>1957</v>
      </c>
      <c r="N4418" s="2">
        <f t="shared" si="619"/>
        <v>1956</v>
      </c>
      <c r="O4418">
        <f t="shared" ref="O4418:O4481" si="622">YEAR(A4418)</f>
        <v>2023</v>
      </c>
      <c r="P4418" t="str">
        <f t="shared" ref="P4418:P4481" si="623">TEXT(A4418, "MMM")</f>
        <v>Jun</v>
      </c>
      <c r="Q4418" t="str">
        <f t="shared" ref="Q4418:Q4481" si="624">TEXT(A4418, "MMM-YYYY")</f>
        <v>Jun-2023</v>
      </c>
      <c r="R4418" s="2" t="str">
        <f t="shared" si="620"/>
        <v>ADULTS</v>
      </c>
    </row>
    <row r="4419" spans="1:18" x14ac:dyDescent="0.35">
      <c r="A4419" s="1">
        <v>45075</v>
      </c>
      <c r="B4419" t="s">
        <v>4451</v>
      </c>
      <c r="C4419">
        <v>56</v>
      </c>
      <c r="D4419" t="s">
        <v>14</v>
      </c>
      <c r="E4419" t="s">
        <v>33</v>
      </c>
      <c r="F4419" t="s">
        <v>30</v>
      </c>
      <c r="G4419" s="6">
        <f>VLOOKUP(F4419,S$11:$T$15, 2, FALSE)</f>
        <v>2496.7676064257025</v>
      </c>
      <c r="H4419" t="s">
        <v>37</v>
      </c>
      <c r="I4419" s="2">
        <v>698.63</v>
      </c>
      <c r="J4419" t="str">
        <f t="shared" ref="J4419:J4482" si="625">IF(C4419&lt;=17,"0-17",IF(C4419&lt;=39, "18-39", IF(C4419&lt;=59, "40-59", "&gt;59")))</f>
        <v>40-59</v>
      </c>
      <c r="K4419" s="2">
        <f t="shared" si="621"/>
        <v>768.49300000000005</v>
      </c>
      <c r="L4419" s="2">
        <f t="shared" ref="L4419:L4482" si="626">ROUND(K4419, 0)</f>
        <v>768</v>
      </c>
      <c r="M4419" s="2">
        <f t="shared" ref="M4419:M4482" si="627">ROUNDUP(K4419, 0)</f>
        <v>769</v>
      </c>
      <c r="N4419" s="2">
        <f t="shared" ref="N4419:N4482" si="628">ROUNDDOWN(K4419,0)</f>
        <v>768</v>
      </c>
      <c r="O4419">
        <f t="shared" si="622"/>
        <v>2023</v>
      </c>
      <c r="P4419" t="str">
        <f t="shared" si="623"/>
        <v>May</v>
      </c>
      <c r="Q4419" t="str">
        <f t="shared" si="624"/>
        <v>May-2023</v>
      </c>
      <c r="R4419" s="2" t="str">
        <f t="shared" ref="R4419:R4482" si="629">IF(C4419&gt;=18, "ADULTS", "CHILDREN")</f>
        <v>ADULTS</v>
      </c>
    </row>
    <row r="4420" spans="1:18" x14ac:dyDescent="0.35">
      <c r="A4420" s="1">
        <v>45271</v>
      </c>
      <c r="B4420" t="s">
        <v>4452</v>
      </c>
      <c r="C4420">
        <v>64</v>
      </c>
      <c r="D4420" t="s">
        <v>14</v>
      </c>
      <c r="E4420" t="s">
        <v>33</v>
      </c>
      <c r="F4420" t="s">
        <v>16</v>
      </c>
      <c r="G4420" s="6">
        <f>VLOOKUP(F4420,S$11:$T$15, 2, FALSE)</f>
        <v>2509.1716796874998</v>
      </c>
      <c r="H4420" t="s">
        <v>37</v>
      </c>
      <c r="I4420" s="2">
        <v>3060.8</v>
      </c>
      <c r="J4420" t="str">
        <f t="shared" si="625"/>
        <v>&gt;59</v>
      </c>
      <c r="K4420" s="2">
        <f t="shared" si="621"/>
        <v>3366.8800000000006</v>
      </c>
      <c r="L4420" s="2">
        <f t="shared" si="626"/>
        <v>3367</v>
      </c>
      <c r="M4420" s="2">
        <f t="shared" si="627"/>
        <v>3367</v>
      </c>
      <c r="N4420" s="2">
        <f t="shared" si="628"/>
        <v>3366</v>
      </c>
      <c r="O4420">
        <f t="shared" si="622"/>
        <v>2023</v>
      </c>
      <c r="P4420" t="str">
        <f t="shared" si="623"/>
        <v>Dec</v>
      </c>
      <c r="Q4420" t="str">
        <f t="shared" si="624"/>
        <v>Dec-2023</v>
      </c>
      <c r="R4420" s="2" t="str">
        <f t="shared" si="629"/>
        <v>ADULTS</v>
      </c>
    </row>
    <row r="4421" spans="1:18" x14ac:dyDescent="0.35">
      <c r="A4421" s="1">
        <v>44986</v>
      </c>
      <c r="B4421" t="s">
        <v>4453</v>
      </c>
      <c r="C4421">
        <v>81</v>
      </c>
      <c r="D4421" t="s">
        <v>14</v>
      </c>
      <c r="E4421" t="s">
        <v>19</v>
      </c>
      <c r="F4421" t="s">
        <v>23</v>
      </c>
      <c r="G4421" s="6">
        <f>VLOOKUP(F4421,S$11:$T$15, 2, FALSE)</f>
        <v>2440.2966694490819</v>
      </c>
      <c r="H4421" t="s">
        <v>28</v>
      </c>
      <c r="I4421" s="2">
        <v>2978.18</v>
      </c>
      <c r="J4421" t="str">
        <f t="shared" si="625"/>
        <v>&gt;59</v>
      </c>
      <c r="K4421" s="2">
        <f t="shared" si="621"/>
        <v>3275.998</v>
      </c>
      <c r="L4421" s="2">
        <f t="shared" si="626"/>
        <v>3276</v>
      </c>
      <c r="M4421" s="2">
        <f t="shared" si="627"/>
        <v>3276</v>
      </c>
      <c r="N4421" s="2">
        <f t="shared" si="628"/>
        <v>3275</v>
      </c>
      <c r="O4421">
        <f t="shared" si="622"/>
        <v>2023</v>
      </c>
      <c r="P4421" t="str">
        <f t="shared" si="623"/>
        <v>Mar</v>
      </c>
      <c r="Q4421" t="str">
        <f t="shared" si="624"/>
        <v>Mar-2023</v>
      </c>
      <c r="R4421" s="2" t="str">
        <f t="shared" si="629"/>
        <v>ADULTS</v>
      </c>
    </row>
    <row r="4422" spans="1:18" x14ac:dyDescent="0.35">
      <c r="A4422" s="1">
        <v>44816</v>
      </c>
      <c r="B4422" t="s">
        <v>4454</v>
      </c>
      <c r="C4422">
        <v>73</v>
      </c>
      <c r="D4422" t="s">
        <v>9</v>
      </c>
      <c r="E4422" t="s">
        <v>27</v>
      </c>
      <c r="F4422" t="s">
        <v>30</v>
      </c>
      <c r="G4422" s="6">
        <f>VLOOKUP(F4422,S$11:$T$15, 2, FALSE)</f>
        <v>2496.7676064257025</v>
      </c>
      <c r="H4422" t="s">
        <v>40</v>
      </c>
      <c r="I4422" s="2">
        <v>2013.7</v>
      </c>
      <c r="J4422" t="str">
        <f t="shared" si="625"/>
        <v>&gt;59</v>
      </c>
      <c r="K4422" s="2">
        <f t="shared" si="621"/>
        <v>2215.0700000000002</v>
      </c>
      <c r="L4422" s="2">
        <f t="shared" si="626"/>
        <v>2215</v>
      </c>
      <c r="M4422" s="2">
        <f t="shared" si="627"/>
        <v>2216</v>
      </c>
      <c r="N4422" s="2">
        <f t="shared" si="628"/>
        <v>2215</v>
      </c>
      <c r="O4422">
        <f t="shared" si="622"/>
        <v>2022</v>
      </c>
      <c r="P4422" t="str">
        <f t="shared" si="623"/>
        <v>Sep</v>
      </c>
      <c r="Q4422" t="str">
        <f t="shared" si="624"/>
        <v>Sep-2022</v>
      </c>
      <c r="R4422" s="2" t="str">
        <f t="shared" si="629"/>
        <v>ADULTS</v>
      </c>
    </row>
    <row r="4423" spans="1:18" x14ac:dyDescent="0.35">
      <c r="A4423" s="1">
        <v>45107</v>
      </c>
      <c r="B4423" t="s">
        <v>4455</v>
      </c>
      <c r="C4423">
        <v>5</v>
      </c>
      <c r="D4423" t="s">
        <v>21</v>
      </c>
      <c r="E4423" t="s">
        <v>19</v>
      </c>
      <c r="F4423" t="s">
        <v>11</v>
      </c>
      <c r="G4423" s="6">
        <f>VLOOKUP(F4423,S$11:$T$15, 2, FALSE)</f>
        <v>2503.6022787783868</v>
      </c>
      <c r="H4423" t="s">
        <v>17</v>
      </c>
      <c r="I4423" s="2">
        <v>2558.5700000000002</v>
      </c>
      <c r="J4423" t="str">
        <f t="shared" si="625"/>
        <v>0-17</v>
      </c>
      <c r="K4423" s="2">
        <f t="shared" si="621"/>
        <v>2814.4270000000006</v>
      </c>
      <c r="L4423" s="2">
        <f t="shared" si="626"/>
        <v>2814</v>
      </c>
      <c r="M4423" s="2">
        <f t="shared" si="627"/>
        <v>2815</v>
      </c>
      <c r="N4423" s="2">
        <f t="shared" si="628"/>
        <v>2814</v>
      </c>
      <c r="O4423">
        <f t="shared" si="622"/>
        <v>2023</v>
      </c>
      <c r="P4423" t="str">
        <f t="shared" si="623"/>
        <v>Jun</v>
      </c>
      <c r="Q4423" t="str">
        <f t="shared" si="624"/>
        <v>Jun-2023</v>
      </c>
      <c r="R4423" s="2" t="str">
        <f t="shared" si="629"/>
        <v>CHILDREN</v>
      </c>
    </row>
    <row r="4424" spans="1:18" x14ac:dyDescent="0.35">
      <c r="A4424" s="1">
        <v>45108</v>
      </c>
      <c r="B4424" t="s">
        <v>4456</v>
      </c>
      <c r="C4424">
        <v>32</v>
      </c>
      <c r="D4424" t="s">
        <v>21</v>
      </c>
      <c r="E4424" t="s">
        <v>33</v>
      </c>
      <c r="F4424" t="s">
        <v>23</v>
      </c>
      <c r="G4424" s="6">
        <f>VLOOKUP(F4424,S$11:$T$15, 2, FALSE)</f>
        <v>2440.2966694490819</v>
      </c>
      <c r="H4424" t="s">
        <v>17</v>
      </c>
      <c r="I4424" s="2">
        <v>3442.96</v>
      </c>
      <c r="J4424" t="str">
        <f t="shared" si="625"/>
        <v>18-39</v>
      </c>
      <c r="K4424" s="2">
        <f t="shared" si="621"/>
        <v>3787.2560000000003</v>
      </c>
      <c r="L4424" s="2">
        <f t="shared" si="626"/>
        <v>3787</v>
      </c>
      <c r="M4424" s="2">
        <f t="shared" si="627"/>
        <v>3788</v>
      </c>
      <c r="N4424" s="2">
        <f t="shared" si="628"/>
        <v>3787</v>
      </c>
      <c r="O4424">
        <f t="shared" si="622"/>
        <v>2023</v>
      </c>
      <c r="P4424" t="str">
        <f t="shared" si="623"/>
        <v>Jul</v>
      </c>
      <c r="Q4424" t="str">
        <f t="shared" si="624"/>
        <v>Jul-2023</v>
      </c>
      <c r="R4424" s="2" t="str">
        <f t="shared" si="629"/>
        <v>ADULTS</v>
      </c>
    </row>
    <row r="4425" spans="1:18" x14ac:dyDescent="0.35">
      <c r="A4425" s="1">
        <v>44830</v>
      </c>
      <c r="B4425" t="s">
        <v>4457</v>
      </c>
      <c r="C4425">
        <v>24</v>
      </c>
      <c r="D4425" t="s">
        <v>14</v>
      </c>
      <c r="E4425" t="s">
        <v>33</v>
      </c>
      <c r="F4425" t="s">
        <v>16</v>
      </c>
      <c r="G4425" s="6">
        <f>VLOOKUP(F4425,S$11:$T$15, 2, FALSE)</f>
        <v>2509.1716796874998</v>
      </c>
      <c r="H4425" t="s">
        <v>17</v>
      </c>
      <c r="I4425" s="2">
        <v>1238.79</v>
      </c>
      <c r="J4425" t="str">
        <f t="shared" si="625"/>
        <v>18-39</v>
      </c>
      <c r="K4425" s="2">
        <f t="shared" si="621"/>
        <v>1362.6690000000001</v>
      </c>
      <c r="L4425" s="2">
        <f t="shared" si="626"/>
        <v>1363</v>
      </c>
      <c r="M4425" s="2">
        <f t="shared" si="627"/>
        <v>1363</v>
      </c>
      <c r="N4425" s="2">
        <f t="shared" si="628"/>
        <v>1362</v>
      </c>
      <c r="O4425">
        <f t="shared" si="622"/>
        <v>2022</v>
      </c>
      <c r="P4425" t="str">
        <f t="shared" si="623"/>
        <v>Sep</v>
      </c>
      <c r="Q4425" t="str">
        <f t="shared" si="624"/>
        <v>Sep-2022</v>
      </c>
      <c r="R4425" s="2" t="str">
        <f t="shared" si="629"/>
        <v>ADULTS</v>
      </c>
    </row>
    <row r="4426" spans="1:18" x14ac:dyDescent="0.35">
      <c r="A4426" s="1">
        <v>44670</v>
      </c>
      <c r="B4426" t="s">
        <v>4458</v>
      </c>
      <c r="C4426">
        <v>95</v>
      </c>
      <c r="D4426" t="s">
        <v>9</v>
      </c>
      <c r="E4426" t="s">
        <v>15</v>
      </c>
      <c r="F4426" t="s">
        <v>30</v>
      </c>
      <c r="G4426" s="6">
        <f>VLOOKUP(F4426,S$11:$T$15, 2, FALSE)</f>
        <v>2496.7676064257025</v>
      </c>
      <c r="H4426" t="s">
        <v>40</v>
      </c>
      <c r="I4426" s="2">
        <v>3707.54</v>
      </c>
      <c r="J4426" t="str">
        <f t="shared" si="625"/>
        <v>&gt;59</v>
      </c>
      <c r="K4426" s="2">
        <f t="shared" si="621"/>
        <v>4078.2940000000003</v>
      </c>
      <c r="L4426" s="2">
        <f t="shared" si="626"/>
        <v>4078</v>
      </c>
      <c r="M4426" s="2">
        <f t="shared" si="627"/>
        <v>4079</v>
      </c>
      <c r="N4426" s="2">
        <f t="shared" si="628"/>
        <v>4078</v>
      </c>
      <c r="O4426">
        <f t="shared" si="622"/>
        <v>2022</v>
      </c>
      <c r="P4426" t="str">
        <f t="shared" si="623"/>
        <v>Apr</v>
      </c>
      <c r="Q4426" t="str">
        <f t="shared" si="624"/>
        <v>Apr-2022</v>
      </c>
      <c r="R4426" s="2" t="str">
        <f t="shared" si="629"/>
        <v>ADULTS</v>
      </c>
    </row>
    <row r="4427" spans="1:18" x14ac:dyDescent="0.35">
      <c r="A4427" s="1">
        <v>45257</v>
      </c>
      <c r="B4427" t="s">
        <v>4459</v>
      </c>
      <c r="C4427">
        <v>52</v>
      </c>
      <c r="D4427" t="s">
        <v>21</v>
      </c>
      <c r="E4427" t="s">
        <v>15</v>
      </c>
      <c r="F4427" t="s">
        <v>30</v>
      </c>
      <c r="G4427" s="6">
        <f>VLOOKUP(F4427,S$11:$T$15, 2, FALSE)</f>
        <v>2496.7676064257025</v>
      </c>
      <c r="H4427" t="s">
        <v>12</v>
      </c>
      <c r="I4427" s="2">
        <v>1516.01</v>
      </c>
      <c r="J4427" t="str">
        <f t="shared" si="625"/>
        <v>40-59</v>
      </c>
      <c r="K4427" s="2">
        <f t="shared" si="621"/>
        <v>1667.6110000000001</v>
      </c>
      <c r="L4427" s="2">
        <f t="shared" si="626"/>
        <v>1668</v>
      </c>
      <c r="M4427" s="2">
        <f t="shared" si="627"/>
        <v>1668</v>
      </c>
      <c r="N4427" s="2">
        <f t="shared" si="628"/>
        <v>1667</v>
      </c>
      <c r="O4427">
        <f t="shared" si="622"/>
        <v>2023</v>
      </c>
      <c r="P4427" t="str">
        <f t="shared" si="623"/>
        <v>Nov</v>
      </c>
      <c r="Q4427" t="str">
        <f t="shared" si="624"/>
        <v>Nov-2023</v>
      </c>
      <c r="R4427" s="2" t="str">
        <f t="shared" si="629"/>
        <v>ADULTS</v>
      </c>
    </row>
    <row r="4428" spans="1:18" x14ac:dyDescent="0.35">
      <c r="A4428" s="1">
        <v>44891</v>
      </c>
      <c r="B4428" t="s">
        <v>4460</v>
      </c>
      <c r="C4428">
        <v>72</v>
      </c>
      <c r="D4428" t="s">
        <v>14</v>
      </c>
      <c r="E4428" t="s">
        <v>25</v>
      </c>
      <c r="F4428" t="s">
        <v>23</v>
      </c>
      <c r="G4428" s="6">
        <f>VLOOKUP(F4428,S$11:$T$15, 2, FALSE)</f>
        <v>2440.2966694490819</v>
      </c>
      <c r="H4428" t="s">
        <v>37</v>
      </c>
      <c r="I4428" s="2">
        <v>3608.68</v>
      </c>
      <c r="J4428" t="str">
        <f t="shared" si="625"/>
        <v>&gt;59</v>
      </c>
      <c r="K4428" s="2">
        <f t="shared" si="621"/>
        <v>3969.5480000000002</v>
      </c>
      <c r="L4428" s="2">
        <f t="shared" si="626"/>
        <v>3970</v>
      </c>
      <c r="M4428" s="2">
        <f t="shared" si="627"/>
        <v>3970</v>
      </c>
      <c r="N4428" s="2">
        <f t="shared" si="628"/>
        <v>3969</v>
      </c>
      <c r="O4428">
        <f t="shared" si="622"/>
        <v>2022</v>
      </c>
      <c r="P4428" t="str">
        <f t="shared" si="623"/>
        <v>Nov</v>
      </c>
      <c r="Q4428" t="str">
        <f t="shared" si="624"/>
        <v>Nov-2022</v>
      </c>
      <c r="R4428" s="2" t="str">
        <f t="shared" si="629"/>
        <v>ADULTS</v>
      </c>
    </row>
    <row r="4429" spans="1:18" x14ac:dyDescent="0.35">
      <c r="A4429" s="1">
        <v>44957</v>
      </c>
      <c r="B4429" t="s">
        <v>4461</v>
      </c>
      <c r="C4429">
        <v>47</v>
      </c>
      <c r="D4429" t="s">
        <v>9</v>
      </c>
      <c r="E4429" t="s">
        <v>25</v>
      </c>
      <c r="F4429" t="s">
        <v>11</v>
      </c>
      <c r="G4429" s="6">
        <f>VLOOKUP(F4429,S$11:$T$15, 2, FALSE)</f>
        <v>2503.6022787783868</v>
      </c>
      <c r="H4429" t="s">
        <v>12</v>
      </c>
      <c r="I4429" s="2">
        <v>2971.4</v>
      </c>
      <c r="J4429" t="str">
        <f t="shared" si="625"/>
        <v>40-59</v>
      </c>
      <c r="K4429" s="2">
        <f t="shared" si="621"/>
        <v>3268.5400000000004</v>
      </c>
      <c r="L4429" s="2">
        <f t="shared" si="626"/>
        <v>3269</v>
      </c>
      <c r="M4429" s="2">
        <f t="shared" si="627"/>
        <v>3269</v>
      </c>
      <c r="N4429" s="2">
        <f t="shared" si="628"/>
        <v>3268</v>
      </c>
      <c r="O4429">
        <f t="shared" si="622"/>
        <v>2023</v>
      </c>
      <c r="P4429" t="str">
        <f t="shared" si="623"/>
        <v>Jan</v>
      </c>
      <c r="Q4429" t="str">
        <f t="shared" si="624"/>
        <v>Jan-2023</v>
      </c>
      <c r="R4429" s="2" t="str">
        <f t="shared" si="629"/>
        <v>ADULTS</v>
      </c>
    </row>
    <row r="4430" spans="1:18" x14ac:dyDescent="0.35">
      <c r="A4430" s="1">
        <v>45266</v>
      </c>
      <c r="B4430" t="s">
        <v>4462</v>
      </c>
      <c r="C4430">
        <v>25</v>
      </c>
      <c r="D4430" t="s">
        <v>14</v>
      </c>
      <c r="E4430" t="s">
        <v>10</v>
      </c>
      <c r="F4430" t="s">
        <v>16</v>
      </c>
      <c r="G4430" s="6">
        <f>VLOOKUP(F4430,S$11:$T$15, 2, FALSE)</f>
        <v>2509.1716796874998</v>
      </c>
      <c r="H4430" t="s">
        <v>17</v>
      </c>
      <c r="I4430" s="2">
        <v>1467.07</v>
      </c>
      <c r="J4430" t="str">
        <f t="shared" si="625"/>
        <v>18-39</v>
      </c>
      <c r="K4430" s="2">
        <f t="shared" si="621"/>
        <v>1613.777</v>
      </c>
      <c r="L4430" s="2">
        <f t="shared" si="626"/>
        <v>1614</v>
      </c>
      <c r="M4430" s="2">
        <f t="shared" si="627"/>
        <v>1614</v>
      </c>
      <c r="N4430" s="2">
        <f t="shared" si="628"/>
        <v>1613</v>
      </c>
      <c r="O4430">
        <f t="shared" si="622"/>
        <v>2023</v>
      </c>
      <c r="P4430" t="str">
        <f t="shared" si="623"/>
        <v>Dec</v>
      </c>
      <c r="Q4430" t="str">
        <f t="shared" si="624"/>
        <v>Dec-2023</v>
      </c>
      <c r="R4430" s="2" t="str">
        <f t="shared" si="629"/>
        <v>ADULTS</v>
      </c>
    </row>
    <row r="4431" spans="1:18" x14ac:dyDescent="0.35">
      <c r="A4431" s="1">
        <v>45248</v>
      </c>
      <c r="B4431" t="s">
        <v>4463</v>
      </c>
      <c r="C4431">
        <v>9</v>
      </c>
      <c r="D4431" t="s">
        <v>21</v>
      </c>
      <c r="E4431" t="s">
        <v>15</v>
      </c>
      <c r="F4431" t="s">
        <v>16</v>
      </c>
      <c r="G4431" s="6">
        <f>VLOOKUP(F4431,S$11:$T$15, 2, FALSE)</f>
        <v>2509.1716796874998</v>
      </c>
      <c r="H4431" t="s">
        <v>40</v>
      </c>
      <c r="I4431" s="2">
        <v>3315.31</v>
      </c>
      <c r="J4431" t="str">
        <f t="shared" si="625"/>
        <v>0-17</v>
      </c>
      <c r="K4431" s="2">
        <f t="shared" si="621"/>
        <v>3646.8410000000003</v>
      </c>
      <c r="L4431" s="2">
        <f t="shared" si="626"/>
        <v>3647</v>
      </c>
      <c r="M4431" s="2">
        <f t="shared" si="627"/>
        <v>3647</v>
      </c>
      <c r="N4431" s="2">
        <f t="shared" si="628"/>
        <v>3646</v>
      </c>
      <c r="O4431">
        <f t="shared" si="622"/>
        <v>2023</v>
      </c>
      <c r="P4431" t="str">
        <f t="shared" si="623"/>
        <v>Nov</v>
      </c>
      <c r="Q4431" t="str">
        <f t="shared" si="624"/>
        <v>Nov-2023</v>
      </c>
      <c r="R4431" s="2" t="str">
        <f t="shared" si="629"/>
        <v>CHILDREN</v>
      </c>
    </row>
    <row r="4432" spans="1:18" x14ac:dyDescent="0.35">
      <c r="A4432" s="1">
        <v>44684</v>
      </c>
      <c r="B4432" t="s">
        <v>4464</v>
      </c>
      <c r="C4432">
        <v>19</v>
      </c>
      <c r="D4432" t="s">
        <v>9</v>
      </c>
      <c r="E4432" t="s">
        <v>15</v>
      </c>
      <c r="F4432" t="s">
        <v>16</v>
      </c>
      <c r="G4432" s="6">
        <f>VLOOKUP(F4432,S$11:$T$15, 2, FALSE)</f>
        <v>2509.1716796874998</v>
      </c>
      <c r="H4432" t="s">
        <v>37</v>
      </c>
      <c r="I4432" s="2">
        <v>1123.72</v>
      </c>
      <c r="J4432" t="str">
        <f t="shared" si="625"/>
        <v>18-39</v>
      </c>
      <c r="K4432" s="2">
        <f t="shared" si="621"/>
        <v>1236.0920000000001</v>
      </c>
      <c r="L4432" s="2">
        <f t="shared" si="626"/>
        <v>1236</v>
      </c>
      <c r="M4432" s="2">
        <f t="shared" si="627"/>
        <v>1237</v>
      </c>
      <c r="N4432" s="2">
        <f t="shared" si="628"/>
        <v>1236</v>
      </c>
      <c r="O4432">
        <f t="shared" si="622"/>
        <v>2022</v>
      </c>
      <c r="P4432" t="str">
        <f t="shared" si="623"/>
        <v>May</v>
      </c>
      <c r="Q4432" t="str">
        <f t="shared" si="624"/>
        <v>May-2022</v>
      </c>
      <c r="R4432" s="2" t="str">
        <f t="shared" si="629"/>
        <v>ADULTS</v>
      </c>
    </row>
    <row r="4433" spans="1:18" x14ac:dyDescent="0.35">
      <c r="A4433" s="1">
        <v>44935</v>
      </c>
      <c r="B4433" t="s">
        <v>4465</v>
      </c>
      <c r="C4433">
        <v>44</v>
      </c>
      <c r="D4433" t="s">
        <v>14</v>
      </c>
      <c r="E4433" t="s">
        <v>22</v>
      </c>
      <c r="F4433" t="s">
        <v>30</v>
      </c>
      <c r="G4433" s="6">
        <f>VLOOKUP(F4433,S$11:$T$15, 2, FALSE)</f>
        <v>2496.7676064257025</v>
      </c>
      <c r="H4433" t="s">
        <v>28</v>
      </c>
      <c r="I4433" s="2">
        <v>3017.71</v>
      </c>
      <c r="J4433" t="str">
        <f t="shared" si="625"/>
        <v>40-59</v>
      </c>
      <c r="K4433" s="2">
        <f t="shared" si="621"/>
        <v>3319.4810000000002</v>
      </c>
      <c r="L4433" s="2">
        <f t="shared" si="626"/>
        <v>3319</v>
      </c>
      <c r="M4433" s="2">
        <f t="shared" si="627"/>
        <v>3320</v>
      </c>
      <c r="N4433" s="2">
        <f t="shared" si="628"/>
        <v>3319</v>
      </c>
      <c r="O4433">
        <f t="shared" si="622"/>
        <v>2023</v>
      </c>
      <c r="P4433" t="str">
        <f t="shared" si="623"/>
        <v>Jan</v>
      </c>
      <c r="Q4433" t="str">
        <f t="shared" si="624"/>
        <v>Jan-2023</v>
      </c>
      <c r="R4433" s="2" t="str">
        <f t="shared" si="629"/>
        <v>ADULTS</v>
      </c>
    </row>
    <row r="4434" spans="1:18" x14ac:dyDescent="0.35">
      <c r="A4434" s="1">
        <v>44761</v>
      </c>
      <c r="B4434" t="s">
        <v>4466</v>
      </c>
      <c r="C4434">
        <v>46</v>
      </c>
      <c r="D4434" t="s">
        <v>21</v>
      </c>
      <c r="E4434" t="s">
        <v>33</v>
      </c>
      <c r="F4434" t="s">
        <v>30</v>
      </c>
      <c r="G4434" s="6">
        <f>VLOOKUP(F4434,S$11:$T$15, 2, FALSE)</f>
        <v>2496.7676064257025</v>
      </c>
      <c r="H4434" t="s">
        <v>40</v>
      </c>
      <c r="I4434" s="2">
        <v>570.36</v>
      </c>
      <c r="J4434" t="str">
        <f t="shared" si="625"/>
        <v>40-59</v>
      </c>
      <c r="K4434" s="2">
        <f t="shared" si="621"/>
        <v>627.39600000000007</v>
      </c>
      <c r="L4434" s="2">
        <f t="shared" si="626"/>
        <v>627</v>
      </c>
      <c r="M4434" s="2">
        <f t="shared" si="627"/>
        <v>628</v>
      </c>
      <c r="N4434" s="2">
        <f t="shared" si="628"/>
        <v>627</v>
      </c>
      <c r="O4434">
        <f t="shared" si="622"/>
        <v>2022</v>
      </c>
      <c r="P4434" t="str">
        <f t="shared" si="623"/>
        <v>Jul</v>
      </c>
      <c r="Q4434" t="str">
        <f t="shared" si="624"/>
        <v>Jul-2022</v>
      </c>
      <c r="R4434" s="2" t="str">
        <f t="shared" si="629"/>
        <v>ADULTS</v>
      </c>
    </row>
    <row r="4435" spans="1:18" x14ac:dyDescent="0.35">
      <c r="A4435" s="1">
        <v>45135</v>
      </c>
      <c r="B4435" t="s">
        <v>4467</v>
      </c>
      <c r="C4435">
        <v>98</v>
      </c>
      <c r="D4435" t="s">
        <v>14</v>
      </c>
      <c r="E4435" t="s">
        <v>19</v>
      </c>
      <c r="F4435" t="s">
        <v>30</v>
      </c>
      <c r="G4435" s="6">
        <f>VLOOKUP(F4435,S$11:$T$15, 2, FALSE)</f>
        <v>2496.7676064257025</v>
      </c>
      <c r="H4435" t="s">
        <v>28</v>
      </c>
      <c r="I4435" s="2">
        <v>2635.79</v>
      </c>
      <c r="J4435" t="str">
        <f t="shared" si="625"/>
        <v>&gt;59</v>
      </c>
      <c r="K4435" s="2">
        <f t="shared" si="621"/>
        <v>2899.3690000000001</v>
      </c>
      <c r="L4435" s="2">
        <f t="shared" si="626"/>
        <v>2899</v>
      </c>
      <c r="M4435" s="2">
        <f t="shared" si="627"/>
        <v>2900</v>
      </c>
      <c r="N4435" s="2">
        <f t="shared" si="628"/>
        <v>2899</v>
      </c>
      <c r="O4435">
        <f t="shared" si="622"/>
        <v>2023</v>
      </c>
      <c r="P4435" t="str">
        <f t="shared" si="623"/>
        <v>Jul</v>
      </c>
      <c r="Q4435" t="str">
        <f t="shared" si="624"/>
        <v>Jul-2023</v>
      </c>
      <c r="R4435" s="2" t="str">
        <f t="shared" si="629"/>
        <v>ADULTS</v>
      </c>
    </row>
    <row r="4436" spans="1:18" x14ac:dyDescent="0.35">
      <c r="A4436" s="1">
        <v>45173</v>
      </c>
      <c r="B4436" t="s">
        <v>4468</v>
      </c>
      <c r="C4436">
        <v>63</v>
      </c>
      <c r="D4436" t="s">
        <v>14</v>
      </c>
      <c r="E4436" t="s">
        <v>22</v>
      </c>
      <c r="F4436" t="s">
        <v>16</v>
      </c>
      <c r="G4436" s="6">
        <f>VLOOKUP(F4436,S$11:$T$15, 2, FALSE)</f>
        <v>2509.1716796874998</v>
      </c>
      <c r="H4436" t="s">
        <v>12</v>
      </c>
      <c r="I4436" s="2">
        <v>3989.54</v>
      </c>
      <c r="J4436" t="str">
        <f t="shared" si="625"/>
        <v>&gt;59</v>
      </c>
      <c r="K4436" s="2">
        <f t="shared" si="621"/>
        <v>4388.4940000000006</v>
      </c>
      <c r="L4436" s="2">
        <f t="shared" si="626"/>
        <v>4388</v>
      </c>
      <c r="M4436" s="2">
        <f t="shared" si="627"/>
        <v>4389</v>
      </c>
      <c r="N4436" s="2">
        <f t="shared" si="628"/>
        <v>4388</v>
      </c>
      <c r="O4436">
        <f t="shared" si="622"/>
        <v>2023</v>
      </c>
      <c r="P4436" t="str">
        <f t="shared" si="623"/>
        <v>Sep</v>
      </c>
      <c r="Q4436" t="str">
        <f t="shared" si="624"/>
        <v>Sep-2023</v>
      </c>
      <c r="R4436" s="2" t="str">
        <f t="shared" si="629"/>
        <v>ADULTS</v>
      </c>
    </row>
    <row r="4437" spans="1:18" x14ac:dyDescent="0.35">
      <c r="A4437" s="1">
        <v>45270</v>
      </c>
      <c r="B4437" t="s">
        <v>4469</v>
      </c>
      <c r="C4437">
        <v>6</v>
      </c>
      <c r="D4437" t="s">
        <v>9</v>
      </c>
      <c r="E4437" t="s">
        <v>19</v>
      </c>
      <c r="F4437" t="s">
        <v>30</v>
      </c>
      <c r="G4437" s="6">
        <f>VLOOKUP(F4437,S$11:$T$15, 2, FALSE)</f>
        <v>2496.7676064257025</v>
      </c>
      <c r="H4437" t="s">
        <v>28</v>
      </c>
      <c r="I4437" s="2">
        <v>1496.57</v>
      </c>
      <c r="J4437" t="str">
        <f t="shared" si="625"/>
        <v>0-17</v>
      </c>
      <c r="K4437" s="2">
        <f t="shared" si="621"/>
        <v>1646.2270000000001</v>
      </c>
      <c r="L4437" s="2">
        <f t="shared" si="626"/>
        <v>1646</v>
      </c>
      <c r="M4437" s="2">
        <f t="shared" si="627"/>
        <v>1647</v>
      </c>
      <c r="N4437" s="2">
        <f t="shared" si="628"/>
        <v>1646</v>
      </c>
      <c r="O4437">
        <f t="shared" si="622"/>
        <v>2023</v>
      </c>
      <c r="P4437" t="str">
        <f t="shared" si="623"/>
        <v>Dec</v>
      </c>
      <c r="Q4437" t="str">
        <f t="shared" si="624"/>
        <v>Dec-2023</v>
      </c>
      <c r="R4437" s="2" t="str">
        <f t="shared" si="629"/>
        <v>CHILDREN</v>
      </c>
    </row>
    <row r="4438" spans="1:18" x14ac:dyDescent="0.35">
      <c r="A4438" s="1">
        <v>44716</v>
      </c>
      <c r="B4438" t="s">
        <v>4470</v>
      </c>
      <c r="C4438">
        <v>7</v>
      </c>
      <c r="D4438" t="s">
        <v>9</v>
      </c>
      <c r="E4438" t="s">
        <v>35</v>
      </c>
      <c r="F4438" t="s">
        <v>11</v>
      </c>
      <c r="G4438" s="6">
        <f>VLOOKUP(F4438,S$11:$T$15, 2, FALSE)</f>
        <v>2503.6022787783868</v>
      </c>
      <c r="H4438" t="s">
        <v>17</v>
      </c>
      <c r="I4438" s="2">
        <v>4338.8500000000004</v>
      </c>
      <c r="J4438" t="str">
        <f t="shared" si="625"/>
        <v>0-17</v>
      </c>
      <c r="K4438" s="2">
        <f t="shared" si="621"/>
        <v>4772.7350000000006</v>
      </c>
      <c r="L4438" s="2">
        <f t="shared" si="626"/>
        <v>4773</v>
      </c>
      <c r="M4438" s="2">
        <f t="shared" si="627"/>
        <v>4773</v>
      </c>
      <c r="N4438" s="2">
        <f t="shared" si="628"/>
        <v>4772</v>
      </c>
      <c r="O4438">
        <f t="shared" si="622"/>
        <v>2022</v>
      </c>
      <c r="P4438" t="str">
        <f t="shared" si="623"/>
        <v>Jun</v>
      </c>
      <c r="Q4438" t="str">
        <f t="shared" si="624"/>
        <v>Jun-2022</v>
      </c>
      <c r="R4438" s="2" t="str">
        <f t="shared" si="629"/>
        <v>CHILDREN</v>
      </c>
    </row>
    <row r="4439" spans="1:18" x14ac:dyDescent="0.35">
      <c r="A4439" s="1">
        <v>45109</v>
      </c>
      <c r="B4439" t="s">
        <v>4471</v>
      </c>
      <c r="C4439">
        <v>76</v>
      </c>
      <c r="D4439" t="s">
        <v>21</v>
      </c>
      <c r="E4439" t="s">
        <v>19</v>
      </c>
      <c r="F4439" t="s">
        <v>11</v>
      </c>
      <c r="G4439" s="6">
        <f>VLOOKUP(F4439,S$11:$T$15, 2, FALSE)</f>
        <v>2503.6022787783868</v>
      </c>
      <c r="H4439" t="s">
        <v>17</v>
      </c>
      <c r="I4439" s="2">
        <v>297.75</v>
      </c>
      <c r="J4439" t="str">
        <f t="shared" si="625"/>
        <v>&gt;59</v>
      </c>
      <c r="K4439" s="2">
        <f t="shared" si="621"/>
        <v>327.52500000000003</v>
      </c>
      <c r="L4439" s="2">
        <f t="shared" si="626"/>
        <v>328</v>
      </c>
      <c r="M4439" s="2">
        <f t="shared" si="627"/>
        <v>328</v>
      </c>
      <c r="N4439" s="2">
        <f t="shared" si="628"/>
        <v>327</v>
      </c>
      <c r="O4439">
        <f t="shared" si="622"/>
        <v>2023</v>
      </c>
      <c r="P4439" t="str">
        <f t="shared" si="623"/>
        <v>Jul</v>
      </c>
      <c r="Q4439" t="str">
        <f t="shared" si="624"/>
        <v>Jul-2023</v>
      </c>
      <c r="R4439" s="2" t="str">
        <f t="shared" si="629"/>
        <v>ADULTS</v>
      </c>
    </row>
    <row r="4440" spans="1:18" x14ac:dyDescent="0.35">
      <c r="A4440" s="1">
        <v>44904</v>
      </c>
      <c r="B4440" t="s">
        <v>4472</v>
      </c>
      <c r="C4440">
        <v>79</v>
      </c>
      <c r="D4440" t="s">
        <v>14</v>
      </c>
      <c r="E4440" t="s">
        <v>27</v>
      </c>
      <c r="F4440" t="s">
        <v>11</v>
      </c>
      <c r="G4440" s="6">
        <f>VLOOKUP(F4440,S$11:$T$15, 2, FALSE)</f>
        <v>2503.6022787783868</v>
      </c>
      <c r="H4440" t="s">
        <v>12</v>
      </c>
      <c r="I4440" s="2">
        <v>2293.46</v>
      </c>
      <c r="J4440" t="str">
        <f t="shared" si="625"/>
        <v>&gt;59</v>
      </c>
      <c r="K4440" s="2">
        <f t="shared" si="621"/>
        <v>2522.806</v>
      </c>
      <c r="L4440" s="2">
        <f t="shared" si="626"/>
        <v>2523</v>
      </c>
      <c r="M4440" s="2">
        <f t="shared" si="627"/>
        <v>2523</v>
      </c>
      <c r="N4440" s="2">
        <f t="shared" si="628"/>
        <v>2522</v>
      </c>
      <c r="O4440">
        <f t="shared" si="622"/>
        <v>2022</v>
      </c>
      <c r="P4440" t="str">
        <f t="shared" si="623"/>
        <v>Dec</v>
      </c>
      <c r="Q4440" t="str">
        <f t="shared" si="624"/>
        <v>Dec-2022</v>
      </c>
      <c r="R4440" s="2" t="str">
        <f t="shared" si="629"/>
        <v>ADULTS</v>
      </c>
    </row>
    <row r="4441" spans="1:18" x14ac:dyDescent="0.35">
      <c r="A4441" s="1">
        <v>45039</v>
      </c>
      <c r="B4441" t="s">
        <v>4473</v>
      </c>
      <c r="C4441">
        <v>36</v>
      </c>
      <c r="D4441" t="s">
        <v>9</v>
      </c>
      <c r="E4441" t="s">
        <v>15</v>
      </c>
      <c r="F4441" t="s">
        <v>16</v>
      </c>
      <c r="G4441" s="6">
        <f>VLOOKUP(F4441,S$11:$T$15, 2, FALSE)</f>
        <v>2509.1716796874998</v>
      </c>
      <c r="H4441" t="s">
        <v>37</v>
      </c>
      <c r="I4441" s="2">
        <v>885.87</v>
      </c>
      <c r="J4441" t="str">
        <f t="shared" si="625"/>
        <v>18-39</v>
      </c>
      <c r="K4441" s="2">
        <f t="shared" si="621"/>
        <v>974.45700000000011</v>
      </c>
      <c r="L4441" s="2">
        <f t="shared" si="626"/>
        <v>974</v>
      </c>
      <c r="M4441" s="2">
        <f t="shared" si="627"/>
        <v>975</v>
      </c>
      <c r="N4441" s="2">
        <f t="shared" si="628"/>
        <v>974</v>
      </c>
      <c r="O4441">
        <f t="shared" si="622"/>
        <v>2023</v>
      </c>
      <c r="P4441" t="str">
        <f t="shared" si="623"/>
        <v>Apr</v>
      </c>
      <c r="Q4441" t="str">
        <f t="shared" si="624"/>
        <v>Apr-2023</v>
      </c>
      <c r="R4441" s="2" t="str">
        <f t="shared" si="629"/>
        <v>ADULTS</v>
      </c>
    </row>
    <row r="4442" spans="1:18" x14ac:dyDescent="0.35">
      <c r="A4442" s="1">
        <v>44852</v>
      </c>
      <c r="B4442" t="s">
        <v>4474</v>
      </c>
      <c r="C4442">
        <v>44</v>
      </c>
      <c r="D4442" t="s">
        <v>9</v>
      </c>
      <c r="E4442" t="s">
        <v>35</v>
      </c>
      <c r="F4442" t="s">
        <v>30</v>
      </c>
      <c r="G4442" s="6">
        <f>VLOOKUP(F4442,S$11:$T$15, 2, FALSE)</f>
        <v>2496.7676064257025</v>
      </c>
      <c r="H4442" t="s">
        <v>40</v>
      </c>
      <c r="I4442" s="2">
        <v>3131.93</v>
      </c>
      <c r="J4442" t="str">
        <f t="shared" si="625"/>
        <v>40-59</v>
      </c>
      <c r="K4442" s="2">
        <f t="shared" si="621"/>
        <v>3445.123</v>
      </c>
      <c r="L4442" s="2">
        <f t="shared" si="626"/>
        <v>3445</v>
      </c>
      <c r="M4442" s="2">
        <f t="shared" si="627"/>
        <v>3446</v>
      </c>
      <c r="N4442" s="2">
        <f t="shared" si="628"/>
        <v>3445</v>
      </c>
      <c r="O4442">
        <f t="shared" si="622"/>
        <v>2022</v>
      </c>
      <c r="P4442" t="str">
        <f t="shared" si="623"/>
        <v>Oct</v>
      </c>
      <c r="Q4442" t="str">
        <f t="shared" si="624"/>
        <v>Oct-2022</v>
      </c>
      <c r="R4442" s="2" t="str">
        <f t="shared" si="629"/>
        <v>ADULTS</v>
      </c>
    </row>
    <row r="4443" spans="1:18" x14ac:dyDescent="0.35">
      <c r="A4443" s="1">
        <v>45216</v>
      </c>
      <c r="B4443" t="s">
        <v>4475</v>
      </c>
      <c r="C4443">
        <v>48</v>
      </c>
      <c r="D4443" t="s">
        <v>9</v>
      </c>
      <c r="E4443" t="s">
        <v>15</v>
      </c>
      <c r="F4443" t="s">
        <v>30</v>
      </c>
      <c r="G4443" s="6">
        <f>VLOOKUP(F4443,S$11:$T$15, 2, FALSE)</f>
        <v>2496.7676064257025</v>
      </c>
      <c r="H4443" t="s">
        <v>12</v>
      </c>
      <c r="I4443" s="2">
        <v>3712.85</v>
      </c>
      <c r="J4443" t="str">
        <f t="shared" si="625"/>
        <v>40-59</v>
      </c>
      <c r="K4443" s="2">
        <f t="shared" si="621"/>
        <v>4084.1350000000002</v>
      </c>
      <c r="L4443" s="2">
        <f t="shared" si="626"/>
        <v>4084</v>
      </c>
      <c r="M4443" s="2">
        <f t="shared" si="627"/>
        <v>4085</v>
      </c>
      <c r="N4443" s="2">
        <f t="shared" si="628"/>
        <v>4084</v>
      </c>
      <c r="O4443">
        <f t="shared" si="622"/>
        <v>2023</v>
      </c>
      <c r="P4443" t="str">
        <f t="shared" si="623"/>
        <v>Oct</v>
      </c>
      <c r="Q4443" t="str">
        <f t="shared" si="624"/>
        <v>Oct-2023</v>
      </c>
      <c r="R4443" s="2" t="str">
        <f t="shared" si="629"/>
        <v>ADULTS</v>
      </c>
    </row>
    <row r="4444" spans="1:18" x14ac:dyDescent="0.35">
      <c r="A4444" s="1">
        <v>44743</v>
      </c>
      <c r="B4444" t="s">
        <v>4476</v>
      </c>
      <c r="C4444">
        <v>14</v>
      </c>
      <c r="D4444" t="s">
        <v>9</v>
      </c>
      <c r="E4444" t="s">
        <v>19</v>
      </c>
      <c r="F4444" t="s">
        <v>11</v>
      </c>
      <c r="G4444" s="6">
        <f>VLOOKUP(F4444,S$11:$T$15, 2, FALSE)</f>
        <v>2503.6022787783868</v>
      </c>
      <c r="H4444" t="s">
        <v>40</v>
      </c>
      <c r="I4444" s="2">
        <v>918.23</v>
      </c>
      <c r="J4444" t="str">
        <f t="shared" si="625"/>
        <v>0-17</v>
      </c>
      <c r="K4444" s="2">
        <f t="shared" si="621"/>
        <v>1010.0530000000001</v>
      </c>
      <c r="L4444" s="2">
        <f t="shared" si="626"/>
        <v>1010</v>
      </c>
      <c r="M4444" s="2">
        <f t="shared" si="627"/>
        <v>1011</v>
      </c>
      <c r="N4444" s="2">
        <f t="shared" si="628"/>
        <v>1010</v>
      </c>
      <c r="O4444">
        <f t="shared" si="622"/>
        <v>2022</v>
      </c>
      <c r="P4444" t="str">
        <f t="shared" si="623"/>
        <v>Jul</v>
      </c>
      <c r="Q4444" t="str">
        <f t="shared" si="624"/>
        <v>Jul-2022</v>
      </c>
      <c r="R4444" s="2" t="str">
        <f t="shared" si="629"/>
        <v>CHILDREN</v>
      </c>
    </row>
    <row r="4445" spans="1:18" x14ac:dyDescent="0.35">
      <c r="A4445" s="1">
        <v>45146</v>
      </c>
      <c r="B4445" t="s">
        <v>4477</v>
      </c>
      <c r="C4445">
        <v>9</v>
      </c>
      <c r="D4445" t="s">
        <v>14</v>
      </c>
      <c r="E4445" t="s">
        <v>35</v>
      </c>
      <c r="F4445" t="s">
        <v>11</v>
      </c>
      <c r="G4445" s="6">
        <f>VLOOKUP(F4445,S$11:$T$15, 2, FALSE)</f>
        <v>2503.6022787783868</v>
      </c>
      <c r="H4445" t="s">
        <v>28</v>
      </c>
      <c r="I4445" s="2">
        <v>266.27</v>
      </c>
      <c r="J4445" t="str">
        <f t="shared" si="625"/>
        <v>0-17</v>
      </c>
      <c r="K4445" s="2">
        <f t="shared" si="621"/>
        <v>292.89699999999999</v>
      </c>
      <c r="L4445" s="2">
        <f t="shared" si="626"/>
        <v>293</v>
      </c>
      <c r="M4445" s="2">
        <f t="shared" si="627"/>
        <v>293</v>
      </c>
      <c r="N4445" s="2">
        <f t="shared" si="628"/>
        <v>292</v>
      </c>
      <c r="O4445">
        <f t="shared" si="622"/>
        <v>2023</v>
      </c>
      <c r="P4445" t="str">
        <f t="shared" si="623"/>
        <v>Aug</v>
      </c>
      <c r="Q4445" t="str">
        <f t="shared" si="624"/>
        <v>Aug-2023</v>
      </c>
      <c r="R4445" s="2" t="str">
        <f t="shared" si="629"/>
        <v>CHILDREN</v>
      </c>
    </row>
    <row r="4446" spans="1:18" x14ac:dyDescent="0.35">
      <c r="A4446" s="1">
        <v>44746</v>
      </c>
      <c r="B4446" t="s">
        <v>4478</v>
      </c>
      <c r="C4446">
        <v>50</v>
      </c>
      <c r="D4446" t="s">
        <v>14</v>
      </c>
      <c r="E4446" t="s">
        <v>35</v>
      </c>
      <c r="F4446" t="s">
        <v>30</v>
      </c>
      <c r="G4446" s="6">
        <f>VLOOKUP(F4446,S$11:$T$15, 2, FALSE)</f>
        <v>2496.7676064257025</v>
      </c>
      <c r="H4446" t="s">
        <v>12</v>
      </c>
      <c r="I4446" s="2">
        <v>408.19</v>
      </c>
      <c r="J4446" t="str">
        <f t="shared" si="625"/>
        <v>40-59</v>
      </c>
      <c r="K4446" s="2">
        <f t="shared" si="621"/>
        <v>449.00900000000001</v>
      </c>
      <c r="L4446" s="2">
        <f t="shared" si="626"/>
        <v>449</v>
      </c>
      <c r="M4446" s="2">
        <f t="shared" si="627"/>
        <v>450</v>
      </c>
      <c r="N4446" s="2">
        <f t="shared" si="628"/>
        <v>449</v>
      </c>
      <c r="O4446">
        <f t="shared" si="622"/>
        <v>2022</v>
      </c>
      <c r="P4446" t="str">
        <f t="shared" si="623"/>
        <v>Jul</v>
      </c>
      <c r="Q4446" t="str">
        <f t="shared" si="624"/>
        <v>Jul-2022</v>
      </c>
      <c r="R4446" s="2" t="str">
        <f t="shared" si="629"/>
        <v>ADULTS</v>
      </c>
    </row>
    <row r="4447" spans="1:18" x14ac:dyDescent="0.35">
      <c r="A4447" s="1">
        <v>45009</v>
      </c>
      <c r="B4447" t="s">
        <v>4479</v>
      </c>
      <c r="C4447">
        <v>14</v>
      </c>
      <c r="D4447" t="s">
        <v>21</v>
      </c>
      <c r="E4447" t="s">
        <v>25</v>
      </c>
      <c r="F4447" t="s">
        <v>23</v>
      </c>
      <c r="G4447" s="6">
        <f>VLOOKUP(F4447,S$11:$T$15, 2, FALSE)</f>
        <v>2440.2966694490819</v>
      </c>
      <c r="H4447" t="s">
        <v>28</v>
      </c>
      <c r="I4447" s="2">
        <v>3411.42</v>
      </c>
      <c r="J4447" t="str">
        <f t="shared" si="625"/>
        <v>0-17</v>
      </c>
      <c r="K4447" s="2">
        <f t="shared" si="621"/>
        <v>3752.5620000000004</v>
      </c>
      <c r="L4447" s="2">
        <f t="shared" si="626"/>
        <v>3753</v>
      </c>
      <c r="M4447" s="2">
        <f t="shared" si="627"/>
        <v>3753</v>
      </c>
      <c r="N4447" s="2">
        <f t="shared" si="628"/>
        <v>3752</v>
      </c>
      <c r="O4447">
        <f t="shared" si="622"/>
        <v>2023</v>
      </c>
      <c r="P4447" t="str">
        <f t="shared" si="623"/>
        <v>Mar</v>
      </c>
      <c r="Q4447" t="str">
        <f t="shared" si="624"/>
        <v>Mar-2023</v>
      </c>
      <c r="R4447" s="2" t="str">
        <f t="shared" si="629"/>
        <v>CHILDREN</v>
      </c>
    </row>
    <row r="4448" spans="1:18" x14ac:dyDescent="0.35">
      <c r="A4448" s="1">
        <v>44610</v>
      </c>
      <c r="B4448" t="s">
        <v>4480</v>
      </c>
      <c r="C4448">
        <v>65</v>
      </c>
      <c r="D4448" t="s">
        <v>9</v>
      </c>
      <c r="E4448" t="s">
        <v>10</v>
      </c>
      <c r="F4448" t="s">
        <v>16</v>
      </c>
      <c r="G4448" s="6">
        <f>VLOOKUP(F4448,S$11:$T$15, 2, FALSE)</f>
        <v>2509.1716796874998</v>
      </c>
      <c r="H4448" t="s">
        <v>12</v>
      </c>
      <c r="I4448" s="2">
        <v>531.32000000000005</v>
      </c>
      <c r="J4448" t="str">
        <f t="shared" si="625"/>
        <v>&gt;59</v>
      </c>
      <c r="K4448" s="2">
        <f t="shared" si="621"/>
        <v>584.45200000000011</v>
      </c>
      <c r="L4448" s="2">
        <f t="shared" si="626"/>
        <v>584</v>
      </c>
      <c r="M4448" s="2">
        <f t="shared" si="627"/>
        <v>585</v>
      </c>
      <c r="N4448" s="2">
        <f t="shared" si="628"/>
        <v>584</v>
      </c>
      <c r="O4448">
        <f t="shared" si="622"/>
        <v>2022</v>
      </c>
      <c r="P4448" t="str">
        <f t="shared" si="623"/>
        <v>Feb</v>
      </c>
      <c r="Q4448" t="str">
        <f t="shared" si="624"/>
        <v>Feb-2022</v>
      </c>
      <c r="R4448" s="2" t="str">
        <f t="shared" si="629"/>
        <v>ADULTS</v>
      </c>
    </row>
    <row r="4449" spans="1:18" x14ac:dyDescent="0.35">
      <c r="A4449" s="1">
        <v>44853</v>
      </c>
      <c r="B4449" t="s">
        <v>4481</v>
      </c>
      <c r="C4449">
        <v>22</v>
      </c>
      <c r="D4449" t="s">
        <v>14</v>
      </c>
      <c r="E4449" t="s">
        <v>10</v>
      </c>
      <c r="F4449" t="s">
        <v>16</v>
      </c>
      <c r="G4449" s="6">
        <f>VLOOKUP(F4449,S$11:$T$15, 2, FALSE)</f>
        <v>2509.1716796874998</v>
      </c>
      <c r="H4449" t="s">
        <v>28</v>
      </c>
      <c r="I4449" s="2">
        <v>3794.67</v>
      </c>
      <c r="J4449" t="str">
        <f t="shared" si="625"/>
        <v>18-39</v>
      </c>
      <c r="K4449" s="2">
        <f t="shared" si="621"/>
        <v>4174.1370000000006</v>
      </c>
      <c r="L4449" s="2">
        <f t="shared" si="626"/>
        <v>4174</v>
      </c>
      <c r="M4449" s="2">
        <f t="shared" si="627"/>
        <v>4175</v>
      </c>
      <c r="N4449" s="2">
        <f t="shared" si="628"/>
        <v>4174</v>
      </c>
      <c r="O4449">
        <f t="shared" si="622"/>
        <v>2022</v>
      </c>
      <c r="P4449" t="str">
        <f t="shared" si="623"/>
        <v>Oct</v>
      </c>
      <c r="Q4449" t="str">
        <f t="shared" si="624"/>
        <v>Oct-2022</v>
      </c>
      <c r="R4449" s="2" t="str">
        <f t="shared" si="629"/>
        <v>ADULTS</v>
      </c>
    </row>
    <row r="4450" spans="1:18" x14ac:dyDescent="0.35">
      <c r="A4450" s="1">
        <v>45203</v>
      </c>
      <c r="B4450" t="s">
        <v>4482</v>
      </c>
      <c r="C4450">
        <v>60</v>
      </c>
      <c r="D4450" t="s">
        <v>21</v>
      </c>
      <c r="E4450" t="s">
        <v>35</v>
      </c>
      <c r="F4450" t="s">
        <v>23</v>
      </c>
      <c r="G4450" s="6">
        <f>VLOOKUP(F4450,S$11:$T$15, 2, FALSE)</f>
        <v>2440.2966694490819</v>
      </c>
      <c r="H4450" t="s">
        <v>17</v>
      </c>
      <c r="I4450" s="2">
        <v>347.62</v>
      </c>
      <c r="J4450" t="str">
        <f t="shared" si="625"/>
        <v>&gt;59</v>
      </c>
      <c r="K4450" s="2">
        <f t="shared" si="621"/>
        <v>382.38200000000006</v>
      </c>
      <c r="L4450" s="2">
        <f t="shared" si="626"/>
        <v>382</v>
      </c>
      <c r="M4450" s="2">
        <f t="shared" si="627"/>
        <v>383</v>
      </c>
      <c r="N4450" s="2">
        <f t="shared" si="628"/>
        <v>382</v>
      </c>
      <c r="O4450">
        <f t="shared" si="622"/>
        <v>2023</v>
      </c>
      <c r="P4450" t="str">
        <f t="shared" si="623"/>
        <v>Oct</v>
      </c>
      <c r="Q4450" t="str">
        <f t="shared" si="624"/>
        <v>Oct-2023</v>
      </c>
      <c r="R4450" s="2" t="str">
        <f t="shared" si="629"/>
        <v>ADULTS</v>
      </c>
    </row>
    <row r="4451" spans="1:18" x14ac:dyDescent="0.35">
      <c r="A4451" s="1">
        <v>44799</v>
      </c>
      <c r="B4451" t="s">
        <v>4483</v>
      </c>
      <c r="C4451">
        <v>69</v>
      </c>
      <c r="D4451" t="s">
        <v>9</v>
      </c>
      <c r="E4451" t="s">
        <v>35</v>
      </c>
      <c r="F4451" t="s">
        <v>11</v>
      </c>
      <c r="G4451" s="6">
        <f>VLOOKUP(F4451,S$11:$T$15, 2, FALSE)</f>
        <v>2503.6022787783868</v>
      </c>
      <c r="H4451" t="s">
        <v>37</v>
      </c>
      <c r="I4451" s="2">
        <v>2171.27</v>
      </c>
      <c r="J4451" t="str">
        <f t="shared" si="625"/>
        <v>&gt;59</v>
      </c>
      <c r="K4451" s="2">
        <f t="shared" si="621"/>
        <v>2388.3970000000004</v>
      </c>
      <c r="L4451" s="2">
        <f t="shared" si="626"/>
        <v>2388</v>
      </c>
      <c r="M4451" s="2">
        <f t="shared" si="627"/>
        <v>2389</v>
      </c>
      <c r="N4451" s="2">
        <f t="shared" si="628"/>
        <v>2388</v>
      </c>
      <c r="O4451">
        <f t="shared" si="622"/>
        <v>2022</v>
      </c>
      <c r="P4451" t="str">
        <f t="shared" si="623"/>
        <v>Aug</v>
      </c>
      <c r="Q4451" t="str">
        <f t="shared" si="624"/>
        <v>Aug-2022</v>
      </c>
      <c r="R4451" s="2" t="str">
        <f t="shared" si="629"/>
        <v>ADULTS</v>
      </c>
    </row>
    <row r="4452" spans="1:18" x14ac:dyDescent="0.35">
      <c r="A4452" s="1">
        <v>44958</v>
      </c>
      <c r="B4452" t="s">
        <v>4484</v>
      </c>
      <c r="C4452">
        <v>95</v>
      </c>
      <c r="D4452" t="s">
        <v>14</v>
      </c>
      <c r="E4452" t="s">
        <v>22</v>
      </c>
      <c r="F4452" t="s">
        <v>30</v>
      </c>
      <c r="G4452" s="6">
        <f>VLOOKUP(F4452,S$11:$T$15, 2, FALSE)</f>
        <v>2496.7676064257025</v>
      </c>
      <c r="H4452" t="s">
        <v>40</v>
      </c>
      <c r="I4452" s="2">
        <v>2573.34</v>
      </c>
      <c r="J4452" t="str">
        <f t="shared" si="625"/>
        <v>&gt;59</v>
      </c>
      <c r="K4452" s="2">
        <f t="shared" si="621"/>
        <v>2830.6740000000004</v>
      </c>
      <c r="L4452" s="2">
        <f t="shared" si="626"/>
        <v>2831</v>
      </c>
      <c r="M4452" s="2">
        <f t="shared" si="627"/>
        <v>2831</v>
      </c>
      <c r="N4452" s="2">
        <f t="shared" si="628"/>
        <v>2830</v>
      </c>
      <c r="O4452">
        <f t="shared" si="622"/>
        <v>2023</v>
      </c>
      <c r="P4452" t="str">
        <f t="shared" si="623"/>
        <v>Feb</v>
      </c>
      <c r="Q4452" t="str">
        <f t="shared" si="624"/>
        <v>Feb-2023</v>
      </c>
      <c r="R4452" s="2" t="str">
        <f t="shared" si="629"/>
        <v>ADULTS</v>
      </c>
    </row>
    <row r="4453" spans="1:18" x14ac:dyDescent="0.35">
      <c r="A4453" s="1">
        <v>44659</v>
      </c>
      <c r="B4453" t="s">
        <v>4485</v>
      </c>
      <c r="C4453">
        <v>68</v>
      </c>
      <c r="D4453" t="s">
        <v>14</v>
      </c>
      <c r="E4453" t="s">
        <v>15</v>
      </c>
      <c r="F4453" t="s">
        <v>11</v>
      </c>
      <c r="G4453" s="6">
        <f>VLOOKUP(F4453,S$11:$T$15, 2, FALSE)</f>
        <v>2503.6022787783868</v>
      </c>
      <c r="H4453" t="s">
        <v>40</v>
      </c>
      <c r="I4453" s="2">
        <v>3340.3</v>
      </c>
      <c r="J4453" t="str">
        <f t="shared" si="625"/>
        <v>&gt;59</v>
      </c>
      <c r="K4453" s="2">
        <f t="shared" si="621"/>
        <v>3674.3300000000004</v>
      </c>
      <c r="L4453" s="2">
        <f t="shared" si="626"/>
        <v>3674</v>
      </c>
      <c r="M4453" s="2">
        <f t="shared" si="627"/>
        <v>3675</v>
      </c>
      <c r="N4453" s="2">
        <f t="shared" si="628"/>
        <v>3674</v>
      </c>
      <c r="O4453">
        <f t="shared" si="622"/>
        <v>2022</v>
      </c>
      <c r="P4453" t="str">
        <f t="shared" si="623"/>
        <v>Apr</v>
      </c>
      <c r="Q4453" t="str">
        <f t="shared" si="624"/>
        <v>Apr-2022</v>
      </c>
      <c r="R4453" s="2" t="str">
        <f t="shared" si="629"/>
        <v>ADULTS</v>
      </c>
    </row>
    <row r="4454" spans="1:18" x14ac:dyDescent="0.35">
      <c r="A4454" s="1">
        <v>45018</v>
      </c>
      <c r="B4454" t="s">
        <v>4486</v>
      </c>
      <c r="C4454">
        <v>61</v>
      </c>
      <c r="D4454" t="s">
        <v>14</v>
      </c>
      <c r="E4454" t="s">
        <v>10</v>
      </c>
      <c r="F4454" t="s">
        <v>11</v>
      </c>
      <c r="G4454" s="6">
        <f>VLOOKUP(F4454,S$11:$T$15, 2, FALSE)</f>
        <v>2503.6022787783868</v>
      </c>
      <c r="H4454" t="s">
        <v>40</v>
      </c>
      <c r="I4454" s="2">
        <v>4565.8</v>
      </c>
      <c r="J4454" t="str">
        <f t="shared" si="625"/>
        <v>&gt;59</v>
      </c>
      <c r="K4454" s="2">
        <f t="shared" si="621"/>
        <v>5022.380000000001</v>
      </c>
      <c r="L4454" s="2">
        <f t="shared" si="626"/>
        <v>5022</v>
      </c>
      <c r="M4454" s="2">
        <f t="shared" si="627"/>
        <v>5023</v>
      </c>
      <c r="N4454" s="2">
        <f t="shared" si="628"/>
        <v>5022</v>
      </c>
      <c r="O4454">
        <f t="shared" si="622"/>
        <v>2023</v>
      </c>
      <c r="P4454" t="str">
        <f t="shared" si="623"/>
        <v>Apr</v>
      </c>
      <c r="Q4454" t="str">
        <f t="shared" si="624"/>
        <v>Apr-2023</v>
      </c>
      <c r="R4454" s="2" t="str">
        <f t="shared" si="629"/>
        <v>ADULTS</v>
      </c>
    </row>
    <row r="4455" spans="1:18" x14ac:dyDescent="0.35">
      <c r="A4455" s="1">
        <v>44942</v>
      </c>
      <c r="B4455" t="s">
        <v>4487</v>
      </c>
      <c r="C4455">
        <v>90</v>
      </c>
      <c r="D4455" t="s">
        <v>14</v>
      </c>
      <c r="E4455" t="s">
        <v>22</v>
      </c>
      <c r="F4455" t="s">
        <v>30</v>
      </c>
      <c r="G4455" s="6">
        <f>VLOOKUP(F4455,S$11:$T$15, 2, FALSE)</f>
        <v>2496.7676064257025</v>
      </c>
      <c r="H4455" t="s">
        <v>12</v>
      </c>
      <c r="I4455" s="2">
        <v>2852.2</v>
      </c>
      <c r="J4455" t="str">
        <f t="shared" si="625"/>
        <v>&gt;59</v>
      </c>
      <c r="K4455" s="2">
        <f t="shared" si="621"/>
        <v>3137.42</v>
      </c>
      <c r="L4455" s="2">
        <f t="shared" si="626"/>
        <v>3137</v>
      </c>
      <c r="M4455" s="2">
        <f t="shared" si="627"/>
        <v>3138</v>
      </c>
      <c r="N4455" s="2">
        <f t="shared" si="628"/>
        <v>3137</v>
      </c>
      <c r="O4455">
        <f t="shared" si="622"/>
        <v>2023</v>
      </c>
      <c r="P4455" t="str">
        <f t="shared" si="623"/>
        <v>Jan</v>
      </c>
      <c r="Q4455" t="str">
        <f t="shared" si="624"/>
        <v>Jan-2023</v>
      </c>
      <c r="R4455" s="2" t="str">
        <f t="shared" si="629"/>
        <v>ADULTS</v>
      </c>
    </row>
    <row r="4456" spans="1:18" x14ac:dyDescent="0.35">
      <c r="A4456" s="1">
        <v>44700</v>
      </c>
      <c r="B4456" t="s">
        <v>4488</v>
      </c>
      <c r="C4456">
        <v>52</v>
      </c>
      <c r="D4456" t="s">
        <v>21</v>
      </c>
      <c r="E4456" t="s">
        <v>15</v>
      </c>
      <c r="F4456" t="s">
        <v>30</v>
      </c>
      <c r="G4456" s="6">
        <f>VLOOKUP(F4456,S$11:$T$15, 2, FALSE)</f>
        <v>2496.7676064257025</v>
      </c>
      <c r="H4456" t="s">
        <v>28</v>
      </c>
      <c r="I4456" s="2">
        <v>1231.93</v>
      </c>
      <c r="J4456" t="str">
        <f t="shared" si="625"/>
        <v>40-59</v>
      </c>
      <c r="K4456" s="2">
        <f t="shared" si="621"/>
        <v>1355.1230000000003</v>
      </c>
      <c r="L4456" s="2">
        <f t="shared" si="626"/>
        <v>1355</v>
      </c>
      <c r="M4456" s="2">
        <f t="shared" si="627"/>
        <v>1356</v>
      </c>
      <c r="N4456" s="2">
        <f t="shared" si="628"/>
        <v>1355</v>
      </c>
      <c r="O4456">
        <f t="shared" si="622"/>
        <v>2022</v>
      </c>
      <c r="P4456" t="str">
        <f t="shared" si="623"/>
        <v>May</v>
      </c>
      <c r="Q4456" t="str">
        <f t="shared" si="624"/>
        <v>May-2022</v>
      </c>
      <c r="R4456" s="2" t="str">
        <f t="shared" si="629"/>
        <v>ADULTS</v>
      </c>
    </row>
    <row r="4457" spans="1:18" x14ac:dyDescent="0.35">
      <c r="A4457" s="1">
        <v>45009</v>
      </c>
      <c r="B4457" t="s">
        <v>4489</v>
      </c>
      <c r="C4457">
        <v>47</v>
      </c>
      <c r="D4457" t="s">
        <v>14</v>
      </c>
      <c r="E4457" t="s">
        <v>33</v>
      </c>
      <c r="F4457" t="s">
        <v>11</v>
      </c>
      <c r="G4457" s="6">
        <f>VLOOKUP(F4457,S$11:$T$15, 2, FALSE)</f>
        <v>2503.6022787783868</v>
      </c>
      <c r="H4457" t="s">
        <v>28</v>
      </c>
      <c r="I4457" s="2">
        <v>111.95</v>
      </c>
      <c r="J4457" t="str">
        <f t="shared" si="625"/>
        <v>40-59</v>
      </c>
      <c r="K4457" s="2">
        <f t="shared" si="621"/>
        <v>123.14500000000001</v>
      </c>
      <c r="L4457" s="2">
        <f t="shared" si="626"/>
        <v>123</v>
      </c>
      <c r="M4457" s="2">
        <f t="shared" si="627"/>
        <v>124</v>
      </c>
      <c r="N4457" s="2">
        <f t="shared" si="628"/>
        <v>123</v>
      </c>
      <c r="O4457">
        <f t="shared" si="622"/>
        <v>2023</v>
      </c>
      <c r="P4457" t="str">
        <f t="shared" si="623"/>
        <v>Mar</v>
      </c>
      <c r="Q4457" t="str">
        <f t="shared" si="624"/>
        <v>Mar-2023</v>
      </c>
      <c r="R4457" s="2" t="str">
        <f t="shared" si="629"/>
        <v>ADULTS</v>
      </c>
    </row>
    <row r="4458" spans="1:18" x14ac:dyDescent="0.35">
      <c r="A4458" s="1">
        <v>44879</v>
      </c>
      <c r="B4458" t="s">
        <v>4490</v>
      </c>
      <c r="C4458">
        <v>67</v>
      </c>
      <c r="D4458" t="s">
        <v>14</v>
      </c>
      <c r="E4458" t="s">
        <v>19</v>
      </c>
      <c r="F4458" t="s">
        <v>16</v>
      </c>
      <c r="G4458" s="6">
        <f>VLOOKUP(F4458,S$11:$T$15, 2, FALSE)</f>
        <v>2509.1716796874998</v>
      </c>
      <c r="H4458" t="s">
        <v>17</v>
      </c>
      <c r="I4458" s="2">
        <v>4809.3999999999996</v>
      </c>
      <c r="J4458" t="str">
        <f t="shared" si="625"/>
        <v>&gt;59</v>
      </c>
      <c r="K4458" s="2">
        <f t="shared" si="621"/>
        <v>5290.34</v>
      </c>
      <c r="L4458" s="2">
        <f t="shared" si="626"/>
        <v>5290</v>
      </c>
      <c r="M4458" s="2">
        <f t="shared" si="627"/>
        <v>5291</v>
      </c>
      <c r="N4458" s="2">
        <f t="shared" si="628"/>
        <v>5290</v>
      </c>
      <c r="O4458">
        <f t="shared" si="622"/>
        <v>2022</v>
      </c>
      <c r="P4458" t="str">
        <f t="shared" si="623"/>
        <v>Nov</v>
      </c>
      <c r="Q4458" t="str">
        <f t="shared" si="624"/>
        <v>Nov-2022</v>
      </c>
      <c r="R4458" s="2" t="str">
        <f t="shared" si="629"/>
        <v>ADULTS</v>
      </c>
    </row>
    <row r="4459" spans="1:18" x14ac:dyDescent="0.35">
      <c r="A4459" s="1">
        <v>44858</v>
      </c>
      <c r="B4459" t="s">
        <v>4491</v>
      </c>
      <c r="C4459">
        <v>18</v>
      </c>
      <c r="D4459" t="s">
        <v>21</v>
      </c>
      <c r="E4459" t="s">
        <v>25</v>
      </c>
      <c r="F4459" t="s">
        <v>30</v>
      </c>
      <c r="G4459" s="6">
        <f>VLOOKUP(F4459,S$11:$T$15, 2, FALSE)</f>
        <v>2496.7676064257025</v>
      </c>
      <c r="H4459" t="s">
        <v>17</v>
      </c>
      <c r="I4459" s="2">
        <v>3500.65</v>
      </c>
      <c r="J4459" t="str">
        <f t="shared" si="625"/>
        <v>18-39</v>
      </c>
      <c r="K4459" s="2">
        <f t="shared" si="621"/>
        <v>3850.7150000000006</v>
      </c>
      <c r="L4459" s="2">
        <f t="shared" si="626"/>
        <v>3851</v>
      </c>
      <c r="M4459" s="2">
        <f t="shared" si="627"/>
        <v>3851</v>
      </c>
      <c r="N4459" s="2">
        <f t="shared" si="628"/>
        <v>3850</v>
      </c>
      <c r="O4459">
        <f t="shared" si="622"/>
        <v>2022</v>
      </c>
      <c r="P4459" t="str">
        <f t="shared" si="623"/>
        <v>Oct</v>
      </c>
      <c r="Q4459" t="str">
        <f t="shared" si="624"/>
        <v>Oct-2022</v>
      </c>
      <c r="R4459" s="2" t="str">
        <f t="shared" si="629"/>
        <v>ADULTS</v>
      </c>
    </row>
    <row r="4460" spans="1:18" x14ac:dyDescent="0.35">
      <c r="A4460" s="1">
        <v>44987</v>
      </c>
      <c r="B4460" t="s">
        <v>4492</v>
      </c>
      <c r="C4460">
        <v>52</v>
      </c>
      <c r="D4460" t="s">
        <v>9</v>
      </c>
      <c r="E4460" t="s">
        <v>15</v>
      </c>
      <c r="F4460" t="s">
        <v>30</v>
      </c>
      <c r="G4460" s="6">
        <f>VLOOKUP(F4460,S$11:$T$15, 2, FALSE)</f>
        <v>2496.7676064257025</v>
      </c>
      <c r="H4460" t="s">
        <v>28</v>
      </c>
      <c r="I4460" s="2">
        <v>3432.05</v>
      </c>
      <c r="J4460" t="str">
        <f t="shared" si="625"/>
        <v>40-59</v>
      </c>
      <c r="K4460" s="2">
        <f t="shared" si="621"/>
        <v>3775.2550000000006</v>
      </c>
      <c r="L4460" s="2">
        <f t="shared" si="626"/>
        <v>3775</v>
      </c>
      <c r="M4460" s="2">
        <f t="shared" si="627"/>
        <v>3776</v>
      </c>
      <c r="N4460" s="2">
        <f t="shared" si="628"/>
        <v>3775</v>
      </c>
      <c r="O4460">
        <f t="shared" si="622"/>
        <v>2023</v>
      </c>
      <c r="P4460" t="str">
        <f t="shared" si="623"/>
        <v>Mar</v>
      </c>
      <c r="Q4460" t="str">
        <f t="shared" si="624"/>
        <v>Mar-2023</v>
      </c>
      <c r="R4460" s="2" t="str">
        <f t="shared" si="629"/>
        <v>ADULTS</v>
      </c>
    </row>
    <row r="4461" spans="1:18" x14ac:dyDescent="0.35">
      <c r="A4461" s="1">
        <v>44883</v>
      </c>
      <c r="B4461" t="s">
        <v>4493</v>
      </c>
      <c r="C4461">
        <v>36</v>
      </c>
      <c r="D4461" t="s">
        <v>21</v>
      </c>
      <c r="E4461" t="s">
        <v>33</v>
      </c>
      <c r="F4461" t="s">
        <v>11</v>
      </c>
      <c r="G4461" s="6">
        <f>VLOOKUP(F4461,S$11:$T$15, 2, FALSE)</f>
        <v>2503.6022787783868</v>
      </c>
      <c r="H4461" t="s">
        <v>67</v>
      </c>
      <c r="I4461" s="2">
        <v>1993.4</v>
      </c>
      <c r="J4461" t="str">
        <f t="shared" si="625"/>
        <v>18-39</v>
      </c>
      <c r="K4461" s="2">
        <f t="shared" si="621"/>
        <v>2192.7400000000002</v>
      </c>
      <c r="L4461" s="2">
        <f t="shared" si="626"/>
        <v>2193</v>
      </c>
      <c r="M4461" s="2">
        <f t="shared" si="627"/>
        <v>2193</v>
      </c>
      <c r="N4461" s="2">
        <f t="shared" si="628"/>
        <v>2192</v>
      </c>
      <c r="O4461">
        <f t="shared" si="622"/>
        <v>2022</v>
      </c>
      <c r="P4461" t="str">
        <f t="shared" si="623"/>
        <v>Nov</v>
      </c>
      <c r="Q4461" t="str">
        <f t="shared" si="624"/>
        <v>Nov-2022</v>
      </c>
      <c r="R4461" s="2" t="str">
        <f t="shared" si="629"/>
        <v>ADULTS</v>
      </c>
    </row>
    <row r="4462" spans="1:18" x14ac:dyDescent="0.35">
      <c r="A4462" s="1">
        <v>45053</v>
      </c>
      <c r="B4462" t="s">
        <v>4494</v>
      </c>
      <c r="C4462">
        <v>32</v>
      </c>
      <c r="D4462" t="s">
        <v>14</v>
      </c>
      <c r="E4462" t="s">
        <v>10</v>
      </c>
      <c r="F4462" t="s">
        <v>11</v>
      </c>
      <c r="G4462" s="6">
        <f>VLOOKUP(F4462,S$11:$T$15, 2, FALSE)</f>
        <v>2503.6022787783868</v>
      </c>
      <c r="H4462" t="s">
        <v>12</v>
      </c>
      <c r="I4462" s="2">
        <v>2604.13</v>
      </c>
      <c r="J4462" t="str">
        <f t="shared" si="625"/>
        <v>18-39</v>
      </c>
      <c r="K4462" s="2">
        <f t="shared" si="621"/>
        <v>2864.5430000000006</v>
      </c>
      <c r="L4462" s="2">
        <f t="shared" si="626"/>
        <v>2865</v>
      </c>
      <c r="M4462" s="2">
        <f t="shared" si="627"/>
        <v>2865</v>
      </c>
      <c r="N4462" s="2">
        <f t="shared" si="628"/>
        <v>2864</v>
      </c>
      <c r="O4462">
        <f t="shared" si="622"/>
        <v>2023</v>
      </c>
      <c r="P4462" t="str">
        <f t="shared" si="623"/>
        <v>May</v>
      </c>
      <c r="Q4462" t="str">
        <f t="shared" si="624"/>
        <v>May-2023</v>
      </c>
      <c r="R4462" s="2" t="str">
        <f t="shared" si="629"/>
        <v>ADULTS</v>
      </c>
    </row>
    <row r="4463" spans="1:18" x14ac:dyDescent="0.35">
      <c r="A4463" s="1">
        <v>44856</v>
      </c>
      <c r="B4463" t="s">
        <v>4495</v>
      </c>
      <c r="C4463">
        <v>39</v>
      </c>
      <c r="D4463" t="s">
        <v>21</v>
      </c>
      <c r="E4463" t="s">
        <v>10</v>
      </c>
      <c r="F4463" t="s">
        <v>16</v>
      </c>
      <c r="G4463" s="6">
        <f>VLOOKUP(F4463,S$11:$T$15, 2, FALSE)</f>
        <v>2509.1716796874998</v>
      </c>
      <c r="H4463" t="s">
        <v>28</v>
      </c>
      <c r="I4463" s="2">
        <v>336.18</v>
      </c>
      <c r="J4463" t="str">
        <f t="shared" si="625"/>
        <v>18-39</v>
      </c>
      <c r="K4463" s="2">
        <f t="shared" si="621"/>
        <v>369.79800000000006</v>
      </c>
      <c r="L4463" s="2">
        <f t="shared" si="626"/>
        <v>370</v>
      </c>
      <c r="M4463" s="2">
        <f t="shared" si="627"/>
        <v>370</v>
      </c>
      <c r="N4463" s="2">
        <f t="shared" si="628"/>
        <v>369</v>
      </c>
      <c r="O4463">
        <f t="shared" si="622"/>
        <v>2022</v>
      </c>
      <c r="P4463" t="str">
        <f t="shared" si="623"/>
        <v>Oct</v>
      </c>
      <c r="Q4463" t="str">
        <f t="shared" si="624"/>
        <v>Oct-2022</v>
      </c>
      <c r="R4463" s="2" t="str">
        <f t="shared" si="629"/>
        <v>ADULTS</v>
      </c>
    </row>
    <row r="4464" spans="1:18" x14ac:dyDescent="0.35">
      <c r="A4464" s="1">
        <v>44577</v>
      </c>
      <c r="B4464" t="s">
        <v>4496</v>
      </c>
      <c r="C4464">
        <v>80</v>
      </c>
      <c r="D4464" t="s">
        <v>14</v>
      </c>
      <c r="E4464" t="s">
        <v>19</v>
      </c>
      <c r="F4464" t="s">
        <v>23</v>
      </c>
      <c r="G4464" s="6">
        <f>VLOOKUP(F4464,S$11:$T$15, 2, FALSE)</f>
        <v>2440.2966694490819</v>
      </c>
      <c r="H4464" t="s">
        <v>17</v>
      </c>
      <c r="I4464" s="2">
        <v>824.9</v>
      </c>
      <c r="J4464" t="str">
        <f t="shared" si="625"/>
        <v>&gt;59</v>
      </c>
      <c r="K4464" s="2">
        <f t="shared" si="621"/>
        <v>907.3900000000001</v>
      </c>
      <c r="L4464" s="2">
        <f t="shared" si="626"/>
        <v>907</v>
      </c>
      <c r="M4464" s="2">
        <f t="shared" si="627"/>
        <v>908</v>
      </c>
      <c r="N4464" s="2">
        <f t="shared" si="628"/>
        <v>907</v>
      </c>
      <c r="O4464">
        <f t="shared" si="622"/>
        <v>2022</v>
      </c>
      <c r="P4464" t="str">
        <f t="shared" si="623"/>
        <v>Jan</v>
      </c>
      <c r="Q4464" t="str">
        <f t="shared" si="624"/>
        <v>Jan-2022</v>
      </c>
      <c r="R4464" s="2" t="str">
        <f t="shared" si="629"/>
        <v>ADULTS</v>
      </c>
    </row>
    <row r="4465" spans="1:18" x14ac:dyDescent="0.35">
      <c r="A4465" s="1">
        <v>44577</v>
      </c>
      <c r="B4465" t="s">
        <v>4497</v>
      </c>
      <c r="C4465">
        <v>10</v>
      </c>
      <c r="D4465" t="s">
        <v>21</v>
      </c>
      <c r="E4465" t="s">
        <v>22</v>
      </c>
      <c r="F4465" t="s">
        <v>16</v>
      </c>
      <c r="G4465" s="6">
        <f>VLOOKUP(F4465,S$11:$T$15, 2, FALSE)</f>
        <v>2509.1716796874998</v>
      </c>
      <c r="H4465" t="s">
        <v>28</v>
      </c>
      <c r="I4465" s="2">
        <v>1608.31</v>
      </c>
      <c r="J4465" t="str">
        <f t="shared" si="625"/>
        <v>0-17</v>
      </c>
      <c r="K4465" s="2">
        <f t="shared" si="621"/>
        <v>1769.1410000000001</v>
      </c>
      <c r="L4465" s="2">
        <f t="shared" si="626"/>
        <v>1769</v>
      </c>
      <c r="M4465" s="2">
        <f t="shared" si="627"/>
        <v>1770</v>
      </c>
      <c r="N4465" s="2">
        <f t="shared" si="628"/>
        <v>1769</v>
      </c>
      <c r="O4465">
        <f t="shared" si="622"/>
        <v>2022</v>
      </c>
      <c r="P4465" t="str">
        <f t="shared" si="623"/>
        <v>Jan</v>
      </c>
      <c r="Q4465" t="str">
        <f t="shared" si="624"/>
        <v>Jan-2022</v>
      </c>
      <c r="R4465" s="2" t="str">
        <f t="shared" si="629"/>
        <v>CHILDREN</v>
      </c>
    </row>
    <row r="4466" spans="1:18" x14ac:dyDescent="0.35">
      <c r="A4466" s="1">
        <v>44617</v>
      </c>
      <c r="B4466" t="s">
        <v>4498</v>
      </c>
      <c r="C4466">
        <v>91</v>
      </c>
      <c r="D4466" t="s">
        <v>14</v>
      </c>
      <c r="E4466" t="s">
        <v>15</v>
      </c>
      <c r="F4466" t="s">
        <v>30</v>
      </c>
      <c r="G4466" s="6">
        <f>VLOOKUP(F4466,S$11:$T$15, 2, FALSE)</f>
        <v>2496.7676064257025</v>
      </c>
      <c r="H4466" t="s">
        <v>28</v>
      </c>
      <c r="I4466" s="2">
        <v>3899.58</v>
      </c>
      <c r="J4466" t="str">
        <f t="shared" si="625"/>
        <v>&gt;59</v>
      </c>
      <c r="K4466" s="2">
        <f t="shared" si="621"/>
        <v>4289.5380000000005</v>
      </c>
      <c r="L4466" s="2">
        <f t="shared" si="626"/>
        <v>4290</v>
      </c>
      <c r="M4466" s="2">
        <f t="shared" si="627"/>
        <v>4290</v>
      </c>
      <c r="N4466" s="2">
        <f t="shared" si="628"/>
        <v>4289</v>
      </c>
      <c r="O4466">
        <f t="shared" si="622"/>
        <v>2022</v>
      </c>
      <c r="P4466" t="str">
        <f t="shared" si="623"/>
        <v>Feb</v>
      </c>
      <c r="Q4466" t="str">
        <f t="shared" si="624"/>
        <v>Feb-2022</v>
      </c>
      <c r="R4466" s="2" t="str">
        <f t="shared" si="629"/>
        <v>ADULTS</v>
      </c>
    </row>
    <row r="4467" spans="1:18" x14ac:dyDescent="0.35">
      <c r="A4467" s="1">
        <v>44975</v>
      </c>
      <c r="B4467" t="s">
        <v>4499</v>
      </c>
      <c r="C4467">
        <v>58</v>
      </c>
      <c r="D4467" t="s">
        <v>21</v>
      </c>
      <c r="E4467" t="s">
        <v>33</v>
      </c>
      <c r="F4467" t="s">
        <v>11</v>
      </c>
      <c r="G4467" s="6">
        <f>VLOOKUP(F4467,S$11:$T$15, 2, FALSE)</f>
        <v>2503.6022787783868</v>
      </c>
      <c r="H4467" t="s">
        <v>28</v>
      </c>
      <c r="I4467" s="2">
        <v>3949.81</v>
      </c>
      <c r="J4467" t="str">
        <f t="shared" si="625"/>
        <v>40-59</v>
      </c>
      <c r="K4467" s="2">
        <f t="shared" si="621"/>
        <v>4344.7910000000002</v>
      </c>
      <c r="L4467" s="2">
        <f t="shared" si="626"/>
        <v>4345</v>
      </c>
      <c r="M4467" s="2">
        <f t="shared" si="627"/>
        <v>4345</v>
      </c>
      <c r="N4467" s="2">
        <f t="shared" si="628"/>
        <v>4344</v>
      </c>
      <c r="O4467">
        <f t="shared" si="622"/>
        <v>2023</v>
      </c>
      <c r="P4467" t="str">
        <f t="shared" si="623"/>
        <v>Feb</v>
      </c>
      <c r="Q4467" t="str">
        <f t="shared" si="624"/>
        <v>Feb-2023</v>
      </c>
      <c r="R4467" s="2" t="str">
        <f t="shared" si="629"/>
        <v>ADULTS</v>
      </c>
    </row>
    <row r="4468" spans="1:18" x14ac:dyDescent="0.35">
      <c r="A4468" s="1">
        <v>44720</v>
      </c>
      <c r="B4468" t="s">
        <v>4500</v>
      </c>
      <c r="C4468">
        <v>71</v>
      </c>
      <c r="D4468" t="s">
        <v>9</v>
      </c>
      <c r="E4468" t="s">
        <v>25</v>
      </c>
      <c r="F4468" t="s">
        <v>30</v>
      </c>
      <c r="G4468" s="6">
        <f>VLOOKUP(F4468,S$11:$T$15, 2, FALSE)</f>
        <v>2496.7676064257025</v>
      </c>
      <c r="H4468" t="s">
        <v>28</v>
      </c>
      <c r="I4468" s="2">
        <v>3365.86</v>
      </c>
      <c r="J4468" t="str">
        <f t="shared" si="625"/>
        <v>&gt;59</v>
      </c>
      <c r="K4468" s="2">
        <f t="shared" si="621"/>
        <v>3702.4460000000004</v>
      </c>
      <c r="L4468" s="2">
        <f t="shared" si="626"/>
        <v>3702</v>
      </c>
      <c r="M4468" s="2">
        <f t="shared" si="627"/>
        <v>3703</v>
      </c>
      <c r="N4468" s="2">
        <f t="shared" si="628"/>
        <v>3702</v>
      </c>
      <c r="O4468">
        <f t="shared" si="622"/>
        <v>2022</v>
      </c>
      <c r="P4468" t="str">
        <f t="shared" si="623"/>
        <v>Jun</v>
      </c>
      <c r="Q4468" t="str">
        <f t="shared" si="624"/>
        <v>Jun-2022</v>
      </c>
      <c r="R4468" s="2" t="str">
        <f t="shared" si="629"/>
        <v>ADULTS</v>
      </c>
    </row>
    <row r="4469" spans="1:18" x14ac:dyDescent="0.35">
      <c r="A4469" s="1">
        <v>45263</v>
      </c>
      <c r="B4469" t="s">
        <v>4501</v>
      </c>
      <c r="C4469">
        <v>55</v>
      </c>
      <c r="D4469" t="s">
        <v>9</v>
      </c>
      <c r="E4469" t="s">
        <v>35</v>
      </c>
      <c r="F4469" t="s">
        <v>23</v>
      </c>
      <c r="G4469" s="6">
        <f>VLOOKUP(F4469,S$11:$T$15, 2, FALSE)</f>
        <v>2440.2966694490819</v>
      </c>
      <c r="H4469" t="s">
        <v>40</v>
      </c>
      <c r="I4469" s="2">
        <v>3592.49</v>
      </c>
      <c r="J4469" t="str">
        <f t="shared" si="625"/>
        <v>40-59</v>
      </c>
      <c r="K4469" s="2">
        <f t="shared" si="621"/>
        <v>3951.739</v>
      </c>
      <c r="L4469" s="2">
        <f t="shared" si="626"/>
        <v>3952</v>
      </c>
      <c r="M4469" s="2">
        <f t="shared" si="627"/>
        <v>3952</v>
      </c>
      <c r="N4469" s="2">
        <f t="shared" si="628"/>
        <v>3951</v>
      </c>
      <c r="O4469">
        <f t="shared" si="622"/>
        <v>2023</v>
      </c>
      <c r="P4469" t="str">
        <f t="shared" si="623"/>
        <v>Dec</v>
      </c>
      <c r="Q4469" t="str">
        <f t="shared" si="624"/>
        <v>Dec-2023</v>
      </c>
      <c r="R4469" s="2" t="str">
        <f t="shared" si="629"/>
        <v>ADULTS</v>
      </c>
    </row>
    <row r="4470" spans="1:18" x14ac:dyDescent="0.35">
      <c r="A4470" s="1">
        <v>45162</v>
      </c>
      <c r="B4470" t="s">
        <v>4502</v>
      </c>
      <c r="C4470">
        <v>2</v>
      </c>
      <c r="D4470" t="s">
        <v>9</v>
      </c>
      <c r="E4470" t="s">
        <v>19</v>
      </c>
      <c r="F4470" t="s">
        <v>30</v>
      </c>
      <c r="G4470" s="6">
        <f>VLOOKUP(F4470,S$11:$T$15, 2, FALSE)</f>
        <v>2496.7676064257025</v>
      </c>
      <c r="H4470" t="s">
        <v>40</v>
      </c>
      <c r="I4470" s="2">
        <v>2416.85</v>
      </c>
      <c r="J4470" t="str">
        <f t="shared" si="625"/>
        <v>0-17</v>
      </c>
      <c r="K4470" s="2">
        <f t="shared" si="621"/>
        <v>2658.5350000000003</v>
      </c>
      <c r="L4470" s="2">
        <f t="shared" si="626"/>
        <v>2659</v>
      </c>
      <c r="M4470" s="2">
        <f t="shared" si="627"/>
        <v>2659</v>
      </c>
      <c r="N4470" s="2">
        <f t="shared" si="628"/>
        <v>2658</v>
      </c>
      <c r="O4470">
        <f t="shared" si="622"/>
        <v>2023</v>
      </c>
      <c r="P4470" t="str">
        <f t="shared" si="623"/>
        <v>Aug</v>
      </c>
      <c r="Q4470" t="str">
        <f t="shared" si="624"/>
        <v>Aug-2023</v>
      </c>
      <c r="R4470" s="2" t="str">
        <f t="shared" si="629"/>
        <v>CHILDREN</v>
      </c>
    </row>
    <row r="4471" spans="1:18" x14ac:dyDescent="0.35">
      <c r="A4471" s="1">
        <v>44808</v>
      </c>
      <c r="B4471" t="s">
        <v>4503</v>
      </c>
      <c r="C4471">
        <v>71</v>
      </c>
      <c r="D4471" t="s">
        <v>9</v>
      </c>
      <c r="E4471" t="s">
        <v>10</v>
      </c>
      <c r="F4471" t="s">
        <v>11</v>
      </c>
      <c r="G4471" s="6">
        <f>VLOOKUP(F4471,S$11:$T$15, 2, FALSE)</f>
        <v>2503.6022787783868</v>
      </c>
      <c r="H4471" t="s">
        <v>12</v>
      </c>
      <c r="I4471" s="2">
        <v>3675.64</v>
      </c>
      <c r="J4471" t="str">
        <f t="shared" si="625"/>
        <v>&gt;59</v>
      </c>
      <c r="K4471" s="2">
        <f t="shared" si="621"/>
        <v>4043.2040000000002</v>
      </c>
      <c r="L4471" s="2">
        <f t="shared" si="626"/>
        <v>4043</v>
      </c>
      <c r="M4471" s="2">
        <f t="shared" si="627"/>
        <v>4044</v>
      </c>
      <c r="N4471" s="2">
        <f t="shared" si="628"/>
        <v>4043</v>
      </c>
      <c r="O4471">
        <f t="shared" si="622"/>
        <v>2022</v>
      </c>
      <c r="P4471" t="str">
        <f t="shared" si="623"/>
        <v>Sep</v>
      </c>
      <c r="Q4471" t="str">
        <f t="shared" si="624"/>
        <v>Sep-2022</v>
      </c>
      <c r="R4471" s="2" t="str">
        <f t="shared" si="629"/>
        <v>ADULTS</v>
      </c>
    </row>
    <row r="4472" spans="1:18" x14ac:dyDescent="0.35">
      <c r="A4472" s="1">
        <v>45073</v>
      </c>
      <c r="B4472" t="s">
        <v>4504</v>
      </c>
      <c r="C4472">
        <v>12</v>
      </c>
      <c r="D4472" t="s">
        <v>14</v>
      </c>
      <c r="E4472" t="s">
        <v>25</v>
      </c>
      <c r="F4472" t="s">
        <v>16</v>
      </c>
      <c r="G4472" s="6">
        <f>VLOOKUP(F4472,S$11:$T$15, 2, FALSE)</f>
        <v>2509.1716796874998</v>
      </c>
      <c r="H4472" t="s">
        <v>28</v>
      </c>
      <c r="I4472" s="2">
        <v>1412.97</v>
      </c>
      <c r="J4472" t="str">
        <f t="shared" si="625"/>
        <v>0-17</v>
      </c>
      <c r="K4472" s="2">
        <f t="shared" si="621"/>
        <v>1554.2670000000001</v>
      </c>
      <c r="L4472" s="2">
        <f t="shared" si="626"/>
        <v>1554</v>
      </c>
      <c r="M4472" s="2">
        <f t="shared" si="627"/>
        <v>1555</v>
      </c>
      <c r="N4472" s="2">
        <f t="shared" si="628"/>
        <v>1554</v>
      </c>
      <c r="O4472">
        <f t="shared" si="622"/>
        <v>2023</v>
      </c>
      <c r="P4472" t="str">
        <f t="shared" si="623"/>
        <v>May</v>
      </c>
      <c r="Q4472" t="str">
        <f t="shared" si="624"/>
        <v>May-2023</v>
      </c>
      <c r="R4472" s="2" t="str">
        <f t="shared" si="629"/>
        <v>CHILDREN</v>
      </c>
    </row>
    <row r="4473" spans="1:18" x14ac:dyDescent="0.35">
      <c r="A4473" s="1">
        <v>45132</v>
      </c>
      <c r="B4473" t="s">
        <v>4505</v>
      </c>
      <c r="C4473">
        <v>45</v>
      </c>
      <c r="D4473" t="s">
        <v>9</v>
      </c>
      <c r="E4473" t="s">
        <v>33</v>
      </c>
      <c r="F4473" t="s">
        <v>30</v>
      </c>
      <c r="G4473" s="6">
        <f>VLOOKUP(F4473,S$11:$T$15, 2, FALSE)</f>
        <v>2496.7676064257025</v>
      </c>
      <c r="H4473" t="s">
        <v>40</v>
      </c>
      <c r="I4473" s="2">
        <v>1699.57</v>
      </c>
      <c r="J4473" t="str">
        <f t="shared" si="625"/>
        <v>40-59</v>
      </c>
      <c r="K4473" s="2">
        <f t="shared" si="621"/>
        <v>1869.527</v>
      </c>
      <c r="L4473" s="2">
        <f t="shared" si="626"/>
        <v>1870</v>
      </c>
      <c r="M4473" s="2">
        <f t="shared" si="627"/>
        <v>1870</v>
      </c>
      <c r="N4473" s="2">
        <f t="shared" si="628"/>
        <v>1869</v>
      </c>
      <c r="O4473">
        <f t="shared" si="622"/>
        <v>2023</v>
      </c>
      <c r="P4473" t="str">
        <f t="shared" si="623"/>
        <v>Jul</v>
      </c>
      <c r="Q4473" t="str">
        <f t="shared" si="624"/>
        <v>Jul-2023</v>
      </c>
      <c r="R4473" s="2" t="str">
        <f t="shared" si="629"/>
        <v>ADULTS</v>
      </c>
    </row>
    <row r="4474" spans="1:18" x14ac:dyDescent="0.35">
      <c r="A4474" s="1">
        <v>44925</v>
      </c>
      <c r="B4474" t="s">
        <v>4506</v>
      </c>
      <c r="C4474">
        <v>55</v>
      </c>
      <c r="D4474" t="s">
        <v>9</v>
      </c>
      <c r="E4474" t="s">
        <v>19</v>
      </c>
      <c r="F4474" t="s">
        <v>11</v>
      </c>
      <c r="G4474" s="6">
        <f>VLOOKUP(F4474,S$11:$T$15, 2, FALSE)</f>
        <v>2503.6022787783868</v>
      </c>
      <c r="H4474" t="s">
        <v>67</v>
      </c>
      <c r="I4474" s="2">
        <v>4830.18</v>
      </c>
      <c r="J4474" t="str">
        <f t="shared" si="625"/>
        <v>40-59</v>
      </c>
      <c r="K4474" s="2">
        <f t="shared" si="621"/>
        <v>5313.1980000000003</v>
      </c>
      <c r="L4474" s="2">
        <f t="shared" si="626"/>
        <v>5313</v>
      </c>
      <c r="M4474" s="2">
        <f t="shared" si="627"/>
        <v>5314</v>
      </c>
      <c r="N4474" s="2">
        <f t="shared" si="628"/>
        <v>5313</v>
      </c>
      <c r="O4474">
        <f t="shared" si="622"/>
        <v>2022</v>
      </c>
      <c r="P4474" t="str">
        <f t="shared" si="623"/>
        <v>Dec</v>
      </c>
      <c r="Q4474" t="str">
        <f t="shared" si="624"/>
        <v>Dec-2022</v>
      </c>
      <c r="R4474" s="2" t="str">
        <f t="shared" si="629"/>
        <v>ADULTS</v>
      </c>
    </row>
    <row r="4475" spans="1:18" x14ac:dyDescent="0.35">
      <c r="A4475" s="1">
        <v>45259</v>
      </c>
      <c r="B4475" t="s">
        <v>4507</v>
      </c>
      <c r="C4475">
        <v>45</v>
      </c>
      <c r="D4475" t="s">
        <v>9</v>
      </c>
      <c r="E4475" t="s">
        <v>19</v>
      </c>
      <c r="F4475" t="s">
        <v>11</v>
      </c>
      <c r="G4475" s="6">
        <f>VLOOKUP(F4475,S$11:$T$15, 2, FALSE)</f>
        <v>2503.6022787783868</v>
      </c>
      <c r="H4475" t="s">
        <v>37</v>
      </c>
      <c r="I4475" s="2">
        <v>4493.32</v>
      </c>
      <c r="J4475" t="str">
        <f t="shared" si="625"/>
        <v>40-59</v>
      </c>
      <c r="K4475" s="2">
        <f t="shared" si="621"/>
        <v>4942.652</v>
      </c>
      <c r="L4475" s="2">
        <f t="shared" si="626"/>
        <v>4943</v>
      </c>
      <c r="M4475" s="2">
        <f t="shared" si="627"/>
        <v>4943</v>
      </c>
      <c r="N4475" s="2">
        <f t="shared" si="628"/>
        <v>4942</v>
      </c>
      <c r="O4475">
        <f t="shared" si="622"/>
        <v>2023</v>
      </c>
      <c r="P4475" t="str">
        <f t="shared" si="623"/>
        <v>Nov</v>
      </c>
      <c r="Q4475" t="str">
        <f t="shared" si="624"/>
        <v>Nov-2023</v>
      </c>
      <c r="R4475" s="2" t="str">
        <f t="shared" si="629"/>
        <v>ADULTS</v>
      </c>
    </row>
    <row r="4476" spans="1:18" x14ac:dyDescent="0.35">
      <c r="A4476" s="1">
        <v>44634</v>
      </c>
      <c r="B4476" t="s">
        <v>4508</v>
      </c>
      <c r="C4476">
        <v>50</v>
      </c>
      <c r="D4476" t="s">
        <v>9</v>
      </c>
      <c r="E4476" t="s">
        <v>10</v>
      </c>
      <c r="F4476" t="s">
        <v>16</v>
      </c>
      <c r="G4476" s="6">
        <f>VLOOKUP(F4476,S$11:$T$15, 2, FALSE)</f>
        <v>2509.1716796874998</v>
      </c>
      <c r="H4476" t="s">
        <v>40</v>
      </c>
      <c r="I4476" s="2">
        <v>3262.71</v>
      </c>
      <c r="J4476" t="str">
        <f t="shared" si="625"/>
        <v>40-59</v>
      </c>
      <c r="K4476" s="2">
        <f t="shared" si="621"/>
        <v>3588.9810000000002</v>
      </c>
      <c r="L4476" s="2">
        <f t="shared" si="626"/>
        <v>3589</v>
      </c>
      <c r="M4476" s="2">
        <f t="shared" si="627"/>
        <v>3589</v>
      </c>
      <c r="N4476" s="2">
        <f t="shared" si="628"/>
        <v>3588</v>
      </c>
      <c r="O4476">
        <f t="shared" si="622"/>
        <v>2022</v>
      </c>
      <c r="P4476" t="str">
        <f t="shared" si="623"/>
        <v>Mar</v>
      </c>
      <c r="Q4476" t="str">
        <f t="shared" si="624"/>
        <v>Mar-2022</v>
      </c>
      <c r="R4476" s="2" t="str">
        <f t="shared" si="629"/>
        <v>ADULTS</v>
      </c>
    </row>
    <row r="4477" spans="1:18" x14ac:dyDescent="0.35">
      <c r="A4477" s="1">
        <v>45054</v>
      </c>
      <c r="B4477" t="s">
        <v>4509</v>
      </c>
      <c r="C4477">
        <v>66</v>
      </c>
      <c r="D4477" t="s">
        <v>14</v>
      </c>
      <c r="E4477" t="s">
        <v>19</v>
      </c>
      <c r="F4477" t="s">
        <v>11</v>
      </c>
      <c r="G4477" s="6">
        <f>VLOOKUP(F4477,S$11:$T$15, 2, FALSE)</f>
        <v>2503.6022787783868</v>
      </c>
      <c r="H4477" t="s">
        <v>17</v>
      </c>
      <c r="I4477" s="2">
        <v>2591.7199999999998</v>
      </c>
      <c r="J4477" t="str">
        <f t="shared" si="625"/>
        <v>&gt;59</v>
      </c>
      <c r="K4477" s="2">
        <f t="shared" si="621"/>
        <v>2850.8919999999998</v>
      </c>
      <c r="L4477" s="2">
        <f t="shared" si="626"/>
        <v>2851</v>
      </c>
      <c r="M4477" s="2">
        <f t="shared" si="627"/>
        <v>2851</v>
      </c>
      <c r="N4477" s="2">
        <f t="shared" si="628"/>
        <v>2850</v>
      </c>
      <c r="O4477">
        <f t="shared" si="622"/>
        <v>2023</v>
      </c>
      <c r="P4477" t="str">
        <f t="shared" si="623"/>
        <v>May</v>
      </c>
      <c r="Q4477" t="str">
        <f t="shared" si="624"/>
        <v>May-2023</v>
      </c>
      <c r="R4477" s="2" t="str">
        <f t="shared" si="629"/>
        <v>ADULTS</v>
      </c>
    </row>
    <row r="4478" spans="1:18" x14ac:dyDescent="0.35">
      <c r="A4478" s="1">
        <v>45061</v>
      </c>
      <c r="B4478" t="s">
        <v>4510</v>
      </c>
      <c r="C4478">
        <v>47</v>
      </c>
      <c r="D4478" t="s">
        <v>21</v>
      </c>
      <c r="E4478" t="s">
        <v>10</v>
      </c>
      <c r="F4478" t="s">
        <v>11</v>
      </c>
      <c r="G4478" s="6">
        <f>VLOOKUP(F4478,S$11:$T$15, 2, FALSE)</f>
        <v>2503.6022787783868</v>
      </c>
      <c r="H4478" t="s">
        <v>37</v>
      </c>
      <c r="I4478" s="2">
        <v>3280.46</v>
      </c>
      <c r="J4478" t="str">
        <f t="shared" si="625"/>
        <v>40-59</v>
      </c>
      <c r="K4478" s="2">
        <f t="shared" si="621"/>
        <v>3608.5060000000003</v>
      </c>
      <c r="L4478" s="2">
        <f t="shared" si="626"/>
        <v>3609</v>
      </c>
      <c r="M4478" s="2">
        <f t="shared" si="627"/>
        <v>3609</v>
      </c>
      <c r="N4478" s="2">
        <f t="shared" si="628"/>
        <v>3608</v>
      </c>
      <c r="O4478">
        <f t="shared" si="622"/>
        <v>2023</v>
      </c>
      <c r="P4478" t="str">
        <f t="shared" si="623"/>
        <v>May</v>
      </c>
      <c r="Q4478" t="str">
        <f t="shared" si="624"/>
        <v>May-2023</v>
      </c>
      <c r="R4478" s="2" t="str">
        <f t="shared" si="629"/>
        <v>ADULTS</v>
      </c>
    </row>
    <row r="4479" spans="1:18" x14ac:dyDescent="0.35">
      <c r="A4479" s="1">
        <v>45151</v>
      </c>
      <c r="B4479" t="s">
        <v>4511</v>
      </c>
      <c r="C4479">
        <v>39</v>
      </c>
      <c r="D4479" t="s">
        <v>9</v>
      </c>
      <c r="E4479" t="s">
        <v>35</v>
      </c>
      <c r="F4479" t="s">
        <v>30</v>
      </c>
      <c r="G4479" s="6">
        <f>VLOOKUP(F4479,S$11:$T$15, 2, FALSE)</f>
        <v>2496.7676064257025</v>
      </c>
      <c r="H4479" t="s">
        <v>28</v>
      </c>
      <c r="I4479" s="2">
        <v>1974.03</v>
      </c>
      <c r="J4479" t="str">
        <f t="shared" si="625"/>
        <v>18-39</v>
      </c>
      <c r="K4479" s="2">
        <f t="shared" si="621"/>
        <v>2171.433</v>
      </c>
      <c r="L4479" s="2">
        <f t="shared" si="626"/>
        <v>2171</v>
      </c>
      <c r="M4479" s="2">
        <f t="shared" si="627"/>
        <v>2172</v>
      </c>
      <c r="N4479" s="2">
        <f t="shared" si="628"/>
        <v>2171</v>
      </c>
      <c r="O4479">
        <f t="shared" si="622"/>
        <v>2023</v>
      </c>
      <c r="P4479" t="str">
        <f t="shared" si="623"/>
        <v>Aug</v>
      </c>
      <c r="Q4479" t="str">
        <f t="shared" si="624"/>
        <v>Aug-2023</v>
      </c>
      <c r="R4479" s="2" t="str">
        <f t="shared" si="629"/>
        <v>ADULTS</v>
      </c>
    </row>
    <row r="4480" spans="1:18" x14ac:dyDescent="0.35">
      <c r="A4480" s="1">
        <v>45278</v>
      </c>
      <c r="B4480" t="s">
        <v>4512</v>
      </c>
      <c r="C4480">
        <v>44</v>
      </c>
      <c r="D4480" t="s">
        <v>21</v>
      </c>
      <c r="E4480" t="s">
        <v>35</v>
      </c>
      <c r="F4480" t="s">
        <v>23</v>
      </c>
      <c r="G4480" s="6">
        <f>VLOOKUP(F4480,S$11:$T$15, 2, FALSE)</f>
        <v>2440.2966694490819</v>
      </c>
      <c r="H4480" t="s">
        <v>40</v>
      </c>
      <c r="I4480" s="2">
        <v>389.54</v>
      </c>
      <c r="J4480" t="str">
        <f t="shared" si="625"/>
        <v>40-59</v>
      </c>
      <c r="K4480" s="2">
        <f t="shared" si="621"/>
        <v>428.49400000000009</v>
      </c>
      <c r="L4480" s="2">
        <f t="shared" si="626"/>
        <v>428</v>
      </c>
      <c r="M4480" s="2">
        <f t="shared" si="627"/>
        <v>429</v>
      </c>
      <c r="N4480" s="2">
        <f t="shared" si="628"/>
        <v>428</v>
      </c>
      <c r="O4480">
        <f t="shared" si="622"/>
        <v>2023</v>
      </c>
      <c r="P4480" t="str">
        <f t="shared" si="623"/>
        <v>Dec</v>
      </c>
      <c r="Q4480" t="str">
        <f t="shared" si="624"/>
        <v>Dec-2023</v>
      </c>
      <c r="R4480" s="2" t="str">
        <f t="shared" si="629"/>
        <v>ADULTS</v>
      </c>
    </row>
    <row r="4481" spans="1:18" x14ac:dyDescent="0.35">
      <c r="A4481" s="1">
        <v>45265</v>
      </c>
      <c r="B4481" t="s">
        <v>4513</v>
      </c>
      <c r="C4481">
        <v>11</v>
      </c>
      <c r="D4481" t="s">
        <v>9</v>
      </c>
      <c r="E4481" t="s">
        <v>10</v>
      </c>
      <c r="F4481" t="s">
        <v>16</v>
      </c>
      <c r="G4481" s="6">
        <f>VLOOKUP(F4481,S$11:$T$15, 2, FALSE)</f>
        <v>2509.1716796874998</v>
      </c>
      <c r="H4481" t="s">
        <v>17</v>
      </c>
      <c r="I4481" s="2">
        <v>850.9</v>
      </c>
      <c r="J4481" t="str">
        <f t="shared" si="625"/>
        <v>0-17</v>
      </c>
      <c r="K4481" s="2">
        <f t="shared" si="621"/>
        <v>935.99</v>
      </c>
      <c r="L4481" s="2">
        <f t="shared" si="626"/>
        <v>936</v>
      </c>
      <c r="M4481" s="2">
        <f t="shared" si="627"/>
        <v>936</v>
      </c>
      <c r="N4481" s="2">
        <f t="shared" si="628"/>
        <v>935</v>
      </c>
      <c r="O4481">
        <f t="shared" si="622"/>
        <v>2023</v>
      </c>
      <c r="P4481" t="str">
        <f t="shared" si="623"/>
        <v>Dec</v>
      </c>
      <c r="Q4481" t="str">
        <f t="shared" si="624"/>
        <v>Dec-2023</v>
      </c>
      <c r="R4481" s="2" t="str">
        <f t="shared" si="629"/>
        <v>CHILDREN</v>
      </c>
    </row>
    <row r="4482" spans="1:18" x14ac:dyDescent="0.35">
      <c r="A4482" s="1">
        <v>44707</v>
      </c>
      <c r="B4482" t="s">
        <v>4514</v>
      </c>
      <c r="C4482">
        <v>13</v>
      </c>
      <c r="D4482" t="s">
        <v>21</v>
      </c>
      <c r="E4482" t="s">
        <v>15</v>
      </c>
      <c r="F4482" t="s">
        <v>11</v>
      </c>
      <c r="G4482" s="6">
        <f>VLOOKUP(F4482,S$11:$T$15, 2, FALSE)</f>
        <v>2503.6022787783868</v>
      </c>
      <c r="H4482" t="s">
        <v>28</v>
      </c>
      <c r="I4482" s="2">
        <v>3079.37</v>
      </c>
      <c r="J4482" t="str">
        <f t="shared" si="625"/>
        <v>0-17</v>
      </c>
      <c r="K4482" s="2">
        <f t="shared" ref="K4482:K4545" si="630">I4482*1.1</f>
        <v>3387.3070000000002</v>
      </c>
      <c r="L4482" s="2">
        <f t="shared" si="626"/>
        <v>3387</v>
      </c>
      <c r="M4482" s="2">
        <f t="shared" si="627"/>
        <v>3388</v>
      </c>
      <c r="N4482" s="2">
        <f t="shared" si="628"/>
        <v>3387</v>
      </c>
      <c r="O4482">
        <f t="shared" ref="O4482:O4545" si="631">YEAR(A4482)</f>
        <v>2022</v>
      </c>
      <c r="P4482" t="str">
        <f t="shared" ref="P4482:P4545" si="632">TEXT(A4482, "MMM")</f>
        <v>May</v>
      </c>
      <c r="Q4482" t="str">
        <f t="shared" ref="Q4482:Q4545" si="633">TEXT(A4482, "MMM-YYYY")</f>
        <v>May-2022</v>
      </c>
      <c r="R4482" s="2" t="str">
        <f t="shared" si="629"/>
        <v>CHILDREN</v>
      </c>
    </row>
    <row r="4483" spans="1:18" x14ac:dyDescent="0.35">
      <c r="A4483" s="1">
        <v>45093</v>
      </c>
      <c r="B4483" t="s">
        <v>4515</v>
      </c>
      <c r="C4483">
        <v>59</v>
      </c>
      <c r="D4483" t="s">
        <v>9</v>
      </c>
      <c r="E4483" t="s">
        <v>33</v>
      </c>
      <c r="F4483" t="s">
        <v>11</v>
      </c>
      <c r="G4483" s="6">
        <f>VLOOKUP(F4483,S$11:$T$15, 2, FALSE)</f>
        <v>2503.6022787783868</v>
      </c>
      <c r="H4483" t="s">
        <v>40</v>
      </c>
      <c r="I4483" s="2">
        <v>749.08</v>
      </c>
      <c r="J4483" t="str">
        <f t="shared" ref="J4483:J4546" si="634">IF(C4483&lt;=17,"0-17",IF(C4483&lt;=39, "18-39", IF(C4483&lt;=59, "40-59", "&gt;59")))</f>
        <v>40-59</v>
      </c>
      <c r="K4483" s="2">
        <f t="shared" si="630"/>
        <v>823.98800000000006</v>
      </c>
      <c r="L4483" s="2">
        <f t="shared" ref="L4483:L4546" si="635">ROUND(K4483, 0)</f>
        <v>824</v>
      </c>
      <c r="M4483" s="2">
        <f t="shared" ref="M4483:M4546" si="636">ROUNDUP(K4483, 0)</f>
        <v>824</v>
      </c>
      <c r="N4483" s="2">
        <f t="shared" ref="N4483:N4546" si="637">ROUNDDOWN(K4483,0)</f>
        <v>823</v>
      </c>
      <c r="O4483">
        <f t="shared" si="631"/>
        <v>2023</v>
      </c>
      <c r="P4483" t="str">
        <f t="shared" si="632"/>
        <v>Jun</v>
      </c>
      <c r="Q4483" t="str">
        <f t="shared" si="633"/>
        <v>Jun-2023</v>
      </c>
      <c r="R4483" s="2" t="str">
        <f t="shared" ref="R4483:R4546" si="638">IF(C4483&gt;=18, "ADULTS", "CHILDREN")</f>
        <v>ADULTS</v>
      </c>
    </row>
    <row r="4484" spans="1:18" x14ac:dyDescent="0.35">
      <c r="A4484" s="1">
        <v>44751</v>
      </c>
      <c r="B4484" t="s">
        <v>4516</v>
      </c>
      <c r="C4484">
        <v>77</v>
      </c>
      <c r="D4484" t="s">
        <v>21</v>
      </c>
      <c r="E4484" t="s">
        <v>25</v>
      </c>
      <c r="F4484" t="s">
        <v>30</v>
      </c>
      <c r="G4484" s="6">
        <f>VLOOKUP(F4484,S$11:$T$15, 2, FALSE)</f>
        <v>2496.7676064257025</v>
      </c>
      <c r="H4484" t="s">
        <v>37</v>
      </c>
      <c r="I4484" s="2">
        <v>2888.74</v>
      </c>
      <c r="J4484" t="str">
        <f t="shared" si="634"/>
        <v>&gt;59</v>
      </c>
      <c r="K4484" s="2">
        <f t="shared" si="630"/>
        <v>3177.614</v>
      </c>
      <c r="L4484" s="2">
        <f t="shared" si="635"/>
        <v>3178</v>
      </c>
      <c r="M4484" s="2">
        <f t="shared" si="636"/>
        <v>3178</v>
      </c>
      <c r="N4484" s="2">
        <f t="shared" si="637"/>
        <v>3177</v>
      </c>
      <c r="O4484">
        <f t="shared" si="631"/>
        <v>2022</v>
      </c>
      <c r="P4484" t="str">
        <f t="shared" si="632"/>
        <v>Jul</v>
      </c>
      <c r="Q4484" t="str">
        <f t="shared" si="633"/>
        <v>Jul-2022</v>
      </c>
      <c r="R4484" s="2" t="str">
        <f t="shared" si="638"/>
        <v>ADULTS</v>
      </c>
    </row>
    <row r="4485" spans="1:18" x14ac:dyDescent="0.35">
      <c r="A4485" s="1">
        <v>45265</v>
      </c>
      <c r="B4485" t="s">
        <v>4517</v>
      </c>
      <c r="C4485">
        <v>24</v>
      </c>
      <c r="D4485" t="s">
        <v>21</v>
      </c>
      <c r="E4485" t="s">
        <v>35</v>
      </c>
      <c r="F4485" t="s">
        <v>23</v>
      </c>
      <c r="G4485" s="6">
        <f>VLOOKUP(F4485,S$11:$T$15, 2, FALSE)</f>
        <v>2440.2966694490819</v>
      </c>
      <c r="H4485" t="s">
        <v>37</v>
      </c>
      <c r="I4485" s="2">
        <v>4740.4399999999996</v>
      </c>
      <c r="J4485" t="str">
        <f t="shared" si="634"/>
        <v>18-39</v>
      </c>
      <c r="K4485" s="2">
        <f t="shared" si="630"/>
        <v>5214.4840000000004</v>
      </c>
      <c r="L4485" s="2">
        <f t="shared" si="635"/>
        <v>5214</v>
      </c>
      <c r="M4485" s="2">
        <f t="shared" si="636"/>
        <v>5215</v>
      </c>
      <c r="N4485" s="2">
        <f t="shared" si="637"/>
        <v>5214</v>
      </c>
      <c r="O4485">
        <f t="shared" si="631"/>
        <v>2023</v>
      </c>
      <c r="P4485" t="str">
        <f t="shared" si="632"/>
        <v>Dec</v>
      </c>
      <c r="Q4485" t="str">
        <f t="shared" si="633"/>
        <v>Dec-2023</v>
      </c>
      <c r="R4485" s="2" t="str">
        <f t="shared" si="638"/>
        <v>ADULTS</v>
      </c>
    </row>
    <row r="4486" spans="1:18" x14ac:dyDescent="0.35">
      <c r="A4486" s="1">
        <v>45069</v>
      </c>
      <c r="B4486" t="s">
        <v>4518</v>
      </c>
      <c r="C4486">
        <v>1</v>
      </c>
      <c r="D4486" t="s">
        <v>14</v>
      </c>
      <c r="E4486" t="s">
        <v>27</v>
      </c>
      <c r="F4486" t="s">
        <v>11</v>
      </c>
      <c r="G4486" s="6">
        <f>VLOOKUP(F4486,S$11:$T$15, 2, FALSE)</f>
        <v>2503.6022787783868</v>
      </c>
      <c r="H4486" t="s">
        <v>17</v>
      </c>
      <c r="I4486" s="2">
        <v>4769</v>
      </c>
      <c r="J4486" t="str">
        <f t="shared" si="634"/>
        <v>0-17</v>
      </c>
      <c r="K4486" s="2">
        <f t="shared" si="630"/>
        <v>5245.9000000000005</v>
      </c>
      <c r="L4486" s="2">
        <f t="shared" si="635"/>
        <v>5246</v>
      </c>
      <c r="M4486" s="2">
        <f t="shared" si="636"/>
        <v>5246</v>
      </c>
      <c r="N4486" s="2">
        <f t="shared" si="637"/>
        <v>5245</v>
      </c>
      <c r="O4486">
        <f t="shared" si="631"/>
        <v>2023</v>
      </c>
      <c r="P4486" t="str">
        <f t="shared" si="632"/>
        <v>May</v>
      </c>
      <c r="Q4486" t="str">
        <f t="shared" si="633"/>
        <v>May-2023</v>
      </c>
      <c r="R4486" s="2" t="str">
        <f t="shared" si="638"/>
        <v>CHILDREN</v>
      </c>
    </row>
    <row r="4487" spans="1:18" x14ac:dyDescent="0.35">
      <c r="A4487" s="1">
        <v>45051</v>
      </c>
      <c r="B4487" t="s">
        <v>4519</v>
      </c>
      <c r="C4487">
        <v>56</v>
      </c>
      <c r="D4487" t="s">
        <v>9</v>
      </c>
      <c r="E4487" t="s">
        <v>19</v>
      </c>
      <c r="F4487" t="s">
        <v>23</v>
      </c>
      <c r="G4487" s="6">
        <f>VLOOKUP(F4487,S$11:$T$15, 2, FALSE)</f>
        <v>2440.2966694490819</v>
      </c>
      <c r="H4487" t="s">
        <v>67</v>
      </c>
      <c r="I4487" s="2">
        <v>2981.63</v>
      </c>
      <c r="J4487" t="str">
        <f t="shared" si="634"/>
        <v>40-59</v>
      </c>
      <c r="K4487" s="2">
        <f t="shared" si="630"/>
        <v>3279.7930000000006</v>
      </c>
      <c r="L4487" s="2">
        <f t="shared" si="635"/>
        <v>3280</v>
      </c>
      <c r="M4487" s="2">
        <f t="shared" si="636"/>
        <v>3280</v>
      </c>
      <c r="N4487" s="2">
        <f t="shared" si="637"/>
        <v>3279</v>
      </c>
      <c r="O4487">
        <f t="shared" si="631"/>
        <v>2023</v>
      </c>
      <c r="P4487" t="str">
        <f t="shared" si="632"/>
        <v>May</v>
      </c>
      <c r="Q4487" t="str">
        <f t="shared" si="633"/>
        <v>May-2023</v>
      </c>
      <c r="R4487" s="2" t="str">
        <f t="shared" si="638"/>
        <v>ADULTS</v>
      </c>
    </row>
    <row r="4488" spans="1:18" x14ac:dyDescent="0.35">
      <c r="A4488" s="1">
        <v>44884</v>
      </c>
      <c r="B4488" t="s">
        <v>4520</v>
      </c>
      <c r="C4488">
        <v>59</v>
      </c>
      <c r="D4488" t="s">
        <v>9</v>
      </c>
      <c r="E4488" t="s">
        <v>22</v>
      </c>
      <c r="F4488" t="s">
        <v>11</v>
      </c>
      <c r="G4488" s="6">
        <f>VLOOKUP(F4488,S$11:$T$15, 2, FALSE)</f>
        <v>2503.6022787783868</v>
      </c>
      <c r="H4488" t="s">
        <v>17</v>
      </c>
      <c r="I4488" s="2">
        <v>186.31</v>
      </c>
      <c r="J4488" t="str">
        <f t="shared" si="634"/>
        <v>40-59</v>
      </c>
      <c r="K4488" s="2">
        <f t="shared" si="630"/>
        <v>204.94100000000003</v>
      </c>
      <c r="L4488" s="2">
        <f t="shared" si="635"/>
        <v>205</v>
      </c>
      <c r="M4488" s="2">
        <f t="shared" si="636"/>
        <v>205</v>
      </c>
      <c r="N4488" s="2">
        <f t="shared" si="637"/>
        <v>204</v>
      </c>
      <c r="O4488">
        <f t="shared" si="631"/>
        <v>2022</v>
      </c>
      <c r="P4488" t="str">
        <f t="shared" si="632"/>
        <v>Nov</v>
      </c>
      <c r="Q4488" t="str">
        <f t="shared" si="633"/>
        <v>Nov-2022</v>
      </c>
      <c r="R4488" s="2" t="str">
        <f t="shared" si="638"/>
        <v>ADULTS</v>
      </c>
    </row>
    <row r="4489" spans="1:18" x14ac:dyDescent="0.35">
      <c r="A4489" s="1">
        <v>45269</v>
      </c>
      <c r="B4489" t="s">
        <v>4521</v>
      </c>
      <c r="C4489">
        <v>68</v>
      </c>
      <c r="D4489" t="s">
        <v>21</v>
      </c>
      <c r="E4489" t="s">
        <v>27</v>
      </c>
      <c r="F4489" t="s">
        <v>30</v>
      </c>
      <c r="G4489" s="6">
        <f>VLOOKUP(F4489,S$11:$T$15, 2, FALSE)</f>
        <v>2496.7676064257025</v>
      </c>
      <c r="H4489" t="s">
        <v>17</v>
      </c>
      <c r="I4489" s="2">
        <v>2028.39</v>
      </c>
      <c r="J4489" t="str">
        <f t="shared" si="634"/>
        <v>&gt;59</v>
      </c>
      <c r="K4489" s="2">
        <f t="shared" si="630"/>
        <v>2231.2290000000003</v>
      </c>
      <c r="L4489" s="2">
        <f t="shared" si="635"/>
        <v>2231</v>
      </c>
      <c r="M4489" s="2">
        <f t="shared" si="636"/>
        <v>2232</v>
      </c>
      <c r="N4489" s="2">
        <f t="shared" si="637"/>
        <v>2231</v>
      </c>
      <c r="O4489">
        <f t="shared" si="631"/>
        <v>2023</v>
      </c>
      <c r="P4489" t="str">
        <f t="shared" si="632"/>
        <v>Dec</v>
      </c>
      <c r="Q4489" t="str">
        <f t="shared" si="633"/>
        <v>Dec-2023</v>
      </c>
      <c r="R4489" s="2" t="str">
        <f t="shared" si="638"/>
        <v>ADULTS</v>
      </c>
    </row>
    <row r="4490" spans="1:18" x14ac:dyDescent="0.35">
      <c r="A4490" s="1">
        <v>44981</v>
      </c>
      <c r="B4490" t="s">
        <v>4522</v>
      </c>
      <c r="C4490">
        <v>88</v>
      </c>
      <c r="D4490" t="s">
        <v>21</v>
      </c>
      <c r="E4490" t="s">
        <v>35</v>
      </c>
      <c r="F4490" t="s">
        <v>23</v>
      </c>
      <c r="G4490" s="6">
        <f>VLOOKUP(F4490,S$11:$T$15, 2, FALSE)</f>
        <v>2440.2966694490819</v>
      </c>
      <c r="H4490" t="s">
        <v>28</v>
      </c>
      <c r="I4490" s="2">
        <v>2307.21</v>
      </c>
      <c r="J4490" t="str">
        <f t="shared" si="634"/>
        <v>&gt;59</v>
      </c>
      <c r="K4490" s="2">
        <f t="shared" si="630"/>
        <v>2537.931</v>
      </c>
      <c r="L4490" s="2">
        <f t="shared" si="635"/>
        <v>2538</v>
      </c>
      <c r="M4490" s="2">
        <f t="shared" si="636"/>
        <v>2538</v>
      </c>
      <c r="N4490" s="2">
        <f t="shared" si="637"/>
        <v>2537</v>
      </c>
      <c r="O4490">
        <f t="shared" si="631"/>
        <v>2023</v>
      </c>
      <c r="P4490" t="str">
        <f t="shared" si="632"/>
        <v>Feb</v>
      </c>
      <c r="Q4490" t="str">
        <f t="shared" si="633"/>
        <v>Feb-2023</v>
      </c>
      <c r="R4490" s="2" t="str">
        <f t="shared" si="638"/>
        <v>ADULTS</v>
      </c>
    </row>
    <row r="4491" spans="1:18" x14ac:dyDescent="0.35">
      <c r="A4491" s="1">
        <v>45026</v>
      </c>
      <c r="B4491" t="s">
        <v>4523</v>
      </c>
      <c r="C4491">
        <v>7</v>
      </c>
      <c r="D4491" t="s">
        <v>21</v>
      </c>
      <c r="E4491" t="s">
        <v>35</v>
      </c>
      <c r="F4491" t="s">
        <v>11</v>
      </c>
      <c r="G4491" s="6">
        <f>VLOOKUP(F4491,S$11:$T$15, 2, FALSE)</f>
        <v>2503.6022787783868</v>
      </c>
      <c r="H4491" t="s">
        <v>37</v>
      </c>
      <c r="I4491" s="2">
        <v>4200.58</v>
      </c>
      <c r="J4491" t="str">
        <f t="shared" si="634"/>
        <v>0-17</v>
      </c>
      <c r="K4491" s="2">
        <f t="shared" si="630"/>
        <v>4620.6379999999999</v>
      </c>
      <c r="L4491" s="2">
        <f t="shared" si="635"/>
        <v>4621</v>
      </c>
      <c r="M4491" s="2">
        <f t="shared" si="636"/>
        <v>4621</v>
      </c>
      <c r="N4491" s="2">
        <f t="shared" si="637"/>
        <v>4620</v>
      </c>
      <c r="O4491">
        <f t="shared" si="631"/>
        <v>2023</v>
      </c>
      <c r="P4491" t="str">
        <f t="shared" si="632"/>
        <v>Apr</v>
      </c>
      <c r="Q4491" t="str">
        <f t="shared" si="633"/>
        <v>Apr-2023</v>
      </c>
      <c r="R4491" s="2" t="str">
        <f t="shared" si="638"/>
        <v>CHILDREN</v>
      </c>
    </row>
    <row r="4492" spans="1:18" x14ac:dyDescent="0.35">
      <c r="A4492" s="1">
        <v>45039</v>
      </c>
      <c r="B4492" t="s">
        <v>4524</v>
      </c>
      <c r="C4492">
        <v>67</v>
      </c>
      <c r="D4492" t="s">
        <v>21</v>
      </c>
      <c r="E4492" t="s">
        <v>15</v>
      </c>
      <c r="F4492" t="s">
        <v>23</v>
      </c>
      <c r="G4492" s="6">
        <f>VLOOKUP(F4492,S$11:$T$15, 2, FALSE)</f>
        <v>2440.2966694490819</v>
      </c>
      <c r="H4492" t="s">
        <v>37</v>
      </c>
      <c r="I4492" s="2">
        <v>4874.72</v>
      </c>
      <c r="J4492" t="str">
        <f t="shared" si="634"/>
        <v>&gt;59</v>
      </c>
      <c r="K4492" s="2">
        <f t="shared" si="630"/>
        <v>5362.1920000000009</v>
      </c>
      <c r="L4492" s="2">
        <f t="shared" si="635"/>
        <v>5362</v>
      </c>
      <c r="M4492" s="2">
        <f t="shared" si="636"/>
        <v>5363</v>
      </c>
      <c r="N4492" s="2">
        <f t="shared" si="637"/>
        <v>5362</v>
      </c>
      <c r="O4492">
        <f t="shared" si="631"/>
        <v>2023</v>
      </c>
      <c r="P4492" t="str">
        <f t="shared" si="632"/>
        <v>Apr</v>
      </c>
      <c r="Q4492" t="str">
        <f t="shared" si="633"/>
        <v>Apr-2023</v>
      </c>
      <c r="R4492" s="2" t="str">
        <f t="shared" si="638"/>
        <v>ADULTS</v>
      </c>
    </row>
    <row r="4493" spans="1:18" x14ac:dyDescent="0.35">
      <c r="A4493" s="1">
        <v>44990</v>
      </c>
      <c r="B4493" t="s">
        <v>4525</v>
      </c>
      <c r="C4493">
        <v>31</v>
      </c>
      <c r="D4493" t="s">
        <v>14</v>
      </c>
      <c r="E4493" t="s">
        <v>35</v>
      </c>
      <c r="F4493" t="s">
        <v>30</v>
      </c>
      <c r="G4493" s="6">
        <f>VLOOKUP(F4493,S$11:$T$15, 2, FALSE)</f>
        <v>2496.7676064257025</v>
      </c>
      <c r="H4493" t="s">
        <v>28</v>
      </c>
      <c r="I4493" s="2">
        <v>1647.7</v>
      </c>
      <c r="J4493" t="str">
        <f t="shared" si="634"/>
        <v>18-39</v>
      </c>
      <c r="K4493" s="2">
        <f t="shared" si="630"/>
        <v>1812.4700000000003</v>
      </c>
      <c r="L4493" s="2">
        <f t="shared" si="635"/>
        <v>1812</v>
      </c>
      <c r="M4493" s="2">
        <f t="shared" si="636"/>
        <v>1813</v>
      </c>
      <c r="N4493" s="2">
        <f t="shared" si="637"/>
        <v>1812</v>
      </c>
      <c r="O4493">
        <f t="shared" si="631"/>
        <v>2023</v>
      </c>
      <c r="P4493" t="str">
        <f t="shared" si="632"/>
        <v>Mar</v>
      </c>
      <c r="Q4493" t="str">
        <f t="shared" si="633"/>
        <v>Mar-2023</v>
      </c>
      <c r="R4493" s="2" t="str">
        <f t="shared" si="638"/>
        <v>ADULTS</v>
      </c>
    </row>
    <row r="4494" spans="1:18" x14ac:dyDescent="0.35">
      <c r="A4494" s="1">
        <v>45083</v>
      </c>
      <c r="B4494" t="s">
        <v>4526</v>
      </c>
      <c r="C4494">
        <v>6</v>
      </c>
      <c r="D4494" t="s">
        <v>21</v>
      </c>
      <c r="E4494" t="s">
        <v>25</v>
      </c>
      <c r="F4494" t="s">
        <v>23</v>
      </c>
      <c r="G4494" s="6">
        <f>VLOOKUP(F4494,S$11:$T$15, 2, FALSE)</f>
        <v>2440.2966694490819</v>
      </c>
      <c r="H4494" t="s">
        <v>37</v>
      </c>
      <c r="I4494" s="2">
        <v>1633.09</v>
      </c>
      <c r="J4494" t="str">
        <f t="shared" si="634"/>
        <v>0-17</v>
      </c>
      <c r="K4494" s="2">
        <f t="shared" si="630"/>
        <v>1796.3990000000001</v>
      </c>
      <c r="L4494" s="2">
        <f t="shared" si="635"/>
        <v>1796</v>
      </c>
      <c r="M4494" s="2">
        <f t="shared" si="636"/>
        <v>1797</v>
      </c>
      <c r="N4494" s="2">
        <f t="shared" si="637"/>
        <v>1796</v>
      </c>
      <c r="O4494">
        <f t="shared" si="631"/>
        <v>2023</v>
      </c>
      <c r="P4494" t="str">
        <f t="shared" si="632"/>
        <v>Jun</v>
      </c>
      <c r="Q4494" t="str">
        <f t="shared" si="633"/>
        <v>Jun-2023</v>
      </c>
      <c r="R4494" s="2" t="str">
        <f t="shared" si="638"/>
        <v>CHILDREN</v>
      </c>
    </row>
    <row r="4495" spans="1:18" x14ac:dyDescent="0.35">
      <c r="A4495" s="1">
        <v>44620</v>
      </c>
      <c r="B4495" t="s">
        <v>4527</v>
      </c>
      <c r="C4495">
        <v>59</v>
      </c>
      <c r="D4495" t="s">
        <v>21</v>
      </c>
      <c r="E4495" t="s">
        <v>22</v>
      </c>
      <c r="F4495" t="s">
        <v>16</v>
      </c>
      <c r="G4495" s="6">
        <f>VLOOKUP(F4495,S$11:$T$15, 2, FALSE)</f>
        <v>2509.1716796874998</v>
      </c>
      <c r="H4495" t="s">
        <v>28</v>
      </c>
      <c r="I4495" s="2">
        <v>2866.44</v>
      </c>
      <c r="J4495" t="str">
        <f t="shared" si="634"/>
        <v>40-59</v>
      </c>
      <c r="K4495" s="2">
        <f t="shared" si="630"/>
        <v>3153.0840000000003</v>
      </c>
      <c r="L4495" s="2">
        <f t="shared" si="635"/>
        <v>3153</v>
      </c>
      <c r="M4495" s="2">
        <f t="shared" si="636"/>
        <v>3154</v>
      </c>
      <c r="N4495" s="2">
        <f t="shared" si="637"/>
        <v>3153</v>
      </c>
      <c r="O4495">
        <f t="shared" si="631"/>
        <v>2022</v>
      </c>
      <c r="P4495" t="str">
        <f t="shared" si="632"/>
        <v>Feb</v>
      </c>
      <c r="Q4495" t="str">
        <f t="shared" si="633"/>
        <v>Feb-2022</v>
      </c>
      <c r="R4495" s="2" t="str">
        <f t="shared" si="638"/>
        <v>ADULTS</v>
      </c>
    </row>
    <row r="4496" spans="1:18" x14ac:dyDescent="0.35">
      <c r="A4496" s="1">
        <v>44872</v>
      </c>
      <c r="B4496" t="s">
        <v>4528</v>
      </c>
      <c r="C4496">
        <v>89</v>
      </c>
      <c r="D4496" t="s">
        <v>9</v>
      </c>
      <c r="E4496" t="s">
        <v>19</v>
      </c>
      <c r="F4496" t="s">
        <v>16</v>
      </c>
      <c r="G4496" s="6">
        <f>VLOOKUP(F4496,S$11:$T$15, 2, FALSE)</f>
        <v>2509.1716796874998</v>
      </c>
      <c r="H4496" t="s">
        <v>37</v>
      </c>
      <c r="I4496" s="2">
        <v>1359.53</v>
      </c>
      <c r="J4496" t="str">
        <f t="shared" si="634"/>
        <v>&gt;59</v>
      </c>
      <c r="K4496" s="2">
        <f t="shared" si="630"/>
        <v>1495.4830000000002</v>
      </c>
      <c r="L4496" s="2">
        <f t="shared" si="635"/>
        <v>1495</v>
      </c>
      <c r="M4496" s="2">
        <f t="shared" si="636"/>
        <v>1496</v>
      </c>
      <c r="N4496" s="2">
        <f t="shared" si="637"/>
        <v>1495</v>
      </c>
      <c r="O4496">
        <f t="shared" si="631"/>
        <v>2022</v>
      </c>
      <c r="P4496" t="str">
        <f t="shared" si="632"/>
        <v>Nov</v>
      </c>
      <c r="Q4496" t="str">
        <f t="shared" si="633"/>
        <v>Nov-2022</v>
      </c>
      <c r="R4496" s="2" t="str">
        <f t="shared" si="638"/>
        <v>ADULTS</v>
      </c>
    </row>
    <row r="4497" spans="1:18" x14ac:dyDescent="0.35">
      <c r="A4497" s="1">
        <v>45145</v>
      </c>
      <c r="B4497" t="s">
        <v>4529</v>
      </c>
      <c r="C4497">
        <v>72</v>
      </c>
      <c r="D4497" t="s">
        <v>9</v>
      </c>
      <c r="E4497" t="s">
        <v>19</v>
      </c>
      <c r="F4497" t="s">
        <v>16</v>
      </c>
      <c r="G4497" s="6">
        <f>VLOOKUP(F4497,S$11:$T$15, 2, FALSE)</f>
        <v>2509.1716796874998</v>
      </c>
      <c r="H4497" t="s">
        <v>12</v>
      </c>
      <c r="I4497" s="2">
        <v>2183.31</v>
      </c>
      <c r="J4497" t="str">
        <f t="shared" si="634"/>
        <v>&gt;59</v>
      </c>
      <c r="K4497" s="2">
        <f t="shared" si="630"/>
        <v>2401.6410000000001</v>
      </c>
      <c r="L4497" s="2">
        <f t="shared" si="635"/>
        <v>2402</v>
      </c>
      <c r="M4497" s="2">
        <f t="shared" si="636"/>
        <v>2402</v>
      </c>
      <c r="N4497" s="2">
        <f t="shared" si="637"/>
        <v>2401</v>
      </c>
      <c r="O4497">
        <f t="shared" si="631"/>
        <v>2023</v>
      </c>
      <c r="P4497" t="str">
        <f t="shared" si="632"/>
        <v>Aug</v>
      </c>
      <c r="Q4497" t="str">
        <f t="shared" si="633"/>
        <v>Aug-2023</v>
      </c>
      <c r="R4497" s="2" t="str">
        <f t="shared" si="638"/>
        <v>ADULTS</v>
      </c>
    </row>
    <row r="4498" spans="1:18" x14ac:dyDescent="0.35">
      <c r="A4498" s="1">
        <v>45002</v>
      </c>
      <c r="B4498" t="s">
        <v>4530</v>
      </c>
      <c r="C4498">
        <v>0</v>
      </c>
      <c r="D4498" t="s">
        <v>21</v>
      </c>
      <c r="E4498" t="s">
        <v>22</v>
      </c>
      <c r="F4498" t="s">
        <v>16</v>
      </c>
      <c r="G4498" s="6">
        <f>VLOOKUP(F4498,S$11:$T$15, 2, FALSE)</f>
        <v>2509.1716796874998</v>
      </c>
      <c r="H4498" t="s">
        <v>28</v>
      </c>
      <c r="I4498" s="2">
        <v>1498.15</v>
      </c>
      <c r="J4498" t="str">
        <f t="shared" si="634"/>
        <v>0-17</v>
      </c>
      <c r="K4498" s="2">
        <f t="shared" si="630"/>
        <v>1647.9650000000001</v>
      </c>
      <c r="L4498" s="2">
        <f t="shared" si="635"/>
        <v>1648</v>
      </c>
      <c r="M4498" s="2">
        <f t="shared" si="636"/>
        <v>1648</v>
      </c>
      <c r="N4498" s="2">
        <f t="shared" si="637"/>
        <v>1647</v>
      </c>
      <c r="O4498">
        <f t="shared" si="631"/>
        <v>2023</v>
      </c>
      <c r="P4498" t="str">
        <f t="shared" si="632"/>
        <v>Mar</v>
      </c>
      <c r="Q4498" t="str">
        <f t="shared" si="633"/>
        <v>Mar-2023</v>
      </c>
      <c r="R4498" s="2" t="str">
        <f t="shared" si="638"/>
        <v>CHILDREN</v>
      </c>
    </row>
    <row r="4499" spans="1:18" x14ac:dyDescent="0.35">
      <c r="A4499" s="1">
        <v>44695</v>
      </c>
      <c r="B4499" t="s">
        <v>4531</v>
      </c>
      <c r="C4499">
        <v>76</v>
      </c>
      <c r="D4499" t="s">
        <v>21</v>
      </c>
      <c r="E4499" t="s">
        <v>27</v>
      </c>
      <c r="F4499" t="s">
        <v>23</v>
      </c>
      <c r="G4499" s="6">
        <f>VLOOKUP(F4499,S$11:$T$15, 2, FALSE)</f>
        <v>2440.2966694490819</v>
      </c>
      <c r="H4499" t="s">
        <v>12</v>
      </c>
      <c r="I4499" s="2">
        <v>2248.81</v>
      </c>
      <c r="J4499" t="str">
        <f t="shared" si="634"/>
        <v>&gt;59</v>
      </c>
      <c r="K4499" s="2">
        <f t="shared" si="630"/>
        <v>2473.6910000000003</v>
      </c>
      <c r="L4499" s="2">
        <f t="shared" si="635"/>
        <v>2474</v>
      </c>
      <c r="M4499" s="2">
        <f t="shared" si="636"/>
        <v>2474</v>
      </c>
      <c r="N4499" s="2">
        <f t="shared" si="637"/>
        <v>2473</v>
      </c>
      <c r="O4499">
        <f t="shared" si="631"/>
        <v>2022</v>
      </c>
      <c r="P4499" t="str">
        <f t="shared" si="632"/>
        <v>May</v>
      </c>
      <c r="Q4499" t="str">
        <f t="shared" si="633"/>
        <v>May-2022</v>
      </c>
      <c r="R4499" s="2" t="str">
        <f t="shared" si="638"/>
        <v>ADULTS</v>
      </c>
    </row>
    <row r="4500" spans="1:18" x14ac:dyDescent="0.35">
      <c r="A4500" s="1">
        <v>44586</v>
      </c>
      <c r="B4500" t="s">
        <v>4532</v>
      </c>
      <c r="C4500">
        <v>78</v>
      </c>
      <c r="D4500" t="s">
        <v>14</v>
      </c>
      <c r="E4500" t="s">
        <v>35</v>
      </c>
      <c r="F4500" t="s">
        <v>11</v>
      </c>
      <c r="G4500" s="6">
        <f>VLOOKUP(F4500,S$11:$T$15, 2, FALSE)</f>
        <v>2503.6022787783868</v>
      </c>
      <c r="H4500" t="s">
        <v>17</v>
      </c>
      <c r="I4500" s="2">
        <v>3478.28</v>
      </c>
      <c r="J4500" t="str">
        <f t="shared" si="634"/>
        <v>&gt;59</v>
      </c>
      <c r="K4500" s="2">
        <f t="shared" si="630"/>
        <v>3826.1080000000006</v>
      </c>
      <c r="L4500" s="2">
        <f t="shared" si="635"/>
        <v>3826</v>
      </c>
      <c r="M4500" s="2">
        <f t="shared" si="636"/>
        <v>3827</v>
      </c>
      <c r="N4500" s="2">
        <f t="shared" si="637"/>
        <v>3826</v>
      </c>
      <c r="O4500">
        <f t="shared" si="631"/>
        <v>2022</v>
      </c>
      <c r="P4500" t="str">
        <f t="shared" si="632"/>
        <v>Jan</v>
      </c>
      <c r="Q4500" t="str">
        <f t="shared" si="633"/>
        <v>Jan-2022</v>
      </c>
      <c r="R4500" s="2" t="str">
        <f t="shared" si="638"/>
        <v>ADULTS</v>
      </c>
    </row>
    <row r="4501" spans="1:18" x14ac:dyDescent="0.35">
      <c r="A4501" s="1">
        <v>45163</v>
      </c>
      <c r="B4501" t="s">
        <v>4533</v>
      </c>
      <c r="C4501">
        <v>29</v>
      </c>
      <c r="D4501" t="s">
        <v>9</v>
      </c>
      <c r="E4501" t="s">
        <v>22</v>
      </c>
      <c r="F4501" t="s">
        <v>16</v>
      </c>
      <c r="G4501" s="6">
        <f>VLOOKUP(F4501,S$11:$T$15, 2, FALSE)</f>
        <v>2509.1716796874998</v>
      </c>
      <c r="H4501" t="s">
        <v>17</v>
      </c>
      <c r="I4501" s="2">
        <v>2473.62</v>
      </c>
      <c r="J4501" t="str">
        <f t="shared" si="634"/>
        <v>18-39</v>
      </c>
      <c r="K4501" s="2">
        <f t="shared" si="630"/>
        <v>2720.982</v>
      </c>
      <c r="L4501" s="2">
        <f t="shared" si="635"/>
        <v>2721</v>
      </c>
      <c r="M4501" s="2">
        <f t="shared" si="636"/>
        <v>2721</v>
      </c>
      <c r="N4501" s="2">
        <f t="shared" si="637"/>
        <v>2720</v>
      </c>
      <c r="O4501">
        <f t="shared" si="631"/>
        <v>2023</v>
      </c>
      <c r="P4501" t="str">
        <f t="shared" si="632"/>
        <v>Aug</v>
      </c>
      <c r="Q4501" t="str">
        <f t="shared" si="633"/>
        <v>Aug-2023</v>
      </c>
      <c r="R4501" s="2" t="str">
        <f t="shared" si="638"/>
        <v>ADULTS</v>
      </c>
    </row>
    <row r="4502" spans="1:18" x14ac:dyDescent="0.35">
      <c r="A4502" s="1">
        <v>44628</v>
      </c>
      <c r="B4502" t="s">
        <v>4534</v>
      </c>
      <c r="C4502">
        <v>25</v>
      </c>
      <c r="D4502" t="s">
        <v>21</v>
      </c>
      <c r="E4502" t="s">
        <v>27</v>
      </c>
      <c r="F4502" t="s">
        <v>23</v>
      </c>
      <c r="G4502" s="6">
        <f>VLOOKUP(F4502,S$11:$T$15, 2, FALSE)</f>
        <v>2440.2966694490819</v>
      </c>
      <c r="H4502" t="s">
        <v>12</v>
      </c>
      <c r="I4502" s="2">
        <v>2106.2399999999998</v>
      </c>
      <c r="J4502" t="str">
        <f t="shared" si="634"/>
        <v>18-39</v>
      </c>
      <c r="K4502" s="2">
        <f t="shared" si="630"/>
        <v>2316.864</v>
      </c>
      <c r="L4502" s="2">
        <f t="shared" si="635"/>
        <v>2317</v>
      </c>
      <c r="M4502" s="2">
        <f t="shared" si="636"/>
        <v>2317</v>
      </c>
      <c r="N4502" s="2">
        <f t="shared" si="637"/>
        <v>2316</v>
      </c>
      <c r="O4502">
        <f t="shared" si="631"/>
        <v>2022</v>
      </c>
      <c r="P4502" t="str">
        <f t="shared" si="632"/>
        <v>Mar</v>
      </c>
      <c r="Q4502" t="str">
        <f t="shared" si="633"/>
        <v>Mar-2022</v>
      </c>
      <c r="R4502" s="2" t="str">
        <f t="shared" si="638"/>
        <v>ADULTS</v>
      </c>
    </row>
    <row r="4503" spans="1:18" x14ac:dyDescent="0.35">
      <c r="A4503" s="1">
        <v>44846</v>
      </c>
      <c r="B4503" t="s">
        <v>4535</v>
      </c>
      <c r="C4503">
        <v>76</v>
      </c>
      <c r="D4503" t="s">
        <v>14</v>
      </c>
      <c r="E4503" t="s">
        <v>19</v>
      </c>
      <c r="F4503" t="s">
        <v>30</v>
      </c>
      <c r="G4503" s="6">
        <f>VLOOKUP(F4503,S$11:$T$15, 2, FALSE)</f>
        <v>2496.7676064257025</v>
      </c>
      <c r="H4503" t="s">
        <v>17</v>
      </c>
      <c r="I4503" s="2">
        <v>1285.71</v>
      </c>
      <c r="J4503" t="str">
        <f t="shared" si="634"/>
        <v>&gt;59</v>
      </c>
      <c r="K4503" s="2">
        <f t="shared" si="630"/>
        <v>1414.2810000000002</v>
      </c>
      <c r="L4503" s="2">
        <f t="shared" si="635"/>
        <v>1414</v>
      </c>
      <c r="M4503" s="2">
        <f t="shared" si="636"/>
        <v>1415</v>
      </c>
      <c r="N4503" s="2">
        <f t="shared" si="637"/>
        <v>1414</v>
      </c>
      <c r="O4503">
        <f t="shared" si="631"/>
        <v>2022</v>
      </c>
      <c r="P4503" t="str">
        <f t="shared" si="632"/>
        <v>Oct</v>
      </c>
      <c r="Q4503" t="str">
        <f t="shared" si="633"/>
        <v>Oct-2022</v>
      </c>
      <c r="R4503" s="2" t="str">
        <f t="shared" si="638"/>
        <v>ADULTS</v>
      </c>
    </row>
    <row r="4504" spans="1:18" x14ac:dyDescent="0.35">
      <c r="A4504" s="1">
        <v>45207</v>
      </c>
      <c r="B4504" t="s">
        <v>4536</v>
      </c>
      <c r="C4504">
        <v>74</v>
      </c>
      <c r="D4504" t="s">
        <v>9</v>
      </c>
      <c r="E4504" t="s">
        <v>15</v>
      </c>
      <c r="F4504" t="s">
        <v>11</v>
      </c>
      <c r="G4504" s="6">
        <f>VLOOKUP(F4504,S$11:$T$15, 2, FALSE)</f>
        <v>2503.6022787783868</v>
      </c>
      <c r="H4504" t="s">
        <v>37</v>
      </c>
      <c r="I4504" s="2">
        <v>4561.4399999999996</v>
      </c>
      <c r="J4504" t="str">
        <f t="shared" si="634"/>
        <v>&gt;59</v>
      </c>
      <c r="K4504" s="2">
        <f t="shared" si="630"/>
        <v>5017.5839999999998</v>
      </c>
      <c r="L4504" s="2">
        <f t="shared" si="635"/>
        <v>5018</v>
      </c>
      <c r="M4504" s="2">
        <f t="shared" si="636"/>
        <v>5018</v>
      </c>
      <c r="N4504" s="2">
        <f t="shared" si="637"/>
        <v>5017</v>
      </c>
      <c r="O4504">
        <f t="shared" si="631"/>
        <v>2023</v>
      </c>
      <c r="P4504" t="str">
        <f t="shared" si="632"/>
        <v>Oct</v>
      </c>
      <c r="Q4504" t="str">
        <f t="shared" si="633"/>
        <v>Oct-2023</v>
      </c>
      <c r="R4504" s="2" t="str">
        <f t="shared" si="638"/>
        <v>ADULTS</v>
      </c>
    </row>
    <row r="4505" spans="1:18" x14ac:dyDescent="0.35">
      <c r="A4505" s="1">
        <v>44847</v>
      </c>
      <c r="B4505" t="s">
        <v>4537</v>
      </c>
      <c r="C4505">
        <v>6</v>
      </c>
      <c r="D4505" t="s">
        <v>9</v>
      </c>
      <c r="E4505" t="s">
        <v>19</v>
      </c>
      <c r="F4505" t="s">
        <v>30</v>
      </c>
      <c r="G4505" s="6">
        <f>VLOOKUP(F4505,S$11:$T$15, 2, FALSE)</f>
        <v>2496.7676064257025</v>
      </c>
      <c r="H4505" t="s">
        <v>17</v>
      </c>
      <c r="I4505" s="2">
        <v>4903.3599999999997</v>
      </c>
      <c r="J4505" t="str">
        <f t="shared" si="634"/>
        <v>0-17</v>
      </c>
      <c r="K4505" s="2">
        <f t="shared" si="630"/>
        <v>5393.6959999999999</v>
      </c>
      <c r="L4505" s="2">
        <f t="shared" si="635"/>
        <v>5394</v>
      </c>
      <c r="M4505" s="2">
        <f t="shared" si="636"/>
        <v>5394</v>
      </c>
      <c r="N4505" s="2">
        <f t="shared" si="637"/>
        <v>5393</v>
      </c>
      <c r="O4505">
        <f t="shared" si="631"/>
        <v>2022</v>
      </c>
      <c r="P4505" t="str">
        <f t="shared" si="632"/>
        <v>Oct</v>
      </c>
      <c r="Q4505" t="str">
        <f t="shared" si="633"/>
        <v>Oct-2022</v>
      </c>
      <c r="R4505" s="2" t="str">
        <f t="shared" si="638"/>
        <v>CHILDREN</v>
      </c>
    </row>
    <row r="4506" spans="1:18" x14ac:dyDescent="0.35">
      <c r="A4506" s="1">
        <v>45159</v>
      </c>
      <c r="B4506" t="s">
        <v>4538</v>
      </c>
      <c r="C4506">
        <v>16</v>
      </c>
      <c r="D4506" t="s">
        <v>9</v>
      </c>
      <c r="E4506" t="s">
        <v>2992</v>
      </c>
      <c r="F4506" t="s">
        <v>30</v>
      </c>
      <c r="G4506" s="6">
        <f>VLOOKUP(F4506,S$11:$T$15, 2, FALSE)</f>
        <v>2496.7676064257025</v>
      </c>
      <c r="H4506" t="s">
        <v>12</v>
      </c>
      <c r="I4506" s="2">
        <v>3323.6</v>
      </c>
      <c r="J4506" t="str">
        <f t="shared" si="634"/>
        <v>0-17</v>
      </c>
      <c r="K4506" s="2">
        <f t="shared" si="630"/>
        <v>3655.96</v>
      </c>
      <c r="L4506" s="2">
        <f t="shared" si="635"/>
        <v>3656</v>
      </c>
      <c r="M4506" s="2">
        <f t="shared" si="636"/>
        <v>3656</v>
      </c>
      <c r="N4506" s="2">
        <f t="shared" si="637"/>
        <v>3655</v>
      </c>
      <c r="O4506">
        <f t="shared" si="631"/>
        <v>2023</v>
      </c>
      <c r="P4506" t="str">
        <f t="shared" si="632"/>
        <v>Aug</v>
      </c>
      <c r="Q4506" t="str">
        <f t="shared" si="633"/>
        <v>Aug-2023</v>
      </c>
      <c r="R4506" s="2" t="str">
        <f t="shared" si="638"/>
        <v>CHILDREN</v>
      </c>
    </row>
    <row r="4507" spans="1:18" x14ac:dyDescent="0.35">
      <c r="A4507" s="1">
        <v>44645</v>
      </c>
      <c r="B4507" t="s">
        <v>4539</v>
      </c>
      <c r="C4507">
        <v>96</v>
      </c>
      <c r="D4507" t="s">
        <v>9</v>
      </c>
      <c r="E4507" t="s">
        <v>22</v>
      </c>
      <c r="F4507" t="s">
        <v>16</v>
      </c>
      <c r="G4507" s="6">
        <f>VLOOKUP(F4507,S$11:$T$15, 2, FALSE)</f>
        <v>2509.1716796874998</v>
      </c>
      <c r="H4507" t="s">
        <v>37</v>
      </c>
      <c r="I4507" s="2">
        <v>3190.62</v>
      </c>
      <c r="J4507" t="str">
        <f t="shared" si="634"/>
        <v>&gt;59</v>
      </c>
      <c r="K4507" s="2">
        <f t="shared" si="630"/>
        <v>3509.6820000000002</v>
      </c>
      <c r="L4507" s="2">
        <f t="shared" si="635"/>
        <v>3510</v>
      </c>
      <c r="M4507" s="2">
        <f t="shared" si="636"/>
        <v>3510</v>
      </c>
      <c r="N4507" s="2">
        <f t="shared" si="637"/>
        <v>3509</v>
      </c>
      <c r="O4507">
        <f t="shared" si="631"/>
        <v>2022</v>
      </c>
      <c r="P4507" t="str">
        <f t="shared" si="632"/>
        <v>Mar</v>
      </c>
      <c r="Q4507" t="str">
        <f t="shared" si="633"/>
        <v>Mar-2022</v>
      </c>
      <c r="R4507" s="2" t="str">
        <f t="shared" si="638"/>
        <v>ADULTS</v>
      </c>
    </row>
    <row r="4508" spans="1:18" x14ac:dyDescent="0.35">
      <c r="A4508" s="1">
        <v>44815</v>
      </c>
      <c r="B4508" t="s">
        <v>4540</v>
      </c>
      <c r="C4508">
        <v>61</v>
      </c>
      <c r="D4508" t="s">
        <v>9</v>
      </c>
      <c r="E4508" t="s">
        <v>19</v>
      </c>
      <c r="F4508" t="s">
        <v>30</v>
      </c>
      <c r="G4508" s="6">
        <f>VLOOKUP(F4508,S$11:$T$15, 2, FALSE)</f>
        <v>2496.7676064257025</v>
      </c>
      <c r="H4508" t="s">
        <v>37</v>
      </c>
      <c r="I4508" s="2">
        <v>971.85</v>
      </c>
      <c r="J4508" t="str">
        <f t="shared" si="634"/>
        <v>&gt;59</v>
      </c>
      <c r="K4508" s="2">
        <f t="shared" si="630"/>
        <v>1069.0350000000001</v>
      </c>
      <c r="L4508" s="2">
        <f t="shared" si="635"/>
        <v>1069</v>
      </c>
      <c r="M4508" s="2">
        <f t="shared" si="636"/>
        <v>1070</v>
      </c>
      <c r="N4508" s="2">
        <f t="shared" si="637"/>
        <v>1069</v>
      </c>
      <c r="O4508">
        <f t="shared" si="631"/>
        <v>2022</v>
      </c>
      <c r="P4508" t="str">
        <f t="shared" si="632"/>
        <v>Sep</v>
      </c>
      <c r="Q4508" t="str">
        <f t="shared" si="633"/>
        <v>Sep-2022</v>
      </c>
      <c r="R4508" s="2" t="str">
        <f t="shared" si="638"/>
        <v>ADULTS</v>
      </c>
    </row>
    <row r="4509" spans="1:18" x14ac:dyDescent="0.35">
      <c r="A4509" s="1">
        <v>45089</v>
      </c>
      <c r="B4509" t="s">
        <v>4541</v>
      </c>
      <c r="C4509">
        <v>64</v>
      </c>
      <c r="D4509" t="s">
        <v>14</v>
      </c>
      <c r="E4509" t="s">
        <v>15</v>
      </c>
      <c r="F4509" t="s">
        <v>30</v>
      </c>
      <c r="G4509" s="6">
        <f>VLOOKUP(F4509,S$11:$T$15, 2, FALSE)</f>
        <v>2496.7676064257025</v>
      </c>
      <c r="H4509" t="s">
        <v>28</v>
      </c>
      <c r="I4509" s="2">
        <v>2224.06</v>
      </c>
      <c r="J4509" t="str">
        <f t="shared" si="634"/>
        <v>&gt;59</v>
      </c>
      <c r="K4509" s="2">
        <f t="shared" si="630"/>
        <v>2446.4660000000003</v>
      </c>
      <c r="L4509" s="2">
        <f t="shared" si="635"/>
        <v>2446</v>
      </c>
      <c r="M4509" s="2">
        <f t="shared" si="636"/>
        <v>2447</v>
      </c>
      <c r="N4509" s="2">
        <f t="shared" si="637"/>
        <v>2446</v>
      </c>
      <c r="O4509">
        <f t="shared" si="631"/>
        <v>2023</v>
      </c>
      <c r="P4509" t="str">
        <f t="shared" si="632"/>
        <v>Jun</v>
      </c>
      <c r="Q4509" t="str">
        <f t="shared" si="633"/>
        <v>Jun-2023</v>
      </c>
      <c r="R4509" s="2" t="str">
        <f t="shared" si="638"/>
        <v>ADULTS</v>
      </c>
    </row>
    <row r="4510" spans="1:18" x14ac:dyDescent="0.35">
      <c r="A4510" s="1">
        <v>44882</v>
      </c>
      <c r="B4510" t="s">
        <v>4542</v>
      </c>
      <c r="C4510">
        <v>8</v>
      </c>
      <c r="D4510" t="s">
        <v>9</v>
      </c>
      <c r="E4510" t="s">
        <v>15</v>
      </c>
      <c r="F4510" t="s">
        <v>16</v>
      </c>
      <c r="G4510" s="6">
        <f>VLOOKUP(F4510,S$11:$T$15, 2, FALSE)</f>
        <v>2509.1716796874998</v>
      </c>
      <c r="H4510" t="s">
        <v>37</v>
      </c>
      <c r="I4510" s="2">
        <v>4198.26</v>
      </c>
      <c r="J4510" t="str">
        <f t="shared" si="634"/>
        <v>0-17</v>
      </c>
      <c r="K4510" s="2">
        <f t="shared" si="630"/>
        <v>4618.0860000000002</v>
      </c>
      <c r="L4510" s="2">
        <f t="shared" si="635"/>
        <v>4618</v>
      </c>
      <c r="M4510" s="2">
        <f t="shared" si="636"/>
        <v>4619</v>
      </c>
      <c r="N4510" s="2">
        <f t="shared" si="637"/>
        <v>4618</v>
      </c>
      <c r="O4510">
        <f t="shared" si="631"/>
        <v>2022</v>
      </c>
      <c r="P4510" t="str">
        <f t="shared" si="632"/>
        <v>Nov</v>
      </c>
      <c r="Q4510" t="str">
        <f t="shared" si="633"/>
        <v>Nov-2022</v>
      </c>
      <c r="R4510" s="2" t="str">
        <f t="shared" si="638"/>
        <v>CHILDREN</v>
      </c>
    </row>
    <row r="4511" spans="1:18" x14ac:dyDescent="0.35">
      <c r="A4511" s="1">
        <v>45000</v>
      </c>
      <c r="B4511" t="s">
        <v>4543</v>
      </c>
      <c r="C4511">
        <v>47</v>
      </c>
      <c r="D4511" t="s">
        <v>9</v>
      </c>
      <c r="E4511" t="s">
        <v>25</v>
      </c>
      <c r="F4511" t="s">
        <v>16</v>
      </c>
      <c r="G4511" s="6">
        <f>VLOOKUP(F4511,S$11:$T$15, 2, FALSE)</f>
        <v>2509.1716796874998</v>
      </c>
      <c r="H4511" t="s">
        <v>28</v>
      </c>
      <c r="I4511" s="2">
        <v>2752.3</v>
      </c>
      <c r="J4511" t="str">
        <f t="shared" si="634"/>
        <v>40-59</v>
      </c>
      <c r="K4511" s="2">
        <f t="shared" si="630"/>
        <v>3027.5300000000007</v>
      </c>
      <c r="L4511" s="2">
        <f t="shared" si="635"/>
        <v>3028</v>
      </c>
      <c r="M4511" s="2">
        <f t="shared" si="636"/>
        <v>3028</v>
      </c>
      <c r="N4511" s="2">
        <f t="shared" si="637"/>
        <v>3027</v>
      </c>
      <c r="O4511">
        <f t="shared" si="631"/>
        <v>2023</v>
      </c>
      <c r="P4511" t="str">
        <f t="shared" si="632"/>
        <v>Mar</v>
      </c>
      <c r="Q4511" t="str">
        <f t="shared" si="633"/>
        <v>Mar-2023</v>
      </c>
      <c r="R4511" s="2" t="str">
        <f t="shared" si="638"/>
        <v>ADULTS</v>
      </c>
    </row>
    <row r="4512" spans="1:18" x14ac:dyDescent="0.35">
      <c r="A4512" s="1">
        <v>44735</v>
      </c>
      <c r="B4512" t="s">
        <v>4544</v>
      </c>
      <c r="C4512">
        <v>11</v>
      </c>
      <c r="D4512" t="s">
        <v>9</v>
      </c>
      <c r="E4512" t="s">
        <v>10</v>
      </c>
      <c r="F4512" t="s">
        <v>16</v>
      </c>
      <c r="G4512" s="6">
        <f>VLOOKUP(F4512,S$11:$T$15, 2, FALSE)</f>
        <v>2509.1716796874998</v>
      </c>
      <c r="H4512" t="s">
        <v>17</v>
      </c>
      <c r="I4512" s="2">
        <v>4582.9399999999996</v>
      </c>
      <c r="J4512" t="str">
        <f t="shared" si="634"/>
        <v>0-17</v>
      </c>
      <c r="K4512" s="2">
        <f t="shared" si="630"/>
        <v>5041.2340000000004</v>
      </c>
      <c r="L4512" s="2">
        <f t="shared" si="635"/>
        <v>5041</v>
      </c>
      <c r="M4512" s="2">
        <f t="shared" si="636"/>
        <v>5042</v>
      </c>
      <c r="N4512" s="2">
        <f t="shared" si="637"/>
        <v>5041</v>
      </c>
      <c r="O4512">
        <f t="shared" si="631"/>
        <v>2022</v>
      </c>
      <c r="P4512" t="str">
        <f t="shared" si="632"/>
        <v>Jun</v>
      </c>
      <c r="Q4512" t="str">
        <f t="shared" si="633"/>
        <v>Jun-2022</v>
      </c>
      <c r="R4512" s="2" t="str">
        <f t="shared" si="638"/>
        <v>CHILDREN</v>
      </c>
    </row>
    <row r="4513" spans="1:18" x14ac:dyDescent="0.35">
      <c r="A4513" s="1">
        <v>45032</v>
      </c>
      <c r="B4513" t="s">
        <v>4545</v>
      </c>
      <c r="C4513">
        <v>71</v>
      </c>
      <c r="D4513" t="s">
        <v>14</v>
      </c>
      <c r="E4513" t="s">
        <v>15</v>
      </c>
      <c r="F4513" t="s">
        <v>11</v>
      </c>
      <c r="G4513" s="6">
        <f>VLOOKUP(F4513,S$11:$T$15, 2, FALSE)</f>
        <v>2503.6022787783868</v>
      </c>
      <c r="H4513" t="s">
        <v>40</v>
      </c>
      <c r="I4513" s="2">
        <v>3078.07</v>
      </c>
      <c r="J4513" t="str">
        <f t="shared" si="634"/>
        <v>&gt;59</v>
      </c>
      <c r="K4513" s="2">
        <f t="shared" si="630"/>
        <v>3385.8770000000004</v>
      </c>
      <c r="L4513" s="2">
        <f t="shared" si="635"/>
        <v>3386</v>
      </c>
      <c r="M4513" s="2">
        <f t="shared" si="636"/>
        <v>3386</v>
      </c>
      <c r="N4513" s="2">
        <f t="shared" si="637"/>
        <v>3385</v>
      </c>
      <c r="O4513">
        <f t="shared" si="631"/>
        <v>2023</v>
      </c>
      <c r="P4513" t="str">
        <f t="shared" si="632"/>
        <v>Apr</v>
      </c>
      <c r="Q4513" t="str">
        <f t="shared" si="633"/>
        <v>Apr-2023</v>
      </c>
      <c r="R4513" s="2" t="str">
        <f t="shared" si="638"/>
        <v>ADULTS</v>
      </c>
    </row>
    <row r="4514" spans="1:18" x14ac:dyDescent="0.35">
      <c r="A4514" s="1">
        <v>45010</v>
      </c>
      <c r="B4514" t="s">
        <v>4546</v>
      </c>
      <c r="C4514">
        <v>63</v>
      </c>
      <c r="D4514" t="s">
        <v>21</v>
      </c>
      <c r="E4514" t="s">
        <v>19</v>
      </c>
      <c r="F4514" t="s">
        <v>30</v>
      </c>
      <c r="G4514" s="6">
        <f>VLOOKUP(F4514,S$11:$T$15, 2, FALSE)</f>
        <v>2496.7676064257025</v>
      </c>
      <c r="H4514" t="s">
        <v>37</v>
      </c>
      <c r="I4514" s="2">
        <v>2068.65</v>
      </c>
      <c r="J4514" t="str">
        <f t="shared" si="634"/>
        <v>&gt;59</v>
      </c>
      <c r="K4514" s="2">
        <f t="shared" si="630"/>
        <v>2275.5150000000003</v>
      </c>
      <c r="L4514" s="2">
        <f t="shared" si="635"/>
        <v>2276</v>
      </c>
      <c r="M4514" s="2">
        <f t="shared" si="636"/>
        <v>2276</v>
      </c>
      <c r="N4514" s="2">
        <f t="shared" si="637"/>
        <v>2275</v>
      </c>
      <c r="O4514">
        <f t="shared" si="631"/>
        <v>2023</v>
      </c>
      <c r="P4514" t="str">
        <f t="shared" si="632"/>
        <v>Mar</v>
      </c>
      <c r="Q4514" t="str">
        <f t="shared" si="633"/>
        <v>Mar-2023</v>
      </c>
      <c r="R4514" s="2" t="str">
        <f t="shared" si="638"/>
        <v>ADULTS</v>
      </c>
    </row>
    <row r="4515" spans="1:18" x14ac:dyDescent="0.35">
      <c r="A4515" s="1">
        <v>45244</v>
      </c>
      <c r="B4515" t="s">
        <v>4547</v>
      </c>
      <c r="C4515">
        <v>47</v>
      </c>
      <c r="D4515" t="s">
        <v>14</v>
      </c>
      <c r="E4515" t="s">
        <v>10</v>
      </c>
      <c r="F4515" t="s">
        <v>11</v>
      </c>
      <c r="G4515" s="6">
        <f>VLOOKUP(F4515,S$11:$T$15, 2, FALSE)</f>
        <v>2503.6022787783868</v>
      </c>
      <c r="H4515" t="s">
        <v>40</v>
      </c>
      <c r="I4515" s="2">
        <v>3656.75</v>
      </c>
      <c r="J4515" t="str">
        <f t="shared" si="634"/>
        <v>40-59</v>
      </c>
      <c r="K4515" s="2">
        <f t="shared" si="630"/>
        <v>4022.4250000000002</v>
      </c>
      <c r="L4515" s="2">
        <f t="shared" si="635"/>
        <v>4022</v>
      </c>
      <c r="M4515" s="2">
        <f t="shared" si="636"/>
        <v>4023</v>
      </c>
      <c r="N4515" s="2">
        <f t="shared" si="637"/>
        <v>4022</v>
      </c>
      <c r="O4515">
        <f t="shared" si="631"/>
        <v>2023</v>
      </c>
      <c r="P4515" t="str">
        <f t="shared" si="632"/>
        <v>Nov</v>
      </c>
      <c r="Q4515" t="str">
        <f t="shared" si="633"/>
        <v>Nov-2023</v>
      </c>
      <c r="R4515" s="2" t="str">
        <f t="shared" si="638"/>
        <v>ADULTS</v>
      </c>
    </row>
    <row r="4516" spans="1:18" x14ac:dyDescent="0.35">
      <c r="A4516" s="1">
        <v>44830</v>
      </c>
      <c r="B4516" t="s">
        <v>4548</v>
      </c>
      <c r="C4516">
        <v>34</v>
      </c>
      <c r="D4516" t="s">
        <v>9</v>
      </c>
      <c r="E4516" t="s">
        <v>22</v>
      </c>
      <c r="F4516" t="s">
        <v>23</v>
      </c>
      <c r="G4516" s="6">
        <f>VLOOKUP(F4516,S$11:$T$15, 2, FALSE)</f>
        <v>2440.2966694490819</v>
      </c>
      <c r="H4516" t="s">
        <v>28</v>
      </c>
      <c r="I4516" s="2">
        <v>3223.33</v>
      </c>
      <c r="J4516" t="str">
        <f t="shared" si="634"/>
        <v>18-39</v>
      </c>
      <c r="K4516" s="2">
        <f t="shared" si="630"/>
        <v>3545.663</v>
      </c>
      <c r="L4516" s="2">
        <f t="shared" si="635"/>
        <v>3546</v>
      </c>
      <c r="M4516" s="2">
        <f t="shared" si="636"/>
        <v>3546</v>
      </c>
      <c r="N4516" s="2">
        <f t="shared" si="637"/>
        <v>3545</v>
      </c>
      <c r="O4516">
        <f t="shared" si="631"/>
        <v>2022</v>
      </c>
      <c r="P4516" t="str">
        <f t="shared" si="632"/>
        <v>Sep</v>
      </c>
      <c r="Q4516" t="str">
        <f t="shared" si="633"/>
        <v>Sep-2022</v>
      </c>
      <c r="R4516" s="2" t="str">
        <f t="shared" si="638"/>
        <v>ADULTS</v>
      </c>
    </row>
    <row r="4517" spans="1:18" x14ac:dyDescent="0.35">
      <c r="A4517" s="1">
        <v>44955</v>
      </c>
      <c r="B4517" t="s">
        <v>4549</v>
      </c>
      <c r="C4517">
        <v>55</v>
      </c>
      <c r="D4517" t="s">
        <v>21</v>
      </c>
      <c r="E4517" t="s">
        <v>33</v>
      </c>
      <c r="F4517" t="s">
        <v>30</v>
      </c>
      <c r="G4517" s="6">
        <f>VLOOKUP(F4517,S$11:$T$15, 2, FALSE)</f>
        <v>2496.7676064257025</v>
      </c>
      <c r="H4517" t="s">
        <v>17</v>
      </c>
      <c r="I4517" s="2">
        <v>2072.7600000000002</v>
      </c>
      <c r="J4517" t="str">
        <f t="shared" si="634"/>
        <v>40-59</v>
      </c>
      <c r="K4517" s="2">
        <f t="shared" si="630"/>
        <v>2280.0360000000005</v>
      </c>
      <c r="L4517" s="2">
        <f t="shared" si="635"/>
        <v>2280</v>
      </c>
      <c r="M4517" s="2">
        <f t="shared" si="636"/>
        <v>2281</v>
      </c>
      <c r="N4517" s="2">
        <f t="shared" si="637"/>
        <v>2280</v>
      </c>
      <c r="O4517">
        <f t="shared" si="631"/>
        <v>2023</v>
      </c>
      <c r="P4517" t="str">
        <f t="shared" si="632"/>
        <v>Jan</v>
      </c>
      <c r="Q4517" t="str">
        <f t="shared" si="633"/>
        <v>Jan-2023</v>
      </c>
      <c r="R4517" s="2" t="str">
        <f t="shared" si="638"/>
        <v>ADULTS</v>
      </c>
    </row>
    <row r="4518" spans="1:18" x14ac:dyDescent="0.35">
      <c r="A4518" s="1">
        <v>45074</v>
      </c>
      <c r="B4518" t="s">
        <v>4550</v>
      </c>
      <c r="C4518">
        <v>57</v>
      </c>
      <c r="D4518" t="s">
        <v>14</v>
      </c>
      <c r="E4518" t="s">
        <v>22</v>
      </c>
      <c r="F4518" t="s">
        <v>11</v>
      </c>
      <c r="G4518" s="6">
        <f>VLOOKUP(F4518,S$11:$T$15, 2, FALSE)</f>
        <v>2503.6022787783868</v>
      </c>
      <c r="H4518" t="s">
        <v>37</v>
      </c>
      <c r="I4518" s="2">
        <v>2812.26</v>
      </c>
      <c r="J4518" t="str">
        <f t="shared" si="634"/>
        <v>40-59</v>
      </c>
      <c r="K4518" s="2">
        <f t="shared" si="630"/>
        <v>3093.4860000000003</v>
      </c>
      <c r="L4518" s="2">
        <f t="shared" si="635"/>
        <v>3093</v>
      </c>
      <c r="M4518" s="2">
        <f t="shared" si="636"/>
        <v>3094</v>
      </c>
      <c r="N4518" s="2">
        <f t="shared" si="637"/>
        <v>3093</v>
      </c>
      <c r="O4518">
        <f t="shared" si="631"/>
        <v>2023</v>
      </c>
      <c r="P4518" t="str">
        <f t="shared" si="632"/>
        <v>May</v>
      </c>
      <c r="Q4518" t="str">
        <f t="shared" si="633"/>
        <v>May-2023</v>
      </c>
      <c r="R4518" s="2" t="str">
        <f t="shared" si="638"/>
        <v>ADULTS</v>
      </c>
    </row>
    <row r="4519" spans="1:18" x14ac:dyDescent="0.35">
      <c r="A4519" s="1">
        <v>45166</v>
      </c>
      <c r="B4519" t="s">
        <v>4551</v>
      </c>
      <c r="C4519">
        <v>51</v>
      </c>
      <c r="D4519" t="s">
        <v>9</v>
      </c>
      <c r="E4519" t="s">
        <v>19</v>
      </c>
      <c r="F4519" t="s">
        <v>23</v>
      </c>
      <c r="G4519" s="6">
        <f>VLOOKUP(F4519,S$11:$T$15, 2, FALSE)</f>
        <v>2440.2966694490819</v>
      </c>
      <c r="H4519" t="s">
        <v>28</v>
      </c>
      <c r="I4519" s="2">
        <v>676.97</v>
      </c>
      <c r="J4519" t="str">
        <f t="shared" si="634"/>
        <v>40-59</v>
      </c>
      <c r="K4519" s="2">
        <f t="shared" si="630"/>
        <v>744.66700000000014</v>
      </c>
      <c r="L4519" s="2">
        <f t="shared" si="635"/>
        <v>745</v>
      </c>
      <c r="M4519" s="2">
        <f t="shared" si="636"/>
        <v>745</v>
      </c>
      <c r="N4519" s="2">
        <f t="shared" si="637"/>
        <v>744</v>
      </c>
      <c r="O4519">
        <f t="shared" si="631"/>
        <v>2023</v>
      </c>
      <c r="P4519" t="str">
        <f t="shared" si="632"/>
        <v>Aug</v>
      </c>
      <c r="Q4519" t="str">
        <f t="shared" si="633"/>
        <v>Aug-2023</v>
      </c>
      <c r="R4519" s="2" t="str">
        <f t="shared" si="638"/>
        <v>ADULTS</v>
      </c>
    </row>
    <row r="4520" spans="1:18" x14ac:dyDescent="0.35">
      <c r="A4520" s="1">
        <v>45084</v>
      </c>
      <c r="B4520" t="s">
        <v>4552</v>
      </c>
      <c r="C4520">
        <v>89</v>
      </c>
      <c r="D4520" t="s">
        <v>9</v>
      </c>
      <c r="E4520" t="s">
        <v>25</v>
      </c>
      <c r="F4520" t="s">
        <v>11</v>
      </c>
      <c r="G4520" s="6">
        <f>VLOOKUP(F4520,S$11:$T$15, 2, FALSE)</f>
        <v>2503.6022787783868</v>
      </c>
      <c r="H4520" t="s">
        <v>28</v>
      </c>
      <c r="I4520" s="2">
        <v>2063.58</v>
      </c>
      <c r="J4520" t="str">
        <f t="shared" si="634"/>
        <v>&gt;59</v>
      </c>
      <c r="K4520" s="2">
        <f t="shared" si="630"/>
        <v>2269.9380000000001</v>
      </c>
      <c r="L4520" s="2">
        <f t="shared" si="635"/>
        <v>2270</v>
      </c>
      <c r="M4520" s="2">
        <f t="shared" si="636"/>
        <v>2270</v>
      </c>
      <c r="N4520" s="2">
        <f t="shared" si="637"/>
        <v>2269</v>
      </c>
      <c r="O4520">
        <f t="shared" si="631"/>
        <v>2023</v>
      </c>
      <c r="P4520" t="str">
        <f t="shared" si="632"/>
        <v>Jun</v>
      </c>
      <c r="Q4520" t="str">
        <f t="shared" si="633"/>
        <v>Jun-2023</v>
      </c>
      <c r="R4520" s="2" t="str">
        <f t="shared" si="638"/>
        <v>ADULTS</v>
      </c>
    </row>
    <row r="4521" spans="1:18" x14ac:dyDescent="0.35">
      <c r="A4521" s="1">
        <v>44750</v>
      </c>
      <c r="B4521" t="s">
        <v>4553</v>
      </c>
      <c r="C4521">
        <v>3</v>
      </c>
      <c r="D4521" t="s">
        <v>9</v>
      </c>
      <c r="E4521" t="s">
        <v>22</v>
      </c>
      <c r="F4521" t="s">
        <v>23</v>
      </c>
      <c r="G4521" s="6">
        <f>VLOOKUP(F4521,S$11:$T$15, 2, FALSE)</f>
        <v>2440.2966694490819</v>
      </c>
      <c r="H4521" t="s">
        <v>28</v>
      </c>
      <c r="I4521" s="2">
        <v>3523.03</v>
      </c>
      <c r="J4521" t="str">
        <f t="shared" si="634"/>
        <v>0-17</v>
      </c>
      <c r="K4521" s="2">
        <f t="shared" si="630"/>
        <v>3875.3330000000005</v>
      </c>
      <c r="L4521" s="2">
        <f t="shared" si="635"/>
        <v>3875</v>
      </c>
      <c r="M4521" s="2">
        <f t="shared" si="636"/>
        <v>3876</v>
      </c>
      <c r="N4521" s="2">
        <f t="shared" si="637"/>
        <v>3875</v>
      </c>
      <c r="O4521">
        <f t="shared" si="631"/>
        <v>2022</v>
      </c>
      <c r="P4521" t="str">
        <f t="shared" si="632"/>
        <v>Jul</v>
      </c>
      <c r="Q4521" t="str">
        <f t="shared" si="633"/>
        <v>Jul-2022</v>
      </c>
      <c r="R4521" s="2" t="str">
        <f t="shared" si="638"/>
        <v>CHILDREN</v>
      </c>
    </row>
    <row r="4522" spans="1:18" x14ac:dyDescent="0.35">
      <c r="A4522" s="1">
        <v>44641</v>
      </c>
      <c r="B4522" t="s">
        <v>4554</v>
      </c>
      <c r="C4522">
        <v>88</v>
      </c>
      <c r="D4522" t="s">
        <v>14</v>
      </c>
      <c r="E4522" t="s">
        <v>19</v>
      </c>
      <c r="F4522" t="s">
        <v>30</v>
      </c>
      <c r="G4522" s="6">
        <f>VLOOKUP(F4522,S$11:$T$15, 2, FALSE)</f>
        <v>2496.7676064257025</v>
      </c>
      <c r="H4522" t="s">
        <v>17</v>
      </c>
      <c r="I4522" s="2">
        <v>1110.3499999999999</v>
      </c>
      <c r="J4522" t="str">
        <f t="shared" si="634"/>
        <v>&gt;59</v>
      </c>
      <c r="K4522" s="2">
        <f t="shared" si="630"/>
        <v>1221.385</v>
      </c>
      <c r="L4522" s="2">
        <f t="shared" si="635"/>
        <v>1221</v>
      </c>
      <c r="M4522" s="2">
        <f t="shared" si="636"/>
        <v>1222</v>
      </c>
      <c r="N4522" s="2">
        <f t="shared" si="637"/>
        <v>1221</v>
      </c>
      <c r="O4522">
        <f t="shared" si="631"/>
        <v>2022</v>
      </c>
      <c r="P4522" t="str">
        <f t="shared" si="632"/>
        <v>Mar</v>
      </c>
      <c r="Q4522" t="str">
        <f t="shared" si="633"/>
        <v>Mar-2022</v>
      </c>
      <c r="R4522" s="2" t="str">
        <f t="shared" si="638"/>
        <v>ADULTS</v>
      </c>
    </row>
    <row r="4523" spans="1:18" x14ac:dyDescent="0.35">
      <c r="A4523" s="1">
        <v>45052</v>
      </c>
      <c r="B4523" t="s">
        <v>4555</v>
      </c>
      <c r="C4523">
        <v>67</v>
      </c>
      <c r="D4523" t="s">
        <v>14</v>
      </c>
      <c r="E4523" t="s">
        <v>10</v>
      </c>
      <c r="F4523" t="s">
        <v>23</v>
      </c>
      <c r="G4523" s="6">
        <f>VLOOKUP(F4523,S$11:$T$15, 2, FALSE)</f>
        <v>2440.2966694490819</v>
      </c>
      <c r="H4523" t="s">
        <v>12</v>
      </c>
      <c r="I4523" s="2">
        <v>4907.5200000000004</v>
      </c>
      <c r="J4523" t="str">
        <f t="shared" si="634"/>
        <v>&gt;59</v>
      </c>
      <c r="K4523" s="2">
        <f t="shared" si="630"/>
        <v>5398.2720000000008</v>
      </c>
      <c r="L4523" s="2">
        <f t="shared" si="635"/>
        <v>5398</v>
      </c>
      <c r="M4523" s="2">
        <f t="shared" si="636"/>
        <v>5399</v>
      </c>
      <c r="N4523" s="2">
        <f t="shared" si="637"/>
        <v>5398</v>
      </c>
      <c r="O4523">
        <f t="shared" si="631"/>
        <v>2023</v>
      </c>
      <c r="P4523" t="str">
        <f t="shared" si="632"/>
        <v>May</v>
      </c>
      <c r="Q4523" t="str">
        <f t="shared" si="633"/>
        <v>May-2023</v>
      </c>
      <c r="R4523" s="2" t="str">
        <f t="shared" si="638"/>
        <v>ADULTS</v>
      </c>
    </row>
    <row r="4524" spans="1:18" x14ac:dyDescent="0.35">
      <c r="A4524" s="1">
        <v>45175</v>
      </c>
      <c r="B4524" t="s">
        <v>4556</v>
      </c>
      <c r="C4524">
        <v>92</v>
      </c>
      <c r="D4524" t="s">
        <v>21</v>
      </c>
      <c r="E4524" t="s">
        <v>33</v>
      </c>
      <c r="F4524" t="s">
        <v>30</v>
      </c>
      <c r="G4524" s="6">
        <f>VLOOKUP(F4524,S$11:$T$15, 2, FALSE)</f>
        <v>2496.7676064257025</v>
      </c>
      <c r="H4524" t="s">
        <v>40</v>
      </c>
      <c r="I4524" s="2">
        <v>1130.76</v>
      </c>
      <c r="J4524" t="str">
        <f t="shared" si="634"/>
        <v>&gt;59</v>
      </c>
      <c r="K4524" s="2">
        <f t="shared" si="630"/>
        <v>1243.836</v>
      </c>
      <c r="L4524" s="2">
        <f t="shared" si="635"/>
        <v>1244</v>
      </c>
      <c r="M4524" s="2">
        <f t="shared" si="636"/>
        <v>1244</v>
      </c>
      <c r="N4524" s="2">
        <f t="shared" si="637"/>
        <v>1243</v>
      </c>
      <c r="O4524">
        <f t="shared" si="631"/>
        <v>2023</v>
      </c>
      <c r="P4524" t="str">
        <f t="shared" si="632"/>
        <v>Sep</v>
      </c>
      <c r="Q4524" t="str">
        <f t="shared" si="633"/>
        <v>Sep-2023</v>
      </c>
      <c r="R4524" s="2" t="str">
        <f t="shared" si="638"/>
        <v>ADULTS</v>
      </c>
    </row>
    <row r="4525" spans="1:18" x14ac:dyDescent="0.35">
      <c r="A4525" s="1">
        <v>44581</v>
      </c>
      <c r="B4525" t="s">
        <v>4557</v>
      </c>
      <c r="C4525">
        <v>8</v>
      </c>
      <c r="D4525" t="s">
        <v>21</v>
      </c>
      <c r="E4525" t="s">
        <v>15</v>
      </c>
      <c r="F4525" t="s">
        <v>30</v>
      </c>
      <c r="G4525" s="6">
        <f>VLOOKUP(F4525,S$11:$T$15, 2, FALSE)</f>
        <v>2496.7676064257025</v>
      </c>
      <c r="H4525" t="s">
        <v>40</v>
      </c>
      <c r="I4525" s="2">
        <v>454.09</v>
      </c>
      <c r="J4525" t="str">
        <f t="shared" si="634"/>
        <v>0-17</v>
      </c>
      <c r="K4525" s="2">
        <f t="shared" si="630"/>
        <v>499.49900000000002</v>
      </c>
      <c r="L4525" s="2">
        <f t="shared" si="635"/>
        <v>499</v>
      </c>
      <c r="M4525" s="2">
        <f t="shared" si="636"/>
        <v>500</v>
      </c>
      <c r="N4525" s="2">
        <f t="shared" si="637"/>
        <v>499</v>
      </c>
      <c r="O4525">
        <f t="shared" si="631"/>
        <v>2022</v>
      </c>
      <c r="P4525" t="str">
        <f t="shared" si="632"/>
        <v>Jan</v>
      </c>
      <c r="Q4525" t="str">
        <f t="shared" si="633"/>
        <v>Jan-2022</v>
      </c>
      <c r="R4525" s="2" t="str">
        <f t="shared" si="638"/>
        <v>CHILDREN</v>
      </c>
    </row>
    <row r="4526" spans="1:18" x14ac:dyDescent="0.35">
      <c r="A4526" s="1">
        <v>44925</v>
      </c>
      <c r="B4526" t="s">
        <v>4558</v>
      </c>
      <c r="C4526">
        <v>7</v>
      </c>
      <c r="D4526" t="s">
        <v>21</v>
      </c>
      <c r="E4526" t="s">
        <v>10</v>
      </c>
      <c r="F4526" t="s">
        <v>11</v>
      </c>
      <c r="G4526" s="6">
        <f>VLOOKUP(F4526,S$11:$T$15, 2, FALSE)</f>
        <v>2503.6022787783868</v>
      </c>
      <c r="H4526" t="s">
        <v>17</v>
      </c>
      <c r="I4526" s="2">
        <v>4635.8100000000004</v>
      </c>
      <c r="J4526" t="str">
        <f t="shared" si="634"/>
        <v>0-17</v>
      </c>
      <c r="K4526" s="2">
        <f t="shared" si="630"/>
        <v>5099.3910000000005</v>
      </c>
      <c r="L4526" s="2">
        <f t="shared" si="635"/>
        <v>5099</v>
      </c>
      <c r="M4526" s="2">
        <f t="shared" si="636"/>
        <v>5100</v>
      </c>
      <c r="N4526" s="2">
        <f t="shared" si="637"/>
        <v>5099</v>
      </c>
      <c r="O4526">
        <f t="shared" si="631"/>
        <v>2022</v>
      </c>
      <c r="P4526" t="str">
        <f t="shared" si="632"/>
        <v>Dec</v>
      </c>
      <c r="Q4526" t="str">
        <f t="shared" si="633"/>
        <v>Dec-2022</v>
      </c>
      <c r="R4526" s="2" t="str">
        <f t="shared" si="638"/>
        <v>CHILDREN</v>
      </c>
    </row>
    <row r="4527" spans="1:18" x14ac:dyDescent="0.35">
      <c r="A4527" s="1">
        <v>44948</v>
      </c>
      <c r="B4527" t="s">
        <v>4559</v>
      </c>
      <c r="C4527">
        <v>87</v>
      </c>
      <c r="D4527" t="s">
        <v>9</v>
      </c>
      <c r="E4527" t="s">
        <v>33</v>
      </c>
      <c r="F4527" t="s">
        <v>30</v>
      </c>
      <c r="G4527" s="6">
        <f>VLOOKUP(F4527,S$11:$T$15, 2, FALSE)</f>
        <v>2496.7676064257025</v>
      </c>
      <c r="H4527" t="s">
        <v>28</v>
      </c>
      <c r="I4527" s="2">
        <v>2175.6</v>
      </c>
      <c r="J4527" t="str">
        <f t="shared" si="634"/>
        <v>&gt;59</v>
      </c>
      <c r="K4527" s="2">
        <f t="shared" si="630"/>
        <v>2393.1600000000003</v>
      </c>
      <c r="L4527" s="2">
        <f t="shared" si="635"/>
        <v>2393</v>
      </c>
      <c r="M4527" s="2">
        <f t="shared" si="636"/>
        <v>2394</v>
      </c>
      <c r="N4527" s="2">
        <f t="shared" si="637"/>
        <v>2393</v>
      </c>
      <c r="O4527">
        <f t="shared" si="631"/>
        <v>2023</v>
      </c>
      <c r="P4527" t="str">
        <f t="shared" si="632"/>
        <v>Jan</v>
      </c>
      <c r="Q4527" t="str">
        <f t="shared" si="633"/>
        <v>Jan-2023</v>
      </c>
      <c r="R4527" s="2" t="str">
        <f t="shared" si="638"/>
        <v>ADULTS</v>
      </c>
    </row>
    <row r="4528" spans="1:18" x14ac:dyDescent="0.35">
      <c r="A4528" s="1">
        <v>45203</v>
      </c>
      <c r="B4528" t="s">
        <v>4560</v>
      </c>
      <c r="C4528">
        <v>28</v>
      </c>
      <c r="D4528" t="s">
        <v>14</v>
      </c>
      <c r="E4528" t="s">
        <v>10</v>
      </c>
      <c r="F4528" t="s">
        <v>16</v>
      </c>
      <c r="G4528" s="6">
        <f>VLOOKUP(F4528,S$11:$T$15, 2, FALSE)</f>
        <v>2509.1716796874998</v>
      </c>
      <c r="H4528" t="s">
        <v>37</v>
      </c>
      <c r="I4528" s="2">
        <v>3636.81</v>
      </c>
      <c r="J4528" t="str">
        <f t="shared" si="634"/>
        <v>18-39</v>
      </c>
      <c r="K4528" s="2">
        <f t="shared" si="630"/>
        <v>4000.4910000000004</v>
      </c>
      <c r="L4528" s="2">
        <f t="shared" si="635"/>
        <v>4000</v>
      </c>
      <c r="M4528" s="2">
        <f t="shared" si="636"/>
        <v>4001</v>
      </c>
      <c r="N4528" s="2">
        <f t="shared" si="637"/>
        <v>4000</v>
      </c>
      <c r="O4528">
        <f t="shared" si="631"/>
        <v>2023</v>
      </c>
      <c r="P4528" t="str">
        <f t="shared" si="632"/>
        <v>Oct</v>
      </c>
      <c r="Q4528" t="str">
        <f t="shared" si="633"/>
        <v>Oct-2023</v>
      </c>
      <c r="R4528" s="2" t="str">
        <f t="shared" si="638"/>
        <v>ADULTS</v>
      </c>
    </row>
    <row r="4529" spans="1:18" x14ac:dyDescent="0.35">
      <c r="A4529" s="1">
        <v>45095</v>
      </c>
      <c r="B4529" t="s">
        <v>4561</v>
      </c>
      <c r="C4529">
        <v>22</v>
      </c>
      <c r="D4529" t="s">
        <v>14</v>
      </c>
      <c r="E4529" t="s">
        <v>27</v>
      </c>
      <c r="F4529" t="s">
        <v>23</v>
      </c>
      <c r="G4529" s="6">
        <f>VLOOKUP(F4529,S$11:$T$15, 2, FALSE)</f>
        <v>2440.2966694490819</v>
      </c>
      <c r="H4529" t="s">
        <v>40</v>
      </c>
      <c r="I4529" s="2">
        <v>1573.25</v>
      </c>
      <c r="J4529" t="str">
        <f t="shared" si="634"/>
        <v>18-39</v>
      </c>
      <c r="K4529" s="2">
        <f t="shared" si="630"/>
        <v>1730.575</v>
      </c>
      <c r="L4529" s="2">
        <f t="shared" si="635"/>
        <v>1731</v>
      </c>
      <c r="M4529" s="2">
        <f t="shared" si="636"/>
        <v>1731</v>
      </c>
      <c r="N4529" s="2">
        <f t="shared" si="637"/>
        <v>1730</v>
      </c>
      <c r="O4529">
        <f t="shared" si="631"/>
        <v>2023</v>
      </c>
      <c r="P4529" t="str">
        <f t="shared" si="632"/>
        <v>Jun</v>
      </c>
      <c r="Q4529" t="str">
        <f t="shared" si="633"/>
        <v>Jun-2023</v>
      </c>
      <c r="R4529" s="2" t="str">
        <f t="shared" si="638"/>
        <v>ADULTS</v>
      </c>
    </row>
    <row r="4530" spans="1:18" x14ac:dyDescent="0.35">
      <c r="A4530" s="1">
        <v>44952</v>
      </c>
      <c r="B4530" t="s">
        <v>4562</v>
      </c>
      <c r="C4530">
        <v>62</v>
      </c>
      <c r="D4530" t="s">
        <v>9</v>
      </c>
      <c r="E4530" t="s">
        <v>10</v>
      </c>
      <c r="F4530" t="s">
        <v>30</v>
      </c>
      <c r="G4530" s="6">
        <f>VLOOKUP(F4530,S$11:$T$15, 2, FALSE)</f>
        <v>2496.7676064257025</v>
      </c>
      <c r="H4530" t="s">
        <v>37</v>
      </c>
      <c r="I4530" s="2">
        <v>3474.51</v>
      </c>
      <c r="J4530" t="str">
        <f t="shared" si="634"/>
        <v>&gt;59</v>
      </c>
      <c r="K4530" s="2">
        <f t="shared" si="630"/>
        <v>3821.9610000000007</v>
      </c>
      <c r="L4530" s="2">
        <f t="shared" si="635"/>
        <v>3822</v>
      </c>
      <c r="M4530" s="2">
        <f t="shared" si="636"/>
        <v>3822</v>
      </c>
      <c r="N4530" s="2">
        <f t="shared" si="637"/>
        <v>3821</v>
      </c>
      <c r="O4530">
        <f t="shared" si="631"/>
        <v>2023</v>
      </c>
      <c r="P4530" t="str">
        <f t="shared" si="632"/>
        <v>Jan</v>
      </c>
      <c r="Q4530" t="str">
        <f t="shared" si="633"/>
        <v>Jan-2023</v>
      </c>
      <c r="R4530" s="2" t="str">
        <f t="shared" si="638"/>
        <v>ADULTS</v>
      </c>
    </row>
    <row r="4531" spans="1:18" x14ac:dyDescent="0.35">
      <c r="A4531" s="1">
        <v>45110</v>
      </c>
      <c r="B4531" t="s">
        <v>4563</v>
      </c>
      <c r="C4531">
        <v>4</v>
      </c>
      <c r="D4531" t="s">
        <v>21</v>
      </c>
      <c r="E4531" t="s">
        <v>10</v>
      </c>
      <c r="F4531" t="s">
        <v>23</v>
      </c>
      <c r="G4531" s="6">
        <f>VLOOKUP(F4531,S$11:$T$15, 2, FALSE)</f>
        <v>2440.2966694490819</v>
      </c>
      <c r="H4531" t="s">
        <v>28</v>
      </c>
      <c r="I4531" s="2">
        <v>506.17</v>
      </c>
      <c r="J4531" t="str">
        <f t="shared" si="634"/>
        <v>0-17</v>
      </c>
      <c r="K4531" s="2">
        <f t="shared" si="630"/>
        <v>556.78700000000003</v>
      </c>
      <c r="L4531" s="2">
        <f t="shared" si="635"/>
        <v>557</v>
      </c>
      <c r="M4531" s="2">
        <f t="shared" si="636"/>
        <v>557</v>
      </c>
      <c r="N4531" s="2">
        <f t="shared" si="637"/>
        <v>556</v>
      </c>
      <c r="O4531">
        <f t="shared" si="631"/>
        <v>2023</v>
      </c>
      <c r="P4531" t="str">
        <f t="shared" si="632"/>
        <v>Jul</v>
      </c>
      <c r="Q4531" t="str">
        <f t="shared" si="633"/>
        <v>Jul-2023</v>
      </c>
      <c r="R4531" s="2" t="str">
        <f t="shared" si="638"/>
        <v>CHILDREN</v>
      </c>
    </row>
    <row r="4532" spans="1:18" x14ac:dyDescent="0.35">
      <c r="A4532" s="1">
        <v>45046</v>
      </c>
      <c r="B4532" t="s">
        <v>4564</v>
      </c>
      <c r="C4532">
        <v>82</v>
      </c>
      <c r="D4532" t="s">
        <v>21</v>
      </c>
      <c r="E4532" t="s">
        <v>33</v>
      </c>
      <c r="F4532" t="s">
        <v>16</v>
      </c>
      <c r="G4532" s="6">
        <f>VLOOKUP(F4532,S$11:$T$15, 2, FALSE)</f>
        <v>2509.1716796874998</v>
      </c>
      <c r="H4532" t="s">
        <v>37</v>
      </c>
      <c r="I4532" s="2">
        <v>4710.51</v>
      </c>
      <c r="J4532" t="str">
        <f t="shared" si="634"/>
        <v>&gt;59</v>
      </c>
      <c r="K4532" s="2">
        <f t="shared" si="630"/>
        <v>5181.5610000000006</v>
      </c>
      <c r="L4532" s="2">
        <f t="shared" si="635"/>
        <v>5182</v>
      </c>
      <c r="M4532" s="2">
        <f t="shared" si="636"/>
        <v>5182</v>
      </c>
      <c r="N4532" s="2">
        <f t="shared" si="637"/>
        <v>5181</v>
      </c>
      <c r="O4532">
        <f t="shared" si="631"/>
        <v>2023</v>
      </c>
      <c r="P4532" t="str">
        <f t="shared" si="632"/>
        <v>Apr</v>
      </c>
      <c r="Q4532" t="str">
        <f t="shared" si="633"/>
        <v>Apr-2023</v>
      </c>
      <c r="R4532" s="2" t="str">
        <f t="shared" si="638"/>
        <v>ADULTS</v>
      </c>
    </row>
    <row r="4533" spans="1:18" x14ac:dyDescent="0.35">
      <c r="A4533" s="1">
        <v>45052</v>
      </c>
      <c r="B4533" t="s">
        <v>4565</v>
      </c>
      <c r="C4533">
        <v>58</v>
      </c>
      <c r="D4533" t="s">
        <v>9</v>
      </c>
      <c r="E4533" t="s">
        <v>27</v>
      </c>
      <c r="F4533" t="s">
        <v>30</v>
      </c>
      <c r="G4533" s="6">
        <f>VLOOKUP(F4533,S$11:$T$15, 2, FALSE)</f>
        <v>2496.7676064257025</v>
      </c>
      <c r="H4533" t="s">
        <v>37</v>
      </c>
      <c r="I4533" s="2">
        <v>1563.58</v>
      </c>
      <c r="J4533" t="str">
        <f t="shared" si="634"/>
        <v>40-59</v>
      </c>
      <c r="K4533" s="2">
        <f t="shared" si="630"/>
        <v>1719.9380000000001</v>
      </c>
      <c r="L4533" s="2">
        <f t="shared" si="635"/>
        <v>1720</v>
      </c>
      <c r="M4533" s="2">
        <f t="shared" si="636"/>
        <v>1720</v>
      </c>
      <c r="N4533" s="2">
        <f t="shared" si="637"/>
        <v>1719</v>
      </c>
      <c r="O4533">
        <f t="shared" si="631"/>
        <v>2023</v>
      </c>
      <c r="P4533" t="str">
        <f t="shared" si="632"/>
        <v>May</v>
      </c>
      <c r="Q4533" t="str">
        <f t="shared" si="633"/>
        <v>May-2023</v>
      </c>
      <c r="R4533" s="2" t="str">
        <f t="shared" si="638"/>
        <v>ADULTS</v>
      </c>
    </row>
    <row r="4534" spans="1:18" x14ac:dyDescent="0.35">
      <c r="A4534" s="1">
        <v>45123</v>
      </c>
      <c r="B4534" t="s">
        <v>4566</v>
      </c>
      <c r="C4534">
        <v>25</v>
      </c>
      <c r="D4534" t="s">
        <v>21</v>
      </c>
      <c r="E4534" t="s">
        <v>22</v>
      </c>
      <c r="F4534" t="s">
        <v>23</v>
      </c>
      <c r="G4534" s="6">
        <f>VLOOKUP(F4534,S$11:$T$15, 2, FALSE)</f>
        <v>2440.2966694490819</v>
      </c>
      <c r="H4534" t="s">
        <v>17</v>
      </c>
      <c r="I4534" s="2">
        <v>1623.23</v>
      </c>
      <c r="J4534" t="str">
        <f t="shared" si="634"/>
        <v>18-39</v>
      </c>
      <c r="K4534" s="2">
        <f t="shared" si="630"/>
        <v>1785.5530000000001</v>
      </c>
      <c r="L4534" s="2">
        <f t="shared" si="635"/>
        <v>1786</v>
      </c>
      <c r="M4534" s="2">
        <f t="shared" si="636"/>
        <v>1786</v>
      </c>
      <c r="N4534" s="2">
        <f t="shared" si="637"/>
        <v>1785</v>
      </c>
      <c r="O4534">
        <f t="shared" si="631"/>
        <v>2023</v>
      </c>
      <c r="P4534" t="str">
        <f t="shared" si="632"/>
        <v>Jul</v>
      </c>
      <c r="Q4534" t="str">
        <f t="shared" si="633"/>
        <v>Jul-2023</v>
      </c>
      <c r="R4534" s="2" t="str">
        <f t="shared" si="638"/>
        <v>ADULTS</v>
      </c>
    </row>
    <row r="4535" spans="1:18" x14ac:dyDescent="0.35">
      <c r="A4535" s="1">
        <v>44850</v>
      </c>
      <c r="B4535" t="s">
        <v>4567</v>
      </c>
      <c r="C4535">
        <v>71</v>
      </c>
      <c r="D4535" t="s">
        <v>14</v>
      </c>
      <c r="E4535" t="s">
        <v>19</v>
      </c>
      <c r="F4535" t="s">
        <v>16</v>
      </c>
      <c r="G4535" s="6">
        <f>VLOOKUP(F4535,S$11:$T$15, 2, FALSE)</f>
        <v>2509.1716796874998</v>
      </c>
      <c r="H4535" t="s">
        <v>40</v>
      </c>
      <c r="I4535" s="2">
        <v>21.3</v>
      </c>
      <c r="J4535" t="str">
        <f t="shared" si="634"/>
        <v>&gt;59</v>
      </c>
      <c r="K4535" s="2">
        <f t="shared" si="630"/>
        <v>23.430000000000003</v>
      </c>
      <c r="L4535" s="2">
        <f t="shared" si="635"/>
        <v>23</v>
      </c>
      <c r="M4535" s="2">
        <f t="shared" si="636"/>
        <v>24</v>
      </c>
      <c r="N4535" s="2">
        <f t="shared" si="637"/>
        <v>23</v>
      </c>
      <c r="O4535">
        <f t="shared" si="631"/>
        <v>2022</v>
      </c>
      <c r="P4535" t="str">
        <f t="shared" si="632"/>
        <v>Oct</v>
      </c>
      <c r="Q4535" t="str">
        <f t="shared" si="633"/>
        <v>Oct-2022</v>
      </c>
      <c r="R4535" s="2" t="str">
        <f t="shared" si="638"/>
        <v>ADULTS</v>
      </c>
    </row>
    <row r="4536" spans="1:18" x14ac:dyDescent="0.35">
      <c r="A4536" s="1">
        <v>44721</v>
      </c>
      <c r="B4536" t="s">
        <v>4568</v>
      </c>
      <c r="C4536">
        <v>63</v>
      </c>
      <c r="D4536" t="s">
        <v>21</v>
      </c>
      <c r="E4536" t="s">
        <v>27</v>
      </c>
      <c r="F4536" t="s">
        <v>30</v>
      </c>
      <c r="G4536" s="6">
        <f>VLOOKUP(F4536,S$11:$T$15, 2, FALSE)</f>
        <v>2496.7676064257025</v>
      </c>
      <c r="H4536" t="s">
        <v>12</v>
      </c>
      <c r="I4536" s="2">
        <v>2663.12</v>
      </c>
      <c r="J4536" t="str">
        <f t="shared" si="634"/>
        <v>&gt;59</v>
      </c>
      <c r="K4536" s="2">
        <f t="shared" si="630"/>
        <v>2929.4320000000002</v>
      </c>
      <c r="L4536" s="2">
        <f t="shared" si="635"/>
        <v>2929</v>
      </c>
      <c r="M4536" s="2">
        <f t="shared" si="636"/>
        <v>2930</v>
      </c>
      <c r="N4536" s="2">
        <f t="shared" si="637"/>
        <v>2929</v>
      </c>
      <c r="O4536">
        <f t="shared" si="631"/>
        <v>2022</v>
      </c>
      <c r="P4536" t="str">
        <f t="shared" si="632"/>
        <v>Jun</v>
      </c>
      <c r="Q4536" t="str">
        <f t="shared" si="633"/>
        <v>Jun-2022</v>
      </c>
      <c r="R4536" s="2" t="str">
        <f t="shared" si="638"/>
        <v>ADULTS</v>
      </c>
    </row>
    <row r="4537" spans="1:18" x14ac:dyDescent="0.35">
      <c r="A4537" s="1">
        <v>44979</v>
      </c>
      <c r="B4537" t="s">
        <v>4569</v>
      </c>
      <c r="C4537">
        <v>62</v>
      </c>
      <c r="D4537" t="s">
        <v>14</v>
      </c>
      <c r="E4537" t="s">
        <v>15</v>
      </c>
      <c r="F4537" t="s">
        <v>16</v>
      </c>
      <c r="G4537" s="6">
        <f>VLOOKUP(F4537,S$11:$T$15, 2, FALSE)</f>
        <v>2509.1716796874998</v>
      </c>
      <c r="H4537" t="s">
        <v>17</v>
      </c>
      <c r="I4537" s="2">
        <v>3287.41</v>
      </c>
      <c r="J4537" t="str">
        <f t="shared" si="634"/>
        <v>&gt;59</v>
      </c>
      <c r="K4537" s="2">
        <f t="shared" si="630"/>
        <v>3616.1510000000003</v>
      </c>
      <c r="L4537" s="2">
        <f t="shared" si="635"/>
        <v>3616</v>
      </c>
      <c r="M4537" s="2">
        <f t="shared" si="636"/>
        <v>3617</v>
      </c>
      <c r="N4537" s="2">
        <f t="shared" si="637"/>
        <v>3616</v>
      </c>
      <c r="O4537">
        <f t="shared" si="631"/>
        <v>2023</v>
      </c>
      <c r="P4537" t="str">
        <f t="shared" si="632"/>
        <v>Feb</v>
      </c>
      <c r="Q4537" t="str">
        <f t="shared" si="633"/>
        <v>Feb-2023</v>
      </c>
      <c r="R4537" s="2" t="str">
        <f t="shared" si="638"/>
        <v>ADULTS</v>
      </c>
    </row>
    <row r="4538" spans="1:18" x14ac:dyDescent="0.35">
      <c r="A4538" s="1">
        <v>44983</v>
      </c>
      <c r="B4538" t="s">
        <v>4570</v>
      </c>
      <c r="C4538">
        <v>17</v>
      </c>
      <c r="D4538" t="s">
        <v>21</v>
      </c>
      <c r="E4538" t="s">
        <v>25</v>
      </c>
      <c r="F4538" t="s">
        <v>11</v>
      </c>
      <c r="G4538" s="6">
        <f>VLOOKUP(F4538,S$11:$T$15, 2, FALSE)</f>
        <v>2503.6022787783868</v>
      </c>
      <c r="H4538" t="s">
        <v>37</v>
      </c>
      <c r="I4538" s="2">
        <v>3306.19</v>
      </c>
      <c r="J4538" t="str">
        <f t="shared" si="634"/>
        <v>0-17</v>
      </c>
      <c r="K4538" s="2">
        <f t="shared" si="630"/>
        <v>3636.8090000000002</v>
      </c>
      <c r="L4538" s="2">
        <f t="shared" si="635"/>
        <v>3637</v>
      </c>
      <c r="M4538" s="2">
        <f t="shared" si="636"/>
        <v>3637</v>
      </c>
      <c r="N4538" s="2">
        <f t="shared" si="637"/>
        <v>3636</v>
      </c>
      <c r="O4538">
        <f t="shared" si="631"/>
        <v>2023</v>
      </c>
      <c r="P4538" t="str">
        <f t="shared" si="632"/>
        <v>Feb</v>
      </c>
      <c r="Q4538" t="str">
        <f t="shared" si="633"/>
        <v>Feb-2023</v>
      </c>
      <c r="R4538" s="2" t="str">
        <f t="shared" si="638"/>
        <v>CHILDREN</v>
      </c>
    </row>
    <row r="4539" spans="1:18" x14ac:dyDescent="0.35">
      <c r="A4539" s="1">
        <v>44933</v>
      </c>
      <c r="B4539" t="s">
        <v>4571</v>
      </c>
      <c r="C4539">
        <v>95</v>
      </c>
      <c r="D4539" t="s">
        <v>14</v>
      </c>
      <c r="E4539" t="s">
        <v>35</v>
      </c>
      <c r="F4539" t="s">
        <v>23</v>
      </c>
      <c r="G4539" s="6">
        <f>VLOOKUP(F4539,S$11:$T$15, 2, FALSE)</f>
        <v>2440.2966694490819</v>
      </c>
      <c r="H4539" t="s">
        <v>28</v>
      </c>
      <c r="I4539" s="2">
        <v>1744.18</v>
      </c>
      <c r="J4539" t="str">
        <f t="shared" si="634"/>
        <v>&gt;59</v>
      </c>
      <c r="K4539" s="2">
        <f t="shared" si="630"/>
        <v>1918.5980000000002</v>
      </c>
      <c r="L4539" s="2">
        <f t="shared" si="635"/>
        <v>1919</v>
      </c>
      <c r="M4539" s="2">
        <f t="shared" si="636"/>
        <v>1919</v>
      </c>
      <c r="N4539" s="2">
        <f t="shared" si="637"/>
        <v>1918</v>
      </c>
      <c r="O4539">
        <f t="shared" si="631"/>
        <v>2023</v>
      </c>
      <c r="P4539" t="str">
        <f t="shared" si="632"/>
        <v>Jan</v>
      </c>
      <c r="Q4539" t="str">
        <f t="shared" si="633"/>
        <v>Jan-2023</v>
      </c>
      <c r="R4539" s="2" t="str">
        <f t="shared" si="638"/>
        <v>ADULTS</v>
      </c>
    </row>
    <row r="4540" spans="1:18" x14ac:dyDescent="0.35">
      <c r="A4540" s="1">
        <v>45269</v>
      </c>
      <c r="B4540" t="s">
        <v>4572</v>
      </c>
      <c r="C4540">
        <v>51</v>
      </c>
      <c r="D4540" t="s">
        <v>9</v>
      </c>
      <c r="E4540" t="s">
        <v>15</v>
      </c>
      <c r="F4540" t="s">
        <v>11</v>
      </c>
      <c r="G4540" s="6">
        <f>VLOOKUP(F4540,S$11:$T$15, 2, FALSE)</f>
        <v>2503.6022787783868</v>
      </c>
      <c r="H4540" t="s">
        <v>17</v>
      </c>
      <c r="I4540" s="2">
        <v>4491.12</v>
      </c>
      <c r="J4540" t="str">
        <f t="shared" si="634"/>
        <v>40-59</v>
      </c>
      <c r="K4540" s="2">
        <f t="shared" si="630"/>
        <v>4940.232</v>
      </c>
      <c r="L4540" s="2">
        <f t="shared" si="635"/>
        <v>4940</v>
      </c>
      <c r="M4540" s="2">
        <f t="shared" si="636"/>
        <v>4941</v>
      </c>
      <c r="N4540" s="2">
        <f t="shared" si="637"/>
        <v>4940</v>
      </c>
      <c r="O4540">
        <f t="shared" si="631"/>
        <v>2023</v>
      </c>
      <c r="P4540" t="str">
        <f t="shared" si="632"/>
        <v>Dec</v>
      </c>
      <c r="Q4540" t="str">
        <f t="shared" si="633"/>
        <v>Dec-2023</v>
      </c>
      <c r="R4540" s="2" t="str">
        <f t="shared" si="638"/>
        <v>ADULTS</v>
      </c>
    </row>
    <row r="4541" spans="1:18" x14ac:dyDescent="0.35">
      <c r="A4541" s="1">
        <v>45280</v>
      </c>
      <c r="B4541" t="s">
        <v>4573</v>
      </c>
      <c r="C4541">
        <v>54</v>
      </c>
      <c r="D4541" t="s">
        <v>21</v>
      </c>
      <c r="E4541" t="s">
        <v>19</v>
      </c>
      <c r="F4541" t="s">
        <v>23</v>
      </c>
      <c r="G4541" s="6">
        <f>VLOOKUP(F4541,S$11:$T$15, 2, FALSE)</f>
        <v>2440.2966694490819</v>
      </c>
      <c r="H4541" t="s">
        <v>12</v>
      </c>
      <c r="I4541" s="2">
        <v>1203.83</v>
      </c>
      <c r="J4541" t="str">
        <f t="shared" si="634"/>
        <v>40-59</v>
      </c>
      <c r="K4541" s="2">
        <f t="shared" si="630"/>
        <v>1324.213</v>
      </c>
      <c r="L4541" s="2">
        <f t="shared" si="635"/>
        <v>1324</v>
      </c>
      <c r="M4541" s="2">
        <f t="shared" si="636"/>
        <v>1325</v>
      </c>
      <c r="N4541" s="2">
        <f t="shared" si="637"/>
        <v>1324</v>
      </c>
      <c r="O4541">
        <f t="shared" si="631"/>
        <v>2023</v>
      </c>
      <c r="P4541" t="str">
        <f t="shared" si="632"/>
        <v>Dec</v>
      </c>
      <c r="Q4541" t="str">
        <f t="shared" si="633"/>
        <v>Dec-2023</v>
      </c>
      <c r="R4541" s="2" t="str">
        <f t="shared" si="638"/>
        <v>ADULTS</v>
      </c>
    </row>
    <row r="4542" spans="1:18" x14ac:dyDescent="0.35">
      <c r="A4542" s="1">
        <v>44839</v>
      </c>
      <c r="B4542" t="s">
        <v>4574</v>
      </c>
      <c r="C4542">
        <v>79</v>
      </c>
      <c r="D4542" t="s">
        <v>21</v>
      </c>
      <c r="E4542" t="s">
        <v>19</v>
      </c>
      <c r="F4542" t="s">
        <v>30</v>
      </c>
      <c r="G4542" s="6">
        <f>VLOOKUP(F4542,S$11:$T$15, 2, FALSE)</f>
        <v>2496.7676064257025</v>
      </c>
      <c r="H4542" t="s">
        <v>40</v>
      </c>
      <c r="I4542" s="2">
        <v>1614.85</v>
      </c>
      <c r="J4542" t="str">
        <f t="shared" si="634"/>
        <v>&gt;59</v>
      </c>
      <c r="K4542" s="2">
        <f t="shared" si="630"/>
        <v>1776.335</v>
      </c>
      <c r="L4542" s="2">
        <f t="shared" si="635"/>
        <v>1776</v>
      </c>
      <c r="M4542" s="2">
        <f t="shared" si="636"/>
        <v>1777</v>
      </c>
      <c r="N4542" s="2">
        <f t="shared" si="637"/>
        <v>1776</v>
      </c>
      <c r="O4542">
        <f t="shared" si="631"/>
        <v>2022</v>
      </c>
      <c r="P4542" t="str">
        <f t="shared" si="632"/>
        <v>Oct</v>
      </c>
      <c r="Q4542" t="str">
        <f t="shared" si="633"/>
        <v>Oct-2022</v>
      </c>
      <c r="R4542" s="2" t="str">
        <f t="shared" si="638"/>
        <v>ADULTS</v>
      </c>
    </row>
    <row r="4543" spans="1:18" x14ac:dyDescent="0.35">
      <c r="A4543" s="1">
        <v>45169</v>
      </c>
      <c r="B4543" t="s">
        <v>4575</v>
      </c>
      <c r="C4543">
        <v>6</v>
      </c>
      <c r="D4543" t="s">
        <v>14</v>
      </c>
      <c r="E4543" t="s">
        <v>25</v>
      </c>
      <c r="F4543" t="s">
        <v>16</v>
      </c>
      <c r="G4543" s="6">
        <f>VLOOKUP(F4543,S$11:$T$15, 2, FALSE)</f>
        <v>2509.1716796874998</v>
      </c>
      <c r="H4543" t="s">
        <v>28</v>
      </c>
      <c r="I4543" s="2">
        <v>1336.43</v>
      </c>
      <c r="J4543" t="str">
        <f t="shared" si="634"/>
        <v>0-17</v>
      </c>
      <c r="K4543" s="2">
        <f t="shared" si="630"/>
        <v>1470.0730000000001</v>
      </c>
      <c r="L4543" s="2">
        <f t="shared" si="635"/>
        <v>1470</v>
      </c>
      <c r="M4543" s="2">
        <f t="shared" si="636"/>
        <v>1471</v>
      </c>
      <c r="N4543" s="2">
        <f t="shared" si="637"/>
        <v>1470</v>
      </c>
      <c r="O4543">
        <f t="shared" si="631"/>
        <v>2023</v>
      </c>
      <c r="P4543" t="str">
        <f t="shared" si="632"/>
        <v>Aug</v>
      </c>
      <c r="Q4543" t="str">
        <f t="shared" si="633"/>
        <v>Aug-2023</v>
      </c>
      <c r="R4543" s="2" t="str">
        <f t="shared" si="638"/>
        <v>CHILDREN</v>
      </c>
    </row>
    <row r="4544" spans="1:18" x14ac:dyDescent="0.35">
      <c r="A4544" s="1">
        <v>44872</v>
      </c>
      <c r="B4544" t="s">
        <v>4576</v>
      </c>
      <c r="C4544">
        <v>78</v>
      </c>
      <c r="D4544" t="s">
        <v>21</v>
      </c>
      <c r="E4544" t="s">
        <v>22</v>
      </c>
      <c r="F4544" t="s">
        <v>23</v>
      </c>
      <c r="G4544" s="6">
        <f>VLOOKUP(F4544,S$11:$T$15, 2, FALSE)</f>
        <v>2440.2966694490819</v>
      </c>
      <c r="H4544" t="s">
        <v>28</v>
      </c>
      <c r="I4544" s="2">
        <v>3261.67</v>
      </c>
      <c r="J4544" t="str">
        <f t="shared" si="634"/>
        <v>&gt;59</v>
      </c>
      <c r="K4544" s="2">
        <f t="shared" si="630"/>
        <v>3587.8370000000004</v>
      </c>
      <c r="L4544" s="2">
        <f t="shared" si="635"/>
        <v>3588</v>
      </c>
      <c r="M4544" s="2">
        <f t="shared" si="636"/>
        <v>3588</v>
      </c>
      <c r="N4544" s="2">
        <f t="shared" si="637"/>
        <v>3587</v>
      </c>
      <c r="O4544">
        <f t="shared" si="631"/>
        <v>2022</v>
      </c>
      <c r="P4544" t="str">
        <f t="shared" si="632"/>
        <v>Nov</v>
      </c>
      <c r="Q4544" t="str">
        <f t="shared" si="633"/>
        <v>Nov-2022</v>
      </c>
      <c r="R4544" s="2" t="str">
        <f t="shared" si="638"/>
        <v>ADULTS</v>
      </c>
    </row>
    <row r="4545" spans="1:18" x14ac:dyDescent="0.35">
      <c r="A4545" s="1">
        <v>44942</v>
      </c>
      <c r="B4545" t="s">
        <v>4577</v>
      </c>
      <c r="C4545">
        <v>57</v>
      </c>
      <c r="D4545" t="s">
        <v>21</v>
      </c>
      <c r="E4545" t="s">
        <v>22</v>
      </c>
      <c r="F4545" t="s">
        <v>30</v>
      </c>
      <c r="G4545" s="6">
        <f>VLOOKUP(F4545,S$11:$T$15, 2, FALSE)</f>
        <v>2496.7676064257025</v>
      </c>
      <c r="H4545" t="s">
        <v>12</v>
      </c>
      <c r="I4545" s="2">
        <v>2568.67</v>
      </c>
      <c r="J4545" t="str">
        <f t="shared" si="634"/>
        <v>40-59</v>
      </c>
      <c r="K4545" s="2">
        <f t="shared" si="630"/>
        <v>2825.5370000000003</v>
      </c>
      <c r="L4545" s="2">
        <f t="shared" si="635"/>
        <v>2826</v>
      </c>
      <c r="M4545" s="2">
        <f t="shared" si="636"/>
        <v>2826</v>
      </c>
      <c r="N4545" s="2">
        <f t="shared" si="637"/>
        <v>2825</v>
      </c>
      <c r="O4545">
        <f t="shared" si="631"/>
        <v>2023</v>
      </c>
      <c r="P4545" t="str">
        <f t="shared" si="632"/>
        <v>Jan</v>
      </c>
      <c r="Q4545" t="str">
        <f t="shared" si="633"/>
        <v>Jan-2023</v>
      </c>
      <c r="R4545" s="2" t="str">
        <f t="shared" si="638"/>
        <v>ADULTS</v>
      </c>
    </row>
    <row r="4546" spans="1:18" x14ac:dyDescent="0.35">
      <c r="A4546" s="1">
        <v>45188</v>
      </c>
      <c r="B4546" t="s">
        <v>4578</v>
      </c>
      <c r="C4546">
        <v>43</v>
      </c>
      <c r="D4546" t="s">
        <v>14</v>
      </c>
      <c r="E4546" t="s">
        <v>33</v>
      </c>
      <c r="F4546" t="s">
        <v>30</v>
      </c>
      <c r="G4546" s="6">
        <f>VLOOKUP(F4546,S$11:$T$15, 2, FALSE)</f>
        <v>2496.7676064257025</v>
      </c>
      <c r="H4546" t="s">
        <v>12</v>
      </c>
      <c r="I4546" s="2">
        <v>4202.18</v>
      </c>
      <c r="J4546" t="str">
        <f t="shared" si="634"/>
        <v>40-59</v>
      </c>
      <c r="K4546" s="2">
        <f t="shared" ref="K4546:K4609" si="639">I4546*1.1</f>
        <v>4622.398000000001</v>
      </c>
      <c r="L4546" s="2">
        <f t="shared" si="635"/>
        <v>4622</v>
      </c>
      <c r="M4546" s="2">
        <f t="shared" si="636"/>
        <v>4623</v>
      </c>
      <c r="N4546" s="2">
        <f t="shared" si="637"/>
        <v>4622</v>
      </c>
      <c r="O4546">
        <f t="shared" ref="O4546:O4609" si="640">YEAR(A4546)</f>
        <v>2023</v>
      </c>
      <c r="P4546" t="str">
        <f t="shared" ref="P4546:P4609" si="641">TEXT(A4546, "MMM")</f>
        <v>Sep</v>
      </c>
      <c r="Q4546" t="str">
        <f t="shared" ref="Q4546:Q4609" si="642">TEXT(A4546, "MMM-YYYY")</f>
        <v>Sep-2023</v>
      </c>
      <c r="R4546" s="2" t="str">
        <f t="shared" si="638"/>
        <v>ADULTS</v>
      </c>
    </row>
    <row r="4547" spans="1:18" x14ac:dyDescent="0.35">
      <c r="A4547" s="1">
        <v>44807</v>
      </c>
      <c r="B4547" t="s">
        <v>4579</v>
      </c>
      <c r="C4547">
        <v>49</v>
      </c>
      <c r="D4547" t="s">
        <v>9</v>
      </c>
      <c r="E4547" t="s">
        <v>22</v>
      </c>
      <c r="F4547" t="s">
        <v>11</v>
      </c>
      <c r="G4547" s="6">
        <f>VLOOKUP(F4547,S$11:$T$15, 2, FALSE)</f>
        <v>2503.6022787783868</v>
      </c>
      <c r="H4547" t="s">
        <v>40</v>
      </c>
      <c r="I4547" s="2">
        <v>1120.06</v>
      </c>
      <c r="J4547" t="str">
        <f t="shared" ref="J4547:J4610" si="643">IF(C4547&lt;=17,"0-17",IF(C4547&lt;=39, "18-39", IF(C4547&lt;=59, "40-59", "&gt;59")))</f>
        <v>40-59</v>
      </c>
      <c r="K4547" s="2">
        <f t="shared" si="639"/>
        <v>1232.066</v>
      </c>
      <c r="L4547" s="2">
        <f t="shared" ref="L4547:L4610" si="644">ROUND(K4547, 0)</f>
        <v>1232</v>
      </c>
      <c r="M4547" s="2">
        <f t="shared" ref="M4547:M4610" si="645">ROUNDUP(K4547, 0)</f>
        <v>1233</v>
      </c>
      <c r="N4547" s="2">
        <f t="shared" ref="N4547:N4610" si="646">ROUNDDOWN(K4547,0)</f>
        <v>1232</v>
      </c>
      <c r="O4547">
        <f t="shared" si="640"/>
        <v>2022</v>
      </c>
      <c r="P4547" t="str">
        <f t="shared" si="641"/>
        <v>Sep</v>
      </c>
      <c r="Q4547" t="str">
        <f t="shared" si="642"/>
        <v>Sep-2022</v>
      </c>
      <c r="R4547" s="2" t="str">
        <f t="shared" ref="R4547:R4610" si="647">IF(C4547&gt;=18, "ADULTS", "CHILDREN")</f>
        <v>ADULTS</v>
      </c>
    </row>
    <row r="4548" spans="1:18" x14ac:dyDescent="0.35">
      <c r="A4548" s="1">
        <v>44833</v>
      </c>
      <c r="B4548" t="s">
        <v>4580</v>
      </c>
      <c r="C4548">
        <v>34</v>
      </c>
      <c r="D4548" t="s">
        <v>14</v>
      </c>
      <c r="E4548" t="s">
        <v>35</v>
      </c>
      <c r="F4548" t="s">
        <v>11</v>
      </c>
      <c r="G4548" s="6">
        <f>VLOOKUP(F4548,S$11:$T$15, 2, FALSE)</f>
        <v>2503.6022787783868</v>
      </c>
      <c r="H4548" t="s">
        <v>40</v>
      </c>
      <c r="I4548" s="2">
        <v>675.6</v>
      </c>
      <c r="J4548" t="str">
        <f t="shared" si="643"/>
        <v>18-39</v>
      </c>
      <c r="K4548" s="2">
        <f t="shared" si="639"/>
        <v>743.16000000000008</v>
      </c>
      <c r="L4548" s="2">
        <f t="shared" si="644"/>
        <v>743</v>
      </c>
      <c r="M4548" s="2">
        <f t="shared" si="645"/>
        <v>744</v>
      </c>
      <c r="N4548" s="2">
        <f t="shared" si="646"/>
        <v>743</v>
      </c>
      <c r="O4548">
        <f t="shared" si="640"/>
        <v>2022</v>
      </c>
      <c r="P4548" t="str">
        <f t="shared" si="641"/>
        <v>Sep</v>
      </c>
      <c r="Q4548" t="str">
        <f t="shared" si="642"/>
        <v>Sep-2022</v>
      </c>
      <c r="R4548" s="2" t="str">
        <f t="shared" si="647"/>
        <v>ADULTS</v>
      </c>
    </row>
    <row r="4549" spans="1:18" x14ac:dyDescent="0.35">
      <c r="A4549" s="1">
        <v>44588</v>
      </c>
      <c r="B4549" t="s">
        <v>4581</v>
      </c>
      <c r="C4549">
        <v>79</v>
      </c>
      <c r="D4549" t="s">
        <v>9</v>
      </c>
      <c r="E4549" t="s">
        <v>15</v>
      </c>
      <c r="F4549" t="s">
        <v>23</v>
      </c>
      <c r="G4549" s="6">
        <f>VLOOKUP(F4549,S$11:$T$15, 2, FALSE)</f>
        <v>2440.2966694490819</v>
      </c>
      <c r="H4549" t="s">
        <v>12</v>
      </c>
      <c r="I4549" s="2">
        <v>2660.66</v>
      </c>
      <c r="J4549" t="str">
        <f t="shared" si="643"/>
        <v>&gt;59</v>
      </c>
      <c r="K4549" s="2">
        <f t="shared" si="639"/>
        <v>2926.7260000000001</v>
      </c>
      <c r="L4549" s="2">
        <f t="shared" si="644"/>
        <v>2927</v>
      </c>
      <c r="M4549" s="2">
        <f t="shared" si="645"/>
        <v>2927</v>
      </c>
      <c r="N4549" s="2">
        <f t="shared" si="646"/>
        <v>2926</v>
      </c>
      <c r="O4549">
        <f t="shared" si="640"/>
        <v>2022</v>
      </c>
      <c r="P4549" t="str">
        <f t="shared" si="641"/>
        <v>Jan</v>
      </c>
      <c r="Q4549" t="str">
        <f t="shared" si="642"/>
        <v>Jan-2022</v>
      </c>
      <c r="R4549" s="2" t="str">
        <f t="shared" si="647"/>
        <v>ADULTS</v>
      </c>
    </row>
    <row r="4550" spans="1:18" x14ac:dyDescent="0.35">
      <c r="A4550" s="1">
        <v>45141</v>
      </c>
      <c r="B4550" t="s">
        <v>4582</v>
      </c>
      <c r="C4550">
        <v>79</v>
      </c>
      <c r="D4550" t="s">
        <v>9</v>
      </c>
      <c r="E4550" t="s">
        <v>19</v>
      </c>
      <c r="F4550" t="s">
        <v>30</v>
      </c>
      <c r="G4550" s="6">
        <f>VLOOKUP(F4550,S$11:$T$15, 2, FALSE)</f>
        <v>2496.7676064257025</v>
      </c>
      <c r="H4550" t="s">
        <v>40</v>
      </c>
      <c r="I4550" s="2">
        <v>1994.65</v>
      </c>
      <c r="J4550" t="str">
        <f t="shared" si="643"/>
        <v>&gt;59</v>
      </c>
      <c r="K4550" s="2">
        <f t="shared" si="639"/>
        <v>2194.1150000000002</v>
      </c>
      <c r="L4550" s="2">
        <f t="shared" si="644"/>
        <v>2194</v>
      </c>
      <c r="M4550" s="2">
        <f t="shared" si="645"/>
        <v>2195</v>
      </c>
      <c r="N4550" s="2">
        <f t="shared" si="646"/>
        <v>2194</v>
      </c>
      <c r="O4550">
        <f t="shared" si="640"/>
        <v>2023</v>
      </c>
      <c r="P4550" t="str">
        <f t="shared" si="641"/>
        <v>Aug</v>
      </c>
      <c r="Q4550" t="str">
        <f t="shared" si="642"/>
        <v>Aug-2023</v>
      </c>
      <c r="R4550" s="2" t="str">
        <f t="shared" si="647"/>
        <v>ADULTS</v>
      </c>
    </row>
    <row r="4551" spans="1:18" x14ac:dyDescent="0.35">
      <c r="A4551" s="1">
        <v>44911</v>
      </c>
      <c r="B4551" t="s">
        <v>4583</v>
      </c>
      <c r="C4551">
        <v>31</v>
      </c>
      <c r="D4551" t="s">
        <v>14</v>
      </c>
      <c r="E4551" t="s">
        <v>10</v>
      </c>
      <c r="F4551" t="s">
        <v>16</v>
      </c>
      <c r="G4551" s="6">
        <f>VLOOKUP(F4551,S$11:$T$15, 2, FALSE)</f>
        <v>2509.1716796874998</v>
      </c>
      <c r="H4551" t="s">
        <v>40</v>
      </c>
      <c r="I4551" s="2">
        <v>3231</v>
      </c>
      <c r="J4551" t="str">
        <f t="shared" si="643"/>
        <v>18-39</v>
      </c>
      <c r="K4551" s="2">
        <f t="shared" si="639"/>
        <v>3554.1000000000004</v>
      </c>
      <c r="L4551" s="2">
        <f t="shared" si="644"/>
        <v>3554</v>
      </c>
      <c r="M4551" s="2">
        <f t="shared" si="645"/>
        <v>3555</v>
      </c>
      <c r="N4551" s="2">
        <f t="shared" si="646"/>
        <v>3554</v>
      </c>
      <c r="O4551">
        <f t="shared" si="640"/>
        <v>2022</v>
      </c>
      <c r="P4551" t="str">
        <f t="shared" si="641"/>
        <v>Dec</v>
      </c>
      <c r="Q4551" t="str">
        <f t="shared" si="642"/>
        <v>Dec-2022</v>
      </c>
      <c r="R4551" s="2" t="str">
        <f t="shared" si="647"/>
        <v>ADULTS</v>
      </c>
    </row>
    <row r="4552" spans="1:18" x14ac:dyDescent="0.35">
      <c r="A4552" s="1">
        <v>44615</v>
      </c>
      <c r="B4552" t="s">
        <v>4584</v>
      </c>
      <c r="C4552">
        <v>53</v>
      </c>
      <c r="D4552" t="s">
        <v>14</v>
      </c>
      <c r="E4552" t="s">
        <v>27</v>
      </c>
      <c r="F4552" t="s">
        <v>30</v>
      </c>
      <c r="G4552" s="6">
        <f>VLOOKUP(F4552,S$11:$T$15, 2, FALSE)</f>
        <v>2496.7676064257025</v>
      </c>
      <c r="H4552" t="s">
        <v>28</v>
      </c>
      <c r="I4552" s="2">
        <v>3463.57</v>
      </c>
      <c r="J4552" t="str">
        <f t="shared" si="643"/>
        <v>40-59</v>
      </c>
      <c r="K4552" s="2">
        <f t="shared" si="639"/>
        <v>3809.9270000000006</v>
      </c>
      <c r="L4552" s="2">
        <f t="shared" si="644"/>
        <v>3810</v>
      </c>
      <c r="M4552" s="2">
        <f t="shared" si="645"/>
        <v>3810</v>
      </c>
      <c r="N4552" s="2">
        <f t="shared" si="646"/>
        <v>3809</v>
      </c>
      <c r="O4552">
        <f t="shared" si="640"/>
        <v>2022</v>
      </c>
      <c r="P4552" t="str">
        <f t="shared" si="641"/>
        <v>Feb</v>
      </c>
      <c r="Q4552" t="str">
        <f t="shared" si="642"/>
        <v>Feb-2022</v>
      </c>
      <c r="R4552" s="2" t="str">
        <f t="shared" si="647"/>
        <v>ADULTS</v>
      </c>
    </row>
    <row r="4553" spans="1:18" x14ac:dyDescent="0.35">
      <c r="A4553" s="1">
        <v>44817</v>
      </c>
      <c r="B4553" t="s">
        <v>4585</v>
      </c>
      <c r="C4553">
        <v>3</v>
      </c>
      <c r="D4553" t="s">
        <v>14</v>
      </c>
      <c r="E4553" t="s">
        <v>25</v>
      </c>
      <c r="F4553" t="s">
        <v>23</v>
      </c>
      <c r="G4553" s="6">
        <f>VLOOKUP(F4553,S$11:$T$15, 2, FALSE)</f>
        <v>2440.2966694490819</v>
      </c>
      <c r="H4553" t="s">
        <v>37</v>
      </c>
      <c r="I4553" s="2">
        <v>1696.04</v>
      </c>
      <c r="J4553" t="str">
        <f t="shared" si="643"/>
        <v>0-17</v>
      </c>
      <c r="K4553" s="2">
        <f t="shared" si="639"/>
        <v>1865.644</v>
      </c>
      <c r="L4553" s="2">
        <f t="shared" si="644"/>
        <v>1866</v>
      </c>
      <c r="M4553" s="2">
        <f t="shared" si="645"/>
        <v>1866</v>
      </c>
      <c r="N4553" s="2">
        <f t="shared" si="646"/>
        <v>1865</v>
      </c>
      <c r="O4553">
        <f t="shared" si="640"/>
        <v>2022</v>
      </c>
      <c r="P4553" t="str">
        <f t="shared" si="641"/>
        <v>Sep</v>
      </c>
      <c r="Q4553" t="str">
        <f t="shared" si="642"/>
        <v>Sep-2022</v>
      </c>
      <c r="R4553" s="2" t="str">
        <f t="shared" si="647"/>
        <v>CHILDREN</v>
      </c>
    </row>
    <row r="4554" spans="1:18" x14ac:dyDescent="0.35">
      <c r="A4554" s="1">
        <v>44612</v>
      </c>
      <c r="B4554" t="s">
        <v>4586</v>
      </c>
      <c r="C4554">
        <v>31</v>
      </c>
      <c r="D4554" t="s">
        <v>21</v>
      </c>
      <c r="E4554" t="s">
        <v>22</v>
      </c>
      <c r="F4554" t="s">
        <v>11</v>
      </c>
      <c r="G4554" s="6">
        <f>VLOOKUP(F4554,S$11:$T$15, 2, FALSE)</f>
        <v>2503.6022787783868</v>
      </c>
      <c r="H4554" t="s">
        <v>28</v>
      </c>
      <c r="I4554" s="2">
        <v>2804.1</v>
      </c>
      <c r="J4554" t="str">
        <f t="shared" si="643"/>
        <v>18-39</v>
      </c>
      <c r="K4554" s="2">
        <f t="shared" si="639"/>
        <v>3084.51</v>
      </c>
      <c r="L4554" s="2">
        <f t="shared" si="644"/>
        <v>3085</v>
      </c>
      <c r="M4554" s="2">
        <f t="shared" si="645"/>
        <v>3085</v>
      </c>
      <c r="N4554" s="2">
        <f t="shared" si="646"/>
        <v>3084</v>
      </c>
      <c r="O4554">
        <f t="shared" si="640"/>
        <v>2022</v>
      </c>
      <c r="P4554" t="str">
        <f t="shared" si="641"/>
        <v>Feb</v>
      </c>
      <c r="Q4554" t="str">
        <f t="shared" si="642"/>
        <v>Feb-2022</v>
      </c>
      <c r="R4554" s="2" t="str">
        <f t="shared" si="647"/>
        <v>ADULTS</v>
      </c>
    </row>
    <row r="4555" spans="1:18" x14ac:dyDescent="0.35">
      <c r="A4555" s="1">
        <v>44630</v>
      </c>
      <c r="B4555" t="s">
        <v>4587</v>
      </c>
      <c r="C4555">
        <v>38</v>
      </c>
      <c r="D4555" t="s">
        <v>21</v>
      </c>
      <c r="E4555" t="s">
        <v>35</v>
      </c>
      <c r="F4555" t="s">
        <v>11</v>
      </c>
      <c r="G4555" s="6">
        <f>VLOOKUP(F4555,S$11:$T$15, 2, FALSE)</f>
        <v>2503.6022787783868</v>
      </c>
      <c r="H4555" t="s">
        <v>40</v>
      </c>
      <c r="I4555" s="2">
        <v>2611.84</v>
      </c>
      <c r="J4555" t="str">
        <f t="shared" si="643"/>
        <v>18-39</v>
      </c>
      <c r="K4555" s="2">
        <f t="shared" si="639"/>
        <v>2873.0240000000003</v>
      </c>
      <c r="L4555" s="2">
        <f t="shared" si="644"/>
        <v>2873</v>
      </c>
      <c r="M4555" s="2">
        <f t="shared" si="645"/>
        <v>2874</v>
      </c>
      <c r="N4555" s="2">
        <f t="shared" si="646"/>
        <v>2873</v>
      </c>
      <c r="O4555">
        <f t="shared" si="640"/>
        <v>2022</v>
      </c>
      <c r="P4555" t="str">
        <f t="shared" si="641"/>
        <v>Mar</v>
      </c>
      <c r="Q4555" t="str">
        <f t="shared" si="642"/>
        <v>Mar-2022</v>
      </c>
      <c r="R4555" s="2" t="str">
        <f t="shared" si="647"/>
        <v>ADULTS</v>
      </c>
    </row>
    <row r="4556" spans="1:18" x14ac:dyDescent="0.35">
      <c r="A4556" s="1">
        <v>44908</v>
      </c>
      <c r="B4556" t="s">
        <v>4588</v>
      </c>
      <c r="C4556">
        <v>32</v>
      </c>
      <c r="D4556" t="s">
        <v>21</v>
      </c>
      <c r="E4556" t="s">
        <v>35</v>
      </c>
      <c r="F4556" t="s">
        <v>11</v>
      </c>
      <c r="G4556" s="6">
        <f>VLOOKUP(F4556,S$11:$T$15, 2, FALSE)</f>
        <v>2503.6022787783868</v>
      </c>
      <c r="H4556" t="s">
        <v>17</v>
      </c>
      <c r="I4556" s="2">
        <v>2723.84</v>
      </c>
      <c r="J4556" t="str">
        <f t="shared" si="643"/>
        <v>18-39</v>
      </c>
      <c r="K4556" s="2">
        <f t="shared" si="639"/>
        <v>2996.2240000000006</v>
      </c>
      <c r="L4556" s="2">
        <f t="shared" si="644"/>
        <v>2996</v>
      </c>
      <c r="M4556" s="2">
        <f t="shared" si="645"/>
        <v>2997</v>
      </c>
      <c r="N4556" s="2">
        <f t="shared" si="646"/>
        <v>2996</v>
      </c>
      <c r="O4556">
        <f t="shared" si="640"/>
        <v>2022</v>
      </c>
      <c r="P4556" t="str">
        <f t="shared" si="641"/>
        <v>Dec</v>
      </c>
      <c r="Q4556" t="str">
        <f t="shared" si="642"/>
        <v>Dec-2022</v>
      </c>
      <c r="R4556" s="2" t="str">
        <f t="shared" si="647"/>
        <v>ADULTS</v>
      </c>
    </row>
    <row r="4557" spans="1:18" x14ac:dyDescent="0.35">
      <c r="A4557" s="1">
        <v>44711</v>
      </c>
      <c r="B4557" t="s">
        <v>4589</v>
      </c>
      <c r="C4557">
        <v>17</v>
      </c>
      <c r="D4557" t="s">
        <v>9</v>
      </c>
      <c r="E4557" t="s">
        <v>33</v>
      </c>
      <c r="F4557" t="s">
        <v>11</v>
      </c>
      <c r="G4557" s="6">
        <f>VLOOKUP(F4557,S$11:$T$15, 2, FALSE)</f>
        <v>2503.6022787783868</v>
      </c>
      <c r="H4557" t="s">
        <v>37</v>
      </c>
      <c r="I4557" s="2">
        <v>2324</v>
      </c>
      <c r="J4557" t="str">
        <f t="shared" si="643"/>
        <v>0-17</v>
      </c>
      <c r="K4557" s="2">
        <f t="shared" si="639"/>
        <v>2556.4</v>
      </c>
      <c r="L4557" s="2">
        <f t="shared" si="644"/>
        <v>2556</v>
      </c>
      <c r="M4557" s="2">
        <f t="shared" si="645"/>
        <v>2557</v>
      </c>
      <c r="N4557" s="2">
        <f t="shared" si="646"/>
        <v>2556</v>
      </c>
      <c r="O4557">
        <f t="shared" si="640"/>
        <v>2022</v>
      </c>
      <c r="P4557" t="str">
        <f t="shared" si="641"/>
        <v>May</v>
      </c>
      <c r="Q4557" t="str">
        <f t="shared" si="642"/>
        <v>May-2022</v>
      </c>
      <c r="R4557" s="2" t="str">
        <f t="shared" si="647"/>
        <v>CHILDREN</v>
      </c>
    </row>
    <row r="4558" spans="1:18" x14ac:dyDescent="0.35">
      <c r="A4558" s="1">
        <v>44590</v>
      </c>
      <c r="B4558" t="s">
        <v>4590</v>
      </c>
      <c r="C4558">
        <v>60</v>
      </c>
      <c r="D4558" t="s">
        <v>14</v>
      </c>
      <c r="E4558" t="s">
        <v>15</v>
      </c>
      <c r="F4558" t="s">
        <v>16</v>
      </c>
      <c r="G4558" s="6">
        <f>VLOOKUP(F4558,S$11:$T$15, 2, FALSE)</f>
        <v>2509.1716796874998</v>
      </c>
      <c r="H4558" t="s">
        <v>40</v>
      </c>
      <c r="I4558" s="2">
        <v>3271</v>
      </c>
      <c r="J4558" t="str">
        <f t="shared" si="643"/>
        <v>&gt;59</v>
      </c>
      <c r="K4558" s="2">
        <f t="shared" si="639"/>
        <v>3598.1000000000004</v>
      </c>
      <c r="L4558" s="2">
        <f t="shared" si="644"/>
        <v>3598</v>
      </c>
      <c r="M4558" s="2">
        <f t="shared" si="645"/>
        <v>3599</v>
      </c>
      <c r="N4558" s="2">
        <f t="shared" si="646"/>
        <v>3598</v>
      </c>
      <c r="O4558">
        <f t="shared" si="640"/>
        <v>2022</v>
      </c>
      <c r="P4558" t="str">
        <f t="shared" si="641"/>
        <v>Jan</v>
      </c>
      <c r="Q4558" t="str">
        <f t="shared" si="642"/>
        <v>Jan-2022</v>
      </c>
      <c r="R4558" s="2" t="str">
        <f t="shared" si="647"/>
        <v>ADULTS</v>
      </c>
    </row>
    <row r="4559" spans="1:18" x14ac:dyDescent="0.35">
      <c r="A4559" s="1">
        <v>44909</v>
      </c>
      <c r="B4559" t="s">
        <v>4591</v>
      </c>
      <c r="C4559">
        <v>33</v>
      </c>
      <c r="D4559" t="s">
        <v>14</v>
      </c>
      <c r="E4559" t="s">
        <v>25</v>
      </c>
      <c r="F4559" t="s">
        <v>16</v>
      </c>
      <c r="G4559" s="6">
        <f>VLOOKUP(F4559,S$11:$T$15, 2, FALSE)</f>
        <v>2509.1716796874998</v>
      </c>
      <c r="H4559" t="s">
        <v>17</v>
      </c>
      <c r="I4559" s="2">
        <v>4253.46</v>
      </c>
      <c r="J4559" t="str">
        <f t="shared" si="643"/>
        <v>18-39</v>
      </c>
      <c r="K4559" s="2">
        <f t="shared" si="639"/>
        <v>4678.8060000000005</v>
      </c>
      <c r="L4559" s="2">
        <f t="shared" si="644"/>
        <v>4679</v>
      </c>
      <c r="M4559" s="2">
        <f t="shared" si="645"/>
        <v>4679</v>
      </c>
      <c r="N4559" s="2">
        <f t="shared" si="646"/>
        <v>4678</v>
      </c>
      <c r="O4559">
        <f t="shared" si="640"/>
        <v>2022</v>
      </c>
      <c r="P4559" t="str">
        <f t="shared" si="641"/>
        <v>Dec</v>
      </c>
      <c r="Q4559" t="str">
        <f t="shared" si="642"/>
        <v>Dec-2022</v>
      </c>
      <c r="R4559" s="2" t="str">
        <f t="shared" si="647"/>
        <v>ADULTS</v>
      </c>
    </row>
    <row r="4560" spans="1:18" x14ac:dyDescent="0.35">
      <c r="A4560" s="1">
        <v>45116</v>
      </c>
      <c r="B4560" t="s">
        <v>4592</v>
      </c>
      <c r="C4560">
        <v>40</v>
      </c>
      <c r="D4560" t="s">
        <v>21</v>
      </c>
      <c r="E4560" t="s">
        <v>15</v>
      </c>
      <c r="F4560" t="s">
        <v>11</v>
      </c>
      <c r="G4560" s="6">
        <f>VLOOKUP(F4560,S$11:$T$15, 2, FALSE)</f>
        <v>2503.6022787783868</v>
      </c>
      <c r="H4560" t="s">
        <v>17</v>
      </c>
      <c r="I4560" s="2">
        <v>2842.59</v>
      </c>
      <c r="J4560" t="str">
        <f t="shared" si="643"/>
        <v>40-59</v>
      </c>
      <c r="K4560" s="2">
        <f t="shared" si="639"/>
        <v>3126.8490000000006</v>
      </c>
      <c r="L4560" s="2">
        <f t="shared" si="644"/>
        <v>3127</v>
      </c>
      <c r="M4560" s="2">
        <f t="shared" si="645"/>
        <v>3127</v>
      </c>
      <c r="N4560" s="2">
        <f t="shared" si="646"/>
        <v>3126</v>
      </c>
      <c r="O4560">
        <f t="shared" si="640"/>
        <v>2023</v>
      </c>
      <c r="P4560" t="str">
        <f t="shared" si="641"/>
        <v>Jul</v>
      </c>
      <c r="Q4560" t="str">
        <f t="shared" si="642"/>
        <v>Jul-2023</v>
      </c>
      <c r="R4560" s="2" t="str">
        <f t="shared" si="647"/>
        <v>ADULTS</v>
      </c>
    </row>
    <row r="4561" spans="1:18" x14ac:dyDescent="0.35">
      <c r="A4561" s="1">
        <v>44977</v>
      </c>
      <c r="B4561" t="s">
        <v>4593</v>
      </c>
      <c r="C4561">
        <v>46</v>
      </c>
      <c r="D4561" t="s">
        <v>14</v>
      </c>
      <c r="E4561" t="s">
        <v>19</v>
      </c>
      <c r="F4561" t="s">
        <v>23</v>
      </c>
      <c r="G4561" s="6">
        <f>VLOOKUP(F4561,S$11:$T$15, 2, FALSE)</f>
        <v>2440.2966694490819</v>
      </c>
      <c r="H4561" t="s">
        <v>40</v>
      </c>
      <c r="I4561" s="2">
        <v>176.29</v>
      </c>
      <c r="J4561" t="str">
        <f t="shared" si="643"/>
        <v>40-59</v>
      </c>
      <c r="K4561" s="2">
        <f t="shared" si="639"/>
        <v>193.91900000000001</v>
      </c>
      <c r="L4561" s="2">
        <f t="shared" si="644"/>
        <v>194</v>
      </c>
      <c r="M4561" s="2">
        <f t="shared" si="645"/>
        <v>194</v>
      </c>
      <c r="N4561" s="2">
        <f t="shared" si="646"/>
        <v>193</v>
      </c>
      <c r="O4561">
        <f t="shared" si="640"/>
        <v>2023</v>
      </c>
      <c r="P4561" t="str">
        <f t="shared" si="641"/>
        <v>Feb</v>
      </c>
      <c r="Q4561" t="str">
        <f t="shared" si="642"/>
        <v>Feb-2023</v>
      </c>
      <c r="R4561" s="2" t="str">
        <f t="shared" si="647"/>
        <v>ADULTS</v>
      </c>
    </row>
    <row r="4562" spans="1:18" x14ac:dyDescent="0.35">
      <c r="A4562" s="1">
        <v>45131</v>
      </c>
      <c r="B4562" t="s">
        <v>4594</v>
      </c>
      <c r="C4562">
        <v>15</v>
      </c>
      <c r="D4562" t="s">
        <v>14</v>
      </c>
      <c r="E4562" t="s">
        <v>10</v>
      </c>
      <c r="F4562" t="s">
        <v>23</v>
      </c>
      <c r="G4562" s="6">
        <f>VLOOKUP(F4562,S$11:$T$15, 2, FALSE)</f>
        <v>2440.2966694490819</v>
      </c>
      <c r="H4562" t="s">
        <v>28</v>
      </c>
      <c r="I4562" s="2">
        <v>3239.47</v>
      </c>
      <c r="J4562" t="str">
        <f t="shared" si="643"/>
        <v>0-17</v>
      </c>
      <c r="K4562" s="2">
        <f t="shared" si="639"/>
        <v>3563.4169999999999</v>
      </c>
      <c r="L4562" s="2">
        <f t="shared" si="644"/>
        <v>3563</v>
      </c>
      <c r="M4562" s="2">
        <f t="shared" si="645"/>
        <v>3564</v>
      </c>
      <c r="N4562" s="2">
        <f t="shared" si="646"/>
        <v>3563</v>
      </c>
      <c r="O4562">
        <f t="shared" si="640"/>
        <v>2023</v>
      </c>
      <c r="P4562" t="str">
        <f t="shared" si="641"/>
        <v>Jul</v>
      </c>
      <c r="Q4562" t="str">
        <f t="shared" si="642"/>
        <v>Jul-2023</v>
      </c>
      <c r="R4562" s="2" t="str">
        <f t="shared" si="647"/>
        <v>CHILDREN</v>
      </c>
    </row>
    <row r="4563" spans="1:18" x14ac:dyDescent="0.35">
      <c r="A4563" s="1">
        <v>45237</v>
      </c>
      <c r="B4563" t="s">
        <v>4595</v>
      </c>
      <c r="C4563">
        <v>78</v>
      </c>
      <c r="D4563" t="s">
        <v>14</v>
      </c>
      <c r="E4563" t="s">
        <v>19</v>
      </c>
      <c r="F4563" t="s">
        <v>23</v>
      </c>
      <c r="G4563" s="6">
        <f>VLOOKUP(F4563,S$11:$T$15, 2, FALSE)</f>
        <v>2440.2966694490819</v>
      </c>
      <c r="H4563" t="s">
        <v>37</v>
      </c>
      <c r="I4563" s="2">
        <v>1594.74</v>
      </c>
      <c r="J4563" t="str">
        <f t="shared" si="643"/>
        <v>&gt;59</v>
      </c>
      <c r="K4563" s="2">
        <f t="shared" si="639"/>
        <v>1754.2140000000002</v>
      </c>
      <c r="L4563" s="2">
        <f t="shared" si="644"/>
        <v>1754</v>
      </c>
      <c r="M4563" s="2">
        <f t="shared" si="645"/>
        <v>1755</v>
      </c>
      <c r="N4563" s="2">
        <f t="shared" si="646"/>
        <v>1754</v>
      </c>
      <c r="O4563">
        <f t="shared" si="640"/>
        <v>2023</v>
      </c>
      <c r="P4563" t="str">
        <f t="shared" si="641"/>
        <v>Nov</v>
      </c>
      <c r="Q4563" t="str">
        <f t="shared" si="642"/>
        <v>Nov-2023</v>
      </c>
      <c r="R4563" s="2" t="str">
        <f t="shared" si="647"/>
        <v>ADULTS</v>
      </c>
    </row>
    <row r="4564" spans="1:18" x14ac:dyDescent="0.35">
      <c r="A4564" s="1">
        <v>44582</v>
      </c>
      <c r="B4564" t="s">
        <v>4596</v>
      </c>
      <c r="C4564">
        <v>49</v>
      </c>
      <c r="D4564" t="s">
        <v>9</v>
      </c>
      <c r="E4564" t="s">
        <v>10</v>
      </c>
      <c r="F4564" t="s">
        <v>23</v>
      </c>
      <c r="G4564" s="6">
        <f>VLOOKUP(F4564,S$11:$T$15, 2, FALSE)</f>
        <v>2440.2966694490819</v>
      </c>
      <c r="H4564" t="s">
        <v>67</v>
      </c>
      <c r="I4564" s="2">
        <v>4541.99</v>
      </c>
      <c r="J4564" t="str">
        <f t="shared" si="643"/>
        <v>40-59</v>
      </c>
      <c r="K4564" s="2">
        <f t="shared" si="639"/>
        <v>4996.1890000000003</v>
      </c>
      <c r="L4564" s="2">
        <f t="shared" si="644"/>
        <v>4996</v>
      </c>
      <c r="M4564" s="2">
        <f t="shared" si="645"/>
        <v>4997</v>
      </c>
      <c r="N4564" s="2">
        <f t="shared" si="646"/>
        <v>4996</v>
      </c>
      <c r="O4564">
        <f t="shared" si="640"/>
        <v>2022</v>
      </c>
      <c r="P4564" t="str">
        <f t="shared" si="641"/>
        <v>Jan</v>
      </c>
      <c r="Q4564" t="str">
        <f t="shared" si="642"/>
        <v>Jan-2022</v>
      </c>
      <c r="R4564" s="2" t="str">
        <f t="shared" si="647"/>
        <v>ADULTS</v>
      </c>
    </row>
    <row r="4565" spans="1:18" x14ac:dyDescent="0.35">
      <c r="A4565" s="1">
        <v>45025</v>
      </c>
      <c r="B4565" t="s">
        <v>4597</v>
      </c>
      <c r="C4565">
        <v>86</v>
      </c>
      <c r="D4565" t="s">
        <v>9</v>
      </c>
      <c r="E4565" t="s">
        <v>22</v>
      </c>
      <c r="F4565" t="s">
        <v>23</v>
      </c>
      <c r="G4565" s="6">
        <f>VLOOKUP(F4565,S$11:$T$15, 2, FALSE)</f>
        <v>2440.2966694490819</v>
      </c>
      <c r="H4565" t="s">
        <v>40</v>
      </c>
      <c r="I4565" s="2">
        <v>3271.45</v>
      </c>
      <c r="J4565" t="str">
        <f t="shared" si="643"/>
        <v>&gt;59</v>
      </c>
      <c r="K4565" s="2">
        <f t="shared" si="639"/>
        <v>3598.5950000000003</v>
      </c>
      <c r="L4565" s="2">
        <f t="shared" si="644"/>
        <v>3599</v>
      </c>
      <c r="M4565" s="2">
        <f t="shared" si="645"/>
        <v>3599</v>
      </c>
      <c r="N4565" s="2">
        <f t="shared" si="646"/>
        <v>3598</v>
      </c>
      <c r="O4565">
        <f t="shared" si="640"/>
        <v>2023</v>
      </c>
      <c r="P4565" t="str">
        <f t="shared" si="641"/>
        <v>Apr</v>
      </c>
      <c r="Q4565" t="str">
        <f t="shared" si="642"/>
        <v>Apr-2023</v>
      </c>
      <c r="R4565" s="2" t="str">
        <f t="shared" si="647"/>
        <v>ADULTS</v>
      </c>
    </row>
    <row r="4566" spans="1:18" x14ac:dyDescent="0.35">
      <c r="A4566" s="1">
        <v>44885</v>
      </c>
      <c r="B4566" t="s">
        <v>4598</v>
      </c>
      <c r="C4566">
        <v>23</v>
      </c>
      <c r="D4566" t="s">
        <v>21</v>
      </c>
      <c r="E4566" t="s">
        <v>19</v>
      </c>
      <c r="F4566" t="s">
        <v>16</v>
      </c>
      <c r="G4566" s="6">
        <f>VLOOKUP(F4566,S$11:$T$15, 2, FALSE)</f>
        <v>2509.1716796874998</v>
      </c>
      <c r="H4566" t="s">
        <v>37</v>
      </c>
      <c r="I4566" s="2">
        <v>2067.61</v>
      </c>
      <c r="J4566" t="str">
        <f t="shared" si="643"/>
        <v>18-39</v>
      </c>
      <c r="K4566" s="2">
        <f t="shared" si="639"/>
        <v>2274.3710000000005</v>
      </c>
      <c r="L4566" s="2">
        <f t="shared" si="644"/>
        <v>2274</v>
      </c>
      <c r="M4566" s="2">
        <f t="shared" si="645"/>
        <v>2275</v>
      </c>
      <c r="N4566" s="2">
        <f t="shared" si="646"/>
        <v>2274</v>
      </c>
      <c r="O4566">
        <f t="shared" si="640"/>
        <v>2022</v>
      </c>
      <c r="P4566" t="str">
        <f t="shared" si="641"/>
        <v>Nov</v>
      </c>
      <c r="Q4566" t="str">
        <f t="shared" si="642"/>
        <v>Nov-2022</v>
      </c>
      <c r="R4566" s="2" t="str">
        <f t="shared" si="647"/>
        <v>ADULTS</v>
      </c>
    </row>
    <row r="4567" spans="1:18" x14ac:dyDescent="0.35">
      <c r="A4567" s="1">
        <v>44828</v>
      </c>
      <c r="B4567" t="s">
        <v>4599</v>
      </c>
      <c r="C4567">
        <v>11</v>
      </c>
      <c r="D4567" t="s">
        <v>21</v>
      </c>
      <c r="E4567" t="s">
        <v>33</v>
      </c>
      <c r="F4567" t="s">
        <v>30</v>
      </c>
      <c r="G4567" s="6">
        <f>VLOOKUP(F4567,S$11:$T$15, 2, FALSE)</f>
        <v>2496.7676064257025</v>
      </c>
      <c r="H4567" t="s">
        <v>40</v>
      </c>
      <c r="I4567" s="2">
        <v>3779.69</v>
      </c>
      <c r="J4567" t="str">
        <f t="shared" si="643"/>
        <v>0-17</v>
      </c>
      <c r="K4567" s="2">
        <f t="shared" si="639"/>
        <v>4157.6590000000006</v>
      </c>
      <c r="L4567" s="2">
        <f t="shared" si="644"/>
        <v>4158</v>
      </c>
      <c r="M4567" s="2">
        <f t="shared" si="645"/>
        <v>4158</v>
      </c>
      <c r="N4567" s="2">
        <f t="shared" si="646"/>
        <v>4157</v>
      </c>
      <c r="O4567">
        <f t="shared" si="640"/>
        <v>2022</v>
      </c>
      <c r="P4567" t="str">
        <f t="shared" si="641"/>
        <v>Sep</v>
      </c>
      <c r="Q4567" t="str">
        <f t="shared" si="642"/>
        <v>Sep-2022</v>
      </c>
      <c r="R4567" s="2" t="str">
        <f t="shared" si="647"/>
        <v>CHILDREN</v>
      </c>
    </row>
    <row r="4568" spans="1:18" x14ac:dyDescent="0.35">
      <c r="A4568" s="1">
        <v>44904</v>
      </c>
      <c r="B4568" t="s">
        <v>4600</v>
      </c>
      <c r="C4568">
        <v>58</v>
      </c>
      <c r="D4568" t="s">
        <v>14</v>
      </c>
      <c r="E4568" t="s">
        <v>10</v>
      </c>
      <c r="F4568" t="s">
        <v>16</v>
      </c>
      <c r="G4568" s="6">
        <f>VLOOKUP(F4568,S$11:$T$15, 2, FALSE)</f>
        <v>2509.1716796874998</v>
      </c>
      <c r="H4568" t="s">
        <v>28</v>
      </c>
      <c r="I4568" s="2">
        <v>2698.25</v>
      </c>
      <c r="J4568" t="str">
        <f t="shared" si="643"/>
        <v>40-59</v>
      </c>
      <c r="K4568" s="2">
        <f t="shared" si="639"/>
        <v>2968.0750000000003</v>
      </c>
      <c r="L4568" s="2">
        <f t="shared" si="644"/>
        <v>2968</v>
      </c>
      <c r="M4568" s="2">
        <f t="shared" si="645"/>
        <v>2969</v>
      </c>
      <c r="N4568" s="2">
        <f t="shared" si="646"/>
        <v>2968</v>
      </c>
      <c r="O4568">
        <f t="shared" si="640"/>
        <v>2022</v>
      </c>
      <c r="P4568" t="str">
        <f t="shared" si="641"/>
        <v>Dec</v>
      </c>
      <c r="Q4568" t="str">
        <f t="shared" si="642"/>
        <v>Dec-2022</v>
      </c>
      <c r="R4568" s="2" t="str">
        <f t="shared" si="647"/>
        <v>ADULTS</v>
      </c>
    </row>
    <row r="4569" spans="1:18" x14ac:dyDescent="0.35">
      <c r="A4569" s="1">
        <v>44633</v>
      </c>
      <c r="B4569" t="s">
        <v>4601</v>
      </c>
      <c r="C4569">
        <v>54</v>
      </c>
      <c r="D4569" t="s">
        <v>21</v>
      </c>
      <c r="E4569" t="s">
        <v>19</v>
      </c>
      <c r="F4569" t="s">
        <v>16</v>
      </c>
      <c r="G4569" s="6">
        <f>VLOOKUP(F4569,S$11:$T$15, 2, FALSE)</f>
        <v>2509.1716796874998</v>
      </c>
      <c r="H4569" t="s">
        <v>37</v>
      </c>
      <c r="I4569" s="2">
        <v>1329.15</v>
      </c>
      <c r="J4569" t="str">
        <f t="shared" si="643"/>
        <v>40-59</v>
      </c>
      <c r="K4569" s="2">
        <f t="shared" si="639"/>
        <v>1462.0650000000003</v>
      </c>
      <c r="L4569" s="2">
        <f t="shared" si="644"/>
        <v>1462</v>
      </c>
      <c r="M4569" s="2">
        <f t="shared" si="645"/>
        <v>1463</v>
      </c>
      <c r="N4569" s="2">
        <f t="shared" si="646"/>
        <v>1462</v>
      </c>
      <c r="O4569">
        <f t="shared" si="640"/>
        <v>2022</v>
      </c>
      <c r="P4569" t="str">
        <f t="shared" si="641"/>
        <v>Mar</v>
      </c>
      <c r="Q4569" t="str">
        <f t="shared" si="642"/>
        <v>Mar-2022</v>
      </c>
      <c r="R4569" s="2" t="str">
        <f t="shared" si="647"/>
        <v>ADULTS</v>
      </c>
    </row>
    <row r="4570" spans="1:18" x14ac:dyDescent="0.35">
      <c r="A4570" s="1">
        <v>45279</v>
      </c>
      <c r="B4570" t="s">
        <v>4602</v>
      </c>
      <c r="C4570">
        <v>11</v>
      </c>
      <c r="D4570" t="s">
        <v>14</v>
      </c>
      <c r="E4570" t="s">
        <v>15</v>
      </c>
      <c r="F4570" t="s">
        <v>23</v>
      </c>
      <c r="G4570" s="6">
        <f>VLOOKUP(F4570,S$11:$T$15, 2, FALSE)</f>
        <v>2440.2966694490819</v>
      </c>
      <c r="H4570" t="s">
        <v>28</v>
      </c>
      <c r="I4570" s="2">
        <v>4357.54</v>
      </c>
      <c r="J4570" t="str">
        <f t="shared" si="643"/>
        <v>0-17</v>
      </c>
      <c r="K4570" s="2">
        <f t="shared" si="639"/>
        <v>4793.2940000000008</v>
      </c>
      <c r="L4570" s="2">
        <f t="shared" si="644"/>
        <v>4793</v>
      </c>
      <c r="M4570" s="2">
        <f t="shared" si="645"/>
        <v>4794</v>
      </c>
      <c r="N4570" s="2">
        <f t="shared" si="646"/>
        <v>4793</v>
      </c>
      <c r="O4570">
        <f t="shared" si="640"/>
        <v>2023</v>
      </c>
      <c r="P4570" t="str">
        <f t="shared" si="641"/>
        <v>Dec</v>
      </c>
      <c r="Q4570" t="str">
        <f t="shared" si="642"/>
        <v>Dec-2023</v>
      </c>
      <c r="R4570" s="2" t="str">
        <f t="shared" si="647"/>
        <v>CHILDREN</v>
      </c>
    </row>
    <row r="4571" spans="1:18" x14ac:dyDescent="0.35">
      <c r="A4571" s="1">
        <v>44902</v>
      </c>
      <c r="B4571" t="s">
        <v>4603</v>
      </c>
      <c r="C4571">
        <v>68</v>
      </c>
      <c r="D4571" t="s">
        <v>14</v>
      </c>
      <c r="E4571" t="s">
        <v>15</v>
      </c>
      <c r="F4571" t="s">
        <v>23</v>
      </c>
      <c r="G4571" s="6">
        <f>VLOOKUP(F4571,S$11:$T$15, 2, FALSE)</f>
        <v>2440.2966694490819</v>
      </c>
      <c r="H4571" t="s">
        <v>40</v>
      </c>
      <c r="I4571" s="2">
        <v>3505.81</v>
      </c>
      <c r="J4571" t="str">
        <f t="shared" si="643"/>
        <v>&gt;59</v>
      </c>
      <c r="K4571" s="2">
        <f t="shared" si="639"/>
        <v>3856.3910000000001</v>
      </c>
      <c r="L4571" s="2">
        <f t="shared" si="644"/>
        <v>3856</v>
      </c>
      <c r="M4571" s="2">
        <f t="shared" si="645"/>
        <v>3857</v>
      </c>
      <c r="N4571" s="2">
        <f t="shared" si="646"/>
        <v>3856</v>
      </c>
      <c r="O4571">
        <f t="shared" si="640"/>
        <v>2022</v>
      </c>
      <c r="P4571" t="str">
        <f t="shared" si="641"/>
        <v>Dec</v>
      </c>
      <c r="Q4571" t="str">
        <f t="shared" si="642"/>
        <v>Dec-2022</v>
      </c>
      <c r="R4571" s="2" t="str">
        <f t="shared" si="647"/>
        <v>ADULTS</v>
      </c>
    </row>
    <row r="4572" spans="1:18" x14ac:dyDescent="0.35">
      <c r="A4572" s="1">
        <v>44564</v>
      </c>
      <c r="B4572" t="s">
        <v>4604</v>
      </c>
      <c r="C4572">
        <v>56</v>
      </c>
      <c r="D4572" t="s">
        <v>14</v>
      </c>
      <c r="E4572" t="s">
        <v>25</v>
      </c>
      <c r="F4572" t="s">
        <v>30</v>
      </c>
      <c r="G4572" s="6">
        <f>VLOOKUP(F4572,S$11:$T$15, 2, FALSE)</f>
        <v>2496.7676064257025</v>
      </c>
      <c r="H4572" t="s">
        <v>12</v>
      </c>
      <c r="I4572" s="2">
        <v>2994.58</v>
      </c>
      <c r="J4572" t="str">
        <f t="shared" si="643"/>
        <v>40-59</v>
      </c>
      <c r="K4572" s="2">
        <f t="shared" si="639"/>
        <v>3294.038</v>
      </c>
      <c r="L4572" s="2">
        <f t="shared" si="644"/>
        <v>3294</v>
      </c>
      <c r="M4572" s="2">
        <f t="shared" si="645"/>
        <v>3295</v>
      </c>
      <c r="N4572" s="2">
        <f t="shared" si="646"/>
        <v>3294</v>
      </c>
      <c r="O4572">
        <f t="shared" si="640"/>
        <v>2022</v>
      </c>
      <c r="P4572" t="str">
        <f t="shared" si="641"/>
        <v>Jan</v>
      </c>
      <c r="Q4572" t="str">
        <f t="shared" si="642"/>
        <v>Jan-2022</v>
      </c>
      <c r="R4572" s="2" t="str">
        <f t="shared" si="647"/>
        <v>ADULTS</v>
      </c>
    </row>
    <row r="4573" spans="1:18" x14ac:dyDescent="0.35">
      <c r="A4573" s="1">
        <v>44729</v>
      </c>
      <c r="B4573" t="s">
        <v>4605</v>
      </c>
      <c r="C4573">
        <v>87</v>
      </c>
      <c r="D4573" t="s">
        <v>21</v>
      </c>
      <c r="E4573" t="s">
        <v>35</v>
      </c>
      <c r="F4573" t="s">
        <v>11</v>
      </c>
      <c r="G4573" s="6">
        <f>VLOOKUP(F4573,S$11:$T$15, 2, FALSE)</f>
        <v>2503.6022787783868</v>
      </c>
      <c r="H4573" t="s">
        <v>28</v>
      </c>
      <c r="I4573" s="2">
        <v>3880.91</v>
      </c>
      <c r="J4573" t="str">
        <f t="shared" si="643"/>
        <v>&gt;59</v>
      </c>
      <c r="K4573" s="2">
        <f t="shared" si="639"/>
        <v>4269.0010000000002</v>
      </c>
      <c r="L4573" s="2">
        <f t="shared" si="644"/>
        <v>4269</v>
      </c>
      <c r="M4573" s="2">
        <f t="shared" si="645"/>
        <v>4270</v>
      </c>
      <c r="N4573" s="2">
        <f t="shared" si="646"/>
        <v>4269</v>
      </c>
      <c r="O4573">
        <f t="shared" si="640"/>
        <v>2022</v>
      </c>
      <c r="P4573" t="str">
        <f t="shared" si="641"/>
        <v>Jun</v>
      </c>
      <c r="Q4573" t="str">
        <f t="shared" si="642"/>
        <v>Jun-2022</v>
      </c>
      <c r="R4573" s="2" t="str">
        <f t="shared" si="647"/>
        <v>ADULTS</v>
      </c>
    </row>
    <row r="4574" spans="1:18" x14ac:dyDescent="0.35">
      <c r="A4574" s="1">
        <v>44857</v>
      </c>
      <c r="B4574" t="s">
        <v>4606</v>
      </c>
      <c r="C4574">
        <v>7</v>
      </c>
      <c r="D4574" t="s">
        <v>14</v>
      </c>
      <c r="E4574" t="s">
        <v>15</v>
      </c>
      <c r="F4574" t="s">
        <v>16</v>
      </c>
      <c r="G4574" s="6">
        <f>VLOOKUP(F4574,S$11:$T$15, 2, FALSE)</f>
        <v>2509.1716796874998</v>
      </c>
      <c r="H4574" t="s">
        <v>40</v>
      </c>
      <c r="I4574" s="2">
        <v>2771.79</v>
      </c>
      <c r="J4574" t="str">
        <f t="shared" si="643"/>
        <v>0-17</v>
      </c>
      <c r="K4574" s="2">
        <f t="shared" si="639"/>
        <v>3048.9690000000001</v>
      </c>
      <c r="L4574" s="2">
        <f t="shared" si="644"/>
        <v>3049</v>
      </c>
      <c r="M4574" s="2">
        <f t="shared" si="645"/>
        <v>3049</v>
      </c>
      <c r="N4574" s="2">
        <f t="shared" si="646"/>
        <v>3048</v>
      </c>
      <c r="O4574">
        <f t="shared" si="640"/>
        <v>2022</v>
      </c>
      <c r="P4574" t="str">
        <f t="shared" si="641"/>
        <v>Oct</v>
      </c>
      <c r="Q4574" t="str">
        <f t="shared" si="642"/>
        <v>Oct-2022</v>
      </c>
      <c r="R4574" s="2" t="str">
        <f t="shared" si="647"/>
        <v>CHILDREN</v>
      </c>
    </row>
    <row r="4575" spans="1:18" x14ac:dyDescent="0.35">
      <c r="A4575" s="1">
        <v>45283</v>
      </c>
      <c r="B4575" t="s">
        <v>4607</v>
      </c>
      <c r="C4575">
        <v>18</v>
      </c>
      <c r="D4575" t="s">
        <v>21</v>
      </c>
      <c r="E4575" t="s">
        <v>25</v>
      </c>
      <c r="F4575" t="s">
        <v>11</v>
      </c>
      <c r="G4575" s="6">
        <f>VLOOKUP(F4575,S$11:$T$15, 2, FALSE)</f>
        <v>2503.6022787783868</v>
      </c>
      <c r="H4575" t="s">
        <v>40</v>
      </c>
      <c r="I4575" s="2">
        <v>193.79</v>
      </c>
      <c r="J4575" t="str">
        <f t="shared" si="643"/>
        <v>18-39</v>
      </c>
      <c r="K4575" s="2">
        <f t="shared" si="639"/>
        <v>213.16900000000001</v>
      </c>
      <c r="L4575" s="2">
        <f t="shared" si="644"/>
        <v>213</v>
      </c>
      <c r="M4575" s="2">
        <f t="shared" si="645"/>
        <v>214</v>
      </c>
      <c r="N4575" s="2">
        <f t="shared" si="646"/>
        <v>213</v>
      </c>
      <c r="O4575">
        <f t="shared" si="640"/>
        <v>2023</v>
      </c>
      <c r="P4575" t="str">
        <f t="shared" si="641"/>
        <v>Dec</v>
      </c>
      <c r="Q4575" t="str">
        <f t="shared" si="642"/>
        <v>Dec-2023</v>
      </c>
      <c r="R4575" s="2" t="str">
        <f t="shared" si="647"/>
        <v>ADULTS</v>
      </c>
    </row>
    <row r="4576" spans="1:18" x14ac:dyDescent="0.35">
      <c r="A4576" s="1">
        <v>45103</v>
      </c>
      <c r="B4576" t="s">
        <v>4608</v>
      </c>
      <c r="C4576">
        <v>16</v>
      </c>
      <c r="D4576" t="s">
        <v>14</v>
      </c>
      <c r="E4576" t="s">
        <v>15</v>
      </c>
      <c r="F4576" t="s">
        <v>30</v>
      </c>
      <c r="G4576" s="6">
        <f>VLOOKUP(F4576,S$11:$T$15, 2, FALSE)</f>
        <v>2496.7676064257025</v>
      </c>
      <c r="H4576" t="s">
        <v>17</v>
      </c>
      <c r="I4576" s="2">
        <v>1652.04</v>
      </c>
      <c r="J4576" t="str">
        <f t="shared" si="643"/>
        <v>0-17</v>
      </c>
      <c r="K4576" s="2">
        <f t="shared" si="639"/>
        <v>1817.2440000000001</v>
      </c>
      <c r="L4576" s="2">
        <f t="shared" si="644"/>
        <v>1817</v>
      </c>
      <c r="M4576" s="2">
        <f t="shared" si="645"/>
        <v>1818</v>
      </c>
      <c r="N4576" s="2">
        <f t="shared" si="646"/>
        <v>1817</v>
      </c>
      <c r="O4576">
        <f t="shared" si="640"/>
        <v>2023</v>
      </c>
      <c r="P4576" t="str">
        <f t="shared" si="641"/>
        <v>Jun</v>
      </c>
      <c r="Q4576" t="str">
        <f t="shared" si="642"/>
        <v>Jun-2023</v>
      </c>
      <c r="R4576" s="2" t="str">
        <f t="shared" si="647"/>
        <v>CHILDREN</v>
      </c>
    </row>
    <row r="4577" spans="1:18" x14ac:dyDescent="0.35">
      <c r="A4577" s="1">
        <v>44686</v>
      </c>
      <c r="B4577" t="s">
        <v>4609</v>
      </c>
      <c r="C4577">
        <v>31</v>
      </c>
      <c r="D4577" t="s">
        <v>21</v>
      </c>
      <c r="E4577" t="s">
        <v>25</v>
      </c>
      <c r="F4577" t="s">
        <v>16</v>
      </c>
      <c r="G4577" s="6">
        <f>VLOOKUP(F4577,S$11:$T$15, 2, FALSE)</f>
        <v>2509.1716796874998</v>
      </c>
      <c r="H4577" t="s">
        <v>40</v>
      </c>
      <c r="I4577" s="2">
        <v>94.29</v>
      </c>
      <c r="J4577" t="str">
        <f t="shared" si="643"/>
        <v>18-39</v>
      </c>
      <c r="K4577" s="2">
        <f t="shared" si="639"/>
        <v>103.71900000000001</v>
      </c>
      <c r="L4577" s="2">
        <f t="shared" si="644"/>
        <v>104</v>
      </c>
      <c r="M4577" s="2">
        <f t="shared" si="645"/>
        <v>104</v>
      </c>
      <c r="N4577" s="2">
        <f t="shared" si="646"/>
        <v>103</v>
      </c>
      <c r="O4577">
        <f t="shared" si="640"/>
        <v>2022</v>
      </c>
      <c r="P4577" t="str">
        <f t="shared" si="641"/>
        <v>May</v>
      </c>
      <c r="Q4577" t="str">
        <f t="shared" si="642"/>
        <v>May-2022</v>
      </c>
      <c r="R4577" s="2" t="str">
        <f t="shared" si="647"/>
        <v>ADULTS</v>
      </c>
    </row>
    <row r="4578" spans="1:18" x14ac:dyDescent="0.35">
      <c r="A4578" s="1">
        <v>44892</v>
      </c>
      <c r="B4578" t="s">
        <v>4610</v>
      </c>
      <c r="C4578">
        <v>60</v>
      </c>
      <c r="D4578" t="s">
        <v>14</v>
      </c>
      <c r="E4578" t="s">
        <v>10</v>
      </c>
      <c r="F4578" t="s">
        <v>16</v>
      </c>
      <c r="G4578" s="6">
        <f>VLOOKUP(F4578,S$11:$T$15, 2, FALSE)</f>
        <v>2509.1716796874998</v>
      </c>
      <c r="H4578" t="s">
        <v>40</v>
      </c>
      <c r="I4578" s="2">
        <v>4208.08</v>
      </c>
      <c r="J4578" t="str">
        <f t="shared" si="643"/>
        <v>&gt;59</v>
      </c>
      <c r="K4578" s="2">
        <f t="shared" si="639"/>
        <v>4628.8879999999999</v>
      </c>
      <c r="L4578" s="2">
        <f t="shared" si="644"/>
        <v>4629</v>
      </c>
      <c r="M4578" s="2">
        <f t="shared" si="645"/>
        <v>4629</v>
      </c>
      <c r="N4578" s="2">
        <f t="shared" si="646"/>
        <v>4628</v>
      </c>
      <c r="O4578">
        <f t="shared" si="640"/>
        <v>2022</v>
      </c>
      <c r="P4578" t="str">
        <f t="shared" si="641"/>
        <v>Nov</v>
      </c>
      <c r="Q4578" t="str">
        <f t="shared" si="642"/>
        <v>Nov-2022</v>
      </c>
      <c r="R4578" s="2" t="str">
        <f t="shared" si="647"/>
        <v>ADULTS</v>
      </c>
    </row>
    <row r="4579" spans="1:18" x14ac:dyDescent="0.35">
      <c r="A4579" s="1">
        <v>45235</v>
      </c>
      <c r="B4579" t="s">
        <v>4611</v>
      </c>
      <c r="C4579">
        <v>98</v>
      </c>
      <c r="D4579" t="s">
        <v>21</v>
      </c>
      <c r="E4579" t="s">
        <v>22</v>
      </c>
      <c r="F4579" t="s">
        <v>16</v>
      </c>
      <c r="G4579" s="6">
        <f>VLOOKUP(F4579,S$11:$T$15, 2, FALSE)</f>
        <v>2509.1716796874998</v>
      </c>
      <c r="H4579" t="s">
        <v>40</v>
      </c>
      <c r="I4579" s="2">
        <v>2060.94</v>
      </c>
      <c r="J4579" t="str">
        <f t="shared" si="643"/>
        <v>&gt;59</v>
      </c>
      <c r="K4579" s="2">
        <f t="shared" si="639"/>
        <v>2267.0340000000001</v>
      </c>
      <c r="L4579" s="2">
        <f t="shared" si="644"/>
        <v>2267</v>
      </c>
      <c r="M4579" s="2">
        <f t="shared" si="645"/>
        <v>2268</v>
      </c>
      <c r="N4579" s="2">
        <f t="shared" si="646"/>
        <v>2267</v>
      </c>
      <c r="O4579">
        <f t="shared" si="640"/>
        <v>2023</v>
      </c>
      <c r="P4579" t="str">
        <f t="shared" si="641"/>
        <v>Nov</v>
      </c>
      <c r="Q4579" t="str">
        <f t="shared" si="642"/>
        <v>Nov-2023</v>
      </c>
      <c r="R4579" s="2" t="str">
        <f t="shared" si="647"/>
        <v>ADULTS</v>
      </c>
    </row>
    <row r="4580" spans="1:18" x14ac:dyDescent="0.35">
      <c r="A4580" s="1">
        <v>44575</v>
      </c>
      <c r="B4580" t="s">
        <v>4612</v>
      </c>
      <c r="C4580">
        <v>80</v>
      </c>
      <c r="D4580" t="s">
        <v>21</v>
      </c>
      <c r="E4580" t="s">
        <v>19</v>
      </c>
      <c r="F4580" t="s">
        <v>30</v>
      </c>
      <c r="G4580" s="6">
        <f>VLOOKUP(F4580,S$11:$T$15, 2, FALSE)</f>
        <v>2496.7676064257025</v>
      </c>
      <c r="H4580" t="s">
        <v>17</v>
      </c>
      <c r="I4580" s="2">
        <v>3099.2</v>
      </c>
      <c r="J4580" t="str">
        <f t="shared" si="643"/>
        <v>&gt;59</v>
      </c>
      <c r="K4580" s="2">
        <f t="shared" si="639"/>
        <v>3409.12</v>
      </c>
      <c r="L4580" s="2">
        <f t="shared" si="644"/>
        <v>3409</v>
      </c>
      <c r="M4580" s="2">
        <f t="shared" si="645"/>
        <v>3410</v>
      </c>
      <c r="N4580" s="2">
        <f t="shared" si="646"/>
        <v>3409</v>
      </c>
      <c r="O4580">
        <f t="shared" si="640"/>
        <v>2022</v>
      </c>
      <c r="P4580" t="str">
        <f t="shared" si="641"/>
        <v>Jan</v>
      </c>
      <c r="Q4580" t="str">
        <f t="shared" si="642"/>
        <v>Jan-2022</v>
      </c>
      <c r="R4580" s="2" t="str">
        <f t="shared" si="647"/>
        <v>ADULTS</v>
      </c>
    </row>
    <row r="4581" spans="1:18" x14ac:dyDescent="0.35">
      <c r="A4581" s="1">
        <v>44692</v>
      </c>
      <c r="B4581" t="s">
        <v>4613</v>
      </c>
      <c r="C4581">
        <v>83</v>
      </c>
      <c r="D4581" t="s">
        <v>21</v>
      </c>
      <c r="E4581" t="s">
        <v>10</v>
      </c>
      <c r="F4581" t="s">
        <v>30</v>
      </c>
      <c r="G4581" s="6">
        <f>VLOOKUP(F4581,S$11:$T$15, 2, FALSE)</f>
        <v>2496.7676064257025</v>
      </c>
      <c r="H4581" t="s">
        <v>37</v>
      </c>
      <c r="I4581" s="2">
        <v>3467.69</v>
      </c>
      <c r="J4581" t="str">
        <f t="shared" si="643"/>
        <v>&gt;59</v>
      </c>
      <c r="K4581" s="2">
        <f t="shared" si="639"/>
        <v>3814.4590000000003</v>
      </c>
      <c r="L4581" s="2">
        <f t="shared" si="644"/>
        <v>3814</v>
      </c>
      <c r="M4581" s="2">
        <f t="shared" si="645"/>
        <v>3815</v>
      </c>
      <c r="N4581" s="2">
        <f t="shared" si="646"/>
        <v>3814</v>
      </c>
      <c r="O4581">
        <f t="shared" si="640"/>
        <v>2022</v>
      </c>
      <c r="P4581" t="str">
        <f t="shared" si="641"/>
        <v>May</v>
      </c>
      <c r="Q4581" t="str">
        <f t="shared" si="642"/>
        <v>May-2022</v>
      </c>
      <c r="R4581" s="2" t="str">
        <f t="shared" si="647"/>
        <v>ADULTS</v>
      </c>
    </row>
    <row r="4582" spans="1:18" x14ac:dyDescent="0.35">
      <c r="A4582" s="1">
        <v>45025</v>
      </c>
      <c r="B4582" t="s">
        <v>4614</v>
      </c>
      <c r="C4582">
        <v>72</v>
      </c>
      <c r="D4582" t="s">
        <v>9</v>
      </c>
      <c r="E4582" t="s">
        <v>15</v>
      </c>
      <c r="F4582" t="s">
        <v>30</v>
      </c>
      <c r="G4582" s="6">
        <f>VLOOKUP(F4582,S$11:$T$15, 2, FALSE)</f>
        <v>2496.7676064257025</v>
      </c>
      <c r="H4582" t="s">
        <v>17</v>
      </c>
      <c r="I4582" s="2">
        <v>2477.91</v>
      </c>
      <c r="J4582" t="str">
        <f t="shared" si="643"/>
        <v>&gt;59</v>
      </c>
      <c r="K4582" s="2">
        <f t="shared" si="639"/>
        <v>2725.701</v>
      </c>
      <c r="L4582" s="2">
        <f t="shared" si="644"/>
        <v>2726</v>
      </c>
      <c r="M4582" s="2">
        <f t="shared" si="645"/>
        <v>2726</v>
      </c>
      <c r="N4582" s="2">
        <f t="shared" si="646"/>
        <v>2725</v>
      </c>
      <c r="O4582">
        <f t="shared" si="640"/>
        <v>2023</v>
      </c>
      <c r="P4582" t="str">
        <f t="shared" si="641"/>
        <v>Apr</v>
      </c>
      <c r="Q4582" t="str">
        <f t="shared" si="642"/>
        <v>Apr-2023</v>
      </c>
      <c r="R4582" s="2" t="str">
        <f t="shared" si="647"/>
        <v>ADULTS</v>
      </c>
    </row>
    <row r="4583" spans="1:18" x14ac:dyDescent="0.35">
      <c r="A4583" s="1">
        <v>45198</v>
      </c>
      <c r="B4583" t="s">
        <v>4615</v>
      </c>
      <c r="C4583">
        <v>37</v>
      </c>
      <c r="D4583" t="s">
        <v>9</v>
      </c>
      <c r="E4583" t="s">
        <v>33</v>
      </c>
      <c r="F4583" t="s">
        <v>23</v>
      </c>
      <c r="G4583" s="6">
        <f>VLOOKUP(F4583,S$11:$T$15, 2, FALSE)</f>
        <v>2440.2966694490819</v>
      </c>
      <c r="H4583" t="s">
        <v>28</v>
      </c>
      <c r="I4583" s="2">
        <v>576</v>
      </c>
      <c r="J4583" t="str">
        <f t="shared" si="643"/>
        <v>18-39</v>
      </c>
      <c r="K4583" s="2">
        <f t="shared" si="639"/>
        <v>633.6</v>
      </c>
      <c r="L4583" s="2">
        <f t="shared" si="644"/>
        <v>634</v>
      </c>
      <c r="M4583" s="2">
        <f t="shared" si="645"/>
        <v>634</v>
      </c>
      <c r="N4583" s="2">
        <f t="shared" si="646"/>
        <v>633</v>
      </c>
      <c r="O4583">
        <f t="shared" si="640"/>
        <v>2023</v>
      </c>
      <c r="P4583" t="str">
        <f t="shared" si="641"/>
        <v>Sep</v>
      </c>
      <c r="Q4583" t="str">
        <f t="shared" si="642"/>
        <v>Sep-2023</v>
      </c>
      <c r="R4583" s="2" t="str">
        <f t="shared" si="647"/>
        <v>ADULTS</v>
      </c>
    </row>
    <row r="4584" spans="1:18" x14ac:dyDescent="0.35">
      <c r="A4584" s="1">
        <v>45270</v>
      </c>
      <c r="B4584" t="s">
        <v>4616</v>
      </c>
      <c r="C4584">
        <v>60</v>
      </c>
      <c r="D4584" t="s">
        <v>9</v>
      </c>
      <c r="E4584" t="s">
        <v>25</v>
      </c>
      <c r="F4584" t="s">
        <v>23</v>
      </c>
      <c r="G4584" s="6">
        <f>VLOOKUP(F4584,S$11:$T$15, 2, FALSE)</f>
        <v>2440.2966694490819</v>
      </c>
      <c r="H4584" t="s">
        <v>37</v>
      </c>
      <c r="I4584" s="2">
        <v>3661.97</v>
      </c>
      <c r="J4584" t="str">
        <f t="shared" si="643"/>
        <v>&gt;59</v>
      </c>
      <c r="K4584" s="2">
        <f t="shared" si="639"/>
        <v>4028.1669999999999</v>
      </c>
      <c r="L4584" s="2">
        <f t="shared" si="644"/>
        <v>4028</v>
      </c>
      <c r="M4584" s="2">
        <f t="shared" si="645"/>
        <v>4029</v>
      </c>
      <c r="N4584" s="2">
        <f t="shared" si="646"/>
        <v>4028</v>
      </c>
      <c r="O4584">
        <f t="shared" si="640"/>
        <v>2023</v>
      </c>
      <c r="P4584" t="str">
        <f t="shared" si="641"/>
        <v>Dec</v>
      </c>
      <c r="Q4584" t="str">
        <f t="shared" si="642"/>
        <v>Dec-2023</v>
      </c>
      <c r="R4584" s="2" t="str">
        <f t="shared" si="647"/>
        <v>ADULTS</v>
      </c>
    </row>
    <row r="4585" spans="1:18" x14ac:dyDescent="0.35">
      <c r="A4585" s="1">
        <v>44618</v>
      </c>
      <c r="B4585" t="s">
        <v>4617</v>
      </c>
      <c r="C4585">
        <v>41</v>
      </c>
      <c r="D4585" t="s">
        <v>21</v>
      </c>
      <c r="E4585" t="s">
        <v>10</v>
      </c>
      <c r="F4585" t="s">
        <v>11</v>
      </c>
      <c r="G4585" s="6">
        <f>VLOOKUP(F4585,S$11:$T$15, 2, FALSE)</f>
        <v>2503.6022787783868</v>
      </c>
      <c r="H4585" t="s">
        <v>28</v>
      </c>
      <c r="I4585" s="2">
        <v>921.86</v>
      </c>
      <c r="J4585" t="str">
        <f t="shared" si="643"/>
        <v>40-59</v>
      </c>
      <c r="K4585" s="2">
        <f t="shared" si="639"/>
        <v>1014.046</v>
      </c>
      <c r="L4585" s="2">
        <f t="shared" si="644"/>
        <v>1014</v>
      </c>
      <c r="M4585" s="2">
        <f t="shared" si="645"/>
        <v>1015</v>
      </c>
      <c r="N4585" s="2">
        <f t="shared" si="646"/>
        <v>1014</v>
      </c>
      <c r="O4585">
        <f t="shared" si="640"/>
        <v>2022</v>
      </c>
      <c r="P4585" t="str">
        <f t="shared" si="641"/>
        <v>Feb</v>
      </c>
      <c r="Q4585" t="str">
        <f t="shared" si="642"/>
        <v>Feb-2022</v>
      </c>
      <c r="R4585" s="2" t="str">
        <f t="shared" si="647"/>
        <v>ADULTS</v>
      </c>
    </row>
    <row r="4586" spans="1:18" x14ac:dyDescent="0.35">
      <c r="A4586" s="1">
        <v>45035</v>
      </c>
      <c r="B4586" t="s">
        <v>4618</v>
      </c>
      <c r="C4586">
        <v>52</v>
      </c>
      <c r="D4586" t="s">
        <v>21</v>
      </c>
      <c r="E4586" t="s">
        <v>35</v>
      </c>
      <c r="F4586" t="s">
        <v>30</v>
      </c>
      <c r="G4586" s="6">
        <f>VLOOKUP(F4586,S$11:$T$15, 2, FALSE)</f>
        <v>2496.7676064257025</v>
      </c>
      <c r="H4586" t="s">
        <v>17</v>
      </c>
      <c r="I4586" s="2">
        <v>4444.7299999999996</v>
      </c>
      <c r="J4586" t="str">
        <f t="shared" si="643"/>
        <v>40-59</v>
      </c>
      <c r="K4586" s="2">
        <f t="shared" si="639"/>
        <v>4889.2029999999995</v>
      </c>
      <c r="L4586" s="2">
        <f t="shared" si="644"/>
        <v>4889</v>
      </c>
      <c r="M4586" s="2">
        <f t="shared" si="645"/>
        <v>4890</v>
      </c>
      <c r="N4586" s="2">
        <f t="shared" si="646"/>
        <v>4889</v>
      </c>
      <c r="O4586">
        <f t="shared" si="640"/>
        <v>2023</v>
      </c>
      <c r="P4586" t="str">
        <f t="shared" si="641"/>
        <v>Apr</v>
      </c>
      <c r="Q4586" t="str">
        <f t="shared" si="642"/>
        <v>Apr-2023</v>
      </c>
      <c r="R4586" s="2" t="str">
        <f t="shared" si="647"/>
        <v>ADULTS</v>
      </c>
    </row>
    <row r="4587" spans="1:18" x14ac:dyDescent="0.35">
      <c r="A4587" s="1">
        <v>44931</v>
      </c>
      <c r="B4587" t="s">
        <v>4619</v>
      </c>
      <c r="C4587">
        <v>98</v>
      </c>
      <c r="D4587" t="s">
        <v>21</v>
      </c>
      <c r="E4587" t="s">
        <v>10</v>
      </c>
      <c r="F4587" t="s">
        <v>23</v>
      </c>
      <c r="G4587" s="6">
        <f>VLOOKUP(F4587,S$11:$T$15, 2, FALSE)</f>
        <v>2440.2966694490819</v>
      </c>
      <c r="H4587" t="s">
        <v>37</v>
      </c>
      <c r="I4587" s="2">
        <v>1831.81</v>
      </c>
      <c r="J4587" t="str">
        <f t="shared" si="643"/>
        <v>&gt;59</v>
      </c>
      <c r="K4587" s="2">
        <f t="shared" si="639"/>
        <v>2014.9910000000002</v>
      </c>
      <c r="L4587" s="2">
        <f t="shared" si="644"/>
        <v>2015</v>
      </c>
      <c r="M4587" s="2">
        <f t="shared" si="645"/>
        <v>2015</v>
      </c>
      <c r="N4587" s="2">
        <f t="shared" si="646"/>
        <v>2014</v>
      </c>
      <c r="O4587">
        <f t="shared" si="640"/>
        <v>2023</v>
      </c>
      <c r="P4587" t="str">
        <f t="shared" si="641"/>
        <v>Jan</v>
      </c>
      <c r="Q4587" t="str">
        <f t="shared" si="642"/>
        <v>Jan-2023</v>
      </c>
      <c r="R4587" s="2" t="str">
        <f t="shared" si="647"/>
        <v>ADULTS</v>
      </c>
    </row>
    <row r="4588" spans="1:18" x14ac:dyDescent="0.35">
      <c r="A4588" s="1">
        <v>45064</v>
      </c>
      <c r="B4588" t="s">
        <v>4620</v>
      </c>
      <c r="C4588">
        <v>24</v>
      </c>
      <c r="D4588" t="s">
        <v>14</v>
      </c>
      <c r="E4588" t="s">
        <v>10</v>
      </c>
      <c r="F4588" t="s">
        <v>30</v>
      </c>
      <c r="G4588" s="6">
        <f>VLOOKUP(F4588,S$11:$T$15, 2, FALSE)</f>
        <v>2496.7676064257025</v>
      </c>
      <c r="H4588" t="s">
        <v>37</v>
      </c>
      <c r="I4588" s="2">
        <v>4770.24</v>
      </c>
      <c r="J4588" t="str">
        <f t="shared" si="643"/>
        <v>18-39</v>
      </c>
      <c r="K4588" s="2">
        <f t="shared" si="639"/>
        <v>5247.2640000000001</v>
      </c>
      <c r="L4588" s="2">
        <f t="shared" si="644"/>
        <v>5247</v>
      </c>
      <c r="M4588" s="2">
        <f t="shared" si="645"/>
        <v>5248</v>
      </c>
      <c r="N4588" s="2">
        <f t="shared" si="646"/>
        <v>5247</v>
      </c>
      <c r="O4588">
        <f t="shared" si="640"/>
        <v>2023</v>
      </c>
      <c r="P4588" t="str">
        <f t="shared" si="641"/>
        <v>May</v>
      </c>
      <c r="Q4588" t="str">
        <f t="shared" si="642"/>
        <v>May-2023</v>
      </c>
      <c r="R4588" s="2" t="str">
        <f t="shared" si="647"/>
        <v>ADULTS</v>
      </c>
    </row>
    <row r="4589" spans="1:18" x14ac:dyDescent="0.35">
      <c r="A4589" s="1">
        <v>44977</v>
      </c>
      <c r="B4589" t="s">
        <v>4621</v>
      </c>
      <c r="C4589">
        <v>45</v>
      </c>
      <c r="D4589" t="s">
        <v>21</v>
      </c>
      <c r="E4589" t="s">
        <v>19</v>
      </c>
      <c r="F4589" t="s">
        <v>30</v>
      </c>
      <c r="G4589" s="6">
        <f>VLOOKUP(F4589,S$11:$T$15, 2, FALSE)</f>
        <v>2496.7676064257025</v>
      </c>
      <c r="H4589" t="s">
        <v>40</v>
      </c>
      <c r="I4589" s="2">
        <v>3010.46</v>
      </c>
      <c r="J4589" t="str">
        <f t="shared" si="643"/>
        <v>40-59</v>
      </c>
      <c r="K4589" s="2">
        <f t="shared" si="639"/>
        <v>3311.5060000000003</v>
      </c>
      <c r="L4589" s="2">
        <f t="shared" si="644"/>
        <v>3312</v>
      </c>
      <c r="M4589" s="2">
        <f t="shared" si="645"/>
        <v>3312</v>
      </c>
      <c r="N4589" s="2">
        <f t="shared" si="646"/>
        <v>3311</v>
      </c>
      <c r="O4589">
        <f t="shared" si="640"/>
        <v>2023</v>
      </c>
      <c r="P4589" t="str">
        <f t="shared" si="641"/>
        <v>Feb</v>
      </c>
      <c r="Q4589" t="str">
        <f t="shared" si="642"/>
        <v>Feb-2023</v>
      </c>
      <c r="R4589" s="2" t="str">
        <f t="shared" si="647"/>
        <v>ADULTS</v>
      </c>
    </row>
    <row r="4590" spans="1:18" x14ac:dyDescent="0.35">
      <c r="A4590" s="1">
        <v>44575</v>
      </c>
      <c r="B4590" t="s">
        <v>4622</v>
      </c>
      <c r="C4590">
        <v>66</v>
      </c>
      <c r="D4590" t="s">
        <v>14</v>
      </c>
      <c r="E4590" t="s">
        <v>10</v>
      </c>
      <c r="F4590" t="s">
        <v>23</v>
      </c>
      <c r="G4590" s="6">
        <f>VLOOKUP(F4590,S$11:$T$15, 2, FALSE)</f>
        <v>2440.2966694490819</v>
      </c>
      <c r="H4590" t="s">
        <v>12</v>
      </c>
      <c r="I4590" s="2">
        <v>3718.41</v>
      </c>
      <c r="J4590" t="str">
        <f t="shared" si="643"/>
        <v>&gt;59</v>
      </c>
      <c r="K4590" s="2">
        <f t="shared" si="639"/>
        <v>4090.2510000000002</v>
      </c>
      <c r="L4590" s="2">
        <f t="shared" si="644"/>
        <v>4090</v>
      </c>
      <c r="M4590" s="2">
        <f t="shared" si="645"/>
        <v>4091</v>
      </c>
      <c r="N4590" s="2">
        <f t="shared" si="646"/>
        <v>4090</v>
      </c>
      <c r="O4590">
        <f t="shared" si="640"/>
        <v>2022</v>
      </c>
      <c r="P4590" t="str">
        <f t="shared" si="641"/>
        <v>Jan</v>
      </c>
      <c r="Q4590" t="str">
        <f t="shared" si="642"/>
        <v>Jan-2022</v>
      </c>
      <c r="R4590" s="2" t="str">
        <f t="shared" si="647"/>
        <v>ADULTS</v>
      </c>
    </row>
    <row r="4591" spans="1:18" x14ac:dyDescent="0.35">
      <c r="A4591" s="1">
        <v>44843</v>
      </c>
      <c r="B4591" t="s">
        <v>4623</v>
      </c>
      <c r="C4591">
        <v>40</v>
      </c>
      <c r="D4591" t="s">
        <v>9</v>
      </c>
      <c r="E4591" t="s">
        <v>33</v>
      </c>
      <c r="F4591" t="s">
        <v>11</v>
      </c>
      <c r="G4591" s="6">
        <f>VLOOKUP(F4591,S$11:$T$15, 2, FALSE)</f>
        <v>2503.6022787783868</v>
      </c>
      <c r="H4591" t="s">
        <v>17</v>
      </c>
      <c r="I4591" s="2">
        <v>4003.09</v>
      </c>
      <c r="J4591" t="str">
        <f t="shared" si="643"/>
        <v>40-59</v>
      </c>
      <c r="K4591" s="2">
        <f t="shared" si="639"/>
        <v>4403.3990000000003</v>
      </c>
      <c r="L4591" s="2">
        <f t="shared" si="644"/>
        <v>4403</v>
      </c>
      <c r="M4591" s="2">
        <f t="shared" si="645"/>
        <v>4404</v>
      </c>
      <c r="N4591" s="2">
        <f t="shared" si="646"/>
        <v>4403</v>
      </c>
      <c r="O4591">
        <f t="shared" si="640"/>
        <v>2022</v>
      </c>
      <c r="P4591" t="str">
        <f t="shared" si="641"/>
        <v>Oct</v>
      </c>
      <c r="Q4591" t="str">
        <f t="shared" si="642"/>
        <v>Oct-2022</v>
      </c>
      <c r="R4591" s="2" t="str">
        <f t="shared" si="647"/>
        <v>ADULTS</v>
      </c>
    </row>
    <row r="4592" spans="1:18" x14ac:dyDescent="0.35">
      <c r="A4592" s="1">
        <v>45268</v>
      </c>
      <c r="B4592" t="s">
        <v>4624</v>
      </c>
      <c r="C4592">
        <v>2</v>
      </c>
      <c r="D4592" t="s">
        <v>9</v>
      </c>
      <c r="E4592" t="s">
        <v>10</v>
      </c>
      <c r="F4592" t="s">
        <v>11</v>
      </c>
      <c r="G4592" s="6">
        <f>VLOOKUP(F4592,S$11:$T$15, 2, FALSE)</f>
        <v>2503.6022787783868</v>
      </c>
      <c r="H4592" t="s">
        <v>28</v>
      </c>
      <c r="I4592" s="2">
        <v>2110.27</v>
      </c>
      <c r="J4592" t="str">
        <f t="shared" si="643"/>
        <v>0-17</v>
      </c>
      <c r="K4592" s="2">
        <f t="shared" si="639"/>
        <v>2321.297</v>
      </c>
      <c r="L4592" s="2">
        <f t="shared" si="644"/>
        <v>2321</v>
      </c>
      <c r="M4592" s="2">
        <f t="shared" si="645"/>
        <v>2322</v>
      </c>
      <c r="N4592" s="2">
        <f t="shared" si="646"/>
        <v>2321</v>
      </c>
      <c r="O4592">
        <f t="shared" si="640"/>
        <v>2023</v>
      </c>
      <c r="P4592" t="str">
        <f t="shared" si="641"/>
        <v>Dec</v>
      </c>
      <c r="Q4592" t="str">
        <f t="shared" si="642"/>
        <v>Dec-2023</v>
      </c>
      <c r="R4592" s="2" t="str">
        <f t="shared" si="647"/>
        <v>CHILDREN</v>
      </c>
    </row>
    <row r="4593" spans="1:18" x14ac:dyDescent="0.35">
      <c r="A4593" s="1">
        <v>45198</v>
      </c>
      <c r="B4593" t="s">
        <v>4625</v>
      </c>
      <c r="C4593">
        <v>91</v>
      </c>
      <c r="D4593" t="s">
        <v>9</v>
      </c>
      <c r="E4593" t="s">
        <v>25</v>
      </c>
      <c r="F4593" t="s">
        <v>16</v>
      </c>
      <c r="G4593" s="6">
        <f>VLOOKUP(F4593,S$11:$T$15, 2, FALSE)</f>
        <v>2509.1716796874998</v>
      </c>
      <c r="H4593" t="s">
        <v>40</v>
      </c>
      <c r="I4593" s="2">
        <v>2064.69</v>
      </c>
      <c r="J4593" t="str">
        <f t="shared" si="643"/>
        <v>&gt;59</v>
      </c>
      <c r="K4593" s="2">
        <f t="shared" si="639"/>
        <v>2271.1590000000001</v>
      </c>
      <c r="L4593" s="2">
        <f t="shared" si="644"/>
        <v>2271</v>
      </c>
      <c r="M4593" s="2">
        <f t="shared" si="645"/>
        <v>2272</v>
      </c>
      <c r="N4593" s="2">
        <f t="shared" si="646"/>
        <v>2271</v>
      </c>
      <c r="O4593">
        <f t="shared" si="640"/>
        <v>2023</v>
      </c>
      <c r="P4593" t="str">
        <f t="shared" si="641"/>
        <v>Sep</v>
      </c>
      <c r="Q4593" t="str">
        <f t="shared" si="642"/>
        <v>Sep-2023</v>
      </c>
      <c r="R4593" s="2" t="str">
        <f t="shared" si="647"/>
        <v>ADULTS</v>
      </c>
    </row>
    <row r="4594" spans="1:18" x14ac:dyDescent="0.35">
      <c r="A4594" s="1">
        <v>45224</v>
      </c>
      <c r="B4594" t="s">
        <v>4626</v>
      </c>
      <c r="C4594">
        <v>6</v>
      </c>
      <c r="D4594" t="s">
        <v>21</v>
      </c>
      <c r="E4594" t="s">
        <v>33</v>
      </c>
      <c r="F4594" t="s">
        <v>23</v>
      </c>
      <c r="G4594" s="6">
        <f>VLOOKUP(F4594,S$11:$T$15, 2, FALSE)</f>
        <v>2440.2966694490819</v>
      </c>
      <c r="H4594" t="s">
        <v>12</v>
      </c>
      <c r="I4594" s="2">
        <v>872.89</v>
      </c>
      <c r="J4594" t="str">
        <f t="shared" si="643"/>
        <v>0-17</v>
      </c>
      <c r="K4594" s="2">
        <f t="shared" si="639"/>
        <v>960.17900000000009</v>
      </c>
      <c r="L4594" s="2">
        <f t="shared" si="644"/>
        <v>960</v>
      </c>
      <c r="M4594" s="2">
        <f t="shared" si="645"/>
        <v>961</v>
      </c>
      <c r="N4594" s="2">
        <f t="shared" si="646"/>
        <v>960</v>
      </c>
      <c r="O4594">
        <f t="shared" si="640"/>
        <v>2023</v>
      </c>
      <c r="P4594" t="str">
        <f t="shared" si="641"/>
        <v>Oct</v>
      </c>
      <c r="Q4594" t="str">
        <f t="shared" si="642"/>
        <v>Oct-2023</v>
      </c>
      <c r="R4594" s="2" t="str">
        <f t="shared" si="647"/>
        <v>CHILDREN</v>
      </c>
    </row>
    <row r="4595" spans="1:18" x14ac:dyDescent="0.35">
      <c r="A4595" s="1">
        <v>44933</v>
      </c>
      <c r="B4595" t="s">
        <v>4627</v>
      </c>
      <c r="C4595">
        <v>43</v>
      </c>
      <c r="D4595" t="s">
        <v>14</v>
      </c>
      <c r="E4595" t="s">
        <v>33</v>
      </c>
      <c r="F4595" t="s">
        <v>11</v>
      </c>
      <c r="G4595" s="6">
        <f>VLOOKUP(F4595,S$11:$T$15, 2, FALSE)</f>
        <v>2503.6022787783868</v>
      </c>
      <c r="H4595" t="s">
        <v>40</v>
      </c>
      <c r="I4595" s="2">
        <v>3624.67</v>
      </c>
      <c r="J4595" t="str">
        <f t="shared" si="643"/>
        <v>40-59</v>
      </c>
      <c r="K4595" s="2">
        <f t="shared" si="639"/>
        <v>3987.1370000000006</v>
      </c>
      <c r="L4595" s="2">
        <f t="shared" si="644"/>
        <v>3987</v>
      </c>
      <c r="M4595" s="2">
        <f t="shared" si="645"/>
        <v>3988</v>
      </c>
      <c r="N4595" s="2">
        <f t="shared" si="646"/>
        <v>3987</v>
      </c>
      <c r="O4595">
        <f t="shared" si="640"/>
        <v>2023</v>
      </c>
      <c r="P4595" t="str">
        <f t="shared" si="641"/>
        <v>Jan</v>
      </c>
      <c r="Q4595" t="str">
        <f t="shared" si="642"/>
        <v>Jan-2023</v>
      </c>
      <c r="R4595" s="2" t="str">
        <f t="shared" si="647"/>
        <v>ADULTS</v>
      </c>
    </row>
    <row r="4596" spans="1:18" x14ac:dyDescent="0.35">
      <c r="A4596" s="1">
        <v>44977</v>
      </c>
      <c r="B4596" t="s">
        <v>4628</v>
      </c>
      <c r="C4596">
        <v>97</v>
      </c>
      <c r="D4596" t="s">
        <v>9</v>
      </c>
      <c r="E4596" t="s">
        <v>25</v>
      </c>
      <c r="F4596" t="s">
        <v>16</v>
      </c>
      <c r="G4596" s="6">
        <f>VLOOKUP(F4596,S$11:$T$15, 2, FALSE)</f>
        <v>2509.1716796874998</v>
      </c>
      <c r="H4596" t="s">
        <v>40</v>
      </c>
      <c r="I4596" s="2">
        <v>376.61</v>
      </c>
      <c r="J4596" t="str">
        <f t="shared" si="643"/>
        <v>&gt;59</v>
      </c>
      <c r="K4596" s="2">
        <f t="shared" si="639"/>
        <v>414.27100000000007</v>
      </c>
      <c r="L4596" s="2">
        <f t="shared" si="644"/>
        <v>414</v>
      </c>
      <c r="M4596" s="2">
        <f t="shared" si="645"/>
        <v>415</v>
      </c>
      <c r="N4596" s="2">
        <f t="shared" si="646"/>
        <v>414</v>
      </c>
      <c r="O4596">
        <f t="shared" si="640"/>
        <v>2023</v>
      </c>
      <c r="P4596" t="str">
        <f t="shared" si="641"/>
        <v>Feb</v>
      </c>
      <c r="Q4596" t="str">
        <f t="shared" si="642"/>
        <v>Feb-2023</v>
      </c>
      <c r="R4596" s="2" t="str">
        <f t="shared" si="647"/>
        <v>ADULTS</v>
      </c>
    </row>
    <row r="4597" spans="1:18" x14ac:dyDescent="0.35">
      <c r="A4597" s="1">
        <v>44804</v>
      </c>
      <c r="B4597" t="s">
        <v>4629</v>
      </c>
      <c r="C4597">
        <v>41</v>
      </c>
      <c r="D4597" t="s">
        <v>14</v>
      </c>
      <c r="E4597" t="s">
        <v>19</v>
      </c>
      <c r="F4597" t="s">
        <v>23</v>
      </c>
      <c r="G4597" s="6">
        <f>VLOOKUP(F4597,S$11:$T$15, 2, FALSE)</f>
        <v>2440.2966694490819</v>
      </c>
      <c r="H4597" t="s">
        <v>17</v>
      </c>
      <c r="I4597" s="2">
        <v>1777.79</v>
      </c>
      <c r="J4597" t="str">
        <f t="shared" si="643"/>
        <v>40-59</v>
      </c>
      <c r="K4597" s="2">
        <f t="shared" si="639"/>
        <v>1955.5690000000002</v>
      </c>
      <c r="L4597" s="2">
        <f t="shared" si="644"/>
        <v>1956</v>
      </c>
      <c r="M4597" s="2">
        <f t="shared" si="645"/>
        <v>1956</v>
      </c>
      <c r="N4597" s="2">
        <f t="shared" si="646"/>
        <v>1955</v>
      </c>
      <c r="O4597">
        <f t="shared" si="640"/>
        <v>2022</v>
      </c>
      <c r="P4597" t="str">
        <f t="shared" si="641"/>
        <v>Aug</v>
      </c>
      <c r="Q4597" t="str">
        <f t="shared" si="642"/>
        <v>Aug-2022</v>
      </c>
      <c r="R4597" s="2" t="str">
        <f t="shared" si="647"/>
        <v>ADULTS</v>
      </c>
    </row>
    <row r="4598" spans="1:18" x14ac:dyDescent="0.35">
      <c r="A4598" s="1">
        <v>45106</v>
      </c>
      <c r="B4598" t="s">
        <v>4630</v>
      </c>
      <c r="C4598">
        <v>9</v>
      </c>
      <c r="D4598" t="s">
        <v>14</v>
      </c>
      <c r="E4598" t="s">
        <v>22</v>
      </c>
      <c r="F4598" t="s">
        <v>16</v>
      </c>
      <c r="G4598" s="6">
        <f>VLOOKUP(F4598,S$11:$T$15, 2, FALSE)</f>
        <v>2509.1716796874998</v>
      </c>
      <c r="H4598" t="s">
        <v>40</v>
      </c>
      <c r="I4598" s="2">
        <v>1359.34</v>
      </c>
      <c r="J4598" t="str">
        <f t="shared" si="643"/>
        <v>0-17</v>
      </c>
      <c r="K4598" s="2">
        <f t="shared" si="639"/>
        <v>1495.2740000000001</v>
      </c>
      <c r="L4598" s="2">
        <f t="shared" si="644"/>
        <v>1495</v>
      </c>
      <c r="M4598" s="2">
        <f t="shared" si="645"/>
        <v>1496</v>
      </c>
      <c r="N4598" s="2">
        <f t="shared" si="646"/>
        <v>1495</v>
      </c>
      <c r="O4598">
        <f t="shared" si="640"/>
        <v>2023</v>
      </c>
      <c r="P4598" t="str">
        <f t="shared" si="641"/>
        <v>Jun</v>
      </c>
      <c r="Q4598" t="str">
        <f t="shared" si="642"/>
        <v>Jun-2023</v>
      </c>
      <c r="R4598" s="2" t="str">
        <f t="shared" si="647"/>
        <v>CHILDREN</v>
      </c>
    </row>
    <row r="4599" spans="1:18" x14ac:dyDescent="0.35">
      <c r="A4599" s="1">
        <v>44686</v>
      </c>
      <c r="B4599" t="s">
        <v>4631</v>
      </c>
      <c r="C4599">
        <v>80</v>
      </c>
      <c r="D4599" t="s">
        <v>21</v>
      </c>
      <c r="E4599" t="s">
        <v>19</v>
      </c>
      <c r="F4599" t="s">
        <v>16</v>
      </c>
      <c r="G4599" s="6">
        <f>VLOOKUP(F4599,S$11:$T$15, 2, FALSE)</f>
        <v>2509.1716796874998</v>
      </c>
      <c r="H4599" t="s">
        <v>37</v>
      </c>
      <c r="I4599" s="2">
        <v>1694.52</v>
      </c>
      <c r="J4599" t="str">
        <f t="shared" si="643"/>
        <v>&gt;59</v>
      </c>
      <c r="K4599" s="2">
        <f t="shared" si="639"/>
        <v>1863.9720000000002</v>
      </c>
      <c r="L4599" s="2">
        <f t="shared" si="644"/>
        <v>1864</v>
      </c>
      <c r="M4599" s="2">
        <f t="shared" si="645"/>
        <v>1864</v>
      </c>
      <c r="N4599" s="2">
        <f t="shared" si="646"/>
        <v>1863</v>
      </c>
      <c r="O4599">
        <f t="shared" si="640"/>
        <v>2022</v>
      </c>
      <c r="P4599" t="str">
        <f t="shared" si="641"/>
        <v>May</v>
      </c>
      <c r="Q4599" t="str">
        <f t="shared" si="642"/>
        <v>May-2022</v>
      </c>
      <c r="R4599" s="2" t="str">
        <f t="shared" si="647"/>
        <v>ADULTS</v>
      </c>
    </row>
    <row r="4600" spans="1:18" x14ac:dyDescent="0.35">
      <c r="A4600" s="1">
        <v>45287</v>
      </c>
      <c r="B4600" t="s">
        <v>4632</v>
      </c>
      <c r="C4600">
        <v>85</v>
      </c>
      <c r="D4600" t="s">
        <v>9</v>
      </c>
      <c r="E4600" t="s">
        <v>35</v>
      </c>
      <c r="F4600" t="s">
        <v>23</v>
      </c>
      <c r="G4600" s="6">
        <f>VLOOKUP(F4600,S$11:$T$15, 2, FALSE)</f>
        <v>2440.2966694490819</v>
      </c>
      <c r="H4600" t="s">
        <v>28</v>
      </c>
      <c r="I4600" s="2">
        <v>4297.28</v>
      </c>
      <c r="J4600" t="str">
        <f t="shared" si="643"/>
        <v>&gt;59</v>
      </c>
      <c r="K4600" s="2">
        <f t="shared" si="639"/>
        <v>4727.0079999999998</v>
      </c>
      <c r="L4600" s="2">
        <f t="shared" si="644"/>
        <v>4727</v>
      </c>
      <c r="M4600" s="2">
        <f t="shared" si="645"/>
        <v>4728</v>
      </c>
      <c r="N4600" s="2">
        <f t="shared" si="646"/>
        <v>4727</v>
      </c>
      <c r="O4600">
        <f t="shared" si="640"/>
        <v>2023</v>
      </c>
      <c r="P4600" t="str">
        <f t="shared" si="641"/>
        <v>Dec</v>
      </c>
      <c r="Q4600" t="str">
        <f t="shared" si="642"/>
        <v>Dec-2023</v>
      </c>
      <c r="R4600" s="2" t="str">
        <f t="shared" si="647"/>
        <v>ADULTS</v>
      </c>
    </row>
    <row r="4601" spans="1:18" x14ac:dyDescent="0.35">
      <c r="A4601" s="1">
        <v>44793</v>
      </c>
      <c r="B4601" t="s">
        <v>4633</v>
      </c>
      <c r="C4601">
        <v>88</v>
      </c>
      <c r="D4601" t="s">
        <v>21</v>
      </c>
      <c r="E4601" t="s">
        <v>10</v>
      </c>
      <c r="F4601" t="s">
        <v>16</v>
      </c>
      <c r="G4601" s="6">
        <f>VLOOKUP(F4601,S$11:$T$15, 2, FALSE)</f>
        <v>2509.1716796874998</v>
      </c>
      <c r="H4601" t="s">
        <v>17</v>
      </c>
      <c r="I4601" s="2">
        <v>884.12</v>
      </c>
      <c r="J4601" t="str">
        <f t="shared" si="643"/>
        <v>&gt;59</v>
      </c>
      <c r="K4601" s="2">
        <f t="shared" si="639"/>
        <v>972.53200000000004</v>
      </c>
      <c r="L4601" s="2">
        <f t="shared" si="644"/>
        <v>973</v>
      </c>
      <c r="M4601" s="2">
        <f t="shared" si="645"/>
        <v>973</v>
      </c>
      <c r="N4601" s="2">
        <f t="shared" si="646"/>
        <v>972</v>
      </c>
      <c r="O4601">
        <f t="shared" si="640"/>
        <v>2022</v>
      </c>
      <c r="P4601" t="str">
        <f t="shared" si="641"/>
        <v>Aug</v>
      </c>
      <c r="Q4601" t="str">
        <f t="shared" si="642"/>
        <v>Aug-2022</v>
      </c>
      <c r="R4601" s="2" t="str">
        <f t="shared" si="647"/>
        <v>ADULTS</v>
      </c>
    </row>
    <row r="4602" spans="1:18" x14ac:dyDescent="0.35">
      <c r="A4602" s="1">
        <v>44986</v>
      </c>
      <c r="B4602" t="s">
        <v>4634</v>
      </c>
      <c r="C4602">
        <v>47</v>
      </c>
      <c r="D4602" t="s">
        <v>14</v>
      </c>
      <c r="E4602" t="s">
        <v>35</v>
      </c>
      <c r="F4602" t="s">
        <v>16</v>
      </c>
      <c r="G4602" s="6">
        <f>VLOOKUP(F4602,S$11:$T$15, 2, FALSE)</f>
        <v>2509.1716796874998</v>
      </c>
      <c r="H4602" t="s">
        <v>17</v>
      </c>
      <c r="I4602" s="2">
        <v>1360.32</v>
      </c>
      <c r="J4602" t="str">
        <f t="shared" si="643"/>
        <v>40-59</v>
      </c>
      <c r="K4602" s="2">
        <f t="shared" si="639"/>
        <v>1496.3520000000001</v>
      </c>
      <c r="L4602" s="2">
        <f t="shared" si="644"/>
        <v>1496</v>
      </c>
      <c r="M4602" s="2">
        <f t="shared" si="645"/>
        <v>1497</v>
      </c>
      <c r="N4602" s="2">
        <f t="shared" si="646"/>
        <v>1496</v>
      </c>
      <c r="O4602">
        <f t="shared" si="640"/>
        <v>2023</v>
      </c>
      <c r="P4602" t="str">
        <f t="shared" si="641"/>
        <v>Mar</v>
      </c>
      <c r="Q4602" t="str">
        <f t="shared" si="642"/>
        <v>Mar-2023</v>
      </c>
      <c r="R4602" s="2" t="str">
        <f t="shared" si="647"/>
        <v>ADULTS</v>
      </c>
    </row>
    <row r="4603" spans="1:18" x14ac:dyDescent="0.35">
      <c r="A4603" s="1">
        <v>45037</v>
      </c>
      <c r="B4603" t="s">
        <v>4635</v>
      </c>
      <c r="C4603">
        <v>96</v>
      </c>
      <c r="D4603" t="s">
        <v>9</v>
      </c>
      <c r="E4603" t="s">
        <v>35</v>
      </c>
      <c r="F4603" t="s">
        <v>30</v>
      </c>
      <c r="G4603" s="6">
        <f>VLOOKUP(F4603,S$11:$T$15, 2, FALSE)</f>
        <v>2496.7676064257025</v>
      </c>
      <c r="H4603" t="s">
        <v>37</v>
      </c>
      <c r="I4603" s="2">
        <v>3256.95</v>
      </c>
      <c r="J4603" t="str">
        <f t="shared" si="643"/>
        <v>&gt;59</v>
      </c>
      <c r="K4603" s="2">
        <f t="shared" si="639"/>
        <v>3582.645</v>
      </c>
      <c r="L4603" s="2">
        <f t="shared" si="644"/>
        <v>3583</v>
      </c>
      <c r="M4603" s="2">
        <f t="shared" si="645"/>
        <v>3583</v>
      </c>
      <c r="N4603" s="2">
        <f t="shared" si="646"/>
        <v>3582</v>
      </c>
      <c r="O4603">
        <f t="shared" si="640"/>
        <v>2023</v>
      </c>
      <c r="P4603" t="str">
        <f t="shared" si="641"/>
        <v>Apr</v>
      </c>
      <c r="Q4603" t="str">
        <f t="shared" si="642"/>
        <v>Apr-2023</v>
      </c>
      <c r="R4603" s="2" t="str">
        <f t="shared" si="647"/>
        <v>ADULTS</v>
      </c>
    </row>
    <row r="4604" spans="1:18" x14ac:dyDescent="0.35">
      <c r="A4604" s="1">
        <v>44957</v>
      </c>
      <c r="B4604" t="s">
        <v>4636</v>
      </c>
      <c r="C4604">
        <v>47</v>
      </c>
      <c r="D4604" t="s">
        <v>14</v>
      </c>
      <c r="E4604" t="s">
        <v>33</v>
      </c>
      <c r="F4604" t="s">
        <v>11</v>
      </c>
      <c r="G4604" s="6">
        <f>VLOOKUP(F4604,S$11:$T$15, 2, FALSE)</f>
        <v>2503.6022787783868</v>
      </c>
      <c r="H4604" t="s">
        <v>17</v>
      </c>
      <c r="I4604" s="2">
        <v>2750.66</v>
      </c>
      <c r="J4604" t="str">
        <f t="shared" si="643"/>
        <v>40-59</v>
      </c>
      <c r="K4604" s="2">
        <f t="shared" si="639"/>
        <v>3025.7260000000001</v>
      </c>
      <c r="L4604" s="2">
        <f t="shared" si="644"/>
        <v>3026</v>
      </c>
      <c r="M4604" s="2">
        <f t="shared" si="645"/>
        <v>3026</v>
      </c>
      <c r="N4604" s="2">
        <f t="shared" si="646"/>
        <v>3025</v>
      </c>
      <c r="O4604">
        <f t="shared" si="640"/>
        <v>2023</v>
      </c>
      <c r="P4604" t="str">
        <f t="shared" si="641"/>
        <v>Jan</v>
      </c>
      <c r="Q4604" t="str">
        <f t="shared" si="642"/>
        <v>Jan-2023</v>
      </c>
      <c r="R4604" s="2" t="str">
        <f t="shared" si="647"/>
        <v>ADULTS</v>
      </c>
    </row>
    <row r="4605" spans="1:18" x14ac:dyDescent="0.35">
      <c r="A4605" s="1">
        <v>44696</v>
      </c>
      <c r="B4605" t="s">
        <v>4637</v>
      </c>
      <c r="C4605">
        <v>86</v>
      </c>
      <c r="D4605" t="s">
        <v>9</v>
      </c>
      <c r="E4605" t="s">
        <v>22</v>
      </c>
      <c r="F4605" t="s">
        <v>16</v>
      </c>
      <c r="G4605" s="6">
        <f>VLOOKUP(F4605,S$11:$T$15, 2, FALSE)</f>
        <v>2509.1716796874998</v>
      </c>
      <c r="H4605" t="s">
        <v>17</v>
      </c>
      <c r="I4605" s="2">
        <v>3839.01</v>
      </c>
      <c r="J4605" t="str">
        <f t="shared" si="643"/>
        <v>&gt;59</v>
      </c>
      <c r="K4605" s="2">
        <f t="shared" si="639"/>
        <v>4222.911000000001</v>
      </c>
      <c r="L4605" s="2">
        <f t="shared" si="644"/>
        <v>4223</v>
      </c>
      <c r="M4605" s="2">
        <f t="shared" si="645"/>
        <v>4223</v>
      </c>
      <c r="N4605" s="2">
        <f t="shared" si="646"/>
        <v>4222</v>
      </c>
      <c r="O4605">
        <f t="shared" si="640"/>
        <v>2022</v>
      </c>
      <c r="P4605" t="str">
        <f t="shared" si="641"/>
        <v>May</v>
      </c>
      <c r="Q4605" t="str">
        <f t="shared" si="642"/>
        <v>May-2022</v>
      </c>
      <c r="R4605" s="2" t="str">
        <f t="shared" si="647"/>
        <v>ADULTS</v>
      </c>
    </row>
    <row r="4606" spans="1:18" x14ac:dyDescent="0.35">
      <c r="A4606" s="1">
        <v>45281</v>
      </c>
      <c r="B4606" t="s">
        <v>4638</v>
      </c>
      <c r="C4606">
        <v>7</v>
      </c>
      <c r="D4606" t="s">
        <v>21</v>
      </c>
      <c r="E4606" t="s">
        <v>25</v>
      </c>
      <c r="F4606" t="s">
        <v>16</v>
      </c>
      <c r="G4606" s="6">
        <f>VLOOKUP(F4606,S$11:$T$15, 2, FALSE)</f>
        <v>2509.1716796874998</v>
      </c>
      <c r="H4606" t="s">
        <v>17</v>
      </c>
      <c r="I4606" s="2">
        <v>2426.61</v>
      </c>
      <c r="J4606" t="str">
        <f t="shared" si="643"/>
        <v>0-17</v>
      </c>
      <c r="K4606" s="2">
        <f t="shared" si="639"/>
        <v>2669.2710000000002</v>
      </c>
      <c r="L4606" s="2">
        <f t="shared" si="644"/>
        <v>2669</v>
      </c>
      <c r="M4606" s="2">
        <f t="shared" si="645"/>
        <v>2670</v>
      </c>
      <c r="N4606" s="2">
        <f t="shared" si="646"/>
        <v>2669</v>
      </c>
      <c r="O4606">
        <f t="shared" si="640"/>
        <v>2023</v>
      </c>
      <c r="P4606" t="str">
        <f t="shared" si="641"/>
        <v>Dec</v>
      </c>
      <c r="Q4606" t="str">
        <f t="shared" si="642"/>
        <v>Dec-2023</v>
      </c>
      <c r="R4606" s="2" t="str">
        <f t="shared" si="647"/>
        <v>CHILDREN</v>
      </c>
    </row>
    <row r="4607" spans="1:18" x14ac:dyDescent="0.35">
      <c r="A4607" s="1">
        <v>44910</v>
      </c>
      <c r="B4607" t="s">
        <v>4639</v>
      </c>
      <c r="C4607">
        <v>35</v>
      </c>
      <c r="D4607" t="s">
        <v>21</v>
      </c>
      <c r="E4607" t="s">
        <v>10</v>
      </c>
      <c r="F4607" t="s">
        <v>23</v>
      </c>
      <c r="G4607" s="6">
        <f>VLOOKUP(F4607,S$11:$T$15, 2, FALSE)</f>
        <v>2440.2966694490819</v>
      </c>
      <c r="H4607" t="s">
        <v>17</v>
      </c>
      <c r="I4607" s="2">
        <v>4119.38</v>
      </c>
      <c r="J4607" t="str">
        <f t="shared" si="643"/>
        <v>18-39</v>
      </c>
      <c r="K4607" s="2">
        <f t="shared" si="639"/>
        <v>4531.3180000000002</v>
      </c>
      <c r="L4607" s="2">
        <f t="shared" si="644"/>
        <v>4531</v>
      </c>
      <c r="M4607" s="2">
        <f t="shared" si="645"/>
        <v>4532</v>
      </c>
      <c r="N4607" s="2">
        <f t="shared" si="646"/>
        <v>4531</v>
      </c>
      <c r="O4607">
        <f t="shared" si="640"/>
        <v>2022</v>
      </c>
      <c r="P4607" t="str">
        <f t="shared" si="641"/>
        <v>Dec</v>
      </c>
      <c r="Q4607" t="str">
        <f t="shared" si="642"/>
        <v>Dec-2022</v>
      </c>
      <c r="R4607" s="2" t="str">
        <f t="shared" si="647"/>
        <v>ADULTS</v>
      </c>
    </row>
    <row r="4608" spans="1:18" x14ac:dyDescent="0.35">
      <c r="A4608" s="1">
        <v>44638</v>
      </c>
      <c r="B4608" t="s">
        <v>4640</v>
      </c>
      <c r="C4608">
        <v>0</v>
      </c>
      <c r="D4608" t="s">
        <v>9</v>
      </c>
      <c r="E4608" t="s">
        <v>33</v>
      </c>
      <c r="F4608" t="s">
        <v>11</v>
      </c>
      <c r="G4608" s="6">
        <f>VLOOKUP(F4608,S$11:$T$15, 2, FALSE)</f>
        <v>2503.6022787783868</v>
      </c>
      <c r="H4608" t="s">
        <v>40</v>
      </c>
      <c r="I4608" s="2">
        <v>1070.0999999999999</v>
      </c>
      <c r="J4608" t="str">
        <f t="shared" si="643"/>
        <v>0-17</v>
      </c>
      <c r="K4608" s="2">
        <f t="shared" si="639"/>
        <v>1177.1099999999999</v>
      </c>
      <c r="L4608" s="2">
        <f t="shared" si="644"/>
        <v>1177</v>
      </c>
      <c r="M4608" s="2">
        <f t="shared" si="645"/>
        <v>1178</v>
      </c>
      <c r="N4608" s="2">
        <f t="shared" si="646"/>
        <v>1177</v>
      </c>
      <c r="O4608">
        <f t="shared" si="640"/>
        <v>2022</v>
      </c>
      <c r="P4608" t="str">
        <f t="shared" si="641"/>
        <v>Mar</v>
      </c>
      <c r="Q4608" t="str">
        <f t="shared" si="642"/>
        <v>Mar-2022</v>
      </c>
      <c r="R4608" s="2" t="str">
        <f t="shared" si="647"/>
        <v>CHILDREN</v>
      </c>
    </row>
    <row r="4609" spans="1:18" x14ac:dyDescent="0.35">
      <c r="A4609" s="1">
        <v>44961</v>
      </c>
      <c r="B4609" t="s">
        <v>4641</v>
      </c>
      <c r="C4609">
        <v>77</v>
      </c>
      <c r="D4609" t="s">
        <v>21</v>
      </c>
      <c r="E4609" t="s">
        <v>19</v>
      </c>
      <c r="F4609" t="s">
        <v>11</v>
      </c>
      <c r="G4609" s="6">
        <f>VLOOKUP(F4609,S$11:$T$15, 2, FALSE)</f>
        <v>2503.6022787783868</v>
      </c>
      <c r="H4609" t="s">
        <v>12</v>
      </c>
      <c r="I4609" s="2">
        <v>3369.02</v>
      </c>
      <c r="J4609" t="str">
        <f t="shared" si="643"/>
        <v>&gt;59</v>
      </c>
      <c r="K4609" s="2">
        <f t="shared" si="639"/>
        <v>3705.9220000000005</v>
      </c>
      <c r="L4609" s="2">
        <f t="shared" si="644"/>
        <v>3706</v>
      </c>
      <c r="M4609" s="2">
        <f t="shared" si="645"/>
        <v>3706</v>
      </c>
      <c r="N4609" s="2">
        <f t="shared" si="646"/>
        <v>3705</v>
      </c>
      <c r="O4609">
        <f t="shared" si="640"/>
        <v>2023</v>
      </c>
      <c r="P4609" t="str">
        <f t="shared" si="641"/>
        <v>Feb</v>
      </c>
      <c r="Q4609" t="str">
        <f t="shared" si="642"/>
        <v>Feb-2023</v>
      </c>
      <c r="R4609" s="2" t="str">
        <f t="shared" si="647"/>
        <v>ADULTS</v>
      </c>
    </row>
    <row r="4610" spans="1:18" x14ac:dyDescent="0.35">
      <c r="A4610" s="1">
        <v>45262</v>
      </c>
      <c r="B4610" t="s">
        <v>4642</v>
      </c>
      <c r="C4610">
        <v>78</v>
      </c>
      <c r="D4610" t="s">
        <v>21</v>
      </c>
      <c r="E4610" t="s">
        <v>33</v>
      </c>
      <c r="F4610" t="s">
        <v>23</v>
      </c>
      <c r="G4610" s="6">
        <f>VLOOKUP(F4610,S$11:$T$15, 2, FALSE)</f>
        <v>2440.2966694490819</v>
      </c>
      <c r="H4610" t="s">
        <v>40</v>
      </c>
      <c r="I4610" s="2">
        <v>155.74</v>
      </c>
      <c r="J4610" t="str">
        <f t="shared" si="643"/>
        <v>&gt;59</v>
      </c>
      <c r="K4610" s="2">
        <f t="shared" ref="K4610:K4673" si="648">I4610*1.1</f>
        <v>171.31400000000002</v>
      </c>
      <c r="L4610" s="2">
        <f t="shared" si="644"/>
        <v>171</v>
      </c>
      <c r="M4610" s="2">
        <f t="shared" si="645"/>
        <v>172</v>
      </c>
      <c r="N4610" s="2">
        <f t="shared" si="646"/>
        <v>171</v>
      </c>
      <c r="O4610">
        <f t="shared" ref="O4610:O4673" si="649">YEAR(A4610)</f>
        <v>2023</v>
      </c>
      <c r="P4610" t="str">
        <f t="shared" ref="P4610:P4673" si="650">TEXT(A4610, "MMM")</f>
        <v>Dec</v>
      </c>
      <c r="Q4610" t="str">
        <f t="shared" ref="Q4610:Q4673" si="651">TEXT(A4610, "MMM-YYYY")</f>
        <v>Dec-2023</v>
      </c>
      <c r="R4610" s="2" t="str">
        <f t="shared" si="647"/>
        <v>ADULTS</v>
      </c>
    </row>
    <row r="4611" spans="1:18" x14ac:dyDescent="0.35">
      <c r="A4611" s="1">
        <v>44908</v>
      </c>
      <c r="B4611" t="s">
        <v>4643</v>
      </c>
      <c r="C4611">
        <v>74</v>
      </c>
      <c r="D4611" t="s">
        <v>14</v>
      </c>
      <c r="E4611" t="s">
        <v>22</v>
      </c>
      <c r="F4611" t="s">
        <v>11</v>
      </c>
      <c r="G4611" s="6">
        <f>VLOOKUP(F4611,S$11:$T$15, 2, FALSE)</f>
        <v>2503.6022787783868</v>
      </c>
      <c r="H4611" t="s">
        <v>17</v>
      </c>
      <c r="I4611" s="2">
        <v>4869.62</v>
      </c>
      <c r="J4611" t="str">
        <f t="shared" ref="J4611:J4674" si="652">IF(C4611&lt;=17,"0-17",IF(C4611&lt;=39, "18-39", IF(C4611&lt;=59, "40-59", "&gt;59")))</f>
        <v>&gt;59</v>
      </c>
      <c r="K4611" s="2">
        <f t="shared" si="648"/>
        <v>5356.5820000000003</v>
      </c>
      <c r="L4611" s="2">
        <f t="shared" ref="L4611:L4674" si="653">ROUND(K4611, 0)</f>
        <v>5357</v>
      </c>
      <c r="M4611" s="2">
        <f t="shared" ref="M4611:M4674" si="654">ROUNDUP(K4611, 0)</f>
        <v>5357</v>
      </c>
      <c r="N4611" s="2">
        <f t="shared" ref="N4611:N4674" si="655">ROUNDDOWN(K4611,0)</f>
        <v>5356</v>
      </c>
      <c r="O4611">
        <f t="shared" si="649"/>
        <v>2022</v>
      </c>
      <c r="P4611" t="str">
        <f t="shared" si="650"/>
        <v>Dec</v>
      </c>
      <c r="Q4611" t="str">
        <f t="shared" si="651"/>
        <v>Dec-2022</v>
      </c>
      <c r="R4611" s="2" t="str">
        <f t="shared" ref="R4611:R4674" si="656">IF(C4611&gt;=18, "ADULTS", "CHILDREN")</f>
        <v>ADULTS</v>
      </c>
    </row>
    <row r="4612" spans="1:18" x14ac:dyDescent="0.35">
      <c r="A4612" s="1">
        <v>44860</v>
      </c>
      <c r="B4612" t="s">
        <v>4644</v>
      </c>
      <c r="C4612">
        <v>42</v>
      </c>
      <c r="D4612" t="s">
        <v>9</v>
      </c>
      <c r="E4612" t="s">
        <v>22</v>
      </c>
      <c r="F4612" t="s">
        <v>16</v>
      </c>
      <c r="G4612" s="6">
        <f>VLOOKUP(F4612,S$11:$T$15, 2, FALSE)</f>
        <v>2509.1716796874998</v>
      </c>
      <c r="H4612" t="s">
        <v>40</v>
      </c>
      <c r="I4612" s="2">
        <v>3057.58</v>
      </c>
      <c r="J4612" t="str">
        <f t="shared" si="652"/>
        <v>40-59</v>
      </c>
      <c r="K4612" s="2">
        <f t="shared" si="648"/>
        <v>3363.3380000000002</v>
      </c>
      <c r="L4612" s="2">
        <f t="shared" si="653"/>
        <v>3363</v>
      </c>
      <c r="M4612" s="2">
        <f t="shared" si="654"/>
        <v>3364</v>
      </c>
      <c r="N4612" s="2">
        <f t="shared" si="655"/>
        <v>3363</v>
      </c>
      <c r="O4612">
        <f t="shared" si="649"/>
        <v>2022</v>
      </c>
      <c r="P4612" t="str">
        <f t="shared" si="650"/>
        <v>Oct</v>
      </c>
      <c r="Q4612" t="str">
        <f t="shared" si="651"/>
        <v>Oct-2022</v>
      </c>
      <c r="R4612" s="2" t="str">
        <f t="shared" si="656"/>
        <v>ADULTS</v>
      </c>
    </row>
    <row r="4613" spans="1:18" x14ac:dyDescent="0.35">
      <c r="A4613" s="1">
        <v>44900</v>
      </c>
      <c r="B4613" t="s">
        <v>4645</v>
      </c>
      <c r="C4613">
        <v>68</v>
      </c>
      <c r="D4613" t="s">
        <v>14</v>
      </c>
      <c r="E4613" t="s">
        <v>33</v>
      </c>
      <c r="F4613" t="s">
        <v>30</v>
      </c>
      <c r="G4613" s="6">
        <f>VLOOKUP(F4613,S$11:$T$15, 2, FALSE)</f>
        <v>2496.7676064257025</v>
      </c>
      <c r="H4613" t="s">
        <v>28</v>
      </c>
      <c r="I4613" s="2">
        <v>2432.33</v>
      </c>
      <c r="J4613" t="str">
        <f t="shared" si="652"/>
        <v>&gt;59</v>
      </c>
      <c r="K4613" s="2">
        <f t="shared" si="648"/>
        <v>2675.5630000000001</v>
      </c>
      <c r="L4613" s="2">
        <f t="shared" si="653"/>
        <v>2676</v>
      </c>
      <c r="M4613" s="2">
        <f t="shared" si="654"/>
        <v>2676</v>
      </c>
      <c r="N4613" s="2">
        <f t="shared" si="655"/>
        <v>2675</v>
      </c>
      <c r="O4613">
        <f t="shared" si="649"/>
        <v>2022</v>
      </c>
      <c r="P4613" t="str">
        <f t="shared" si="650"/>
        <v>Dec</v>
      </c>
      <c r="Q4613" t="str">
        <f t="shared" si="651"/>
        <v>Dec-2022</v>
      </c>
      <c r="R4613" s="2" t="str">
        <f t="shared" si="656"/>
        <v>ADULTS</v>
      </c>
    </row>
    <row r="4614" spans="1:18" x14ac:dyDescent="0.35">
      <c r="A4614" s="1">
        <v>45047</v>
      </c>
      <c r="B4614" t="s">
        <v>4646</v>
      </c>
      <c r="C4614">
        <v>45</v>
      </c>
      <c r="D4614" t="s">
        <v>21</v>
      </c>
      <c r="E4614" t="s">
        <v>33</v>
      </c>
      <c r="F4614" t="s">
        <v>16</v>
      </c>
      <c r="G4614" s="6">
        <f>VLOOKUP(F4614,S$11:$T$15, 2, FALSE)</f>
        <v>2509.1716796874998</v>
      </c>
      <c r="H4614" t="s">
        <v>40</v>
      </c>
      <c r="I4614" s="2">
        <v>3568.19</v>
      </c>
      <c r="J4614" t="str">
        <f t="shared" si="652"/>
        <v>40-59</v>
      </c>
      <c r="K4614" s="2">
        <f t="shared" si="648"/>
        <v>3925.0090000000005</v>
      </c>
      <c r="L4614" s="2">
        <f t="shared" si="653"/>
        <v>3925</v>
      </c>
      <c r="M4614" s="2">
        <f t="shared" si="654"/>
        <v>3926</v>
      </c>
      <c r="N4614" s="2">
        <f t="shared" si="655"/>
        <v>3925</v>
      </c>
      <c r="O4614">
        <f t="shared" si="649"/>
        <v>2023</v>
      </c>
      <c r="P4614" t="str">
        <f t="shared" si="650"/>
        <v>May</v>
      </c>
      <c r="Q4614" t="str">
        <f t="shared" si="651"/>
        <v>May-2023</v>
      </c>
      <c r="R4614" s="2" t="str">
        <f t="shared" si="656"/>
        <v>ADULTS</v>
      </c>
    </row>
    <row r="4615" spans="1:18" x14ac:dyDescent="0.35">
      <c r="A4615" s="1">
        <v>45126</v>
      </c>
      <c r="B4615" t="s">
        <v>4647</v>
      </c>
      <c r="C4615">
        <v>69</v>
      </c>
      <c r="D4615" t="s">
        <v>9</v>
      </c>
      <c r="E4615" t="s">
        <v>33</v>
      </c>
      <c r="F4615" t="s">
        <v>30</v>
      </c>
      <c r="G4615" s="6">
        <f>VLOOKUP(F4615,S$11:$T$15, 2, FALSE)</f>
        <v>2496.7676064257025</v>
      </c>
      <c r="H4615" t="s">
        <v>37</v>
      </c>
      <c r="I4615" s="2">
        <v>1328.63</v>
      </c>
      <c r="J4615" t="str">
        <f t="shared" si="652"/>
        <v>&gt;59</v>
      </c>
      <c r="K4615" s="2">
        <f t="shared" si="648"/>
        <v>1461.4930000000002</v>
      </c>
      <c r="L4615" s="2">
        <f t="shared" si="653"/>
        <v>1461</v>
      </c>
      <c r="M4615" s="2">
        <f t="shared" si="654"/>
        <v>1462</v>
      </c>
      <c r="N4615" s="2">
        <f t="shared" si="655"/>
        <v>1461</v>
      </c>
      <c r="O4615">
        <f t="shared" si="649"/>
        <v>2023</v>
      </c>
      <c r="P4615" t="str">
        <f t="shared" si="650"/>
        <v>Jul</v>
      </c>
      <c r="Q4615" t="str">
        <f t="shared" si="651"/>
        <v>Jul-2023</v>
      </c>
      <c r="R4615" s="2" t="str">
        <f t="shared" si="656"/>
        <v>ADULTS</v>
      </c>
    </row>
    <row r="4616" spans="1:18" x14ac:dyDescent="0.35">
      <c r="A4616" s="1">
        <v>45233</v>
      </c>
      <c r="B4616" t="s">
        <v>4648</v>
      </c>
      <c r="C4616">
        <v>25</v>
      </c>
      <c r="D4616" t="s">
        <v>21</v>
      </c>
      <c r="E4616" t="s">
        <v>33</v>
      </c>
      <c r="F4616" t="s">
        <v>23</v>
      </c>
      <c r="G4616" s="6">
        <f>VLOOKUP(F4616,S$11:$T$15, 2, FALSE)</f>
        <v>2440.2966694490819</v>
      </c>
      <c r="H4616" t="s">
        <v>40</v>
      </c>
      <c r="I4616" s="2">
        <v>2546.66</v>
      </c>
      <c r="J4616" t="str">
        <f t="shared" si="652"/>
        <v>18-39</v>
      </c>
      <c r="K4616" s="2">
        <f t="shared" si="648"/>
        <v>2801.326</v>
      </c>
      <c r="L4616" s="2">
        <f t="shared" si="653"/>
        <v>2801</v>
      </c>
      <c r="M4616" s="2">
        <f t="shared" si="654"/>
        <v>2802</v>
      </c>
      <c r="N4616" s="2">
        <f t="shared" si="655"/>
        <v>2801</v>
      </c>
      <c r="O4616">
        <f t="shared" si="649"/>
        <v>2023</v>
      </c>
      <c r="P4616" t="str">
        <f t="shared" si="650"/>
        <v>Nov</v>
      </c>
      <c r="Q4616" t="str">
        <f t="shared" si="651"/>
        <v>Nov-2023</v>
      </c>
      <c r="R4616" s="2" t="str">
        <f t="shared" si="656"/>
        <v>ADULTS</v>
      </c>
    </row>
    <row r="4617" spans="1:18" x14ac:dyDescent="0.35">
      <c r="A4617" s="1">
        <v>44696</v>
      </c>
      <c r="B4617" t="s">
        <v>4649</v>
      </c>
      <c r="C4617">
        <v>53</v>
      </c>
      <c r="D4617" t="s">
        <v>9</v>
      </c>
      <c r="E4617" t="s">
        <v>22</v>
      </c>
      <c r="F4617" t="s">
        <v>30</v>
      </c>
      <c r="G4617" s="6">
        <f>VLOOKUP(F4617,S$11:$T$15, 2, FALSE)</f>
        <v>2496.7676064257025</v>
      </c>
      <c r="H4617" t="s">
        <v>17</v>
      </c>
      <c r="I4617" s="2">
        <v>3276.01</v>
      </c>
      <c r="J4617" t="str">
        <f t="shared" si="652"/>
        <v>40-59</v>
      </c>
      <c r="K4617" s="2">
        <f t="shared" si="648"/>
        <v>3603.6110000000003</v>
      </c>
      <c r="L4617" s="2">
        <f t="shared" si="653"/>
        <v>3604</v>
      </c>
      <c r="M4617" s="2">
        <f t="shared" si="654"/>
        <v>3604</v>
      </c>
      <c r="N4617" s="2">
        <f t="shared" si="655"/>
        <v>3603</v>
      </c>
      <c r="O4617">
        <f t="shared" si="649"/>
        <v>2022</v>
      </c>
      <c r="P4617" t="str">
        <f t="shared" si="650"/>
        <v>May</v>
      </c>
      <c r="Q4617" t="str">
        <f t="shared" si="651"/>
        <v>May-2022</v>
      </c>
      <c r="R4617" s="2" t="str">
        <f t="shared" si="656"/>
        <v>ADULTS</v>
      </c>
    </row>
    <row r="4618" spans="1:18" x14ac:dyDescent="0.35">
      <c r="A4618" s="1">
        <v>45111</v>
      </c>
      <c r="B4618" t="s">
        <v>4650</v>
      </c>
      <c r="C4618">
        <v>89</v>
      </c>
      <c r="D4618" t="s">
        <v>21</v>
      </c>
      <c r="E4618" t="s">
        <v>35</v>
      </c>
      <c r="F4618" t="s">
        <v>23</v>
      </c>
      <c r="G4618" s="6">
        <f>VLOOKUP(F4618,S$11:$T$15, 2, FALSE)</f>
        <v>2440.2966694490819</v>
      </c>
      <c r="H4618" t="s">
        <v>37</v>
      </c>
      <c r="I4618" s="2">
        <v>3703.68</v>
      </c>
      <c r="J4618" t="str">
        <f t="shared" si="652"/>
        <v>&gt;59</v>
      </c>
      <c r="K4618" s="2">
        <f t="shared" si="648"/>
        <v>4074.0480000000002</v>
      </c>
      <c r="L4618" s="2">
        <f t="shared" si="653"/>
        <v>4074</v>
      </c>
      <c r="M4618" s="2">
        <f t="shared" si="654"/>
        <v>4075</v>
      </c>
      <c r="N4618" s="2">
        <f t="shared" si="655"/>
        <v>4074</v>
      </c>
      <c r="O4618">
        <f t="shared" si="649"/>
        <v>2023</v>
      </c>
      <c r="P4618" t="str">
        <f t="shared" si="650"/>
        <v>Jul</v>
      </c>
      <c r="Q4618" t="str">
        <f t="shared" si="651"/>
        <v>Jul-2023</v>
      </c>
      <c r="R4618" s="2" t="str">
        <f t="shared" si="656"/>
        <v>ADULTS</v>
      </c>
    </row>
    <row r="4619" spans="1:18" x14ac:dyDescent="0.35">
      <c r="A4619" s="1">
        <v>45020</v>
      </c>
      <c r="B4619" t="s">
        <v>4651</v>
      </c>
      <c r="C4619">
        <v>15</v>
      </c>
      <c r="D4619" t="s">
        <v>14</v>
      </c>
      <c r="E4619" t="s">
        <v>22</v>
      </c>
      <c r="F4619" t="s">
        <v>23</v>
      </c>
      <c r="G4619" s="6">
        <f>VLOOKUP(F4619,S$11:$T$15, 2, FALSE)</f>
        <v>2440.2966694490819</v>
      </c>
      <c r="H4619" t="s">
        <v>37</v>
      </c>
      <c r="I4619" s="2">
        <v>3958.63</v>
      </c>
      <c r="J4619" t="str">
        <f t="shared" si="652"/>
        <v>0-17</v>
      </c>
      <c r="K4619" s="2">
        <f t="shared" si="648"/>
        <v>4354.4930000000004</v>
      </c>
      <c r="L4619" s="2">
        <f t="shared" si="653"/>
        <v>4354</v>
      </c>
      <c r="M4619" s="2">
        <f t="shared" si="654"/>
        <v>4355</v>
      </c>
      <c r="N4619" s="2">
        <f t="shared" si="655"/>
        <v>4354</v>
      </c>
      <c r="O4619">
        <f t="shared" si="649"/>
        <v>2023</v>
      </c>
      <c r="P4619" t="str">
        <f t="shared" si="650"/>
        <v>Apr</v>
      </c>
      <c r="Q4619" t="str">
        <f t="shared" si="651"/>
        <v>Apr-2023</v>
      </c>
      <c r="R4619" s="2" t="str">
        <f t="shared" si="656"/>
        <v>CHILDREN</v>
      </c>
    </row>
    <row r="4620" spans="1:18" x14ac:dyDescent="0.35">
      <c r="A4620" s="1">
        <v>44774</v>
      </c>
      <c r="B4620" t="s">
        <v>4652</v>
      </c>
      <c r="C4620">
        <v>58</v>
      </c>
      <c r="D4620" t="s">
        <v>9</v>
      </c>
      <c r="E4620" t="s">
        <v>25</v>
      </c>
      <c r="F4620" t="s">
        <v>11</v>
      </c>
      <c r="G4620" s="6">
        <f>VLOOKUP(F4620,S$11:$T$15, 2, FALSE)</f>
        <v>2503.6022787783868</v>
      </c>
      <c r="H4620" t="s">
        <v>40</v>
      </c>
      <c r="I4620" s="2">
        <v>4328.59</v>
      </c>
      <c r="J4620" t="str">
        <f t="shared" si="652"/>
        <v>40-59</v>
      </c>
      <c r="K4620" s="2">
        <f t="shared" si="648"/>
        <v>4761.4490000000005</v>
      </c>
      <c r="L4620" s="2">
        <f t="shared" si="653"/>
        <v>4761</v>
      </c>
      <c r="M4620" s="2">
        <f t="shared" si="654"/>
        <v>4762</v>
      </c>
      <c r="N4620" s="2">
        <f t="shared" si="655"/>
        <v>4761</v>
      </c>
      <c r="O4620">
        <f t="shared" si="649"/>
        <v>2022</v>
      </c>
      <c r="P4620" t="str">
        <f t="shared" si="650"/>
        <v>Aug</v>
      </c>
      <c r="Q4620" t="str">
        <f t="shared" si="651"/>
        <v>Aug-2022</v>
      </c>
      <c r="R4620" s="2" t="str">
        <f t="shared" si="656"/>
        <v>ADULTS</v>
      </c>
    </row>
    <row r="4621" spans="1:18" x14ac:dyDescent="0.35">
      <c r="A4621" s="1">
        <v>44898</v>
      </c>
      <c r="B4621" t="s">
        <v>4653</v>
      </c>
      <c r="C4621">
        <v>4</v>
      </c>
      <c r="D4621" t="s">
        <v>21</v>
      </c>
      <c r="E4621" t="s">
        <v>19</v>
      </c>
      <c r="F4621" t="s">
        <v>11</v>
      </c>
      <c r="G4621" s="6">
        <f>VLOOKUP(F4621,S$11:$T$15, 2, FALSE)</f>
        <v>2503.6022787783868</v>
      </c>
      <c r="H4621" t="s">
        <v>37</v>
      </c>
      <c r="I4621" s="2">
        <v>1469.3</v>
      </c>
      <c r="J4621" t="str">
        <f t="shared" si="652"/>
        <v>0-17</v>
      </c>
      <c r="K4621" s="2">
        <f t="shared" si="648"/>
        <v>1616.23</v>
      </c>
      <c r="L4621" s="2">
        <f t="shared" si="653"/>
        <v>1616</v>
      </c>
      <c r="M4621" s="2">
        <f t="shared" si="654"/>
        <v>1617</v>
      </c>
      <c r="N4621" s="2">
        <f t="shared" si="655"/>
        <v>1616</v>
      </c>
      <c r="O4621">
        <f t="shared" si="649"/>
        <v>2022</v>
      </c>
      <c r="P4621" t="str">
        <f t="shared" si="650"/>
        <v>Dec</v>
      </c>
      <c r="Q4621" t="str">
        <f t="shared" si="651"/>
        <v>Dec-2022</v>
      </c>
      <c r="R4621" s="2" t="str">
        <f t="shared" si="656"/>
        <v>CHILDREN</v>
      </c>
    </row>
    <row r="4622" spans="1:18" x14ac:dyDescent="0.35">
      <c r="A4622" s="1">
        <v>45014</v>
      </c>
      <c r="B4622" t="s">
        <v>4654</v>
      </c>
      <c r="C4622">
        <v>68</v>
      </c>
      <c r="D4622" t="s">
        <v>14</v>
      </c>
      <c r="E4622" t="s">
        <v>33</v>
      </c>
      <c r="F4622" t="s">
        <v>16</v>
      </c>
      <c r="G4622" s="6">
        <f>VLOOKUP(F4622,S$11:$T$15, 2, FALSE)</f>
        <v>2509.1716796874998</v>
      </c>
      <c r="H4622" t="s">
        <v>40</v>
      </c>
      <c r="I4622" s="2">
        <v>2291.94</v>
      </c>
      <c r="J4622" t="str">
        <f t="shared" si="652"/>
        <v>&gt;59</v>
      </c>
      <c r="K4622" s="2">
        <f t="shared" si="648"/>
        <v>2521.1340000000005</v>
      </c>
      <c r="L4622" s="2">
        <f t="shared" si="653"/>
        <v>2521</v>
      </c>
      <c r="M4622" s="2">
        <f t="shared" si="654"/>
        <v>2522</v>
      </c>
      <c r="N4622" s="2">
        <f t="shared" si="655"/>
        <v>2521</v>
      </c>
      <c r="O4622">
        <f t="shared" si="649"/>
        <v>2023</v>
      </c>
      <c r="P4622" t="str">
        <f t="shared" si="650"/>
        <v>Mar</v>
      </c>
      <c r="Q4622" t="str">
        <f t="shared" si="651"/>
        <v>Mar-2023</v>
      </c>
      <c r="R4622" s="2" t="str">
        <f t="shared" si="656"/>
        <v>ADULTS</v>
      </c>
    </row>
    <row r="4623" spans="1:18" x14ac:dyDescent="0.35">
      <c r="A4623" s="1">
        <v>45195</v>
      </c>
      <c r="B4623" t="s">
        <v>4655</v>
      </c>
      <c r="C4623">
        <v>99</v>
      </c>
      <c r="D4623" t="s">
        <v>21</v>
      </c>
      <c r="E4623" t="s">
        <v>33</v>
      </c>
      <c r="F4623" t="s">
        <v>11</v>
      </c>
      <c r="G4623" s="6">
        <f>VLOOKUP(F4623,S$11:$T$15, 2, FALSE)</f>
        <v>2503.6022787783868</v>
      </c>
      <c r="H4623" t="s">
        <v>40</v>
      </c>
      <c r="I4623" s="2">
        <v>322.04000000000002</v>
      </c>
      <c r="J4623" t="str">
        <f t="shared" si="652"/>
        <v>&gt;59</v>
      </c>
      <c r="K4623" s="2">
        <f t="shared" si="648"/>
        <v>354.24400000000003</v>
      </c>
      <c r="L4623" s="2">
        <f t="shared" si="653"/>
        <v>354</v>
      </c>
      <c r="M4623" s="2">
        <f t="shared" si="654"/>
        <v>355</v>
      </c>
      <c r="N4623" s="2">
        <f t="shared" si="655"/>
        <v>354</v>
      </c>
      <c r="O4623">
        <f t="shared" si="649"/>
        <v>2023</v>
      </c>
      <c r="P4623" t="str">
        <f t="shared" si="650"/>
        <v>Sep</v>
      </c>
      <c r="Q4623" t="str">
        <f t="shared" si="651"/>
        <v>Sep-2023</v>
      </c>
      <c r="R4623" s="2" t="str">
        <f t="shared" si="656"/>
        <v>ADULTS</v>
      </c>
    </row>
    <row r="4624" spans="1:18" x14ac:dyDescent="0.35">
      <c r="A4624" s="1">
        <v>45267</v>
      </c>
      <c r="B4624" t="s">
        <v>4656</v>
      </c>
      <c r="C4624">
        <v>19</v>
      </c>
      <c r="D4624" t="s">
        <v>9</v>
      </c>
      <c r="E4624" t="s">
        <v>33</v>
      </c>
      <c r="F4624" t="s">
        <v>30</v>
      </c>
      <c r="G4624" s="6">
        <f>VLOOKUP(F4624,S$11:$T$15, 2, FALSE)</f>
        <v>2496.7676064257025</v>
      </c>
      <c r="H4624" t="s">
        <v>37</v>
      </c>
      <c r="I4624" s="2">
        <v>4759.4399999999996</v>
      </c>
      <c r="J4624" t="str">
        <f t="shared" si="652"/>
        <v>18-39</v>
      </c>
      <c r="K4624" s="2">
        <f t="shared" si="648"/>
        <v>5235.384</v>
      </c>
      <c r="L4624" s="2">
        <f t="shared" si="653"/>
        <v>5235</v>
      </c>
      <c r="M4624" s="2">
        <f t="shared" si="654"/>
        <v>5236</v>
      </c>
      <c r="N4624" s="2">
        <f t="shared" si="655"/>
        <v>5235</v>
      </c>
      <c r="O4624">
        <f t="shared" si="649"/>
        <v>2023</v>
      </c>
      <c r="P4624" t="str">
        <f t="shared" si="650"/>
        <v>Dec</v>
      </c>
      <c r="Q4624" t="str">
        <f t="shared" si="651"/>
        <v>Dec-2023</v>
      </c>
      <c r="R4624" s="2" t="str">
        <f t="shared" si="656"/>
        <v>ADULTS</v>
      </c>
    </row>
    <row r="4625" spans="1:18" x14ac:dyDescent="0.35">
      <c r="A4625" s="1">
        <v>45122</v>
      </c>
      <c r="B4625" t="s">
        <v>4657</v>
      </c>
      <c r="C4625">
        <v>72</v>
      </c>
      <c r="D4625" t="s">
        <v>14</v>
      </c>
      <c r="E4625" t="s">
        <v>27</v>
      </c>
      <c r="F4625" t="s">
        <v>30</v>
      </c>
      <c r="G4625" s="6">
        <f>VLOOKUP(F4625,S$11:$T$15, 2, FALSE)</f>
        <v>2496.7676064257025</v>
      </c>
      <c r="H4625" t="s">
        <v>17</v>
      </c>
      <c r="I4625" s="2">
        <v>126.36</v>
      </c>
      <c r="J4625" t="str">
        <f t="shared" si="652"/>
        <v>&gt;59</v>
      </c>
      <c r="K4625" s="2">
        <f t="shared" si="648"/>
        <v>138.99600000000001</v>
      </c>
      <c r="L4625" s="2">
        <f t="shared" si="653"/>
        <v>139</v>
      </c>
      <c r="M4625" s="2">
        <f t="shared" si="654"/>
        <v>139</v>
      </c>
      <c r="N4625" s="2">
        <f t="shared" si="655"/>
        <v>138</v>
      </c>
      <c r="O4625">
        <f t="shared" si="649"/>
        <v>2023</v>
      </c>
      <c r="P4625" t="str">
        <f t="shared" si="650"/>
        <v>Jul</v>
      </c>
      <c r="Q4625" t="str">
        <f t="shared" si="651"/>
        <v>Jul-2023</v>
      </c>
      <c r="R4625" s="2" t="str">
        <f t="shared" si="656"/>
        <v>ADULTS</v>
      </c>
    </row>
    <row r="4626" spans="1:18" x14ac:dyDescent="0.35">
      <c r="A4626" s="1">
        <v>44892</v>
      </c>
      <c r="B4626" t="s">
        <v>4658</v>
      </c>
      <c r="C4626">
        <v>41</v>
      </c>
      <c r="D4626" t="s">
        <v>9</v>
      </c>
      <c r="E4626" t="s">
        <v>25</v>
      </c>
      <c r="F4626" t="s">
        <v>11</v>
      </c>
      <c r="G4626" s="6">
        <f>VLOOKUP(F4626,S$11:$T$15, 2, FALSE)</f>
        <v>2503.6022787783868</v>
      </c>
      <c r="H4626" t="s">
        <v>12</v>
      </c>
      <c r="I4626" s="2">
        <v>4336.05</v>
      </c>
      <c r="J4626" t="str">
        <f t="shared" si="652"/>
        <v>40-59</v>
      </c>
      <c r="K4626" s="2">
        <f t="shared" si="648"/>
        <v>4769.6550000000007</v>
      </c>
      <c r="L4626" s="2">
        <f t="shared" si="653"/>
        <v>4770</v>
      </c>
      <c r="M4626" s="2">
        <f t="shared" si="654"/>
        <v>4770</v>
      </c>
      <c r="N4626" s="2">
        <f t="shared" si="655"/>
        <v>4769</v>
      </c>
      <c r="O4626">
        <f t="shared" si="649"/>
        <v>2022</v>
      </c>
      <c r="P4626" t="str">
        <f t="shared" si="650"/>
        <v>Nov</v>
      </c>
      <c r="Q4626" t="str">
        <f t="shared" si="651"/>
        <v>Nov-2022</v>
      </c>
      <c r="R4626" s="2" t="str">
        <f t="shared" si="656"/>
        <v>ADULTS</v>
      </c>
    </row>
    <row r="4627" spans="1:18" x14ac:dyDescent="0.35">
      <c r="A4627" s="1">
        <v>44967</v>
      </c>
      <c r="B4627" t="s">
        <v>4659</v>
      </c>
      <c r="C4627">
        <v>79</v>
      </c>
      <c r="D4627" t="s">
        <v>9</v>
      </c>
      <c r="E4627" t="s">
        <v>33</v>
      </c>
      <c r="F4627" t="s">
        <v>11</v>
      </c>
      <c r="G4627" s="6">
        <f>VLOOKUP(F4627,S$11:$T$15, 2, FALSE)</f>
        <v>2503.6022787783868</v>
      </c>
      <c r="H4627" t="s">
        <v>37</v>
      </c>
      <c r="I4627" s="2">
        <v>4275.63</v>
      </c>
      <c r="J4627" t="str">
        <f t="shared" si="652"/>
        <v>&gt;59</v>
      </c>
      <c r="K4627" s="2">
        <f t="shared" si="648"/>
        <v>4703.1930000000002</v>
      </c>
      <c r="L4627" s="2">
        <f t="shared" si="653"/>
        <v>4703</v>
      </c>
      <c r="M4627" s="2">
        <f t="shared" si="654"/>
        <v>4704</v>
      </c>
      <c r="N4627" s="2">
        <f t="shared" si="655"/>
        <v>4703</v>
      </c>
      <c r="O4627">
        <f t="shared" si="649"/>
        <v>2023</v>
      </c>
      <c r="P4627" t="str">
        <f t="shared" si="650"/>
        <v>Feb</v>
      </c>
      <c r="Q4627" t="str">
        <f t="shared" si="651"/>
        <v>Feb-2023</v>
      </c>
      <c r="R4627" s="2" t="str">
        <f t="shared" si="656"/>
        <v>ADULTS</v>
      </c>
    </row>
    <row r="4628" spans="1:18" x14ac:dyDescent="0.35">
      <c r="A4628" s="1">
        <v>45013</v>
      </c>
      <c r="B4628" t="s">
        <v>4660</v>
      </c>
      <c r="C4628">
        <v>69</v>
      </c>
      <c r="D4628" t="s">
        <v>9</v>
      </c>
      <c r="E4628" t="s">
        <v>35</v>
      </c>
      <c r="F4628" t="s">
        <v>23</v>
      </c>
      <c r="G4628" s="6">
        <f>VLOOKUP(F4628,S$11:$T$15, 2, FALSE)</f>
        <v>2440.2966694490819</v>
      </c>
      <c r="H4628" t="s">
        <v>28</v>
      </c>
      <c r="I4628" s="2">
        <v>4108.12</v>
      </c>
      <c r="J4628" t="str">
        <f t="shared" si="652"/>
        <v>&gt;59</v>
      </c>
      <c r="K4628" s="2">
        <f t="shared" si="648"/>
        <v>4518.9320000000007</v>
      </c>
      <c r="L4628" s="2">
        <f t="shared" si="653"/>
        <v>4519</v>
      </c>
      <c r="M4628" s="2">
        <f t="shared" si="654"/>
        <v>4519</v>
      </c>
      <c r="N4628" s="2">
        <f t="shared" si="655"/>
        <v>4518</v>
      </c>
      <c r="O4628">
        <f t="shared" si="649"/>
        <v>2023</v>
      </c>
      <c r="P4628" t="str">
        <f t="shared" si="650"/>
        <v>Mar</v>
      </c>
      <c r="Q4628" t="str">
        <f t="shared" si="651"/>
        <v>Mar-2023</v>
      </c>
      <c r="R4628" s="2" t="str">
        <f t="shared" si="656"/>
        <v>ADULTS</v>
      </c>
    </row>
    <row r="4629" spans="1:18" x14ac:dyDescent="0.35">
      <c r="A4629" s="1">
        <v>45005</v>
      </c>
      <c r="B4629" t="s">
        <v>4661</v>
      </c>
      <c r="C4629">
        <v>85</v>
      </c>
      <c r="D4629" t="s">
        <v>9</v>
      </c>
      <c r="E4629" t="s">
        <v>22</v>
      </c>
      <c r="F4629" t="s">
        <v>11</v>
      </c>
      <c r="G4629" s="6">
        <f>VLOOKUP(F4629,S$11:$T$15, 2, FALSE)</f>
        <v>2503.6022787783868</v>
      </c>
      <c r="H4629" t="s">
        <v>28</v>
      </c>
      <c r="I4629" s="2">
        <v>209.75</v>
      </c>
      <c r="J4629" t="str">
        <f t="shared" si="652"/>
        <v>&gt;59</v>
      </c>
      <c r="K4629" s="2">
        <f t="shared" si="648"/>
        <v>230.72500000000002</v>
      </c>
      <c r="L4629" s="2">
        <f t="shared" si="653"/>
        <v>231</v>
      </c>
      <c r="M4629" s="2">
        <f t="shared" si="654"/>
        <v>231</v>
      </c>
      <c r="N4629" s="2">
        <f t="shared" si="655"/>
        <v>230</v>
      </c>
      <c r="O4629">
        <f t="shared" si="649"/>
        <v>2023</v>
      </c>
      <c r="P4629" t="str">
        <f t="shared" si="650"/>
        <v>Mar</v>
      </c>
      <c r="Q4629" t="str">
        <f t="shared" si="651"/>
        <v>Mar-2023</v>
      </c>
      <c r="R4629" s="2" t="str">
        <f t="shared" si="656"/>
        <v>ADULTS</v>
      </c>
    </row>
    <row r="4630" spans="1:18" x14ac:dyDescent="0.35">
      <c r="A4630" s="1">
        <v>45007</v>
      </c>
      <c r="B4630" t="s">
        <v>4662</v>
      </c>
      <c r="C4630">
        <v>59</v>
      </c>
      <c r="D4630" t="s">
        <v>9</v>
      </c>
      <c r="E4630" t="s">
        <v>19</v>
      </c>
      <c r="F4630" t="s">
        <v>11</v>
      </c>
      <c r="G4630" s="6">
        <f>VLOOKUP(F4630,S$11:$T$15, 2, FALSE)</f>
        <v>2503.6022787783868</v>
      </c>
      <c r="H4630" t="s">
        <v>17</v>
      </c>
      <c r="I4630" s="2">
        <v>960.31</v>
      </c>
      <c r="J4630" t="str">
        <f t="shared" si="652"/>
        <v>40-59</v>
      </c>
      <c r="K4630" s="2">
        <f t="shared" si="648"/>
        <v>1056.3410000000001</v>
      </c>
      <c r="L4630" s="2">
        <f t="shared" si="653"/>
        <v>1056</v>
      </c>
      <c r="M4630" s="2">
        <f t="shared" si="654"/>
        <v>1057</v>
      </c>
      <c r="N4630" s="2">
        <f t="shared" si="655"/>
        <v>1056</v>
      </c>
      <c r="O4630">
        <f t="shared" si="649"/>
        <v>2023</v>
      </c>
      <c r="P4630" t="str">
        <f t="shared" si="650"/>
        <v>Mar</v>
      </c>
      <c r="Q4630" t="str">
        <f t="shared" si="651"/>
        <v>Mar-2023</v>
      </c>
      <c r="R4630" s="2" t="str">
        <f t="shared" si="656"/>
        <v>ADULTS</v>
      </c>
    </row>
    <row r="4631" spans="1:18" x14ac:dyDescent="0.35">
      <c r="A4631" s="1">
        <v>44915</v>
      </c>
      <c r="B4631" t="s">
        <v>4663</v>
      </c>
      <c r="C4631">
        <v>52</v>
      </c>
      <c r="D4631" t="s">
        <v>9</v>
      </c>
      <c r="E4631" t="s">
        <v>22</v>
      </c>
      <c r="F4631" t="s">
        <v>23</v>
      </c>
      <c r="G4631" s="6">
        <f>VLOOKUP(F4631,S$11:$T$15, 2, FALSE)</f>
        <v>2440.2966694490819</v>
      </c>
      <c r="H4631" t="s">
        <v>40</v>
      </c>
      <c r="I4631" s="2">
        <v>4504.43</v>
      </c>
      <c r="J4631" t="str">
        <f t="shared" si="652"/>
        <v>40-59</v>
      </c>
      <c r="K4631" s="2">
        <f t="shared" si="648"/>
        <v>4954.8730000000005</v>
      </c>
      <c r="L4631" s="2">
        <f t="shared" si="653"/>
        <v>4955</v>
      </c>
      <c r="M4631" s="2">
        <f t="shared" si="654"/>
        <v>4955</v>
      </c>
      <c r="N4631" s="2">
        <f t="shared" si="655"/>
        <v>4954</v>
      </c>
      <c r="O4631">
        <f t="shared" si="649"/>
        <v>2022</v>
      </c>
      <c r="P4631" t="str">
        <f t="shared" si="650"/>
        <v>Dec</v>
      </c>
      <c r="Q4631" t="str">
        <f t="shared" si="651"/>
        <v>Dec-2022</v>
      </c>
      <c r="R4631" s="2" t="str">
        <f t="shared" si="656"/>
        <v>ADULTS</v>
      </c>
    </row>
    <row r="4632" spans="1:18" x14ac:dyDescent="0.35">
      <c r="A4632" s="1">
        <v>45199</v>
      </c>
      <c r="B4632" t="s">
        <v>4664</v>
      </c>
      <c r="C4632">
        <v>68</v>
      </c>
      <c r="D4632" t="s">
        <v>9</v>
      </c>
      <c r="E4632" t="s">
        <v>25</v>
      </c>
      <c r="F4632" t="s">
        <v>30</v>
      </c>
      <c r="G4632" s="6">
        <f>VLOOKUP(F4632,S$11:$T$15, 2, FALSE)</f>
        <v>2496.7676064257025</v>
      </c>
      <c r="H4632" t="s">
        <v>12</v>
      </c>
      <c r="I4632" s="2">
        <v>4610.97</v>
      </c>
      <c r="J4632" t="str">
        <f t="shared" si="652"/>
        <v>&gt;59</v>
      </c>
      <c r="K4632" s="2">
        <f t="shared" si="648"/>
        <v>5072.0670000000009</v>
      </c>
      <c r="L4632" s="2">
        <f t="shared" si="653"/>
        <v>5072</v>
      </c>
      <c r="M4632" s="2">
        <f t="shared" si="654"/>
        <v>5073</v>
      </c>
      <c r="N4632" s="2">
        <f t="shared" si="655"/>
        <v>5072</v>
      </c>
      <c r="O4632">
        <f t="shared" si="649"/>
        <v>2023</v>
      </c>
      <c r="P4632" t="str">
        <f t="shared" si="650"/>
        <v>Sep</v>
      </c>
      <c r="Q4632" t="str">
        <f t="shared" si="651"/>
        <v>Sep-2023</v>
      </c>
      <c r="R4632" s="2" t="str">
        <f t="shared" si="656"/>
        <v>ADULTS</v>
      </c>
    </row>
    <row r="4633" spans="1:18" x14ac:dyDescent="0.35">
      <c r="A4633" s="1">
        <v>44938</v>
      </c>
      <c r="B4633" t="s">
        <v>4665</v>
      </c>
      <c r="C4633">
        <v>46</v>
      </c>
      <c r="D4633" t="s">
        <v>9</v>
      </c>
      <c r="E4633" t="s">
        <v>19</v>
      </c>
      <c r="F4633" t="s">
        <v>16</v>
      </c>
      <c r="G4633" s="6">
        <f>VLOOKUP(F4633,S$11:$T$15, 2, FALSE)</f>
        <v>2509.1716796874998</v>
      </c>
      <c r="H4633" t="s">
        <v>12</v>
      </c>
      <c r="I4633" s="2">
        <v>4527.46</v>
      </c>
      <c r="J4633" t="str">
        <f t="shared" si="652"/>
        <v>40-59</v>
      </c>
      <c r="K4633" s="2">
        <f t="shared" si="648"/>
        <v>4980.2060000000001</v>
      </c>
      <c r="L4633" s="2">
        <f t="shared" si="653"/>
        <v>4980</v>
      </c>
      <c r="M4633" s="2">
        <f t="shared" si="654"/>
        <v>4981</v>
      </c>
      <c r="N4633" s="2">
        <f t="shared" si="655"/>
        <v>4980</v>
      </c>
      <c r="O4633">
        <f t="shared" si="649"/>
        <v>2023</v>
      </c>
      <c r="P4633" t="str">
        <f t="shared" si="650"/>
        <v>Jan</v>
      </c>
      <c r="Q4633" t="str">
        <f t="shared" si="651"/>
        <v>Jan-2023</v>
      </c>
      <c r="R4633" s="2" t="str">
        <f t="shared" si="656"/>
        <v>ADULTS</v>
      </c>
    </row>
    <row r="4634" spans="1:18" x14ac:dyDescent="0.35">
      <c r="A4634" s="1">
        <v>45263</v>
      </c>
      <c r="B4634" t="s">
        <v>4666</v>
      </c>
      <c r="C4634">
        <v>50</v>
      </c>
      <c r="D4634" t="s">
        <v>21</v>
      </c>
      <c r="E4634" t="s">
        <v>10</v>
      </c>
      <c r="F4634" t="s">
        <v>30</v>
      </c>
      <c r="G4634" s="6">
        <f>VLOOKUP(F4634,S$11:$T$15, 2, FALSE)</f>
        <v>2496.7676064257025</v>
      </c>
      <c r="H4634" t="s">
        <v>17</v>
      </c>
      <c r="I4634" s="2">
        <v>4487.6099999999997</v>
      </c>
      <c r="J4634" t="str">
        <f t="shared" si="652"/>
        <v>40-59</v>
      </c>
      <c r="K4634" s="2">
        <f t="shared" si="648"/>
        <v>4936.3710000000001</v>
      </c>
      <c r="L4634" s="2">
        <f t="shared" si="653"/>
        <v>4936</v>
      </c>
      <c r="M4634" s="2">
        <f t="shared" si="654"/>
        <v>4937</v>
      </c>
      <c r="N4634" s="2">
        <f t="shared" si="655"/>
        <v>4936</v>
      </c>
      <c r="O4634">
        <f t="shared" si="649"/>
        <v>2023</v>
      </c>
      <c r="P4634" t="str">
        <f t="shared" si="650"/>
        <v>Dec</v>
      </c>
      <c r="Q4634" t="str">
        <f t="shared" si="651"/>
        <v>Dec-2023</v>
      </c>
      <c r="R4634" s="2" t="str">
        <f t="shared" si="656"/>
        <v>ADULTS</v>
      </c>
    </row>
    <row r="4635" spans="1:18" x14ac:dyDescent="0.35">
      <c r="A4635" s="1">
        <v>44936</v>
      </c>
      <c r="B4635" t="s">
        <v>4667</v>
      </c>
      <c r="C4635">
        <v>78</v>
      </c>
      <c r="D4635" t="s">
        <v>14</v>
      </c>
      <c r="E4635" t="s">
        <v>10</v>
      </c>
      <c r="F4635" t="s">
        <v>23</v>
      </c>
      <c r="G4635" s="6">
        <f>VLOOKUP(F4635,S$11:$T$15, 2, FALSE)</f>
        <v>2440.2966694490819</v>
      </c>
      <c r="H4635" t="s">
        <v>40</v>
      </c>
      <c r="I4635" s="2">
        <v>3003.91</v>
      </c>
      <c r="J4635" t="str">
        <f t="shared" si="652"/>
        <v>&gt;59</v>
      </c>
      <c r="K4635" s="2">
        <f t="shared" si="648"/>
        <v>3304.3009999999999</v>
      </c>
      <c r="L4635" s="2">
        <f t="shared" si="653"/>
        <v>3304</v>
      </c>
      <c r="M4635" s="2">
        <f t="shared" si="654"/>
        <v>3305</v>
      </c>
      <c r="N4635" s="2">
        <f t="shared" si="655"/>
        <v>3304</v>
      </c>
      <c r="O4635">
        <f t="shared" si="649"/>
        <v>2023</v>
      </c>
      <c r="P4635" t="str">
        <f t="shared" si="650"/>
        <v>Jan</v>
      </c>
      <c r="Q4635" t="str">
        <f t="shared" si="651"/>
        <v>Jan-2023</v>
      </c>
      <c r="R4635" s="2" t="str">
        <f t="shared" si="656"/>
        <v>ADULTS</v>
      </c>
    </row>
    <row r="4636" spans="1:18" x14ac:dyDescent="0.35">
      <c r="A4636" s="1">
        <v>44733</v>
      </c>
      <c r="B4636" t="s">
        <v>4668</v>
      </c>
      <c r="C4636">
        <v>15</v>
      </c>
      <c r="D4636" t="s">
        <v>21</v>
      </c>
      <c r="E4636" t="s">
        <v>19</v>
      </c>
      <c r="F4636" t="s">
        <v>30</v>
      </c>
      <c r="G4636" s="6">
        <f>VLOOKUP(F4636,S$11:$T$15, 2, FALSE)</f>
        <v>2496.7676064257025</v>
      </c>
      <c r="H4636" t="s">
        <v>28</v>
      </c>
      <c r="I4636" s="2">
        <v>3757.34</v>
      </c>
      <c r="J4636" t="str">
        <f t="shared" si="652"/>
        <v>0-17</v>
      </c>
      <c r="K4636" s="2">
        <f t="shared" si="648"/>
        <v>4133.0740000000005</v>
      </c>
      <c r="L4636" s="2">
        <f t="shared" si="653"/>
        <v>4133</v>
      </c>
      <c r="M4636" s="2">
        <f t="shared" si="654"/>
        <v>4134</v>
      </c>
      <c r="N4636" s="2">
        <f t="shared" si="655"/>
        <v>4133</v>
      </c>
      <c r="O4636">
        <f t="shared" si="649"/>
        <v>2022</v>
      </c>
      <c r="P4636" t="str">
        <f t="shared" si="650"/>
        <v>Jun</v>
      </c>
      <c r="Q4636" t="str">
        <f t="shared" si="651"/>
        <v>Jun-2022</v>
      </c>
      <c r="R4636" s="2" t="str">
        <f t="shared" si="656"/>
        <v>CHILDREN</v>
      </c>
    </row>
    <row r="4637" spans="1:18" x14ac:dyDescent="0.35">
      <c r="A4637" s="1">
        <v>44674</v>
      </c>
      <c r="B4637" t="s">
        <v>4669</v>
      </c>
      <c r="C4637">
        <v>35</v>
      </c>
      <c r="D4637" t="s">
        <v>9</v>
      </c>
      <c r="E4637" t="s">
        <v>22</v>
      </c>
      <c r="F4637" t="s">
        <v>30</v>
      </c>
      <c r="G4637" s="6">
        <f>VLOOKUP(F4637,S$11:$T$15, 2, FALSE)</f>
        <v>2496.7676064257025</v>
      </c>
      <c r="H4637" t="s">
        <v>12</v>
      </c>
      <c r="I4637" s="2">
        <v>3669.02</v>
      </c>
      <c r="J4637" t="str">
        <f t="shared" si="652"/>
        <v>18-39</v>
      </c>
      <c r="K4637" s="2">
        <f t="shared" si="648"/>
        <v>4035.9220000000005</v>
      </c>
      <c r="L4637" s="2">
        <f t="shared" si="653"/>
        <v>4036</v>
      </c>
      <c r="M4637" s="2">
        <f t="shared" si="654"/>
        <v>4036</v>
      </c>
      <c r="N4637" s="2">
        <f t="shared" si="655"/>
        <v>4035</v>
      </c>
      <c r="O4637">
        <f t="shared" si="649"/>
        <v>2022</v>
      </c>
      <c r="P4637" t="str">
        <f t="shared" si="650"/>
        <v>Apr</v>
      </c>
      <c r="Q4637" t="str">
        <f t="shared" si="651"/>
        <v>Apr-2022</v>
      </c>
      <c r="R4637" s="2" t="str">
        <f t="shared" si="656"/>
        <v>ADULTS</v>
      </c>
    </row>
    <row r="4638" spans="1:18" x14ac:dyDescent="0.35">
      <c r="A4638" s="1">
        <v>45088</v>
      </c>
      <c r="B4638" t="s">
        <v>4670</v>
      </c>
      <c r="C4638">
        <v>95</v>
      </c>
      <c r="D4638" t="s">
        <v>14</v>
      </c>
      <c r="E4638" t="s">
        <v>10</v>
      </c>
      <c r="F4638" t="s">
        <v>16</v>
      </c>
      <c r="G4638" s="6">
        <f>VLOOKUP(F4638,S$11:$T$15, 2, FALSE)</f>
        <v>2509.1716796874998</v>
      </c>
      <c r="H4638" t="s">
        <v>28</v>
      </c>
      <c r="I4638" s="2">
        <v>1798.77</v>
      </c>
      <c r="J4638" t="str">
        <f t="shared" si="652"/>
        <v>&gt;59</v>
      </c>
      <c r="K4638" s="2">
        <f t="shared" si="648"/>
        <v>1978.6470000000002</v>
      </c>
      <c r="L4638" s="2">
        <f t="shared" si="653"/>
        <v>1979</v>
      </c>
      <c r="M4638" s="2">
        <f t="shared" si="654"/>
        <v>1979</v>
      </c>
      <c r="N4638" s="2">
        <f t="shared" si="655"/>
        <v>1978</v>
      </c>
      <c r="O4638">
        <f t="shared" si="649"/>
        <v>2023</v>
      </c>
      <c r="P4638" t="str">
        <f t="shared" si="650"/>
        <v>Jun</v>
      </c>
      <c r="Q4638" t="str">
        <f t="shared" si="651"/>
        <v>Jun-2023</v>
      </c>
      <c r="R4638" s="2" t="str">
        <f t="shared" si="656"/>
        <v>ADULTS</v>
      </c>
    </row>
    <row r="4639" spans="1:18" x14ac:dyDescent="0.35">
      <c r="A4639" s="1">
        <v>44638</v>
      </c>
      <c r="B4639" t="s">
        <v>4671</v>
      </c>
      <c r="C4639">
        <v>29</v>
      </c>
      <c r="D4639" t="s">
        <v>9</v>
      </c>
      <c r="E4639" t="s">
        <v>10</v>
      </c>
      <c r="F4639" t="s">
        <v>30</v>
      </c>
      <c r="G4639" s="6">
        <f>VLOOKUP(F4639,S$11:$T$15, 2, FALSE)</f>
        <v>2496.7676064257025</v>
      </c>
      <c r="H4639" t="s">
        <v>12</v>
      </c>
      <c r="I4639" s="2">
        <v>2760.81</v>
      </c>
      <c r="J4639" t="str">
        <f t="shared" si="652"/>
        <v>18-39</v>
      </c>
      <c r="K4639" s="2">
        <f t="shared" si="648"/>
        <v>3036.8910000000001</v>
      </c>
      <c r="L4639" s="2">
        <f t="shared" si="653"/>
        <v>3037</v>
      </c>
      <c r="M4639" s="2">
        <f t="shared" si="654"/>
        <v>3037</v>
      </c>
      <c r="N4639" s="2">
        <f t="shared" si="655"/>
        <v>3036</v>
      </c>
      <c r="O4639">
        <f t="shared" si="649"/>
        <v>2022</v>
      </c>
      <c r="P4639" t="str">
        <f t="shared" si="650"/>
        <v>Mar</v>
      </c>
      <c r="Q4639" t="str">
        <f t="shared" si="651"/>
        <v>Mar-2022</v>
      </c>
      <c r="R4639" s="2" t="str">
        <f t="shared" si="656"/>
        <v>ADULTS</v>
      </c>
    </row>
    <row r="4640" spans="1:18" x14ac:dyDescent="0.35">
      <c r="A4640" s="1">
        <v>44679</v>
      </c>
      <c r="B4640" t="s">
        <v>4672</v>
      </c>
      <c r="C4640">
        <v>44</v>
      </c>
      <c r="D4640" t="s">
        <v>21</v>
      </c>
      <c r="E4640" t="s">
        <v>35</v>
      </c>
      <c r="F4640" t="s">
        <v>11</v>
      </c>
      <c r="G4640" s="6">
        <f>VLOOKUP(F4640,S$11:$T$15, 2, FALSE)</f>
        <v>2503.6022787783868</v>
      </c>
      <c r="H4640" t="s">
        <v>37</v>
      </c>
      <c r="I4640" s="2">
        <v>232.28</v>
      </c>
      <c r="J4640" t="str">
        <f t="shared" si="652"/>
        <v>40-59</v>
      </c>
      <c r="K4640" s="2">
        <f t="shared" si="648"/>
        <v>255.50800000000001</v>
      </c>
      <c r="L4640" s="2">
        <f t="shared" si="653"/>
        <v>256</v>
      </c>
      <c r="M4640" s="2">
        <f t="shared" si="654"/>
        <v>256</v>
      </c>
      <c r="N4640" s="2">
        <f t="shared" si="655"/>
        <v>255</v>
      </c>
      <c r="O4640">
        <f t="shared" si="649"/>
        <v>2022</v>
      </c>
      <c r="P4640" t="str">
        <f t="shared" si="650"/>
        <v>Apr</v>
      </c>
      <c r="Q4640" t="str">
        <f t="shared" si="651"/>
        <v>Apr-2022</v>
      </c>
      <c r="R4640" s="2" t="str">
        <f t="shared" si="656"/>
        <v>ADULTS</v>
      </c>
    </row>
    <row r="4641" spans="1:18" x14ac:dyDescent="0.35">
      <c r="A4641" s="1">
        <v>44924</v>
      </c>
      <c r="B4641" t="s">
        <v>4673</v>
      </c>
      <c r="C4641">
        <v>57</v>
      </c>
      <c r="D4641" t="s">
        <v>21</v>
      </c>
      <c r="E4641" t="s">
        <v>33</v>
      </c>
      <c r="F4641" t="s">
        <v>30</v>
      </c>
      <c r="G4641" s="6">
        <f>VLOOKUP(F4641,S$11:$T$15, 2, FALSE)</f>
        <v>2496.7676064257025</v>
      </c>
      <c r="H4641" t="s">
        <v>40</v>
      </c>
      <c r="I4641" s="2">
        <v>2140.2399999999998</v>
      </c>
      <c r="J4641" t="str">
        <f t="shared" si="652"/>
        <v>40-59</v>
      </c>
      <c r="K4641" s="2">
        <f t="shared" si="648"/>
        <v>2354.2640000000001</v>
      </c>
      <c r="L4641" s="2">
        <f t="shared" si="653"/>
        <v>2354</v>
      </c>
      <c r="M4641" s="2">
        <f t="shared" si="654"/>
        <v>2355</v>
      </c>
      <c r="N4641" s="2">
        <f t="shared" si="655"/>
        <v>2354</v>
      </c>
      <c r="O4641">
        <f t="shared" si="649"/>
        <v>2022</v>
      </c>
      <c r="P4641" t="str">
        <f t="shared" si="650"/>
        <v>Dec</v>
      </c>
      <c r="Q4641" t="str">
        <f t="shared" si="651"/>
        <v>Dec-2022</v>
      </c>
      <c r="R4641" s="2" t="str">
        <f t="shared" si="656"/>
        <v>ADULTS</v>
      </c>
    </row>
    <row r="4642" spans="1:18" x14ac:dyDescent="0.35">
      <c r="A4642" s="1">
        <v>44596</v>
      </c>
      <c r="B4642" t="s">
        <v>4674</v>
      </c>
      <c r="C4642">
        <v>95</v>
      </c>
      <c r="D4642" t="s">
        <v>14</v>
      </c>
      <c r="E4642" t="s">
        <v>25</v>
      </c>
      <c r="F4642" t="s">
        <v>23</v>
      </c>
      <c r="G4642" s="6">
        <f>VLOOKUP(F4642,S$11:$T$15, 2, FALSE)</f>
        <v>2440.2966694490819</v>
      </c>
      <c r="H4642" t="s">
        <v>40</v>
      </c>
      <c r="I4642" s="2">
        <v>3160.95</v>
      </c>
      <c r="J4642" t="str">
        <f t="shared" si="652"/>
        <v>&gt;59</v>
      </c>
      <c r="K4642" s="2">
        <f t="shared" si="648"/>
        <v>3477.0450000000001</v>
      </c>
      <c r="L4642" s="2">
        <f t="shared" si="653"/>
        <v>3477</v>
      </c>
      <c r="M4642" s="2">
        <f t="shared" si="654"/>
        <v>3478</v>
      </c>
      <c r="N4642" s="2">
        <f t="shared" si="655"/>
        <v>3477</v>
      </c>
      <c r="O4642">
        <f t="shared" si="649"/>
        <v>2022</v>
      </c>
      <c r="P4642" t="str">
        <f t="shared" si="650"/>
        <v>Feb</v>
      </c>
      <c r="Q4642" t="str">
        <f t="shared" si="651"/>
        <v>Feb-2022</v>
      </c>
      <c r="R4642" s="2" t="str">
        <f t="shared" si="656"/>
        <v>ADULTS</v>
      </c>
    </row>
    <row r="4643" spans="1:18" x14ac:dyDescent="0.35">
      <c r="A4643" s="1">
        <v>45247</v>
      </c>
      <c r="B4643" t="s">
        <v>4675</v>
      </c>
      <c r="C4643">
        <v>96</v>
      </c>
      <c r="D4643" t="s">
        <v>9</v>
      </c>
      <c r="E4643" t="s">
        <v>35</v>
      </c>
      <c r="F4643" t="s">
        <v>16</v>
      </c>
      <c r="G4643" s="6">
        <f>VLOOKUP(F4643,S$11:$T$15, 2, FALSE)</f>
        <v>2509.1716796874998</v>
      </c>
      <c r="H4643" t="s">
        <v>28</v>
      </c>
      <c r="I4643" s="2">
        <v>736.2</v>
      </c>
      <c r="J4643" t="str">
        <f t="shared" si="652"/>
        <v>&gt;59</v>
      </c>
      <c r="K4643" s="2">
        <f t="shared" si="648"/>
        <v>809.82000000000016</v>
      </c>
      <c r="L4643" s="2">
        <f t="shared" si="653"/>
        <v>810</v>
      </c>
      <c r="M4643" s="2">
        <f t="shared" si="654"/>
        <v>810</v>
      </c>
      <c r="N4643" s="2">
        <f t="shared" si="655"/>
        <v>809</v>
      </c>
      <c r="O4643">
        <f t="shared" si="649"/>
        <v>2023</v>
      </c>
      <c r="P4643" t="str">
        <f t="shared" si="650"/>
        <v>Nov</v>
      </c>
      <c r="Q4643" t="str">
        <f t="shared" si="651"/>
        <v>Nov-2023</v>
      </c>
      <c r="R4643" s="2" t="str">
        <f t="shared" si="656"/>
        <v>ADULTS</v>
      </c>
    </row>
    <row r="4644" spans="1:18" x14ac:dyDescent="0.35">
      <c r="A4644" s="1">
        <v>45152</v>
      </c>
      <c r="B4644" t="s">
        <v>4676</v>
      </c>
      <c r="C4644">
        <v>73</v>
      </c>
      <c r="D4644" t="s">
        <v>14</v>
      </c>
      <c r="E4644" t="s">
        <v>10</v>
      </c>
      <c r="F4644" t="s">
        <v>11</v>
      </c>
      <c r="G4644" s="6">
        <f>VLOOKUP(F4644,S$11:$T$15, 2, FALSE)</f>
        <v>2503.6022787783868</v>
      </c>
      <c r="H4644" t="s">
        <v>37</v>
      </c>
      <c r="I4644" s="2">
        <v>3445.21</v>
      </c>
      <c r="J4644" t="str">
        <f t="shared" si="652"/>
        <v>&gt;59</v>
      </c>
      <c r="K4644" s="2">
        <f t="shared" si="648"/>
        <v>3789.7310000000002</v>
      </c>
      <c r="L4644" s="2">
        <f t="shared" si="653"/>
        <v>3790</v>
      </c>
      <c r="M4644" s="2">
        <f t="shared" si="654"/>
        <v>3790</v>
      </c>
      <c r="N4644" s="2">
        <f t="shared" si="655"/>
        <v>3789</v>
      </c>
      <c r="O4644">
        <f t="shared" si="649"/>
        <v>2023</v>
      </c>
      <c r="P4644" t="str">
        <f t="shared" si="650"/>
        <v>Aug</v>
      </c>
      <c r="Q4644" t="str">
        <f t="shared" si="651"/>
        <v>Aug-2023</v>
      </c>
      <c r="R4644" s="2" t="str">
        <f t="shared" si="656"/>
        <v>ADULTS</v>
      </c>
    </row>
    <row r="4645" spans="1:18" x14ac:dyDescent="0.35">
      <c r="A4645" s="1">
        <v>44778</v>
      </c>
      <c r="B4645" t="s">
        <v>4677</v>
      </c>
      <c r="C4645">
        <v>54</v>
      </c>
      <c r="D4645" t="s">
        <v>14</v>
      </c>
      <c r="E4645" t="s">
        <v>15</v>
      </c>
      <c r="F4645" t="s">
        <v>30</v>
      </c>
      <c r="G4645" s="6">
        <f>VLOOKUP(F4645,S$11:$T$15, 2, FALSE)</f>
        <v>2496.7676064257025</v>
      </c>
      <c r="H4645" t="s">
        <v>12</v>
      </c>
      <c r="I4645" s="2">
        <v>4835.3999999999996</v>
      </c>
      <c r="J4645" t="str">
        <f t="shared" si="652"/>
        <v>40-59</v>
      </c>
      <c r="K4645" s="2">
        <f t="shared" si="648"/>
        <v>5318.94</v>
      </c>
      <c r="L4645" s="2">
        <f t="shared" si="653"/>
        <v>5319</v>
      </c>
      <c r="M4645" s="2">
        <f t="shared" si="654"/>
        <v>5319</v>
      </c>
      <c r="N4645" s="2">
        <f t="shared" si="655"/>
        <v>5318</v>
      </c>
      <c r="O4645">
        <f t="shared" si="649"/>
        <v>2022</v>
      </c>
      <c r="P4645" t="str">
        <f t="shared" si="650"/>
        <v>Aug</v>
      </c>
      <c r="Q4645" t="str">
        <f t="shared" si="651"/>
        <v>Aug-2022</v>
      </c>
      <c r="R4645" s="2" t="str">
        <f t="shared" si="656"/>
        <v>ADULTS</v>
      </c>
    </row>
    <row r="4646" spans="1:18" x14ac:dyDescent="0.35">
      <c r="A4646" s="1">
        <v>45097</v>
      </c>
      <c r="B4646" t="s">
        <v>4678</v>
      </c>
      <c r="C4646">
        <v>3</v>
      </c>
      <c r="D4646" t="s">
        <v>9</v>
      </c>
      <c r="E4646" t="s">
        <v>22</v>
      </c>
      <c r="F4646" t="s">
        <v>16</v>
      </c>
      <c r="G4646" s="6">
        <f>VLOOKUP(F4646,S$11:$T$15, 2, FALSE)</f>
        <v>2509.1716796874998</v>
      </c>
      <c r="H4646" t="s">
        <v>40</v>
      </c>
      <c r="I4646" s="2">
        <v>3537.71</v>
      </c>
      <c r="J4646" t="str">
        <f t="shared" si="652"/>
        <v>0-17</v>
      </c>
      <c r="K4646" s="2">
        <f t="shared" si="648"/>
        <v>3891.4810000000002</v>
      </c>
      <c r="L4646" s="2">
        <f t="shared" si="653"/>
        <v>3891</v>
      </c>
      <c r="M4646" s="2">
        <f t="shared" si="654"/>
        <v>3892</v>
      </c>
      <c r="N4646" s="2">
        <f t="shared" si="655"/>
        <v>3891</v>
      </c>
      <c r="O4646">
        <f t="shared" si="649"/>
        <v>2023</v>
      </c>
      <c r="P4646" t="str">
        <f t="shared" si="650"/>
        <v>Jun</v>
      </c>
      <c r="Q4646" t="str">
        <f t="shared" si="651"/>
        <v>Jun-2023</v>
      </c>
      <c r="R4646" s="2" t="str">
        <f t="shared" si="656"/>
        <v>CHILDREN</v>
      </c>
    </row>
    <row r="4647" spans="1:18" x14ac:dyDescent="0.35">
      <c r="A4647" s="1">
        <v>45099</v>
      </c>
      <c r="B4647" t="s">
        <v>4679</v>
      </c>
      <c r="C4647">
        <v>76</v>
      </c>
      <c r="D4647" t="s">
        <v>21</v>
      </c>
      <c r="E4647" t="s">
        <v>27</v>
      </c>
      <c r="F4647" t="s">
        <v>11</v>
      </c>
      <c r="G4647" s="6">
        <f>VLOOKUP(F4647,S$11:$T$15, 2, FALSE)</f>
        <v>2503.6022787783868</v>
      </c>
      <c r="H4647" t="s">
        <v>17</v>
      </c>
      <c r="I4647" s="2">
        <v>3556.79</v>
      </c>
      <c r="J4647" t="str">
        <f t="shared" si="652"/>
        <v>&gt;59</v>
      </c>
      <c r="K4647" s="2">
        <f t="shared" si="648"/>
        <v>3912.4690000000001</v>
      </c>
      <c r="L4647" s="2">
        <f t="shared" si="653"/>
        <v>3912</v>
      </c>
      <c r="M4647" s="2">
        <f t="shared" si="654"/>
        <v>3913</v>
      </c>
      <c r="N4647" s="2">
        <f t="shared" si="655"/>
        <v>3912</v>
      </c>
      <c r="O4647">
        <f t="shared" si="649"/>
        <v>2023</v>
      </c>
      <c r="P4647" t="str">
        <f t="shared" si="650"/>
        <v>Jun</v>
      </c>
      <c r="Q4647" t="str">
        <f t="shared" si="651"/>
        <v>Jun-2023</v>
      </c>
      <c r="R4647" s="2" t="str">
        <f t="shared" si="656"/>
        <v>ADULTS</v>
      </c>
    </row>
    <row r="4648" spans="1:18" x14ac:dyDescent="0.35">
      <c r="A4648" s="1">
        <v>45176</v>
      </c>
      <c r="B4648" t="s">
        <v>4680</v>
      </c>
      <c r="C4648">
        <v>15</v>
      </c>
      <c r="D4648" t="s">
        <v>9</v>
      </c>
      <c r="E4648" t="s">
        <v>15</v>
      </c>
      <c r="F4648" t="s">
        <v>23</v>
      </c>
      <c r="G4648" s="6">
        <f>VLOOKUP(F4648,S$11:$T$15, 2, FALSE)</f>
        <v>2440.2966694490819</v>
      </c>
      <c r="H4648" t="s">
        <v>40</v>
      </c>
      <c r="I4648" s="2">
        <v>2174.64</v>
      </c>
      <c r="J4648" t="str">
        <f t="shared" si="652"/>
        <v>0-17</v>
      </c>
      <c r="K4648" s="2">
        <f t="shared" si="648"/>
        <v>2392.1040000000003</v>
      </c>
      <c r="L4648" s="2">
        <f t="shared" si="653"/>
        <v>2392</v>
      </c>
      <c r="M4648" s="2">
        <f t="shared" si="654"/>
        <v>2393</v>
      </c>
      <c r="N4648" s="2">
        <f t="shared" si="655"/>
        <v>2392</v>
      </c>
      <c r="O4648">
        <f t="shared" si="649"/>
        <v>2023</v>
      </c>
      <c r="P4648" t="str">
        <f t="shared" si="650"/>
        <v>Sep</v>
      </c>
      <c r="Q4648" t="str">
        <f t="shared" si="651"/>
        <v>Sep-2023</v>
      </c>
      <c r="R4648" s="2" t="str">
        <f t="shared" si="656"/>
        <v>CHILDREN</v>
      </c>
    </row>
    <row r="4649" spans="1:18" x14ac:dyDescent="0.35">
      <c r="A4649" s="1">
        <v>44680</v>
      </c>
      <c r="B4649" t="s">
        <v>4681</v>
      </c>
      <c r="C4649">
        <v>47</v>
      </c>
      <c r="D4649" t="s">
        <v>14</v>
      </c>
      <c r="E4649" t="s">
        <v>35</v>
      </c>
      <c r="F4649" t="s">
        <v>11</v>
      </c>
      <c r="G4649" s="6">
        <f>VLOOKUP(F4649,S$11:$T$15, 2, FALSE)</f>
        <v>2503.6022787783868</v>
      </c>
      <c r="H4649" t="s">
        <v>28</v>
      </c>
      <c r="I4649" s="2">
        <v>3397.81</v>
      </c>
      <c r="J4649" t="str">
        <f t="shared" si="652"/>
        <v>40-59</v>
      </c>
      <c r="K4649" s="2">
        <f t="shared" si="648"/>
        <v>3737.5910000000003</v>
      </c>
      <c r="L4649" s="2">
        <f t="shared" si="653"/>
        <v>3738</v>
      </c>
      <c r="M4649" s="2">
        <f t="shared" si="654"/>
        <v>3738</v>
      </c>
      <c r="N4649" s="2">
        <f t="shared" si="655"/>
        <v>3737</v>
      </c>
      <c r="O4649">
        <f t="shared" si="649"/>
        <v>2022</v>
      </c>
      <c r="P4649" t="str">
        <f t="shared" si="650"/>
        <v>Apr</v>
      </c>
      <c r="Q4649" t="str">
        <f t="shared" si="651"/>
        <v>Apr-2022</v>
      </c>
      <c r="R4649" s="2" t="str">
        <f t="shared" si="656"/>
        <v>ADULTS</v>
      </c>
    </row>
    <row r="4650" spans="1:18" x14ac:dyDescent="0.35">
      <c r="A4650" s="1">
        <v>45287</v>
      </c>
      <c r="B4650" t="s">
        <v>4682</v>
      </c>
      <c r="C4650">
        <v>46</v>
      </c>
      <c r="D4650" t="s">
        <v>21</v>
      </c>
      <c r="E4650" t="s">
        <v>19</v>
      </c>
      <c r="F4650" t="s">
        <v>16</v>
      </c>
      <c r="G4650" s="6">
        <f>VLOOKUP(F4650,S$11:$T$15, 2, FALSE)</f>
        <v>2509.1716796874998</v>
      </c>
      <c r="H4650" t="s">
        <v>37</v>
      </c>
      <c r="I4650" s="2">
        <v>1371.9</v>
      </c>
      <c r="J4650" t="str">
        <f t="shared" si="652"/>
        <v>40-59</v>
      </c>
      <c r="K4650" s="2">
        <f t="shared" si="648"/>
        <v>1509.0900000000001</v>
      </c>
      <c r="L4650" s="2">
        <f t="shared" si="653"/>
        <v>1509</v>
      </c>
      <c r="M4650" s="2">
        <f t="shared" si="654"/>
        <v>1510</v>
      </c>
      <c r="N4650" s="2">
        <f t="shared" si="655"/>
        <v>1509</v>
      </c>
      <c r="O4650">
        <f t="shared" si="649"/>
        <v>2023</v>
      </c>
      <c r="P4650" t="str">
        <f t="shared" si="650"/>
        <v>Dec</v>
      </c>
      <c r="Q4650" t="str">
        <f t="shared" si="651"/>
        <v>Dec-2023</v>
      </c>
      <c r="R4650" s="2" t="str">
        <f t="shared" si="656"/>
        <v>ADULTS</v>
      </c>
    </row>
    <row r="4651" spans="1:18" x14ac:dyDescent="0.35">
      <c r="A4651" s="1">
        <v>44729</v>
      </c>
      <c r="B4651" t="s">
        <v>4683</v>
      </c>
      <c r="C4651">
        <v>20</v>
      </c>
      <c r="D4651" t="s">
        <v>9</v>
      </c>
      <c r="E4651" t="s">
        <v>22</v>
      </c>
      <c r="F4651" t="s">
        <v>30</v>
      </c>
      <c r="G4651" s="6">
        <f>VLOOKUP(F4651,S$11:$T$15, 2, FALSE)</f>
        <v>2496.7676064257025</v>
      </c>
      <c r="H4651" t="s">
        <v>28</v>
      </c>
      <c r="I4651" s="2">
        <v>1295.83</v>
      </c>
      <c r="J4651" t="str">
        <f t="shared" si="652"/>
        <v>18-39</v>
      </c>
      <c r="K4651" s="2">
        <f t="shared" si="648"/>
        <v>1425.413</v>
      </c>
      <c r="L4651" s="2">
        <f t="shared" si="653"/>
        <v>1425</v>
      </c>
      <c r="M4651" s="2">
        <f t="shared" si="654"/>
        <v>1426</v>
      </c>
      <c r="N4651" s="2">
        <f t="shared" si="655"/>
        <v>1425</v>
      </c>
      <c r="O4651">
        <f t="shared" si="649"/>
        <v>2022</v>
      </c>
      <c r="P4651" t="str">
        <f t="shared" si="650"/>
        <v>Jun</v>
      </c>
      <c r="Q4651" t="str">
        <f t="shared" si="651"/>
        <v>Jun-2022</v>
      </c>
      <c r="R4651" s="2" t="str">
        <f t="shared" si="656"/>
        <v>ADULTS</v>
      </c>
    </row>
    <row r="4652" spans="1:18" x14ac:dyDescent="0.35">
      <c r="A4652" s="1">
        <v>44754</v>
      </c>
      <c r="B4652" t="s">
        <v>4684</v>
      </c>
      <c r="C4652">
        <v>18</v>
      </c>
      <c r="D4652" t="s">
        <v>14</v>
      </c>
      <c r="E4652" t="s">
        <v>27</v>
      </c>
      <c r="F4652" t="s">
        <v>16</v>
      </c>
      <c r="G4652" s="6">
        <f>VLOOKUP(F4652,S$11:$T$15, 2, FALSE)</f>
        <v>2509.1716796874998</v>
      </c>
      <c r="H4652" t="s">
        <v>40</v>
      </c>
      <c r="I4652" s="2">
        <v>1904.71</v>
      </c>
      <c r="J4652" t="str">
        <f t="shared" si="652"/>
        <v>18-39</v>
      </c>
      <c r="K4652" s="2">
        <f t="shared" si="648"/>
        <v>2095.181</v>
      </c>
      <c r="L4652" s="2">
        <f t="shared" si="653"/>
        <v>2095</v>
      </c>
      <c r="M4652" s="2">
        <f t="shared" si="654"/>
        <v>2096</v>
      </c>
      <c r="N4652" s="2">
        <f t="shared" si="655"/>
        <v>2095</v>
      </c>
      <c r="O4652">
        <f t="shared" si="649"/>
        <v>2022</v>
      </c>
      <c r="P4652" t="str">
        <f t="shared" si="650"/>
        <v>Jul</v>
      </c>
      <c r="Q4652" t="str">
        <f t="shared" si="651"/>
        <v>Jul-2022</v>
      </c>
      <c r="R4652" s="2" t="str">
        <f t="shared" si="656"/>
        <v>ADULTS</v>
      </c>
    </row>
    <row r="4653" spans="1:18" x14ac:dyDescent="0.35">
      <c r="A4653" s="1">
        <v>44862</v>
      </c>
      <c r="B4653" t="s">
        <v>4685</v>
      </c>
      <c r="C4653">
        <v>43</v>
      </c>
      <c r="D4653" t="s">
        <v>14</v>
      </c>
      <c r="E4653" t="s">
        <v>33</v>
      </c>
      <c r="F4653" t="s">
        <v>23</v>
      </c>
      <c r="G4653" s="6">
        <f>VLOOKUP(F4653,S$11:$T$15, 2, FALSE)</f>
        <v>2440.2966694490819</v>
      </c>
      <c r="H4653" t="s">
        <v>37</v>
      </c>
      <c r="I4653" s="2">
        <v>4755.6099999999997</v>
      </c>
      <c r="J4653" t="str">
        <f t="shared" si="652"/>
        <v>40-59</v>
      </c>
      <c r="K4653" s="2">
        <f t="shared" si="648"/>
        <v>5231.1710000000003</v>
      </c>
      <c r="L4653" s="2">
        <f t="shared" si="653"/>
        <v>5231</v>
      </c>
      <c r="M4653" s="2">
        <f t="shared" si="654"/>
        <v>5232</v>
      </c>
      <c r="N4653" s="2">
        <f t="shared" si="655"/>
        <v>5231</v>
      </c>
      <c r="O4653">
        <f t="shared" si="649"/>
        <v>2022</v>
      </c>
      <c r="P4653" t="str">
        <f t="shared" si="650"/>
        <v>Oct</v>
      </c>
      <c r="Q4653" t="str">
        <f t="shared" si="651"/>
        <v>Oct-2022</v>
      </c>
      <c r="R4653" s="2" t="str">
        <f t="shared" si="656"/>
        <v>ADULTS</v>
      </c>
    </row>
    <row r="4654" spans="1:18" x14ac:dyDescent="0.35">
      <c r="A4654" s="1">
        <v>44625</v>
      </c>
      <c r="B4654" t="s">
        <v>4686</v>
      </c>
      <c r="C4654">
        <v>13</v>
      </c>
      <c r="D4654" t="s">
        <v>9</v>
      </c>
      <c r="E4654" t="s">
        <v>27</v>
      </c>
      <c r="F4654" t="s">
        <v>11</v>
      </c>
      <c r="G4654" s="6">
        <f>VLOOKUP(F4654,S$11:$T$15, 2, FALSE)</f>
        <v>2503.6022787783868</v>
      </c>
      <c r="H4654" t="s">
        <v>17</v>
      </c>
      <c r="I4654" s="2">
        <v>3074.33</v>
      </c>
      <c r="J4654" t="str">
        <f t="shared" si="652"/>
        <v>0-17</v>
      </c>
      <c r="K4654" s="2">
        <f t="shared" si="648"/>
        <v>3381.7630000000004</v>
      </c>
      <c r="L4654" s="2">
        <f t="shared" si="653"/>
        <v>3382</v>
      </c>
      <c r="M4654" s="2">
        <f t="shared" si="654"/>
        <v>3382</v>
      </c>
      <c r="N4654" s="2">
        <f t="shared" si="655"/>
        <v>3381</v>
      </c>
      <c r="O4654">
        <f t="shared" si="649"/>
        <v>2022</v>
      </c>
      <c r="P4654" t="str">
        <f t="shared" si="650"/>
        <v>Mar</v>
      </c>
      <c r="Q4654" t="str">
        <f t="shared" si="651"/>
        <v>Mar-2022</v>
      </c>
      <c r="R4654" s="2" t="str">
        <f t="shared" si="656"/>
        <v>CHILDREN</v>
      </c>
    </row>
    <row r="4655" spans="1:18" x14ac:dyDescent="0.35">
      <c r="A4655" s="1">
        <v>45164</v>
      </c>
      <c r="B4655" t="s">
        <v>4687</v>
      </c>
      <c r="C4655">
        <v>15</v>
      </c>
      <c r="D4655" t="s">
        <v>9</v>
      </c>
      <c r="E4655" t="s">
        <v>25</v>
      </c>
      <c r="F4655" t="s">
        <v>16</v>
      </c>
      <c r="G4655" s="6">
        <f>VLOOKUP(F4655,S$11:$T$15, 2, FALSE)</f>
        <v>2509.1716796874998</v>
      </c>
      <c r="H4655" t="s">
        <v>37</v>
      </c>
      <c r="I4655" s="2">
        <v>4149.6499999999996</v>
      </c>
      <c r="J4655" t="str">
        <f t="shared" si="652"/>
        <v>0-17</v>
      </c>
      <c r="K4655" s="2">
        <f t="shared" si="648"/>
        <v>4564.6149999999998</v>
      </c>
      <c r="L4655" s="2">
        <f t="shared" si="653"/>
        <v>4565</v>
      </c>
      <c r="M4655" s="2">
        <f t="shared" si="654"/>
        <v>4565</v>
      </c>
      <c r="N4655" s="2">
        <f t="shared" si="655"/>
        <v>4564</v>
      </c>
      <c r="O4655">
        <f t="shared" si="649"/>
        <v>2023</v>
      </c>
      <c r="P4655" t="str">
        <f t="shared" si="650"/>
        <v>Aug</v>
      </c>
      <c r="Q4655" t="str">
        <f t="shared" si="651"/>
        <v>Aug-2023</v>
      </c>
      <c r="R4655" s="2" t="str">
        <f t="shared" si="656"/>
        <v>CHILDREN</v>
      </c>
    </row>
    <row r="4656" spans="1:18" x14ac:dyDescent="0.35">
      <c r="A4656" s="1">
        <v>44569</v>
      </c>
      <c r="B4656" t="s">
        <v>4688</v>
      </c>
      <c r="C4656">
        <v>52</v>
      </c>
      <c r="D4656" t="s">
        <v>21</v>
      </c>
      <c r="E4656" t="s">
        <v>10</v>
      </c>
      <c r="F4656" t="s">
        <v>11</v>
      </c>
      <c r="G4656" s="6">
        <f>VLOOKUP(F4656,S$11:$T$15, 2, FALSE)</f>
        <v>2503.6022787783868</v>
      </c>
      <c r="H4656" t="s">
        <v>37</v>
      </c>
      <c r="I4656" s="2">
        <v>1269.93</v>
      </c>
      <c r="J4656" t="str">
        <f t="shared" si="652"/>
        <v>40-59</v>
      </c>
      <c r="K4656" s="2">
        <f t="shared" si="648"/>
        <v>1396.9230000000002</v>
      </c>
      <c r="L4656" s="2">
        <f t="shared" si="653"/>
        <v>1397</v>
      </c>
      <c r="M4656" s="2">
        <f t="shared" si="654"/>
        <v>1397</v>
      </c>
      <c r="N4656" s="2">
        <f t="shared" si="655"/>
        <v>1396</v>
      </c>
      <c r="O4656">
        <f t="shared" si="649"/>
        <v>2022</v>
      </c>
      <c r="P4656" t="str">
        <f t="shared" si="650"/>
        <v>Jan</v>
      </c>
      <c r="Q4656" t="str">
        <f t="shared" si="651"/>
        <v>Jan-2022</v>
      </c>
      <c r="R4656" s="2" t="str">
        <f t="shared" si="656"/>
        <v>ADULTS</v>
      </c>
    </row>
    <row r="4657" spans="1:18" x14ac:dyDescent="0.35">
      <c r="A4657" s="1">
        <v>45189</v>
      </c>
      <c r="B4657" t="s">
        <v>4689</v>
      </c>
      <c r="C4657">
        <v>87</v>
      </c>
      <c r="D4657" t="s">
        <v>21</v>
      </c>
      <c r="E4657" t="s">
        <v>25</v>
      </c>
      <c r="F4657" t="s">
        <v>11</v>
      </c>
      <c r="G4657" s="6">
        <f>VLOOKUP(F4657,S$11:$T$15, 2, FALSE)</f>
        <v>2503.6022787783868</v>
      </c>
      <c r="H4657" t="s">
        <v>12</v>
      </c>
      <c r="I4657" s="2">
        <v>452.19</v>
      </c>
      <c r="J4657" t="str">
        <f t="shared" si="652"/>
        <v>&gt;59</v>
      </c>
      <c r="K4657" s="2">
        <f t="shared" si="648"/>
        <v>497.40900000000005</v>
      </c>
      <c r="L4657" s="2">
        <f t="shared" si="653"/>
        <v>497</v>
      </c>
      <c r="M4657" s="2">
        <f t="shared" si="654"/>
        <v>498</v>
      </c>
      <c r="N4657" s="2">
        <f t="shared" si="655"/>
        <v>497</v>
      </c>
      <c r="O4657">
        <f t="shared" si="649"/>
        <v>2023</v>
      </c>
      <c r="P4657" t="str">
        <f t="shared" si="650"/>
        <v>Sep</v>
      </c>
      <c r="Q4657" t="str">
        <f t="shared" si="651"/>
        <v>Sep-2023</v>
      </c>
      <c r="R4657" s="2" t="str">
        <f t="shared" si="656"/>
        <v>ADULTS</v>
      </c>
    </row>
    <row r="4658" spans="1:18" x14ac:dyDescent="0.35">
      <c r="A4658" s="1">
        <v>44874</v>
      </c>
      <c r="B4658" t="s">
        <v>4690</v>
      </c>
      <c r="C4658">
        <v>98</v>
      </c>
      <c r="D4658" t="s">
        <v>14</v>
      </c>
      <c r="E4658" t="s">
        <v>33</v>
      </c>
      <c r="F4658" t="s">
        <v>11</v>
      </c>
      <c r="G4658" s="6">
        <f>VLOOKUP(F4658,S$11:$T$15, 2, FALSE)</f>
        <v>2503.6022787783868</v>
      </c>
      <c r="H4658" t="s">
        <v>17</v>
      </c>
      <c r="I4658" s="2">
        <v>4798.3599999999997</v>
      </c>
      <c r="J4658" t="str">
        <f t="shared" si="652"/>
        <v>&gt;59</v>
      </c>
      <c r="K4658" s="2">
        <f t="shared" si="648"/>
        <v>5278.1959999999999</v>
      </c>
      <c r="L4658" s="2">
        <f t="shared" si="653"/>
        <v>5278</v>
      </c>
      <c r="M4658" s="2">
        <f t="shared" si="654"/>
        <v>5279</v>
      </c>
      <c r="N4658" s="2">
        <f t="shared" si="655"/>
        <v>5278</v>
      </c>
      <c r="O4658">
        <f t="shared" si="649"/>
        <v>2022</v>
      </c>
      <c r="P4658" t="str">
        <f t="shared" si="650"/>
        <v>Nov</v>
      </c>
      <c r="Q4658" t="str">
        <f t="shared" si="651"/>
        <v>Nov-2022</v>
      </c>
      <c r="R4658" s="2" t="str">
        <f t="shared" si="656"/>
        <v>ADULTS</v>
      </c>
    </row>
    <row r="4659" spans="1:18" x14ac:dyDescent="0.35">
      <c r="A4659" s="1">
        <v>45008</v>
      </c>
      <c r="B4659" t="s">
        <v>4691</v>
      </c>
      <c r="C4659">
        <v>52</v>
      </c>
      <c r="D4659" t="s">
        <v>21</v>
      </c>
      <c r="E4659" t="s">
        <v>15</v>
      </c>
      <c r="F4659" t="s">
        <v>16</v>
      </c>
      <c r="G4659" s="6">
        <f>VLOOKUP(F4659,S$11:$T$15, 2, FALSE)</f>
        <v>2509.1716796874998</v>
      </c>
      <c r="H4659" t="s">
        <v>12</v>
      </c>
      <c r="I4659" s="2">
        <v>1561.55</v>
      </c>
      <c r="J4659" t="str">
        <f t="shared" si="652"/>
        <v>40-59</v>
      </c>
      <c r="K4659" s="2">
        <f t="shared" si="648"/>
        <v>1717.7050000000002</v>
      </c>
      <c r="L4659" s="2">
        <f t="shared" si="653"/>
        <v>1718</v>
      </c>
      <c r="M4659" s="2">
        <f t="shared" si="654"/>
        <v>1718</v>
      </c>
      <c r="N4659" s="2">
        <f t="shared" si="655"/>
        <v>1717</v>
      </c>
      <c r="O4659">
        <f t="shared" si="649"/>
        <v>2023</v>
      </c>
      <c r="P4659" t="str">
        <f t="shared" si="650"/>
        <v>Mar</v>
      </c>
      <c r="Q4659" t="str">
        <f t="shared" si="651"/>
        <v>Mar-2023</v>
      </c>
      <c r="R4659" s="2" t="str">
        <f t="shared" si="656"/>
        <v>ADULTS</v>
      </c>
    </row>
    <row r="4660" spans="1:18" x14ac:dyDescent="0.35">
      <c r="A4660" s="1">
        <v>44993</v>
      </c>
      <c r="B4660" t="s">
        <v>4692</v>
      </c>
      <c r="C4660">
        <v>7</v>
      </c>
      <c r="D4660" t="s">
        <v>21</v>
      </c>
      <c r="E4660" t="s">
        <v>19</v>
      </c>
      <c r="F4660" t="s">
        <v>23</v>
      </c>
      <c r="G4660" s="6">
        <f>VLOOKUP(F4660,S$11:$T$15, 2, FALSE)</f>
        <v>2440.2966694490819</v>
      </c>
      <c r="H4660" t="s">
        <v>37</v>
      </c>
      <c r="I4660" s="2">
        <v>640.62</v>
      </c>
      <c r="J4660" t="str">
        <f t="shared" si="652"/>
        <v>0-17</v>
      </c>
      <c r="K4660" s="2">
        <f t="shared" si="648"/>
        <v>704.68200000000002</v>
      </c>
      <c r="L4660" s="2">
        <f t="shared" si="653"/>
        <v>705</v>
      </c>
      <c r="M4660" s="2">
        <f t="shared" si="654"/>
        <v>705</v>
      </c>
      <c r="N4660" s="2">
        <f t="shared" si="655"/>
        <v>704</v>
      </c>
      <c r="O4660">
        <f t="shared" si="649"/>
        <v>2023</v>
      </c>
      <c r="P4660" t="str">
        <f t="shared" si="650"/>
        <v>Mar</v>
      </c>
      <c r="Q4660" t="str">
        <f t="shared" si="651"/>
        <v>Mar-2023</v>
      </c>
      <c r="R4660" s="2" t="str">
        <f t="shared" si="656"/>
        <v>CHILDREN</v>
      </c>
    </row>
    <row r="4661" spans="1:18" x14ac:dyDescent="0.35">
      <c r="A4661" s="1">
        <v>45063</v>
      </c>
      <c r="B4661" t="s">
        <v>4693</v>
      </c>
      <c r="C4661">
        <v>56</v>
      </c>
      <c r="D4661" t="s">
        <v>14</v>
      </c>
      <c r="E4661" t="s">
        <v>35</v>
      </c>
      <c r="F4661" t="s">
        <v>23</v>
      </c>
      <c r="G4661" s="6">
        <f>VLOOKUP(F4661,S$11:$T$15, 2, FALSE)</f>
        <v>2440.2966694490819</v>
      </c>
      <c r="H4661" t="s">
        <v>17</v>
      </c>
      <c r="I4661" s="2">
        <v>4340.82</v>
      </c>
      <c r="J4661" t="str">
        <f t="shared" si="652"/>
        <v>40-59</v>
      </c>
      <c r="K4661" s="2">
        <f t="shared" si="648"/>
        <v>4774.902</v>
      </c>
      <c r="L4661" s="2">
        <f t="shared" si="653"/>
        <v>4775</v>
      </c>
      <c r="M4661" s="2">
        <f t="shared" si="654"/>
        <v>4775</v>
      </c>
      <c r="N4661" s="2">
        <f t="shared" si="655"/>
        <v>4774</v>
      </c>
      <c r="O4661">
        <f t="shared" si="649"/>
        <v>2023</v>
      </c>
      <c r="P4661" t="str">
        <f t="shared" si="650"/>
        <v>May</v>
      </c>
      <c r="Q4661" t="str">
        <f t="shared" si="651"/>
        <v>May-2023</v>
      </c>
      <c r="R4661" s="2" t="str">
        <f t="shared" si="656"/>
        <v>ADULTS</v>
      </c>
    </row>
    <row r="4662" spans="1:18" x14ac:dyDescent="0.35">
      <c r="A4662" s="1">
        <v>44842</v>
      </c>
      <c r="B4662" t="s">
        <v>4694</v>
      </c>
      <c r="C4662">
        <v>78</v>
      </c>
      <c r="D4662" t="s">
        <v>14</v>
      </c>
      <c r="E4662" t="s">
        <v>10</v>
      </c>
      <c r="F4662" t="s">
        <v>11</v>
      </c>
      <c r="G4662" s="6">
        <f>VLOOKUP(F4662,S$11:$T$15, 2, FALSE)</f>
        <v>2503.6022787783868</v>
      </c>
      <c r="H4662" t="s">
        <v>40</v>
      </c>
      <c r="I4662" s="2">
        <v>4259.7</v>
      </c>
      <c r="J4662" t="str">
        <f t="shared" si="652"/>
        <v>&gt;59</v>
      </c>
      <c r="K4662" s="2">
        <f t="shared" si="648"/>
        <v>4685.67</v>
      </c>
      <c r="L4662" s="2">
        <f t="shared" si="653"/>
        <v>4686</v>
      </c>
      <c r="M4662" s="2">
        <f t="shared" si="654"/>
        <v>4686</v>
      </c>
      <c r="N4662" s="2">
        <f t="shared" si="655"/>
        <v>4685</v>
      </c>
      <c r="O4662">
        <f t="shared" si="649"/>
        <v>2022</v>
      </c>
      <c r="P4662" t="str">
        <f t="shared" si="650"/>
        <v>Oct</v>
      </c>
      <c r="Q4662" t="str">
        <f t="shared" si="651"/>
        <v>Oct-2022</v>
      </c>
      <c r="R4662" s="2" t="str">
        <f t="shared" si="656"/>
        <v>ADULTS</v>
      </c>
    </row>
    <row r="4663" spans="1:18" x14ac:dyDescent="0.35">
      <c r="A4663" s="1">
        <v>44874</v>
      </c>
      <c r="B4663" t="s">
        <v>4695</v>
      </c>
      <c r="C4663">
        <v>36</v>
      </c>
      <c r="D4663" t="s">
        <v>21</v>
      </c>
      <c r="E4663" t="s">
        <v>22</v>
      </c>
      <c r="F4663" t="s">
        <v>23</v>
      </c>
      <c r="G4663" s="6">
        <f>VLOOKUP(F4663,S$11:$T$15, 2, FALSE)</f>
        <v>2440.2966694490819</v>
      </c>
      <c r="H4663" t="s">
        <v>17</v>
      </c>
      <c r="I4663" s="2">
        <v>1267.03</v>
      </c>
      <c r="J4663" t="str">
        <f t="shared" si="652"/>
        <v>18-39</v>
      </c>
      <c r="K4663" s="2">
        <f t="shared" si="648"/>
        <v>1393.7330000000002</v>
      </c>
      <c r="L4663" s="2">
        <f t="shared" si="653"/>
        <v>1394</v>
      </c>
      <c r="M4663" s="2">
        <f t="shared" si="654"/>
        <v>1394</v>
      </c>
      <c r="N4663" s="2">
        <f t="shared" si="655"/>
        <v>1393</v>
      </c>
      <c r="O4663">
        <f t="shared" si="649"/>
        <v>2022</v>
      </c>
      <c r="P4663" t="str">
        <f t="shared" si="650"/>
        <v>Nov</v>
      </c>
      <c r="Q4663" t="str">
        <f t="shared" si="651"/>
        <v>Nov-2022</v>
      </c>
      <c r="R4663" s="2" t="str">
        <f t="shared" si="656"/>
        <v>ADULTS</v>
      </c>
    </row>
    <row r="4664" spans="1:18" x14ac:dyDescent="0.35">
      <c r="A4664" s="1">
        <v>44583</v>
      </c>
      <c r="B4664" t="s">
        <v>4696</v>
      </c>
      <c r="C4664">
        <v>2</v>
      </c>
      <c r="D4664" t="s">
        <v>9</v>
      </c>
      <c r="E4664" t="s">
        <v>15</v>
      </c>
      <c r="F4664" t="s">
        <v>16</v>
      </c>
      <c r="G4664" s="6">
        <f>VLOOKUP(F4664,S$11:$T$15, 2, FALSE)</f>
        <v>2509.1716796874998</v>
      </c>
      <c r="H4664" t="s">
        <v>40</v>
      </c>
      <c r="I4664" s="2">
        <v>2828.4</v>
      </c>
      <c r="J4664" t="str">
        <f t="shared" si="652"/>
        <v>0-17</v>
      </c>
      <c r="K4664" s="2">
        <f t="shared" si="648"/>
        <v>3111.2400000000002</v>
      </c>
      <c r="L4664" s="2">
        <f t="shared" si="653"/>
        <v>3111</v>
      </c>
      <c r="M4664" s="2">
        <f t="shared" si="654"/>
        <v>3112</v>
      </c>
      <c r="N4664" s="2">
        <f t="shared" si="655"/>
        <v>3111</v>
      </c>
      <c r="O4664">
        <f t="shared" si="649"/>
        <v>2022</v>
      </c>
      <c r="P4664" t="str">
        <f t="shared" si="650"/>
        <v>Jan</v>
      </c>
      <c r="Q4664" t="str">
        <f t="shared" si="651"/>
        <v>Jan-2022</v>
      </c>
      <c r="R4664" s="2" t="str">
        <f t="shared" si="656"/>
        <v>CHILDREN</v>
      </c>
    </row>
    <row r="4665" spans="1:18" x14ac:dyDescent="0.35">
      <c r="A4665" s="1">
        <v>44861</v>
      </c>
      <c r="B4665" t="s">
        <v>4697</v>
      </c>
      <c r="C4665">
        <v>67</v>
      </c>
      <c r="D4665" t="s">
        <v>21</v>
      </c>
      <c r="E4665" t="s">
        <v>22</v>
      </c>
      <c r="F4665" t="s">
        <v>23</v>
      </c>
      <c r="G4665" s="6">
        <f>VLOOKUP(F4665,S$11:$T$15, 2, FALSE)</f>
        <v>2440.2966694490819</v>
      </c>
      <c r="H4665" t="s">
        <v>40</v>
      </c>
      <c r="I4665" s="2">
        <v>3602.37</v>
      </c>
      <c r="J4665" t="str">
        <f t="shared" si="652"/>
        <v>&gt;59</v>
      </c>
      <c r="K4665" s="2">
        <f t="shared" si="648"/>
        <v>3962.6070000000004</v>
      </c>
      <c r="L4665" s="2">
        <f t="shared" si="653"/>
        <v>3963</v>
      </c>
      <c r="M4665" s="2">
        <f t="shared" si="654"/>
        <v>3963</v>
      </c>
      <c r="N4665" s="2">
        <f t="shared" si="655"/>
        <v>3962</v>
      </c>
      <c r="O4665">
        <f t="shared" si="649"/>
        <v>2022</v>
      </c>
      <c r="P4665" t="str">
        <f t="shared" si="650"/>
        <v>Oct</v>
      </c>
      <c r="Q4665" t="str">
        <f t="shared" si="651"/>
        <v>Oct-2022</v>
      </c>
      <c r="R4665" s="2" t="str">
        <f t="shared" si="656"/>
        <v>ADULTS</v>
      </c>
    </row>
    <row r="4666" spans="1:18" x14ac:dyDescent="0.35">
      <c r="A4666" s="1">
        <v>44857</v>
      </c>
      <c r="B4666" t="s">
        <v>4698</v>
      </c>
      <c r="C4666">
        <v>91</v>
      </c>
      <c r="D4666" t="s">
        <v>14</v>
      </c>
      <c r="E4666" t="s">
        <v>25</v>
      </c>
      <c r="F4666" t="s">
        <v>16</v>
      </c>
      <c r="G4666" s="6">
        <f>VLOOKUP(F4666,S$11:$T$15, 2, FALSE)</f>
        <v>2509.1716796874998</v>
      </c>
      <c r="H4666" t="s">
        <v>37</v>
      </c>
      <c r="I4666" s="2">
        <v>4998.47</v>
      </c>
      <c r="J4666" t="str">
        <f t="shared" si="652"/>
        <v>&gt;59</v>
      </c>
      <c r="K4666" s="2">
        <f t="shared" si="648"/>
        <v>5498.3170000000009</v>
      </c>
      <c r="L4666" s="2">
        <f t="shared" si="653"/>
        <v>5498</v>
      </c>
      <c r="M4666" s="2">
        <f t="shared" si="654"/>
        <v>5499</v>
      </c>
      <c r="N4666" s="2">
        <f t="shared" si="655"/>
        <v>5498</v>
      </c>
      <c r="O4666">
        <f t="shared" si="649"/>
        <v>2022</v>
      </c>
      <c r="P4666" t="str">
        <f t="shared" si="650"/>
        <v>Oct</v>
      </c>
      <c r="Q4666" t="str">
        <f t="shared" si="651"/>
        <v>Oct-2022</v>
      </c>
      <c r="R4666" s="2" t="str">
        <f t="shared" si="656"/>
        <v>ADULTS</v>
      </c>
    </row>
    <row r="4667" spans="1:18" x14ac:dyDescent="0.35">
      <c r="A4667" s="1">
        <v>45284</v>
      </c>
      <c r="B4667" t="s">
        <v>4699</v>
      </c>
      <c r="C4667">
        <v>87</v>
      </c>
      <c r="D4667" t="s">
        <v>9</v>
      </c>
      <c r="E4667" t="s">
        <v>35</v>
      </c>
      <c r="F4667" t="s">
        <v>30</v>
      </c>
      <c r="G4667" s="6">
        <f>VLOOKUP(F4667,S$11:$T$15, 2, FALSE)</f>
        <v>2496.7676064257025</v>
      </c>
      <c r="H4667" t="s">
        <v>28</v>
      </c>
      <c r="I4667" s="2">
        <v>2886.35</v>
      </c>
      <c r="J4667" t="str">
        <f t="shared" si="652"/>
        <v>&gt;59</v>
      </c>
      <c r="K4667" s="2">
        <f t="shared" si="648"/>
        <v>3174.9850000000001</v>
      </c>
      <c r="L4667" s="2">
        <f t="shared" si="653"/>
        <v>3175</v>
      </c>
      <c r="M4667" s="2">
        <f t="shared" si="654"/>
        <v>3175</v>
      </c>
      <c r="N4667" s="2">
        <f t="shared" si="655"/>
        <v>3174</v>
      </c>
      <c r="O4667">
        <f t="shared" si="649"/>
        <v>2023</v>
      </c>
      <c r="P4667" t="str">
        <f t="shared" si="650"/>
        <v>Dec</v>
      </c>
      <c r="Q4667" t="str">
        <f t="shared" si="651"/>
        <v>Dec-2023</v>
      </c>
      <c r="R4667" s="2" t="str">
        <f t="shared" si="656"/>
        <v>ADULTS</v>
      </c>
    </row>
    <row r="4668" spans="1:18" x14ac:dyDescent="0.35">
      <c r="A4668" s="1">
        <v>44738</v>
      </c>
      <c r="B4668" t="s">
        <v>4700</v>
      </c>
      <c r="C4668">
        <v>95</v>
      </c>
      <c r="D4668" t="s">
        <v>21</v>
      </c>
      <c r="E4668" t="s">
        <v>25</v>
      </c>
      <c r="F4668" t="s">
        <v>11</v>
      </c>
      <c r="G4668" s="6">
        <f>VLOOKUP(F4668,S$11:$T$15, 2, FALSE)</f>
        <v>2503.6022787783868</v>
      </c>
      <c r="H4668" t="s">
        <v>12</v>
      </c>
      <c r="I4668" s="2">
        <v>3981.35</v>
      </c>
      <c r="J4668" t="str">
        <f t="shared" si="652"/>
        <v>&gt;59</v>
      </c>
      <c r="K4668" s="2">
        <f t="shared" si="648"/>
        <v>4379.4850000000006</v>
      </c>
      <c r="L4668" s="2">
        <f t="shared" si="653"/>
        <v>4379</v>
      </c>
      <c r="M4668" s="2">
        <f t="shared" si="654"/>
        <v>4380</v>
      </c>
      <c r="N4668" s="2">
        <f t="shared" si="655"/>
        <v>4379</v>
      </c>
      <c r="O4668">
        <f t="shared" si="649"/>
        <v>2022</v>
      </c>
      <c r="P4668" t="str">
        <f t="shared" si="650"/>
        <v>Jun</v>
      </c>
      <c r="Q4668" t="str">
        <f t="shared" si="651"/>
        <v>Jun-2022</v>
      </c>
      <c r="R4668" s="2" t="str">
        <f t="shared" si="656"/>
        <v>ADULTS</v>
      </c>
    </row>
    <row r="4669" spans="1:18" x14ac:dyDescent="0.35">
      <c r="A4669" s="1">
        <v>45216</v>
      </c>
      <c r="B4669" t="s">
        <v>4701</v>
      </c>
      <c r="C4669">
        <v>25</v>
      </c>
      <c r="D4669" t="s">
        <v>21</v>
      </c>
      <c r="E4669" t="s">
        <v>10</v>
      </c>
      <c r="F4669" t="s">
        <v>30</v>
      </c>
      <c r="G4669" s="6">
        <f>VLOOKUP(F4669,S$11:$T$15, 2, FALSE)</f>
        <v>2496.7676064257025</v>
      </c>
      <c r="H4669" t="s">
        <v>40</v>
      </c>
      <c r="I4669" s="2">
        <v>584.48</v>
      </c>
      <c r="J4669" t="str">
        <f t="shared" si="652"/>
        <v>18-39</v>
      </c>
      <c r="K4669" s="2">
        <f t="shared" si="648"/>
        <v>642.92800000000011</v>
      </c>
      <c r="L4669" s="2">
        <f t="shared" si="653"/>
        <v>643</v>
      </c>
      <c r="M4669" s="2">
        <f t="shared" si="654"/>
        <v>643</v>
      </c>
      <c r="N4669" s="2">
        <f t="shared" si="655"/>
        <v>642</v>
      </c>
      <c r="O4669">
        <f t="shared" si="649"/>
        <v>2023</v>
      </c>
      <c r="P4669" t="str">
        <f t="shared" si="650"/>
        <v>Oct</v>
      </c>
      <c r="Q4669" t="str">
        <f t="shared" si="651"/>
        <v>Oct-2023</v>
      </c>
      <c r="R4669" s="2" t="str">
        <f t="shared" si="656"/>
        <v>ADULTS</v>
      </c>
    </row>
    <row r="4670" spans="1:18" x14ac:dyDescent="0.35">
      <c r="A4670" s="1">
        <v>44683</v>
      </c>
      <c r="B4670" t="s">
        <v>4702</v>
      </c>
      <c r="C4670">
        <v>96</v>
      </c>
      <c r="D4670" t="s">
        <v>9</v>
      </c>
      <c r="E4670" t="s">
        <v>22</v>
      </c>
      <c r="F4670" t="s">
        <v>16</v>
      </c>
      <c r="G4670" s="6">
        <f>VLOOKUP(F4670,S$11:$T$15, 2, FALSE)</f>
        <v>2509.1716796874998</v>
      </c>
      <c r="H4670" t="s">
        <v>28</v>
      </c>
      <c r="I4670" s="2">
        <v>4300.07</v>
      </c>
      <c r="J4670" t="str">
        <f t="shared" si="652"/>
        <v>&gt;59</v>
      </c>
      <c r="K4670" s="2">
        <f t="shared" si="648"/>
        <v>4730.0770000000002</v>
      </c>
      <c r="L4670" s="2">
        <f t="shared" si="653"/>
        <v>4730</v>
      </c>
      <c r="M4670" s="2">
        <f t="shared" si="654"/>
        <v>4731</v>
      </c>
      <c r="N4670" s="2">
        <f t="shared" si="655"/>
        <v>4730</v>
      </c>
      <c r="O4670">
        <f t="shared" si="649"/>
        <v>2022</v>
      </c>
      <c r="P4670" t="str">
        <f t="shared" si="650"/>
        <v>May</v>
      </c>
      <c r="Q4670" t="str">
        <f t="shared" si="651"/>
        <v>May-2022</v>
      </c>
      <c r="R4670" s="2" t="str">
        <f t="shared" si="656"/>
        <v>ADULTS</v>
      </c>
    </row>
    <row r="4671" spans="1:18" x14ac:dyDescent="0.35">
      <c r="A4671" s="1">
        <v>44784</v>
      </c>
      <c r="B4671" t="s">
        <v>4703</v>
      </c>
      <c r="C4671">
        <v>13</v>
      </c>
      <c r="D4671" t="s">
        <v>9</v>
      </c>
      <c r="E4671" t="s">
        <v>22</v>
      </c>
      <c r="F4671" t="s">
        <v>16</v>
      </c>
      <c r="G4671" s="6">
        <f>VLOOKUP(F4671,S$11:$T$15, 2, FALSE)</f>
        <v>2509.1716796874998</v>
      </c>
      <c r="H4671" t="s">
        <v>17</v>
      </c>
      <c r="I4671" s="2">
        <v>2847.11</v>
      </c>
      <c r="J4671" t="str">
        <f t="shared" si="652"/>
        <v>0-17</v>
      </c>
      <c r="K4671" s="2">
        <f t="shared" si="648"/>
        <v>3131.8210000000004</v>
      </c>
      <c r="L4671" s="2">
        <f t="shared" si="653"/>
        <v>3132</v>
      </c>
      <c r="M4671" s="2">
        <f t="shared" si="654"/>
        <v>3132</v>
      </c>
      <c r="N4671" s="2">
        <f t="shared" si="655"/>
        <v>3131</v>
      </c>
      <c r="O4671">
        <f t="shared" si="649"/>
        <v>2022</v>
      </c>
      <c r="P4671" t="str">
        <f t="shared" si="650"/>
        <v>Aug</v>
      </c>
      <c r="Q4671" t="str">
        <f t="shared" si="651"/>
        <v>Aug-2022</v>
      </c>
      <c r="R4671" s="2" t="str">
        <f t="shared" si="656"/>
        <v>CHILDREN</v>
      </c>
    </row>
    <row r="4672" spans="1:18" x14ac:dyDescent="0.35">
      <c r="A4672" s="1">
        <v>45197</v>
      </c>
      <c r="B4672" t="s">
        <v>4704</v>
      </c>
      <c r="C4672">
        <v>88</v>
      </c>
      <c r="D4672" t="s">
        <v>21</v>
      </c>
      <c r="E4672" t="s">
        <v>22</v>
      </c>
      <c r="F4672" t="s">
        <v>30</v>
      </c>
      <c r="G4672" s="6">
        <f>VLOOKUP(F4672,S$11:$T$15, 2, FALSE)</f>
        <v>2496.7676064257025</v>
      </c>
      <c r="H4672" t="s">
        <v>37</v>
      </c>
      <c r="I4672" s="2">
        <v>483.3</v>
      </c>
      <c r="J4672" t="str">
        <f t="shared" si="652"/>
        <v>&gt;59</v>
      </c>
      <c r="K4672" s="2">
        <f t="shared" si="648"/>
        <v>531.63000000000011</v>
      </c>
      <c r="L4672" s="2">
        <f t="shared" si="653"/>
        <v>532</v>
      </c>
      <c r="M4672" s="2">
        <f t="shared" si="654"/>
        <v>532</v>
      </c>
      <c r="N4672" s="2">
        <f t="shared" si="655"/>
        <v>531</v>
      </c>
      <c r="O4672">
        <f t="shared" si="649"/>
        <v>2023</v>
      </c>
      <c r="P4672" t="str">
        <f t="shared" si="650"/>
        <v>Sep</v>
      </c>
      <c r="Q4672" t="str">
        <f t="shared" si="651"/>
        <v>Sep-2023</v>
      </c>
      <c r="R4672" s="2" t="str">
        <f t="shared" si="656"/>
        <v>ADULTS</v>
      </c>
    </row>
    <row r="4673" spans="1:18" x14ac:dyDescent="0.35">
      <c r="A4673" s="1">
        <v>45089</v>
      </c>
      <c r="B4673" t="s">
        <v>4705</v>
      </c>
      <c r="C4673">
        <v>62</v>
      </c>
      <c r="D4673" t="s">
        <v>14</v>
      </c>
      <c r="E4673" t="s">
        <v>25</v>
      </c>
      <c r="F4673" t="s">
        <v>23</v>
      </c>
      <c r="G4673" s="6">
        <f>VLOOKUP(F4673,S$11:$T$15, 2, FALSE)</f>
        <v>2440.2966694490819</v>
      </c>
      <c r="H4673" t="s">
        <v>28</v>
      </c>
      <c r="I4673" s="2">
        <v>4256.8900000000003</v>
      </c>
      <c r="J4673" t="str">
        <f t="shared" si="652"/>
        <v>&gt;59</v>
      </c>
      <c r="K4673" s="2">
        <f t="shared" si="648"/>
        <v>4682.5790000000006</v>
      </c>
      <c r="L4673" s="2">
        <f t="shared" si="653"/>
        <v>4683</v>
      </c>
      <c r="M4673" s="2">
        <f t="shared" si="654"/>
        <v>4683</v>
      </c>
      <c r="N4673" s="2">
        <f t="shared" si="655"/>
        <v>4682</v>
      </c>
      <c r="O4673">
        <f t="shared" si="649"/>
        <v>2023</v>
      </c>
      <c r="P4673" t="str">
        <f t="shared" si="650"/>
        <v>Jun</v>
      </c>
      <c r="Q4673" t="str">
        <f t="shared" si="651"/>
        <v>Jun-2023</v>
      </c>
      <c r="R4673" s="2" t="str">
        <f t="shared" si="656"/>
        <v>ADULTS</v>
      </c>
    </row>
    <row r="4674" spans="1:18" x14ac:dyDescent="0.35">
      <c r="A4674" s="1">
        <v>44944</v>
      </c>
      <c r="B4674" t="s">
        <v>4706</v>
      </c>
      <c r="C4674">
        <v>54</v>
      </c>
      <c r="D4674" t="s">
        <v>9</v>
      </c>
      <c r="E4674" t="s">
        <v>15</v>
      </c>
      <c r="F4674" t="s">
        <v>23</v>
      </c>
      <c r="G4674" s="6">
        <f>VLOOKUP(F4674,S$11:$T$15, 2, FALSE)</f>
        <v>2440.2966694490819</v>
      </c>
      <c r="H4674" t="s">
        <v>12</v>
      </c>
      <c r="I4674" s="2">
        <v>2351.0500000000002</v>
      </c>
      <c r="J4674" t="str">
        <f t="shared" si="652"/>
        <v>40-59</v>
      </c>
      <c r="K4674" s="2">
        <f t="shared" ref="K4674:K4737" si="657">I4674*1.1</f>
        <v>2586.1550000000002</v>
      </c>
      <c r="L4674" s="2">
        <f t="shared" si="653"/>
        <v>2586</v>
      </c>
      <c r="M4674" s="2">
        <f t="shared" si="654"/>
        <v>2587</v>
      </c>
      <c r="N4674" s="2">
        <f t="shared" si="655"/>
        <v>2586</v>
      </c>
      <c r="O4674">
        <f t="shared" ref="O4674:O4737" si="658">YEAR(A4674)</f>
        <v>2023</v>
      </c>
      <c r="P4674" t="str">
        <f t="shared" ref="P4674:P4737" si="659">TEXT(A4674, "MMM")</f>
        <v>Jan</v>
      </c>
      <c r="Q4674" t="str">
        <f t="shared" ref="Q4674:Q4737" si="660">TEXT(A4674, "MMM-YYYY")</f>
        <v>Jan-2023</v>
      </c>
      <c r="R4674" s="2" t="str">
        <f t="shared" si="656"/>
        <v>ADULTS</v>
      </c>
    </row>
    <row r="4675" spans="1:18" x14ac:dyDescent="0.35">
      <c r="A4675" s="1">
        <v>45204</v>
      </c>
      <c r="B4675" t="s">
        <v>4707</v>
      </c>
      <c r="C4675">
        <v>6</v>
      </c>
      <c r="D4675" t="s">
        <v>21</v>
      </c>
      <c r="E4675" t="s">
        <v>15</v>
      </c>
      <c r="F4675" t="s">
        <v>30</v>
      </c>
      <c r="G4675" s="6">
        <f>VLOOKUP(F4675,S$11:$T$15, 2, FALSE)</f>
        <v>2496.7676064257025</v>
      </c>
      <c r="H4675" t="s">
        <v>12</v>
      </c>
      <c r="I4675" s="2">
        <v>1757.96</v>
      </c>
      <c r="J4675" t="str">
        <f t="shared" ref="J4675:J4738" si="661">IF(C4675&lt;=17,"0-17",IF(C4675&lt;=39, "18-39", IF(C4675&lt;=59, "40-59", "&gt;59")))</f>
        <v>0-17</v>
      </c>
      <c r="K4675" s="2">
        <f t="shared" si="657"/>
        <v>1933.7560000000001</v>
      </c>
      <c r="L4675" s="2">
        <f t="shared" ref="L4675:L4738" si="662">ROUND(K4675, 0)</f>
        <v>1934</v>
      </c>
      <c r="M4675" s="2">
        <f t="shared" ref="M4675:M4738" si="663">ROUNDUP(K4675, 0)</f>
        <v>1934</v>
      </c>
      <c r="N4675" s="2">
        <f t="shared" ref="N4675:N4738" si="664">ROUNDDOWN(K4675,0)</f>
        <v>1933</v>
      </c>
      <c r="O4675">
        <f t="shared" si="658"/>
        <v>2023</v>
      </c>
      <c r="P4675" t="str">
        <f t="shared" si="659"/>
        <v>Oct</v>
      </c>
      <c r="Q4675" t="str">
        <f t="shared" si="660"/>
        <v>Oct-2023</v>
      </c>
      <c r="R4675" s="2" t="str">
        <f t="shared" ref="R4675:R4738" si="665">IF(C4675&gt;=18, "ADULTS", "CHILDREN")</f>
        <v>CHILDREN</v>
      </c>
    </row>
    <row r="4676" spans="1:18" x14ac:dyDescent="0.35">
      <c r="A4676" s="1">
        <v>44858</v>
      </c>
      <c r="B4676" t="s">
        <v>4708</v>
      </c>
      <c r="C4676">
        <v>10</v>
      </c>
      <c r="D4676" t="s">
        <v>21</v>
      </c>
      <c r="E4676" t="s">
        <v>35</v>
      </c>
      <c r="F4676" t="s">
        <v>23</v>
      </c>
      <c r="G4676" s="6">
        <f>VLOOKUP(F4676,S$11:$T$15, 2, FALSE)</f>
        <v>2440.2966694490819</v>
      </c>
      <c r="H4676" t="s">
        <v>12</v>
      </c>
      <c r="I4676" s="2">
        <v>4672.05</v>
      </c>
      <c r="J4676" t="str">
        <f t="shared" si="661"/>
        <v>0-17</v>
      </c>
      <c r="K4676" s="2">
        <f t="shared" si="657"/>
        <v>5139.255000000001</v>
      </c>
      <c r="L4676" s="2">
        <f t="shared" si="662"/>
        <v>5139</v>
      </c>
      <c r="M4676" s="2">
        <f t="shared" si="663"/>
        <v>5140</v>
      </c>
      <c r="N4676" s="2">
        <f t="shared" si="664"/>
        <v>5139</v>
      </c>
      <c r="O4676">
        <f t="shared" si="658"/>
        <v>2022</v>
      </c>
      <c r="P4676" t="str">
        <f t="shared" si="659"/>
        <v>Oct</v>
      </c>
      <c r="Q4676" t="str">
        <f t="shared" si="660"/>
        <v>Oct-2022</v>
      </c>
      <c r="R4676" s="2" t="str">
        <f t="shared" si="665"/>
        <v>CHILDREN</v>
      </c>
    </row>
    <row r="4677" spans="1:18" x14ac:dyDescent="0.35">
      <c r="A4677" s="1">
        <v>44933</v>
      </c>
      <c r="B4677" t="s">
        <v>4709</v>
      </c>
      <c r="C4677">
        <v>39</v>
      </c>
      <c r="D4677" t="s">
        <v>21</v>
      </c>
      <c r="E4677" t="s">
        <v>15</v>
      </c>
      <c r="F4677" t="s">
        <v>16</v>
      </c>
      <c r="G4677" s="6">
        <f>VLOOKUP(F4677,S$11:$T$15, 2, FALSE)</f>
        <v>2509.1716796874998</v>
      </c>
      <c r="H4677" t="s">
        <v>17</v>
      </c>
      <c r="I4677" s="2">
        <v>4193.45</v>
      </c>
      <c r="J4677" t="str">
        <f t="shared" si="661"/>
        <v>18-39</v>
      </c>
      <c r="K4677" s="2">
        <f t="shared" si="657"/>
        <v>4612.7950000000001</v>
      </c>
      <c r="L4677" s="2">
        <f t="shared" si="662"/>
        <v>4613</v>
      </c>
      <c r="M4677" s="2">
        <f t="shared" si="663"/>
        <v>4613</v>
      </c>
      <c r="N4677" s="2">
        <f t="shared" si="664"/>
        <v>4612</v>
      </c>
      <c r="O4677">
        <f t="shared" si="658"/>
        <v>2023</v>
      </c>
      <c r="P4677" t="str">
        <f t="shared" si="659"/>
        <v>Jan</v>
      </c>
      <c r="Q4677" t="str">
        <f t="shared" si="660"/>
        <v>Jan-2023</v>
      </c>
      <c r="R4677" s="2" t="str">
        <f t="shared" si="665"/>
        <v>ADULTS</v>
      </c>
    </row>
    <row r="4678" spans="1:18" x14ac:dyDescent="0.35">
      <c r="A4678" s="1">
        <v>45290</v>
      </c>
      <c r="B4678" t="s">
        <v>4710</v>
      </c>
      <c r="C4678">
        <v>88</v>
      </c>
      <c r="D4678" t="s">
        <v>14</v>
      </c>
      <c r="E4678" t="s">
        <v>35</v>
      </c>
      <c r="F4678" t="s">
        <v>16</v>
      </c>
      <c r="G4678" s="6">
        <f>VLOOKUP(F4678,S$11:$T$15, 2, FALSE)</f>
        <v>2509.1716796874998</v>
      </c>
      <c r="H4678" t="s">
        <v>17</v>
      </c>
      <c r="I4678" s="2">
        <v>3446.25</v>
      </c>
      <c r="J4678" t="str">
        <f t="shared" si="661"/>
        <v>&gt;59</v>
      </c>
      <c r="K4678" s="2">
        <f t="shared" si="657"/>
        <v>3790.8750000000005</v>
      </c>
      <c r="L4678" s="2">
        <f t="shared" si="662"/>
        <v>3791</v>
      </c>
      <c r="M4678" s="2">
        <f t="shared" si="663"/>
        <v>3791</v>
      </c>
      <c r="N4678" s="2">
        <f t="shared" si="664"/>
        <v>3790</v>
      </c>
      <c r="O4678">
        <f t="shared" si="658"/>
        <v>2023</v>
      </c>
      <c r="P4678" t="str">
        <f t="shared" si="659"/>
        <v>Dec</v>
      </c>
      <c r="Q4678" t="str">
        <f t="shared" si="660"/>
        <v>Dec-2023</v>
      </c>
      <c r="R4678" s="2" t="str">
        <f t="shared" si="665"/>
        <v>ADULTS</v>
      </c>
    </row>
    <row r="4679" spans="1:18" x14ac:dyDescent="0.35">
      <c r="A4679" s="1">
        <v>44871</v>
      </c>
      <c r="B4679" t="s">
        <v>4711</v>
      </c>
      <c r="C4679">
        <v>97</v>
      </c>
      <c r="D4679" t="s">
        <v>21</v>
      </c>
      <c r="E4679" t="s">
        <v>15</v>
      </c>
      <c r="F4679" t="s">
        <v>16</v>
      </c>
      <c r="G4679" s="6">
        <f>VLOOKUP(F4679,S$11:$T$15, 2, FALSE)</f>
        <v>2509.1716796874998</v>
      </c>
      <c r="H4679" t="s">
        <v>40</v>
      </c>
      <c r="I4679" s="2">
        <v>623.19000000000005</v>
      </c>
      <c r="J4679" t="str">
        <f t="shared" si="661"/>
        <v>&gt;59</v>
      </c>
      <c r="K4679" s="2">
        <f t="shared" si="657"/>
        <v>685.50900000000013</v>
      </c>
      <c r="L4679" s="2">
        <f t="shared" si="662"/>
        <v>686</v>
      </c>
      <c r="M4679" s="2">
        <f t="shared" si="663"/>
        <v>686</v>
      </c>
      <c r="N4679" s="2">
        <f t="shared" si="664"/>
        <v>685</v>
      </c>
      <c r="O4679">
        <f t="shared" si="658"/>
        <v>2022</v>
      </c>
      <c r="P4679" t="str">
        <f t="shared" si="659"/>
        <v>Nov</v>
      </c>
      <c r="Q4679" t="str">
        <f t="shared" si="660"/>
        <v>Nov-2022</v>
      </c>
      <c r="R4679" s="2" t="str">
        <f t="shared" si="665"/>
        <v>ADULTS</v>
      </c>
    </row>
    <row r="4680" spans="1:18" x14ac:dyDescent="0.35">
      <c r="A4680" s="1">
        <v>44636</v>
      </c>
      <c r="B4680" t="s">
        <v>4712</v>
      </c>
      <c r="C4680">
        <v>90</v>
      </c>
      <c r="D4680" t="s">
        <v>9</v>
      </c>
      <c r="E4680" t="s">
        <v>25</v>
      </c>
      <c r="F4680" t="s">
        <v>23</v>
      </c>
      <c r="G4680" s="6">
        <f>VLOOKUP(F4680,S$11:$T$15, 2, FALSE)</f>
        <v>2440.2966694490819</v>
      </c>
      <c r="H4680" t="s">
        <v>37</v>
      </c>
      <c r="I4680" s="2">
        <v>84.89</v>
      </c>
      <c r="J4680" t="str">
        <f t="shared" si="661"/>
        <v>&gt;59</v>
      </c>
      <c r="K4680" s="2">
        <f t="shared" si="657"/>
        <v>93.379000000000005</v>
      </c>
      <c r="L4680" s="2">
        <f t="shared" si="662"/>
        <v>93</v>
      </c>
      <c r="M4680" s="2">
        <f t="shared" si="663"/>
        <v>94</v>
      </c>
      <c r="N4680" s="2">
        <f t="shared" si="664"/>
        <v>93</v>
      </c>
      <c r="O4680">
        <f t="shared" si="658"/>
        <v>2022</v>
      </c>
      <c r="P4680" t="str">
        <f t="shared" si="659"/>
        <v>Mar</v>
      </c>
      <c r="Q4680" t="str">
        <f t="shared" si="660"/>
        <v>Mar-2022</v>
      </c>
      <c r="R4680" s="2" t="str">
        <f t="shared" si="665"/>
        <v>ADULTS</v>
      </c>
    </row>
    <row r="4681" spans="1:18" x14ac:dyDescent="0.35">
      <c r="A4681" s="1">
        <v>44873</v>
      </c>
      <c r="B4681" t="s">
        <v>4713</v>
      </c>
      <c r="C4681">
        <v>74</v>
      </c>
      <c r="D4681" t="s">
        <v>14</v>
      </c>
      <c r="E4681" t="s">
        <v>22</v>
      </c>
      <c r="F4681" t="s">
        <v>16</v>
      </c>
      <c r="G4681" s="6">
        <f>VLOOKUP(F4681,S$11:$T$15, 2, FALSE)</f>
        <v>2509.1716796874998</v>
      </c>
      <c r="H4681" t="s">
        <v>12</v>
      </c>
      <c r="I4681" s="2">
        <v>970.16</v>
      </c>
      <c r="J4681" t="str">
        <f t="shared" si="661"/>
        <v>&gt;59</v>
      </c>
      <c r="K4681" s="2">
        <f t="shared" si="657"/>
        <v>1067.1760000000002</v>
      </c>
      <c r="L4681" s="2">
        <f t="shared" si="662"/>
        <v>1067</v>
      </c>
      <c r="M4681" s="2">
        <f t="shared" si="663"/>
        <v>1068</v>
      </c>
      <c r="N4681" s="2">
        <f t="shared" si="664"/>
        <v>1067</v>
      </c>
      <c r="O4681">
        <f t="shared" si="658"/>
        <v>2022</v>
      </c>
      <c r="P4681" t="str">
        <f t="shared" si="659"/>
        <v>Nov</v>
      </c>
      <c r="Q4681" t="str">
        <f t="shared" si="660"/>
        <v>Nov-2022</v>
      </c>
      <c r="R4681" s="2" t="str">
        <f t="shared" si="665"/>
        <v>ADULTS</v>
      </c>
    </row>
    <row r="4682" spans="1:18" x14ac:dyDescent="0.35">
      <c r="A4682" s="1">
        <v>44784</v>
      </c>
      <c r="B4682" t="s">
        <v>4714</v>
      </c>
      <c r="C4682">
        <v>44</v>
      </c>
      <c r="D4682" t="s">
        <v>14</v>
      </c>
      <c r="E4682" t="s">
        <v>33</v>
      </c>
      <c r="F4682" t="s">
        <v>30</v>
      </c>
      <c r="G4682" s="6">
        <f>VLOOKUP(F4682,S$11:$T$15, 2, FALSE)</f>
        <v>2496.7676064257025</v>
      </c>
      <c r="H4682" t="s">
        <v>28</v>
      </c>
      <c r="I4682" s="2">
        <v>563.27</v>
      </c>
      <c r="J4682" t="str">
        <f t="shared" si="661"/>
        <v>40-59</v>
      </c>
      <c r="K4682" s="2">
        <f t="shared" si="657"/>
        <v>619.59699999999998</v>
      </c>
      <c r="L4682" s="2">
        <f t="shared" si="662"/>
        <v>620</v>
      </c>
      <c r="M4682" s="2">
        <f t="shared" si="663"/>
        <v>620</v>
      </c>
      <c r="N4682" s="2">
        <f t="shared" si="664"/>
        <v>619</v>
      </c>
      <c r="O4682">
        <f t="shared" si="658"/>
        <v>2022</v>
      </c>
      <c r="P4682" t="str">
        <f t="shared" si="659"/>
        <v>Aug</v>
      </c>
      <c r="Q4682" t="str">
        <f t="shared" si="660"/>
        <v>Aug-2022</v>
      </c>
      <c r="R4682" s="2" t="str">
        <f t="shared" si="665"/>
        <v>ADULTS</v>
      </c>
    </row>
    <row r="4683" spans="1:18" x14ac:dyDescent="0.35">
      <c r="A4683" s="1">
        <v>44709</v>
      </c>
      <c r="B4683" t="s">
        <v>4715</v>
      </c>
      <c r="C4683">
        <v>81</v>
      </c>
      <c r="D4683" t="s">
        <v>9</v>
      </c>
      <c r="E4683" t="s">
        <v>15</v>
      </c>
      <c r="F4683" t="s">
        <v>16</v>
      </c>
      <c r="G4683" s="6">
        <f>VLOOKUP(F4683,S$11:$T$15, 2, FALSE)</f>
        <v>2509.1716796874998</v>
      </c>
      <c r="H4683" t="s">
        <v>40</v>
      </c>
      <c r="I4683" s="2">
        <v>2443.8200000000002</v>
      </c>
      <c r="J4683" t="str">
        <f t="shared" si="661"/>
        <v>&gt;59</v>
      </c>
      <c r="K4683" s="2">
        <f t="shared" si="657"/>
        <v>2688.2020000000002</v>
      </c>
      <c r="L4683" s="2">
        <f t="shared" si="662"/>
        <v>2688</v>
      </c>
      <c r="M4683" s="2">
        <f t="shared" si="663"/>
        <v>2689</v>
      </c>
      <c r="N4683" s="2">
        <f t="shared" si="664"/>
        <v>2688</v>
      </c>
      <c r="O4683">
        <f t="shared" si="658"/>
        <v>2022</v>
      </c>
      <c r="P4683" t="str">
        <f t="shared" si="659"/>
        <v>May</v>
      </c>
      <c r="Q4683" t="str">
        <f t="shared" si="660"/>
        <v>May-2022</v>
      </c>
      <c r="R4683" s="2" t="str">
        <f t="shared" si="665"/>
        <v>ADULTS</v>
      </c>
    </row>
    <row r="4684" spans="1:18" x14ac:dyDescent="0.35">
      <c r="A4684" s="1">
        <v>44756</v>
      </c>
      <c r="B4684" t="s">
        <v>4716</v>
      </c>
      <c r="C4684">
        <v>26</v>
      </c>
      <c r="D4684" t="s">
        <v>14</v>
      </c>
      <c r="E4684" t="s">
        <v>25</v>
      </c>
      <c r="F4684" t="s">
        <v>23</v>
      </c>
      <c r="G4684" s="6">
        <f>VLOOKUP(F4684,S$11:$T$15, 2, FALSE)</f>
        <v>2440.2966694490819</v>
      </c>
      <c r="H4684" t="s">
        <v>12</v>
      </c>
      <c r="I4684" s="2">
        <v>4935.3</v>
      </c>
      <c r="J4684" t="str">
        <f t="shared" si="661"/>
        <v>18-39</v>
      </c>
      <c r="K4684" s="2">
        <f t="shared" si="657"/>
        <v>5428.8300000000008</v>
      </c>
      <c r="L4684" s="2">
        <f t="shared" si="662"/>
        <v>5429</v>
      </c>
      <c r="M4684" s="2">
        <f t="shared" si="663"/>
        <v>5429</v>
      </c>
      <c r="N4684" s="2">
        <f t="shared" si="664"/>
        <v>5428</v>
      </c>
      <c r="O4684">
        <f t="shared" si="658"/>
        <v>2022</v>
      </c>
      <c r="P4684" t="str">
        <f t="shared" si="659"/>
        <v>Jul</v>
      </c>
      <c r="Q4684" t="str">
        <f t="shared" si="660"/>
        <v>Jul-2022</v>
      </c>
      <c r="R4684" s="2" t="str">
        <f t="shared" si="665"/>
        <v>ADULTS</v>
      </c>
    </row>
    <row r="4685" spans="1:18" x14ac:dyDescent="0.35">
      <c r="A4685" s="1">
        <v>45116</v>
      </c>
      <c r="B4685" t="s">
        <v>4717</v>
      </c>
      <c r="C4685">
        <v>96</v>
      </c>
      <c r="D4685" t="s">
        <v>14</v>
      </c>
      <c r="E4685" t="s">
        <v>19</v>
      </c>
      <c r="F4685" t="s">
        <v>30</v>
      </c>
      <c r="G4685" s="6">
        <f>VLOOKUP(F4685,S$11:$T$15, 2, FALSE)</f>
        <v>2496.7676064257025</v>
      </c>
      <c r="H4685" t="s">
        <v>17</v>
      </c>
      <c r="I4685" s="2">
        <v>624.54</v>
      </c>
      <c r="J4685" t="str">
        <f t="shared" si="661"/>
        <v>&gt;59</v>
      </c>
      <c r="K4685" s="2">
        <f t="shared" si="657"/>
        <v>686.99400000000003</v>
      </c>
      <c r="L4685" s="2">
        <f t="shared" si="662"/>
        <v>687</v>
      </c>
      <c r="M4685" s="2">
        <f t="shared" si="663"/>
        <v>687</v>
      </c>
      <c r="N4685" s="2">
        <f t="shared" si="664"/>
        <v>686</v>
      </c>
      <c r="O4685">
        <f t="shared" si="658"/>
        <v>2023</v>
      </c>
      <c r="P4685" t="str">
        <f t="shared" si="659"/>
        <v>Jul</v>
      </c>
      <c r="Q4685" t="str">
        <f t="shared" si="660"/>
        <v>Jul-2023</v>
      </c>
      <c r="R4685" s="2" t="str">
        <f t="shared" si="665"/>
        <v>ADULTS</v>
      </c>
    </row>
    <row r="4686" spans="1:18" x14ac:dyDescent="0.35">
      <c r="A4686" s="1">
        <v>44966</v>
      </c>
      <c r="B4686" t="s">
        <v>4718</v>
      </c>
      <c r="C4686">
        <v>20</v>
      </c>
      <c r="D4686" t="s">
        <v>14</v>
      </c>
      <c r="E4686" t="s">
        <v>22</v>
      </c>
      <c r="F4686" t="s">
        <v>23</v>
      </c>
      <c r="G4686" s="6">
        <f>VLOOKUP(F4686,S$11:$T$15, 2, FALSE)</f>
        <v>2440.2966694490819</v>
      </c>
      <c r="H4686" t="s">
        <v>37</v>
      </c>
      <c r="I4686" s="2">
        <v>921.78</v>
      </c>
      <c r="J4686" t="str">
        <f t="shared" si="661"/>
        <v>18-39</v>
      </c>
      <c r="K4686" s="2">
        <f t="shared" si="657"/>
        <v>1013.9580000000001</v>
      </c>
      <c r="L4686" s="2">
        <f t="shared" si="662"/>
        <v>1014</v>
      </c>
      <c r="M4686" s="2">
        <f t="shared" si="663"/>
        <v>1014</v>
      </c>
      <c r="N4686" s="2">
        <f t="shared" si="664"/>
        <v>1013</v>
      </c>
      <c r="O4686">
        <f t="shared" si="658"/>
        <v>2023</v>
      </c>
      <c r="P4686" t="str">
        <f t="shared" si="659"/>
        <v>Feb</v>
      </c>
      <c r="Q4686" t="str">
        <f t="shared" si="660"/>
        <v>Feb-2023</v>
      </c>
      <c r="R4686" s="2" t="str">
        <f t="shared" si="665"/>
        <v>ADULTS</v>
      </c>
    </row>
    <row r="4687" spans="1:18" x14ac:dyDescent="0.35">
      <c r="A4687" s="1">
        <v>45151</v>
      </c>
      <c r="B4687" t="s">
        <v>4719</v>
      </c>
      <c r="C4687">
        <v>71</v>
      </c>
      <c r="D4687" t="s">
        <v>14</v>
      </c>
      <c r="E4687" t="s">
        <v>22</v>
      </c>
      <c r="F4687" t="s">
        <v>11</v>
      </c>
      <c r="G4687" s="6">
        <f>VLOOKUP(F4687,S$11:$T$15, 2, FALSE)</f>
        <v>2503.6022787783868</v>
      </c>
      <c r="H4687" t="s">
        <v>28</v>
      </c>
      <c r="I4687" s="2">
        <v>4570.2700000000004</v>
      </c>
      <c r="J4687" t="str">
        <f t="shared" si="661"/>
        <v>&gt;59</v>
      </c>
      <c r="K4687" s="2">
        <f t="shared" si="657"/>
        <v>5027.2970000000005</v>
      </c>
      <c r="L4687" s="2">
        <f t="shared" si="662"/>
        <v>5027</v>
      </c>
      <c r="M4687" s="2">
        <f t="shared" si="663"/>
        <v>5028</v>
      </c>
      <c r="N4687" s="2">
        <f t="shared" si="664"/>
        <v>5027</v>
      </c>
      <c r="O4687">
        <f t="shared" si="658"/>
        <v>2023</v>
      </c>
      <c r="P4687" t="str">
        <f t="shared" si="659"/>
        <v>Aug</v>
      </c>
      <c r="Q4687" t="str">
        <f t="shared" si="660"/>
        <v>Aug-2023</v>
      </c>
      <c r="R4687" s="2" t="str">
        <f t="shared" si="665"/>
        <v>ADULTS</v>
      </c>
    </row>
    <row r="4688" spans="1:18" x14ac:dyDescent="0.35">
      <c r="A4688" s="1">
        <v>45066</v>
      </c>
      <c r="B4688" t="s">
        <v>4720</v>
      </c>
      <c r="C4688">
        <v>14</v>
      </c>
      <c r="D4688" t="s">
        <v>14</v>
      </c>
      <c r="E4688" t="s">
        <v>15</v>
      </c>
      <c r="F4688" t="s">
        <v>16</v>
      </c>
      <c r="G4688" s="6">
        <f>VLOOKUP(F4688,S$11:$T$15, 2, FALSE)</f>
        <v>2509.1716796874998</v>
      </c>
      <c r="H4688" t="s">
        <v>40</v>
      </c>
      <c r="I4688" s="2">
        <v>3540.35</v>
      </c>
      <c r="J4688" t="str">
        <f t="shared" si="661"/>
        <v>0-17</v>
      </c>
      <c r="K4688" s="2">
        <f t="shared" si="657"/>
        <v>3894.3850000000002</v>
      </c>
      <c r="L4688" s="2">
        <f t="shared" si="662"/>
        <v>3894</v>
      </c>
      <c r="M4688" s="2">
        <f t="shared" si="663"/>
        <v>3895</v>
      </c>
      <c r="N4688" s="2">
        <f t="shared" si="664"/>
        <v>3894</v>
      </c>
      <c r="O4688">
        <f t="shared" si="658"/>
        <v>2023</v>
      </c>
      <c r="P4688" t="str">
        <f t="shared" si="659"/>
        <v>May</v>
      </c>
      <c r="Q4688" t="str">
        <f t="shared" si="660"/>
        <v>May-2023</v>
      </c>
      <c r="R4688" s="2" t="str">
        <f t="shared" si="665"/>
        <v>CHILDREN</v>
      </c>
    </row>
    <row r="4689" spans="1:18" x14ac:dyDescent="0.35">
      <c r="A4689" s="1">
        <v>45090</v>
      </c>
      <c r="B4689" t="s">
        <v>4721</v>
      </c>
      <c r="C4689">
        <v>90</v>
      </c>
      <c r="D4689" t="s">
        <v>9</v>
      </c>
      <c r="E4689" t="s">
        <v>35</v>
      </c>
      <c r="F4689" t="s">
        <v>30</v>
      </c>
      <c r="G4689" s="6">
        <f>VLOOKUP(F4689,S$11:$T$15, 2, FALSE)</f>
        <v>2496.7676064257025</v>
      </c>
      <c r="H4689" t="s">
        <v>40</v>
      </c>
      <c r="I4689" s="2">
        <v>2405.56</v>
      </c>
      <c r="J4689" t="str">
        <f t="shared" si="661"/>
        <v>&gt;59</v>
      </c>
      <c r="K4689" s="2">
        <f t="shared" si="657"/>
        <v>2646.116</v>
      </c>
      <c r="L4689" s="2">
        <f t="shared" si="662"/>
        <v>2646</v>
      </c>
      <c r="M4689" s="2">
        <f t="shared" si="663"/>
        <v>2647</v>
      </c>
      <c r="N4689" s="2">
        <f t="shared" si="664"/>
        <v>2646</v>
      </c>
      <c r="O4689">
        <f t="shared" si="658"/>
        <v>2023</v>
      </c>
      <c r="P4689" t="str">
        <f t="shared" si="659"/>
        <v>Jun</v>
      </c>
      <c r="Q4689" t="str">
        <f t="shared" si="660"/>
        <v>Jun-2023</v>
      </c>
      <c r="R4689" s="2" t="str">
        <f t="shared" si="665"/>
        <v>ADULTS</v>
      </c>
    </row>
    <row r="4690" spans="1:18" x14ac:dyDescent="0.35">
      <c r="A4690" s="1">
        <v>44927</v>
      </c>
      <c r="B4690" t="s">
        <v>4722</v>
      </c>
      <c r="C4690">
        <v>53</v>
      </c>
      <c r="D4690" t="s">
        <v>21</v>
      </c>
      <c r="E4690" t="s">
        <v>10</v>
      </c>
      <c r="F4690" t="s">
        <v>11</v>
      </c>
      <c r="G4690" s="6">
        <f>VLOOKUP(F4690,S$11:$T$15, 2, FALSE)</f>
        <v>2503.6022787783868</v>
      </c>
      <c r="H4690" t="s">
        <v>40</v>
      </c>
      <c r="I4690" s="2">
        <v>1176.79</v>
      </c>
      <c r="J4690" t="str">
        <f t="shared" si="661"/>
        <v>40-59</v>
      </c>
      <c r="K4690" s="2">
        <f t="shared" si="657"/>
        <v>1294.4690000000001</v>
      </c>
      <c r="L4690" s="2">
        <f t="shared" si="662"/>
        <v>1294</v>
      </c>
      <c r="M4690" s="2">
        <f t="shared" si="663"/>
        <v>1295</v>
      </c>
      <c r="N4690" s="2">
        <f t="shared" si="664"/>
        <v>1294</v>
      </c>
      <c r="O4690">
        <f t="shared" si="658"/>
        <v>2023</v>
      </c>
      <c r="P4690" t="str">
        <f t="shared" si="659"/>
        <v>Jan</v>
      </c>
      <c r="Q4690" t="str">
        <f t="shared" si="660"/>
        <v>Jan-2023</v>
      </c>
      <c r="R4690" s="2" t="str">
        <f t="shared" si="665"/>
        <v>ADULTS</v>
      </c>
    </row>
    <row r="4691" spans="1:18" x14ac:dyDescent="0.35">
      <c r="A4691" s="1">
        <v>44969</v>
      </c>
      <c r="B4691" t="s">
        <v>4723</v>
      </c>
      <c r="C4691">
        <v>29</v>
      </c>
      <c r="D4691" t="s">
        <v>14</v>
      </c>
      <c r="E4691" t="s">
        <v>15</v>
      </c>
      <c r="F4691" t="s">
        <v>23</v>
      </c>
      <c r="G4691" s="6">
        <f>VLOOKUP(F4691,S$11:$T$15, 2, FALSE)</f>
        <v>2440.2966694490819</v>
      </c>
      <c r="H4691" t="s">
        <v>17</v>
      </c>
      <c r="I4691" s="2">
        <v>1795.91</v>
      </c>
      <c r="J4691" t="str">
        <f t="shared" si="661"/>
        <v>18-39</v>
      </c>
      <c r="K4691" s="2">
        <f t="shared" si="657"/>
        <v>1975.5010000000002</v>
      </c>
      <c r="L4691" s="2">
        <f t="shared" si="662"/>
        <v>1976</v>
      </c>
      <c r="M4691" s="2">
        <f t="shared" si="663"/>
        <v>1976</v>
      </c>
      <c r="N4691" s="2">
        <f t="shared" si="664"/>
        <v>1975</v>
      </c>
      <c r="O4691">
        <f t="shared" si="658"/>
        <v>2023</v>
      </c>
      <c r="P4691" t="str">
        <f t="shared" si="659"/>
        <v>Feb</v>
      </c>
      <c r="Q4691" t="str">
        <f t="shared" si="660"/>
        <v>Feb-2023</v>
      </c>
      <c r="R4691" s="2" t="str">
        <f t="shared" si="665"/>
        <v>ADULTS</v>
      </c>
    </row>
    <row r="4692" spans="1:18" x14ac:dyDescent="0.35">
      <c r="A4692" s="1">
        <v>44900</v>
      </c>
      <c r="B4692" t="s">
        <v>4724</v>
      </c>
      <c r="C4692">
        <v>50</v>
      </c>
      <c r="D4692" t="s">
        <v>21</v>
      </c>
      <c r="E4692" t="s">
        <v>22</v>
      </c>
      <c r="F4692" t="s">
        <v>16</v>
      </c>
      <c r="G4692" s="6">
        <f>VLOOKUP(F4692,S$11:$T$15, 2, FALSE)</f>
        <v>2509.1716796874998</v>
      </c>
      <c r="H4692" t="s">
        <v>40</v>
      </c>
      <c r="I4692" s="2">
        <v>4943.18</v>
      </c>
      <c r="J4692" t="str">
        <f t="shared" si="661"/>
        <v>40-59</v>
      </c>
      <c r="K4692" s="2">
        <f t="shared" si="657"/>
        <v>5437.4980000000005</v>
      </c>
      <c r="L4692" s="2">
        <f t="shared" si="662"/>
        <v>5437</v>
      </c>
      <c r="M4692" s="2">
        <f t="shared" si="663"/>
        <v>5438</v>
      </c>
      <c r="N4692" s="2">
        <f t="shared" si="664"/>
        <v>5437</v>
      </c>
      <c r="O4692">
        <f t="shared" si="658"/>
        <v>2022</v>
      </c>
      <c r="P4692" t="str">
        <f t="shared" si="659"/>
        <v>Dec</v>
      </c>
      <c r="Q4692" t="str">
        <f t="shared" si="660"/>
        <v>Dec-2022</v>
      </c>
      <c r="R4692" s="2" t="str">
        <f t="shared" si="665"/>
        <v>ADULTS</v>
      </c>
    </row>
    <row r="4693" spans="1:18" x14ac:dyDescent="0.35">
      <c r="A4693" s="1">
        <v>44905</v>
      </c>
      <c r="B4693" t="s">
        <v>4725</v>
      </c>
      <c r="C4693">
        <v>16</v>
      </c>
      <c r="D4693" t="s">
        <v>9</v>
      </c>
      <c r="E4693" t="s">
        <v>10</v>
      </c>
      <c r="F4693" t="s">
        <v>11</v>
      </c>
      <c r="G4693" s="6">
        <f>VLOOKUP(F4693,S$11:$T$15, 2, FALSE)</f>
        <v>2503.6022787783868</v>
      </c>
      <c r="H4693" t="s">
        <v>37</v>
      </c>
      <c r="I4693" s="2">
        <v>4614.0600000000004</v>
      </c>
      <c r="J4693" t="str">
        <f t="shared" si="661"/>
        <v>0-17</v>
      </c>
      <c r="K4693" s="2">
        <f t="shared" si="657"/>
        <v>5075.4660000000013</v>
      </c>
      <c r="L4693" s="2">
        <f t="shared" si="662"/>
        <v>5075</v>
      </c>
      <c r="M4693" s="2">
        <f t="shared" si="663"/>
        <v>5076</v>
      </c>
      <c r="N4693" s="2">
        <f t="shared" si="664"/>
        <v>5075</v>
      </c>
      <c r="O4693">
        <f t="shared" si="658"/>
        <v>2022</v>
      </c>
      <c r="P4693" t="str">
        <f t="shared" si="659"/>
        <v>Dec</v>
      </c>
      <c r="Q4693" t="str">
        <f t="shared" si="660"/>
        <v>Dec-2022</v>
      </c>
      <c r="R4693" s="2" t="str">
        <f t="shared" si="665"/>
        <v>CHILDREN</v>
      </c>
    </row>
    <row r="4694" spans="1:18" x14ac:dyDescent="0.35">
      <c r="A4694" s="1">
        <v>45223</v>
      </c>
      <c r="B4694" t="s">
        <v>4726</v>
      </c>
      <c r="C4694">
        <v>73</v>
      </c>
      <c r="D4694" t="s">
        <v>21</v>
      </c>
      <c r="E4694" t="s">
        <v>10</v>
      </c>
      <c r="F4694" t="s">
        <v>11</v>
      </c>
      <c r="G4694" s="6">
        <f>VLOOKUP(F4694,S$11:$T$15, 2, FALSE)</f>
        <v>2503.6022787783868</v>
      </c>
      <c r="H4694" t="s">
        <v>17</v>
      </c>
      <c r="I4694" s="2">
        <v>1324.04</v>
      </c>
      <c r="J4694" t="str">
        <f t="shared" si="661"/>
        <v>&gt;59</v>
      </c>
      <c r="K4694" s="2">
        <f t="shared" si="657"/>
        <v>1456.4440000000002</v>
      </c>
      <c r="L4694" s="2">
        <f t="shared" si="662"/>
        <v>1456</v>
      </c>
      <c r="M4694" s="2">
        <f t="shared" si="663"/>
        <v>1457</v>
      </c>
      <c r="N4694" s="2">
        <f t="shared" si="664"/>
        <v>1456</v>
      </c>
      <c r="O4694">
        <f t="shared" si="658"/>
        <v>2023</v>
      </c>
      <c r="P4694" t="str">
        <f t="shared" si="659"/>
        <v>Oct</v>
      </c>
      <c r="Q4694" t="str">
        <f t="shared" si="660"/>
        <v>Oct-2023</v>
      </c>
      <c r="R4694" s="2" t="str">
        <f t="shared" si="665"/>
        <v>ADULTS</v>
      </c>
    </row>
    <row r="4695" spans="1:18" x14ac:dyDescent="0.35">
      <c r="A4695" s="1">
        <v>45254</v>
      </c>
      <c r="B4695" t="s">
        <v>4727</v>
      </c>
      <c r="C4695">
        <v>10</v>
      </c>
      <c r="D4695" t="s">
        <v>14</v>
      </c>
      <c r="E4695" t="s">
        <v>22</v>
      </c>
      <c r="F4695" t="s">
        <v>30</v>
      </c>
      <c r="G4695" s="6">
        <f>VLOOKUP(F4695,S$11:$T$15, 2, FALSE)</f>
        <v>2496.7676064257025</v>
      </c>
      <c r="H4695" t="s">
        <v>17</v>
      </c>
      <c r="I4695" s="2">
        <v>4590.12</v>
      </c>
      <c r="J4695" t="str">
        <f t="shared" si="661"/>
        <v>0-17</v>
      </c>
      <c r="K4695" s="2">
        <f t="shared" si="657"/>
        <v>5049.1320000000005</v>
      </c>
      <c r="L4695" s="2">
        <f t="shared" si="662"/>
        <v>5049</v>
      </c>
      <c r="M4695" s="2">
        <f t="shared" si="663"/>
        <v>5050</v>
      </c>
      <c r="N4695" s="2">
        <f t="shared" si="664"/>
        <v>5049</v>
      </c>
      <c r="O4695">
        <f t="shared" si="658"/>
        <v>2023</v>
      </c>
      <c r="P4695" t="str">
        <f t="shared" si="659"/>
        <v>Nov</v>
      </c>
      <c r="Q4695" t="str">
        <f t="shared" si="660"/>
        <v>Nov-2023</v>
      </c>
      <c r="R4695" s="2" t="str">
        <f t="shared" si="665"/>
        <v>CHILDREN</v>
      </c>
    </row>
    <row r="4696" spans="1:18" x14ac:dyDescent="0.35">
      <c r="A4696" s="1">
        <v>45181</v>
      </c>
      <c r="B4696" t="s">
        <v>4728</v>
      </c>
      <c r="C4696">
        <v>74</v>
      </c>
      <c r="D4696" t="s">
        <v>14</v>
      </c>
      <c r="E4696" t="s">
        <v>15</v>
      </c>
      <c r="F4696" t="s">
        <v>11</v>
      </c>
      <c r="G4696" s="6">
        <f>VLOOKUP(F4696,S$11:$T$15, 2, FALSE)</f>
        <v>2503.6022787783868</v>
      </c>
      <c r="H4696" t="s">
        <v>40</v>
      </c>
      <c r="I4696" s="2">
        <v>2924.88</v>
      </c>
      <c r="J4696" t="str">
        <f t="shared" si="661"/>
        <v>&gt;59</v>
      </c>
      <c r="K4696" s="2">
        <f t="shared" si="657"/>
        <v>3217.3680000000004</v>
      </c>
      <c r="L4696" s="2">
        <f t="shared" si="662"/>
        <v>3217</v>
      </c>
      <c r="M4696" s="2">
        <f t="shared" si="663"/>
        <v>3218</v>
      </c>
      <c r="N4696" s="2">
        <f t="shared" si="664"/>
        <v>3217</v>
      </c>
      <c r="O4696">
        <f t="shared" si="658"/>
        <v>2023</v>
      </c>
      <c r="P4696" t="str">
        <f t="shared" si="659"/>
        <v>Sep</v>
      </c>
      <c r="Q4696" t="str">
        <f t="shared" si="660"/>
        <v>Sep-2023</v>
      </c>
      <c r="R4696" s="2" t="str">
        <f t="shared" si="665"/>
        <v>ADULTS</v>
      </c>
    </row>
    <row r="4697" spans="1:18" x14ac:dyDescent="0.35">
      <c r="A4697" s="1">
        <v>44804</v>
      </c>
      <c r="B4697" t="s">
        <v>4729</v>
      </c>
      <c r="C4697">
        <v>47</v>
      </c>
      <c r="D4697" t="s">
        <v>9</v>
      </c>
      <c r="E4697" t="s">
        <v>25</v>
      </c>
      <c r="F4697" t="s">
        <v>16</v>
      </c>
      <c r="G4697" s="6">
        <f>VLOOKUP(F4697,S$11:$T$15, 2, FALSE)</f>
        <v>2509.1716796874998</v>
      </c>
      <c r="H4697" t="s">
        <v>40</v>
      </c>
      <c r="I4697" s="2">
        <v>2237.65</v>
      </c>
      <c r="J4697" t="str">
        <f t="shared" si="661"/>
        <v>40-59</v>
      </c>
      <c r="K4697" s="2">
        <f t="shared" si="657"/>
        <v>2461.4150000000004</v>
      </c>
      <c r="L4697" s="2">
        <f t="shared" si="662"/>
        <v>2461</v>
      </c>
      <c r="M4697" s="2">
        <f t="shared" si="663"/>
        <v>2462</v>
      </c>
      <c r="N4697" s="2">
        <f t="shared" si="664"/>
        <v>2461</v>
      </c>
      <c r="O4697">
        <f t="shared" si="658"/>
        <v>2022</v>
      </c>
      <c r="P4697" t="str">
        <f t="shared" si="659"/>
        <v>Aug</v>
      </c>
      <c r="Q4697" t="str">
        <f t="shared" si="660"/>
        <v>Aug-2022</v>
      </c>
      <c r="R4697" s="2" t="str">
        <f t="shared" si="665"/>
        <v>ADULTS</v>
      </c>
    </row>
    <row r="4698" spans="1:18" x14ac:dyDescent="0.35">
      <c r="A4698" s="1">
        <v>44695</v>
      </c>
      <c r="B4698" t="s">
        <v>4730</v>
      </c>
      <c r="C4698">
        <v>90</v>
      </c>
      <c r="D4698" t="s">
        <v>21</v>
      </c>
      <c r="E4698" t="s">
        <v>15</v>
      </c>
      <c r="F4698" t="s">
        <v>30</v>
      </c>
      <c r="G4698" s="6">
        <f>VLOOKUP(F4698,S$11:$T$15, 2, FALSE)</f>
        <v>2496.7676064257025</v>
      </c>
      <c r="H4698" t="s">
        <v>17</v>
      </c>
      <c r="I4698" s="2">
        <v>1605.67</v>
      </c>
      <c r="J4698" t="str">
        <f t="shared" si="661"/>
        <v>&gt;59</v>
      </c>
      <c r="K4698" s="2">
        <f t="shared" si="657"/>
        <v>1766.2370000000003</v>
      </c>
      <c r="L4698" s="2">
        <f t="shared" si="662"/>
        <v>1766</v>
      </c>
      <c r="M4698" s="2">
        <f t="shared" si="663"/>
        <v>1767</v>
      </c>
      <c r="N4698" s="2">
        <f t="shared" si="664"/>
        <v>1766</v>
      </c>
      <c r="O4698">
        <f t="shared" si="658"/>
        <v>2022</v>
      </c>
      <c r="P4698" t="str">
        <f t="shared" si="659"/>
        <v>May</v>
      </c>
      <c r="Q4698" t="str">
        <f t="shared" si="660"/>
        <v>May-2022</v>
      </c>
      <c r="R4698" s="2" t="str">
        <f t="shared" si="665"/>
        <v>ADULTS</v>
      </c>
    </row>
    <row r="4699" spans="1:18" x14ac:dyDescent="0.35">
      <c r="A4699" s="1">
        <v>45137</v>
      </c>
      <c r="B4699" t="s">
        <v>4731</v>
      </c>
      <c r="C4699">
        <v>90</v>
      </c>
      <c r="D4699" t="s">
        <v>9</v>
      </c>
      <c r="E4699" t="s">
        <v>25</v>
      </c>
      <c r="F4699" t="s">
        <v>30</v>
      </c>
      <c r="G4699" s="6">
        <f>VLOOKUP(F4699,S$11:$T$15, 2, FALSE)</f>
        <v>2496.7676064257025</v>
      </c>
      <c r="H4699" t="s">
        <v>17</v>
      </c>
      <c r="I4699" s="2">
        <v>3885.7</v>
      </c>
      <c r="J4699" t="str">
        <f t="shared" si="661"/>
        <v>&gt;59</v>
      </c>
      <c r="K4699" s="2">
        <f t="shared" si="657"/>
        <v>4274.2700000000004</v>
      </c>
      <c r="L4699" s="2">
        <f t="shared" si="662"/>
        <v>4274</v>
      </c>
      <c r="M4699" s="2">
        <f t="shared" si="663"/>
        <v>4275</v>
      </c>
      <c r="N4699" s="2">
        <f t="shared" si="664"/>
        <v>4274</v>
      </c>
      <c r="O4699">
        <f t="shared" si="658"/>
        <v>2023</v>
      </c>
      <c r="P4699" t="str">
        <f t="shared" si="659"/>
        <v>Jul</v>
      </c>
      <c r="Q4699" t="str">
        <f t="shared" si="660"/>
        <v>Jul-2023</v>
      </c>
      <c r="R4699" s="2" t="str">
        <f t="shared" si="665"/>
        <v>ADULTS</v>
      </c>
    </row>
    <row r="4700" spans="1:18" x14ac:dyDescent="0.35">
      <c r="A4700" s="1">
        <v>45207</v>
      </c>
      <c r="B4700" t="s">
        <v>4732</v>
      </c>
      <c r="C4700">
        <v>71</v>
      </c>
      <c r="D4700" t="s">
        <v>14</v>
      </c>
      <c r="E4700" t="s">
        <v>19</v>
      </c>
      <c r="F4700" t="s">
        <v>11</v>
      </c>
      <c r="G4700" s="6">
        <f>VLOOKUP(F4700,S$11:$T$15, 2, FALSE)</f>
        <v>2503.6022787783868</v>
      </c>
      <c r="H4700" t="s">
        <v>37</v>
      </c>
      <c r="I4700" s="2">
        <v>2766.65</v>
      </c>
      <c r="J4700" t="str">
        <f t="shared" si="661"/>
        <v>&gt;59</v>
      </c>
      <c r="K4700" s="2">
        <f t="shared" si="657"/>
        <v>3043.3150000000005</v>
      </c>
      <c r="L4700" s="2">
        <f t="shared" si="662"/>
        <v>3043</v>
      </c>
      <c r="M4700" s="2">
        <f t="shared" si="663"/>
        <v>3044</v>
      </c>
      <c r="N4700" s="2">
        <f t="shared" si="664"/>
        <v>3043</v>
      </c>
      <c r="O4700">
        <f t="shared" si="658"/>
        <v>2023</v>
      </c>
      <c r="P4700" t="str">
        <f t="shared" si="659"/>
        <v>Oct</v>
      </c>
      <c r="Q4700" t="str">
        <f t="shared" si="660"/>
        <v>Oct-2023</v>
      </c>
      <c r="R4700" s="2" t="str">
        <f t="shared" si="665"/>
        <v>ADULTS</v>
      </c>
    </row>
    <row r="4701" spans="1:18" x14ac:dyDescent="0.35">
      <c r="A4701" s="1">
        <v>44979</v>
      </c>
      <c r="B4701" t="s">
        <v>4733</v>
      </c>
      <c r="C4701">
        <v>68</v>
      </c>
      <c r="D4701" t="s">
        <v>21</v>
      </c>
      <c r="E4701" t="s">
        <v>19</v>
      </c>
      <c r="F4701" t="s">
        <v>16</v>
      </c>
      <c r="G4701" s="6">
        <f>VLOOKUP(F4701,S$11:$T$15, 2, FALSE)</f>
        <v>2509.1716796874998</v>
      </c>
      <c r="H4701" t="s">
        <v>12</v>
      </c>
      <c r="I4701" s="2">
        <v>1421.59</v>
      </c>
      <c r="J4701" t="str">
        <f t="shared" si="661"/>
        <v>&gt;59</v>
      </c>
      <c r="K4701" s="2">
        <f t="shared" si="657"/>
        <v>1563.749</v>
      </c>
      <c r="L4701" s="2">
        <f t="shared" si="662"/>
        <v>1564</v>
      </c>
      <c r="M4701" s="2">
        <f t="shared" si="663"/>
        <v>1564</v>
      </c>
      <c r="N4701" s="2">
        <f t="shared" si="664"/>
        <v>1563</v>
      </c>
      <c r="O4701">
        <f t="shared" si="658"/>
        <v>2023</v>
      </c>
      <c r="P4701" t="str">
        <f t="shared" si="659"/>
        <v>Feb</v>
      </c>
      <c r="Q4701" t="str">
        <f t="shared" si="660"/>
        <v>Feb-2023</v>
      </c>
      <c r="R4701" s="2" t="str">
        <f t="shared" si="665"/>
        <v>ADULTS</v>
      </c>
    </row>
    <row r="4702" spans="1:18" x14ac:dyDescent="0.35">
      <c r="A4702" s="1">
        <v>44661</v>
      </c>
      <c r="B4702" t="s">
        <v>4734</v>
      </c>
      <c r="C4702">
        <v>68</v>
      </c>
      <c r="D4702" t="s">
        <v>14</v>
      </c>
      <c r="E4702" t="s">
        <v>22</v>
      </c>
      <c r="F4702" t="s">
        <v>16</v>
      </c>
      <c r="G4702" s="6">
        <f>VLOOKUP(F4702,S$11:$T$15, 2, FALSE)</f>
        <v>2509.1716796874998</v>
      </c>
      <c r="H4702" t="s">
        <v>17</v>
      </c>
      <c r="I4702" s="2">
        <v>2916.47</v>
      </c>
      <c r="J4702" t="str">
        <f t="shared" si="661"/>
        <v>&gt;59</v>
      </c>
      <c r="K4702" s="2">
        <f t="shared" si="657"/>
        <v>3208.1170000000002</v>
      </c>
      <c r="L4702" s="2">
        <f t="shared" si="662"/>
        <v>3208</v>
      </c>
      <c r="M4702" s="2">
        <f t="shared" si="663"/>
        <v>3209</v>
      </c>
      <c r="N4702" s="2">
        <f t="shared" si="664"/>
        <v>3208</v>
      </c>
      <c r="O4702">
        <f t="shared" si="658"/>
        <v>2022</v>
      </c>
      <c r="P4702" t="str">
        <f t="shared" si="659"/>
        <v>Apr</v>
      </c>
      <c r="Q4702" t="str">
        <f t="shared" si="660"/>
        <v>Apr-2022</v>
      </c>
      <c r="R4702" s="2" t="str">
        <f t="shared" si="665"/>
        <v>ADULTS</v>
      </c>
    </row>
    <row r="4703" spans="1:18" x14ac:dyDescent="0.35">
      <c r="A4703" s="1">
        <v>44867</v>
      </c>
      <c r="B4703" t="s">
        <v>4735</v>
      </c>
      <c r="C4703">
        <v>62</v>
      </c>
      <c r="D4703" t="s">
        <v>14</v>
      </c>
      <c r="E4703" t="s">
        <v>33</v>
      </c>
      <c r="F4703" t="s">
        <v>11</v>
      </c>
      <c r="G4703" s="6">
        <f>VLOOKUP(F4703,S$11:$T$15, 2, FALSE)</f>
        <v>2503.6022787783868</v>
      </c>
      <c r="H4703" t="s">
        <v>40</v>
      </c>
      <c r="I4703" s="2">
        <v>3035.59</v>
      </c>
      <c r="J4703" t="str">
        <f t="shared" si="661"/>
        <v>&gt;59</v>
      </c>
      <c r="K4703" s="2">
        <f t="shared" si="657"/>
        <v>3339.1490000000003</v>
      </c>
      <c r="L4703" s="2">
        <f t="shared" si="662"/>
        <v>3339</v>
      </c>
      <c r="M4703" s="2">
        <f t="shared" si="663"/>
        <v>3340</v>
      </c>
      <c r="N4703" s="2">
        <f t="shared" si="664"/>
        <v>3339</v>
      </c>
      <c r="O4703">
        <f t="shared" si="658"/>
        <v>2022</v>
      </c>
      <c r="P4703" t="str">
        <f t="shared" si="659"/>
        <v>Nov</v>
      </c>
      <c r="Q4703" t="str">
        <f t="shared" si="660"/>
        <v>Nov-2022</v>
      </c>
      <c r="R4703" s="2" t="str">
        <f t="shared" si="665"/>
        <v>ADULTS</v>
      </c>
    </row>
    <row r="4704" spans="1:18" x14ac:dyDescent="0.35">
      <c r="A4704" s="1">
        <v>44970</v>
      </c>
      <c r="B4704" t="s">
        <v>4736</v>
      </c>
      <c r="C4704">
        <v>80</v>
      </c>
      <c r="D4704" t="s">
        <v>14</v>
      </c>
      <c r="E4704" t="s">
        <v>33</v>
      </c>
      <c r="F4704" t="s">
        <v>16</v>
      </c>
      <c r="G4704" s="6">
        <f>VLOOKUP(F4704,S$11:$T$15, 2, FALSE)</f>
        <v>2509.1716796874998</v>
      </c>
      <c r="H4704" t="s">
        <v>40</v>
      </c>
      <c r="I4704" s="2">
        <v>3508.24</v>
      </c>
      <c r="J4704" t="str">
        <f t="shared" si="661"/>
        <v>&gt;59</v>
      </c>
      <c r="K4704" s="2">
        <f t="shared" si="657"/>
        <v>3859.0639999999999</v>
      </c>
      <c r="L4704" s="2">
        <f t="shared" si="662"/>
        <v>3859</v>
      </c>
      <c r="M4704" s="2">
        <f t="shared" si="663"/>
        <v>3860</v>
      </c>
      <c r="N4704" s="2">
        <f t="shared" si="664"/>
        <v>3859</v>
      </c>
      <c r="O4704">
        <f t="shared" si="658"/>
        <v>2023</v>
      </c>
      <c r="P4704" t="str">
        <f t="shared" si="659"/>
        <v>Feb</v>
      </c>
      <c r="Q4704" t="str">
        <f t="shared" si="660"/>
        <v>Feb-2023</v>
      </c>
      <c r="R4704" s="2" t="str">
        <f t="shared" si="665"/>
        <v>ADULTS</v>
      </c>
    </row>
    <row r="4705" spans="1:18" x14ac:dyDescent="0.35">
      <c r="A4705" s="1">
        <v>44570</v>
      </c>
      <c r="B4705" t="s">
        <v>4737</v>
      </c>
      <c r="C4705">
        <v>55</v>
      </c>
      <c r="D4705" t="s">
        <v>21</v>
      </c>
      <c r="E4705" t="s">
        <v>33</v>
      </c>
      <c r="F4705" t="s">
        <v>23</v>
      </c>
      <c r="G4705" s="6">
        <f>VLOOKUP(F4705,S$11:$T$15, 2, FALSE)</f>
        <v>2440.2966694490819</v>
      </c>
      <c r="H4705" t="s">
        <v>28</v>
      </c>
      <c r="I4705" s="2">
        <v>3873.85</v>
      </c>
      <c r="J4705" t="str">
        <f t="shared" si="661"/>
        <v>40-59</v>
      </c>
      <c r="K4705" s="2">
        <f t="shared" si="657"/>
        <v>4261.2350000000006</v>
      </c>
      <c r="L4705" s="2">
        <f t="shared" si="662"/>
        <v>4261</v>
      </c>
      <c r="M4705" s="2">
        <f t="shared" si="663"/>
        <v>4262</v>
      </c>
      <c r="N4705" s="2">
        <f t="shared" si="664"/>
        <v>4261</v>
      </c>
      <c r="O4705">
        <f t="shared" si="658"/>
        <v>2022</v>
      </c>
      <c r="P4705" t="str">
        <f t="shared" si="659"/>
        <v>Jan</v>
      </c>
      <c r="Q4705" t="str">
        <f t="shared" si="660"/>
        <v>Jan-2022</v>
      </c>
      <c r="R4705" s="2" t="str">
        <f t="shared" si="665"/>
        <v>ADULTS</v>
      </c>
    </row>
    <row r="4706" spans="1:18" x14ac:dyDescent="0.35">
      <c r="A4706" s="1">
        <v>44891</v>
      </c>
      <c r="B4706" t="s">
        <v>4738</v>
      </c>
      <c r="C4706">
        <v>65</v>
      </c>
      <c r="D4706" t="s">
        <v>9</v>
      </c>
      <c r="E4706" t="s">
        <v>25</v>
      </c>
      <c r="F4706" t="s">
        <v>30</v>
      </c>
      <c r="G4706" s="6">
        <f>VLOOKUP(F4706,S$11:$T$15, 2, FALSE)</f>
        <v>2496.7676064257025</v>
      </c>
      <c r="H4706" t="s">
        <v>28</v>
      </c>
      <c r="I4706" s="2">
        <v>4151.74</v>
      </c>
      <c r="J4706" t="str">
        <f t="shared" si="661"/>
        <v>&gt;59</v>
      </c>
      <c r="K4706" s="2">
        <f t="shared" si="657"/>
        <v>4566.9139999999998</v>
      </c>
      <c r="L4706" s="2">
        <f t="shared" si="662"/>
        <v>4567</v>
      </c>
      <c r="M4706" s="2">
        <f t="shared" si="663"/>
        <v>4567</v>
      </c>
      <c r="N4706" s="2">
        <f t="shared" si="664"/>
        <v>4566</v>
      </c>
      <c r="O4706">
        <f t="shared" si="658"/>
        <v>2022</v>
      </c>
      <c r="P4706" t="str">
        <f t="shared" si="659"/>
        <v>Nov</v>
      </c>
      <c r="Q4706" t="str">
        <f t="shared" si="660"/>
        <v>Nov-2022</v>
      </c>
      <c r="R4706" s="2" t="str">
        <f t="shared" si="665"/>
        <v>ADULTS</v>
      </c>
    </row>
    <row r="4707" spans="1:18" x14ac:dyDescent="0.35">
      <c r="A4707" s="1">
        <v>44793</v>
      </c>
      <c r="B4707" t="s">
        <v>4739</v>
      </c>
      <c r="C4707">
        <v>34</v>
      </c>
      <c r="D4707" t="s">
        <v>14</v>
      </c>
      <c r="E4707" t="s">
        <v>22</v>
      </c>
      <c r="F4707" t="s">
        <v>30</v>
      </c>
      <c r="G4707" s="6">
        <f>VLOOKUP(F4707,S$11:$T$15, 2, FALSE)</f>
        <v>2496.7676064257025</v>
      </c>
      <c r="H4707" t="s">
        <v>37</v>
      </c>
      <c r="I4707" s="2">
        <v>602.4</v>
      </c>
      <c r="J4707" t="str">
        <f t="shared" si="661"/>
        <v>18-39</v>
      </c>
      <c r="K4707" s="2">
        <f t="shared" si="657"/>
        <v>662.64</v>
      </c>
      <c r="L4707" s="2">
        <f t="shared" si="662"/>
        <v>663</v>
      </c>
      <c r="M4707" s="2">
        <f t="shared" si="663"/>
        <v>663</v>
      </c>
      <c r="N4707" s="2">
        <f t="shared" si="664"/>
        <v>662</v>
      </c>
      <c r="O4707">
        <f t="shared" si="658"/>
        <v>2022</v>
      </c>
      <c r="P4707" t="str">
        <f t="shared" si="659"/>
        <v>Aug</v>
      </c>
      <c r="Q4707" t="str">
        <f t="shared" si="660"/>
        <v>Aug-2022</v>
      </c>
      <c r="R4707" s="2" t="str">
        <f t="shared" si="665"/>
        <v>ADULTS</v>
      </c>
    </row>
    <row r="4708" spans="1:18" x14ac:dyDescent="0.35">
      <c r="A4708" s="1">
        <v>45151</v>
      </c>
      <c r="B4708" t="s">
        <v>4740</v>
      </c>
      <c r="C4708">
        <v>7</v>
      </c>
      <c r="D4708" t="s">
        <v>14</v>
      </c>
      <c r="E4708" t="s">
        <v>33</v>
      </c>
      <c r="F4708" t="s">
        <v>30</v>
      </c>
      <c r="G4708" s="6">
        <f>VLOOKUP(F4708,S$11:$T$15, 2, FALSE)</f>
        <v>2496.7676064257025</v>
      </c>
      <c r="H4708" t="s">
        <v>17</v>
      </c>
      <c r="I4708" s="2">
        <v>3218.47</v>
      </c>
      <c r="J4708" t="str">
        <f t="shared" si="661"/>
        <v>0-17</v>
      </c>
      <c r="K4708" s="2">
        <f t="shared" si="657"/>
        <v>3540.317</v>
      </c>
      <c r="L4708" s="2">
        <f t="shared" si="662"/>
        <v>3540</v>
      </c>
      <c r="M4708" s="2">
        <f t="shared" si="663"/>
        <v>3541</v>
      </c>
      <c r="N4708" s="2">
        <f t="shared" si="664"/>
        <v>3540</v>
      </c>
      <c r="O4708">
        <f t="shared" si="658"/>
        <v>2023</v>
      </c>
      <c r="P4708" t="str">
        <f t="shared" si="659"/>
        <v>Aug</v>
      </c>
      <c r="Q4708" t="str">
        <f t="shared" si="660"/>
        <v>Aug-2023</v>
      </c>
      <c r="R4708" s="2" t="str">
        <f t="shared" si="665"/>
        <v>CHILDREN</v>
      </c>
    </row>
    <row r="4709" spans="1:18" x14ac:dyDescent="0.35">
      <c r="A4709" s="1">
        <v>44735</v>
      </c>
      <c r="B4709" t="s">
        <v>4741</v>
      </c>
      <c r="C4709">
        <v>45</v>
      </c>
      <c r="D4709" t="s">
        <v>14</v>
      </c>
      <c r="E4709" t="s">
        <v>15</v>
      </c>
      <c r="F4709" t="s">
        <v>30</v>
      </c>
      <c r="G4709" s="6">
        <f>VLOOKUP(F4709,S$11:$T$15, 2, FALSE)</f>
        <v>2496.7676064257025</v>
      </c>
      <c r="H4709" t="s">
        <v>40</v>
      </c>
      <c r="I4709" s="2">
        <v>3699.9</v>
      </c>
      <c r="J4709" t="str">
        <f t="shared" si="661"/>
        <v>40-59</v>
      </c>
      <c r="K4709" s="2">
        <f t="shared" si="657"/>
        <v>4069.8900000000003</v>
      </c>
      <c r="L4709" s="2">
        <f t="shared" si="662"/>
        <v>4070</v>
      </c>
      <c r="M4709" s="2">
        <f t="shared" si="663"/>
        <v>4070</v>
      </c>
      <c r="N4709" s="2">
        <f t="shared" si="664"/>
        <v>4069</v>
      </c>
      <c r="O4709">
        <f t="shared" si="658"/>
        <v>2022</v>
      </c>
      <c r="P4709" t="str">
        <f t="shared" si="659"/>
        <v>Jun</v>
      </c>
      <c r="Q4709" t="str">
        <f t="shared" si="660"/>
        <v>Jun-2022</v>
      </c>
      <c r="R4709" s="2" t="str">
        <f t="shared" si="665"/>
        <v>ADULTS</v>
      </c>
    </row>
    <row r="4710" spans="1:18" x14ac:dyDescent="0.35">
      <c r="A4710" s="1">
        <v>44831</v>
      </c>
      <c r="B4710" t="s">
        <v>4742</v>
      </c>
      <c r="C4710">
        <v>24</v>
      </c>
      <c r="D4710" t="s">
        <v>21</v>
      </c>
      <c r="E4710" t="s">
        <v>22</v>
      </c>
      <c r="F4710" t="s">
        <v>16</v>
      </c>
      <c r="G4710" s="6">
        <f>VLOOKUP(F4710,S$11:$T$15, 2, FALSE)</f>
        <v>2509.1716796874998</v>
      </c>
      <c r="H4710" t="s">
        <v>28</v>
      </c>
      <c r="I4710" s="2">
        <v>471.68</v>
      </c>
      <c r="J4710" t="str">
        <f t="shared" si="661"/>
        <v>18-39</v>
      </c>
      <c r="K4710" s="2">
        <f t="shared" si="657"/>
        <v>518.84800000000007</v>
      </c>
      <c r="L4710" s="2">
        <f t="shared" si="662"/>
        <v>519</v>
      </c>
      <c r="M4710" s="2">
        <f t="shared" si="663"/>
        <v>519</v>
      </c>
      <c r="N4710" s="2">
        <f t="shared" si="664"/>
        <v>518</v>
      </c>
      <c r="O4710">
        <f t="shared" si="658"/>
        <v>2022</v>
      </c>
      <c r="P4710" t="str">
        <f t="shared" si="659"/>
        <v>Sep</v>
      </c>
      <c r="Q4710" t="str">
        <f t="shared" si="660"/>
        <v>Sep-2022</v>
      </c>
      <c r="R4710" s="2" t="str">
        <f t="shared" si="665"/>
        <v>ADULTS</v>
      </c>
    </row>
    <row r="4711" spans="1:18" x14ac:dyDescent="0.35">
      <c r="A4711" s="1">
        <v>44865</v>
      </c>
      <c r="B4711" t="s">
        <v>4743</v>
      </c>
      <c r="C4711">
        <v>60</v>
      </c>
      <c r="D4711" t="s">
        <v>21</v>
      </c>
      <c r="E4711" t="s">
        <v>35</v>
      </c>
      <c r="F4711" t="s">
        <v>30</v>
      </c>
      <c r="G4711" s="6">
        <f>VLOOKUP(F4711,S$11:$T$15, 2, FALSE)</f>
        <v>2496.7676064257025</v>
      </c>
      <c r="H4711" t="s">
        <v>37</v>
      </c>
      <c r="I4711" s="2">
        <v>976.67</v>
      </c>
      <c r="J4711" t="str">
        <f t="shared" si="661"/>
        <v>&gt;59</v>
      </c>
      <c r="K4711" s="2">
        <f t="shared" si="657"/>
        <v>1074.337</v>
      </c>
      <c r="L4711" s="2">
        <f t="shared" si="662"/>
        <v>1074</v>
      </c>
      <c r="M4711" s="2">
        <f t="shared" si="663"/>
        <v>1075</v>
      </c>
      <c r="N4711" s="2">
        <f t="shared" si="664"/>
        <v>1074</v>
      </c>
      <c r="O4711">
        <f t="shared" si="658"/>
        <v>2022</v>
      </c>
      <c r="P4711" t="str">
        <f t="shared" si="659"/>
        <v>Oct</v>
      </c>
      <c r="Q4711" t="str">
        <f t="shared" si="660"/>
        <v>Oct-2022</v>
      </c>
      <c r="R4711" s="2" t="str">
        <f t="shared" si="665"/>
        <v>ADULTS</v>
      </c>
    </row>
    <row r="4712" spans="1:18" x14ac:dyDescent="0.35">
      <c r="A4712" s="1">
        <v>44900</v>
      </c>
      <c r="B4712" t="s">
        <v>4744</v>
      </c>
      <c r="C4712">
        <v>14</v>
      </c>
      <c r="D4712" t="s">
        <v>14</v>
      </c>
      <c r="E4712" t="s">
        <v>25</v>
      </c>
      <c r="F4712" t="s">
        <v>30</v>
      </c>
      <c r="G4712" s="6">
        <f>VLOOKUP(F4712,S$11:$T$15, 2, FALSE)</f>
        <v>2496.7676064257025</v>
      </c>
      <c r="H4712" t="s">
        <v>37</v>
      </c>
      <c r="I4712" s="2">
        <v>2889.59</v>
      </c>
      <c r="J4712" t="str">
        <f t="shared" si="661"/>
        <v>0-17</v>
      </c>
      <c r="K4712" s="2">
        <f t="shared" si="657"/>
        <v>3178.5490000000004</v>
      </c>
      <c r="L4712" s="2">
        <f t="shared" si="662"/>
        <v>3179</v>
      </c>
      <c r="M4712" s="2">
        <f t="shared" si="663"/>
        <v>3179</v>
      </c>
      <c r="N4712" s="2">
        <f t="shared" si="664"/>
        <v>3178</v>
      </c>
      <c r="O4712">
        <f t="shared" si="658"/>
        <v>2022</v>
      </c>
      <c r="P4712" t="str">
        <f t="shared" si="659"/>
        <v>Dec</v>
      </c>
      <c r="Q4712" t="str">
        <f t="shared" si="660"/>
        <v>Dec-2022</v>
      </c>
      <c r="R4712" s="2" t="str">
        <f t="shared" si="665"/>
        <v>CHILDREN</v>
      </c>
    </row>
    <row r="4713" spans="1:18" x14ac:dyDescent="0.35">
      <c r="A4713" s="1">
        <v>45220</v>
      </c>
      <c r="B4713" t="s">
        <v>4745</v>
      </c>
      <c r="C4713">
        <v>2</v>
      </c>
      <c r="D4713" t="s">
        <v>14</v>
      </c>
      <c r="E4713" t="s">
        <v>25</v>
      </c>
      <c r="F4713" t="s">
        <v>11</v>
      </c>
      <c r="G4713" s="6">
        <f>VLOOKUP(F4713,S$11:$T$15, 2, FALSE)</f>
        <v>2503.6022787783868</v>
      </c>
      <c r="H4713" t="s">
        <v>28</v>
      </c>
      <c r="I4713" s="2">
        <v>3072.07</v>
      </c>
      <c r="J4713" t="str">
        <f t="shared" si="661"/>
        <v>0-17</v>
      </c>
      <c r="K4713" s="2">
        <f t="shared" si="657"/>
        <v>3379.2770000000005</v>
      </c>
      <c r="L4713" s="2">
        <f t="shared" si="662"/>
        <v>3379</v>
      </c>
      <c r="M4713" s="2">
        <f t="shared" si="663"/>
        <v>3380</v>
      </c>
      <c r="N4713" s="2">
        <f t="shared" si="664"/>
        <v>3379</v>
      </c>
      <c r="O4713">
        <f t="shared" si="658"/>
        <v>2023</v>
      </c>
      <c r="P4713" t="str">
        <f t="shared" si="659"/>
        <v>Oct</v>
      </c>
      <c r="Q4713" t="str">
        <f t="shared" si="660"/>
        <v>Oct-2023</v>
      </c>
      <c r="R4713" s="2" t="str">
        <f t="shared" si="665"/>
        <v>CHILDREN</v>
      </c>
    </row>
    <row r="4714" spans="1:18" x14ac:dyDescent="0.35">
      <c r="A4714" s="1">
        <v>44642</v>
      </c>
      <c r="B4714" t="s">
        <v>4746</v>
      </c>
      <c r="C4714">
        <v>98</v>
      </c>
      <c r="D4714" t="s">
        <v>21</v>
      </c>
      <c r="E4714" t="s">
        <v>33</v>
      </c>
      <c r="F4714" t="s">
        <v>23</v>
      </c>
      <c r="G4714" s="6">
        <f>VLOOKUP(F4714,S$11:$T$15, 2, FALSE)</f>
        <v>2440.2966694490819</v>
      </c>
      <c r="H4714" t="s">
        <v>37</v>
      </c>
      <c r="I4714" s="2">
        <v>4460.2</v>
      </c>
      <c r="J4714" t="str">
        <f t="shared" si="661"/>
        <v>&gt;59</v>
      </c>
      <c r="K4714" s="2">
        <f t="shared" si="657"/>
        <v>4906.22</v>
      </c>
      <c r="L4714" s="2">
        <f t="shared" si="662"/>
        <v>4906</v>
      </c>
      <c r="M4714" s="2">
        <f t="shared" si="663"/>
        <v>4907</v>
      </c>
      <c r="N4714" s="2">
        <f t="shared" si="664"/>
        <v>4906</v>
      </c>
      <c r="O4714">
        <f t="shared" si="658"/>
        <v>2022</v>
      </c>
      <c r="P4714" t="str">
        <f t="shared" si="659"/>
        <v>Mar</v>
      </c>
      <c r="Q4714" t="str">
        <f t="shared" si="660"/>
        <v>Mar-2022</v>
      </c>
      <c r="R4714" s="2" t="str">
        <f t="shared" si="665"/>
        <v>ADULTS</v>
      </c>
    </row>
    <row r="4715" spans="1:18" x14ac:dyDescent="0.35">
      <c r="A4715" s="1">
        <v>45072</v>
      </c>
      <c r="B4715" t="s">
        <v>4747</v>
      </c>
      <c r="C4715">
        <v>72</v>
      </c>
      <c r="D4715" t="s">
        <v>14</v>
      </c>
      <c r="E4715" t="s">
        <v>22</v>
      </c>
      <c r="F4715" t="s">
        <v>16</v>
      </c>
      <c r="G4715" s="6">
        <f>VLOOKUP(F4715,S$11:$T$15, 2, FALSE)</f>
        <v>2509.1716796874998</v>
      </c>
      <c r="H4715" t="s">
        <v>17</v>
      </c>
      <c r="I4715" s="2">
        <v>1345.04</v>
      </c>
      <c r="J4715" t="str">
        <f t="shared" si="661"/>
        <v>&gt;59</v>
      </c>
      <c r="K4715" s="2">
        <f t="shared" si="657"/>
        <v>1479.5440000000001</v>
      </c>
      <c r="L4715" s="2">
        <f t="shared" si="662"/>
        <v>1480</v>
      </c>
      <c r="M4715" s="2">
        <f t="shared" si="663"/>
        <v>1480</v>
      </c>
      <c r="N4715" s="2">
        <f t="shared" si="664"/>
        <v>1479</v>
      </c>
      <c r="O4715">
        <f t="shared" si="658"/>
        <v>2023</v>
      </c>
      <c r="P4715" t="str">
        <f t="shared" si="659"/>
        <v>May</v>
      </c>
      <c r="Q4715" t="str">
        <f t="shared" si="660"/>
        <v>May-2023</v>
      </c>
      <c r="R4715" s="2" t="str">
        <f t="shared" si="665"/>
        <v>ADULTS</v>
      </c>
    </row>
    <row r="4716" spans="1:18" x14ac:dyDescent="0.35">
      <c r="A4716" s="1">
        <v>44731</v>
      </c>
      <c r="B4716" t="s">
        <v>4748</v>
      </c>
      <c r="C4716">
        <v>38</v>
      </c>
      <c r="D4716" t="s">
        <v>14</v>
      </c>
      <c r="E4716" t="s">
        <v>19</v>
      </c>
      <c r="F4716" t="s">
        <v>16</v>
      </c>
      <c r="G4716" s="6">
        <f>VLOOKUP(F4716,S$11:$T$15, 2, FALSE)</f>
        <v>2509.1716796874998</v>
      </c>
      <c r="H4716" t="s">
        <v>40</v>
      </c>
      <c r="I4716" s="2">
        <v>2024.85</v>
      </c>
      <c r="J4716" t="str">
        <f t="shared" si="661"/>
        <v>18-39</v>
      </c>
      <c r="K4716" s="2">
        <f t="shared" si="657"/>
        <v>2227.335</v>
      </c>
      <c r="L4716" s="2">
        <f t="shared" si="662"/>
        <v>2227</v>
      </c>
      <c r="M4716" s="2">
        <f t="shared" si="663"/>
        <v>2228</v>
      </c>
      <c r="N4716" s="2">
        <f t="shared" si="664"/>
        <v>2227</v>
      </c>
      <c r="O4716">
        <f t="shared" si="658"/>
        <v>2022</v>
      </c>
      <c r="P4716" t="str">
        <f t="shared" si="659"/>
        <v>Jun</v>
      </c>
      <c r="Q4716" t="str">
        <f t="shared" si="660"/>
        <v>Jun-2022</v>
      </c>
      <c r="R4716" s="2" t="str">
        <f t="shared" si="665"/>
        <v>ADULTS</v>
      </c>
    </row>
    <row r="4717" spans="1:18" x14ac:dyDescent="0.35">
      <c r="A4717" s="1">
        <v>45083</v>
      </c>
      <c r="B4717" t="s">
        <v>4749</v>
      </c>
      <c r="C4717">
        <v>69</v>
      </c>
      <c r="D4717" t="s">
        <v>21</v>
      </c>
      <c r="E4717" t="s">
        <v>19</v>
      </c>
      <c r="F4717" t="s">
        <v>16</v>
      </c>
      <c r="G4717" s="6">
        <f>VLOOKUP(F4717,S$11:$T$15, 2, FALSE)</f>
        <v>2509.1716796874998</v>
      </c>
      <c r="H4717" t="s">
        <v>40</v>
      </c>
      <c r="I4717" s="2">
        <v>1324.86</v>
      </c>
      <c r="J4717" t="str">
        <f t="shared" si="661"/>
        <v>&gt;59</v>
      </c>
      <c r="K4717" s="2">
        <f t="shared" si="657"/>
        <v>1457.346</v>
      </c>
      <c r="L4717" s="2">
        <f t="shared" si="662"/>
        <v>1457</v>
      </c>
      <c r="M4717" s="2">
        <f t="shared" si="663"/>
        <v>1458</v>
      </c>
      <c r="N4717" s="2">
        <f t="shared" si="664"/>
        <v>1457</v>
      </c>
      <c r="O4717">
        <f t="shared" si="658"/>
        <v>2023</v>
      </c>
      <c r="P4717" t="str">
        <f t="shared" si="659"/>
        <v>Jun</v>
      </c>
      <c r="Q4717" t="str">
        <f t="shared" si="660"/>
        <v>Jun-2023</v>
      </c>
      <c r="R4717" s="2" t="str">
        <f t="shared" si="665"/>
        <v>ADULTS</v>
      </c>
    </row>
    <row r="4718" spans="1:18" x14ac:dyDescent="0.35">
      <c r="A4718" s="1">
        <v>44946</v>
      </c>
      <c r="B4718" t="s">
        <v>4750</v>
      </c>
      <c r="C4718">
        <v>91</v>
      </c>
      <c r="D4718" t="s">
        <v>14</v>
      </c>
      <c r="E4718" t="s">
        <v>15</v>
      </c>
      <c r="F4718" t="s">
        <v>23</v>
      </c>
      <c r="G4718" s="6">
        <f>VLOOKUP(F4718,S$11:$T$15, 2, FALSE)</f>
        <v>2440.2966694490819</v>
      </c>
      <c r="H4718" t="s">
        <v>40</v>
      </c>
      <c r="I4718" s="2">
        <v>2102.77</v>
      </c>
      <c r="J4718" t="str">
        <f t="shared" si="661"/>
        <v>&gt;59</v>
      </c>
      <c r="K4718" s="2">
        <f t="shared" si="657"/>
        <v>2313.047</v>
      </c>
      <c r="L4718" s="2">
        <f t="shared" si="662"/>
        <v>2313</v>
      </c>
      <c r="M4718" s="2">
        <f t="shared" si="663"/>
        <v>2314</v>
      </c>
      <c r="N4718" s="2">
        <f t="shared" si="664"/>
        <v>2313</v>
      </c>
      <c r="O4718">
        <f t="shared" si="658"/>
        <v>2023</v>
      </c>
      <c r="P4718" t="str">
        <f t="shared" si="659"/>
        <v>Jan</v>
      </c>
      <c r="Q4718" t="str">
        <f t="shared" si="660"/>
        <v>Jan-2023</v>
      </c>
      <c r="R4718" s="2" t="str">
        <f t="shared" si="665"/>
        <v>ADULTS</v>
      </c>
    </row>
    <row r="4719" spans="1:18" x14ac:dyDescent="0.35">
      <c r="A4719" s="1">
        <v>44581</v>
      </c>
      <c r="B4719" t="s">
        <v>4751</v>
      </c>
      <c r="C4719">
        <v>50</v>
      </c>
      <c r="D4719" t="s">
        <v>21</v>
      </c>
      <c r="E4719" t="s">
        <v>10</v>
      </c>
      <c r="F4719" t="s">
        <v>30</v>
      </c>
      <c r="G4719" s="6">
        <f>VLOOKUP(F4719,S$11:$T$15, 2, FALSE)</f>
        <v>2496.7676064257025</v>
      </c>
      <c r="H4719" t="s">
        <v>17</v>
      </c>
      <c r="I4719" s="2">
        <v>3629.58</v>
      </c>
      <c r="J4719" t="str">
        <f t="shared" si="661"/>
        <v>40-59</v>
      </c>
      <c r="K4719" s="2">
        <f t="shared" si="657"/>
        <v>3992.5380000000005</v>
      </c>
      <c r="L4719" s="2">
        <f t="shared" si="662"/>
        <v>3993</v>
      </c>
      <c r="M4719" s="2">
        <f t="shared" si="663"/>
        <v>3993</v>
      </c>
      <c r="N4719" s="2">
        <f t="shared" si="664"/>
        <v>3992</v>
      </c>
      <c r="O4719">
        <f t="shared" si="658"/>
        <v>2022</v>
      </c>
      <c r="P4719" t="str">
        <f t="shared" si="659"/>
        <v>Jan</v>
      </c>
      <c r="Q4719" t="str">
        <f t="shared" si="660"/>
        <v>Jan-2022</v>
      </c>
      <c r="R4719" s="2" t="str">
        <f t="shared" si="665"/>
        <v>ADULTS</v>
      </c>
    </row>
    <row r="4720" spans="1:18" x14ac:dyDescent="0.35">
      <c r="A4720" s="1">
        <v>45234</v>
      </c>
      <c r="B4720" t="s">
        <v>4752</v>
      </c>
      <c r="C4720">
        <v>10</v>
      </c>
      <c r="D4720" t="s">
        <v>9</v>
      </c>
      <c r="E4720" t="s">
        <v>22</v>
      </c>
      <c r="F4720" t="s">
        <v>23</v>
      </c>
      <c r="G4720" s="6">
        <f>VLOOKUP(F4720,S$11:$T$15, 2, FALSE)</f>
        <v>2440.2966694490819</v>
      </c>
      <c r="H4720" t="s">
        <v>40</v>
      </c>
      <c r="I4720" s="2">
        <v>1949.91</v>
      </c>
      <c r="J4720" t="str">
        <f t="shared" si="661"/>
        <v>0-17</v>
      </c>
      <c r="K4720" s="2">
        <f t="shared" si="657"/>
        <v>2144.9010000000003</v>
      </c>
      <c r="L4720" s="2">
        <f t="shared" si="662"/>
        <v>2145</v>
      </c>
      <c r="M4720" s="2">
        <f t="shared" si="663"/>
        <v>2145</v>
      </c>
      <c r="N4720" s="2">
        <f t="shared" si="664"/>
        <v>2144</v>
      </c>
      <c r="O4720">
        <f t="shared" si="658"/>
        <v>2023</v>
      </c>
      <c r="P4720" t="str">
        <f t="shared" si="659"/>
        <v>Nov</v>
      </c>
      <c r="Q4720" t="str">
        <f t="shared" si="660"/>
        <v>Nov-2023</v>
      </c>
      <c r="R4720" s="2" t="str">
        <f t="shared" si="665"/>
        <v>CHILDREN</v>
      </c>
    </row>
    <row r="4721" spans="1:18" x14ac:dyDescent="0.35">
      <c r="A4721" s="1">
        <v>44924</v>
      </c>
      <c r="B4721" t="s">
        <v>4753</v>
      </c>
      <c r="C4721">
        <v>49</v>
      </c>
      <c r="D4721" t="s">
        <v>14</v>
      </c>
      <c r="E4721" t="s">
        <v>25</v>
      </c>
      <c r="F4721" t="s">
        <v>30</v>
      </c>
      <c r="G4721" s="6">
        <f>VLOOKUP(F4721,S$11:$T$15, 2, FALSE)</f>
        <v>2496.7676064257025</v>
      </c>
      <c r="H4721" t="s">
        <v>12</v>
      </c>
      <c r="I4721" s="2">
        <v>798.41</v>
      </c>
      <c r="J4721" t="str">
        <f t="shared" si="661"/>
        <v>40-59</v>
      </c>
      <c r="K4721" s="2">
        <f t="shared" si="657"/>
        <v>878.25100000000009</v>
      </c>
      <c r="L4721" s="2">
        <f t="shared" si="662"/>
        <v>878</v>
      </c>
      <c r="M4721" s="2">
        <f t="shared" si="663"/>
        <v>879</v>
      </c>
      <c r="N4721" s="2">
        <f t="shared" si="664"/>
        <v>878</v>
      </c>
      <c r="O4721">
        <f t="shared" si="658"/>
        <v>2022</v>
      </c>
      <c r="P4721" t="str">
        <f t="shared" si="659"/>
        <v>Dec</v>
      </c>
      <c r="Q4721" t="str">
        <f t="shared" si="660"/>
        <v>Dec-2022</v>
      </c>
      <c r="R4721" s="2" t="str">
        <f t="shared" si="665"/>
        <v>ADULTS</v>
      </c>
    </row>
    <row r="4722" spans="1:18" x14ac:dyDescent="0.35">
      <c r="A4722" s="1">
        <v>44673</v>
      </c>
      <c r="B4722" t="s">
        <v>4754</v>
      </c>
      <c r="C4722">
        <v>34</v>
      </c>
      <c r="D4722" t="s">
        <v>9</v>
      </c>
      <c r="E4722" t="s">
        <v>22</v>
      </c>
      <c r="F4722" t="s">
        <v>11</v>
      </c>
      <c r="G4722" s="6">
        <f>VLOOKUP(F4722,S$11:$T$15, 2, FALSE)</f>
        <v>2503.6022787783868</v>
      </c>
      <c r="H4722" t="s">
        <v>12</v>
      </c>
      <c r="I4722" s="2">
        <v>1628.76</v>
      </c>
      <c r="J4722" t="str">
        <f t="shared" si="661"/>
        <v>18-39</v>
      </c>
      <c r="K4722" s="2">
        <f t="shared" si="657"/>
        <v>1791.6360000000002</v>
      </c>
      <c r="L4722" s="2">
        <f t="shared" si="662"/>
        <v>1792</v>
      </c>
      <c r="M4722" s="2">
        <f t="shared" si="663"/>
        <v>1792</v>
      </c>
      <c r="N4722" s="2">
        <f t="shared" si="664"/>
        <v>1791</v>
      </c>
      <c r="O4722">
        <f t="shared" si="658"/>
        <v>2022</v>
      </c>
      <c r="P4722" t="str">
        <f t="shared" si="659"/>
        <v>Apr</v>
      </c>
      <c r="Q4722" t="str">
        <f t="shared" si="660"/>
        <v>Apr-2022</v>
      </c>
      <c r="R4722" s="2" t="str">
        <f t="shared" si="665"/>
        <v>ADULTS</v>
      </c>
    </row>
    <row r="4723" spans="1:18" x14ac:dyDescent="0.35">
      <c r="A4723" s="1">
        <v>45126</v>
      </c>
      <c r="B4723" t="s">
        <v>4755</v>
      </c>
      <c r="C4723">
        <v>38</v>
      </c>
      <c r="D4723" t="s">
        <v>9</v>
      </c>
      <c r="E4723" t="s">
        <v>19</v>
      </c>
      <c r="F4723" t="s">
        <v>16</v>
      </c>
      <c r="G4723" s="6">
        <f>VLOOKUP(F4723,S$11:$T$15, 2, FALSE)</f>
        <v>2509.1716796874998</v>
      </c>
      <c r="H4723" t="s">
        <v>12</v>
      </c>
      <c r="I4723" s="2">
        <v>784.52</v>
      </c>
      <c r="J4723" t="str">
        <f t="shared" si="661"/>
        <v>18-39</v>
      </c>
      <c r="K4723" s="2">
        <f t="shared" si="657"/>
        <v>862.97200000000009</v>
      </c>
      <c r="L4723" s="2">
        <f t="shared" si="662"/>
        <v>863</v>
      </c>
      <c r="M4723" s="2">
        <f t="shared" si="663"/>
        <v>863</v>
      </c>
      <c r="N4723" s="2">
        <f t="shared" si="664"/>
        <v>862</v>
      </c>
      <c r="O4723">
        <f t="shared" si="658"/>
        <v>2023</v>
      </c>
      <c r="P4723" t="str">
        <f t="shared" si="659"/>
        <v>Jul</v>
      </c>
      <c r="Q4723" t="str">
        <f t="shared" si="660"/>
        <v>Jul-2023</v>
      </c>
      <c r="R4723" s="2" t="str">
        <f t="shared" si="665"/>
        <v>ADULTS</v>
      </c>
    </row>
    <row r="4724" spans="1:18" x14ac:dyDescent="0.35">
      <c r="A4724" s="1">
        <v>44902</v>
      </c>
      <c r="B4724" t="s">
        <v>4756</v>
      </c>
      <c r="C4724">
        <v>75</v>
      </c>
      <c r="D4724" t="s">
        <v>14</v>
      </c>
      <c r="E4724" t="s">
        <v>25</v>
      </c>
      <c r="F4724" t="s">
        <v>30</v>
      </c>
      <c r="G4724" s="6">
        <f>VLOOKUP(F4724,S$11:$T$15, 2, FALSE)</f>
        <v>2496.7676064257025</v>
      </c>
      <c r="H4724" t="s">
        <v>67</v>
      </c>
      <c r="I4724" s="2">
        <v>2845.58</v>
      </c>
      <c r="J4724" t="str">
        <f t="shared" si="661"/>
        <v>&gt;59</v>
      </c>
      <c r="K4724" s="2">
        <f t="shared" si="657"/>
        <v>3130.1380000000004</v>
      </c>
      <c r="L4724" s="2">
        <f t="shared" si="662"/>
        <v>3130</v>
      </c>
      <c r="M4724" s="2">
        <f t="shared" si="663"/>
        <v>3131</v>
      </c>
      <c r="N4724" s="2">
        <f t="shared" si="664"/>
        <v>3130</v>
      </c>
      <c r="O4724">
        <f t="shared" si="658"/>
        <v>2022</v>
      </c>
      <c r="P4724" t="str">
        <f t="shared" si="659"/>
        <v>Dec</v>
      </c>
      <c r="Q4724" t="str">
        <f t="shared" si="660"/>
        <v>Dec-2022</v>
      </c>
      <c r="R4724" s="2" t="str">
        <f t="shared" si="665"/>
        <v>ADULTS</v>
      </c>
    </row>
    <row r="4725" spans="1:18" x14ac:dyDescent="0.35">
      <c r="A4725" s="1">
        <v>44979</v>
      </c>
      <c r="B4725" t="s">
        <v>4757</v>
      </c>
      <c r="C4725">
        <v>22</v>
      </c>
      <c r="D4725" t="s">
        <v>21</v>
      </c>
      <c r="E4725" t="s">
        <v>25</v>
      </c>
      <c r="F4725" t="s">
        <v>11</v>
      </c>
      <c r="G4725" s="6">
        <f>VLOOKUP(F4725,S$11:$T$15, 2, FALSE)</f>
        <v>2503.6022787783868</v>
      </c>
      <c r="H4725" t="s">
        <v>28</v>
      </c>
      <c r="I4725" s="2">
        <v>4456.84</v>
      </c>
      <c r="J4725" t="str">
        <f t="shared" si="661"/>
        <v>18-39</v>
      </c>
      <c r="K4725" s="2">
        <f t="shared" si="657"/>
        <v>4902.5240000000003</v>
      </c>
      <c r="L4725" s="2">
        <f t="shared" si="662"/>
        <v>4903</v>
      </c>
      <c r="M4725" s="2">
        <f t="shared" si="663"/>
        <v>4903</v>
      </c>
      <c r="N4725" s="2">
        <f t="shared" si="664"/>
        <v>4902</v>
      </c>
      <c r="O4725">
        <f t="shared" si="658"/>
        <v>2023</v>
      </c>
      <c r="P4725" t="str">
        <f t="shared" si="659"/>
        <v>Feb</v>
      </c>
      <c r="Q4725" t="str">
        <f t="shared" si="660"/>
        <v>Feb-2023</v>
      </c>
      <c r="R4725" s="2" t="str">
        <f t="shared" si="665"/>
        <v>ADULTS</v>
      </c>
    </row>
    <row r="4726" spans="1:18" x14ac:dyDescent="0.35">
      <c r="A4726" s="1">
        <v>45192</v>
      </c>
      <c r="B4726" t="s">
        <v>4758</v>
      </c>
      <c r="C4726">
        <v>20</v>
      </c>
      <c r="D4726" t="s">
        <v>21</v>
      </c>
      <c r="E4726" t="s">
        <v>10</v>
      </c>
      <c r="F4726" t="s">
        <v>11</v>
      </c>
      <c r="G4726" s="6">
        <f>VLOOKUP(F4726,S$11:$T$15, 2, FALSE)</f>
        <v>2503.6022787783868</v>
      </c>
      <c r="H4726" t="s">
        <v>17</v>
      </c>
      <c r="I4726" s="2">
        <v>1276.47</v>
      </c>
      <c r="J4726" t="str">
        <f t="shared" si="661"/>
        <v>18-39</v>
      </c>
      <c r="K4726" s="2">
        <f t="shared" si="657"/>
        <v>1404.1170000000002</v>
      </c>
      <c r="L4726" s="2">
        <f t="shared" si="662"/>
        <v>1404</v>
      </c>
      <c r="M4726" s="2">
        <f t="shared" si="663"/>
        <v>1405</v>
      </c>
      <c r="N4726" s="2">
        <f t="shared" si="664"/>
        <v>1404</v>
      </c>
      <c r="O4726">
        <f t="shared" si="658"/>
        <v>2023</v>
      </c>
      <c r="P4726" t="str">
        <f t="shared" si="659"/>
        <v>Sep</v>
      </c>
      <c r="Q4726" t="str">
        <f t="shared" si="660"/>
        <v>Sep-2023</v>
      </c>
      <c r="R4726" s="2" t="str">
        <f t="shared" si="665"/>
        <v>ADULTS</v>
      </c>
    </row>
    <row r="4727" spans="1:18" x14ac:dyDescent="0.35">
      <c r="A4727" s="1">
        <v>44975</v>
      </c>
      <c r="B4727" t="s">
        <v>4759</v>
      </c>
      <c r="C4727">
        <v>55</v>
      </c>
      <c r="D4727" t="s">
        <v>21</v>
      </c>
      <c r="E4727" t="s">
        <v>19</v>
      </c>
      <c r="F4727" t="s">
        <v>23</v>
      </c>
      <c r="G4727" s="6">
        <f>VLOOKUP(F4727,S$11:$T$15, 2, FALSE)</f>
        <v>2440.2966694490819</v>
      </c>
      <c r="H4727" t="s">
        <v>12</v>
      </c>
      <c r="I4727" s="2">
        <v>526.96</v>
      </c>
      <c r="J4727" t="str">
        <f t="shared" si="661"/>
        <v>40-59</v>
      </c>
      <c r="K4727" s="2">
        <f t="shared" si="657"/>
        <v>579.65600000000006</v>
      </c>
      <c r="L4727" s="2">
        <f t="shared" si="662"/>
        <v>580</v>
      </c>
      <c r="M4727" s="2">
        <f t="shared" si="663"/>
        <v>580</v>
      </c>
      <c r="N4727" s="2">
        <f t="shared" si="664"/>
        <v>579</v>
      </c>
      <c r="O4727">
        <f t="shared" si="658"/>
        <v>2023</v>
      </c>
      <c r="P4727" t="str">
        <f t="shared" si="659"/>
        <v>Feb</v>
      </c>
      <c r="Q4727" t="str">
        <f t="shared" si="660"/>
        <v>Feb-2023</v>
      </c>
      <c r="R4727" s="2" t="str">
        <f t="shared" si="665"/>
        <v>ADULTS</v>
      </c>
    </row>
    <row r="4728" spans="1:18" x14ac:dyDescent="0.35">
      <c r="A4728" s="1">
        <v>45188</v>
      </c>
      <c r="B4728" t="s">
        <v>4760</v>
      </c>
      <c r="C4728">
        <v>76</v>
      </c>
      <c r="D4728" t="s">
        <v>14</v>
      </c>
      <c r="E4728" t="s">
        <v>25</v>
      </c>
      <c r="F4728" t="s">
        <v>11</v>
      </c>
      <c r="G4728" s="6">
        <f>VLOOKUP(F4728,S$11:$T$15, 2, FALSE)</f>
        <v>2503.6022787783868</v>
      </c>
      <c r="H4728" t="s">
        <v>37</v>
      </c>
      <c r="I4728" s="2">
        <v>4622.6099999999997</v>
      </c>
      <c r="J4728" t="str">
        <f t="shared" si="661"/>
        <v>&gt;59</v>
      </c>
      <c r="K4728" s="2">
        <f t="shared" si="657"/>
        <v>5084.8710000000001</v>
      </c>
      <c r="L4728" s="2">
        <f t="shared" si="662"/>
        <v>5085</v>
      </c>
      <c r="M4728" s="2">
        <f t="shared" si="663"/>
        <v>5085</v>
      </c>
      <c r="N4728" s="2">
        <f t="shared" si="664"/>
        <v>5084</v>
      </c>
      <c r="O4728">
        <f t="shared" si="658"/>
        <v>2023</v>
      </c>
      <c r="P4728" t="str">
        <f t="shared" si="659"/>
        <v>Sep</v>
      </c>
      <c r="Q4728" t="str">
        <f t="shared" si="660"/>
        <v>Sep-2023</v>
      </c>
      <c r="R4728" s="2" t="str">
        <f t="shared" si="665"/>
        <v>ADULTS</v>
      </c>
    </row>
    <row r="4729" spans="1:18" x14ac:dyDescent="0.35">
      <c r="A4729" s="1">
        <v>45131</v>
      </c>
      <c r="B4729" t="s">
        <v>4761</v>
      </c>
      <c r="C4729">
        <v>0</v>
      </c>
      <c r="D4729" t="s">
        <v>9</v>
      </c>
      <c r="E4729" t="s">
        <v>22</v>
      </c>
      <c r="F4729" t="s">
        <v>30</v>
      </c>
      <c r="G4729" s="6">
        <f>VLOOKUP(F4729,S$11:$T$15, 2, FALSE)</f>
        <v>2496.7676064257025</v>
      </c>
      <c r="H4729" t="s">
        <v>40</v>
      </c>
      <c r="I4729" s="2">
        <v>2140.91</v>
      </c>
      <c r="J4729" t="str">
        <f t="shared" si="661"/>
        <v>0-17</v>
      </c>
      <c r="K4729" s="2">
        <f t="shared" si="657"/>
        <v>2355.0010000000002</v>
      </c>
      <c r="L4729" s="2">
        <f t="shared" si="662"/>
        <v>2355</v>
      </c>
      <c r="M4729" s="2">
        <f t="shared" si="663"/>
        <v>2356</v>
      </c>
      <c r="N4729" s="2">
        <f t="shared" si="664"/>
        <v>2355</v>
      </c>
      <c r="O4729">
        <f t="shared" si="658"/>
        <v>2023</v>
      </c>
      <c r="P4729" t="str">
        <f t="shared" si="659"/>
        <v>Jul</v>
      </c>
      <c r="Q4729" t="str">
        <f t="shared" si="660"/>
        <v>Jul-2023</v>
      </c>
      <c r="R4729" s="2" t="str">
        <f t="shared" si="665"/>
        <v>CHILDREN</v>
      </c>
    </row>
    <row r="4730" spans="1:18" x14ac:dyDescent="0.35">
      <c r="A4730" s="1">
        <v>44802</v>
      </c>
      <c r="B4730" t="s">
        <v>4762</v>
      </c>
      <c r="C4730">
        <v>83</v>
      </c>
      <c r="D4730" t="s">
        <v>9</v>
      </c>
      <c r="E4730" t="s">
        <v>33</v>
      </c>
      <c r="F4730" t="s">
        <v>16</v>
      </c>
      <c r="G4730" s="6">
        <f>VLOOKUP(F4730,S$11:$T$15, 2, FALSE)</f>
        <v>2509.1716796874998</v>
      </c>
      <c r="H4730" t="s">
        <v>37</v>
      </c>
      <c r="I4730" s="2">
        <v>3162.36</v>
      </c>
      <c r="J4730" t="str">
        <f t="shared" si="661"/>
        <v>&gt;59</v>
      </c>
      <c r="K4730" s="2">
        <f t="shared" si="657"/>
        <v>3478.5960000000005</v>
      </c>
      <c r="L4730" s="2">
        <f t="shared" si="662"/>
        <v>3479</v>
      </c>
      <c r="M4730" s="2">
        <f t="shared" si="663"/>
        <v>3479</v>
      </c>
      <c r="N4730" s="2">
        <f t="shared" si="664"/>
        <v>3478</v>
      </c>
      <c r="O4730">
        <f t="shared" si="658"/>
        <v>2022</v>
      </c>
      <c r="P4730" t="str">
        <f t="shared" si="659"/>
        <v>Aug</v>
      </c>
      <c r="Q4730" t="str">
        <f t="shared" si="660"/>
        <v>Aug-2022</v>
      </c>
      <c r="R4730" s="2" t="str">
        <f t="shared" si="665"/>
        <v>ADULTS</v>
      </c>
    </row>
    <row r="4731" spans="1:18" x14ac:dyDescent="0.35">
      <c r="A4731" s="1">
        <v>45101</v>
      </c>
      <c r="B4731" t="s">
        <v>4763</v>
      </c>
      <c r="C4731">
        <v>16</v>
      </c>
      <c r="D4731" t="s">
        <v>14</v>
      </c>
      <c r="E4731" t="s">
        <v>25</v>
      </c>
      <c r="F4731" t="s">
        <v>30</v>
      </c>
      <c r="G4731" s="6">
        <f>VLOOKUP(F4731,S$11:$T$15, 2, FALSE)</f>
        <v>2496.7676064257025</v>
      </c>
      <c r="H4731" t="s">
        <v>12</v>
      </c>
      <c r="I4731" s="2">
        <v>4450.72</v>
      </c>
      <c r="J4731" t="str">
        <f t="shared" si="661"/>
        <v>0-17</v>
      </c>
      <c r="K4731" s="2">
        <f t="shared" si="657"/>
        <v>4895.7920000000004</v>
      </c>
      <c r="L4731" s="2">
        <f t="shared" si="662"/>
        <v>4896</v>
      </c>
      <c r="M4731" s="2">
        <f t="shared" si="663"/>
        <v>4896</v>
      </c>
      <c r="N4731" s="2">
        <f t="shared" si="664"/>
        <v>4895</v>
      </c>
      <c r="O4731">
        <f t="shared" si="658"/>
        <v>2023</v>
      </c>
      <c r="P4731" t="str">
        <f t="shared" si="659"/>
        <v>Jun</v>
      </c>
      <c r="Q4731" t="str">
        <f t="shared" si="660"/>
        <v>Jun-2023</v>
      </c>
      <c r="R4731" s="2" t="str">
        <f t="shared" si="665"/>
        <v>CHILDREN</v>
      </c>
    </row>
    <row r="4732" spans="1:18" x14ac:dyDescent="0.35">
      <c r="A4732" s="1">
        <v>45204</v>
      </c>
      <c r="B4732" t="s">
        <v>4764</v>
      </c>
      <c r="C4732">
        <v>87</v>
      </c>
      <c r="D4732" t="s">
        <v>9</v>
      </c>
      <c r="E4732" t="s">
        <v>35</v>
      </c>
      <c r="F4732" t="s">
        <v>30</v>
      </c>
      <c r="G4732" s="6">
        <f>VLOOKUP(F4732,S$11:$T$15, 2, FALSE)</f>
        <v>2496.7676064257025</v>
      </c>
      <c r="H4732" t="s">
        <v>28</v>
      </c>
      <c r="I4732" s="2">
        <v>4719.03</v>
      </c>
      <c r="J4732" t="str">
        <f t="shared" si="661"/>
        <v>&gt;59</v>
      </c>
      <c r="K4732" s="2">
        <f t="shared" si="657"/>
        <v>5190.933</v>
      </c>
      <c r="L4732" s="2">
        <f t="shared" si="662"/>
        <v>5191</v>
      </c>
      <c r="M4732" s="2">
        <f t="shared" si="663"/>
        <v>5191</v>
      </c>
      <c r="N4732" s="2">
        <f t="shared" si="664"/>
        <v>5190</v>
      </c>
      <c r="O4732">
        <f t="shared" si="658"/>
        <v>2023</v>
      </c>
      <c r="P4732" t="str">
        <f t="shared" si="659"/>
        <v>Oct</v>
      </c>
      <c r="Q4732" t="str">
        <f t="shared" si="660"/>
        <v>Oct-2023</v>
      </c>
      <c r="R4732" s="2" t="str">
        <f t="shared" si="665"/>
        <v>ADULTS</v>
      </c>
    </row>
    <row r="4733" spans="1:18" x14ac:dyDescent="0.35">
      <c r="A4733" s="1">
        <v>44702</v>
      </c>
      <c r="B4733" t="s">
        <v>4765</v>
      </c>
      <c r="C4733">
        <v>38</v>
      </c>
      <c r="D4733" t="s">
        <v>21</v>
      </c>
      <c r="E4733" t="s">
        <v>15</v>
      </c>
      <c r="F4733" t="s">
        <v>16</v>
      </c>
      <c r="G4733" s="6">
        <f>VLOOKUP(F4733,S$11:$T$15, 2, FALSE)</f>
        <v>2509.1716796874998</v>
      </c>
      <c r="H4733" t="s">
        <v>28</v>
      </c>
      <c r="I4733" s="2">
        <v>2606.9299999999998</v>
      </c>
      <c r="J4733" t="str">
        <f t="shared" si="661"/>
        <v>18-39</v>
      </c>
      <c r="K4733" s="2">
        <f t="shared" si="657"/>
        <v>2867.623</v>
      </c>
      <c r="L4733" s="2">
        <f t="shared" si="662"/>
        <v>2868</v>
      </c>
      <c r="M4733" s="2">
        <f t="shared" si="663"/>
        <v>2868</v>
      </c>
      <c r="N4733" s="2">
        <f t="shared" si="664"/>
        <v>2867</v>
      </c>
      <c r="O4733">
        <f t="shared" si="658"/>
        <v>2022</v>
      </c>
      <c r="P4733" t="str">
        <f t="shared" si="659"/>
        <v>May</v>
      </c>
      <c r="Q4733" t="str">
        <f t="shared" si="660"/>
        <v>May-2022</v>
      </c>
      <c r="R4733" s="2" t="str">
        <f t="shared" si="665"/>
        <v>ADULTS</v>
      </c>
    </row>
    <row r="4734" spans="1:18" x14ac:dyDescent="0.35">
      <c r="A4734" s="1">
        <v>44646</v>
      </c>
      <c r="B4734" t="s">
        <v>4766</v>
      </c>
      <c r="C4734">
        <v>93</v>
      </c>
      <c r="D4734" t="s">
        <v>21</v>
      </c>
      <c r="E4734" t="s">
        <v>27</v>
      </c>
      <c r="F4734" t="s">
        <v>16</v>
      </c>
      <c r="G4734" s="6">
        <f>VLOOKUP(F4734,S$11:$T$15, 2, FALSE)</f>
        <v>2509.1716796874998</v>
      </c>
      <c r="H4734" t="s">
        <v>37</v>
      </c>
      <c r="I4734" s="2">
        <v>589.6</v>
      </c>
      <c r="J4734" t="str">
        <f t="shared" si="661"/>
        <v>&gt;59</v>
      </c>
      <c r="K4734" s="2">
        <f t="shared" si="657"/>
        <v>648.56000000000006</v>
      </c>
      <c r="L4734" s="2">
        <f t="shared" si="662"/>
        <v>649</v>
      </c>
      <c r="M4734" s="2">
        <f t="shared" si="663"/>
        <v>649</v>
      </c>
      <c r="N4734" s="2">
        <f t="shared" si="664"/>
        <v>648</v>
      </c>
      <c r="O4734">
        <f t="shared" si="658"/>
        <v>2022</v>
      </c>
      <c r="P4734" t="str">
        <f t="shared" si="659"/>
        <v>Mar</v>
      </c>
      <c r="Q4734" t="str">
        <f t="shared" si="660"/>
        <v>Mar-2022</v>
      </c>
      <c r="R4734" s="2" t="str">
        <f t="shared" si="665"/>
        <v>ADULTS</v>
      </c>
    </row>
    <row r="4735" spans="1:18" x14ac:dyDescent="0.35">
      <c r="A4735" s="1">
        <v>44878</v>
      </c>
      <c r="B4735" t="s">
        <v>4767</v>
      </c>
      <c r="C4735">
        <v>37</v>
      </c>
      <c r="D4735" t="s">
        <v>9</v>
      </c>
      <c r="E4735" t="s">
        <v>25</v>
      </c>
      <c r="F4735" t="s">
        <v>11</v>
      </c>
      <c r="G4735" s="6">
        <f>VLOOKUP(F4735,S$11:$T$15, 2, FALSE)</f>
        <v>2503.6022787783868</v>
      </c>
      <c r="H4735" t="s">
        <v>40</v>
      </c>
      <c r="I4735" s="2">
        <v>3769.74</v>
      </c>
      <c r="J4735" t="str">
        <f t="shared" si="661"/>
        <v>18-39</v>
      </c>
      <c r="K4735" s="2">
        <f t="shared" si="657"/>
        <v>4146.7139999999999</v>
      </c>
      <c r="L4735" s="2">
        <f t="shared" si="662"/>
        <v>4147</v>
      </c>
      <c r="M4735" s="2">
        <f t="shared" si="663"/>
        <v>4147</v>
      </c>
      <c r="N4735" s="2">
        <f t="shared" si="664"/>
        <v>4146</v>
      </c>
      <c r="O4735">
        <f t="shared" si="658"/>
        <v>2022</v>
      </c>
      <c r="P4735" t="str">
        <f t="shared" si="659"/>
        <v>Nov</v>
      </c>
      <c r="Q4735" t="str">
        <f t="shared" si="660"/>
        <v>Nov-2022</v>
      </c>
      <c r="R4735" s="2" t="str">
        <f t="shared" si="665"/>
        <v>ADULTS</v>
      </c>
    </row>
    <row r="4736" spans="1:18" x14ac:dyDescent="0.35">
      <c r="A4736" s="1">
        <v>45023</v>
      </c>
      <c r="B4736" t="s">
        <v>4768</v>
      </c>
      <c r="C4736">
        <v>40</v>
      </c>
      <c r="D4736" t="s">
        <v>21</v>
      </c>
      <c r="E4736" t="s">
        <v>15</v>
      </c>
      <c r="F4736" t="s">
        <v>11</v>
      </c>
      <c r="G4736" s="6">
        <f>VLOOKUP(F4736,S$11:$T$15, 2, FALSE)</f>
        <v>2503.6022787783868</v>
      </c>
      <c r="H4736" t="s">
        <v>17</v>
      </c>
      <c r="I4736" s="2">
        <v>1089.29</v>
      </c>
      <c r="J4736" t="str">
        <f t="shared" si="661"/>
        <v>40-59</v>
      </c>
      <c r="K4736" s="2">
        <f t="shared" si="657"/>
        <v>1198.2190000000001</v>
      </c>
      <c r="L4736" s="2">
        <f t="shared" si="662"/>
        <v>1198</v>
      </c>
      <c r="M4736" s="2">
        <f t="shared" si="663"/>
        <v>1199</v>
      </c>
      <c r="N4736" s="2">
        <f t="shared" si="664"/>
        <v>1198</v>
      </c>
      <c r="O4736">
        <f t="shared" si="658"/>
        <v>2023</v>
      </c>
      <c r="P4736" t="str">
        <f t="shared" si="659"/>
        <v>Apr</v>
      </c>
      <c r="Q4736" t="str">
        <f t="shared" si="660"/>
        <v>Apr-2023</v>
      </c>
      <c r="R4736" s="2" t="str">
        <f t="shared" si="665"/>
        <v>ADULTS</v>
      </c>
    </row>
    <row r="4737" spans="1:18" x14ac:dyDescent="0.35">
      <c r="A4737" s="1">
        <v>45118</v>
      </c>
      <c r="B4737" t="s">
        <v>4769</v>
      </c>
      <c r="C4737">
        <v>14</v>
      </c>
      <c r="D4737" t="s">
        <v>14</v>
      </c>
      <c r="E4737" t="s">
        <v>19</v>
      </c>
      <c r="F4737" t="s">
        <v>23</v>
      </c>
      <c r="G4737" s="6">
        <f>VLOOKUP(F4737,S$11:$T$15, 2, FALSE)</f>
        <v>2440.2966694490819</v>
      </c>
      <c r="H4737" t="s">
        <v>17</v>
      </c>
      <c r="I4737" s="2">
        <v>106.54</v>
      </c>
      <c r="J4737" t="str">
        <f t="shared" si="661"/>
        <v>0-17</v>
      </c>
      <c r="K4737" s="2">
        <f t="shared" si="657"/>
        <v>117.19400000000002</v>
      </c>
      <c r="L4737" s="2">
        <f t="shared" si="662"/>
        <v>117</v>
      </c>
      <c r="M4737" s="2">
        <f t="shared" si="663"/>
        <v>118</v>
      </c>
      <c r="N4737" s="2">
        <f t="shared" si="664"/>
        <v>117</v>
      </c>
      <c r="O4737">
        <f t="shared" si="658"/>
        <v>2023</v>
      </c>
      <c r="P4737" t="str">
        <f t="shared" si="659"/>
        <v>Jul</v>
      </c>
      <c r="Q4737" t="str">
        <f t="shared" si="660"/>
        <v>Jul-2023</v>
      </c>
      <c r="R4737" s="2" t="str">
        <f t="shared" si="665"/>
        <v>CHILDREN</v>
      </c>
    </row>
    <row r="4738" spans="1:18" x14ac:dyDescent="0.35">
      <c r="A4738" s="1">
        <v>44997</v>
      </c>
      <c r="B4738" t="s">
        <v>4770</v>
      </c>
      <c r="C4738">
        <v>65</v>
      </c>
      <c r="D4738" t="s">
        <v>9</v>
      </c>
      <c r="E4738" t="s">
        <v>10</v>
      </c>
      <c r="F4738" t="s">
        <v>30</v>
      </c>
      <c r="G4738" s="6">
        <f>VLOOKUP(F4738,S$11:$T$15, 2, FALSE)</f>
        <v>2496.7676064257025</v>
      </c>
      <c r="H4738" t="s">
        <v>28</v>
      </c>
      <c r="I4738" s="2">
        <v>2827.44</v>
      </c>
      <c r="J4738" t="str">
        <f t="shared" si="661"/>
        <v>&gt;59</v>
      </c>
      <c r="K4738" s="2">
        <f t="shared" ref="K4738:K4801" si="666">I4738*1.1</f>
        <v>3110.1840000000002</v>
      </c>
      <c r="L4738" s="2">
        <f t="shared" si="662"/>
        <v>3110</v>
      </c>
      <c r="M4738" s="2">
        <f t="shared" si="663"/>
        <v>3111</v>
      </c>
      <c r="N4738" s="2">
        <f t="shared" si="664"/>
        <v>3110</v>
      </c>
      <c r="O4738">
        <f t="shared" ref="O4738:O4801" si="667">YEAR(A4738)</f>
        <v>2023</v>
      </c>
      <c r="P4738" t="str">
        <f t="shared" ref="P4738:P4801" si="668">TEXT(A4738, "MMM")</f>
        <v>Mar</v>
      </c>
      <c r="Q4738" t="str">
        <f t="shared" ref="Q4738:Q4801" si="669">TEXT(A4738, "MMM-YYYY")</f>
        <v>Mar-2023</v>
      </c>
      <c r="R4738" s="2" t="str">
        <f t="shared" si="665"/>
        <v>ADULTS</v>
      </c>
    </row>
    <row r="4739" spans="1:18" x14ac:dyDescent="0.35">
      <c r="A4739" s="1">
        <v>45192</v>
      </c>
      <c r="B4739" t="s">
        <v>4771</v>
      </c>
      <c r="C4739">
        <v>66</v>
      </c>
      <c r="D4739" t="s">
        <v>9</v>
      </c>
      <c r="E4739" t="s">
        <v>33</v>
      </c>
      <c r="F4739" t="s">
        <v>23</v>
      </c>
      <c r="G4739" s="6">
        <f>VLOOKUP(F4739,S$11:$T$15, 2, FALSE)</f>
        <v>2440.2966694490819</v>
      </c>
      <c r="H4739" t="s">
        <v>12</v>
      </c>
      <c r="I4739" s="2">
        <v>3172.68</v>
      </c>
      <c r="J4739" t="str">
        <f t="shared" ref="J4739:J4802" si="670">IF(C4739&lt;=17,"0-17",IF(C4739&lt;=39, "18-39", IF(C4739&lt;=59, "40-59", "&gt;59")))</f>
        <v>&gt;59</v>
      </c>
      <c r="K4739" s="2">
        <f t="shared" si="666"/>
        <v>3489.9480000000003</v>
      </c>
      <c r="L4739" s="2">
        <f t="shared" ref="L4739:L4802" si="671">ROUND(K4739, 0)</f>
        <v>3490</v>
      </c>
      <c r="M4739" s="2">
        <f t="shared" ref="M4739:M4802" si="672">ROUNDUP(K4739, 0)</f>
        <v>3490</v>
      </c>
      <c r="N4739" s="2">
        <f t="shared" ref="N4739:N4802" si="673">ROUNDDOWN(K4739,0)</f>
        <v>3489</v>
      </c>
      <c r="O4739">
        <f t="shared" si="667"/>
        <v>2023</v>
      </c>
      <c r="P4739" t="str">
        <f t="shared" si="668"/>
        <v>Sep</v>
      </c>
      <c r="Q4739" t="str">
        <f t="shared" si="669"/>
        <v>Sep-2023</v>
      </c>
      <c r="R4739" s="2" t="str">
        <f t="shared" ref="R4739:R4802" si="674">IF(C4739&gt;=18, "ADULTS", "CHILDREN")</f>
        <v>ADULTS</v>
      </c>
    </row>
    <row r="4740" spans="1:18" x14ac:dyDescent="0.35">
      <c r="A4740" s="1">
        <v>44756</v>
      </c>
      <c r="B4740" t="s">
        <v>4772</v>
      </c>
      <c r="C4740">
        <v>19</v>
      </c>
      <c r="D4740" t="s">
        <v>14</v>
      </c>
      <c r="E4740" t="s">
        <v>10</v>
      </c>
      <c r="F4740" t="s">
        <v>11</v>
      </c>
      <c r="G4740" s="6">
        <f>VLOOKUP(F4740,S$11:$T$15, 2, FALSE)</f>
        <v>2503.6022787783868</v>
      </c>
      <c r="H4740" t="s">
        <v>12</v>
      </c>
      <c r="I4740" s="2">
        <v>1658.07</v>
      </c>
      <c r="J4740" t="str">
        <f t="shared" si="670"/>
        <v>18-39</v>
      </c>
      <c r="K4740" s="2">
        <f t="shared" si="666"/>
        <v>1823.8770000000002</v>
      </c>
      <c r="L4740" s="2">
        <f t="shared" si="671"/>
        <v>1824</v>
      </c>
      <c r="M4740" s="2">
        <f t="shared" si="672"/>
        <v>1824</v>
      </c>
      <c r="N4740" s="2">
        <f t="shared" si="673"/>
        <v>1823</v>
      </c>
      <c r="O4740">
        <f t="shared" si="667"/>
        <v>2022</v>
      </c>
      <c r="P4740" t="str">
        <f t="shared" si="668"/>
        <v>Jul</v>
      </c>
      <c r="Q4740" t="str">
        <f t="shared" si="669"/>
        <v>Jul-2022</v>
      </c>
      <c r="R4740" s="2" t="str">
        <f t="shared" si="674"/>
        <v>ADULTS</v>
      </c>
    </row>
    <row r="4741" spans="1:18" x14ac:dyDescent="0.35">
      <c r="A4741" s="1">
        <v>44811</v>
      </c>
      <c r="B4741" t="s">
        <v>4773</v>
      </c>
      <c r="C4741">
        <v>72</v>
      </c>
      <c r="D4741" t="s">
        <v>21</v>
      </c>
      <c r="E4741" t="s">
        <v>19</v>
      </c>
      <c r="F4741" t="s">
        <v>16</v>
      </c>
      <c r="G4741" s="6">
        <f>VLOOKUP(F4741,S$11:$T$15, 2, FALSE)</f>
        <v>2509.1716796874998</v>
      </c>
      <c r="H4741" t="s">
        <v>28</v>
      </c>
      <c r="I4741" s="2">
        <v>2245.2800000000002</v>
      </c>
      <c r="J4741" t="str">
        <f t="shared" si="670"/>
        <v>&gt;59</v>
      </c>
      <c r="K4741" s="2">
        <f t="shared" si="666"/>
        <v>2469.8080000000004</v>
      </c>
      <c r="L4741" s="2">
        <f t="shared" si="671"/>
        <v>2470</v>
      </c>
      <c r="M4741" s="2">
        <f t="shared" si="672"/>
        <v>2470</v>
      </c>
      <c r="N4741" s="2">
        <f t="shared" si="673"/>
        <v>2469</v>
      </c>
      <c r="O4741">
        <f t="shared" si="667"/>
        <v>2022</v>
      </c>
      <c r="P4741" t="str">
        <f t="shared" si="668"/>
        <v>Sep</v>
      </c>
      <c r="Q4741" t="str">
        <f t="shared" si="669"/>
        <v>Sep-2022</v>
      </c>
      <c r="R4741" s="2" t="str">
        <f t="shared" si="674"/>
        <v>ADULTS</v>
      </c>
    </row>
    <row r="4742" spans="1:18" x14ac:dyDescent="0.35">
      <c r="A4742" s="1">
        <v>44805</v>
      </c>
      <c r="B4742" t="s">
        <v>4774</v>
      </c>
      <c r="C4742">
        <v>38</v>
      </c>
      <c r="D4742" t="s">
        <v>9</v>
      </c>
      <c r="E4742" t="s">
        <v>19</v>
      </c>
      <c r="F4742" t="s">
        <v>11</v>
      </c>
      <c r="G4742" s="6">
        <f>VLOOKUP(F4742,S$11:$T$15, 2, FALSE)</f>
        <v>2503.6022787783868</v>
      </c>
      <c r="H4742" t="s">
        <v>37</v>
      </c>
      <c r="I4742" s="2">
        <v>105.83</v>
      </c>
      <c r="J4742" t="str">
        <f t="shared" si="670"/>
        <v>18-39</v>
      </c>
      <c r="K4742" s="2">
        <f t="shared" si="666"/>
        <v>116.41300000000001</v>
      </c>
      <c r="L4742" s="2">
        <f t="shared" si="671"/>
        <v>116</v>
      </c>
      <c r="M4742" s="2">
        <f t="shared" si="672"/>
        <v>117</v>
      </c>
      <c r="N4742" s="2">
        <f t="shared" si="673"/>
        <v>116</v>
      </c>
      <c r="O4742">
        <f t="shared" si="667"/>
        <v>2022</v>
      </c>
      <c r="P4742" t="str">
        <f t="shared" si="668"/>
        <v>Sep</v>
      </c>
      <c r="Q4742" t="str">
        <f t="shared" si="669"/>
        <v>Sep-2022</v>
      </c>
      <c r="R4742" s="2" t="str">
        <f t="shared" si="674"/>
        <v>ADULTS</v>
      </c>
    </row>
    <row r="4743" spans="1:18" x14ac:dyDescent="0.35">
      <c r="A4743" s="1">
        <v>45029</v>
      </c>
      <c r="B4743" t="s">
        <v>4775</v>
      </c>
      <c r="C4743">
        <v>47</v>
      </c>
      <c r="D4743" t="s">
        <v>9</v>
      </c>
      <c r="E4743" t="s">
        <v>22</v>
      </c>
      <c r="F4743" t="s">
        <v>30</v>
      </c>
      <c r="G4743" s="6">
        <f>VLOOKUP(F4743,S$11:$T$15, 2, FALSE)</f>
        <v>2496.7676064257025</v>
      </c>
      <c r="H4743" t="s">
        <v>17</v>
      </c>
      <c r="I4743" s="2">
        <v>4371.8100000000004</v>
      </c>
      <c r="J4743" t="str">
        <f t="shared" si="670"/>
        <v>40-59</v>
      </c>
      <c r="K4743" s="2">
        <f t="shared" si="666"/>
        <v>4808.9910000000009</v>
      </c>
      <c r="L4743" s="2">
        <f t="shared" si="671"/>
        <v>4809</v>
      </c>
      <c r="M4743" s="2">
        <f t="shared" si="672"/>
        <v>4809</v>
      </c>
      <c r="N4743" s="2">
        <f t="shared" si="673"/>
        <v>4808</v>
      </c>
      <c r="O4743">
        <f t="shared" si="667"/>
        <v>2023</v>
      </c>
      <c r="P4743" t="str">
        <f t="shared" si="668"/>
        <v>Apr</v>
      </c>
      <c r="Q4743" t="str">
        <f t="shared" si="669"/>
        <v>Apr-2023</v>
      </c>
      <c r="R4743" s="2" t="str">
        <f t="shared" si="674"/>
        <v>ADULTS</v>
      </c>
    </row>
    <row r="4744" spans="1:18" x14ac:dyDescent="0.35">
      <c r="A4744" s="1">
        <v>44991</v>
      </c>
      <c r="B4744" t="s">
        <v>4776</v>
      </c>
      <c r="C4744">
        <v>73</v>
      </c>
      <c r="D4744" t="s">
        <v>21</v>
      </c>
      <c r="E4744" t="s">
        <v>10</v>
      </c>
      <c r="F4744" t="s">
        <v>11</v>
      </c>
      <c r="G4744" s="6">
        <f>VLOOKUP(F4744,S$11:$T$15, 2, FALSE)</f>
        <v>2503.6022787783868</v>
      </c>
      <c r="H4744" t="s">
        <v>40</v>
      </c>
      <c r="I4744" s="2">
        <v>3895.6</v>
      </c>
      <c r="J4744" t="str">
        <f t="shared" si="670"/>
        <v>&gt;59</v>
      </c>
      <c r="K4744" s="2">
        <f t="shared" si="666"/>
        <v>4285.16</v>
      </c>
      <c r="L4744" s="2">
        <f t="shared" si="671"/>
        <v>4285</v>
      </c>
      <c r="M4744" s="2">
        <f t="shared" si="672"/>
        <v>4286</v>
      </c>
      <c r="N4744" s="2">
        <f t="shared" si="673"/>
        <v>4285</v>
      </c>
      <c r="O4744">
        <f t="shared" si="667"/>
        <v>2023</v>
      </c>
      <c r="P4744" t="str">
        <f t="shared" si="668"/>
        <v>Mar</v>
      </c>
      <c r="Q4744" t="str">
        <f t="shared" si="669"/>
        <v>Mar-2023</v>
      </c>
      <c r="R4744" s="2" t="str">
        <f t="shared" si="674"/>
        <v>ADULTS</v>
      </c>
    </row>
    <row r="4745" spans="1:18" x14ac:dyDescent="0.35">
      <c r="A4745" s="1">
        <v>44691</v>
      </c>
      <c r="B4745" t="s">
        <v>4777</v>
      </c>
      <c r="C4745">
        <v>8</v>
      </c>
      <c r="D4745" t="s">
        <v>14</v>
      </c>
      <c r="E4745" t="s">
        <v>15</v>
      </c>
      <c r="F4745" t="s">
        <v>30</v>
      </c>
      <c r="G4745" s="6">
        <f>VLOOKUP(F4745,S$11:$T$15, 2, FALSE)</f>
        <v>2496.7676064257025</v>
      </c>
      <c r="H4745" t="s">
        <v>17</v>
      </c>
      <c r="I4745" s="2">
        <v>2833.08</v>
      </c>
      <c r="J4745" t="str">
        <f t="shared" si="670"/>
        <v>0-17</v>
      </c>
      <c r="K4745" s="2">
        <f t="shared" si="666"/>
        <v>3116.3880000000004</v>
      </c>
      <c r="L4745" s="2">
        <f t="shared" si="671"/>
        <v>3116</v>
      </c>
      <c r="M4745" s="2">
        <f t="shared" si="672"/>
        <v>3117</v>
      </c>
      <c r="N4745" s="2">
        <f t="shared" si="673"/>
        <v>3116</v>
      </c>
      <c r="O4745">
        <f t="shared" si="667"/>
        <v>2022</v>
      </c>
      <c r="P4745" t="str">
        <f t="shared" si="668"/>
        <v>May</v>
      </c>
      <c r="Q4745" t="str">
        <f t="shared" si="669"/>
        <v>May-2022</v>
      </c>
      <c r="R4745" s="2" t="str">
        <f t="shared" si="674"/>
        <v>CHILDREN</v>
      </c>
    </row>
    <row r="4746" spans="1:18" x14ac:dyDescent="0.35">
      <c r="A4746" s="1">
        <v>44627</v>
      </c>
      <c r="B4746" t="s">
        <v>4778</v>
      </c>
      <c r="C4746">
        <v>0</v>
      </c>
      <c r="D4746" t="s">
        <v>14</v>
      </c>
      <c r="E4746" t="s">
        <v>19</v>
      </c>
      <c r="F4746" t="s">
        <v>23</v>
      </c>
      <c r="G4746" s="6">
        <f>VLOOKUP(F4746,S$11:$T$15, 2, FALSE)</f>
        <v>2440.2966694490819</v>
      </c>
      <c r="H4746" t="s">
        <v>40</v>
      </c>
      <c r="I4746" s="2">
        <v>2250.6</v>
      </c>
      <c r="J4746" t="str">
        <f t="shared" si="670"/>
        <v>0-17</v>
      </c>
      <c r="K4746" s="2">
        <f t="shared" si="666"/>
        <v>2475.6600000000003</v>
      </c>
      <c r="L4746" s="2">
        <f t="shared" si="671"/>
        <v>2476</v>
      </c>
      <c r="M4746" s="2">
        <f t="shared" si="672"/>
        <v>2476</v>
      </c>
      <c r="N4746" s="2">
        <f t="shared" si="673"/>
        <v>2475</v>
      </c>
      <c r="O4746">
        <f t="shared" si="667"/>
        <v>2022</v>
      </c>
      <c r="P4746" t="str">
        <f t="shared" si="668"/>
        <v>Mar</v>
      </c>
      <c r="Q4746" t="str">
        <f t="shared" si="669"/>
        <v>Mar-2022</v>
      </c>
      <c r="R4746" s="2" t="str">
        <f t="shared" si="674"/>
        <v>CHILDREN</v>
      </c>
    </row>
    <row r="4747" spans="1:18" x14ac:dyDescent="0.35">
      <c r="A4747" s="1">
        <v>45209</v>
      </c>
      <c r="B4747" t="s">
        <v>4779</v>
      </c>
      <c r="C4747">
        <v>98</v>
      </c>
      <c r="D4747" t="s">
        <v>21</v>
      </c>
      <c r="E4747" t="s">
        <v>33</v>
      </c>
      <c r="F4747" t="s">
        <v>30</v>
      </c>
      <c r="G4747" s="6">
        <f>VLOOKUP(F4747,S$11:$T$15, 2, FALSE)</f>
        <v>2496.7676064257025</v>
      </c>
      <c r="H4747" t="s">
        <v>40</v>
      </c>
      <c r="I4747" s="2">
        <v>2145.64</v>
      </c>
      <c r="J4747" t="str">
        <f t="shared" si="670"/>
        <v>&gt;59</v>
      </c>
      <c r="K4747" s="2">
        <f t="shared" si="666"/>
        <v>2360.2040000000002</v>
      </c>
      <c r="L4747" s="2">
        <f t="shared" si="671"/>
        <v>2360</v>
      </c>
      <c r="M4747" s="2">
        <f t="shared" si="672"/>
        <v>2361</v>
      </c>
      <c r="N4747" s="2">
        <f t="shared" si="673"/>
        <v>2360</v>
      </c>
      <c r="O4747">
        <f t="shared" si="667"/>
        <v>2023</v>
      </c>
      <c r="P4747" t="str">
        <f t="shared" si="668"/>
        <v>Oct</v>
      </c>
      <c r="Q4747" t="str">
        <f t="shared" si="669"/>
        <v>Oct-2023</v>
      </c>
      <c r="R4747" s="2" t="str">
        <f t="shared" si="674"/>
        <v>ADULTS</v>
      </c>
    </row>
    <row r="4748" spans="1:18" x14ac:dyDescent="0.35">
      <c r="A4748" s="1">
        <v>44929</v>
      </c>
      <c r="B4748" t="s">
        <v>4780</v>
      </c>
      <c r="C4748">
        <v>24</v>
      </c>
      <c r="D4748" t="s">
        <v>21</v>
      </c>
      <c r="E4748" t="s">
        <v>27</v>
      </c>
      <c r="F4748" t="s">
        <v>23</v>
      </c>
      <c r="G4748" s="6">
        <f>VLOOKUP(F4748,S$11:$T$15, 2, FALSE)</f>
        <v>2440.2966694490819</v>
      </c>
      <c r="H4748" t="s">
        <v>40</v>
      </c>
      <c r="I4748" s="2">
        <v>3505.33</v>
      </c>
      <c r="J4748" t="str">
        <f t="shared" si="670"/>
        <v>18-39</v>
      </c>
      <c r="K4748" s="2">
        <f t="shared" si="666"/>
        <v>3855.8630000000003</v>
      </c>
      <c r="L4748" s="2">
        <f t="shared" si="671"/>
        <v>3856</v>
      </c>
      <c r="M4748" s="2">
        <f t="shared" si="672"/>
        <v>3856</v>
      </c>
      <c r="N4748" s="2">
        <f t="shared" si="673"/>
        <v>3855</v>
      </c>
      <c r="O4748">
        <f t="shared" si="667"/>
        <v>2023</v>
      </c>
      <c r="P4748" t="str">
        <f t="shared" si="668"/>
        <v>Jan</v>
      </c>
      <c r="Q4748" t="str">
        <f t="shared" si="669"/>
        <v>Jan-2023</v>
      </c>
      <c r="R4748" s="2" t="str">
        <f t="shared" si="674"/>
        <v>ADULTS</v>
      </c>
    </row>
    <row r="4749" spans="1:18" x14ac:dyDescent="0.35">
      <c r="A4749" s="1">
        <v>44755</v>
      </c>
      <c r="B4749" t="s">
        <v>4781</v>
      </c>
      <c r="C4749">
        <v>7</v>
      </c>
      <c r="D4749" t="s">
        <v>21</v>
      </c>
      <c r="E4749" t="s">
        <v>10</v>
      </c>
      <c r="F4749" t="s">
        <v>30</v>
      </c>
      <c r="G4749" s="6">
        <f>VLOOKUP(F4749,S$11:$T$15, 2, FALSE)</f>
        <v>2496.7676064257025</v>
      </c>
      <c r="H4749" t="s">
        <v>12</v>
      </c>
      <c r="I4749" s="2">
        <v>3389.27</v>
      </c>
      <c r="J4749" t="str">
        <f t="shared" si="670"/>
        <v>0-17</v>
      </c>
      <c r="K4749" s="2">
        <f t="shared" si="666"/>
        <v>3728.1970000000001</v>
      </c>
      <c r="L4749" s="2">
        <f t="shared" si="671"/>
        <v>3728</v>
      </c>
      <c r="M4749" s="2">
        <f t="shared" si="672"/>
        <v>3729</v>
      </c>
      <c r="N4749" s="2">
        <f t="shared" si="673"/>
        <v>3728</v>
      </c>
      <c r="O4749">
        <f t="shared" si="667"/>
        <v>2022</v>
      </c>
      <c r="P4749" t="str">
        <f t="shared" si="668"/>
        <v>Jul</v>
      </c>
      <c r="Q4749" t="str">
        <f t="shared" si="669"/>
        <v>Jul-2022</v>
      </c>
      <c r="R4749" s="2" t="str">
        <f t="shared" si="674"/>
        <v>CHILDREN</v>
      </c>
    </row>
    <row r="4750" spans="1:18" x14ac:dyDescent="0.35">
      <c r="A4750" s="1">
        <v>44620</v>
      </c>
      <c r="B4750" t="s">
        <v>4782</v>
      </c>
      <c r="C4750">
        <v>59</v>
      </c>
      <c r="D4750" t="s">
        <v>14</v>
      </c>
      <c r="E4750" t="s">
        <v>15</v>
      </c>
      <c r="F4750" t="s">
        <v>30</v>
      </c>
      <c r="G4750" s="6">
        <f>VLOOKUP(F4750,S$11:$T$15, 2, FALSE)</f>
        <v>2496.7676064257025</v>
      </c>
      <c r="H4750" t="s">
        <v>17</v>
      </c>
      <c r="I4750" s="2">
        <v>4558.49</v>
      </c>
      <c r="J4750" t="str">
        <f t="shared" si="670"/>
        <v>40-59</v>
      </c>
      <c r="K4750" s="2">
        <f t="shared" si="666"/>
        <v>5014.3389999999999</v>
      </c>
      <c r="L4750" s="2">
        <f t="shared" si="671"/>
        <v>5014</v>
      </c>
      <c r="M4750" s="2">
        <f t="shared" si="672"/>
        <v>5015</v>
      </c>
      <c r="N4750" s="2">
        <f t="shared" si="673"/>
        <v>5014</v>
      </c>
      <c r="O4750">
        <f t="shared" si="667"/>
        <v>2022</v>
      </c>
      <c r="P4750" t="str">
        <f t="shared" si="668"/>
        <v>Feb</v>
      </c>
      <c r="Q4750" t="str">
        <f t="shared" si="669"/>
        <v>Feb-2022</v>
      </c>
      <c r="R4750" s="2" t="str">
        <f t="shared" si="674"/>
        <v>ADULTS</v>
      </c>
    </row>
    <row r="4751" spans="1:18" x14ac:dyDescent="0.35">
      <c r="A4751" s="1">
        <v>44611</v>
      </c>
      <c r="B4751" t="s">
        <v>4783</v>
      </c>
      <c r="C4751">
        <v>28</v>
      </c>
      <c r="D4751" t="s">
        <v>9</v>
      </c>
      <c r="E4751" t="s">
        <v>25</v>
      </c>
      <c r="F4751" t="s">
        <v>11</v>
      </c>
      <c r="G4751" s="6">
        <f>VLOOKUP(F4751,S$11:$T$15, 2, FALSE)</f>
        <v>2503.6022787783868</v>
      </c>
      <c r="H4751" t="s">
        <v>12</v>
      </c>
      <c r="I4751" s="2">
        <v>336.88</v>
      </c>
      <c r="J4751" t="str">
        <f t="shared" si="670"/>
        <v>18-39</v>
      </c>
      <c r="K4751" s="2">
        <f t="shared" si="666"/>
        <v>370.56800000000004</v>
      </c>
      <c r="L4751" s="2">
        <f t="shared" si="671"/>
        <v>371</v>
      </c>
      <c r="M4751" s="2">
        <f t="shared" si="672"/>
        <v>371</v>
      </c>
      <c r="N4751" s="2">
        <f t="shared" si="673"/>
        <v>370</v>
      </c>
      <c r="O4751">
        <f t="shared" si="667"/>
        <v>2022</v>
      </c>
      <c r="P4751" t="str">
        <f t="shared" si="668"/>
        <v>Feb</v>
      </c>
      <c r="Q4751" t="str">
        <f t="shared" si="669"/>
        <v>Feb-2022</v>
      </c>
      <c r="R4751" s="2" t="str">
        <f t="shared" si="674"/>
        <v>ADULTS</v>
      </c>
    </row>
    <row r="4752" spans="1:18" x14ac:dyDescent="0.35">
      <c r="A4752" s="1">
        <v>45191</v>
      </c>
      <c r="B4752" t="s">
        <v>4784</v>
      </c>
      <c r="C4752">
        <v>7</v>
      </c>
      <c r="D4752" t="s">
        <v>14</v>
      </c>
      <c r="E4752" t="s">
        <v>25</v>
      </c>
      <c r="F4752" t="s">
        <v>16</v>
      </c>
      <c r="G4752" s="6">
        <f>VLOOKUP(F4752,S$11:$T$15, 2, FALSE)</f>
        <v>2509.1716796874998</v>
      </c>
      <c r="H4752" t="s">
        <v>17</v>
      </c>
      <c r="I4752" s="2">
        <v>2784.08</v>
      </c>
      <c r="J4752" t="str">
        <f t="shared" si="670"/>
        <v>0-17</v>
      </c>
      <c r="K4752" s="2">
        <f t="shared" si="666"/>
        <v>3062.4880000000003</v>
      </c>
      <c r="L4752" s="2">
        <f t="shared" si="671"/>
        <v>3062</v>
      </c>
      <c r="M4752" s="2">
        <f t="shared" si="672"/>
        <v>3063</v>
      </c>
      <c r="N4752" s="2">
        <f t="shared" si="673"/>
        <v>3062</v>
      </c>
      <c r="O4752">
        <f t="shared" si="667"/>
        <v>2023</v>
      </c>
      <c r="P4752" t="str">
        <f t="shared" si="668"/>
        <v>Sep</v>
      </c>
      <c r="Q4752" t="str">
        <f t="shared" si="669"/>
        <v>Sep-2023</v>
      </c>
      <c r="R4752" s="2" t="str">
        <f t="shared" si="674"/>
        <v>CHILDREN</v>
      </c>
    </row>
    <row r="4753" spans="1:18" x14ac:dyDescent="0.35">
      <c r="A4753" s="1">
        <v>45216</v>
      </c>
      <c r="B4753" t="s">
        <v>4785</v>
      </c>
      <c r="C4753">
        <v>97</v>
      </c>
      <c r="D4753" t="s">
        <v>9</v>
      </c>
      <c r="E4753" t="s">
        <v>33</v>
      </c>
      <c r="F4753" t="s">
        <v>30</v>
      </c>
      <c r="G4753" s="6">
        <f>VLOOKUP(F4753,S$11:$T$15, 2, FALSE)</f>
        <v>2496.7676064257025</v>
      </c>
      <c r="H4753" t="s">
        <v>40</v>
      </c>
      <c r="I4753" s="2">
        <v>740.6</v>
      </c>
      <c r="J4753" t="str">
        <f t="shared" si="670"/>
        <v>&gt;59</v>
      </c>
      <c r="K4753" s="2">
        <f t="shared" si="666"/>
        <v>814.66000000000008</v>
      </c>
      <c r="L4753" s="2">
        <f t="shared" si="671"/>
        <v>815</v>
      </c>
      <c r="M4753" s="2">
        <f t="shared" si="672"/>
        <v>815</v>
      </c>
      <c r="N4753" s="2">
        <f t="shared" si="673"/>
        <v>814</v>
      </c>
      <c r="O4753">
        <f t="shared" si="667"/>
        <v>2023</v>
      </c>
      <c r="P4753" t="str">
        <f t="shared" si="668"/>
        <v>Oct</v>
      </c>
      <c r="Q4753" t="str">
        <f t="shared" si="669"/>
        <v>Oct-2023</v>
      </c>
      <c r="R4753" s="2" t="str">
        <f t="shared" si="674"/>
        <v>ADULTS</v>
      </c>
    </row>
    <row r="4754" spans="1:18" x14ac:dyDescent="0.35">
      <c r="A4754" s="1">
        <v>45254</v>
      </c>
      <c r="B4754" t="s">
        <v>4786</v>
      </c>
      <c r="C4754">
        <v>95</v>
      </c>
      <c r="D4754" t="s">
        <v>9</v>
      </c>
      <c r="E4754" t="s">
        <v>25</v>
      </c>
      <c r="F4754" t="s">
        <v>16</v>
      </c>
      <c r="G4754" s="6">
        <f>VLOOKUP(F4754,S$11:$T$15, 2, FALSE)</f>
        <v>2509.1716796874998</v>
      </c>
      <c r="H4754" t="s">
        <v>40</v>
      </c>
      <c r="I4754" s="2">
        <v>2674.86</v>
      </c>
      <c r="J4754" t="str">
        <f t="shared" si="670"/>
        <v>&gt;59</v>
      </c>
      <c r="K4754" s="2">
        <f t="shared" si="666"/>
        <v>2942.3460000000005</v>
      </c>
      <c r="L4754" s="2">
        <f t="shared" si="671"/>
        <v>2942</v>
      </c>
      <c r="M4754" s="2">
        <f t="shared" si="672"/>
        <v>2943</v>
      </c>
      <c r="N4754" s="2">
        <f t="shared" si="673"/>
        <v>2942</v>
      </c>
      <c r="O4754">
        <f t="shared" si="667"/>
        <v>2023</v>
      </c>
      <c r="P4754" t="str">
        <f t="shared" si="668"/>
        <v>Nov</v>
      </c>
      <c r="Q4754" t="str">
        <f t="shared" si="669"/>
        <v>Nov-2023</v>
      </c>
      <c r="R4754" s="2" t="str">
        <f t="shared" si="674"/>
        <v>ADULTS</v>
      </c>
    </row>
    <row r="4755" spans="1:18" x14ac:dyDescent="0.35">
      <c r="A4755" s="1">
        <v>44856</v>
      </c>
      <c r="B4755" t="s">
        <v>4787</v>
      </c>
      <c r="C4755">
        <v>25</v>
      </c>
      <c r="D4755" t="s">
        <v>14</v>
      </c>
      <c r="E4755" t="s">
        <v>35</v>
      </c>
      <c r="F4755" t="s">
        <v>23</v>
      </c>
      <c r="G4755" s="6">
        <f>VLOOKUP(F4755,S$11:$T$15, 2, FALSE)</f>
        <v>2440.2966694490819</v>
      </c>
      <c r="H4755" t="s">
        <v>37</v>
      </c>
      <c r="I4755" s="2">
        <v>44.52</v>
      </c>
      <c r="J4755" t="str">
        <f t="shared" si="670"/>
        <v>18-39</v>
      </c>
      <c r="K4755" s="2">
        <f t="shared" si="666"/>
        <v>48.972000000000008</v>
      </c>
      <c r="L4755" s="2">
        <f t="shared" si="671"/>
        <v>49</v>
      </c>
      <c r="M4755" s="2">
        <f t="shared" si="672"/>
        <v>49</v>
      </c>
      <c r="N4755" s="2">
        <f t="shared" si="673"/>
        <v>48</v>
      </c>
      <c r="O4755">
        <f t="shared" si="667"/>
        <v>2022</v>
      </c>
      <c r="P4755" t="str">
        <f t="shared" si="668"/>
        <v>Oct</v>
      </c>
      <c r="Q4755" t="str">
        <f t="shared" si="669"/>
        <v>Oct-2022</v>
      </c>
      <c r="R4755" s="2" t="str">
        <f t="shared" si="674"/>
        <v>ADULTS</v>
      </c>
    </row>
    <row r="4756" spans="1:18" x14ac:dyDescent="0.35">
      <c r="A4756" s="1">
        <v>44799</v>
      </c>
      <c r="B4756" t="s">
        <v>4788</v>
      </c>
      <c r="C4756">
        <v>72</v>
      </c>
      <c r="D4756" t="s">
        <v>9</v>
      </c>
      <c r="E4756" t="s">
        <v>15</v>
      </c>
      <c r="F4756" t="s">
        <v>23</v>
      </c>
      <c r="G4756" s="6">
        <f>VLOOKUP(F4756,S$11:$T$15, 2, FALSE)</f>
        <v>2440.2966694490819</v>
      </c>
      <c r="H4756" t="s">
        <v>12</v>
      </c>
      <c r="I4756" s="2">
        <v>4831.2299999999996</v>
      </c>
      <c r="J4756" t="str">
        <f t="shared" si="670"/>
        <v>&gt;59</v>
      </c>
      <c r="K4756" s="2">
        <f t="shared" si="666"/>
        <v>5314.3530000000001</v>
      </c>
      <c r="L4756" s="2">
        <f t="shared" si="671"/>
        <v>5314</v>
      </c>
      <c r="M4756" s="2">
        <f t="shared" si="672"/>
        <v>5315</v>
      </c>
      <c r="N4756" s="2">
        <f t="shared" si="673"/>
        <v>5314</v>
      </c>
      <c r="O4756">
        <f t="shared" si="667"/>
        <v>2022</v>
      </c>
      <c r="P4756" t="str">
        <f t="shared" si="668"/>
        <v>Aug</v>
      </c>
      <c r="Q4756" t="str">
        <f t="shared" si="669"/>
        <v>Aug-2022</v>
      </c>
      <c r="R4756" s="2" t="str">
        <f t="shared" si="674"/>
        <v>ADULTS</v>
      </c>
    </row>
    <row r="4757" spans="1:18" x14ac:dyDescent="0.35">
      <c r="A4757" s="1">
        <v>45104</v>
      </c>
      <c r="B4757" t="s">
        <v>4789</v>
      </c>
      <c r="C4757">
        <v>19</v>
      </c>
      <c r="D4757" t="s">
        <v>9</v>
      </c>
      <c r="E4757" t="s">
        <v>35</v>
      </c>
      <c r="F4757" t="s">
        <v>30</v>
      </c>
      <c r="G4757" s="6">
        <f>VLOOKUP(F4757,S$11:$T$15, 2, FALSE)</f>
        <v>2496.7676064257025</v>
      </c>
      <c r="H4757" t="s">
        <v>37</v>
      </c>
      <c r="I4757" s="2">
        <v>4181.3</v>
      </c>
      <c r="J4757" t="str">
        <f t="shared" si="670"/>
        <v>18-39</v>
      </c>
      <c r="K4757" s="2">
        <f t="shared" si="666"/>
        <v>4599.43</v>
      </c>
      <c r="L4757" s="2">
        <f t="shared" si="671"/>
        <v>4599</v>
      </c>
      <c r="M4757" s="2">
        <f t="shared" si="672"/>
        <v>4600</v>
      </c>
      <c r="N4757" s="2">
        <f t="shared" si="673"/>
        <v>4599</v>
      </c>
      <c r="O4757">
        <f t="shared" si="667"/>
        <v>2023</v>
      </c>
      <c r="P4757" t="str">
        <f t="shared" si="668"/>
        <v>Jun</v>
      </c>
      <c r="Q4757" t="str">
        <f t="shared" si="669"/>
        <v>Jun-2023</v>
      </c>
      <c r="R4757" s="2" t="str">
        <f t="shared" si="674"/>
        <v>ADULTS</v>
      </c>
    </row>
    <row r="4758" spans="1:18" x14ac:dyDescent="0.35">
      <c r="A4758" s="1">
        <v>44637</v>
      </c>
      <c r="B4758" t="s">
        <v>4790</v>
      </c>
      <c r="C4758">
        <v>15</v>
      </c>
      <c r="D4758" t="s">
        <v>21</v>
      </c>
      <c r="E4758" t="s">
        <v>35</v>
      </c>
      <c r="F4758" t="s">
        <v>16</v>
      </c>
      <c r="G4758" s="6">
        <f>VLOOKUP(F4758,S$11:$T$15, 2, FALSE)</f>
        <v>2509.1716796874998</v>
      </c>
      <c r="H4758" t="s">
        <v>40</v>
      </c>
      <c r="I4758" s="2">
        <v>2308.2199999999998</v>
      </c>
      <c r="J4758" t="str">
        <f t="shared" si="670"/>
        <v>0-17</v>
      </c>
      <c r="K4758" s="2">
        <f t="shared" si="666"/>
        <v>2539.0419999999999</v>
      </c>
      <c r="L4758" s="2">
        <f t="shared" si="671"/>
        <v>2539</v>
      </c>
      <c r="M4758" s="2">
        <f t="shared" si="672"/>
        <v>2540</v>
      </c>
      <c r="N4758" s="2">
        <f t="shared" si="673"/>
        <v>2539</v>
      </c>
      <c r="O4758">
        <f t="shared" si="667"/>
        <v>2022</v>
      </c>
      <c r="P4758" t="str">
        <f t="shared" si="668"/>
        <v>Mar</v>
      </c>
      <c r="Q4758" t="str">
        <f t="shared" si="669"/>
        <v>Mar-2022</v>
      </c>
      <c r="R4758" s="2" t="str">
        <f t="shared" si="674"/>
        <v>CHILDREN</v>
      </c>
    </row>
    <row r="4759" spans="1:18" x14ac:dyDescent="0.35">
      <c r="A4759" s="1">
        <v>45042</v>
      </c>
      <c r="B4759" t="s">
        <v>4791</v>
      </c>
      <c r="C4759">
        <v>38</v>
      </c>
      <c r="D4759" t="s">
        <v>14</v>
      </c>
      <c r="E4759" t="s">
        <v>19</v>
      </c>
      <c r="F4759" t="s">
        <v>16</v>
      </c>
      <c r="G4759" s="6">
        <f>VLOOKUP(F4759,S$11:$T$15, 2, FALSE)</f>
        <v>2509.1716796874998</v>
      </c>
      <c r="H4759" t="s">
        <v>37</v>
      </c>
      <c r="I4759" s="2">
        <v>693.66</v>
      </c>
      <c r="J4759" t="str">
        <f t="shared" si="670"/>
        <v>18-39</v>
      </c>
      <c r="K4759" s="2">
        <f t="shared" si="666"/>
        <v>763.02600000000007</v>
      </c>
      <c r="L4759" s="2">
        <f t="shared" si="671"/>
        <v>763</v>
      </c>
      <c r="M4759" s="2">
        <f t="shared" si="672"/>
        <v>764</v>
      </c>
      <c r="N4759" s="2">
        <f t="shared" si="673"/>
        <v>763</v>
      </c>
      <c r="O4759">
        <f t="shared" si="667"/>
        <v>2023</v>
      </c>
      <c r="P4759" t="str">
        <f t="shared" si="668"/>
        <v>Apr</v>
      </c>
      <c r="Q4759" t="str">
        <f t="shared" si="669"/>
        <v>Apr-2023</v>
      </c>
      <c r="R4759" s="2" t="str">
        <f t="shared" si="674"/>
        <v>ADULTS</v>
      </c>
    </row>
    <row r="4760" spans="1:18" x14ac:dyDescent="0.35">
      <c r="A4760" s="1">
        <v>45004</v>
      </c>
      <c r="B4760" t="s">
        <v>4792</v>
      </c>
      <c r="C4760">
        <v>65</v>
      </c>
      <c r="D4760" t="s">
        <v>9</v>
      </c>
      <c r="E4760" t="s">
        <v>33</v>
      </c>
      <c r="F4760" t="s">
        <v>16</v>
      </c>
      <c r="G4760" s="6">
        <f>VLOOKUP(F4760,S$11:$T$15, 2, FALSE)</f>
        <v>2509.1716796874998</v>
      </c>
      <c r="H4760" t="s">
        <v>17</v>
      </c>
      <c r="I4760" s="2">
        <v>1659.83</v>
      </c>
      <c r="J4760" t="str">
        <f t="shared" si="670"/>
        <v>&gt;59</v>
      </c>
      <c r="K4760" s="2">
        <f t="shared" si="666"/>
        <v>1825.8130000000001</v>
      </c>
      <c r="L4760" s="2">
        <f t="shared" si="671"/>
        <v>1826</v>
      </c>
      <c r="M4760" s="2">
        <f t="shared" si="672"/>
        <v>1826</v>
      </c>
      <c r="N4760" s="2">
        <f t="shared" si="673"/>
        <v>1825</v>
      </c>
      <c r="O4760">
        <f t="shared" si="667"/>
        <v>2023</v>
      </c>
      <c r="P4760" t="str">
        <f t="shared" si="668"/>
        <v>Mar</v>
      </c>
      <c r="Q4760" t="str">
        <f t="shared" si="669"/>
        <v>Mar-2023</v>
      </c>
      <c r="R4760" s="2" t="str">
        <f t="shared" si="674"/>
        <v>ADULTS</v>
      </c>
    </row>
    <row r="4761" spans="1:18" x14ac:dyDescent="0.35">
      <c r="A4761" s="1">
        <v>44877</v>
      </c>
      <c r="B4761" t="s">
        <v>4793</v>
      </c>
      <c r="C4761">
        <v>44</v>
      </c>
      <c r="D4761" t="s">
        <v>9</v>
      </c>
      <c r="E4761" t="s">
        <v>10</v>
      </c>
      <c r="F4761" t="s">
        <v>23</v>
      </c>
      <c r="G4761" s="6">
        <f>VLOOKUP(F4761,S$11:$T$15, 2, FALSE)</f>
        <v>2440.2966694490819</v>
      </c>
      <c r="H4761" t="s">
        <v>40</v>
      </c>
      <c r="I4761" s="2">
        <v>2075.8000000000002</v>
      </c>
      <c r="J4761" t="str">
        <f t="shared" si="670"/>
        <v>40-59</v>
      </c>
      <c r="K4761" s="2">
        <f t="shared" si="666"/>
        <v>2283.3800000000006</v>
      </c>
      <c r="L4761" s="2">
        <f t="shared" si="671"/>
        <v>2283</v>
      </c>
      <c r="M4761" s="2">
        <f t="shared" si="672"/>
        <v>2284</v>
      </c>
      <c r="N4761" s="2">
        <f t="shared" si="673"/>
        <v>2283</v>
      </c>
      <c r="O4761">
        <f t="shared" si="667"/>
        <v>2022</v>
      </c>
      <c r="P4761" t="str">
        <f t="shared" si="668"/>
        <v>Nov</v>
      </c>
      <c r="Q4761" t="str">
        <f t="shared" si="669"/>
        <v>Nov-2022</v>
      </c>
      <c r="R4761" s="2" t="str">
        <f t="shared" si="674"/>
        <v>ADULTS</v>
      </c>
    </row>
    <row r="4762" spans="1:18" x14ac:dyDescent="0.35">
      <c r="A4762" s="1">
        <v>44870</v>
      </c>
      <c r="B4762" t="s">
        <v>4794</v>
      </c>
      <c r="C4762">
        <v>74</v>
      </c>
      <c r="D4762" t="s">
        <v>21</v>
      </c>
      <c r="E4762" t="s">
        <v>15</v>
      </c>
      <c r="F4762" t="s">
        <v>30</v>
      </c>
      <c r="G4762" s="6">
        <f>VLOOKUP(F4762,S$11:$T$15, 2, FALSE)</f>
        <v>2496.7676064257025</v>
      </c>
      <c r="H4762" t="s">
        <v>37</v>
      </c>
      <c r="I4762" s="2">
        <v>3228.8</v>
      </c>
      <c r="J4762" t="str">
        <f t="shared" si="670"/>
        <v>&gt;59</v>
      </c>
      <c r="K4762" s="2">
        <f t="shared" si="666"/>
        <v>3551.6800000000003</v>
      </c>
      <c r="L4762" s="2">
        <f t="shared" si="671"/>
        <v>3552</v>
      </c>
      <c r="M4762" s="2">
        <f t="shared" si="672"/>
        <v>3552</v>
      </c>
      <c r="N4762" s="2">
        <f t="shared" si="673"/>
        <v>3551</v>
      </c>
      <c r="O4762">
        <f t="shared" si="667"/>
        <v>2022</v>
      </c>
      <c r="P4762" t="str">
        <f t="shared" si="668"/>
        <v>Nov</v>
      </c>
      <c r="Q4762" t="str">
        <f t="shared" si="669"/>
        <v>Nov-2022</v>
      </c>
      <c r="R4762" s="2" t="str">
        <f t="shared" si="674"/>
        <v>ADULTS</v>
      </c>
    </row>
    <row r="4763" spans="1:18" x14ac:dyDescent="0.35">
      <c r="A4763" s="1">
        <v>45237</v>
      </c>
      <c r="B4763" t="s">
        <v>4795</v>
      </c>
      <c r="C4763">
        <v>78</v>
      </c>
      <c r="D4763" t="s">
        <v>9</v>
      </c>
      <c r="E4763" t="s">
        <v>33</v>
      </c>
      <c r="F4763" t="s">
        <v>23</v>
      </c>
      <c r="G4763" s="6">
        <f>VLOOKUP(F4763,S$11:$T$15, 2, FALSE)</f>
        <v>2440.2966694490819</v>
      </c>
      <c r="H4763" t="s">
        <v>40</v>
      </c>
      <c r="I4763" s="2">
        <v>3728.42</v>
      </c>
      <c r="J4763" t="str">
        <f t="shared" si="670"/>
        <v>&gt;59</v>
      </c>
      <c r="K4763" s="2">
        <f t="shared" si="666"/>
        <v>4101.2620000000006</v>
      </c>
      <c r="L4763" s="2">
        <f t="shared" si="671"/>
        <v>4101</v>
      </c>
      <c r="M4763" s="2">
        <f t="shared" si="672"/>
        <v>4102</v>
      </c>
      <c r="N4763" s="2">
        <f t="shared" si="673"/>
        <v>4101</v>
      </c>
      <c r="O4763">
        <f t="shared" si="667"/>
        <v>2023</v>
      </c>
      <c r="P4763" t="str">
        <f t="shared" si="668"/>
        <v>Nov</v>
      </c>
      <c r="Q4763" t="str">
        <f t="shared" si="669"/>
        <v>Nov-2023</v>
      </c>
      <c r="R4763" s="2" t="str">
        <f t="shared" si="674"/>
        <v>ADULTS</v>
      </c>
    </row>
    <row r="4764" spans="1:18" x14ac:dyDescent="0.35">
      <c r="A4764" s="1">
        <v>44789</v>
      </c>
      <c r="B4764" t="s">
        <v>4796</v>
      </c>
      <c r="C4764">
        <v>36</v>
      </c>
      <c r="D4764" t="s">
        <v>14</v>
      </c>
      <c r="E4764" t="s">
        <v>33</v>
      </c>
      <c r="F4764" t="s">
        <v>16</v>
      </c>
      <c r="G4764" s="6">
        <f>VLOOKUP(F4764,S$11:$T$15, 2, FALSE)</f>
        <v>2509.1716796874998</v>
      </c>
      <c r="H4764" t="s">
        <v>12</v>
      </c>
      <c r="I4764" s="2">
        <v>3830.65</v>
      </c>
      <c r="J4764" t="str">
        <f t="shared" si="670"/>
        <v>18-39</v>
      </c>
      <c r="K4764" s="2">
        <f t="shared" si="666"/>
        <v>4213.7150000000001</v>
      </c>
      <c r="L4764" s="2">
        <f t="shared" si="671"/>
        <v>4214</v>
      </c>
      <c r="M4764" s="2">
        <f t="shared" si="672"/>
        <v>4214</v>
      </c>
      <c r="N4764" s="2">
        <f t="shared" si="673"/>
        <v>4213</v>
      </c>
      <c r="O4764">
        <f t="shared" si="667"/>
        <v>2022</v>
      </c>
      <c r="P4764" t="str">
        <f t="shared" si="668"/>
        <v>Aug</v>
      </c>
      <c r="Q4764" t="str">
        <f t="shared" si="669"/>
        <v>Aug-2022</v>
      </c>
      <c r="R4764" s="2" t="str">
        <f t="shared" si="674"/>
        <v>ADULTS</v>
      </c>
    </row>
    <row r="4765" spans="1:18" x14ac:dyDescent="0.35">
      <c r="A4765" s="1">
        <v>45146</v>
      </c>
      <c r="B4765" t="s">
        <v>4797</v>
      </c>
      <c r="C4765">
        <v>64</v>
      </c>
      <c r="D4765" t="s">
        <v>14</v>
      </c>
      <c r="E4765" t="s">
        <v>22</v>
      </c>
      <c r="F4765" t="s">
        <v>16</v>
      </c>
      <c r="G4765" s="6">
        <f>VLOOKUP(F4765,S$11:$T$15, 2, FALSE)</f>
        <v>2509.1716796874998</v>
      </c>
      <c r="H4765" t="s">
        <v>12</v>
      </c>
      <c r="I4765" s="2">
        <v>1828.35</v>
      </c>
      <c r="J4765" t="str">
        <f t="shared" si="670"/>
        <v>&gt;59</v>
      </c>
      <c r="K4765" s="2">
        <f t="shared" si="666"/>
        <v>2011.1850000000002</v>
      </c>
      <c r="L4765" s="2">
        <f t="shared" si="671"/>
        <v>2011</v>
      </c>
      <c r="M4765" s="2">
        <f t="shared" si="672"/>
        <v>2012</v>
      </c>
      <c r="N4765" s="2">
        <f t="shared" si="673"/>
        <v>2011</v>
      </c>
      <c r="O4765">
        <f t="shared" si="667"/>
        <v>2023</v>
      </c>
      <c r="P4765" t="str">
        <f t="shared" si="668"/>
        <v>Aug</v>
      </c>
      <c r="Q4765" t="str">
        <f t="shared" si="669"/>
        <v>Aug-2023</v>
      </c>
      <c r="R4765" s="2" t="str">
        <f t="shared" si="674"/>
        <v>ADULTS</v>
      </c>
    </row>
    <row r="4766" spans="1:18" x14ac:dyDescent="0.35">
      <c r="A4766" s="1">
        <v>45069</v>
      </c>
      <c r="B4766" t="s">
        <v>4798</v>
      </c>
      <c r="C4766">
        <v>19</v>
      </c>
      <c r="D4766" t="s">
        <v>9</v>
      </c>
      <c r="E4766" t="s">
        <v>25</v>
      </c>
      <c r="F4766" t="s">
        <v>23</v>
      </c>
      <c r="G4766" s="6">
        <f>VLOOKUP(F4766,S$11:$T$15, 2, FALSE)</f>
        <v>2440.2966694490819</v>
      </c>
      <c r="H4766" t="s">
        <v>37</v>
      </c>
      <c r="I4766" s="2">
        <v>934.96</v>
      </c>
      <c r="J4766" t="str">
        <f t="shared" si="670"/>
        <v>18-39</v>
      </c>
      <c r="K4766" s="2">
        <f t="shared" si="666"/>
        <v>1028.4560000000001</v>
      </c>
      <c r="L4766" s="2">
        <f t="shared" si="671"/>
        <v>1028</v>
      </c>
      <c r="M4766" s="2">
        <f t="shared" si="672"/>
        <v>1029</v>
      </c>
      <c r="N4766" s="2">
        <f t="shared" si="673"/>
        <v>1028</v>
      </c>
      <c r="O4766">
        <f t="shared" si="667"/>
        <v>2023</v>
      </c>
      <c r="P4766" t="str">
        <f t="shared" si="668"/>
        <v>May</v>
      </c>
      <c r="Q4766" t="str">
        <f t="shared" si="669"/>
        <v>May-2023</v>
      </c>
      <c r="R4766" s="2" t="str">
        <f t="shared" si="674"/>
        <v>ADULTS</v>
      </c>
    </row>
    <row r="4767" spans="1:18" x14ac:dyDescent="0.35">
      <c r="A4767" s="1">
        <v>45007</v>
      </c>
      <c r="B4767" t="s">
        <v>4799</v>
      </c>
      <c r="C4767">
        <v>75</v>
      </c>
      <c r="D4767" t="s">
        <v>14</v>
      </c>
      <c r="E4767" t="s">
        <v>25</v>
      </c>
      <c r="F4767" t="s">
        <v>30</v>
      </c>
      <c r="G4767" s="6">
        <f>VLOOKUP(F4767,S$11:$T$15, 2, FALSE)</f>
        <v>2496.7676064257025</v>
      </c>
      <c r="H4767" t="s">
        <v>17</v>
      </c>
      <c r="I4767" s="2">
        <v>2988.89</v>
      </c>
      <c r="J4767" t="str">
        <f t="shared" si="670"/>
        <v>&gt;59</v>
      </c>
      <c r="K4767" s="2">
        <f t="shared" si="666"/>
        <v>3287.779</v>
      </c>
      <c r="L4767" s="2">
        <f t="shared" si="671"/>
        <v>3288</v>
      </c>
      <c r="M4767" s="2">
        <f t="shared" si="672"/>
        <v>3288</v>
      </c>
      <c r="N4767" s="2">
        <f t="shared" si="673"/>
        <v>3287</v>
      </c>
      <c r="O4767">
        <f t="shared" si="667"/>
        <v>2023</v>
      </c>
      <c r="P4767" t="str">
        <f t="shared" si="668"/>
        <v>Mar</v>
      </c>
      <c r="Q4767" t="str">
        <f t="shared" si="669"/>
        <v>Mar-2023</v>
      </c>
      <c r="R4767" s="2" t="str">
        <f t="shared" si="674"/>
        <v>ADULTS</v>
      </c>
    </row>
    <row r="4768" spans="1:18" x14ac:dyDescent="0.35">
      <c r="A4768" s="1">
        <v>45181</v>
      </c>
      <c r="B4768" t="s">
        <v>4800</v>
      </c>
      <c r="C4768">
        <v>80</v>
      </c>
      <c r="D4768" t="s">
        <v>14</v>
      </c>
      <c r="E4768" t="s">
        <v>19</v>
      </c>
      <c r="F4768" t="s">
        <v>16</v>
      </c>
      <c r="G4768" s="6">
        <f>VLOOKUP(F4768,S$11:$T$15, 2, FALSE)</f>
        <v>2509.1716796874998</v>
      </c>
      <c r="H4768" t="s">
        <v>28</v>
      </c>
      <c r="I4768" s="2">
        <v>4183.6400000000003</v>
      </c>
      <c r="J4768" t="str">
        <f t="shared" si="670"/>
        <v>&gt;59</v>
      </c>
      <c r="K4768" s="2">
        <f t="shared" si="666"/>
        <v>4602.0040000000008</v>
      </c>
      <c r="L4768" s="2">
        <f t="shared" si="671"/>
        <v>4602</v>
      </c>
      <c r="M4768" s="2">
        <f t="shared" si="672"/>
        <v>4603</v>
      </c>
      <c r="N4768" s="2">
        <f t="shared" si="673"/>
        <v>4602</v>
      </c>
      <c r="O4768">
        <f t="shared" si="667"/>
        <v>2023</v>
      </c>
      <c r="P4768" t="str">
        <f t="shared" si="668"/>
        <v>Sep</v>
      </c>
      <c r="Q4768" t="str">
        <f t="shared" si="669"/>
        <v>Sep-2023</v>
      </c>
      <c r="R4768" s="2" t="str">
        <f t="shared" si="674"/>
        <v>ADULTS</v>
      </c>
    </row>
    <row r="4769" spans="1:18" x14ac:dyDescent="0.35">
      <c r="A4769" s="1">
        <v>44610</v>
      </c>
      <c r="B4769" t="s">
        <v>4801</v>
      </c>
      <c r="C4769">
        <v>86</v>
      </c>
      <c r="D4769" t="s">
        <v>21</v>
      </c>
      <c r="E4769" t="s">
        <v>33</v>
      </c>
      <c r="F4769" t="s">
        <v>23</v>
      </c>
      <c r="G4769" s="6">
        <f>VLOOKUP(F4769,S$11:$T$15, 2, FALSE)</f>
        <v>2440.2966694490819</v>
      </c>
      <c r="H4769" t="s">
        <v>37</v>
      </c>
      <c r="I4769" s="2">
        <v>1315.64</v>
      </c>
      <c r="J4769" t="str">
        <f t="shared" si="670"/>
        <v>&gt;59</v>
      </c>
      <c r="K4769" s="2">
        <f t="shared" si="666"/>
        <v>1447.2040000000002</v>
      </c>
      <c r="L4769" s="2">
        <f t="shared" si="671"/>
        <v>1447</v>
      </c>
      <c r="M4769" s="2">
        <f t="shared" si="672"/>
        <v>1448</v>
      </c>
      <c r="N4769" s="2">
        <f t="shared" si="673"/>
        <v>1447</v>
      </c>
      <c r="O4769">
        <f t="shared" si="667"/>
        <v>2022</v>
      </c>
      <c r="P4769" t="str">
        <f t="shared" si="668"/>
        <v>Feb</v>
      </c>
      <c r="Q4769" t="str">
        <f t="shared" si="669"/>
        <v>Feb-2022</v>
      </c>
      <c r="R4769" s="2" t="str">
        <f t="shared" si="674"/>
        <v>ADULTS</v>
      </c>
    </row>
    <row r="4770" spans="1:18" x14ac:dyDescent="0.35">
      <c r="A4770" s="1">
        <v>44677</v>
      </c>
      <c r="B4770" t="s">
        <v>4802</v>
      </c>
      <c r="C4770">
        <v>27</v>
      </c>
      <c r="D4770" t="s">
        <v>9</v>
      </c>
      <c r="E4770" t="s">
        <v>25</v>
      </c>
      <c r="F4770" t="s">
        <v>30</v>
      </c>
      <c r="G4770" s="6">
        <f>VLOOKUP(F4770,S$11:$T$15, 2, FALSE)</f>
        <v>2496.7676064257025</v>
      </c>
      <c r="H4770" t="s">
        <v>40</v>
      </c>
      <c r="I4770" s="2">
        <v>2137.04</v>
      </c>
      <c r="J4770" t="str">
        <f t="shared" si="670"/>
        <v>18-39</v>
      </c>
      <c r="K4770" s="2">
        <f t="shared" si="666"/>
        <v>2350.7440000000001</v>
      </c>
      <c r="L4770" s="2">
        <f t="shared" si="671"/>
        <v>2351</v>
      </c>
      <c r="M4770" s="2">
        <f t="shared" si="672"/>
        <v>2351</v>
      </c>
      <c r="N4770" s="2">
        <f t="shared" si="673"/>
        <v>2350</v>
      </c>
      <c r="O4770">
        <f t="shared" si="667"/>
        <v>2022</v>
      </c>
      <c r="P4770" t="str">
        <f t="shared" si="668"/>
        <v>Apr</v>
      </c>
      <c r="Q4770" t="str">
        <f t="shared" si="669"/>
        <v>Apr-2022</v>
      </c>
      <c r="R4770" s="2" t="str">
        <f t="shared" si="674"/>
        <v>ADULTS</v>
      </c>
    </row>
    <row r="4771" spans="1:18" x14ac:dyDescent="0.35">
      <c r="A4771" s="1">
        <v>45180</v>
      </c>
      <c r="B4771" t="s">
        <v>4803</v>
      </c>
      <c r="C4771">
        <v>77</v>
      </c>
      <c r="D4771" t="s">
        <v>14</v>
      </c>
      <c r="E4771" t="s">
        <v>35</v>
      </c>
      <c r="F4771" t="s">
        <v>11</v>
      </c>
      <c r="G4771" s="6">
        <f>VLOOKUP(F4771,S$11:$T$15, 2, FALSE)</f>
        <v>2503.6022787783868</v>
      </c>
      <c r="H4771" t="s">
        <v>12</v>
      </c>
      <c r="I4771" s="2">
        <v>4202.07</v>
      </c>
      <c r="J4771" t="str">
        <f t="shared" si="670"/>
        <v>&gt;59</v>
      </c>
      <c r="K4771" s="2">
        <f t="shared" si="666"/>
        <v>4622.277</v>
      </c>
      <c r="L4771" s="2">
        <f t="shared" si="671"/>
        <v>4622</v>
      </c>
      <c r="M4771" s="2">
        <f t="shared" si="672"/>
        <v>4623</v>
      </c>
      <c r="N4771" s="2">
        <f t="shared" si="673"/>
        <v>4622</v>
      </c>
      <c r="O4771">
        <f t="shared" si="667"/>
        <v>2023</v>
      </c>
      <c r="P4771" t="str">
        <f t="shared" si="668"/>
        <v>Sep</v>
      </c>
      <c r="Q4771" t="str">
        <f t="shared" si="669"/>
        <v>Sep-2023</v>
      </c>
      <c r="R4771" s="2" t="str">
        <f t="shared" si="674"/>
        <v>ADULTS</v>
      </c>
    </row>
    <row r="4772" spans="1:18" x14ac:dyDescent="0.35">
      <c r="A4772" s="1">
        <v>44751</v>
      </c>
      <c r="B4772" t="s">
        <v>4804</v>
      </c>
      <c r="C4772">
        <v>36</v>
      </c>
      <c r="D4772" t="s">
        <v>14</v>
      </c>
      <c r="E4772" t="s">
        <v>25</v>
      </c>
      <c r="F4772" t="s">
        <v>11</v>
      </c>
      <c r="G4772" s="6">
        <f>VLOOKUP(F4772,S$11:$T$15, 2, FALSE)</f>
        <v>2503.6022787783868</v>
      </c>
      <c r="H4772" t="s">
        <v>37</v>
      </c>
      <c r="I4772" s="2">
        <v>4666.45</v>
      </c>
      <c r="J4772" t="str">
        <f t="shared" si="670"/>
        <v>18-39</v>
      </c>
      <c r="K4772" s="2">
        <f t="shared" si="666"/>
        <v>5133.0950000000003</v>
      </c>
      <c r="L4772" s="2">
        <f t="shared" si="671"/>
        <v>5133</v>
      </c>
      <c r="M4772" s="2">
        <f t="shared" si="672"/>
        <v>5134</v>
      </c>
      <c r="N4772" s="2">
        <f t="shared" si="673"/>
        <v>5133</v>
      </c>
      <c r="O4772">
        <f t="shared" si="667"/>
        <v>2022</v>
      </c>
      <c r="P4772" t="str">
        <f t="shared" si="668"/>
        <v>Jul</v>
      </c>
      <c r="Q4772" t="str">
        <f t="shared" si="669"/>
        <v>Jul-2022</v>
      </c>
      <c r="R4772" s="2" t="str">
        <f t="shared" si="674"/>
        <v>ADULTS</v>
      </c>
    </row>
    <row r="4773" spans="1:18" x14ac:dyDescent="0.35">
      <c r="A4773" s="1">
        <v>44825</v>
      </c>
      <c r="B4773" t="s">
        <v>4805</v>
      </c>
      <c r="C4773">
        <v>67</v>
      </c>
      <c r="D4773" t="s">
        <v>21</v>
      </c>
      <c r="E4773" t="s">
        <v>15</v>
      </c>
      <c r="F4773" t="s">
        <v>16</v>
      </c>
      <c r="G4773" s="6">
        <f>VLOOKUP(F4773,S$11:$T$15, 2, FALSE)</f>
        <v>2509.1716796874998</v>
      </c>
      <c r="H4773" t="s">
        <v>37</v>
      </c>
      <c r="I4773" s="2">
        <v>2507.8000000000002</v>
      </c>
      <c r="J4773" t="str">
        <f t="shared" si="670"/>
        <v>&gt;59</v>
      </c>
      <c r="K4773" s="2">
        <f t="shared" si="666"/>
        <v>2758.5800000000004</v>
      </c>
      <c r="L4773" s="2">
        <f t="shared" si="671"/>
        <v>2759</v>
      </c>
      <c r="M4773" s="2">
        <f t="shared" si="672"/>
        <v>2759</v>
      </c>
      <c r="N4773" s="2">
        <f t="shared" si="673"/>
        <v>2758</v>
      </c>
      <c r="O4773">
        <f t="shared" si="667"/>
        <v>2022</v>
      </c>
      <c r="P4773" t="str">
        <f t="shared" si="668"/>
        <v>Sep</v>
      </c>
      <c r="Q4773" t="str">
        <f t="shared" si="669"/>
        <v>Sep-2022</v>
      </c>
      <c r="R4773" s="2" t="str">
        <f t="shared" si="674"/>
        <v>ADULTS</v>
      </c>
    </row>
    <row r="4774" spans="1:18" x14ac:dyDescent="0.35">
      <c r="A4774" s="1">
        <v>44679</v>
      </c>
      <c r="B4774" t="s">
        <v>4806</v>
      </c>
      <c r="C4774">
        <v>73</v>
      </c>
      <c r="D4774" t="s">
        <v>14</v>
      </c>
      <c r="E4774" t="s">
        <v>25</v>
      </c>
      <c r="F4774" t="s">
        <v>11</v>
      </c>
      <c r="G4774" s="6">
        <f>VLOOKUP(F4774,S$11:$T$15, 2, FALSE)</f>
        <v>2503.6022787783868</v>
      </c>
      <c r="H4774" t="s">
        <v>40</v>
      </c>
      <c r="I4774" s="2">
        <v>427.69</v>
      </c>
      <c r="J4774" t="str">
        <f t="shared" si="670"/>
        <v>&gt;59</v>
      </c>
      <c r="K4774" s="2">
        <f t="shared" si="666"/>
        <v>470.45900000000006</v>
      </c>
      <c r="L4774" s="2">
        <f t="shared" si="671"/>
        <v>470</v>
      </c>
      <c r="M4774" s="2">
        <f t="shared" si="672"/>
        <v>471</v>
      </c>
      <c r="N4774" s="2">
        <f t="shared" si="673"/>
        <v>470</v>
      </c>
      <c r="O4774">
        <f t="shared" si="667"/>
        <v>2022</v>
      </c>
      <c r="P4774" t="str">
        <f t="shared" si="668"/>
        <v>Apr</v>
      </c>
      <c r="Q4774" t="str">
        <f t="shared" si="669"/>
        <v>Apr-2022</v>
      </c>
      <c r="R4774" s="2" t="str">
        <f t="shared" si="674"/>
        <v>ADULTS</v>
      </c>
    </row>
    <row r="4775" spans="1:18" x14ac:dyDescent="0.35">
      <c r="A4775" s="1">
        <v>44857</v>
      </c>
      <c r="B4775" t="s">
        <v>4807</v>
      </c>
      <c r="C4775">
        <v>10</v>
      </c>
      <c r="D4775" t="s">
        <v>9</v>
      </c>
      <c r="E4775" t="s">
        <v>33</v>
      </c>
      <c r="F4775" t="s">
        <v>11</v>
      </c>
      <c r="G4775" s="6">
        <f>VLOOKUP(F4775,S$11:$T$15, 2, FALSE)</f>
        <v>2503.6022787783868</v>
      </c>
      <c r="H4775" t="s">
        <v>40</v>
      </c>
      <c r="I4775" s="2">
        <v>2751.36</v>
      </c>
      <c r="J4775" t="str">
        <f t="shared" si="670"/>
        <v>0-17</v>
      </c>
      <c r="K4775" s="2">
        <f t="shared" si="666"/>
        <v>3026.4960000000005</v>
      </c>
      <c r="L4775" s="2">
        <f t="shared" si="671"/>
        <v>3026</v>
      </c>
      <c r="M4775" s="2">
        <f t="shared" si="672"/>
        <v>3027</v>
      </c>
      <c r="N4775" s="2">
        <f t="shared" si="673"/>
        <v>3026</v>
      </c>
      <c r="O4775">
        <f t="shared" si="667"/>
        <v>2022</v>
      </c>
      <c r="P4775" t="str">
        <f t="shared" si="668"/>
        <v>Oct</v>
      </c>
      <c r="Q4775" t="str">
        <f t="shared" si="669"/>
        <v>Oct-2022</v>
      </c>
      <c r="R4775" s="2" t="str">
        <f t="shared" si="674"/>
        <v>CHILDREN</v>
      </c>
    </row>
    <row r="4776" spans="1:18" x14ac:dyDescent="0.35">
      <c r="A4776" s="1">
        <v>44919</v>
      </c>
      <c r="B4776" t="s">
        <v>4808</v>
      </c>
      <c r="C4776">
        <v>98</v>
      </c>
      <c r="D4776" t="s">
        <v>21</v>
      </c>
      <c r="E4776" t="s">
        <v>35</v>
      </c>
      <c r="F4776" t="s">
        <v>23</v>
      </c>
      <c r="G4776" s="6">
        <f>VLOOKUP(F4776,S$11:$T$15, 2, FALSE)</f>
        <v>2440.2966694490819</v>
      </c>
      <c r="H4776" t="s">
        <v>40</v>
      </c>
      <c r="I4776" s="2">
        <v>1877.23</v>
      </c>
      <c r="J4776" t="str">
        <f t="shared" si="670"/>
        <v>&gt;59</v>
      </c>
      <c r="K4776" s="2">
        <f t="shared" si="666"/>
        <v>2064.953</v>
      </c>
      <c r="L4776" s="2">
        <f t="shared" si="671"/>
        <v>2065</v>
      </c>
      <c r="M4776" s="2">
        <f t="shared" si="672"/>
        <v>2065</v>
      </c>
      <c r="N4776" s="2">
        <f t="shared" si="673"/>
        <v>2064</v>
      </c>
      <c r="O4776">
        <f t="shared" si="667"/>
        <v>2022</v>
      </c>
      <c r="P4776" t="str">
        <f t="shared" si="668"/>
        <v>Dec</v>
      </c>
      <c r="Q4776" t="str">
        <f t="shared" si="669"/>
        <v>Dec-2022</v>
      </c>
      <c r="R4776" s="2" t="str">
        <f t="shared" si="674"/>
        <v>ADULTS</v>
      </c>
    </row>
    <row r="4777" spans="1:18" x14ac:dyDescent="0.35">
      <c r="A4777" s="1">
        <v>45028</v>
      </c>
      <c r="B4777" t="s">
        <v>4809</v>
      </c>
      <c r="C4777">
        <v>46</v>
      </c>
      <c r="D4777" t="s">
        <v>21</v>
      </c>
      <c r="E4777" t="s">
        <v>25</v>
      </c>
      <c r="F4777" t="s">
        <v>23</v>
      </c>
      <c r="G4777" s="6">
        <f>VLOOKUP(F4777,S$11:$T$15, 2, FALSE)</f>
        <v>2440.2966694490819</v>
      </c>
      <c r="H4777" t="s">
        <v>28</v>
      </c>
      <c r="I4777" s="2">
        <v>2140</v>
      </c>
      <c r="J4777" t="str">
        <f t="shared" si="670"/>
        <v>40-59</v>
      </c>
      <c r="K4777" s="2">
        <f t="shared" si="666"/>
        <v>2354</v>
      </c>
      <c r="L4777" s="2">
        <f t="shared" si="671"/>
        <v>2354</v>
      </c>
      <c r="M4777" s="2">
        <f t="shared" si="672"/>
        <v>2354</v>
      </c>
      <c r="N4777" s="2">
        <f t="shared" si="673"/>
        <v>2354</v>
      </c>
      <c r="O4777">
        <f t="shared" si="667"/>
        <v>2023</v>
      </c>
      <c r="P4777" t="str">
        <f t="shared" si="668"/>
        <v>Apr</v>
      </c>
      <c r="Q4777" t="str">
        <f t="shared" si="669"/>
        <v>Apr-2023</v>
      </c>
      <c r="R4777" s="2" t="str">
        <f t="shared" si="674"/>
        <v>ADULTS</v>
      </c>
    </row>
    <row r="4778" spans="1:18" x14ac:dyDescent="0.35">
      <c r="A4778" s="1">
        <v>44921</v>
      </c>
      <c r="B4778" t="s">
        <v>4810</v>
      </c>
      <c r="C4778">
        <v>37</v>
      </c>
      <c r="D4778" t="s">
        <v>9</v>
      </c>
      <c r="E4778" t="s">
        <v>35</v>
      </c>
      <c r="F4778" t="s">
        <v>30</v>
      </c>
      <c r="G4778" s="6">
        <f>VLOOKUP(F4778,S$11:$T$15, 2, FALSE)</f>
        <v>2496.7676064257025</v>
      </c>
      <c r="H4778" t="s">
        <v>67</v>
      </c>
      <c r="I4778" s="2">
        <v>1937.55</v>
      </c>
      <c r="J4778" t="str">
        <f t="shared" si="670"/>
        <v>18-39</v>
      </c>
      <c r="K4778" s="2">
        <f t="shared" si="666"/>
        <v>2131.3050000000003</v>
      </c>
      <c r="L4778" s="2">
        <f t="shared" si="671"/>
        <v>2131</v>
      </c>
      <c r="M4778" s="2">
        <f t="shared" si="672"/>
        <v>2132</v>
      </c>
      <c r="N4778" s="2">
        <f t="shared" si="673"/>
        <v>2131</v>
      </c>
      <c r="O4778">
        <f t="shared" si="667"/>
        <v>2022</v>
      </c>
      <c r="P4778" t="str">
        <f t="shared" si="668"/>
        <v>Dec</v>
      </c>
      <c r="Q4778" t="str">
        <f t="shared" si="669"/>
        <v>Dec-2022</v>
      </c>
      <c r="R4778" s="2" t="str">
        <f t="shared" si="674"/>
        <v>ADULTS</v>
      </c>
    </row>
    <row r="4779" spans="1:18" x14ac:dyDescent="0.35">
      <c r="A4779" s="1">
        <v>44779</v>
      </c>
      <c r="B4779" t="s">
        <v>4811</v>
      </c>
      <c r="C4779">
        <v>1</v>
      </c>
      <c r="D4779" t="s">
        <v>14</v>
      </c>
      <c r="E4779" t="s">
        <v>25</v>
      </c>
      <c r="F4779" t="s">
        <v>30</v>
      </c>
      <c r="G4779" s="6">
        <f>VLOOKUP(F4779,S$11:$T$15, 2, FALSE)</f>
        <v>2496.7676064257025</v>
      </c>
      <c r="H4779" t="s">
        <v>40</v>
      </c>
      <c r="I4779" s="2">
        <v>2618.4699999999998</v>
      </c>
      <c r="J4779" t="str">
        <f t="shared" si="670"/>
        <v>0-17</v>
      </c>
      <c r="K4779" s="2">
        <f t="shared" si="666"/>
        <v>2880.317</v>
      </c>
      <c r="L4779" s="2">
        <f t="shared" si="671"/>
        <v>2880</v>
      </c>
      <c r="M4779" s="2">
        <f t="shared" si="672"/>
        <v>2881</v>
      </c>
      <c r="N4779" s="2">
        <f t="shared" si="673"/>
        <v>2880</v>
      </c>
      <c r="O4779">
        <f t="shared" si="667"/>
        <v>2022</v>
      </c>
      <c r="P4779" t="str">
        <f t="shared" si="668"/>
        <v>Aug</v>
      </c>
      <c r="Q4779" t="str">
        <f t="shared" si="669"/>
        <v>Aug-2022</v>
      </c>
      <c r="R4779" s="2" t="str">
        <f t="shared" si="674"/>
        <v>CHILDREN</v>
      </c>
    </row>
    <row r="4780" spans="1:18" x14ac:dyDescent="0.35">
      <c r="A4780" s="1">
        <v>45252</v>
      </c>
      <c r="B4780" t="s">
        <v>4812</v>
      </c>
      <c r="C4780">
        <v>59</v>
      </c>
      <c r="D4780" t="s">
        <v>14</v>
      </c>
      <c r="E4780" t="s">
        <v>27</v>
      </c>
      <c r="F4780" t="s">
        <v>23</v>
      </c>
      <c r="G4780" s="6">
        <f>VLOOKUP(F4780,S$11:$T$15, 2, FALSE)</f>
        <v>2440.2966694490819</v>
      </c>
      <c r="H4780" t="s">
        <v>37</v>
      </c>
      <c r="I4780" s="2">
        <v>3552.19</v>
      </c>
      <c r="J4780" t="str">
        <f t="shared" si="670"/>
        <v>40-59</v>
      </c>
      <c r="K4780" s="2">
        <f t="shared" si="666"/>
        <v>3907.4090000000006</v>
      </c>
      <c r="L4780" s="2">
        <f t="shared" si="671"/>
        <v>3907</v>
      </c>
      <c r="M4780" s="2">
        <f t="shared" si="672"/>
        <v>3908</v>
      </c>
      <c r="N4780" s="2">
        <f t="shared" si="673"/>
        <v>3907</v>
      </c>
      <c r="O4780">
        <f t="shared" si="667"/>
        <v>2023</v>
      </c>
      <c r="P4780" t="str">
        <f t="shared" si="668"/>
        <v>Nov</v>
      </c>
      <c r="Q4780" t="str">
        <f t="shared" si="669"/>
        <v>Nov-2023</v>
      </c>
      <c r="R4780" s="2" t="str">
        <f t="shared" si="674"/>
        <v>ADULTS</v>
      </c>
    </row>
    <row r="4781" spans="1:18" x14ac:dyDescent="0.35">
      <c r="A4781" s="1">
        <v>44600</v>
      </c>
      <c r="B4781" t="s">
        <v>4813</v>
      </c>
      <c r="C4781">
        <v>50</v>
      </c>
      <c r="D4781" t="s">
        <v>9</v>
      </c>
      <c r="E4781" t="s">
        <v>10</v>
      </c>
      <c r="F4781" t="s">
        <v>30</v>
      </c>
      <c r="G4781" s="6">
        <f>VLOOKUP(F4781,S$11:$T$15, 2, FALSE)</f>
        <v>2496.7676064257025</v>
      </c>
      <c r="H4781" t="s">
        <v>12</v>
      </c>
      <c r="I4781" s="2">
        <v>2252.3000000000002</v>
      </c>
      <c r="J4781" t="str">
        <f t="shared" si="670"/>
        <v>40-59</v>
      </c>
      <c r="K4781" s="2">
        <f t="shared" si="666"/>
        <v>2477.5300000000002</v>
      </c>
      <c r="L4781" s="2">
        <f t="shared" si="671"/>
        <v>2478</v>
      </c>
      <c r="M4781" s="2">
        <f t="shared" si="672"/>
        <v>2478</v>
      </c>
      <c r="N4781" s="2">
        <f t="shared" si="673"/>
        <v>2477</v>
      </c>
      <c r="O4781">
        <f t="shared" si="667"/>
        <v>2022</v>
      </c>
      <c r="P4781" t="str">
        <f t="shared" si="668"/>
        <v>Feb</v>
      </c>
      <c r="Q4781" t="str">
        <f t="shared" si="669"/>
        <v>Feb-2022</v>
      </c>
      <c r="R4781" s="2" t="str">
        <f t="shared" si="674"/>
        <v>ADULTS</v>
      </c>
    </row>
    <row r="4782" spans="1:18" x14ac:dyDescent="0.35">
      <c r="A4782" s="1">
        <v>44778</v>
      </c>
      <c r="B4782" t="s">
        <v>4814</v>
      </c>
      <c r="C4782">
        <v>77</v>
      </c>
      <c r="D4782" t="s">
        <v>21</v>
      </c>
      <c r="E4782" t="s">
        <v>15</v>
      </c>
      <c r="F4782" t="s">
        <v>11</v>
      </c>
      <c r="G4782" s="6">
        <f>VLOOKUP(F4782,S$11:$T$15, 2, FALSE)</f>
        <v>2503.6022787783868</v>
      </c>
      <c r="H4782" t="s">
        <v>28</v>
      </c>
      <c r="I4782" s="2">
        <v>4898.32</v>
      </c>
      <c r="J4782" t="str">
        <f t="shared" si="670"/>
        <v>&gt;59</v>
      </c>
      <c r="K4782" s="2">
        <f t="shared" si="666"/>
        <v>5388.152</v>
      </c>
      <c r="L4782" s="2">
        <f t="shared" si="671"/>
        <v>5388</v>
      </c>
      <c r="M4782" s="2">
        <f t="shared" si="672"/>
        <v>5389</v>
      </c>
      <c r="N4782" s="2">
        <f t="shared" si="673"/>
        <v>5388</v>
      </c>
      <c r="O4782">
        <f t="shared" si="667"/>
        <v>2022</v>
      </c>
      <c r="P4782" t="str">
        <f t="shared" si="668"/>
        <v>Aug</v>
      </c>
      <c r="Q4782" t="str">
        <f t="shared" si="669"/>
        <v>Aug-2022</v>
      </c>
      <c r="R4782" s="2" t="str">
        <f t="shared" si="674"/>
        <v>ADULTS</v>
      </c>
    </row>
    <row r="4783" spans="1:18" x14ac:dyDescent="0.35">
      <c r="A4783" s="1">
        <v>45136</v>
      </c>
      <c r="B4783" t="s">
        <v>4815</v>
      </c>
      <c r="C4783">
        <v>28</v>
      </c>
      <c r="D4783" t="s">
        <v>14</v>
      </c>
      <c r="E4783" t="s">
        <v>25</v>
      </c>
      <c r="F4783" t="s">
        <v>23</v>
      </c>
      <c r="G4783" s="6">
        <f>VLOOKUP(F4783,S$11:$T$15, 2, FALSE)</f>
        <v>2440.2966694490819</v>
      </c>
      <c r="H4783" t="s">
        <v>17</v>
      </c>
      <c r="I4783" s="2">
        <v>2842.39</v>
      </c>
      <c r="J4783" t="str">
        <f t="shared" si="670"/>
        <v>18-39</v>
      </c>
      <c r="K4783" s="2">
        <f t="shared" si="666"/>
        <v>3126.6289999999999</v>
      </c>
      <c r="L4783" s="2">
        <f t="shared" si="671"/>
        <v>3127</v>
      </c>
      <c r="M4783" s="2">
        <f t="shared" si="672"/>
        <v>3127</v>
      </c>
      <c r="N4783" s="2">
        <f t="shared" si="673"/>
        <v>3126</v>
      </c>
      <c r="O4783">
        <f t="shared" si="667"/>
        <v>2023</v>
      </c>
      <c r="P4783" t="str">
        <f t="shared" si="668"/>
        <v>Jul</v>
      </c>
      <c r="Q4783" t="str">
        <f t="shared" si="669"/>
        <v>Jul-2023</v>
      </c>
      <c r="R4783" s="2" t="str">
        <f t="shared" si="674"/>
        <v>ADULTS</v>
      </c>
    </row>
    <row r="4784" spans="1:18" x14ac:dyDescent="0.35">
      <c r="A4784" s="1">
        <v>44660</v>
      </c>
      <c r="B4784" t="s">
        <v>4816</v>
      </c>
      <c r="C4784">
        <v>5</v>
      </c>
      <c r="D4784" t="s">
        <v>21</v>
      </c>
      <c r="E4784" t="s">
        <v>25</v>
      </c>
      <c r="F4784" t="s">
        <v>23</v>
      </c>
      <c r="G4784" s="6">
        <f>VLOOKUP(F4784,S$11:$T$15, 2, FALSE)</f>
        <v>2440.2966694490819</v>
      </c>
      <c r="H4784" t="s">
        <v>28</v>
      </c>
      <c r="I4784" s="2">
        <v>2520.12</v>
      </c>
      <c r="J4784" t="str">
        <f t="shared" si="670"/>
        <v>0-17</v>
      </c>
      <c r="K4784" s="2">
        <f t="shared" si="666"/>
        <v>2772.1320000000001</v>
      </c>
      <c r="L4784" s="2">
        <f t="shared" si="671"/>
        <v>2772</v>
      </c>
      <c r="M4784" s="2">
        <f t="shared" si="672"/>
        <v>2773</v>
      </c>
      <c r="N4784" s="2">
        <f t="shared" si="673"/>
        <v>2772</v>
      </c>
      <c r="O4784">
        <f t="shared" si="667"/>
        <v>2022</v>
      </c>
      <c r="P4784" t="str">
        <f t="shared" si="668"/>
        <v>Apr</v>
      </c>
      <c r="Q4784" t="str">
        <f t="shared" si="669"/>
        <v>Apr-2022</v>
      </c>
      <c r="R4784" s="2" t="str">
        <f t="shared" si="674"/>
        <v>CHILDREN</v>
      </c>
    </row>
    <row r="4785" spans="1:18" x14ac:dyDescent="0.35">
      <c r="A4785" s="1">
        <v>45241</v>
      </c>
      <c r="B4785" t="s">
        <v>4817</v>
      </c>
      <c r="C4785">
        <v>38</v>
      </c>
      <c r="D4785" t="s">
        <v>14</v>
      </c>
      <c r="E4785" t="s">
        <v>35</v>
      </c>
      <c r="F4785" t="s">
        <v>23</v>
      </c>
      <c r="G4785" s="6">
        <f>VLOOKUP(F4785,S$11:$T$15, 2, FALSE)</f>
        <v>2440.2966694490819</v>
      </c>
      <c r="H4785" t="s">
        <v>37</v>
      </c>
      <c r="I4785" s="2">
        <v>4983.24</v>
      </c>
      <c r="J4785" t="str">
        <f t="shared" si="670"/>
        <v>18-39</v>
      </c>
      <c r="K4785" s="2">
        <f t="shared" si="666"/>
        <v>5481.5640000000003</v>
      </c>
      <c r="L4785" s="2">
        <f t="shared" si="671"/>
        <v>5482</v>
      </c>
      <c r="M4785" s="2">
        <f t="shared" si="672"/>
        <v>5482</v>
      </c>
      <c r="N4785" s="2">
        <f t="shared" si="673"/>
        <v>5481</v>
      </c>
      <c r="O4785">
        <f t="shared" si="667"/>
        <v>2023</v>
      </c>
      <c r="P4785" t="str">
        <f t="shared" si="668"/>
        <v>Nov</v>
      </c>
      <c r="Q4785" t="str">
        <f t="shared" si="669"/>
        <v>Nov-2023</v>
      </c>
      <c r="R4785" s="2" t="str">
        <f t="shared" si="674"/>
        <v>ADULTS</v>
      </c>
    </row>
    <row r="4786" spans="1:18" x14ac:dyDescent="0.35">
      <c r="A4786" s="1">
        <v>44943</v>
      </c>
      <c r="B4786" t="s">
        <v>4818</v>
      </c>
      <c r="C4786">
        <v>42</v>
      </c>
      <c r="D4786" t="s">
        <v>14</v>
      </c>
      <c r="E4786" t="s">
        <v>33</v>
      </c>
      <c r="F4786" t="s">
        <v>16</v>
      </c>
      <c r="G4786" s="6">
        <f>VLOOKUP(F4786,S$11:$T$15, 2, FALSE)</f>
        <v>2509.1716796874998</v>
      </c>
      <c r="H4786" t="s">
        <v>40</v>
      </c>
      <c r="I4786" s="2">
        <v>343.1</v>
      </c>
      <c r="J4786" t="str">
        <f t="shared" si="670"/>
        <v>40-59</v>
      </c>
      <c r="K4786" s="2">
        <f t="shared" si="666"/>
        <v>377.41000000000008</v>
      </c>
      <c r="L4786" s="2">
        <f t="shared" si="671"/>
        <v>377</v>
      </c>
      <c r="M4786" s="2">
        <f t="shared" si="672"/>
        <v>378</v>
      </c>
      <c r="N4786" s="2">
        <f t="shared" si="673"/>
        <v>377</v>
      </c>
      <c r="O4786">
        <f t="shared" si="667"/>
        <v>2023</v>
      </c>
      <c r="P4786" t="str">
        <f t="shared" si="668"/>
        <v>Jan</v>
      </c>
      <c r="Q4786" t="str">
        <f t="shared" si="669"/>
        <v>Jan-2023</v>
      </c>
      <c r="R4786" s="2" t="str">
        <f t="shared" si="674"/>
        <v>ADULTS</v>
      </c>
    </row>
    <row r="4787" spans="1:18" x14ac:dyDescent="0.35">
      <c r="A4787" s="1">
        <v>45217</v>
      </c>
      <c r="B4787" t="s">
        <v>4819</v>
      </c>
      <c r="C4787">
        <v>78</v>
      </c>
      <c r="D4787" t="s">
        <v>21</v>
      </c>
      <c r="E4787" t="s">
        <v>15</v>
      </c>
      <c r="F4787" t="s">
        <v>30</v>
      </c>
      <c r="G4787" s="6">
        <f>VLOOKUP(F4787,S$11:$T$15, 2, FALSE)</f>
        <v>2496.7676064257025</v>
      </c>
      <c r="H4787" t="s">
        <v>28</v>
      </c>
      <c r="I4787" s="2">
        <v>3944.54</v>
      </c>
      <c r="J4787" t="str">
        <f t="shared" si="670"/>
        <v>&gt;59</v>
      </c>
      <c r="K4787" s="2">
        <f t="shared" si="666"/>
        <v>4338.9940000000006</v>
      </c>
      <c r="L4787" s="2">
        <f t="shared" si="671"/>
        <v>4339</v>
      </c>
      <c r="M4787" s="2">
        <f t="shared" si="672"/>
        <v>4339</v>
      </c>
      <c r="N4787" s="2">
        <f t="shared" si="673"/>
        <v>4338</v>
      </c>
      <c r="O4787">
        <f t="shared" si="667"/>
        <v>2023</v>
      </c>
      <c r="P4787" t="str">
        <f t="shared" si="668"/>
        <v>Oct</v>
      </c>
      <c r="Q4787" t="str">
        <f t="shared" si="669"/>
        <v>Oct-2023</v>
      </c>
      <c r="R4787" s="2" t="str">
        <f t="shared" si="674"/>
        <v>ADULTS</v>
      </c>
    </row>
    <row r="4788" spans="1:18" x14ac:dyDescent="0.35">
      <c r="A4788" s="1">
        <v>44843</v>
      </c>
      <c r="B4788" t="s">
        <v>4820</v>
      </c>
      <c r="C4788">
        <v>15</v>
      </c>
      <c r="D4788" t="s">
        <v>9</v>
      </c>
      <c r="E4788" t="s">
        <v>19</v>
      </c>
      <c r="F4788" t="s">
        <v>23</v>
      </c>
      <c r="G4788" s="6">
        <f>VLOOKUP(F4788,S$11:$T$15, 2, FALSE)</f>
        <v>2440.2966694490819</v>
      </c>
      <c r="H4788" t="s">
        <v>37</v>
      </c>
      <c r="I4788" s="2">
        <v>223.15</v>
      </c>
      <c r="J4788" t="str">
        <f t="shared" si="670"/>
        <v>0-17</v>
      </c>
      <c r="K4788" s="2">
        <f t="shared" si="666"/>
        <v>245.46500000000003</v>
      </c>
      <c r="L4788" s="2">
        <f t="shared" si="671"/>
        <v>245</v>
      </c>
      <c r="M4788" s="2">
        <f t="shared" si="672"/>
        <v>246</v>
      </c>
      <c r="N4788" s="2">
        <f t="shared" si="673"/>
        <v>245</v>
      </c>
      <c r="O4788">
        <f t="shared" si="667"/>
        <v>2022</v>
      </c>
      <c r="P4788" t="str">
        <f t="shared" si="668"/>
        <v>Oct</v>
      </c>
      <c r="Q4788" t="str">
        <f t="shared" si="669"/>
        <v>Oct-2022</v>
      </c>
      <c r="R4788" s="2" t="str">
        <f t="shared" si="674"/>
        <v>CHILDREN</v>
      </c>
    </row>
    <row r="4789" spans="1:18" x14ac:dyDescent="0.35">
      <c r="A4789" s="1">
        <v>44800</v>
      </c>
      <c r="B4789" t="s">
        <v>4821</v>
      </c>
      <c r="C4789">
        <v>26</v>
      </c>
      <c r="D4789" t="s">
        <v>14</v>
      </c>
      <c r="E4789" t="s">
        <v>15</v>
      </c>
      <c r="F4789" t="s">
        <v>16</v>
      </c>
      <c r="G4789" s="6">
        <f>VLOOKUP(F4789,S$11:$T$15, 2, FALSE)</f>
        <v>2509.1716796874998</v>
      </c>
      <c r="H4789" t="s">
        <v>12</v>
      </c>
      <c r="I4789" s="2">
        <v>3439.75</v>
      </c>
      <c r="J4789" t="str">
        <f t="shared" si="670"/>
        <v>18-39</v>
      </c>
      <c r="K4789" s="2">
        <f t="shared" si="666"/>
        <v>3783.7250000000004</v>
      </c>
      <c r="L4789" s="2">
        <f t="shared" si="671"/>
        <v>3784</v>
      </c>
      <c r="M4789" s="2">
        <f t="shared" si="672"/>
        <v>3784</v>
      </c>
      <c r="N4789" s="2">
        <f t="shared" si="673"/>
        <v>3783</v>
      </c>
      <c r="O4789">
        <f t="shared" si="667"/>
        <v>2022</v>
      </c>
      <c r="P4789" t="str">
        <f t="shared" si="668"/>
        <v>Aug</v>
      </c>
      <c r="Q4789" t="str">
        <f t="shared" si="669"/>
        <v>Aug-2022</v>
      </c>
      <c r="R4789" s="2" t="str">
        <f t="shared" si="674"/>
        <v>ADULTS</v>
      </c>
    </row>
    <row r="4790" spans="1:18" x14ac:dyDescent="0.35">
      <c r="A4790" s="1">
        <v>44940</v>
      </c>
      <c r="B4790" t="s">
        <v>4822</v>
      </c>
      <c r="C4790">
        <v>29</v>
      </c>
      <c r="D4790" t="s">
        <v>9</v>
      </c>
      <c r="E4790" t="s">
        <v>35</v>
      </c>
      <c r="F4790" t="s">
        <v>16</v>
      </c>
      <c r="G4790" s="6">
        <f>VLOOKUP(F4790,S$11:$T$15, 2, FALSE)</f>
        <v>2509.1716796874998</v>
      </c>
      <c r="H4790" t="s">
        <v>40</v>
      </c>
      <c r="I4790" s="2">
        <v>2948.06</v>
      </c>
      <c r="J4790" t="str">
        <f t="shared" si="670"/>
        <v>18-39</v>
      </c>
      <c r="K4790" s="2">
        <f t="shared" si="666"/>
        <v>3242.866</v>
      </c>
      <c r="L4790" s="2">
        <f t="shared" si="671"/>
        <v>3243</v>
      </c>
      <c r="M4790" s="2">
        <f t="shared" si="672"/>
        <v>3243</v>
      </c>
      <c r="N4790" s="2">
        <f t="shared" si="673"/>
        <v>3242</v>
      </c>
      <c r="O4790">
        <f t="shared" si="667"/>
        <v>2023</v>
      </c>
      <c r="P4790" t="str">
        <f t="shared" si="668"/>
        <v>Jan</v>
      </c>
      <c r="Q4790" t="str">
        <f t="shared" si="669"/>
        <v>Jan-2023</v>
      </c>
      <c r="R4790" s="2" t="str">
        <f t="shared" si="674"/>
        <v>ADULTS</v>
      </c>
    </row>
    <row r="4791" spans="1:18" x14ac:dyDescent="0.35">
      <c r="A4791" s="1">
        <v>44753</v>
      </c>
      <c r="B4791" t="s">
        <v>4823</v>
      </c>
      <c r="C4791">
        <v>14</v>
      </c>
      <c r="D4791" t="s">
        <v>21</v>
      </c>
      <c r="E4791" t="s">
        <v>25</v>
      </c>
      <c r="F4791" t="s">
        <v>11</v>
      </c>
      <c r="G4791" s="6">
        <f>VLOOKUP(F4791,S$11:$T$15, 2, FALSE)</f>
        <v>2503.6022787783868</v>
      </c>
      <c r="H4791" t="s">
        <v>28</v>
      </c>
      <c r="I4791" s="2">
        <v>2813.91</v>
      </c>
      <c r="J4791" t="str">
        <f t="shared" si="670"/>
        <v>0-17</v>
      </c>
      <c r="K4791" s="2">
        <f t="shared" si="666"/>
        <v>3095.3009999999999</v>
      </c>
      <c r="L4791" s="2">
        <f t="shared" si="671"/>
        <v>3095</v>
      </c>
      <c r="M4791" s="2">
        <f t="shared" si="672"/>
        <v>3096</v>
      </c>
      <c r="N4791" s="2">
        <f t="shared" si="673"/>
        <v>3095</v>
      </c>
      <c r="O4791">
        <f t="shared" si="667"/>
        <v>2022</v>
      </c>
      <c r="P4791" t="str">
        <f t="shared" si="668"/>
        <v>Jul</v>
      </c>
      <c r="Q4791" t="str">
        <f t="shared" si="669"/>
        <v>Jul-2022</v>
      </c>
      <c r="R4791" s="2" t="str">
        <f t="shared" si="674"/>
        <v>CHILDREN</v>
      </c>
    </row>
    <row r="4792" spans="1:18" x14ac:dyDescent="0.35">
      <c r="A4792" s="1">
        <v>44683</v>
      </c>
      <c r="B4792" t="s">
        <v>4824</v>
      </c>
      <c r="C4792">
        <v>88</v>
      </c>
      <c r="D4792" t="s">
        <v>21</v>
      </c>
      <c r="E4792" t="s">
        <v>27</v>
      </c>
      <c r="F4792" t="s">
        <v>16</v>
      </c>
      <c r="G4792" s="6">
        <f>VLOOKUP(F4792,S$11:$T$15, 2, FALSE)</f>
        <v>2509.1716796874998</v>
      </c>
      <c r="H4792" t="s">
        <v>37</v>
      </c>
      <c r="I4792" s="2">
        <v>4053.72</v>
      </c>
      <c r="J4792" t="str">
        <f t="shared" si="670"/>
        <v>&gt;59</v>
      </c>
      <c r="K4792" s="2">
        <f t="shared" si="666"/>
        <v>4459.0920000000006</v>
      </c>
      <c r="L4792" s="2">
        <f t="shared" si="671"/>
        <v>4459</v>
      </c>
      <c r="M4792" s="2">
        <f t="shared" si="672"/>
        <v>4460</v>
      </c>
      <c r="N4792" s="2">
        <f t="shared" si="673"/>
        <v>4459</v>
      </c>
      <c r="O4792">
        <f t="shared" si="667"/>
        <v>2022</v>
      </c>
      <c r="P4792" t="str">
        <f t="shared" si="668"/>
        <v>May</v>
      </c>
      <c r="Q4792" t="str">
        <f t="shared" si="669"/>
        <v>May-2022</v>
      </c>
      <c r="R4792" s="2" t="str">
        <f t="shared" si="674"/>
        <v>ADULTS</v>
      </c>
    </row>
    <row r="4793" spans="1:18" x14ac:dyDescent="0.35">
      <c r="A4793" s="1">
        <v>44635</v>
      </c>
      <c r="B4793" t="s">
        <v>4825</v>
      </c>
      <c r="C4793">
        <v>36</v>
      </c>
      <c r="D4793" t="s">
        <v>14</v>
      </c>
      <c r="E4793" t="s">
        <v>33</v>
      </c>
      <c r="F4793" t="s">
        <v>11</v>
      </c>
      <c r="G4793" s="6">
        <f>VLOOKUP(F4793,S$11:$T$15, 2, FALSE)</f>
        <v>2503.6022787783868</v>
      </c>
      <c r="H4793" t="s">
        <v>12</v>
      </c>
      <c r="I4793" s="2">
        <v>607.47</v>
      </c>
      <c r="J4793" t="str">
        <f t="shared" si="670"/>
        <v>18-39</v>
      </c>
      <c r="K4793" s="2">
        <f t="shared" si="666"/>
        <v>668.2170000000001</v>
      </c>
      <c r="L4793" s="2">
        <f t="shared" si="671"/>
        <v>668</v>
      </c>
      <c r="M4793" s="2">
        <f t="shared" si="672"/>
        <v>669</v>
      </c>
      <c r="N4793" s="2">
        <f t="shared" si="673"/>
        <v>668</v>
      </c>
      <c r="O4793">
        <f t="shared" si="667"/>
        <v>2022</v>
      </c>
      <c r="P4793" t="str">
        <f t="shared" si="668"/>
        <v>Mar</v>
      </c>
      <c r="Q4793" t="str">
        <f t="shared" si="669"/>
        <v>Mar-2022</v>
      </c>
      <c r="R4793" s="2" t="str">
        <f t="shared" si="674"/>
        <v>ADULTS</v>
      </c>
    </row>
    <row r="4794" spans="1:18" x14ac:dyDescent="0.35">
      <c r="A4794" s="1">
        <v>44566</v>
      </c>
      <c r="B4794" t="s">
        <v>4826</v>
      </c>
      <c r="C4794">
        <v>29</v>
      </c>
      <c r="D4794" t="s">
        <v>21</v>
      </c>
      <c r="E4794" t="s">
        <v>10</v>
      </c>
      <c r="F4794" t="s">
        <v>30</v>
      </c>
      <c r="G4794" s="6">
        <f>VLOOKUP(F4794,S$11:$T$15, 2, FALSE)</f>
        <v>2496.7676064257025</v>
      </c>
      <c r="H4794" t="s">
        <v>37</v>
      </c>
      <c r="I4794" s="2">
        <v>2450.58</v>
      </c>
      <c r="J4794" t="str">
        <f t="shared" si="670"/>
        <v>18-39</v>
      </c>
      <c r="K4794" s="2">
        <f t="shared" si="666"/>
        <v>2695.6379999999999</v>
      </c>
      <c r="L4794" s="2">
        <f t="shared" si="671"/>
        <v>2696</v>
      </c>
      <c r="M4794" s="2">
        <f t="shared" si="672"/>
        <v>2696</v>
      </c>
      <c r="N4794" s="2">
        <f t="shared" si="673"/>
        <v>2695</v>
      </c>
      <c r="O4794">
        <f t="shared" si="667"/>
        <v>2022</v>
      </c>
      <c r="P4794" t="str">
        <f t="shared" si="668"/>
        <v>Jan</v>
      </c>
      <c r="Q4794" t="str">
        <f t="shared" si="669"/>
        <v>Jan-2022</v>
      </c>
      <c r="R4794" s="2" t="str">
        <f t="shared" si="674"/>
        <v>ADULTS</v>
      </c>
    </row>
    <row r="4795" spans="1:18" x14ac:dyDescent="0.35">
      <c r="A4795" s="1">
        <v>45009</v>
      </c>
      <c r="B4795" t="s">
        <v>4827</v>
      </c>
      <c r="C4795">
        <v>62</v>
      </c>
      <c r="D4795" t="s">
        <v>9</v>
      </c>
      <c r="E4795" t="s">
        <v>15</v>
      </c>
      <c r="F4795" t="s">
        <v>11</v>
      </c>
      <c r="G4795" s="6">
        <f>VLOOKUP(F4795,S$11:$T$15, 2, FALSE)</f>
        <v>2503.6022787783868</v>
      </c>
      <c r="H4795" t="s">
        <v>40</v>
      </c>
      <c r="I4795" s="2">
        <v>205.85</v>
      </c>
      <c r="J4795" t="str">
        <f t="shared" si="670"/>
        <v>&gt;59</v>
      </c>
      <c r="K4795" s="2">
        <f t="shared" si="666"/>
        <v>226.435</v>
      </c>
      <c r="L4795" s="2">
        <f t="shared" si="671"/>
        <v>226</v>
      </c>
      <c r="M4795" s="2">
        <f t="shared" si="672"/>
        <v>227</v>
      </c>
      <c r="N4795" s="2">
        <f t="shared" si="673"/>
        <v>226</v>
      </c>
      <c r="O4795">
        <f t="shared" si="667"/>
        <v>2023</v>
      </c>
      <c r="P4795" t="str">
        <f t="shared" si="668"/>
        <v>Mar</v>
      </c>
      <c r="Q4795" t="str">
        <f t="shared" si="669"/>
        <v>Mar-2023</v>
      </c>
      <c r="R4795" s="2" t="str">
        <f t="shared" si="674"/>
        <v>ADULTS</v>
      </c>
    </row>
    <row r="4796" spans="1:18" x14ac:dyDescent="0.35">
      <c r="A4796" s="1">
        <v>44632</v>
      </c>
      <c r="B4796" t="s">
        <v>4828</v>
      </c>
      <c r="C4796">
        <v>35</v>
      </c>
      <c r="D4796" t="s">
        <v>21</v>
      </c>
      <c r="E4796" t="s">
        <v>15</v>
      </c>
      <c r="F4796" t="s">
        <v>11</v>
      </c>
      <c r="G4796" s="6">
        <f>VLOOKUP(F4796,S$11:$T$15, 2, FALSE)</f>
        <v>2503.6022787783868</v>
      </c>
      <c r="H4796" t="s">
        <v>37</v>
      </c>
      <c r="I4796" s="2">
        <v>4762.8</v>
      </c>
      <c r="J4796" t="str">
        <f t="shared" si="670"/>
        <v>18-39</v>
      </c>
      <c r="K4796" s="2">
        <f t="shared" si="666"/>
        <v>5239.0800000000008</v>
      </c>
      <c r="L4796" s="2">
        <f t="shared" si="671"/>
        <v>5239</v>
      </c>
      <c r="M4796" s="2">
        <f t="shared" si="672"/>
        <v>5240</v>
      </c>
      <c r="N4796" s="2">
        <f t="shared" si="673"/>
        <v>5239</v>
      </c>
      <c r="O4796">
        <f t="shared" si="667"/>
        <v>2022</v>
      </c>
      <c r="P4796" t="str">
        <f t="shared" si="668"/>
        <v>Mar</v>
      </c>
      <c r="Q4796" t="str">
        <f t="shared" si="669"/>
        <v>Mar-2022</v>
      </c>
      <c r="R4796" s="2" t="str">
        <f t="shared" si="674"/>
        <v>ADULTS</v>
      </c>
    </row>
    <row r="4797" spans="1:18" x14ac:dyDescent="0.35">
      <c r="A4797" s="1">
        <v>44868</v>
      </c>
      <c r="B4797" t="s">
        <v>4829</v>
      </c>
      <c r="C4797">
        <v>82</v>
      </c>
      <c r="D4797" t="s">
        <v>14</v>
      </c>
      <c r="E4797" t="s">
        <v>10</v>
      </c>
      <c r="F4797" t="s">
        <v>30</v>
      </c>
      <c r="G4797" s="6">
        <f>VLOOKUP(F4797,S$11:$T$15, 2, FALSE)</f>
        <v>2496.7676064257025</v>
      </c>
      <c r="H4797" t="s">
        <v>67</v>
      </c>
      <c r="I4797" s="2">
        <v>3919.24</v>
      </c>
      <c r="J4797" t="str">
        <f t="shared" si="670"/>
        <v>&gt;59</v>
      </c>
      <c r="K4797" s="2">
        <f t="shared" si="666"/>
        <v>4311.1639999999998</v>
      </c>
      <c r="L4797" s="2">
        <f t="shared" si="671"/>
        <v>4311</v>
      </c>
      <c r="M4797" s="2">
        <f t="shared" si="672"/>
        <v>4312</v>
      </c>
      <c r="N4797" s="2">
        <f t="shared" si="673"/>
        <v>4311</v>
      </c>
      <c r="O4797">
        <f t="shared" si="667"/>
        <v>2022</v>
      </c>
      <c r="P4797" t="str">
        <f t="shared" si="668"/>
        <v>Nov</v>
      </c>
      <c r="Q4797" t="str">
        <f t="shared" si="669"/>
        <v>Nov-2022</v>
      </c>
      <c r="R4797" s="2" t="str">
        <f t="shared" si="674"/>
        <v>ADULTS</v>
      </c>
    </row>
    <row r="4798" spans="1:18" x14ac:dyDescent="0.35">
      <c r="A4798" s="1">
        <v>44848</v>
      </c>
      <c r="B4798" t="s">
        <v>4830</v>
      </c>
      <c r="C4798">
        <v>95</v>
      </c>
      <c r="D4798" t="s">
        <v>9</v>
      </c>
      <c r="E4798" t="s">
        <v>15</v>
      </c>
      <c r="F4798" t="s">
        <v>16</v>
      </c>
      <c r="G4798" s="6">
        <f>VLOOKUP(F4798,S$11:$T$15, 2, FALSE)</f>
        <v>2509.1716796874998</v>
      </c>
      <c r="H4798" t="s">
        <v>37</v>
      </c>
      <c r="I4798" s="2">
        <v>4322.59</v>
      </c>
      <c r="J4798" t="str">
        <f t="shared" si="670"/>
        <v>&gt;59</v>
      </c>
      <c r="K4798" s="2">
        <f t="shared" si="666"/>
        <v>4754.8490000000002</v>
      </c>
      <c r="L4798" s="2">
        <f t="shared" si="671"/>
        <v>4755</v>
      </c>
      <c r="M4798" s="2">
        <f t="shared" si="672"/>
        <v>4755</v>
      </c>
      <c r="N4798" s="2">
        <f t="shared" si="673"/>
        <v>4754</v>
      </c>
      <c r="O4798">
        <f t="shared" si="667"/>
        <v>2022</v>
      </c>
      <c r="P4798" t="str">
        <f t="shared" si="668"/>
        <v>Oct</v>
      </c>
      <c r="Q4798" t="str">
        <f t="shared" si="669"/>
        <v>Oct-2022</v>
      </c>
      <c r="R4798" s="2" t="str">
        <f t="shared" si="674"/>
        <v>ADULTS</v>
      </c>
    </row>
    <row r="4799" spans="1:18" x14ac:dyDescent="0.35">
      <c r="A4799" s="1">
        <v>45119</v>
      </c>
      <c r="B4799" t="s">
        <v>4831</v>
      </c>
      <c r="C4799">
        <v>53</v>
      </c>
      <c r="D4799" t="s">
        <v>21</v>
      </c>
      <c r="E4799" t="s">
        <v>19</v>
      </c>
      <c r="F4799" t="s">
        <v>11</v>
      </c>
      <c r="G4799" s="6">
        <f>VLOOKUP(F4799,S$11:$T$15, 2, FALSE)</f>
        <v>2503.6022787783868</v>
      </c>
      <c r="H4799" t="s">
        <v>12</v>
      </c>
      <c r="I4799" s="2">
        <v>3284.34</v>
      </c>
      <c r="J4799" t="str">
        <f t="shared" si="670"/>
        <v>40-59</v>
      </c>
      <c r="K4799" s="2">
        <f t="shared" si="666"/>
        <v>3612.7740000000003</v>
      </c>
      <c r="L4799" s="2">
        <f t="shared" si="671"/>
        <v>3613</v>
      </c>
      <c r="M4799" s="2">
        <f t="shared" si="672"/>
        <v>3613</v>
      </c>
      <c r="N4799" s="2">
        <f t="shared" si="673"/>
        <v>3612</v>
      </c>
      <c r="O4799">
        <f t="shared" si="667"/>
        <v>2023</v>
      </c>
      <c r="P4799" t="str">
        <f t="shared" si="668"/>
        <v>Jul</v>
      </c>
      <c r="Q4799" t="str">
        <f t="shared" si="669"/>
        <v>Jul-2023</v>
      </c>
      <c r="R4799" s="2" t="str">
        <f t="shared" si="674"/>
        <v>ADULTS</v>
      </c>
    </row>
    <row r="4800" spans="1:18" x14ac:dyDescent="0.35">
      <c r="A4800" s="1">
        <v>44873</v>
      </c>
      <c r="B4800" t="s">
        <v>4832</v>
      </c>
      <c r="C4800">
        <v>35</v>
      </c>
      <c r="D4800" t="s">
        <v>21</v>
      </c>
      <c r="E4800" t="s">
        <v>25</v>
      </c>
      <c r="F4800" t="s">
        <v>30</v>
      </c>
      <c r="G4800" s="6">
        <f>VLOOKUP(F4800,S$11:$T$15, 2, FALSE)</f>
        <v>2496.7676064257025</v>
      </c>
      <c r="H4800" t="s">
        <v>17</v>
      </c>
      <c r="I4800" s="2">
        <v>592.92999999999995</v>
      </c>
      <c r="J4800" t="str">
        <f t="shared" si="670"/>
        <v>18-39</v>
      </c>
      <c r="K4800" s="2">
        <f t="shared" si="666"/>
        <v>652.22299999999996</v>
      </c>
      <c r="L4800" s="2">
        <f t="shared" si="671"/>
        <v>652</v>
      </c>
      <c r="M4800" s="2">
        <f t="shared" si="672"/>
        <v>653</v>
      </c>
      <c r="N4800" s="2">
        <f t="shared" si="673"/>
        <v>652</v>
      </c>
      <c r="O4800">
        <f t="shared" si="667"/>
        <v>2022</v>
      </c>
      <c r="P4800" t="str">
        <f t="shared" si="668"/>
        <v>Nov</v>
      </c>
      <c r="Q4800" t="str">
        <f t="shared" si="669"/>
        <v>Nov-2022</v>
      </c>
      <c r="R4800" s="2" t="str">
        <f t="shared" si="674"/>
        <v>ADULTS</v>
      </c>
    </row>
    <row r="4801" spans="1:18" x14ac:dyDescent="0.35">
      <c r="A4801" s="1">
        <v>45286</v>
      </c>
      <c r="B4801" t="s">
        <v>4833</v>
      </c>
      <c r="C4801">
        <v>84</v>
      </c>
      <c r="D4801" t="s">
        <v>14</v>
      </c>
      <c r="E4801" t="s">
        <v>33</v>
      </c>
      <c r="F4801" t="s">
        <v>11</v>
      </c>
      <c r="G4801" s="6">
        <f>VLOOKUP(F4801,S$11:$T$15, 2, FALSE)</f>
        <v>2503.6022787783868</v>
      </c>
      <c r="H4801" t="s">
        <v>40</v>
      </c>
      <c r="I4801" s="2">
        <v>2582.81</v>
      </c>
      <c r="J4801" t="str">
        <f t="shared" si="670"/>
        <v>&gt;59</v>
      </c>
      <c r="K4801" s="2">
        <f t="shared" si="666"/>
        <v>2841.0910000000003</v>
      </c>
      <c r="L4801" s="2">
        <f t="shared" si="671"/>
        <v>2841</v>
      </c>
      <c r="M4801" s="2">
        <f t="shared" si="672"/>
        <v>2842</v>
      </c>
      <c r="N4801" s="2">
        <f t="shared" si="673"/>
        <v>2841</v>
      </c>
      <c r="O4801">
        <f t="shared" si="667"/>
        <v>2023</v>
      </c>
      <c r="P4801" t="str">
        <f t="shared" si="668"/>
        <v>Dec</v>
      </c>
      <c r="Q4801" t="str">
        <f t="shared" si="669"/>
        <v>Dec-2023</v>
      </c>
      <c r="R4801" s="2" t="str">
        <f t="shared" si="674"/>
        <v>ADULTS</v>
      </c>
    </row>
    <row r="4802" spans="1:18" x14ac:dyDescent="0.35">
      <c r="A4802" s="1">
        <v>44850</v>
      </c>
      <c r="B4802" t="s">
        <v>4834</v>
      </c>
      <c r="C4802">
        <v>89</v>
      </c>
      <c r="D4802" t="s">
        <v>21</v>
      </c>
      <c r="E4802" t="s">
        <v>15</v>
      </c>
      <c r="F4802" t="s">
        <v>16</v>
      </c>
      <c r="G4802" s="6">
        <f>VLOOKUP(F4802,S$11:$T$15, 2, FALSE)</f>
        <v>2509.1716796874998</v>
      </c>
      <c r="H4802" t="s">
        <v>37</v>
      </c>
      <c r="I4802" s="2">
        <v>4295.75</v>
      </c>
      <c r="J4802" t="str">
        <f t="shared" si="670"/>
        <v>&gt;59</v>
      </c>
      <c r="K4802" s="2">
        <f t="shared" ref="K4802:K4865" si="675">I4802*1.1</f>
        <v>4725.3250000000007</v>
      </c>
      <c r="L4802" s="2">
        <f t="shared" si="671"/>
        <v>4725</v>
      </c>
      <c r="M4802" s="2">
        <f t="shared" si="672"/>
        <v>4726</v>
      </c>
      <c r="N4802" s="2">
        <f t="shared" si="673"/>
        <v>4725</v>
      </c>
      <c r="O4802">
        <f t="shared" ref="O4802:O4865" si="676">YEAR(A4802)</f>
        <v>2022</v>
      </c>
      <c r="P4802" t="str">
        <f t="shared" ref="P4802:P4865" si="677">TEXT(A4802, "MMM")</f>
        <v>Oct</v>
      </c>
      <c r="Q4802" t="str">
        <f t="shared" ref="Q4802:Q4865" si="678">TEXT(A4802, "MMM-YYYY")</f>
        <v>Oct-2022</v>
      </c>
      <c r="R4802" s="2" t="str">
        <f t="shared" si="674"/>
        <v>ADULTS</v>
      </c>
    </row>
    <row r="4803" spans="1:18" x14ac:dyDescent="0.35">
      <c r="A4803" s="1">
        <v>44618</v>
      </c>
      <c r="B4803" t="s">
        <v>4835</v>
      </c>
      <c r="C4803">
        <v>1</v>
      </c>
      <c r="D4803" t="s">
        <v>14</v>
      </c>
      <c r="E4803" t="s">
        <v>10</v>
      </c>
      <c r="F4803" t="s">
        <v>23</v>
      </c>
      <c r="G4803" s="6">
        <f>VLOOKUP(F4803,S$11:$T$15, 2, FALSE)</f>
        <v>2440.2966694490819</v>
      </c>
      <c r="H4803" t="s">
        <v>17</v>
      </c>
      <c r="I4803" s="2">
        <v>3135.58</v>
      </c>
      <c r="J4803" t="str">
        <f t="shared" ref="J4803:J4866" si="679">IF(C4803&lt;=17,"0-17",IF(C4803&lt;=39, "18-39", IF(C4803&lt;=59, "40-59", "&gt;59")))</f>
        <v>0-17</v>
      </c>
      <c r="K4803" s="2">
        <f t="shared" si="675"/>
        <v>3449.1380000000004</v>
      </c>
      <c r="L4803" s="2">
        <f t="shared" ref="L4803:L4866" si="680">ROUND(K4803, 0)</f>
        <v>3449</v>
      </c>
      <c r="M4803" s="2">
        <f t="shared" ref="M4803:M4866" si="681">ROUNDUP(K4803, 0)</f>
        <v>3450</v>
      </c>
      <c r="N4803" s="2">
        <f t="shared" ref="N4803:N4866" si="682">ROUNDDOWN(K4803,0)</f>
        <v>3449</v>
      </c>
      <c r="O4803">
        <f t="shared" si="676"/>
        <v>2022</v>
      </c>
      <c r="P4803" t="str">
        <f t="shared" si="677"/>
        <v>Feb</v>
      </c>
      <c r="Q4803" t="str">
        <f t="shared" si="678"/>
        <v>Feb-2022</v>
      </c>
      <c r="R4803" s="2" t="str">
        <f t="shared" ref="R4803:R4866" si="683">IF(C4803&gt;=18, "ADULTS", "CHILDREN")</f>
        <v>CHILDREN</v>
      </c>
    </row>
    <row r="4804" spans="1:18" x14ac:dyDescent="0.35">
      <c r="A4804" s="1">
        <v>44688</v>
      </c>
      <c r="B4804" t="s">
        <v>4836</v>
      </c>
      <c r="C4804">
        <v>79</v>
      </c>
      <c r="D4804" t="s">
        <v>21</v>
      </c>
      <c r="E4804" t="s">
        <v>22</v>
      </c>
      <c r="F4804" t="s">
        <v>16</v>
      </c>
      <c r="G4804" s="6">
        <f>VLOOKUP(F4804,S$11:$T$15, 2, FALSE)</f>
        <v>2509.1716796874998</v>
      </c>
      <c r="H4804" t="s">
        <v>37</v>
      </c>
      <c r="I4804" s="2">
        <v>3164.99</v>
      </c>
      <c r="J4804" t="str">
        <f t="shared" si="679"/>
        <v>&gt;59</v>
      </c>
      <c r="K4804" s="2">
        <f t="shared" si="675"/>
        <v>3481.489</v>
      </c>
      <c r="L4804" s="2">
        <f t="shared" si="680"/>
        <v>3481</v>
      </c>
      <c r="M4804" s="2">
        <f t="shared" si="681"/>
        <v>3482</v>
      </c>
      <c r="N4804" s="2">
        <f t="shared" si="682"/>
        <v>3481</v>
      </c>
      <c r="O4804">
        <f t="shared" si="676"/>
        <v>2022</v>
      </c>
      <c r="P4804" t="str">
        <f t="shared" si="677"/>
        <v>May</v>
      </c>
      <c r="Q4804" t="str">
        <f t="shared" si="678"/>
        <v>May-2022</v>
      </c>
      <c r="R4804" s="2" t="str">
        <f t="shared" si="683"/>
        <v>ADULTS</v>
      </c>
    </row>
    <row r="4805" spans="1:18" x14ac:dyDescent="0.35">
      <c r="A4805" s="1">
        <v>45248</v>
      </c>
      <c r="B4805" t="s">
        <v>4837</v>
      </c>
      <c r="C4805">
        <v>97</v>
      </c>
      <c r="D4805" t="s">
        <v>9</v>
      </c>
      <c r="E4805" t="s">
        <v>22</v>
      </c>
      <c r="F4805" t="s">
        <v>30</v>
      </c>
      <c r="G4805" s="6">
        <f>VLOOKUP(F4805,S$11:$T$15, 2, FALSE)</f>
        <v>2496.7676064257025</v>
      </c>
      <c r="H4805" t="s">
        <v>40</v>
      </c>
      <c r="I4805" s="2">
        <v>1168.8499999999999</v>
      </c>
      <c r="J4805" t="str">
        <f t="shared" si="679"/>
        <v>&gt;59</v>
      </c>
      <c r="K4805" s="2">
        <f t="shared" si="675"/>
        <v>1285.7349999999999</v>
      </c>
      <c r="L4805" s="2">
        <f t="shared" si="680"/>
        <v>1286</v>
      </c>
      <c r="M4805" s="2">
        <f t="shared" si="681"/>
        <v>1286</v>
      </c>
      <c r="N4805" s="2">
        <f t="shared" si="682"/>
        <v>1285</v>
      </c>
      <c r="O4805">
        <f t="shared" si="676"/>
        <v>2023</v>
      </c>
      <c r="P4805" t="str">
        <f t="shared" si="677"/>
        <v>Nov</v>
      </c>
      <c r="Q4805" t="str">
        <f t="shared" si="678"/>
        <v>Nov-2023</v>
      </c>
      <c r="R4805" s="2" t="str">
        <f t="shared" si="683"/>
        <v>ADULTS</v>
      </c>
    </row>
    <row r="4806" spans="1:18" x14ac:dyDescent="0.35">
      <c r="A4806" s="1">
        <v>44628</v>
      </c>
      <c r="B4806" t="s">
        <v>4838</v>
      </c>
      <c r="C4806">
        <v>78</v>
      </c>
      <c r="D4806" t="s">
        <v>14</v>
      </c>
      <c r="E4806" t="s">
        <v>33</v>
      </c>
      <c r="F4806" t="s">
        <v>11</v>
      </c>
      <c r="G4806" s="6">
        <f>VLOOKUP(F4806,S$11:$T$15, 2, FALSE)</f>
        <v>2503.6022787783868</v>
      </c>
      <c r="H4806" t="s">
        <v>37</v>
      </c>
      <c r="I4806" s="2">
        <v>3843.16</v>
      </c>
      <c r="J4806" t="str">
        <f t="shared" si="679"/>
        <v>&gt;59</v>
      </c>
      <c r="K4806" s="2">
        <f t="shared" si="675"/>
        <v>4227.4760000000006</v>
      </c>
      <c r="L4806" s="2">
        <f t="shared" si="680"/>
        <v>4227</v>
      </c>
      <c r="M4806" s="2">
        <f t="shared" si="681"/>
        <v>4228</v>
      </c>
      <c r="N4806" s="2">
        <f t="shared" si="682"/>
        <v>4227</v>
      </c>
      <c r="O4806">
        <f t="shared" si="676"/>
        <v>2022</v>
      </c>
      <c r="P4806" t="str">
        <f t="shared" si="677"/>
        <v>Mar</v>
      </c>
      <c r="Q4806" t="str">
        <f t="shared" si="678"/>
        <v>Mar-2022</v>
      </c>
      <c r="R4806" s="2" t="str">
        <f t="shared" si="683"/>
        <v>ADULTS</v>
      </c>
    </row>
    <row r="4807" spans="1:18" x14ac:dyDescent="0.35">
      <c r="A4807" s="1">
        <v>44749</v>
      </c>
      <c r="B4807" t="s">
        <v>4839</v>
      </c>
      <c r="C4807">
        <v>8</v>
      </c>
      <c r="D4807" t="s">
        <v>9</v>
      </c>
      <c r="E4807" t="s">
        <v>19</v>
      </c>
      <c r="F4807" t="s">
        <v>30</v>
      </c>
      <c r="G4807" s="6">
        <f>VLOOKUP(F4807,S$11:$T$15, 2, FALSE)</f>
        <v>2496.7676064257025</v>
      </c>
      <c r="H4807" t="s">
        <v>28</v>
      </c>
      <c r="I4807" s="2">
        <v>3949.67</v>
      </c>
      <c r="J4807" t="str">
        <f t="shared" si="679"/>
        <v>0-17</v>
      </c>
      <c r="K4807" s="2">
        <f t="shared" si="675"/>
        <v>4344.6370000000006</v>
      </c>
      <c r="L4807" s="2">
        <f t="shared" si="680"/>
        <v>4345</v>
      </c>
      <c r="M4807" s="2">
        <f t="shared" si="681"/>
        <v>4345</v>
      </c>
      <c r="N4807" s="2">
        <f t="shared" si="682"/>
        <v>4344</v>
      </c>
      <c r="O4807">
        <f t="shared" si="676"/>
        <v>2022</v>
      </c>
      <c r="P4807" t="str">
        <f t="shared" si="677"/>
        <v>Jul</v>
      </c>
      <c r="Q4807" t="str">
        <f t="shared" si="678"/>
        <v>Jul-2022</v>
      </c>
      <c r="R4807" s="2" t="str">
        <f t="shared" si="683"/>
        <v>CHILDREN</v>
      </c>
    </row>
    <row r="4808" spans="1:18" x14ac:dyDescent="0.35">
      <c r="A4808" s="1">
        <v>44708</v>
      </c>
      <c r="B4808" t="s">
        <v>4840</v>
      </c>
      <c r="C4808">
        <v>0</v>
      </c>
      <c r="D4808" t="s">
        <v>9</v>
      </c>
      <c r="E4808" t="s">
        <v>35</v>
      </c>
      <c r="F4808" t="s">
        <v>23</v>
      </c>
      <c r="G4808" s="6">
        <f>VLOOKUP(F4808,S$11:$T$15, 2, FALSE)</f>
        <v>2440.2966694490819</v>
      </c>
      <c r="H4808" t="s">
        <v>37</v>
      </c>
      <c r="I4808" s="2">
        <v>3895.91</v>
      </c>
      <c r="J4808" t="str">
        <f t="shared" si="679"/>
        <v>0-17</v>
      </c>
      <c r="K4808" s="2">
        <f t="shared" si="675"/>
        <v>4285.5010000000002</v>
      </c>
      <c r="L4808" s="2">
        <f t="shared" si="680"/>
        <v>4286</v>
      </c>
      <c r="M4808" s="2">
        <f t="shared" si="681"/>
        <v>4286</v>
      </c>
      <c r="N4808" s="2">
        <f t="shared" si="682"/>
        <v>4285</v>
      </c>
      <c r="O4808">
        <f t="shared" si="676"/>
        <v>2022</v>
      </c>
      <c r="P4808" t="str">
        <f t="shared" si="677"/>
        <v>May</v>
      </c>
      <c r="Q4808" t="str">
        <f t="shared" si="678"/>
        <v>May-2022</v>
      </c>
      <c r="R4808" s="2" t="str">
        <f t="shared" si="683"/>
        <v>CHILDREN</v>
      </c>
    </row>
    <row r="4809" spans="1:18" x14ac:dyDescent="0.35">
      <c r="A4809" s="1">
        <v>45144</v>
      </c>
      <c r="B4809" t="s">
        <v>4841</v>
      </c>
      <c r="C4809">
        <v>47</v>
      </c>
      <c r="D4809" t="s">
        <v>21</v>
      </c>
      <c r="E4809" t="s">
        <v>22</v>
      </c>
      <c r="F4809" t="s">
        <v>23</v>
      </c>
      <c r="G4809" s="6">
        <f>VLOOKUP(F4809,S$11:$T$15, 2, FALSE)</f>
        <v>2440.2966694490819</v>
      </c>
      <c r="H4809" t="s">
        <v>12</v>
      </c>
      <c r="I4809" s="2">
        <v>1898.95</v>
      </c>
      <c r="J4809" t="str">
        <f t="shared" si="679"/>
        <v>40-59</v>
      </c>
      <c r="K4809" s="2">
        <f t="shared" si="675"/>
        <v>2088.8450000000003</v>
      </c>
      <c r="L4809" s="2">
        <f t="shared" si="680"/>
        <v>2089</v>
      </c>
      <c r="M4809" s="2">
        <f t="shared" si="681"/>
        <v>2089</v>
      </c>
      <c r="N4809" s="2">
        <f t="shared" si="682"/>
        <v>2088</v>
      </c>
      <c r="O4809">
        <f t="shared" si="676"/>
        <v>2023</v>
      </c>
      <c r="P4809" t="str">
        <f t="shared" si="677"/>
        <v>Aug</v>
      </c>
      <c r="Q4809" t="str">
        <f t="shared" si="678"/>
        <v>Aug-2023</v>
      </c>
      <c r="R4809" s="2" t="str">
        <f t="shared" si="683"/>
        <v>ADULTS</v>
      </c>
    </row>
    <row r="4810" spans="1:18" x14ac:dyDescent="0.35">
      <c r="A4810" s="1">
        <v>44808</v>
      </c>
      <c r="B4810" t="s">
        <v>4842</v>
      </c>
      <c r="C4810">
        <v>73</v>
      </c>
      <c r="D4810" t="s">
        <v>21</v>
      </c>
      <c r="E4810" t="s">
        <v>19</v>
      </c>
      <c r="F4810" t="s">
        <v>30</v>
      </c>
      <c r="G4810" s="6">
        <f>VLOOKUP(F4810,S$11:$T$15, 2, FALSE)</f>
        <v>2496.7676064257025</v>
      </c>
      <c r="H4810" t="s">
        <v>37</v>
      </c>
      <c r="I4810" s="2">
        <v>3241.72</v>
      </c>
      <c r="J4810" t="str">
        <f t="shared" si="679"/>
        <v>&gt;59</v>
      </c>
      <c r="K4810" s="2">
        <f t="shared" si="675"/>
        <v>3565.8920000000003</v>
      </c>
      <c r="L4810" s="2">
        <f t="shared" si="680"/>
        <v>3566</v>
      </c>
      <c r="M4810" s="2">
        <f t="shared" si="681"/>
        <v>3566</v>
      </c>
      <c r="N4810" s="2">
        <f t="shared" si="682"/>
        <v>3565</v>
      </c>
      <c r="O4810">
        <f t="shared" si="676"/>
        <v>2022</v>
      </c>
      <c r="P4810" t="str">
        <f t="shared" si="677"/>
        <v>Sep</v>
      </c>
      <c r="Q4810" t="str">
        <f t="shared" si="678"/>
        <v>Sep-2022</v>
      </c>
      <c r="R4810" s="2" t="str">
        <f t="shared" si="683"/>
        <v>ADULTS</v>
      </c>
    </row>
    <row r="4811" spans="1:18" x14ac:dyDescent="0.35">
      <c r="A4811" s="1">
        <v>44581</v>
      </c>
      <c r="B4811" t="s">
        <v>4843</v>
      </c>
      <c r="C4811">
        <v>59</v>
      </c>
      <c r="D4811" t="s">
        <v>14</v>
      </c>
      <c r="E4811" t="s">
        <v>35</v>
      </c>
      <c r="F4811" t="s">
        <v>16</v>
      </c>
      <c r="G4811" s="6">
        <f>VLOOKUP(F4811,S$11:$T$15, 2, FALSE)</f>
        <v>2509.1716796874998</v>
      </c>
      <c r="H4811" t="s">
        <v>17</v>
      </c>
      <c r="I4811" s="2">
        <v>3967.76</v>
      </c>
      <c r="J4811" t="str">
        <f t="shared" si="679"/>
        <v>40-59</v>
      </c>
      <c r="K4811" s="2">
        <f t="shared" si="675"/>
        <v>4364.536000000001</v>
      </c>
      <c r="L4811" s="2">
        <f t="shared" si="680"/>
        <v>4365</v>
      </c>
      <c r="M4811" s="2">
        <f t="shared" si="681"/>
        <v>4365</v>
      </c>
      <c r="N4811" s="2">
        <f t="shared" si="682"/>
        <v>4364</v>
      </c>
      <c r="O4811">
        <f t="shared" si="676"/>
        <v>2022</v>
      </c>
      <c r="P4811" t="str">
        <f t="shared" si="677"/>
        <v>Jan</v>
      </c>
      <c r="Q4811" t="str">
        <f t="shared" si="678"/>
        <v>Jan-2022</v>
      </c>
      <c r="R4811" s="2" t="str">
        <f t="shared" si="683"/>
        <v>ADULTS</v>
      </c>
    </row>
    <row r="4812" spans="1:18" x14ac:dyDescent="0.35">
      <c r="A4812" s="1">
        <v>45122</v>
      </c>
      <c r="B4812" t="s">
        <v>4844</v>
      </c>
      <c r="C4812">
        <v>17</v>
      </c>
      <c r="D4812" t="s">
        <v>14</v>
      </c>
      <c r="E4812" t="s">
        <v>15</v>
      </c>
      <c r="F4812" t="s">
        <v>16</v>
      </c>
      <c r="G4812" s="6">
        <f>VLOOKUP(F4812,S$11:$T$15, 2, FALSE)</f>
        <v>2509.1716796874998</v>
      </c>
      <c r="H4812" t="s">
        <v>37</v>
      </c>
      <c r="I4812" s="2">
        <v>4358.1899999999996</v>
      </c>
      <c r="J4812" t="str">
        <f t="shared" si="679"/>
        <v>0-17</v>
      </c>
      <c r="K4812" s="2">
        <f t="shared" si="675"/>
        <v>4794.009</v>
      </c>
      <c r="L4812" s="2">
        <f t="shared" si="680"/>
        <v>4794</v>
      </c>
      <c r="M4812" s="2">
        <f t="shared" si="681"/>
        <v>4795</v>
      </c>
      <c r="N4812" s="2">
        <f t="shared" si="682"/>
        <v>4794</v>
      </c>
      <c r="O4812">
        <f t="shared" si="676"/>
        <v>2023</v>
      </c>
      <c r="P4812" t="str">
        <f t="shared" si="677"/>
        <v>Jul</v>
      </c>
      <c r="Q4812" t="str">
        <f t="shared" si="678"/>
        <v>Jul-2023</v>
      </c>
      <c r="R4812" s="2" t="str">
        <f t="shared" si="683"/>
        <v>CHILDREN</v>
      </c>
    </row>
    <row r="4813" spans="1:18" x14ac:dyDescent="0.35">
      <c r="A4813" s="1">
        <v>44883</v>
      </c>
      <c r="B4813" t="s">
        <v>4845</v>
      </c>
      <c r="C4813">
        <v>62</v>
      </c>
      <c r="D4813" t="s">
        <v>14</v>
      </c>
      <c r="E4813" t="s">
        <v>22</v>
      </c>
      <c r="F4813" t="s">
        <v>11</v>
      </c>
      <c r="G4813" s="6">
        <f>VLOOKUP(F4813,S$11:$T$15, 2, FALSE)</f>
        <v>2503.6022787783868</v>
      </c>
      <c r="H4813" t="s">
        <v>28</v>
      </c>
      <c r="I4813" s="2">
        <v>1976.49</v>
      </c>
      <c r="J4813" t="str">
        <f t="shared" si="679"/>
        <v>&gt;59</v>
      </c>
      <c r="K4813" s="2">
        <f t="shared" si="675"/>
        <v>2174.1390000000001</v>
      </c>
      <c r="L4813" s="2">
        <f t="shared" si="680"/>
        <v>2174</v>
      </c>
      <c r="M4813" s="2">
        <f t="shared" si="681"/>
        <v>2175</v>
      </c>
      <c r="N4813" s="2">
        <f t="shared" si="682"/>
        <v>2174</v>
      </c>
      <c r="O4813">
        <f t="shared" si="676"/>
        <v>2022</v>
      </c>
      <c r="P4813" t="str">
        <f t="shared" si="677"/>
        <v>Nov</v>
      </c>
      <c r="Q4813" t="str">
        <f t="shared" si="678"/>
        <v>Nov-2022</v>
      </c>
      <c r="R4813" s="2" t="str">
        <f t="shared" si="683"/>
        <v>ADULTS</v>
      </c>
    </row>
    <row r="4814" spans="1:18" x14ac:dyDescent="0.35">
      <c r="A4814" s="1">
        <v>45100</v>
      </c>
      <c r="B4814" t="s">
        <v>4846</v>
      </c>
      <c r="C4814">
        <v>13</v>
      </c>
      <c r="D4814" t="s">
        <v>14</v>
      </c>
      <c r="E4814" t="s">
        <v>15</v>
      </c>
      <c r="F4814" t="s">
        <v>16</v>
      </c>
      <c r="G4814" s="6">
        <f>VLOOKUP(F4814,S$11:$T$15, 2, FALSE)</f>
        <v>2509.1716796874998</v>
      </c>
      <c r="H4814" t="s">
        <v>40</v>
      </c>
      <c r="I4814" s="2">
        <v>2197.6799999999998</v>
      </c>
      <c r="J4814" t="str">
        <f t="shared" si="679"/>
        <v>0-17</v>
      </c>
      <c r="K4814" s="2">
        <f t="shared" si="675"/>
        <v>2417.4479999999999</v>
      </c>
      <c r="L4814" s="2">
        <f t="shared" si="680"/>
        <v>2417</v>
      </c>
      <c r="M4814" s="2">
        <f t="shared" si="681"/>
        <v>2418</v>
      </c>
      <c r="N4814" s="2">
        <f t="shared" si="682"/>
        <v>2417</v>
      </c>
      <c r="O4814">
        <f t="shared" si="676"/>
        <v>2023</v>
      </c>
      <c r="P4814" t="str">
        <f t="shared" si="677"/>
        <v>Jun</v>
      </c>
      <c r="Q4814" t="str">
        <f t="shared" si="678"/>
        <v>Jun-2023</v>
      </c>
      <c r="R4814" s="2" t="str">
        <f t="shared" si="683"/>
        <v>CHILDREN</v>
      </c>
    </row>
    <row r="4815" spans="1:18" x14ac:dyDescent="0.35">
      <c r="A4815" s="1">
        <v>44581</v>
      </c>
      <c r="B4815" t="s">
        <v>4847</v>
      </c>
      <c r="C4815">
        <v>69</v>
      </c>
      <c r="D4815" t="s">
        <v>14</v>
      </c>
      <c r="E4815" t="s">
        <v>15</v>
      </c>
      <c r="F4815" t="s">
        <v>11</v>
      </c>
      <c r="G4815" s="6">
        <f>VLOOKUP(F4815,S$11:$T$15, 2, FALSE)</f>
        <v>2503.6022787783868</v>
      </c>
      <c r="H4815" t="s">
        <v>37</v>
      </c>
      <c r="I4815" s="2">
        <v>1508.95</v>
      </c>
      <c r="J4815" t="str">
        <f t="shared" si="679"/>
        <v>&gt;59</v>
      </c>
      <c r="K4815" s="2">
        <f t="shared" si="675"/>
        <v>1659.8450000000003</v>
      </c>
      <c r="L4815" s="2">
        <f t="shared" si="680"/>
        <v>1660</v>
      </c>
      <c r="M4815" s="2">
        <f t="shared" si="681"/>
        <v>1660</v>
      </c>
      <c r="N4815" s="2">
        <f t="shared" si="682"/>
        <v>1659</v>
      </c>
      <c r="O4815">
        <f t="shared" si="676"/>
        <v>2022</v>
      </c>
      <c r="P4815" t="str">
        <f t="shared" si="677"/>
        <v>Jan</v>
      </c>
      <c r="Q4815" t="str">
        <f t="shared" si="678"/>
        <v>Jan-2022</v>
      </c>
      <c r="R4815" s="2" t="str">
        <f t="shared" si="683"/>
        <v>ADULTS</v>
      </c>
    </row>
    <row r="4816" spans="1:18" x14ac:dyDescent="0.35">
      <c r="A4816" s="1">
        <v>44791</v>
      </c>
      <c r="B4816" t="s">
        <v>4848</v>
      </c>
      <c r="C4816">
        <v>49</v>
      </c>
      <c r="D4816" t="s">
        <v>21</v>
      </c>
      <c r="E4816" t="s">
        <v>35</v>
      </c>
      <c r="F4816" t="s">
        <v>30</v>
      </c>
      <c r="G4816" s="6">
        <f>VLOOKUP(F4816,S$11:$T$15, 2, FALSE)</f>
        <v>2496.7676064257025</v>
      </c>
      <c r="H4816" t="s">
        <v>17</v>
      </c>
      <c r="I4816" s="2">
        <v>3186.11</v>
      </c>
      <c r="J4816" t="str">
        <f t="shared" si="679"/>
        <v>40-59</v>
      </c>
      <c r="K4816" s="2">
        <f t="shared" si="675"/>
        <v>3504.7210000000005</v>
      </c>
      <c r="L4816" s="2">
        <f t="shared" si="680"/>
        <v>3505</v>
      </c>
      <c r="M4816" s="2">
        <f t="shared" si="681"/>
        <v>3505</v>
      </c>
      <c r="N4816" s="2">
        <f t="shared" si="682"/>
        <v>3504</v>
      </c>
      <c r="O4816">
        <f t="shared" si="676"/>
        <v>2022</v>
      </c>
      <c r="P4816" t="str">
        <f t="shared" si="677"/>
        <v>Aug</v>
      </c>
      <c r="Q4816" t="str">
        <f t="shared" si="678"/>
        <v>Aug-2022</v>
      </c>
      <c r="R4816" s="2" t="str">
        <f t="shared" si="683"/>
        <v>ADULTS</v>
      </c>
    </row>
    <row r="4817" spans="1:18" x14ac:dyDescent="0.35">
      <c r="A4817" s="1">
        <v>45167</v>
      </c>
      <c r="B4817" t="s">
        <v>4849</v>
      </c>
      <c r="C4817">
        <v>2</v>
      </c>
      <c r="D4817" t="s">
        <v>9</v>
      </c>
      <c r="E4817" t="s">
        <v>25</v>
      </c>
      <c r="F4817" t="s">
        <v>23</v>
      </c>
      <c r="G4817" s="6">
        <f>VLOOKUP(F4817,S$11:$T$15, 2, FALSE)</f>
        <v>2440.2966694490819</v>
      </c>
      <c r="H4817" t="s">
        <v>40</v>
      </c>
      <c r="I4817" s="2">
        <v>2252.0100000000002</v>
      </c>
      <c r="J4817" t="str">
        <f t="shared" si="679"/>
        <v>0-17</v>
      </c>
      <c r="K4817" s="2">
        <f t="shared" si="675"/>
        <v>2477.2110000000002</v>
      </c>
      <c r="L4817" s="2">
        <f t="shared" si="680"/>
        <v>2477</v>
      </c>
      <c r="M4817" s="2">
        <f t="shared" si="681"/>
        <v>2478</v>
      </c>
      <c r="N4817" s="2">
        <f t="shared" si="682"/>
        <v>2477</v>
      </c>
      <c r="O4817">
        <f t="shared" si="676"/>
        <v>2023</v>
      </c>
      <c r="P4817" t="str">
        <f t="shared" si="677"/>
        <v>Aug</v>
      </c>
      <c r="Q4817" t="str">
        <f t="shared" si="678"/>
        <v>Aug-2023</v>
      </c>
      <c r="R4817" s="2" t="str">
        <f t="shared" si="683"/>
        <v>CHILDREN</v>
      </c>
    </row>
    <row r="4818" spans="1:18" x14ac:dyDescent="0.35">
      <c r="A4818" s="1">
        <v>44812</v>
      </c>
      <c r="B4818" t="s">
        <v>4850</v>
      </c>
      <c r="C4818">
        <v>17</v>
      </c>
      <c r="D4818" t="s">
        <v>21</v>
      </c>
      <c r="E4818" t="s">
        <v>19</v>
      </c>
      <c r="F4818" t="s">
        <v>30</v>
      </c>
      <c r="G4818" s="6">
        <f>VLOOKUP(F4818,S$11:$T$15, 2, FALSE)</f>
        <v>2496.7676064257025</v>
      </c>
      <c r="H4818" t="s">
        <v>40</v>
      </c>
      <c r="I4818" s="2">
        <v>45.25</v>
      </c>
      <c r="J4818" t="str">
        <f t="shared" si="679"/>
        <v>0-17</v>
      </c>
      <c r="K4818" s="2">
        <f t="shared" si="675"/>
        <v>49.775000000000006</v>
      </c>
      <c r="L4818" s="2">
        <f t="shared" si="680"/>
        <v>50</v>
      </c>
      <c r="M4818" s="2">
        <f t="shared" si="681"/>
        <v>50</v>
      </c>
      <c r="N4818" s="2">
        <f t="shared" si="682"/>
        <v>49</v>
      </c>
      <c r="O4818">
        <f t="shared" si="676"/>
        <v>2022</v>
      </c>
      <c r="P4818" t="str">
        <f t="shared" si="677"/>
        <v>Sep</v>
      </c>
      <c r="Q4818" t="str">
        <f t="shared" si="678"/>
        <v>Sep-2022</v>
      </c>
      <c r="R4818" s="2" t="str">
        <f t="shared" si="683"/>
        <v>CHILDREN</v>
      </c>
    </row>
    <row r="4819" spans="1:18" x14ac:dyDescent="0.35">
      <c r="A4819" s="1">
        <v>44590</v>
      </c>
      <c r="B4819" t="s">
        <v>4851</v>
      </c>
      <c r="C4819">
        <v>35</v>
      </c>
      <c r="D4819" t="s">
        <v>14</v>
      </c>
      <c r="E4819" t="s">
        <v>22</v>
      </c>
      <c r="F4819" t="s">
        <v>23</v>
      </c>
      <c r="G4819" s="6">
        <f>VLOOKUP(F4819,S$11:$T$15, 2, FALSE)</f>
        <v>2440.2966694490819</v>
      </c>
      <c r="H4819" t="s">
        <v>12</v>
      </c>
      <c r="I4819" s="2">
        <v>2777.88</v>
      </c>
      <c r="J4819" t="str">
        <f t="shared" si="679"/>
        <v>18-39</v>
      </c>
      <c r="K4819" s="2">
        <f t="shared" si="675"/>
        <v>3055.6680000000006</v>
      </c>
      <c r="L4819" s="2">
        <f t="shared" si="680"/>
        <v>3056</v>
      </c>
      <c r="M4819" s="2">
        <f t="shared" si="681"/>
        <v>3056</v>
      </c>
      <c r="N4819" s="2">
        <f t="shared" si="682"/>
        <v>3055</v>
      </c>
      <c r="O4819">
        <f t="shared" si="676"/>
        <v>2022</v>
      </c>
      <c r="P4819" t="str">
        <f t="shared" si="677"/>
        <v>Jan</v>
      </c>
      <c r="Q4819" t="str">
        <f t="shared" si="678"/>
        <v>Jan-2022</v>
      </c>
      <c r="R4819" s="2" t="str">
        <f t="shared" si="683"/>
        <v>ADULTS</v>
      </c>
    </row>
    <row r="4820" spans="1:18" x14ac:dyDescent="0.35">
      <c r="A4820" s="1">
        <v>44596</v>
      </c>
      <c r="B4820" t="s">
        <v>4852</v>
      </c>
      <c r="C4820">
        <v>11</v>
      </c>
      <c r="D4820" t="s">
        <v>14</v>
      </c>
      <c r="E4820" t="s">
        <v>35</v>
      </c>
      <c r="F4820" t="s">
        <v>23</v>
      </c>
      <c r="G4820" s="6">
        <f>VLOOKUP(F4820,S$11:$T$15, 2, FALSE)</f>
        <v>2440.2966694490819</v>
      </c>
      <c r="H4820" t="s">
        <v>40</v>
      </c>
      <c r="I4820" s="2">
        <v>4829.96</v>
      </c>
      <c r="J4820" t="str">
        <f t="shared" si="679"/>
        <v>0-17</v>
      </c>
      <c r="K4820" s="2">
        <f t="shared" si="675"/>
        <v>5312.9560000000001</v>
      </c>
      <c r="L4820" s="2">
        <f t="shared" si="680"/>
        <v>5313</v>
      </c>
      <c r="M4820" s="2">
        <f t="shared" si="681"/>
        <v>5313</v>
      </c>
      <c r="N4820" s="2">
        <f t="shared" si="682"/>
        <v>5312</v>
      </c>
      <c r="O4820">
        <f t="shared" si="676"/>
        <v>2022</v>
      </c>
      <c r="P4820" t="str">
        <f t="shared" si="677"/>
        <v>Feb</v>
      </c>
      <c r="Q4820" t="str">
        <f t="shared" si="678"/>
        <v>Feb-2022</v>
      </c>
      <c r="R4820" s="2" t="str">
        <f t="shared" si="683"/>
        <v>CHILDREN</v>
      </c>
    </row>
    <row r="4821" spans="1:18" x14ac:dyDescent="0.35">
      <c r="A4821" s="1">
        <v>44899</v>
      </c>
      <c r="B4821" t="s">
        <v>4853</v>
      </c>
      <c r="C4821">
        <v>44</v>
      </c>
      <c r="D4821" t="s">
        <v>21</v>
      </c>
      <c r="E4821" t="s">
        <v>22</v>
      </c>
      <c r="F4821" t="s">
        <v>16</v>
      </c>
      <c r="G4821" s="6">
        <f>VLOOKUP(F4821,S$11:$T$15, 2, FALSE)</f>
        <v>2509.1716796874998</v>
      </c>
      <c r="H4821" t="s">
        <v>28</v>
      </c>
      <c r="I4821" s="2">
        <v>2590.6</v>
      </c>
      <c r="J4821" t="str">
        <f t="shared" si="679"/>
        <v>40-59</v>
      </c>
      <c r="K4821" s="2">
        <f t="shared" si="675"/>
        <v>2849.6600000000003</v>
      </c>
      <c r="L4821" s="2">
        <f t="shared" si="680"/>
        <v>2850</v>
      </c>
      <c r="M4821" s="2">
        <f t="shared" si="681"/>
        <v>2850</v>
      </c>
      <c r="N4821" s="2">
        <f t="shared" si="682"/>
        <v>2849</v>
      </c>
      <c r="O4821">
        <f t="shared" si="676"/>
        <v>2022</v>
      </c>
      <c r="P4821" t="str">
        <f t="shared" si="677"/>
        <v>Dec</v>
      </c>
      <c r="Q4821" t="str">
        <f t="shared" si="678"/>
        <v>Dec-2022</v>
      </c>
      <c r="R4821" s="2" t="str">
        <f t="shared" si="683"/>
        <v>ADULTS</v>
      </c>
    </row>
    <row r="4822" spans="1:18" x14ac:dyDescent="0.35">
      <c r="A4822" s="1">
        <v>45001</v>
      </c>
      <c r="B4822" t="s">
        <v>4854</v>
      </c>
      <c r="C4822">
        <v>8</v>
      </c>
      <c r="D4822" t="s">
        <v>9</v>
      </c>
      <c r="E4822" t="s">
        <v>25</v>
      </c>
      <c r="F4822" t="s">
        <v>16</v>
      </c>
      <c r="G4822" s="6">
        <f>VLOOKUP(F4822,S$11:$T$15, 2, FALSE)</f>
        <v>2509.1716796874998</v>
      </c>
      <c r="H4822" t="s">
        <v>37</v>
      </c>
      <c r="I4822" s="2">
        <v>1104.8900000000001</v>
      </c>
      <c r="J4822" t="str">
        <f t="shared" si="679"/>
        <v>0-17</v>
      </c>
      <c r="K4822" s="2">
        <f t="shared" si="675"/>
        <v>1215.3790000000001</v>
      </c>
      <c r="L4822" s="2">
        <f t="shared" si="680"/>
        <v>1215</v>
      </c>
      <c r="M4822" s="2">
        <f t="shared" si="681"/>
        <v>1216</v>
      </c>
      <c r="N4822" s="2">
        <f t="shared" si="682"/>
        <v>1215</v>
      </c>
      <c r="O4822">
        <f t="shared" si="676"/>
        <v>2023</v>
      </c>
      <c r="P4822" t="str">
        <f t="shared" si="677"/>
        <v>Mar</v>
      </c>
      <c r="Q4822" t="str">
        <f t="shared" si="678"/>
        <v>Mar-2023</v>
      </c>
      <c r="R4822" s="2" t="str">
        <f t="shared" si="683"/>
        <v>CHILDREN</v>
      </c>
    </row>
    <row r="4823" spans="1:18" x14ac:dyDescent="0.35">
      <c r="A4823" s="1">
        <v>45099</v>
      </c>
      <c r="B4823" t="s">
        <v>4855</v>
      </c>
      <c r="C4823">
        <v>89</v>
      </c>
      <c r="D4823" t="s">
        <v>9</v>
      </c>
      <c r="E4823" t="s">
        <v>27</v>
      </c>
      <c r="F4823" t="s">
        <v>16</v>
      </c>
      <c r="G4823" s="6">
        <f>VLOOKUP(F4823,S$11:$T$15, 2, FALSE)</f>
        <v>2509.1716796874998</v>
      </c>
      <c r="H4823" t="s">
        <v>37</v>
      </c>
      <c r="I4823" s="2">
        <v>4542.34</v>
      </c>
      <c r="J4823" t="str">
        <f t="shared" si="679"/>
        <v>&gt;59</v>
      </c>
      <c r="K4823" s="2">
        <f t="shared" si="675"/>
        <v>4996.5740000000005</v>
      </c>
      <c r="L4823" s="2">
        <f t="shared" si="680"/>
        <v>4997</v>
      </c>
      <c r="M4823" s="2">
        <f t="shared" si="681"/>
        <v>4997</v>
      </c>
      <c r="N4823" s="2">
        <f t="shared" si="682"/>
        <v>4996</v>
      </c>
      <c r="O4823">
        <f t="shared" si="676"/>
        <v>2023</v>
      </c>
      <c r="P4823" t="str">
        <f t="shared" si="677"/>
        <v>Jun</v>
      </c>
      <c r="Q4823" t="str">
        <f t="shared" si="678"/>
        <v>Jun-2023</v>
      </c>
      <c r="R4823" s="2" t="str">
        <f t="shared" si="683"/>
        <v>ADULTS</v>
      </c>
    </row>
    <row r="4824" spans="1:18" x14ac:dyDescent="0.35">
      <c r="A4824" s="1">
        <v>44867</v>
      </c>
      <c r="B4824" t="s">
        <v>4856</v>
      </c>
      <c r="C4824">
        <v>12</v>
      </c>
      <c r="D4824" t="s">
        <v>14</v>
      </c>
      <c r="E4824" t="s">
        <v>19</v>
      </c>
      <c r="F4824" t="s">
        <v>30</v>
      </c>
      <c r="G4824" s="6">
        <f>VLOOKUP(F4824,S$11:$T$15, 2, FALSE)</f>
        <v>2496.7676064257025</v>
      </c>
      <c r="H4824" t="s">
        <v>17</v>
      </c>
      <c r="I4824" s="2">
        <v>2496.2600000000002</v>
      </c>
      <c r="J4824" t="str">
        <f t="shared" si="679"/>
        <v>0-17</v>
      </c>
      <c r="K4824" s="2">
        <f t="shared" si="675"/>
        <v>2745.8860000000004</v>
      </c>
      <c r="L4824" s="2">
        <f t="shared" si="680"/>
        <v>2746</v>
      </c>
      <c r="M4824" s="2">
        <f t="shared" si="681"/>
        <v>2746</v>
      </c>
      <c r="N4824" s="2">
        <f t="shared" si="682"/>
        <v>2745</v>
      </c>
      <c r="O4824">
        <f t="shared" si="676"/>
        <v>2022</v>
      </c>
      <c r="P4824" t="str">
        <f t="shared" si="677"/>
        <v>Nov</v>
      </c>
      <c r="Q4824" t="str">
        <f t="shared" si="678"/>
        <v>Nov-2022</v>
      </c>
      <c r="R4824" s="2" t="str">
        <f t="shared" si="683"/>
        <v>CHILDREN</v>
      </c>
    </row>
    <row r="4825" spans="1:18" x14ac:dyDescent="0.35">
      <c r="A4825" s="1">
        <v>45110</v>
      </c>
      <c r="B4825" t="s">
        <v>4857</v>
      </c>
      <c r="C4825">
        <v>50</v>
      </c>
      <c r="D4825" t="s">
        <v>21</v>
      </c>
      <c r="E4825" t="s">
        <v>35</v>
      </c>
      <c r="F4825" t="s">
        <v>30</v>
      </c>
      <c r="G4825" s="6">
        <f>VLOOKUP(F4825,S$11:$T$15, 2, FALSE)</f>
        <v>2496.7676064257025</v>
      </c>
      <c r="H4825" t="s">
        <v>37</v>
      </c>
      <c r="I4825" s="2">
        <v>4201.5</v>
      </c>
      <c r="J4825" t="str">
        <f t="shared" si="679"/>
        <v>40-59</v>
      </c>
      <c r="K4825" s="2">
        <f t="shared" si="675"/>
        <v>4621.6500000000005</v>
      </c>
      <c r="L4825" s="2">
        <f t="shared" si="680"/>
        <v>4622</v>
      </c>
      <c r="M4825" s="2">
        <f t="shared" si="681"/>
        <v>4622</v>
      </c>
      <c r="N4825" s="2">
        <f t="shared" si="682"/>
        <v>4621</v>
      </c>
      <c r="O4825">
        <f t="shared" si="676"/>
        <v>2023</v>
      </c>
      <c r="P4825" t="str">
        <f t="shared" si="677"/>
        <v>Jul</v>
      </c>
      <c r="Q4825" t="str">
        <f t="shared" si="678"/>
        <v>Jul-2023</v>
      </c>
      <c r="R4825" s="2" t="str">
        <f t="shared" si="683"/>
        <v>ADULTS</v>
      </c>
    </row>
    <row r="4826" spans="1:18" x14ac:dyDescent="0.35">
      <c r="A4826" s="1">
        <v>44580</v>
      </c>
      <c r="B4826" t="s">
        <v>4858</v>
      </c>
      <c r="C4826">
        <v>89</v>
      </c>
      <c r="D4826" t="s">
        <v>14</v>
      </c>
      <c r="E4826" t="s">
        <v>22</v>
      </c>
      <c r="F4826" t="s">
        <v>16</v>
      </c>
      <c r="G4826" s="6">
        <f>VLOOKUP(F4826,S$11:$T$15, 2, FALSE)</f>
        <v>2509.1716796874998</v>
      </c>
      <c r="H4826" t="s">
        <v>17</v>
      </c>
      <c r="I4826" s="2">
        <v>569.55999999999995</v>
      </c>
      <c r="J4826" t="str">
        <f t="shared" si="679"/>
        <v>&gt;59</v>
      </c>
      <c r="K4826" s="2">
        <f t="shared" si="675"/>
        <v>626.51599999999996</v>
      </c>
      <c r="L4826" s="2">
        <f t="shared" si="680"/>
        <v>627</v>
      </c>
      <c r="M4826" s="2">
        <f t="shared" si="681"/>
        <v>627</v>
      </c>
      <c r="N4826" s="2">
        <f t="shared" si="682"/>
        <v>626</v>
      </c>
      <c r="O4826">
        <f t="shared" si="676"/>
        <v>2022</v>
      </c>
      <c r="P4826" t="str">
        <f t="shared" si="677"/>
        <v>Jan</v>
      </c>
      <c r="Q4826" t="str">
        <f t="shared" si="678"/>
        <v>Jan-2022</v>
      </c>
      <c r="R4826" s="2" t="str">
        <f t="shared" si="683"/>
        <v>ADULTS</v>
      </c>
    </row>
    <row r="4827" spans="1:18" x14ac:dyDescent="0.35">
      <c r="A4827" s="1">
        <v>44839</v>
      </c>
      <c r="B4827" t="s">
        <v>4859</v>
      </c>
      <c r="C4827">
        <v>85</v>
      </c>
      <c r="D4827" t="s">
        <v>14</v>
      </c>
      <c r="E4827" t="s">
        <v>27</v>
      </c>
      <c r="F4827" t="s">
        <v>11</v>
      </c>
      <c r="G4827" s="6">
        <f>VLOOKUP(F4827,S$11:$T$15, 2, FALSE)</f>
        <v>2503.6022787783868</v>
      </c>
      <c r="H4827" t="s">
        <v>40</v>
      </c>
      <c r="I4827" s="2">
        <v>4812.99</v>
      </c>
      <c r="J4827" t="str">
        <f t="shared" si="679"/>
        <v>&gt;59</v>
      </c>
      <c r="K4827" s="2">
        <f t="shared" si="675"/>
        <v>5294.2889999999998</v>
      </c>
      <c r="L4827" s="2">
        <f t="shared" si="680"/>
        <v>5294</v>
      </c>
      <c r="M4827" s="2">
        <f t="shared" si="681"/>
        <v>5295</v>
      </c>
      <c r="N4827" s="2">
        <f t="shared" si="682"/>
        <v>5294</v>
      </c>
      <c r="O4827">
        <f t="shared" si="676"/>
        <v>2022</v>
      </c>
      <c r="P4827" t="str">
        <f t="shared" si="677"/>
        <v>Oct</v>
      </c>
      <c r="Q4827" t="str">
        <f t="shared" si="678"/>
        <v>Oct-2022</v>
      </c>
      <c r="R4827" s="2" t="str">
        <f t="shared" si="683"/>
        <v>ADULTS</v>
      </c>
    </row>
    <row r="4828" spans="1:18" x14ac:dyDescent="0.35">
      <c r="A4828" s="1">
        <v>44724</v>
      </c>
      <c r="B4828" t="s">
        <v>4860</v>
      </c>
      <c r="C4828">
        <v>88</v>
      </c>
      <c r="D4828" t="s">
        <v>9</v>
      </c>
      <c r="E4828" t="s">
        <v>35</v>
      </c>
      <c r="F4828" t="s">
        <v>30</v>
      </c>
      <c r="G4828" s="6">
        <f>VLOOKUP(F4828,S$11:$T$15, 2, FALSE)</f>
        <v>2496.7676064257025</v>
      </c>
      <c r="H4828" t="s">
        <v>12</v>
      </c>
      <c r="I4828" s="2">
        <v>2618.79</v>
      </c>
      <c r="J4828" t="str">
        <f t="shared" si="679"/>
        <v>&gt;59</v>
      </c>
      <c r="K4828" s="2">
        <f t="shared" si="675"/>
        <v>2880.6690000000003</v>
      </c>
      <c r="L4828" s="2">
        <f t="shared" si="680"/>
        <v>2881</v>
      </c>
      <c r="M4828" s="2">
        <f t="shared" si="681"/>
        <v>2881</v>
      </c>
      <c r="N4828" s="2">
        <f t="shared" si="682"/>
        <v>2880</v>
      </c>
      <c r="O4828">
        <f t="shared" si="676"/>
        <v>2022</v>
      </c>
      <c r="P4828" t="str">
        <f t="shared" si="677"/>
        <v>Jun</v>
      </c>
      <c r="Q4828" t="str">
        <f t="shared" si="678"/>
        <v>Jun-2022</v>
      </c>
      <c r="R4828" s="2" t="str">
        <f t="shared" si="683"/>
        <v>ADULTS</v>
      </c>
    </row>
    <row r="4829" spans="1:18" x14ac:dyDescent="0.35">
      <c r="A4829" s="1">
        <v>44719</v>
      </c>
      <c r="B4829" t="s">
        <v>4861</v>
      </c>
      <c r="C4829">
        <v>97</v>
      </c>
      <c r="D4829" t="s">
        <v>9</v>
      </c>
      <c r="E4829" t="s">
        <v>35</v>
      </c>
      <c r="F4829" t="s">
        <v>30</v>
      </c>
      <c r="G4829" s="6">
        <f>VLOOKUP(F4829,S$11:$T$15, 2, FALSE)</f>
        <v>2496.7676064257025</v>
      </c>
      <c r="H4829" t="s">
        <v>28</v>
      </c>
      <c r="I4829" s="2">
        <v>2756.25</v>
      </c>
      <c r="J4829" t="str">
        <f t="shared" si="679"/>
        <v>&gt;59</v>
      </c>
      <c r="K4829" s="2">
        <f t="shared" si="675"/>
        <v>3031.8750000000005</v>
      </c>
      <c r="L4829" s="2">
        <f t="shared" si="680"/>
        <v>3032</v>
      </c>
      <c r="M4829" s="2">
        <f t="shared" si="681"/>
        <v>3032</v>
      </c>
      <c r="N4829" s="2">
        <f t="shared" si="682"/>
        <v>3031</v>
      </c>
      <c r="O4829">
        <f t="shared" si="676"/>
        <v>2022</v>
      </c>
      <c r="P4829" t="str">
        <f t="shared" si="677"/>
        <v>Jun</v>
      </c>
      <c r="Q4829" t="str">
        <f t="shared" si="678"/>
        <v>Jun-2022</v>
      </c>
      <c r="R4829" s="2" t="str">
        <f t="shared" si="683"/>
        <v>ADULTS</v>
      </c>
    </row>
    <row r="4830" spans="1:18" x14ac:dyDescent="0.35">
      <c r="A4830" s="1">
        <v>44962</v>
      </c>
      <c r="B4830" t="s">
        <v>4862</v>
      </c>
      <c r="C4830">
        <v>68</v>
      </c>
      <c r="D4830" t="s">
        <v>21</v>
      </c>
      <c r="E4830" t="s">
        <v>25</v>
      </c>
      <c r="F4830" t="s">
        <v>11</v>
      </c>
      <c r="G4830" s="6">
        <f>VLOOKUP(F4830,S$11:$T$15, 2, FALSE)</f>
        <v>2503.6022787783868</v>
      </c>
      <c r="H4830" t="s">
        <v>12</v>
      </c>
      <c r="I4830" s="2">
        <v>3342.99</v>
      </c>
      <c r="J4830" t="str">
        <f t="shared" si="679"/>
        <v>&gt;59</v>
      </c>
      <c r="K4830" s="2">
        <f t="shared" si="675"/>
        <v>3677.2890000000002</v>
      </c>
      <c r="L4830" s="2">
        <f t="shared" si="680"/>
        <v>3677</v>
      </c>
      <c r="M4830" s="2">
        <f t="shared" si="681"/>
        <v>3678</v>
      </c>
      <c r="N4830" s="2">
        <f t="shared" si="682"/>
        <v>3677</v>
      </c>
      <c r="O4830">
        <f t="shared" si="676"/>
        <v>2023</v>
      </c>
      <c r="P4830" t="str">
        <f t="shared" si="677"/>
        <v>Feb</v>
      </c>
      <c r="Q4830" t="str">
        <f t="shared" si="678"/>
        <v>Feb-2023</v>
      </c>
      <c r="R4830" s="2" t="str">
        <f t="shared" si="683"/>
        <v>ADULTS</v>
      </c>
    </row>
    <row r="4831" spans="1:18" x14ac:dyDescent="0.35">
      <c r="A4831" s="1">
        <v>45014</v>
      </c>
      <c r="B4831" t="s">
        <v>4863</v>
      </c>
      <c r="C4831">
        <v>49</v>
      </c>
      <c r="D4831" t="s">
        <v>9</v>
      </c>
      <c r="E4831" t="s">
        <v>19</v>
      </c>
      <c r="F4831" t="s">
        <v>30</v>
      </c>
      <c r="G4831" s="6">
        <f>VLOOKUP(F4831,S$11:$T$15, 2, FALSE)</f>
        <v>2496.7676064257025</v>
      </c>
      <c r="H4831" t="s">
        <v>17</v>
      </c>
      <c r="I4831" s="2">
        <v>3605.89</v>
      </c>
      <c r="J4831" t="str">
        <f t="shared" si="679"/>
        <v>40-59</v>
      </c>
      <c r="K4831" s="2">
        <f t="shared" si="675"/>
        <v>3966.4790000000003</v>
      </c>
      <c r="L4831" s="2">
        <f t="shared" si="680"/>
        <v>3966</v>
      </c>
      <c r="M4831" s="2">
        <f t="shared" si="681"/>
        <v>3967</v>
      </c>
      <c r="N4831" s="2">
        <f t="shared" si="682"/>
        <v>3966</v>
      </c>
      <c r="O4831">
        <f t="shared" si="676"/>
        <v>2023</v>
      </c>
      <c r="P4831" t="str">
        <f t="shared" si="677"/>
        <v>Mar</v>
      </c>
      <c r="Q4831" t="str">
        <f t="shared" si="678"/>
        <v>Mar-2023</v>
      </c>
      <c r="R4831" s="2" t="str">
        <f t="shared" si="683"/>
        <v>ADULTS</v>
      </c>
    </row>
    <row r="4832" spans="1:18" x14ac:dyDescent="0.35">
      <c r="A4832" s="1">
        <v>44977</v>
      </c>
      <c r="B4832" t="s">
        <v>4864</v>
      </c>
      <c r="C4832">
        <v>37</v>
      </c>
      <c r="D4832" t="s">
        <v>14</v>
      </c>
      <c r="E4832" t="s">
        <v>15</v>
      </c>
      <c r="F4832" t="s">
        <v>30</v>
      </c>
      <c r="G4832" s="6">
        <f>VLOOKUP(F4832,S$11:$T$15, 2, FALSE)</f>
        <v>2496.7676064257025</v>
      </c>
      <c r="H4832" t="s">
        <v>12</v>
      </c>
      <c r="I4832" s="2">
        <v>614.80999999999995</v>
      </c>
      <c r="J4832" t="str">
        <f t="shared" si="679"/>
        <v>18-39</v>
      </c>
      <c r="K4832" s="2">
        <f t="shared" si="675"/>
        <v>676.29099999999994</v>
      </c>
      <c r="L4832" s="2">
        <f t="shared" si="680"/>
        <v>676</v>
      </c>
      <c r="M4832" s="2">
        <f t="shared" si="681"/>
        <v>677</v>
      </c>
      <c r="N4832" s="2">
        <f t="shared" si="682"/>
        <v>676</v>
      </c>
      <c r="O4832">
        <f t="shared" si="676"/>
        <v>2023</v>
      </c>
      <c r="P4832" t="str">
        <f t="shared" si="677"/>
        <v>Feb</v>
      </c>
      <c r="Q4832" t="str">
        <f t="shared" si="678"/>
        <v>Feb-2023</v>
      </c>
      <c r="R4832" s="2" t="str">
        <f t="shared" si="683"/>
        <v>ADULTS</v>
      </c>
    </row>
    <row r="4833" spans="1:18" x14ac:dyDescent="0.35">
      <c r="A4833" s="1">
        <v>45087</v>
      </c>
      <c r="B4833" t="s">
        <v>4865</v>
      </c>
      <c r="C4833">
        <v>68</v>
      </c>
      <c r="D4833" t="s">
        <v>14</v>
      </c>
      <c r="E4833" t="s">
        <v>22</v>
      </c>
      <c r="F4833" t="s">
        <v>30</v>
      </c>
      <c r="G4833" s="6">
        <f>VLOOKUP(F4833,S$11:$T$15, 2, FALSE)</f>
        <v>2496.7676064257025</v>
      </c>
      <c r="H4833" t="s">
        <v>12</v>
      </c>
      <c r="I4833" s="2">
        <v>591.47</v>
      </c>
      <c r="J4833" t="str">
        <f t="shared" si="679"/>
        <v>&gt;59</v>
      </c>
      <c r="K4833" s="2">
        <f t="shared" si="675"/>
        <v>650.61700000000008</v>
      </c>
      <c r="L4833" s="2">
        <f t="shared" si="680"/>
        <v>651</v>
      </c>
      <c r="M4833" s="2">
        <f t="shared" si="681"/>
        <v>651</v>
      </c>
      <c r="N4833" s="2">
        <f t="shared" si="682"/>
        <v>650</v>
      </c>
      <c r="O4833">
        <f t="shared" si="676"/>
        <v>2023</v>
      </c>
      <c r="P4833" t="str">
        <f t="shared" si="677"/>
        <v>Jun</v>
      </c>
      <c r="Q4833" t="str">
        <f t="shared" si="678"/>
        <v>Jun-2023</v>
      </c>
      <c r="R4833" s="2" t="str">
        <f t="shared" si="683"/>
        <v>ADULTS</v>
      </c>
    </row>
    <row r="4834" spans="1:18" x14ac:dyDescent="0.35">
      <c r="A4834" s="1">
        <v>44906</v>
      </c>
      <c r="B4834" t="s">
        <v>4866</v>
      </c>
      <c r="C4834">
        <v>75</v>
      </c>
      <c r="D4834" t="s">
        <v>14</v>
      </c>
      <c r="E4834" t="s">
        <v>35</v>
      </c>
      <c r="F4834" t="s">
        <v>23</v>
      </c>
      <c r="G4834" s="6">
        <f>VLOOKUP(F4834,S$11:$T$15, 2, FALSE)</f>
        <v>2440.2966694490819</v>
      </c>
      <c r="H4834" t="s">
        <v>17</v>
      </c>
      <c r="I4834" s="2">
        <v>4487.63</v>
      </c>
      <c r="J4834" t="str">
        <f t="shared" si="679"/>
        <v>&gt;59</v>
      </c>
      <c r="K4834" s="2">
        <f t="shared" si="675"/>
        <v>4936.3930000000009</v>
      </c>
      <c r="L4834" s="2">
        <f t="shared" si="680"/>
        <v>4936</v>
      </c>
      <c r="M4834" s="2">
        <f t="shared" si="681"/>
        <v>4937</v>
      </c>
      <c r="N4834" s="2">
        <f t="shared" si="682"/>
        <v>4936</v>
      </c>
      <c r="O4834">
        <f t="shared" si="676"/>
        <v>2022</v>
      </c>
      <c r="P4834" t="str">
        <f t="shared" si="677"/>
        <v>Dec</v>
      </c>
      <c r="Q4834" t="str">
        <f t="shared" si="678"/>
        <v>Dec-2022</v>
      </c>
      <c r="R4834" s="2" t="str">
        <f t="shared" si="683"/>
        <v>ADULTS</v>
      </c>
    </row>
    <row r="4835" spans="1:18" x14ac:dyDescent="0.35">
      <c r="A4835" s="1">
        <v>44660</v>
      </c>
      <c r="B4835" t="s">
        <v>4867</v>
      </c>
      <c r="C4835">
        <v>17</v>
      </c>
      <c r="D4835" t="s">
        <v>9</v>
      </c>
      <c r="E4835" t="s">
        <v>10</v>
      </c>
      <c r="F4835" t="s">
        <v>30</v>
      </c>
      <c r="G4835" s="6">
        <f>VLOOKUP(F4835,S$11:$T$15, 2, FALSE)</f>
        <v>2496.7676064257025</v>
      </c>
      <c r="H4835" t="s">
        <v>12</v>
      </c>
      <c r="I4835" s="2">
        <v>1104.06</v>
      </c>
      <c r="J4835" t="str">
        <f t="shared" si="679"/>
        <v>0-17</v>
      </c>
      <c r="K4835" s="2">
        <f t="shared" si="675"/>
        <v>1214.4660000000001</v>
      </c>
      <c r="L4835" s="2">
        <f t="shared" si="680"/>
        <v>1214</v>
      </c>
      <c r="M4835" s="2">
        <f t="shared" si="681"/>
        <v>1215</v>
      </c>
      <c r="N4835" s="2">
        <f t="shared" si="682"/>
        <v>1214</v>
      </c>
      <c r="O4835">
        <f t="shared" si="676"/>
        <v>2022</v>
      </c>
      <c r="P4835" t="str">
        <f t="shared" si="677"/>
        <v>Apr</v>
      </c>
      <c r="Q4835" t="str">
        <f t="shared" si="678"/>
        <v>Apr-2022</v>
      </c>
      <c r="R4835" s="2" t="str">
        <f t="shared" si="683"/>
        <v>CHILDREN</v>
      </c>
    </row>
    <row r="4836" spans="1:18" x14ac:dyDescent="0.35">
      <c r="A4836" s="1">
        <v>44612</v>
      </c>
      <c r="B4836" t="s">
        <v>4868</v>
      </c>
      <c r="C4836">
        <v>61</v>
      </c>
      <c r="D4836" t="s">
        <v>21</v>
      </c>
      <c r="E4836" t="s">
        <v>25</v>
      </c>
      <c r="F4836" t="s">
        <v>16</v>
      </c>
      <c r="G4836" s="6">
        <f>VLOOKUP(F4836,S$11:$T$15, 2, FALSE)</f>
        <v>2509.1716796874998</v>
      </c>
      <c r="H4836" t="s">
        <v>37</v>
      </c>
      <c r="I4836" s="2">
        <v>129.06</v>
      </c>
      <c r="J4836" t="str">
        <f t="shared" si="679"/>
        <v>&gt;59</v>
      </c>
      <c r="K4836" s="2">
        <f t="shared" si="675"/>
        <v>141.96600000000001</v>
      </c>
      <c r="L4836" s="2">
        <f t="shared" si="680"/>
        <v>142</v>
      </c>
      <c r="M4836" s="2">
        <f t="shared" si="681"/>
        <v>142</v>
      </c>
      <c r="N4836" s="2">
        <f t="shared" si="682"/>
        <v>141</v>
      </c>
      <c r="O4836">
        <f t="shared" si="676"/>
        <v>2022</v>
      </c>
      <c r="P4836" t="str">
        <f t="shared" si="677"/>
        <v>Feb</v>
      </c>
      <c r="Q4836" t="str">
        <f t="shared" si="678"/>
        <v>Feb-2022</v>
      </c>
      <c r="R4836" s="2" t="str">
        <f t="shared" si="683"/>
        <v>ADULTS</v>
      </c>
    </row>
    <row r="4837" spans="1:18" x14ac:dyDescent="0.35">
      <c r="A4837" s="1">
        <v>45235</v>
      </c>
      <c r="B4837" t="s">
        <v>4869</v>
      </c>
      <c r="C4837">
        <v>11</v>
      </c>
      <c r="D4837" t="s">
        <v>9</v>
      </c>
      <c r="E4837" t="s">
        <v>22</v>
      </c>
      <c r="F4837" t="s">
        <v>30</v>
      </c>
      <c r="G4837" s="6">
        <f>VLOOKUP(F4837,S$11:$T$15, 2, FALSE)</f>
        <v>2496.7676064257025</v>
      </c>
      <c r="H4837" t="s">
        <v>40</v>
      </c>
      <c r="I4837" s="2">
        <v>4504.8999999999996</v>
      </c>
      <c r="J4837" t="str">
        <f t="shared" si="679"/>
        <v>0-17</v>
      </c>
      <c r="K4837" s="2">
        <f t="shared" si="675"/>
        <v>4955.3900000000003</v>
      </c>
      <c r="L4837" s="2">
        <f t="shared" si="680"/>
        <v>4955</v>
      </c>
      <c r="M4837" s="2">
        <f t="shared" si="681"/>
        <v>4956</v>
      </c>
      <c r="N4837" s="2">
        <f t="shared" si="682"/>
        <v>4955</v>
      </c>
      <c r="O4837">
        <f t="shared" si="676"/>
        <v>2023</v>
      </c>
      <c r="P4837" t="str">
        <f t="shared" si="677"/>
        <v>Nov</v>
      </c>
      <c r="Q4837" t="str">
        <f t="shared" si="678"/>
        <v>Nov-2023</v>
      </c>
      <c r="R4837" s="2" t="str">
        <f t="shared" si="683"/>
        <v>CHILDREN</v>
      </c>
    </row>
    <row r="4838" spans="1:18" x14ac:dyDescent="0.35">
      <c r="A4838" s="1">
        <v>44765</v>
      </c>
      <c r="B4838" t="s">
        <v>4870</v>
      </c>
      <c r="C4838">
        <v>38</v>
      </c>
      <c r="D4838" t="s">
        <v>21</v>
      </c>
      <c r="E4838" t="s">
        <v>35</v>
      </c>
      <c r="F4838" t="s">
        <v>30</v>
      </c>
      <c r="G4838" s="6">
        <f>VLOOKUP(F4838,S$11:$T$15, 2, FALSE)</f>
        <v>2496.7676064257025</v>
      </c>
      <c r="H4838" t="s">
        <v>37</v>
      </c>
      <c r="I4838" s="2">
        <v>4289.0200000000004</v>
      </c>
      <c r="J4838" t="str">
        <f t="shared" si="679"/>
        <v>18-39</v>
      </c>
      <c r="K4838" s="2">
        <f t="shared" si="675"/>
        <v>4717.9220000000005</v>
      </c>
      <c r="L4838" s="2">
        <f t="shared" si="680"/>
        <v>4718</v>
      </c>
      <c r="M4838" s="2">
        <f t="shared" si="681"/>
        <v>4718</v>
      </c>
      <c r="N4838" s="2">
        <f t="shared" si="682"/>
        <v>4717</v>
      </c>
      <c r="O4838">
        <f t="shared" si="676"/>
        <v>2022</v>
      </c>
      <c r="P4838" t="str">
        <f t="shared" si="677"/>
        <v>Jul</v>
      </c>
      <c r="Q4838" t="str">
        <f t="shared" si="678"/>
        <v>Jul-2022</v>
      </c>
      <c r="R4838" s="2" t="str">
        <f t="shared" si="683"/>
        <v>ADULTS</v>
      </c>
    </row>
    <row r="4839" spans="1:18" x14ac:dyDescent="0.35">
      <c r="A4839" s="1">
        <v>45100</v>
      </c>
      <c r="B4839" t="s">
        <v>4871</v>
      </c>
      <c r="C4839">
        <v>52</v>
      </c>
      <c r="D4839" t="s">
        <v>21</v>
      </c>
      <c r="E4839" t="s">
        <v>22</v>
      </c>
      <c r="F4839" t="s">
        <v>16</v>
      </c>
      <c r="G4839" s="6">
        <f>VLOOKUP(F4839,S$11:$T$15, 2, FALSE)</f>
        <v>2509.1716796874998</v>
      </c>
      <c r="H4839" t="s">
        <v>12</v>
      </c>
      <c r="I4839" s="2">
        <v>1238.6199999999999</v>
      </c>
      <c r="J4839" t="str">
        <f t="shared" si="679"/>
        <v>40-59</v>
      </c>
      <c r="K4839" s="2">
        <f t="shared" si="675"/>
        <v>1362.482</v>
      </c>
      <c r="L4839" s="2">
        <f t="shared" si="680"/>
        <v>1362</v>
      </c>
      <c r="M4839" s="2">
        <f t="shared" si="681"/>
        <v>1363</v>
      </c>
      <c r="N4839" s="2">
        <f t="shared" si="682"/>
        <v>1362</v>
      </c>
      <c r="O4839">
        <f t="shared" si="676"/>
        <v>2023</v>
      </c>
      <c r="P4839" t="str">
        <f t="shared" si="677"/>
        <v>Jun</v>
      </c>
      <c r="Q4839" t="str">
        <f t="shared" si="678"/>
        <v>Jun-2023</v>
      </c>
      <c r="R4839" s="2" t="str">
        <f t="shared" si="683"/>
        <v>ADULTS</v>
      </c>
    </row>
    <row r="4840" spans="1:18" x14ac:dyDescent="0.35">
      <c r="A4840" s="1">
        <v>44757</v>
      </c>
      <c r="B4840" t="s">
        <v>4872</v>
      </c>
      <c r="C4840">
        <v>5</v>
      </c>
      <c r="D4840" t="s">
        <v>9</v>
      </c>
      <c r="E4840" t="s">
        <v>27</v>
      </c>
      <c r="F4840" t="s">
        <v>30</v>
      </c>
      <c r="G4840" s="6">
        <f>VLOOKUP(F4840,S$11:$T$15, 2, FALSE)</f>
        <v>2496.7676064257025</v>
      </c>
      <c r="H4840" t="s">
        <v>40</v>
      </c>
      <c r="I4840" s="2">
        <v>3118</v>
      </c>
      <c r="J4840" t="str">
        <f t="shared" si="679"/>
        <v>0-17</v>
      </c>
      <c r="K4840" s="2">
        <f t="shared" si="675"/>
        <v>3429.8</v>
      </c>
      <c r="L4840" s="2">
        <f t="shared" si="680"/>
        <v>3430</v>
      </c>
      <c r="M4840" s="2">
        <f t="shared" si="681"/>
        <v>3430</v>
      </c>
      <c r="N4840" s="2">
        <f t="shared" si="682"/>
        <v>3429</v>
      </c>
      <c r="O4840">
        <f t="shared" si="676"/>
        <v>2022</v>
      </c>
      <c r="P4840" t="str">
        <f t="shared" si="677"/>
        <v>Jul</v>
      </c>
      <c r="Q4840" t="str">
        <f t="shared" si="678"/>
        <v>Jul-2022</v>
      </c>
      <c r="R4840" s="2" t="str">
        <f t="shared" si="683"/>
        <v>CHILDREN</v>
      </c>
    </row>
    <row r="4841" spans="1:18" x14ac:dyDescent="0.35">
      <c r="A4841" s="1">
        <v>44932</v>
      </c>
      <c r="B4841" t="s">
        <v>4873</v>
      </c>
      <c r="C4841">
        <v>59</v>
      </c>
      <c r="D4841" t="s">
        <v>9</v>
      </c>
      <c r="E4841" t="s">
        <v>35</v>
      </c>
      <c r="F4841" t="s">
        <v>23</v>
      </c>
      <c r="G4841" s="6">
        <f>VLOOKUP(F4841,S$11:$T$15, 2, FALSE)</f>
        <v>2440.2966694490819</v>
      </c>
      <c r="H4841" t="s">
        <v>37</v>
      </c>
      <c r="I4841" s="2">
        <v>751</v>
      </c>
      <c r="J4841" t="str">
        <f t="shared" si="679"/>
        <v>40-59</v>
      </c>
      <c r="K4841" s="2">
        <f t="shared" si="675"/>
        <v>826.1</v>
      </c>
      <c r="L4841" s="2">
        <f t="shared" si="680"/>
        <v>826</v>
      </c>
      <c r="M4841" s="2">
        <f t="shared" si="681"/>
        <v>827</v>
      </c>
      <c r="N4841" s="2">
        <f t="shared" si="682"/>
        <v>826</v>
      </c>
      <c r="O4841">
        <f t="shared" si="676"/>
        <v>2023</v>
      </c>
      <c r="P4841" t="str">
        <f t="shared" si="677"/>
        <v>Jan</v>
      </c>
      <c r="Q4841" t="str">
        <f t="shared" si="678"/>
        <v>Jan-2023</v>
      </c>
      <c r="R4841" s="2" t="str">
        <f t="shared" si="683"/>
        <v>ADULTS</v>
      </c>
    </row>
    <row r="4842" spans="1:18" x14ac:dyDescent="0.35">
      <c r="A4842" s="1">
        <v>44821</v>
      </c>
      <c r="B4842" t="s">
        <v>4874</v>
      </c>
      <c r="C4842">
        <v>35</v>
      </c>
      <c r="D4842" t="s">
        <v>21</v>
      </c>
      <c r="E4842" t="s">
        <v>10</v>
      </c>
      <c r="F4842" t="s">
        <v>11</v>
      </c>
      <c r="G4842" s="6">
        <f>VLOOKUP(F4842,S$11:$T$15, 2, FALSE)</f>
        <v>2503.6022787783868</v>
      </c>
      <c r="H4842" t="s">
        <v>37</v>
      </c>
      <c r="I4842" s="2">
        <v>1251.46</v>
      </c>
      <c r="J4842" t="str">
        <f t="shared" si="679"/>
        <v>18-39</v>
      </c>
      <c r="K4842" s="2">
        <f t="shared" si="675"/>
        <v>1376.6060000000002</v>
      </c>
      <c r="L4842" s="2">
        <f t="shared" si="680"/>
        <v>1377</v>
      </c>
      <c r="M4842" s="2">
        <f t="shared" si="681"/>
        <v>1377</v>
      </c>
      <c r="N4842" s="2">
        <f t="shared" si="682"/>
        <v>1376</v>
      </c>
      <c r="O4842">
        <f t="shared" si="676"/>
        <v>2022</v>
      </c>
      <c r="P4842" t="str">
        <f t="shared" si="677"/>
        <v>Sep</v>
      </c>
      <c r="Q4842" t="str">
        <f t="shared" si="678"/>
        <v>Sep-2022</v>
      </c>
      <c r="R4842" s="2" t="str">
        <f t="shared" si="683"/>
        <v>ADULTS</v>
      </c>
    </row>
    <row r="4843" spans="1:18" x14ac:dyDescent="0.35">
      <c r="A4843" s="1">
        <v>45094</v>
      </c>
      <c r="B4843" t="s">
        <v>4875</v>
      </c>
      <c r="C4843">
        <v>30</v>
      </c>
      <c r="D4843" t="s">
        <v>21</v>
      </c>
      <c r="E4843" t="s">
        <v>19</v>
      </c>
      <c r="F4843" t="s">
        <v>16</v>
      </c>
      <c r="G4843" s="6">
        <f>VLOOKUP(F4843,S$11:$T$15, 2, FALSE)</f>
        <v>2509.1716796874998</v>
      </c>
      <c r="H4843" t="s">
        <v>28</v>
      </c>
      <c r="I4843" s="2">
        <v>2649.54</v>
      </c>
      <c r="J4843" t="str">
        <f t="shared" si="679"/>
        <v>18-39</v>
      </c>
      <c r="K4843" s="2">
        <f t="shared" si="675"/>
        <v>2914.4940000000001</v>
      </c>
      <c r="L4843" s="2">
        <f t="shared" si="680"/>
        <v>2914</v>
      </c>
      <c r="M4843" s="2">
        <f t="shared" si="681"/>
        <v>2915</v>
      </c>
      <c r="N4843" s="2">
        <f t="shared" si="682"/>
        <v>2914</v>
      </c>
      <c r="O4843">
        <f t="shared" si="676"/>
        <v>2023</v>
      </c>
      <c r="P4843" t="str">
        <f t="shared" si="677"/>
        <v>Jun</v>
      </c>
      <c r="Q4843" t="str">
        <f t="shared" si="678"/>
        <v>Jun-2023</v>
      </c>
      <c r="R4843" s="2" t="str">
        <f t="shared" si="683"/>
        <v>ADULTS</v>
      </c>
    </row>
    <row r="4844" spans="1:18" x14ac:dyDescent="0.35">
      <c r="A4844" s="1">
        <v>45238</v>
      </c>
      <c r="B4844" t="s">
        <v>4876</v>
      </c>
      <c r="C4844">
        <v>22</v>
      </c>
      <c r="D4844" t="s">
        <v>21</v>
      </c>
      <c r="E4844" t="s">
        <v>10</v>
      </c>
      <c r="F4844" t="s">
        <v>30</v>
      </c>
      <c r="G4844" s="6">
        <f>VLOOKUP(F4844,S$11:$T$15, 2, FALSE)</f>
        <v>2496.7676064257025</v>
      </c>
      <c r="H4844" t="s">
        <v>12</v>
      </c>
      <c r="I4844" s="2">
        <v>1307.98</v>
      </c>
      <c r="J4844" t="str">
        <f t="shared" si="679"/>
        <v>18-39</v>
      </c>
      <c r="K4844" s="2">
        <f t="shared" si="675"/>
        <v>1438.7780000000002</v>
      </c>
      <c r="L4844" s="2">
        <f t="shared" si="680"/>
        <v>1439</v>
      </c>
      <c r="M4844" s="2">
        <f t="shared" si="681"/>
        <v>1439</v>
      </c>
      <c r="N4844" s="2">
        <f t="shared" si="682"/>
        <v>1438</v>
      </c>
      <c r="O4844">
        <f t="shared" si="676"/>
        <v>2023</v>
      </c>
      <c r="P4844" t="str">
        <f t="shared" si="677"/>
        <v>Nov</v>
      </c>
      <c r="Q4844" t="str">
        <f t="shared" si="678"/>
        <v>Nov-2023</v>
      </c>
      <c r="R4844" s="2" t="str">
        <f t="shared" si="683"/>
        <v>ADULTS</v>
      </c>
    </row>
    <row r="4845" spans="1:18" x14ac:dyDescent="0.35">
      <c r="A4845" s="1">
        <v>45156</v>
      </c>
      <c r="B4845" t="s">
        <v>4877</v>
      </c>
      <c r="C4845">
        <v>46</v>
      </c>
      <c r="D4845" t="s">
        <v>14</v>
      </c>
      <c r="E4845" t="s">
        <v>15</v>
      </c>
      <c r="F4845" t="s">
        <v>23</v>
      </c>
      <c r="G4845" s="6">
        <f>VLOOKUP(F4845,S$11:$T$15, 2, FALSE)</f>
        <v>2440.2966694490819</v>
      </c>
      <c r="H4845" t="s">
        <v>40</v>
      </c>
      <c r="I4845" s="2">
        <v>4305.01</v>
      </c>
      <c r="J4845" t="str">
        <f t="shared" si="679"/>
        <v>40-59</v>
      </c>
      <c r="K4845" s="2">
        <f t="shared" si="675"/>
        <v>4735.5110000000004</v>
      </c>
      <c r="L4845" s="2">
        <f t="shared" si="680"/>
        <v>4736</v>
      </c>
      <c r="M4845" s="2">
        <f t="shared" si="681"/>
        <v>4736</v>
      </c>
      <c r="N4845" s="2">
        <f t="shared" si="682"/>
        <v>4735</v>
      </c>
      <c r="O4845">
        <f t="shared" si="676"/>
        <v>2023</v>
      </c>
      <c r="P4845" t="str">
        <f t="shared" si="677"/>
        <v>Aug</v>
      </c>
      <c r="Q4845" t="str">
        <f t="shared" si="678"/>
        <v>Aug-2023</v>
      </c>
      <c r="R4845" s="2" t="str">
        <f t="shared" si="683"/>
        <v>ADULTS</v>
      </c>
    </row>
    <row r="4846" spans="1:18" x14ac:dyDescent="0.35">
      <c r="A4846" s="1">
        <v>44649</v>
      </c>
      <c r="B4846" t="s">
        <v>4878</v>
      </c>
      <c r="C4846">
        <v>48</v>
      </c>
      <c r="D4846" t="s">
        <v>9</v>
      </c>
      <c r="E4846" t="s">
        <v>25</v>
      </c>
      <c r="F4846" t="s">
        <v>30</v>
      </c>
      <c r="G4846" s="6">
        <f>VLOOKUP(F4846,S$11:$T$15, 2, FALSE)</f>
        <v>2496.7676064257025</v>
      </c>
      <c r="H4846" t="s">
        <v>17</v>
      </c>
      <c r="I4846" s="2">
        <v>4822.29</v>
      </c>
      <c r="J4846" t="str">
        <f t="shared" si="679"/>
        <v>40-59</v>
      </c>
      <c r="K4846" s="2">
        <f t="shared" si="675"/>
        <v>5304.5190000000002</v>
      </c>
      <c r="L4846" s="2">
        <f t="shared" si="680"/>
        <v>5305</v>
      </c>
      <c r="M4846" s="2">
        <f t="shared" si="681"/>
        <v>5305</v>
      </c>
      <c r="N4846" s="2">
        <f t="shared" si="682"/>
        <v>5304</v>
      </c>
      <c r="O4846">
        <f t="shared" si="676"/>
        <v>2022</v>
      </c>
      <c r="P4846" t="str">
        <f t="shared" si="677"/>
        <v>Mar</v>
      </c>
      <c r="Q4846" t="str">
        <f t="shared" si="678"/>
        <v>Mar-2022</v>
      </c>
      <c r="R4846" s="2" t="str">
        <f t="shared" si="683"/>
        <v>ADULTS</v>
      </c>
    </row>
    <row r="4847" spans="1:18" x14ac:dyDescent="0.35">
      <c r="A4847" s="1">
        <v>45261</v>
      </c>
      <c r="B4847" t="s">
        <v>4879</v>
      </c>
      <c r="C4847">
        <v>82</v>
      </c>
      <c r="D4847" t="s">
        <v>21</v>
      </c>
      <c r="E4847" t="s">
        <v>27</v>
      </c>
      <c r="F4847" t="s">
        <v>30</v>
      </c>
      <c r="G4847" s="6">
        <f>VLOOKUP(F4847,S$11:$T$15, 2, FALSE)</f>
        <v>2496.7676064257025</v>
      </c>
      <c r="H4847" t="s">
        <v>17</v>
      </c>
      <c r="I4847" s="2">
        <v>1757.94</v>
      </c>
      <c r="J4847" t="str">
        <f t="shared" si="679"/>
        <v>&gt;59</v>
      </c>
      <c r="K4847" s="2">
        <f t="shared" si="675"/>
        <v>1933.7340000000002</v>
      </c>
      <c r="L4847" s="2">
        <f t="shared" si="680"/>
        <v>1934</v>
      </c>
      <c r="M4847" s="2">
        <f t="shared" si="681"/>
        <v>1934</v>
      </c>
      <c r="N4847" s="2">
        <f t="shared" si="682"/>
        <v>1933</v>
      </c>
      <c r="O4847">
        <f t="shared" si="676"/>
        <v>2023</v>
      </c>
      <c r="P4847" t="str">
        <f t="shared" si="677"/>
        <v>Dec</v>
      </c>
      <c r="Q4847" t="str">
        <f t="shared" si="678"/>
        <v>Dec-2023</v>
      </c>
      <c r="R4847" s="2" t="str">
        <f t="shared" si="683"/>
        <v>ADULTS</v>
      </c>
    </row>
    <row r="4848" spans="1:18" x14ac:dyDescent="0.35">
      <c r="A4848" s="1">
        <v>45141</v>
      </c>
      <c r="B4848" t="s">
        <v>4880</v>
      </c>
      <c r="C4848">
        <v>59</v>
      </c>
      <c r="D4848" t="s">
        <v>21</v>
      </c>
      <c r="E4848" t="s">
        <v>25</v>
      </c>
      <c r="F4848" t="s">
        <v>30</v>
      </c>
      <c r="G4848" s="6">
        <f>VLOOKUP(F4848,S$11:$T$15, 2, FALSE)</f>
        <v>2496.7676064257025</v>
      </c>
      <c r="H4848" t="s">
        <v>28</v>
      </c>
      <c r="I4848" s="2">
        <v>4202.76</v>
      </c>
      <c r="J4848" t="str">
        <f t="shared" si="679"/>
        <v>40-59</v>
      </c>
      <c r="K4848" s="2">
        <f t="shared" si="675"/>
        <v>4623.036000000001</v>
      </c>
      <c r="L4848" s="2">
        <f t="shared" si="680"/>
        <v>4623</v>
      </c>
      <c r="M4848" s="2">
        <f t="shared" si="681"/>
        <v>4624</v>
      </c>
      <c r="N4848" s="2">
        <f t="shared" si="682"/>
        <v>4623</v>
      </c>
      <c r="O4848">
        <f t="shared" si="676"/>
        <v>2023</v>
      </c>
      <c r="P4848" t="str">
        <f t="shared" si="677"/>
        <v>Aug</v>
      </c>
      <c r="Q4848" t="str">
        <f t="shared" si="678"/>
        <v>Aug-2023</v>
      </c>
      <c r="R4848" s="2" t="str">
        <f t="shared" si="683"/>
        <v>ADULTS</v>
      </c>
    </row>
    <row r="4849" spans="1:18" x14ac:dyDescent="0.35">
      <c r="A4849" s="1">
        <v>44712</v>
      </c>
      <c r="B4849" t="s">
        <v>4881</v>
      </c>
      <c r="C4849">
        <v>66</v>
      </c>
      <c r="D4849" t="s">
        <v>21</v>
      </c>
      <c r="E4849" t="s">
        <v>22</v>
      </c>
      <c r="F4849" t="s">
        <v>30</v>
      </c>
      <c r="G4849" s="6">
        <f>VLOOKUP(F4849,S$11:$T$15, 2, FALSE)</f>
        <v>2496.7676064257025</v>
      </c>
      <c r="H4849" t="s">
        <v>12</v>
      </c>
      <c r="I4849" s="2">
        <v>1726.31</v>
      </c>
      <c r="J4849" t="str">
        <f t="shared" si="679"/>
        <v>&gt;59</v>
      </c>
      <c r="K4849" s="2">
        <f t="shared" si="675"/>
        <v>1898.941</v>
      </c>
      <c r="L4849" s="2">
        <f t="shared" si="680"/>
        <v>1899</v>
      </c>
      <c r="M4849" s="2">
        <f t="shared" si="681"/>
        <v>1899</v>
      </c>
      <c r="N4849" s="2">
        <f t="shared" si="682"/>
        <v>1898</v>
      </c>
      <c r="O4849">
        <f t="shared" si="676"/>
        <v>2022</v>
      </c>
      <c r="P4849" t="str">
        <f t="shared" si="677"/>
        <v>May</v>
      </c>
      <c r="Q4849" t="str">
        <f t="shared" si="678"/>
        <v>May-2022</v>
      </c>
      <c r="R4849" s="2" t="str">
        <f t="shared" si="683"/>
        <v>ADULTS</v>
      </c>
    </row>
    <row r="4850" spans="1:18" x14ac:dyDescent="0.35">
      <c r="A4850" s="1">
        <v>45213</v>
      </c>
      <c r="B4850" t="s">
        <v>4882</v>
      </c>
      <c r="C4850">
        <v>45</v>
      </c>
      <c r="D4850" t="s">
        <v>14</v>
      </c>
      <c r="E4850" t="s">
        <v>22</v>
      </c>
      <c r="F4850" t="s">
        <v>16</v>
      </c>
      <c r="G4850" s="6">
        <f>VLOOKUP(F4850,S$11:$T$15, 2, FALSE)</f>
        <v>2509.1716796874998</v>
      </c>
      <c r="H4850" t="s">
        <v>40</v>
      </c>
      <c r="I4850" s="2">
        <v>82.86</v>
      </c>
      <c r="J4850" t="str">
        <f t="shared" si="679"/>
        <v>40-59</v>
      </c>
      <c r="K4850" s="2">
        <f t="shared" si="675"/>
        <v>91.146000000000001</v>
      </c>
      <c r="L4850" s="2">
        <f t="shared" si="680"/>
        <v>91</v>
      </c>
      <c r="M4850" s="2">
        <f t="shared" si="681"/>
        <v>92</v>
      </c>
      <c r="N4850" s="2">
        <f t="shared" si="682"/>
        <v>91</v>
      </c>
      <c r="O4850">
        <f t="shared" si="676"/>
        <v>2023</v>
      </c>
      <c r="P4850" t="str">
        <f t="shared" si="677"/>
        <v>Oct</v>
      </c>
      <c r="Q4850" t="str">
        <f t="shared" si="678"/>
        <v>Oct-2023</v>
      </c>
      <c r="R4850" s="2" t="str">
        <f t="shared" si="683"/>
        <v>ADULTS</v>
      </c>
    </row>
    <row r="4851" spans="1:18" x14ac:dyDescent="0.35">
      <c r="A4851" s="1">
        <v>45106</v>
      </c>
      <c r="B4851" t="s">
        <v>4883</v>
      </c>
      <c r="C4851">
        <v>79</v>
      </c>
      <c r="D4851" t="s">
        <v>14</v>
      </c>
      <c r="E4851" t="s">
        <v>33</v>
      </c>
      <c r="F4851" t="s">
        <v>11</v>
      </c>
      <c r="G4851" s="6">
        <f>VLOOKUP(F4851,S$11:$T$15, 2, FALSE)</f>
        <v>2503.6022787783868</v>
      </c>
      <c r="H4851" t="s">
        <v>40</v>
      </c>
      <c r="I4851" s="2">
        <v>2756.08</v>
      </c>
      <c r="J4851" t="str">
        <f t="shared" si="679"/>
        <v>&gt;59</v>
      </c>
      <c r="K4851" s="2">
        <f t="shared" si="675"/>
        <v>3031.6880000000001</v>
      </c>
      <c r="L4851" s="2">
        <f t="shared" si="680"/>
        <v>3032</v>
      </c>
      <c r="M4851" s="2">
        <f t="shared" si="681"/>
        <v>3032</v>
      </c>
      <c r="N4851" s="2">
        <f t="shared" si="682"/>
        <v>3031</v>
      </c>
      <c r="O4851">
        <f t="shared" si="676"/>
        <v>2023</v>
      </c>
      <c r="P4851" t="str">
        <f t="shared" si="677"/>
        <v>Jun</v>
      </c>
      <c r="Q4851" t="str">
        <f t="shared" si="678"/>
        <v>Jun-2023</v>
      </c>
      <c r="R4851" s="2" t="str">
        <f t="shared" si="683"/>
        <v>ADULTS</v>
      </c>
    </row>
    <row r="4852" spans="1:18" x14ac:dyDescent="0.35">
      <c r="A4852" s="1">
        <v>45073</v>
      </c>
      <c r="B4852" t="s">
        <v>4884</v>
      </c>
      <c r="C4852">
        <v>75</v>
      </c>
      <c r="D4852" t="s">
        <v>9</v>
      </c>
      <c r="E4852" t="s">
        <v>35</v>
      </c>
      <c r="F4852" t="s">
        <v>23</v>
      </c>
      <c r="G4852" s="6">
        <f>VLOOKUP(F4852,S$11:$T$15, 2, FALSE)</f>
        <v>2440.2966694490819</v>
      </c>
      <c r="H4852" t="s">
        <v>17</v>
      </c>
      <c r="I4852" s="2">
        <v>1947.42</v>
      </c>
      <c r="J4852" t="str">
        <f t="shared" si="679"/>
        <v>&gt;59</v>
      </c>
      <c r="K4852" s="2">
        <f t="shared" si="675"/>
        <v>2142.1620000000003</v>
      </c>
      <c r="L4852" s="2">
        <f t="shared" si="680"/>
        <v>2142</v>
      </c>
      <c r="M4852" s="2">
        <f t="shared" si="681"/>
        <v>2143</v>
      </c>
      <c r="N4852" s="2">
        <f t="shared" si="682"/>
        <v>2142</v>
      </c>
      <c r="O4852">
        <f t="shared" si="676"/>
        <v>2023</v>
      </c>
      <c r="P4852" t="str">
        <f t="shared" si="677"/>
        <v>May</v>
      </c>
      <c r="Q4852" t="str">
        <f t="shared" si="678"/>
        <v>May-2023</v>
      </c>
      <c r="R4852" s="2" t="str">
        <f t="shared" si="683"/>
        <v>ADULTS</v>
      </c>
    </row>
    <row r="4853" spans="1:18" x14ac:dyDescent="0.35">
      <c r="A4853" s="1">
        <v>45001</v>
      </c>
      <c r="B4853" t="s">
        <v>4885</v>
      </c>
      <c r="C4853">
        <v>27</v>
      </c>
      <c r="D4853" t="s">
        <v>9</v>
      </c>
      <c r="E4853" t="s">
        <v>25</v>
      </c>
      <c r="F4853" t="s">
        <v>23</v>
      </c>
      <c r="G4853" s="6">
        <f>VLOOKUP(F4853,S$11:$T$15, 2, FALSE)</f>
        <v>2440.2966694490819</v>
      </c>
      <c r="H4853" t="s">
        <v>12</v>
      </c>
      <c r="I4853" s="2">
        <v>3500.82</v>
      </c>
      <c r="J4853" t="str">
        <f t="shared" si="679"/>
        <v>18-39</v>
      </c>
      <c r="K4853" s="2">
        <f t="shared" si="675"/>
        <v>3850.9020000000005</v>
      </c>
      <c r="L4853" s="2">
        <f t="shared" si="680"/>
        <v>3851</v>
      </c>
      <c r="M4853" s="2">
        <f t="shared" si="681"/>
        <v>3851</v>
      </c>
      <c r="N4853" s="2">
        <f t="shared" si="682"/>
        <v>3850</v>
      </c>
      <c r="O4853">
        <f t="shared" si="676"/>
        <v>2023</v>
      </c>
      <c r="P4853" t="str">
        <f t="shared" si="677"/>
        <v>Mar</v>
      </c>
      <c r="Q4853" t="str">
        <f t="shared" si="678"/>
        <v>Mar-2023</v>
      </c>
      <c r="R4853" s="2" t="str">
        <f t="shared" si="683"/>
        <v>ADULTS</v>
      </c>
    </row>
    <row r="4854" spans="1:18" x14ac:dyDescent="0.35">
      <c r="A4854" s="1">
        <v>45242</v>
      </c>
      <c r="B4854" t="s">
        <v>4886</v>
      </c>
      <c r="C4854">
        <v>44</v>
      </c>
      <c r="D4854" t="s">
        <v>21</v>
      </c>
      <c r="E4854" t="s">
        <v>19</v>
      </c>
      <c r="F4854" t="s">
        <v>23</v>
      </c>
      <c r="G4854" s="6">
        <f>VLOOKUP(F4854,S$11:$T$15, 2, FALSE)</f>
        <v>2440.2966694490819</v>
      </c>
      <c r="H4854" t="s">
        <v>12</v>
      </c>
      <c r="I4854" s="2">
        <v>1972.4</v>
      </c>
      <c r="J4854" t="str">
        <f t="shared" si="679"/>
        <v>40-59</v>
      </c>
      <c r="K4854" s="2">
        <f t="shared" si="675"/>
        <v>2169.6400000000003</v>
      </c>
      <c r="L4854" s="2">
        <f t="shared" si="680"/>
        <v>2170</v>
      </c>
      <c r="M4854" s="2">
        <f t="shared" si="681"/>
        <v>2170</v>
      </c>
      <c r="N4854" s="2">
        <f t="shared" si="682"/>
        <v>2169</v>
      </c>
      <c r="O4854">
        <f t="shared" si="676"/>
        <v>2023</v>
      </c>
      <c r="P4854" t="str">
        <f t="shared" si="677"/>
        <v>Nov</v>
      </c>
      <c r="Q4854" t="str">
        <f t="shared" si="678"/>
        <v>Nov-2023</v>
      </c>
      <c r="R4854" s="2" t="str">
        <f t="shared" si="683"/>
        <v>ADULTS</v>
      </c>
    </row>
    <row r="4855" spans="1:18" x14ac:dyDescent="0.35">
      <c r="A4855" s="1">
        <v>45074</v>
      </c>
      <c r="B4855" t="s">
        <v>4887</v>
      </c>
      <c r="C4855">
        <v>96</v>
      </c>
      <c r="D4855" t="s">
        <v>9</v>
      </c>
      <c r="E4855" t="s">
        <v>15</v>
      </c>
      <c r="F4855" t="s">
        <v>23</v>
      </c>
      <c r="G4855" s="6">
        <f>VLOOKUP(F4855,S$11:$T$15, 2, FALSE)</f>
        <v>2440.2966694490819</v>
      </c>
      <c r="H4855" t="s">
        <v>37</v>
      </c>
      <c r="I4855" s="2">
        <v>1712.11</v>
      </c>
      <c r="J4855" t="str">
        <f t="shared" si="679"/>
        <v>&gt;59</v>
      </c>
      <c r="K4855" s="2">
        <f t="shared" si="675"/>
        <v>1883.3210000000001</v>
      </c>
      <c r="L4855" s="2">
        <f t="shared" si="680"/>
        <v>1883</v>
      </c>
      <c r="M4855" s="2">
        <f t="shared" si="681"/>
        <v>1884</v>
      </c>
      <c r="N4855" s="2">
        <f t="shared" si="682"/>
        <v>1883</v>
      </c>
      <c r="O4855">
        <f t="shared" si="676"/>
        <v>2023</v>
      </c>
      <c r="P4855" t="str">
        <f t="shared" si="677"/>
        <v>May</v>
      </c>
      <c r="Q4855" t="str">
        <f t="shared" si="678"/>
        <v>May-2023</v>
      </c>
      <c r="R4855" s="2" t="str">
        <f t="shared" si="683"/>
        <v>ADULTS</v>
      </c>
    </row>
    <row r="4856" spans="1:18" x14ac:dyDescent="0.35">
      <c r="A4856" s="1">
        <v>45227</v>
      </c>
      <c r="B4856" t="s">
        <v>4888</v>
      </c>
      <c r="C4856">
        <v>32</v>
      </c>
      <c r="D4856" t="s">
        <v>9</v>
      </c>
      <c r="E4856" t="s">
        <v>27</v>
      </c>
      <c r="F4856" t="s">
        <v>23</v>
      </c>
      <c r="G4856" s="6">
        <f>VLOOKUP(F4856,S$11:$T$15, 2, FALSE)</f>
        <v>2440.2966694490819</v>
      </c>
      <c r="H4856" t="s">
        <v>28</v>
      </c>
      <c r="I4856" s="2">
        <v>238.51</v>
      </c>
      <c r="J4856" t="str">
        <f t="shared" si="679"/>
        <v>18-39</v>
      </c>
      <c r="K4856" s="2">
        <f t="shared" si="675"/>
        <v>262.36099999999999</v>
      </c>
      <c r="L4856" s="2">
        <f t="shared" si="680"/>
        <v>262</v>
      </c>
      <c r="M4856" s="2">
        <f t="shared" si="681"/>
        <v>263</v>
      </c>
      <c r="N4856" s="2">
        <f t="shared" si="682"/>
        <v>262</v>
      </c>
      <c r="O4856">
        <f t="shared" si="676"/>
        <v>2023</v>
      </c>
      <c r="P4856" t="str">
        <f t="shared" si="677"/>
        <v>Oct</v>
      </c>
      <c r="Q4856" t="str">
        <f t="shared" si="678"/>
        <v>Oct-2023</v>
      </c>
      <c r="R4856" s="2" t="str">
        <f t="shared" si="683"/>
        <v>ADULTS</v>
      </c>
    </row>
    <row r="4857" spans="1:18" x14ac:dyDescent="0.35">
      <c r="A4857" s="1">
        <v>44836</v>
      </c>
      <c r="B4857" t="s">
        <v>4889</v>
      </c>
      <c r="C4857">
        <v>74</v>
      </c>
      <c r="D4857" t="s">
        <v>9</v>
      </c>
      <c r="E4857" t="s">
        <v>25</v>
      </c>
      <c r="F4857" t="s">
        <v>23</v>
      </c>
      <c r="G4857" s="6">
        <f>VLOOKUP(F4857,S$11:$T$15, 2, FALSE)</f>
        <v>2440.2966694490819</v>
      </c>
      <c r="H4857" t="s">
        <v>28</v>
      </c>
      <c r="I4857" s="2">
        <v>3642.08</v>
      </c>
      <c r="J4857" t="str">
        <f t="shared" si="679"/>
        <v>&gt;59</v>
      </c>
      <c r="K4857" s="2">
        <f t="shared" si="675"/>
        <v>4006.2880000000005</v>
      </c>
      <c r="L4857" s="2">
        <f t="shared" si="680"/>
        <v>4006</v>
      </c>
      <c r="M4857" s="2">
        <f t="shared" si="681"/>
        <v>4007</v>
      </c>
      <c r="N4857" s="2">
        <f t="shared" si="682"/>
        <v>4006</v>
      </c>
      <c r="O4857">
        <f t="shared" si="676"/>
        <v>2022</v>
      </c>
      <c r="P4857" t="str">
        <f t="shared" si="677"/>
        <v>Oct</v>
      </c>
      <c r="Q4857" t="str">
        <f t="shared" si="678"/>
        <v>Oct-2022</v>
      </c>
      <c r="R4857" s="2" t="str">
        <f t="shared" si="683"/>
        <v>ADULTS</v>
      </c>
    </row>
    <row r="4858" spans="1:18" x14ac:dyDescent="0.35">
      <c r="A4858" s="1">
        <v>44827</v>
      </c>
      <c r="B4858" t="s">
        <v>4890</v>
      </c>
      <c r="C4858">
        <v>90</v>
      </c>
      <c r="D4858" t="s">
        <v>21</v>
      </c>
      <c r="E4858" t="s">
        <v>15</v>
      </c>
      <c r="F4858" t="s">
        <v>23</v>
      </c>
      <c r="G4858" s="6">
        <f>VLOOKUP(F4858,S$11:$T$15, 2, FALSE)</f>
        <v>2440.2966694490819</v>
      </c>
      <c r="H4858" t="s">
        <v>28</v>
      </c>
      <c r="I4858" s="2">
        <v>858.86</v>
      </c>
      <c r="J4858" t="str">
        <f t="shared" si="679"/>
        <v>&gt;59</v>
      </c>
      <c r="K4858" s="2">
        <f t="shared" si="675"/>
        <v>944.74600000000009</v>
      </c>
      <c r="L4858" s="2">
        <f t="shared" si="680"/>
        <v>945</v>
      </c>
      <c r="M4858" s="2">
        <f t="shared" si="681"/>
        <v>945</v>
      </c>
      <c r="N4858" s="2">
        <f t="shared" si="682"/>
        <v>944</v>
      </c>
      <c r="O4858">
        <f t="shared" si="676"/>
        <v>2022</v>
      </c>
      <c r="P4858" t="str">
        <f t="shared" si="677"/>
        <v>Sep</v>
      </c>
      <c r="Q4858" t="str">
        <f t="shared" si="678"/>
        <v>Sep-2022</v>
      </c>
      <c r="R4858" s="2" t="str">
        <f t="shared" si="683"/>
        <v>ADULTS</v>
      </c>
    </row>
    <row r="4859" spans="1:18" x14ac:dyDescent="0.35">
      <c r="A4859" s="1">
        <v>44823</v>
      </c>
      <c r="B4859" t="s">
        <v>4891</v>
      </c>
      <c r="C4859">
        <v>46</v>
      </c>
      <c r="D4859" t="s">
        <v>21</v>
      </c>
      <c r="E4859" t="s">
        <v>25</v>
      </c>
      <c r="F4859" t="s">
        <v>23</v>
      </c>
      <c r="G4859" s="6">
        <f>VLOOKUP(F4859,S$11:$T$15, 2, FALSE)</f>
        <v>2440.2966694490819</v>
      </c>
      <c r="H4859" t="s">
        <v>12</v>
      </c>
      <c r="I4859" s="2">
        <v>1559.67</v>
      </c>
      <c r="J4859" t="str">
        <f t="shared" si="679"/>
        <v>40-59</v>
      </c>
      <c r="K4859" s="2">
        <f t="shared" si="675"/>
        <v>1715.6370000000002</v>
      </c>
      <c r="L4859" s="2">
        <f t="shared" si="680"/>
        <v>1716</v>
      </c>
      <c r="M4859" s="2">
        <f t="shared" si="681"/>
        <v>1716</v>
      </c>
      <c r="N4859" s="2">
        <f t="shared" si="682"/>
        <v>1715</v>
      </c>
      <c r="O4859">
        <f t="shared" si="676"/>
        <v>2022</v>
      </c>
      <c r="P4859" t="str">
        <f t="shared" si="677"/>
        <v>Sep</v>
      </c>
      <c r="Q4859" t="str">
        <f t="shared" si="678"/>
        <v>Sep-2022</v>
      </c>
      <c r="R4859" s="2" t="str">
        <f t="shared" si="683"/>
        <v>ADULTS</v>
      </c>
    </row>
    <row r="4860" spans="1:18" x14ac:dyDescent="0.35">
      <c r="A4860" s="1">
        <v>45057</v>
      </c>
      <c r="B4860" t="s">
        <v>4892</v>
      </c>
      <c r="C4860">
        <v>95</v>
      </c>
      <c r="D4860" t="s">
        <v>21</v>
      </c>
      <c r="E4860" t="s">
        <v>25</v>
      </c>
      <c r="F4860" t="s">
        <v>16</v>
      </c>
      <c r="G4860" s="6">
        <f>VLOOKUP(F4860,S$11:$T$15, 2, FALSE)</f>
        <v>2509.1716796874998</v>
      </c>
      <c r="H4860" t="s">
        <v>40</v>
      </c>
      <c r="I4860" s="2">
        <v>455.81</v>
      </c>
      <c r="J4860" t="str">
        <f t="shared" si="679"/>
        <v>&gt;59</v>
      </c>
      <c r="K4860" s="2">
        <f t="shared" si="675"/>
        <v>501.39100000000002</v>
      </c>
      <c r="L4860" s="2">
        <f t="shared" si="680"/>
        <v>501</v>
      </c>
      <c r="M4860" s="2">
        <f t="shared" si="681"/>
        <v>502</v>
      </c>
      <c r="N4860" s="2">
        <f t="shared" si="682"/>
        <v>501</v>
      </c>
      <c r="O4860">
        <f t="shared" si="676"/>
        <v>2023</v>
      </c>
      <c r="P4860" t="str">
        <f t="shared" si="677"/>
        <v>May</v>
      </c>
      <c r="Q4860" t="str">
        <f t="shared" si="678"/>
        <v>May-2023</v>
      </c>
      <c r="R4860" s="2" t="str">
        <f t="shared" si="683"/>
        <v>ADULTS</v>
      </c>
    </row>
    <row r="4861" spans="1:18" x14ac:dyDescent="0.35">
      <c r="A4861" s="1">
        <v>44641</v>
      </c>
      <c r="B4861" t="s">
        <v>4893</v>
      </c>
      <c r="C4861">
        <v>58</v>
      </c>
      <c r="D4861" t="s">
        <v>9</v>
      </c>
      <c r="E4861" t="s">
        <v>10</v>
      </c>
      <c r="F4861" t="s">
        <v>11</v>
      </c>
      <c r="G4861" s="6">
        <f>VLOOKUP(F4861,S$11:$T$15, 2, FALSE)</f>
        <v>2503.6022787783868</v>
      </c>
      <c r="H4861" t="s">
        <v>17</v>
      </c>
      <c r="I4861" s="2">
        <v>890.37</v>
      </c>
      <c r="J4861" t="str">
        <f t="shared" si="679"/>
        <v>40-59</v>
      </c>
      <c r="K4861" s="2">
        <f t="shared" si="675"/>
        <v>979.40700000000004</v>
      </c>
      <c r="L4861" s="2">
        <f t="shared" si="680"/>
        <v>979</v>
      </c>
      <c r="M4861" s="2">
        <f t="shared" si="681"/>
        <v>980</v>
      </c>
      <c r="N4861" s="2">
        <f t="shared" si="682"/>
        <v>979</v>
      </c>
      <c r="O4861">
        <f t="shared" si="676"/>
        <v>2022</v>
      </c>
      <c r="P4861" t="str">
        <f t="shared" si="677"/>
        <v>Mar</v>
      </c>
      <c r="Q4861" t="str">
        <f t="shared" si="678"/>
        <v>Mar-2022</v>
      </c>
      <c r="R4861" s="2" t="str">
        <f t="shared" si="683"/>
        <v>ADULTS</v>
      </c>
    </row>
    <row r="4862" spans="1:18" x14ac:dyDescent="0.35">
      <c r="A4862" s="1">
        <v>44655</v>
      </c>
      <c r="B4862" t="s">
        <v>4894</v>
      </c>
      <c r="C4862">
        <v>19</v>
      </c>
      <c r="D4862" t="s">
        <v>21</v>
      </c>
      <c r="E4862" t="s">
        <v>15</v>
      </c>
      <c r="F4862" t="s">
        <v>23</v>
      </c>
      <c r="G4862" s="6">
        <f>VLOOKUP(F4862,S$11:$T$15, 2, FALSE)</f>
        <v>2440.2966694490819</v>
      </c>
      <c r="H4862" t="s">
        <v>37</v>
      </c>
      <c r="I4862" s="2">
        <v>2237.98</v>
      </c>
      <c r="J4862" t="str">
        <f t="shared" si="679"/>
        <v>18-39</v>
      </c>
      <c r="K4862" s="2">
        <f t="shared" si="675"/>
        <v>2461.7780000000002</v>
      </c>
      <c r="L4862" s="2">
        <f t="shared" si="680"/>
        <v>2462</v>
      </c>
      <c r="M4862" s="2">
        <f t="shared" si="681"/>
        <v>2462</v>
      </c>
      <c r="N4862" s="2">
        <f t="shared" si="682"/>
        <v>2461</v>
      </c>
      <c r="O4862">
        <f t="shared" si="676"/>
        <v>2022</v>
      </c>
      <c r="P4862" t="str">
        <f t="shared" si="677"/>
        <v>Apr</v>
      </c>
      <c r="Q4862" t="str">
        <f t="shared" si="678"/>
        <v>Apr-2022</v>
      </c>
      <c r="R4862" s="2" t="str">
        <f t="shared" si="683"/>
        <v>ADULTS</v>
      </c>
    </row>
    <row r="4863" spans="1:18" x14ac:dyDescent="0.35">
      <c r="A4863" s="1">
        <v>44657</v>
      </c>
      <c r="B4863" t="s">
        <v>4895</v>
      </c>
      <c r="C4863">
        <v>45</v>
      </c>
      <c r="D4863" t="s">
        <v>9</v>
      </c>
      <c r="E4863" t="s">
        <v>10</v>
      </c>
      <c r="F4863" t="s">
        <v>23</v>
      </c>
      <c r="G4863" s="6">
        <f>VLOOKUP(F4863,S$11:$T$15, 2, FALSE)</f>
        <v>2440.2966694490819</v>
      </c>
      <c r="H4863" t="s">
        <v>37</v>
      </c>
      <c r="I4863" s="2">
        <v>473.03</v>
      </c>
      <c r="J4863" t="str">
        <f t="shared" si="679"/>
        <v>40-59</v>
      </c>
      <c r="K4863" s="2">
        <f t="shared" si="675"/>
        <v>520.33299999999997</v>
      </c>
      <c r="L4863" s="2">
        <f t="shared" si="680"/>
        <v>520</v>
      </c>
      <c r="M4863" s="2">
        <f t="shared" si="681"/>
        <v>521</v>
      </c>
      <c r="N4863" s="2">
        <f t="shared" si="682"/>
        <v>520</v>
      </c>
      <c r="O4863">
        <f t="shared" si="676"/>
        <v>2022</v>
      </c>
      <c r="P4863" t="str">
        <f t="shared" si="677"/>
        <v>Apr</v>
      </c>
      <c r="Q4863" t="str">
        <f t="shared" si="678"/>
        <v>Apr-2022</v>
      </c>
      <c r="R4863" s="2" t="str">
        <f t="shared" si="683"/>
        <v>ADULTS</v>
      </c>
    </row>
    <row r="4864" spans="1:18" x14ac:dyDescent="0.35">
      <c r="A4864" s="1">
        <v>44894</v>
      </c>
      <c r="B4864" t="s">
        <v>4896</v>
      </c>
      <c r="C4864">
        <v>69</v>
      </c>
      <c r="D4864" t="s">
        <v>21</v>
      </c>
      <c r="E4864" t="s">
        <v>15</v>
      </c>
      <c r="F4864" t="s">
        <v>23</v>
      </c>
      <c r="G4864" s="6">
        <f>VLOOKUP(F4864,S$11:$T$15, 2, FALSE)</f>
        <v>2440.2966694490819</v>
      </c>
      <c r="H4864" t="s">
        <v>12</v>
      </c>
      <c r="I4864" s="2">
        <v>2666.93</v>
      </c>
      <c r="J4864" t="str">
        <f t="shared" si="679"/>
        <v>&gt;59</v>
      </c>
      <c r="K4864" s="2">
        <f t="shared" si="675"/>
        <v>2933.623</v>
      </c>
      <c r="L4864" s="2">
        <f t="shared" si="680"/>
        <v>2934</v>
      </c>
      <c r="M4864" s="2">
        <f t="shared" si="681"/>
        <v>2934</v>
      </c>
      <c r="N4864" s="2">
        <f t="shared" si="682"/>
        <v>2933</v>
      </c>
      <c r="O4864">
        <f t="shared" si="676"/>
        <v>2022</v>
      </c>
      <c r="P4864" t="str">
        <f t="shared" si="677"/>
        <v>Nov</v>
      </c>
      <c r="Q4864" t="str">
        <f t="shared" si="678"/>
        <v>Nov-2022</v>
      </c>
      <c r="R4864" s="2" t="str">
        <f t="shared" si="683"/>
        <v>ADULTS</v>
      </c>
    </row>
    <row r="4865" spans="1:18" x14ac:dyDescent="0.35">
      <c r="A4865" s="1">
        <v>44632</v>
      </c>
      <c r="B4865" t="s">
        <v>4897</v>
      </c>
      <c r="C4865">
        <v>77</v>
      </c>
      <c r="D4865" t="s">
        <v>9</v>
      </c>
      <c r="E4865" t="s">
        <v>35</v>
      </c>
      <c r="F4865" t="s">
        <v>11</v>
      </c>
      <c r="G4865" s="6">
        <f>VLOOKUP(F4865,S$11:$T$15, 2, FALSE)</f>
        <v>2503.6022787783868</v>
      </c>
      <c r="H4865" t="s">
        <v>17</v>
      </c>
      <c r="I4865" s="2">
        <v>4947.6400000000003</v>
      </c>
      <c r="J4865" t="str">
        <f t="shared" si="679"/>
        <v>&gt;59</v>
      </c>
      <c r="K4865" s="2">
        <f t="shared" si="675"/>
        <v>5442.4040000000005</v>
      </c>
      <c r="L4865" s="2">
        <f t="shared" si="680"/>
        <v>5442</v>
      </c>
      <c r="M4865" s="2">
        <f t="shared" si="681"/>
        <v>5443</v>
      </c>
      <c r="N4865" s="2">
        <f t="shared" si="682"/>
        <v>5442</v>
      </c>
      <c r="O4865">
        <f t="shared" si="676"/>
        <v>2022</v>
      </c>
      <c r="P4865" t="str">
        <f t="shared" si="677"/>
        <v>Mar</v>
      </c>
      <c r="Q4865" t="str">
        <f t="shared" si="678"/>
        <v>Mar-2022</v>
      </c>
      <c r="R4865" s="2" t="str">
        <f t="shared" si="683"/>
        <v>ADULTS</v>
      </c>
    </row>
    <row r="4866" spans="1:18" x14ac:dyDescent="0.35">
      <c r="A4866" s="1">
        <v>45147</v>
      </c>
      <c r="B4866" t="s">
        <v>4898</v>
      </c>
      <c r="C4866">
        <v>33</v>
      </c>
      <c r="D4866" t="s">
        <v>9</v>
      </c>
      <c r="E4866" t="s">
        <v>25</v>
      </c>
      <c r="F4866" t="s">
        <v>30</v>
      </c>
      <c r="G4866" s="6">
        <f>VLOOKUP(F4866,S$11:$T$15, 2, FALSE)</f>
        <v>2496.7676064257025</v>
      </c>
      <c r="H4866" t="s">
        <v>37</v>
      </c>
      <c r="I4866" s="2">
        <v>2286.79</v>
      </c>
      <c r="J4866" t="str">
        <f t="shared" si="679"/>
        <v>18-39</v>
      </c>
      <c r="K4866" s="2">
        <f t="shared" ref="K4866:K4929" si="684">I4866*1.1</f>
        <v>2515.4690000000001</v>
      </c>
      <c r="L4866" s="2">
        <f t="shared" si="680"/>
        <v>2515</v>
      </c>
      <c r="M4866" s="2">
        <f t="shared" si="681"/>
        <v>2516</v>
      </c>
      <c r="N4866" s="2">
        <f t="shared" si="682"/>
        <v>2515</v>
      </c>
      <c r="O4866">
        <f t="shared" ref="O4866:O4929" si="685">YEAR(A4866)</f>
        <v>2023</v>
      </c>
      <c r="P4866" t="str">
        <f t="shared" ref="P4866:P4929" si="686">TEXT(A4866, "MMM")</f>
        <v>Aug</v>
      </c>
      <c r="Q4866" t="str">
        <f t="shared" ref="Q4866:Q4929" si="687">TEXT(A4866, "MMM-YYYY")</f>
        <v>Aug-2023</v>
      </c>
      <c r="R4866" s="2" t="str">
        <f t="shared" si="683"/>
        <v>ADULTS</v>
      </c>
    </row>
    <row r="4867" spans="1:18" x14ac:dyDescent="0.35">
      <c r="A4867" s="1">
        <v>44649</v>
      </c>
      <c r="B4867" t="s">
        <v>4899</v>
      </c>
      <c r="C4867">
        <v>1</v>
      </c>
      <c r="D4867" t="s">
        <v>14</v>
      </c>
      <c r="E4867" t="s">
        <v>10</v>
      </c>
      <c r="F4867" t="s">
        <v>11</v>
      </c>
      <c r="G4867" s="6">
        <f>VLOOKUP(F4867,S$11:$T$15, 2, FALSE)</f>
        <v>2503.6022787783868</v>
      </c>
      <c r="H4867" t="s">
        <v>37</v>
      </c>
      <c r="I4867" s="2">
        <v>894.2</v>
      </c>
      <c r="J4867" t="str">
        <f t="shared" ref="J4867:J4930" si="688">IF(C4867&lt;=17,"0-17",IF(C4867&lt;=39, "18-39", IF(C4867&lt;=59, "40-59", "&gt;59")))</f>
        <v>0-17</v>
      </c>
      <c r="K4867" s="2">
        <f t="shared" si="684"/>
        <v>983.62000000000012</v>
      </c>
      <c r="L4867" s="2">
        <f t="shared" ref="L4867:L4930" si="689">ROUND(K4867, 0)</f>
        <v>984</v>
      </c>
      <c r="M4867" s="2">
        <f t="shared" ref="M4867:M4930" si="690">ROUNDUP(K4867, 0)</f>
        <v>984</v>
      </c>
      <c r="N4867" s="2">
        <f t="shared" ref="N4867:N4930" si="691">ROUNDDOWN(K4867,0)</f>
        <v>983</v>
      </c>
      <c r="O4867">
        <f t="shared" si="685"/>
        <v>2022</v>
      </c>
      <c r="P4867" t="str">
        <f t="shared" si="686"/>
        <v>Mar</v>
      </c>
      <c r="Q4867" t="str">
        <f t="shared" si="687"/>
        <v>Mar-2022</v>
      </c>
      <c r="R4867" s="2" t="str">
        <f t="shared" ref="R4867:R4930" si="692">IF(C4867&gt;=18, "ADULTS", "CHILDREN")</f>
        <v>CHILDREN</v>
      </c>
    </row>
    <row r="4868" spans="1:18" x14ac:dyDescent="0.35">
      <c r="A4868" s="1">
        <v>44917</v>
      </c>
      <c r="B4868" t="s">
        <v>4900</v>
      </c>
      <c r="C4868">
        <v>40</v>
      </c>
      <c r="D4868" t="s">
        <v>9</v>
      </c>
      <c r="E4868" t="s">
        <v>10</v>
      </c>
      <c r="F4868" t="s">
        <v>11</v>
      </c>
      <c r="G4868" s="6">
        <f>VLOOKUP(F4868,S$11:$T$15, 2, FALSE)</f>
        <v>2503.6022787783868</v>
      </c>
      <c r="H4868" t="s">
        <v>17</v>
      </c>
      <c r="I4868" s="2">
        <v>1654.74</v>
      </c>
      <c r="J4868" t="str">
        <f t="shared" si="688"/>
        <v>40-59</v>
      </c>
      <c r="K4868" s="2">
        <f t="shared" si="684"/>
        <v>1820.2140000000002</v>
      </c>
      <c r="L4868" s="2">
        <f t="shared" si="689"/>
        <v>1820</v>
      </c>
      <c r="M4868" s="2">
        <f t="shared" si="690"/>
        <v>1821</v>
      </c>
      <c r="N4868" s="2">
        <f t="shared" si="691"/>
        <v>1820</v>
      </c>
      <c r="O4868">
        <f t="shared" si="685"/>
        <v>2022</v>
      </c>
      <c r="P4868" t="str">
        <f t="shared" si="686"/>
        <v>Dec</v>
      </c>
      <c r="Q4868" t="str">
        <f t="shared" si="687"/>
        <v>Dec-2022</v>
      </c>
      <c r="R4868" s="2" t="str">
        <f t="shared" si="692"/>
        <v>ADULTS</v>
      </c>
    </row>
    <row r="4869" spans="1:18" x14ac:dyDescent="0.35">
      <c r="A4869" s="1">
        <v>44801</v>
      </c>
      <c r="B4869" t="s">
        <v>4901</v>
      </c>
      <c r="C4869">
        <v>28</v>
      </c>
      <c r="D4869" t="s">
        <v>21</v>
      </c>
      <c r="E4869" t="s">
        <v>35</v>
      </c>
      <c r="F4869" t="s">
        <v>11</v>
      </c>
      <c r="G4869" s="6">
        <f>VLOOKUP(F4869,S$11:$T$15, 2, FALSE)</f>
        <v>2503.6022787783868</v>
      </c>
      <c r="H4869" t="s">
        <v>17</v>
      </c>
      <c r="I4869" s="2">
        <v>676.64</v>
      </c>
      <c r="J4869" t="str">
        <f t="shared" si="688"/>
        <v>18-39</v>
      </c>
      <c r="K4869" s="2">
        <f t="shared" si="684"/>
        <v>744.30400000000009</v>
      </c>
      <c r="L4869" s="2">
        <f t="shared" si="689"/>
        <v>744</v>
      </c>
      <c r="M4869" s="2">
        <f t="shared" si="690"/>
        <v>745</v>
      </c>
      <c r="N4869" s="2">
        <f t="shared" si="691"/>
        <v>744</v>
      </c>
      <c r="O4869">
        <f t="shared" si="685"/>
        <v>2022</v>
      </c>
      <c r="P4869" t="str">
        <f t="shared" si="686"/>
        <v>Aug</v>
      </c>
      <c r="Q4869" t="str">
        <f t="shared" si="687"/>
        <v>Aug-2022</v>
      </c>
      <c r="R4869" s="2" t="str">
        <f t="shared" si="692"/>
        <v>ADULTS</v>
      </c>
    </row>
    <row r="4870" spans="1:18" x14ac:dyDescent="0.35">
      <c r="A4870" s="1">
        <v>45289</v>
      </c>
      <c r="B4870" t="s">
        <v>4902</v>
      </c>
      <c r="C4870">
        <v>67</v>
      </c>
      <c r="D4870" t="s">
        <v>9</v>
      </c>
      <c r="E4870" t="s">
        <v>27</v>
      </c>
      <c r="F4870" t="s">
        <v>30</v>
      </c>
      <c r="G4870" s="6">
        <f>VLOOKUP(F4870,S$11:$T$15, 2, FALSE)</f>
        <v>2496.7676064257025</v>
      </c>
      <c r="H4870" t="s">
        <v>37</v>
      </c>
      <c r="I4870" s="2">
        <v>4961.82</v>
      </c>
      <c r="J4870" t="str">
        <f t="shared" si="688"/>
        <v>&gt;59</v>
      </c>
      <c r="K4870" s="2">
        <f t="shared" si="684"/>
        <v>5458.0020000000004</v>
      </c>
      <c r="L4870" s="2">
        <f t="shared" si="689"/>
        <v>5458</v>
      </c>
      <c r="M4870" s="2">
        <f t="shared" si="690"/>
        <v>5459</v>
      </c>
      <c r="N4870" s="2">
        <f t="shared" si="691"/>
        <v>5458</v>
      </c>
      <c r="O4870">
        <f t="shared" si="685"/>
        <v>2023</v>
      </c>
      <c r="P4870" t="str">
        <f t="shared" si="686"/>
        <v>Dec</v>
      </c>
      <c r="Q4870" t="str">
        <f t="shared" si="687"/>
        <v>Dec-2023</v>
      </c>
      <c r="R4870" s="2" t="str">
        <f t="shared" si="692"/>
        <v>ADULTS</v>
      </c>
    </row>
    <row r="4871" spans="1:18" x14ac:dyDescent="0.35">
      <c r="A4871" s="1">
        <v>45118</v>
      </c>
      <c r="B4871" t="s">
        <v>4903</v>
      </c>
      <c r="C4871">
        <v>88</v>
      </c>
      <c r="D4871" t="s">
        <v>21</v>
      </c>
      <c r="E4871" t="s">
        <v>35</v>
      </c>
      <c r="F4871" t="s">
        <v>23</v>
      </c>
      <c r="G4871" s="6">
        <f>VLOOKUP(F4871,S$11:$T$15, 2, FALSE)</f>
        <v>2440.2966694490819</v>
      </c>
      <c r="H4871" t="s">
        <v>12</v>
      </c>
      <c r="I4871" s="2">
        <v>1560.54</v>
      </c>
      <c r="J4871" t="str">
        <f t="shared" si="688"/>
        <v>&gt;59</v>
      </c>
      <c r="K4871" s="2">
        <f t="shared" si="684"/>
        <v>1716.5940000000001</v>
      </c>
      <c r="L4871" s="2">
        <f t="shared" si="689"/>
        <v>1717</v>
      </c>
      <c r="M4871" s="2">
        <f t="shared" si="690"/>
        <v>1717</v>
      </c>
      <c r="N4871" s="2">
        <f t="shared" si="691"/>
        <v>1716</v>
      </c>
      <c r="O4871">
        <f t="shared" si="685"/>
        <v>2023</v>
      </c>
      <c r="P4871" t="str">
        <f t="shared" si="686"/>
        <v>Jul</v>
      </c>
      <c r="Q4871" t="str">
        <f t="shared" si="687"/>
        <v>Jul-2023</v>
      </c>
      <c r="R4871" s="2" t="str">
        <f t="shared" si="692"/>
        <v>ADULTS</v>
      </c>
    </row>
    <row r="4872" spans="1:18" x14ac:dyDescent="0.35">
      <c r="A4872" s="1">
        <v>44727</v>
      </c>
      <c r="B4872" t="s">
        <v>4904</v>
      </c>
      <c r="C4872">
        <v>27</v>
      </c>
      <c r="D4872" t="s">
        <v>14</v>
      </c>
      <c r="E4872" t="s">
        <v>19</v>
      </c>
      <c r="F4872" t="s">
        <v>16</v>
      </c>
      <c r="G4872" s="6">
        <f>VLOOKUP(F4872,S$11:$T$15, 2, FALSE)</f>
        <v>2509.1716796874998</v>
      </c>
      <c r="H4872" t="s">
        <v>12</v>
      </c>
      <c r="I4872" s="2">
        <v>3507.68</v>
      </c>
      <c r="J4872" t="str">
        <f t="shared" si="688"/>
        <v>18-39</v>
      </c>
      <c r="K4872" s="2">
        <f t="shared" si="684"/>
        <v>3858.4480000000003</v>
      </c>
      <c r="L4872" s="2">
        <f t="shared" si="689"/>
        <v>3858</v>
      </c>
      <c r="M4872" s="2">
        <f t="shared" si="690"/>
        <v>3859</v>
      </c>
      <c r="N4872" s="2">
        <f t="shared" si="691"/>
        <v>3858</v>
      </c>
      <c r="O4872">
        <f t="shared" si="685"/>
        <v>2022</v>
      </c>
      <c r="P4872" t="str">
        <f t="shared" si="686"/>
        <v>Jun</v>
      </c>
      <c r="Q4872" t="str">
        <f t="shared" si="687"/>
        <v>Jun-2022</v>
      </c>
      <c r="R4872" s="2" t="str">
        <f t="shared" si="692"/>
        <v>ADULTS</v>
      </c>
    </row>
    <row r="4873" spans="1:18" x14ac:dyDescent="0.35">
      <c r="A4873" s="1">
        <v>45190</v>
      </c>
      <c r="B4873" t="s">
        <v>4905</v>
      </c>
      <c r="C4873">
        <v>46</v>
      </c>
      <c r="D4873" t="s">
        <v>14</v>
      </c>
      <c r="E4873" t="s">
        <v>22</v>
      </c>
      <c r="F4873" t="s">
        <v>23</v>
      </c>
      <c r="G4873" s="6">
        <f>VLOOKUP(F4873,S$11:$T$15, 2, FALSE)</f>
        <v>2440.2966694490819</v>
      </c>
      <c r="H4873" t="s">
        <v>28</v>
      </c>
      <c r="I4873" s="2">
        <v>4183.67</v>
      </c>
      <c r="J4873" t="str">
        <f t="shared" si="688"/>
        <v>40-59</v>
      </c>
      <c r="K4873" s="2">
        <f t="shared" si="684"/>
        <v>4602.0370000000003</v>
      </c>
      <c r="L4873" s="2">
        <f t="shared" si="689"/>
        <v>4602</v>
      </c>
      <c r="M4873" s="2">
        <f t="shared" si="690"/>
        <v>4603</v>
      </c>
      <c r="N4873" s="2">
        <f t="shared" si="691"/>
        <v>4602</v>
      </c>
      <c r="O4873">
        <f t="shared" si="685"/>
        <v>2023</v>
      </c>
      <c r="P4873" t="str">
        <f t="shared" si="686"/>
        <v>Sep</v>
      </c>
      <c r="Q4873" t="str">
        <f t="shared" si="687"/>
        <v>Sep-2023</v>
      </c>
      <c r="R4873" s="2" t="str">
        <f t="shared" si="692"/>
        <v>ADULTS</v>
      </c>
    </row>
    <row r="4874" spans="1:18" x14ac:dyDescent="0.35">
      <c r="A4874" s="1">
        <v>44565</v>
      </c>
      <c r="B4874" t="s">
        <v>4906</v>
      </c>
      <c r="C4874">
        <v>18</v>
      </c>
      <c r="D4874" t="s">
        <v>14</v>
      </c>
      <c r="E4874" t="s">
        <v>15</v>
      </c>
      <c r="F4874" t="s">
        <v>30</v>
      </c>
      <c r="G4874" s="6">
        <f>VLOOKUP(F4874,S$11:$T$15, 2, FALSE)</f>
        <v>2496.7676064257025</v>
      </c>
      <c r="H4874" t="s">
        <v>17</v>
      </c>
      <c r="I4874" s="2">
        <v>4885.3999999999996</v>
      </c>
      <c r="J4874" t="str">
        <f t="shared" si="688"/>
        <v>18-39</v>
      </c>
      <c r="K4874" s="2">
        <f t="shared" si="684"/>
        <v>5373.94</v>
      </c>
      <c r="L4874" s="2">
        <f t="shared" si="689"/>
        <v>5374</v>
      </c>
      <c r="M4874" s="2">
        <f t="shared" si="690"/>
        <v>5374</v>
      </c>
      <c r="N4874" s="2">
        <f t="shared" si="691"/>
        <v>5373</v>
      </c>
      <c r="O4874">
        <f t="shared" si="685"/>
        <v>2022</v>
      </c>
      <c r="P4874" t="str">
        <f t="shared" si="686"/>
        <v>Jan</v>
      </c>
      <c r="Q4874" t="str">
        <f t="shared" si="687"/>
        <v>Jan-2022</v>
      </c>
      <c r="R4874" s="2" t="str">
        <f t="shared" si="692"/>
        <v>ADULTS</v>
      </c>
    </row>
    <row r="4875" spans="1:18" x14ac:dyDescent="0.35">
      <c r="A4875" s="1">
        <v>45240</v>
      </c>
      <c r="B4875" t="s">
        <v>4907</v>
      </c>
      <c r="C4875">
        <v>24</v>
      </c>
      <c r="D4875" t="s">
        <v>9</v>
      </c>
      <c r="E4875" t="s">
        <v>25</v>
      </c>
      <c r="F4875" t="s">
        <v>30</v>
      </c>
      <c r="G4875" s="6">
        <f>VLOOKUP(F4875,S$11:$T$15, 2, FALSE)</f>
        <v>2496.7676064257025</v>
      </c>
      <c r="H4875" t="s">
        <v>37</v>
      </c>
      <c r="I4875" s="2">
        <v>168.38</v>
      </c>
      <c r="J4875" t="str">
        <f t="shared" si="688"/>
        <v>18-39</v>
      </c>
      <c r="K4875" s="2">
        <f t="shared" si="684"/>
        <v>185.21800000000002</v>
      </c>
      <c r="L4875" s="2">
        <f t="shared" si="689"/>
        <v>185</v>
      </c>
      <c r="M4875" s="2">
        <f t="shared" si="690"/>
        <v>186</v>
      </c>
      <c r="N4875" s="2">
        <f t="shared" si="691"/>
        <v>185</v>
      </c>
      <c r="O4875">
        <f t="shared" si="685"/>
        <v>2023</v>
      </c>
      <c r="P4875" t="str">
        <f t="shared" si="686"/>
        <v>Nov</v>
      </c>
      <c r="Q4875" t="str">
        <f t="shared" si="687"/>
        <v>Nov-2023</v>
      </c>
      <c r="R4875" s="2" t="str">
        <f t="shared" si="692"/>
        <v>ADULTS</v>
      </c>
    </row>
    <row r="4876" spans="1:18" x14ac:dyDescent="0.35">
      <c r="A4876" s="1">
        <v>44942</v>
      </c>
      <c r="B4876" t="s">
        <v>4908</v>
      </c>
      <c r="C4876">
        <v>51</v>
      </c>
      <c r="D4876" t="s">
        <v>14</v>
      </c>
      <c r="E4876" t="s">
        <v>10</v>
      </c>
      <c r="F4876" t="s">
        <v>16</v>
      </c>
      <c r="G4876" s="6">
        <f>VLOOKUP(F4876,S$11:$T$15, 2, FALSE)</f>
        <v>2509.1716796874998</v>
      </c>
      <c r="H4876" t="s">
        <v>40</v>
      </c>
      <c r="I4876" s="2">
        <v>3995.85</v>
      </c>
      <c r="J4876" t="str">
        <f t="shared" si="688"/>
        <v>40-59</v>
      </c>
      <c r="K4876" s="2">
        <f t="shared" si="684"/>
        <v>4395.4350000000004</v>
      </c>
      <c r="L4876" s="2">
        <f t="shared" si="689"/>
        <v>4395</v>
      </c>
      <c r="M4876" s="2">
        <f t="shared" si="690"/>
        <v>4396</v>
      </c>
      <c r="N4876" s="2">
        <f t="shared" si="691"/>
        <v>4395</v>
      </c>
      <c r="O4876">
        <f t="shared" si="685"/>
        <v>2023</v>
      </c>
      <c r="P4876" t="str">
        <f t="shared" si="686"/>
        <v>Jan</v>
      </c>
      <c r="Q4876" t="str">
        <f t="shared" si="687"/>
        <v>Jan-2023</v>
      </c>
      <c r="R4876" s="2" t="str">
        <f t="shared" si="692"/>
        <v>ADULTS</v>
      </c>
    </row>
    <row r="4877" spans="1:18" x14ac:dyDescent="0.35">
      <c r="A4877" s="1">
        <v>45004</v>
      </c>
      <c r="B4877" t="s">
        <v>4909</v>
      </c>
      <c r="C4877">
        <v>10</v>
      </c>
      <c r="D4877" t="s">
        <v>9</v>
      </c>
      <c r="E4877" t="s">
        <v>15</v>
      </c>
      <c r="F4877" t="s">
        <v>16</v>
      </c>
      <c r="G4877" s="6">
        <f>VLOOKUP(F4877,S$11:$T$15, 2, FALSE)</f>
        <v>2509.1716796874998</v>
      </c>
      <c r="H4877" t="s">
        <v>37</v>
      </c>
      <c r="I4877" s="2">
        <v>698.05</v>
      </c>
      <c r="J4877" t="str">
        <f t="shared" si="688"/>
        <v>0-17</v>
      </c>
      <c r="K4877" s="2">
        <f t="shared" si="684"/>
        <v>767.85500000000002</v>
      </c>
      <c r="L4877" s="2">
        <f t="shared" si="689"/>
        <v>768</v>
      </c>
      <c r="M4877" s="2">
        <f t="shared" si="690"/>
        <v>768</v>
      </c>
      <c r="N4877" s="2">
        <f t="shared" si="691"/>
        <v>767</v>
      </c>
      <c r="O4877">
        <f t="shared" si="685"/>
        <v>2023</v>
      </c>
      <c r="P4877" t="str">
        <f t="shared" si="686"/>
        <v>Mar</v>
      </c>
      <c r="Q4877" t="str">
        <f t="shared" si="687"/>
        <v>Mar-2023</v>
      </c>
      <c r="R4877" s="2" t="str">
        <f t="shared" si="692"/>
        <v>CHILDREN</v>
      </c>
    </row>
    <row r="4878" spans="1:18" x14ac:dyDescent="0.35">
      <c r="A4878" s="1">
        <v>44984</v>
      </c>
      <c r="B4878" t="s">
        <v>4910</v>
      </c>
      <c r="C4878">
        <v>9</v>
      </c>
      <c r="D4878" t="s">
        <v>14</v>
      </c>
      <c r="E4878" t="s">
        <v>33</v>
      </c>
      <c r="F4878" t="s">
        <v>23</v>
      </c>
      <c r="G4878" s="6">
        <f>VLOOKUP(F4878,S$11:$T$15, 2, FALSE)</f>
        <v>2440.2966694490819</v>
      </c>
      <c r="H4878" t="s">
        <v>17</v>
      </c>
      <c r="I4878" s="2">
        <v>4111.3100000000004</v>
      </c>
      <c r="J4878" t="str">
        <f t="shared" si="688"/>
        <v>0-17</v>
      </c>
      <c r="K4878" s="2">
        <f t="shared" si="684"/>
        <v>4522.4410000000007</v>
      </c>
      <c r="L4878" s="2">
        <f t="shared" si="689"/>
        <v>4522</v>
      </c>
      <c r="M4878" s="2">
        <f t="shared" si="690"/>
        <v>4523</v>
      </c>
      <c r="N4878" s="2">
        <f t="shared" si="691"/>
        <v>4522</v>
      </c>
      <c r="O4878">
        <f t="shared" si="685"/>
        <v>2023</v>
      </c>
      <c r="P4878" t="str">
        <f t="shared" si="686"/>
        <v>Feb</v>
      </c>
      <c r="Q4878" t="str">
        <f t="shared" si="687"/>
        <v>Feb-2023</v>
      </c>
      <c r="R4878" s="2" t="str">
        <f t="shared" si="692"/>
        <v>CHILDREN</v>
      </c>
    </row>
    <row r="4879" spans="1:18" x14ac:dyDescent="0.35">
      <c r="A4879" s="1">
        <v>44778</v>
      </c>
      <c r="B4879" t="s">
        <v>4911</v>
      </c>
      <c r="C4879">
        <v>23</v>
      </c>
      <c r="D4879" t="s">
        <v>21</v>
      </c>
      <c r="E4879" t="s">
        <v>10</v>
      </c>
      <c r="F4879" t="s">
        <v>23</v>
      </c>
      <c r="G4879" s="6">
        <f>VLOOKUP(F4879,S$11:$T$15, 2, FALSE)</f>
        <v>2440.2966694490819</v>
      </c>
      <c r="H4879" t="s">
        <v>37</v>
      </c>
      <c r="I4879" s="2">
        <v>535.25</v>
      </c>
      <c r="J4879" t="str">
        <f t="shared" si="688"/>
        <v>18-39</v>
      </c>
      <c r="K4879" s="2">
        <f t="shared" si="684"/>
        <v>588.77500000000009</v>
      </c>
      <c r="L4879" s="2">
        <f t="shared" si="689"/>
        <v>589</v>
      </c>
      <c r="M4879" s="2">
        <f t="shared" si="690"/>
        <v>589</v>
      </c>
      <c r="N4879" s="2">
        <f t="shared" si="691"/>
        <v>588</v>
      </c>
      <c r="O4879">
        <f t="shared" si="685"/>
        <v>2022</v>
      </c>
      <c r="P4879" t="str">
        <f t="shared" si="686"/>
        <v>Aug</v>
      </c>
      <c r="Q4879" t="str">
        <f t="shared" si="687"/>
        <v>Aug-2022</v>
      </c>
      <c r="R4879" s="2" t="str">
        <f t="shared" si="692"/>
        <v>ADULTS</v>
      </c>
    </row>
    <row r="4880" spans="1:18" x14ac:dyDescent="0.35">
      <c r="A4880" s="1">
        <v>44946</v>
      </c>
      <c r="B4880" t="s">
        <v>4912</v>
      </c>
      <c r="C4880">
        <v>51</v>
      </c>
      <c r="D4880" t="s">
        <v>9</v>
      </c>
      <c r="E4880" t="s">
        <v>33</v>
      </c>
      <c r="F4880" t="s">
        <v>30</v>
      </c>
      <c r="G4880" s="6">
        <f>VLOOKUP(F4880,S$11:$T$15, 2, FALSE)</f>
        <v>2496.7676064257025</v>
      </c>
      <c r="H4880" t="s">
        <v>17</v>
      </c>
      <c r="I4880" s="2">
        <v>4803.76</v>
      </c>
      <c r="J4880" t="str">
        <f t="shared" si="688"/>
        <v>40-59</v>
      </c>
      <c r="K4880" s="2">
        <f t="shared" si="684"/>
        <v>5284.1360000000004</v>
      </c>
      <c r="L4880" s="2">
        <f t="shared" si="689"/>
        <v>5284</v>
      </c>
      <c r="M4880" s="2">
        <f t="shared" si="690"/>
        <v>5285</v>
      </c>
      <c r="N4880" s="2">
        <f t="shared" si="691"/>
        <v>5284</v>
      </c>
      <c r="O4880">
        <f t="shared" si="685"/>
        <v>2023</v>
      </c>
      <c r="P4880" t="str">
        <f t="shared" si="686"/>
        <v>Jan</v>
      </c>
      <c r="Q4880" t="str">
        <f t="shared" si="687"/>
        <v>Jan-2023</v>
      </c>
      <c r="R4880" s="2" t="str">
        <f t="shared" si="692"/>
        <v>ADULTS</v>
      </c>
    </row>
    <row r="4881" spans="1:18" x14ac:dyDescent="0.35">
      <c r="A4881" s="1">
        <v>45184</v>
      </c>
      <c r="B4881" t="s">
        <v>4913</v>
      </c>
      <c r="C4881">
        <v>38</v>
      </c>
      <c r="D4881" t="s">
        <v>9</v>
      </c>
      <c r="E4881" t="s">
        <v>27</v>
      </c>
      <c r="F4881" t="s">
        <v>23</v>
      </c>
      <c r="G4881" s="6">
        <f>VLOOKUP(F4881,S$11:$T$15, 2, FALSE)</f>
        <v>2440.2966694490819</v>
      </c>
      <c r="H4881" t="s">
        <v>40</v>
      </c>
      <c r="I4881" s="2">
        <v>3803.54</v>
      </c>
      <c r="J4881" t="str">
        <f t="shared" si="688"/>
        <v>18-39</v>
      </c>
      <c r="K4881" s="2">
        <f t="shared" si="684"/>
        <v>4183.8940000000002</v>
      </c>
      <c r="L4881" s="2">
        <f t="shared" si="689"/>
        <v>4184</v>
      </c>
      <c r="M4881" s="2">
        <f t="shared" si="690"/>
        <v>4184</v>
      </c>
      <c r="N4881" s="2">
        <f t="shared" si="691"/>
        <v>4183</v>
      </c>
      <c r="O4881">
        <f t="shared" si="685"/>
        <v>2023</v>
      </c>
      <c r="P4881" t="str">
        <f t="shared" si="686"/>
        <v>Sep</v>
      </c>
      <c r="Q4881" t="str">
        <f t="shared" si="687"/>
        <v>Sep-2023</v>
      </c>
      <c r="R4881" s="2" t="str">
        <f t="shared" si="692"/>
        <v>ADULTS</v>
      </c>
    </row>
    <row r="4882" spans="1:18" x14ac:dyDescent="0.35">
      <c r="A4882" s="1">
        <v>45212</v>
      </c>
      <c r="B4882" t="s">
        <v>4914</v>
      </c>
      <c r="C4882">
        <v>11</v>
      </c>
      <c r="D4882" t="s">
        <v>21</v>
      </c>
      <c r="E4882" t="s">
        <v>19</v>
      </c>
      <c r="F4882" t="s">
        <v>30</v>
      </c>
      <c r="G4882" s="6">
        <f>VLOOKUP(F4882,S$11:$T$15, 2, FALSE)</f>
        <v>2496.7676064257025</v>
      </c>
      <c r="H4882" t="s">
        <v>12</v>
      </c>
      <c r="I4882" s="2">
        <v>2155.33</v>
      </c>
      <c r="J4882" t="str">
        <f t="shared" si="688"/>
        <v>0-17</v>
      </c>
      <c r="K4882" s="2">
        <f t="shared" si="684"/>
        <v>2370.8630000000003</v>
      </c>
      <c r="L4882" s="2">
        <f t="shared" si="689"/>
        <v>2371</v>
      </c>
      <c r="M4882" s="2">
        <f t="shared" si="690"/>
        <v>2371</v>
      </c>
      <c r="N4882" s="2">
        <f t="shared" si="691"/>
        <v>2370</v>
      </c>
      <c r="O4882">
        <f t="shared" si="685"/>
        <v>2023</v>
      </c>
      <c r="P4882" t="str">
        <f t="shared" si="686"/>
        <v>Oct</v>
      </c>
      <c r="Q4882" t="str">
        <f t="shared" si="687"/>
        <v>Oct-2023</v>
      </c>
      <c r="R4882" s="2" t="str">
        <f t="shared" si="692"/>
        <v>CHILDREN</v>
      </c>
    </row>
    <row r="4883" spans="1:18" x14ac:dyDescent="0.35">
      <c r="A4883" s="1">
        <v>45059</v>
      </c>
      <c r="B4883" t="s">
        <v>4915</v>
      </c>
      <c r="C4883">
        <v>73</v>
      </c>
      <c r="D4883" t="s">
        <v>14</v>
      </c>
      <c r="E4883" t="s">
        <v>35</v>
      </c>
      <c r="F4883" t="s">
        <v>30</v>
      </c>
      <c r="G4883" s="6">
        <f>VLOOKUP(F4883,S$11:$T$15, 2, FALSE)</f>
        <v>2496.7676064257025</v>
      </c>
      <c r="H4883" t="s">
        <v>17</v>
      </c>
      <c r="I4883" s="2">
        <v>3361.81</v>
      </c>
      <c r="J4883" t="str">
        <f t="shared" si="688"/>
        <v>&gt;59</v>
      </c>
      <c r="K4883" s="2">
        <f t="shared" si="684"/>
        <v>3697.9910000000004</v>
      </c>
      <c r="L4883" s="2">
        <f t="shared" si="689"/>
        <v>3698</v>
      </c>
      <c r="M4883" s="2">
        <f t="shared" si="690"/>
        <v>3698</v>
      </c>
      <c r="N4883" s="2">
        <f t="shared" si="691"/>
        <v>3697</v>
      </c>
      <c r="O4883">
        <f t="shared" si="685"/>
        <v>2023</v>
      </c>
      <c r="P4883" t="str">
        <f t="shared" si="686"/>
        <v>May</v>
      </c>
      <c r="Q4883" t="str">
        <f t="shared" si="687"/>
        <v>May-2023</v>
      </c>
      <c r="R4883" s="2" t="str">
        <f t="shared" si="692"/>
        <v>ADULTS</v>
      </c>
    </row>
    <row r="4884" spans="1:18" x14ac:dyDescent="0.35">
      <c r="A4884" s="1">
        <v>45196</v>
      </c>
      <c r="B4884" t="s">
        <v>4916</v>
      </c>
      <c r="C4884">
        <v>14</v>
      </c>
      <c r="D4884" t="s">
        <v>9</v>
      </c>
      <c r="E4884" t="s">
        <v>19</v>
      </c>
      <c r="F4884" t="s">
        <v>11</v>
      </c>
      <c r="G4884" s="6">
        <f>VLOOKUP(F4884,S$11:$T$15, 2, FALSE)</f>
        <v>2503.6022787783868</v>
      </c>
      <c r="H4884" t="s">
        <v>17</v>
      </c>
      <c r="I4884" s="2">
        <v>2283.69</v>
      </c>
      <c r="J4884" t="str">
        <f t="shared" si="688"/>
        <v>0-17</v>
      </c>
      <c r="K4884" s="2">
        <f t="shared" si="684"/>
        <v>2512.0590000000002</v>
      </c>
      <c r="L4884" s="2">
        <f t="shared" si="689"/>
        <v>2512</v>
      </c>
      <c r="M4884" s="2">
        <f t="shared" si="690"/>
        <v>2513</v>
      </c>
      <c r="N4884" s="2">
        <f t="shared" si="691"/>
        <v>2512</v>
      </c>
      <c r="O4884">
        <f t="shared" si="685"/>
        <v>2023</v>
      </c>
      <c r="P4884" t="str">
        <f t="shared" si="686"/>
        <v>Sep</v>
      </c>
      <c r="Q4884" t="str">
        <f t="shared" si="687"/>
        <v>Sep-2023</v>
      </c>
      <c r="R4884" s="2" t="str">
        <f t="shared" si="692"/>
        <v>CHILDREN</v>
      </c>
    </row>
    <row r="4885" spans="1:18" x14ac:dyDescent="0.35">
      <c r="A4885" s="1">
        <v>45268</v>
      </c>
      <c r="B4885" t="s">
        <v>4917</v>
      </c>
      <c r="C4885">
        <v>16</v>
      </c>
      <c r="D4885" t="s">
        <v>21</v>
      </c>
      <c r="E4885" t="s">
        <v>35</v>
      </c>
      <c r="F4885" t="s">
        <v>23</v>
      </c>
      <c r="G4885" s="6">
        <f>VLOOKUP(F4885,S$11:$T$15, 2, FALSE)</f>
        <v>2440.2966694490819</v>
      </c>
      <c r="H4885" t="s">
        <v>17</v>
      </c>
      <c r="I4885" s="2">
        <v>3686.02</v>
      </c>
      <c r="J4885" t="str">
        <f t="shared" si="688"/>
        <v>0-17</v>
      </c>
      <c r="K4885" s="2">
        <f t="shared" si="684"/>
        <v>4054.6220000000003</v>
      </c>
      <c r="L4885" s="2">
        <f t="shared" si="689"/>
        <v>4055</v>
      </c>
      <c r="M4885" s="2">
        <f t="shared" si="690"/>
        <v>4055</v>
      </c>
      <c r="N4885" s="2">
        <f t="shared" si="691"/>
        <v>4054</v>
      </c>
      <c r="O4885">
        <f t="shared" si="685"/>
        <v>2023</v>
      </c>
      <c r="P4885" t="str">
        <f t="shared" si="686"/>
        <v>Dec</v>
      </c>
      <c r="Q4885" t="str">
        <f t="shared" si="687"/>
        <v>Dec-2023</v>
      </c>
      <c r="R4885" s="2" t="str">
        <f t="shared" si="692"/>
        <v>CHILDREN</v>
      </c>
    </row>
    <row r="4886" spans="1:18" x14ac:dyDescent="0.35">
      <c r="A4886" s="1">
        <v>44813</v>
      </c>
      <c r="B4886" t="s">
        <v>4918</v>
      </c>
      <c r="C4886">
        <v>80</v>
      </c>
      <c r="D4886" t="s">
        <v>9</v>
      </c>
      <c r="E4886" t="s">
        <v>25</v>
      </c>
      <c r="F4886" t="s">
        <v>16</v>
      </c>
      <c r="G4886" s="6">
        <f>VLOOKUP(F4886,S$11:$T$15, 2, FALSE)</f>
        <v>2509.1716796874998</v>
      </c>
      <c r="H4886" t="s">
        <v>37</v>
      </c>
      <c r="I4886" s="2">
        <v>3746.93</v>
      </c>
      <c r="J4886" t="str">
        <f t="shared" si="688"/>
        <v>&gt;59</v>
      </c>
      <c r="K4886" s="2">
        <f t="shared" si="684"/>
        <v>4121.6230000000005</v>
      </c>
      <c r="L4886" s="2">
        <f t="shared" si="689"/>
        <v>4122</v>
      </c>
      <c r="M4886" s="2">
        <f t="shared" si="690"/>
        <v>4122</v>
      </c>
      <c r="N4886" s="2">
        <f t="shared" si="691"/>
        <v>4121</v>
      </c>
      <c r="O4886">
        <f t="shared" si="685"/>
        <v>2022</v>
      </c>
      <c r="P4886" t="str">
        <f t="shared" si="686"/>
        <v>Sep</v>
      </c>
      <c r="Q4886" t="str">
        <f t="shared" si="687"/>
        <v>Sep-2022</v>
      </c>
      <c r="R4886" s="2" t="str">
        <f t="shared" si="692"/>
        <v>ADULTS</v>
      </c>
    </row>
    <row r="4887" spans="1:18" x14ac:dyDescent="0.35">
      <c r="A4887" s="1">
        <v>45279</v>
      </c>
      <c r="B4887" t="s">
        <v>4919</v>
      </c>
      <c r="C4887">
        <v>36</v>
      </c>
      <c r="D4887" t="s">
        <v>9</v>
      </c>
      <c r="E4887" t="s">
        <v>33</v>
      </c>
      <c r="F4887" t="s">
        <v>23</v>
      </c>
      <c r="G4887" s="6">
        <f>VLOOKUP(F4887,S$11:$T$15, 2, FALSE)</f>
        <v>2440.2966694490819</v>
      </c>
      <c r="H4887" t="s">
        <v>12</v>
      </c>
      <c r="I4887" s="2">
        <v>2418.61</v>
      </c>
      <c r="J4887" t="str">
        <f t="shared" si="688"/>
        <v>18-39</v>
      </c>
      <c r="K4887" s="2">
        <f t="shared" si="684"/>
        <v>2660.4710000000005</v>
      </c>
      <c r="L4887" s="2">
        <f t="shared" si="689"/>
        <v>2660</v>
      </c>
      <c r="M4887" s="2">
        <f t="shared" si="690"/>
        <v>2661</v>
      </c>
      <c r="N4887" s="2">
        <f t="shared" si="691"/>
        <v>2660</v>
      </c>
      <c r="O4887">
        <f t="shared" si="685"/>
        <v>2023</v>
      </c>
      <c r="P4887" t="str">
        <f t="shared" si="686"/>
        <v>Dec</v>
      </c>
      <c r="Q4887" t="str">
        <f t="shared" si="687"/>
        <v>Dec-2023</v>
      </c>
      <c r="R4887" s="2" t="str">
        <f t="shared" si="692"/>
        <v>ADULTS</v>
      </c>
    </row>
    <row r="4888" spans="1:18" x14ac:dyDescent="0.35">
      <c r="A4888" s="1">
        <v>44735</v>
      </c>
      <c r="B4888" t="s">
        <v>4920</v>
      </c>
      <c r="C4888">
        <v>90</v>
      </c>
      <c r="D4888" t="s">
        <v>21</v>
      </c>
      <c r="E4888" t="s">
        <v>15</v>
      </c>
      <c r="F4888" t="s">
        <v>30</v>
      </c>
      <c r="G4888" s="6">
        <f>VLOOKUP(F4888,S$11:$T$15, 2, FALSE)</f>
        <v>2496.7676064257025</v>
      </c>
      <c r="H4888" t="s">
        <v>40</v>
      </c>
      <c r="I4888" s="2">
        <v>2107.88</v>
      </c>
      <c r="J4888" t="str">
        <f t="shared" si="688"/>
        <v>&gt;59</v>
      </c>
      <c r="K4888" s="2">
        <f t="shared" si="684"/>
        <v>2318.6680000000001</v>
      </c>
      <c r="L4888" s="2">
        <f t="shared" si="689"/>
        <v>2319</v>
      </c>
      <c r="M4888" s="2">
        <f t="shared" si="690"/>
        <v>2319</v>
      </c>
      <c r="N4888" s="2">
        <f t="shared" si="691"/>
        <v>2318</v>
      </c>
      <c r="O4888">
        <f t="shared" si="685"/>
        <v>2022</v>
      </c>
      <c r="P4888" t="str">
        <f t="shared" si="686"/>
        <v>Jun</v>
      </c>
      <c r="Q4888" t="str">
        <f t="shared" si="687"/>
        <v>Jun-2022</v>
      </c>
      <c r="R4888" s="2" t="str">
        <f t="shared" si="692"/>
        <v>ADULTS</v>
      </c>
    </row>
    <row r="4889" spans="1:18" x14ac:dyDescent="0.35">
      <c r="A4889" s="1">
        <v>44801</v>
      </c>
      <c r="B4889" t="s">
        <v>4921</v>
      </c>
      <c r="C4889">
        <v>71</v>
      </c>
      <c r="D4889" t="s">
        <v>21</v>
      </c>
      <c r="E4889" t="s">
        <v>25</v>
      </c>
      <c r="F4889" t="s">
        <v>30</v>
      </c>
      <c r="G4889" s="6">
        <f>VLOOKUP(F4889,S$11:$T$15, 2, FALSE)</f>
        <v>2496.7676064257025</v>
      </c>
      <c r="H4889" t="s">
        <v>28</v>
      </c>
      <c r="I4889" s="2">
        <v>556.54</v>
      </c>
      <c r="J4889" t="str">
        <f t="shared" si="688"/>
        <v>&gt;59</v>
      </c>
      <c r="K4889" s="2">
        <f t="shared" si="684"/>
        <v>612.19399999999996</v>
      </c>
      <c r="L4889" s="2">
        <f t="shared" si="689"/>
        <v>612</v>
      </c>
      <c r="M4889" s="2">
        <f t="shared" si="690"/>
        <v>613</v>
      </c>
      <c r="N4889" s="2">
        <f t="shared" si="691"/>
        <v>612</v>
      </c>
      <c r="O4889">
        <f t="shared" si="685"/>
        <v>2022</v>
      </c>
      <c r="P4889" t="str">
        <f t="shared" si="686"/>
        <v>Aug</v>
      </c>
      <c r="Q4889" t="str">
        <f t="shared" si="687"/>
        <v>Aug-2022</v>
      </c>
      <c r="R4889" s="2" t="str">
        <f t="shared" si="692"/>
        <v>ADULTS</v>
      </c>
    </row>
    <row r="4890" spans="1:18" x14ac:dyDescent="0.35">
      <c r="A4890" s="1">
        <v>45114</v>
      </c>
      <c r="B4890" t="s">
        <v>4922</v>
      </c>
      <c r="C4890">
        <v>99</v>
      </c>
      <c r="D4890" t="s">
        <v>9</v>
      </c>
      <c r="E4890" t="s">
        <v>10</v>
      </c>
      <c r="F4890" t="s">
        <v>30</v>
      </c>
      <c r="G4890" s="6">
        <f>VLOOKUP(F4890,S$11:$T$15, 2, FALSE)</f>
        <v>2496.7676064257025</v>
      </c>
      <c r="H4890" t="s">
        <v>40</v>
      </c>
      <c r="I4890" s="2">
        <v>3392.94</v>
      </c>
      <c r="J4890" t="str">
        <f t="shared" si="688"/>
        <v>&gt;59</v>
      </c>
      <c r="K4890" s="2">
        <f t="shared" si="684"/>
        <v>3732.2340000000004</v>
      </c>
      <c r="L4890" s="2">
        <f t="shared" si="689"/>
        <v>3732</v>
      </c>
      <c r="M4890" s="2">
        <f t="shared" si="690"/>
        <v>3733</v>
      </c>
      <c r="N4890" s="2">
        <f t="shared" si="691"/>
        <v>3732</v>
      </c>
      <c r="O4890">
        <f t="shared" si="685"/>
        <v>2023</v>
      </c>
      <c r="P4890" t="str">
        <f t="shared" si="686"/>
        <v>Jul</v>
      </c>
      <c r="Q4890" t="str">
        <f t="shared" si="687"/>
        <v>Jul-2023</v>
      </c>
      <c r="R4890" s="2" t="str">
        <f t="shared" si="692"/>
        <v>ADULTS</v>
      </c>
    </row>
    <row r="4891" spans="1:18" x14ac:dyDescent="0.35">
      <c r="A4891" s="1">
        <v>44982</v>
      </c>
      <c r="B4891" t="s">
        <v>4923</v>
      </c>
      <c r="C4891">
        <v>18</v>
      </c>
      <c r="D4891" t="s">
        <v>9</v>
      </c>
      <c r="E4891" t="s">
        <v>22</v>
      </c>
      <c r="F4891" t="s">
        <v>11</v>
      </c>
      <c r="G4891" s="6">
        <f>VLOOKUP(F4891,S$11:$T$15, 2, FALSE)</f>
        <v>2503.6022787783868</v>
      </c>
      <c r="H4891" t="s">
        <v>12</v>
      </c>
      <c r="I4891" s="2">
        <v>2665.88</v>
      </c>
      <c r="J4891" t="str">
        <f t="shared" si="688"/>
        <v>18-39</v>
      </c>
      <c r="K4891" s="2">
        <f t="shared" si="684"/>
        <v>2932.4680000000003</v>
      </c>
      <c r="L4891" s="2">
        <f t="shared" si="689"/>
        <v>2932</v>
      </c>
      <c r="M4891" s="2">
        <f t="shared" si="690"/>
        <v>2933</v>
      </c>
      <c r="N4891" s="2">
        <f t="shared" si="691"/>
        <v>2932</v>
      </c>
      <c r="O4891">
        <f t="shared" si="685"/>
        <v>2023</v>
      </c>
      <c r="P4891" t="str">
        <f t="shared" si="686"/>
        <v>Feb</v>
      </c>
      <c r="Q4891" t="str">
        <f t="shared" si="687"/>
        <v>Feb-2023</v>
      </c>
      <c r="R4891" s="2" t="str">
        <f t="shared" si="692"/>
        <v>ADULTS</v>
      </c>
    </row>
    <row r="4892" spans="1:18" x14ac:dyDescent="0.35">
      <c r="A4892" s="1">
        <v>44941</v>
      </c>
      <c r="B4892" t="s">
        <v>4924</v>
      </c>
      <c r="C4892">
        <v>88</v>
      </c>
      <c r="D4892" t="s">
        <v>14</v>
      </c>
      <c r="E4892" t="s">
        <v>33</v>
      </c>
      <c r="F4892" t="s">
        <v>16</v>
      </c>
      <c r="G4892" s="6">
        <f>VLOOKUP(F4892,S$11:$T$15, 2, FALSE)</f>
        <v>2509.1716796874998</v>
      </c>
      <c r="H4892" t="s">
        <v>28</v>
      </c>
      <c r="I4892" s="2">
        <v>328.94</v>
      </c>
      <c r="J4892" t="str">
        <f t="shared" si="688"/>
        <v>&gt;59</v>
      </c>
      <c r="K4892" s="2">
        <f t="shared" si="684"/>
        <v>361.834</v>
      </c>
      <c r="L4892" s="2">
        <f t="shared" si="689"/>
        <v>362</v>
      </c>
      <c r="M4892" s="2">
        <f t="shared" si="690"/>
        <v>362</v>
      </c>
      <c r="N4892" s="2">
        <f t="shared" si="691"/>
        <v>361</v>
      </c>
      <c r="O4892">
        <f t="shared" si="685"/>
        <v>2023</v>
      </c>
      <c r="P4892" t="str">
        <f t="shared" si="686"/>
        <v>Jan</v>
      </c>
      <c r="Q4892" t="str">
        <f t="shared" si="687"/>
        <v>Jan-2023</v>
      </c>
      <c r="R4892" s="2" t="str">
        <f t="shared" si="692"/>
        <v>ADULTS</v>
      </c>
    </row>
    <row r="4893" spans="1:18" x14ac:dyDescent="0.35">
      <c r="A4893" s="1">
        <v>44817</v>
      </c>
      <c r="B4893" t="s">
        <v>4925</v>
      </c>
      <c r="C4893">
        <v>24</v>
      </c>
      <c r="D4893" t="s">
        <v>9</v>
      </c>
      <c r="E4893" t="s">
        <v>33</v>
      </c>
      <c r="F4893" t="s">
        <v>11</v>
      </c>
      <c r="G4893" s="6">
        <f>VLOOKUP(F4893,S$11:$T$15, 2, FALSE)</f>
        <v>2503.6022787783868</v>
      </c>
      <c r="H4893" t="s">
        <v>17</v>
      </c>
      <c r="I4893" s="2">
        <v>93.05</v>
      </c>
      <c r="J4893" t="str">
        <f t="shared" si="688"/>
        <v>18-39</v>
      </c>
      <c r="K4893" s="2">
        <f t="shared" si="684"/>
        <v>102.355</v>
      </c>
      <c r="L4893" s="2">
        <f t="shared" si="689"/>
        <v>102</v>
      </c>
      <c r="M4893" s="2">
        <f t="shared" si="690"/>
        <v>103</v>
      </c>
      <c r="N4893" s="2">
        <f t="shared" si="691"/>
        <v>102</v>
      </c>
      <c r="O4893">
        <f t="shared" si="685"/>
        <v>2022</v>
      </c>
      <c r="P4893" t="str">
        <f t="shared" si="686"/>
        <v>Sep</v>
      </c>
      <c r="Q4893" t="str">
        <f t="shared" si="687"/>
        <v>Sep-2022</v>
      </c>
      <c r="R4893" s="2" t="str">
        <f t="shared" si="692"/>
        <v>ADULTS</v>
      </c>
    </row>
    <row r="4894" spans="1:18" x14ac:dyDescent="0.35">
      <c r="A4894" s="1">
        <v>44934</v>
      </c>
      <c r="B4894" t="s">
        <v>4926</v>
      </c>
      <c r="C4894">
        <v>9</v>
      </c>
      <c r="D4894" t="s">
        <v>14</v>
      </c>
      <c r="E4894" t="s">
        <v>22</v>
      </c>
      <c r="F4894" t="s">
        <v>23</v>
      </c>
      <c r="G4894" s="6">
        <f>VLOOKUP(F4894,S$11:$T$15, 2, FALSE)</f>
        <v>2440.2966694490819</v>
      </c>
      <c r="H4894" t="s">
        <v>17</v>
      </c>
      <c r="I4894" s="2">
        <v>3777.85</v>
      </c>
      <c r="J4894" t="str">
        <f t="shared" si="688"/>
        <v>0-17</v>
      </c>
      <c r="K4894" s="2">
        <f t="shared" si="684"/>
        <v>4155.6350000000002</v>
      </c>
      <c r="L4894" s="2">
        <f t="shared" si="689"/>
        <v>4156</v>
      </c>
      <c r="M4894" s="2">
        <f t="shared" si="690"/>
        <v>4156</v>
      </c>
      <c r="N4894" s="2">
        <f t="shared" si="691"/>
        <v>4155</v>
      </c>
      <c r="O4894">
        <f t="shared" si="685"/>
        <v>2023</v>
      </c>
      <c r="P4894" t="str">
        <f t="shared" si="686"/>
        <v>Jan</v>
      </c>
      <c r="Q4894" t="str">
        <f t="shared" si="687"/>
        <v>Jan-2023</v>
      </c>
      <c r="R4894" s="2" t="str">
        <f t="shared" si="692"/>
        <v>CHILDREN</v>
      </c>
    </row>
    <row r="4895" spans="1:18" x14ac:dyDescent="0.35">
      <c r="A4895" s="1">
        <v>44873</v>
      </c>
      <c r="B4895" t="s">
        <v>4927</v>
      </c>
      <c r="C4895">
        <v>84</v>
      </c>
      <c r="D4895" t="s">
        <v>9</v>
      </c>
      <c r="E4895" t="s">
        <v>19</v>
      </c>
      <c r="F4895" t="s">
        <v>30</v>
      </c>
      <c r="G4895" s="6">
        <f>VLOOKUP(F4895,S$11:$T$15, 2, FALSE)</f>
        <v>2496.7676064257025</v>
      </c>
      <c r="H4895" t="s">
        <v>17</v>
      </c>
      <c r="I4895" s="2">
        <v>3864.04</v>
      </c>
      <c r="J4895" t="str">
        <f t="shared" si="688"/>
        <v>&gt;59</v>
      </c>
      <c r="K4895" s="2">
        <f t="shared" si="684"/>
        <v>4250.4440000000004</v>
      </c>
      <c r="L4895" s="2">
        <f t="shared" si="689"/>
        <v>4250</v>
      </c>
      <c r="M4895" s="2">
        <f t="shared" si="690"/>
        <v>4251</v>
      </c>
      <c r="N4895" s="2">
        <f t="shared" si="691"/>
        <v>4250</v>
      </c>
      <c r="O4895">
        <f t="shared" si="685"/>
        <v>2022</v>
      </c>
      <c r="P4895" t="str">
        <f t="shared" si="686"/>
        <v>Nov</v>
      </c>
      <c r="Q4895" t="str">
        <f t="shared" si="687"/>
        <v>Nov-2022</v>
      </c>
      <c r="R4895" s="2" t="str">
        <f t="shared" si="692"/>
        <v>ADULTS</v>
      </c>
    </row>
    <row r="4896" spans="1:18" x14ac:dyDescent="0.35">
      <c r="A4896" s="1">
        <v>44574</v>
      </c>
      <c r="B4896" t="s">
        <v>4928</v>
      </c>
      <c r="C4896">
        <v>10</v>
      </c>
      <c r="D4896" t="s">
        <v>14</v>
      </c>
      <c r="E4896" t="s">
        <v>22</v>
      </c>
      <c r="F4896" t="s">
        <v>16</v>
      </c>
      <c r="G4896" s="6">
        <f>VLOOKUP(F4896,S$11:$T$15, 2, FALSE)</f>
        <v>2509.1716796874998</v>
      </c>
      <c r="H4896" t="s">
        <v>12</v>
      </c>
      <c r="I4896" s="2">
        <v>3857.77</v>
      </c>
      <c r="J4896" t="str">
        <f t="shared" si="688"/>
        <v>0-17</v>
      </c>
      <c r="K4896" s="2">
        <f t="shared" si="684"/>
        <v>4243.5470000000005</v>
      </c>
      <c r="L4896" s="2">
        <f t="shared" si="689"/>
        <v>4244</v>
      </c>
      <c r="M4896" s="2">
        <f t="shared" si="690"/>
        <v>4244</v>
      </c>
      <c r="N4896" s="2">
        <f t="shared" si="691"/>
        <v>4243</v>
      </c>
      <c r="O4896">
        <f t="shared" si="685"/>
        <v>2022</v>
      </c>
      <c r="P4896" t="str">
        <f t="shared" si="686"/>
        <v>Jan</v>
      </c>
      <c r="Q4896" t="str">
        <f t="shared" si="687"/>
        <v>Jan-2022</v>
      </c>
      <c r="R4896" s="2" t="str">
        <f t="shared" si="692"/>
        <v>CHILDREN</v>
      </c>
    </row>
    <row r="4897" spans="1:18" x14ac:dyDescent="0.35">
      <c r="A4897" s="1">
        <v>44791</v>
      </c>
      <c r="B4897" t="s">
        <v>4929</v>
      </c>
      <c r="C4897">
        <v>27</v>
      </c>
      <c r="D4897" t="s">
        <v>9</v>
      </c>
      <c r="E4897" t="s">
        <v>25</v>
      </c>
      <c r="F4897" t="s">
        <v>11</v>
      </c>
      <c r="G4897" s="6">
        <f>VLOOKUP(F4897,S$11:$T$15, 2, FALSE)</f>
        <v>2503.6022787783868</v>
      </c>
      <c r="H4897" t="s">
        <v>40</v>
      </c>
      <c r="I4897" s="2">
        <v>2928.21</v>
      </c>
      <c r="J4897" t="str">
        <f t="shared" si="688"/>
        <v>18-39</v>
      </c>
      <c r="K4897" s="2">
        <f t="shared" si="684"/>
        <v>3221.0310000000004</v>
      </c>
      <c r="L4897" s="2">
        <f t="shared" si="689"/>
        <v>3221</v>
      </c>
      <c r="M4897" s="2">
        <f t="shared" si="690"/>
        <v>3222</v>
      </c>
      <c r="N4897" s="2">
        <f t="shared" si="691"/>
        <v>3221</v>
      </c>
      <c r="O4897">
        <f t="shared" si="685"/>
        <v>2022</v>
      </c>
      <c r="P4897" t="str">
        <f t="shared" si="686"/>
        <v>Aug</v>
      </c>
      <c r="Q4897" t="str">
        <f t="shared" si="687"/>
        <v>Aug-2022</v>
      </c>
      <c r="R4897" s="2" t="str">
        <f t="shared" si="692"/>
        <v>ADULTS</v>
      </c>
    </row>
    <row r="4898" spans="1:18" x14ac:dyDescent="0.35">
      <c r="A4898" s="1">
        <v>44783</v>
      </c>
      <c r="B4898" t="s">
        <v>4930</v>
      </c>
      <c r="C4898">
        <v>47</v>
      </c>
      <c r="D4898" t="s">
        <v>9</v>
      </c>
      <c r="E4898" t="s">
        <v>19</v>
      </c>
      <c r="F4898" t="s">
        <v>30</v>
      </c>
      <c r="G4898" s="6">
        <f>VLOOKUP(F4898,S$11:$T$15, 2, FALSE)</f>
        <v>2496.7676064257025</v>
      </c>
      <c r="H4898" t="s">
        <v>17</v>
      </c>
      <c r="I4898" s="2">
        <v>2977.83</v>
      </c>
      <c r="J4898" t="str">
        <f t="shared" si="688"/>
        <v>40-59</v>
      </c>
      <c r="K4898" s="2">
        <f t="shared" si="684"/>
        <v>3275.6130000000003</v>
      </c>
      <c r="L4898" s="2">
        <f t="shared" si="689"/>
        <v>3276</v>
      </c>
      <c r="M4898" s="2">
        <f t="shared" si="690"/>
        <v>3276</v>
      </c>
      <c r="N4898" s="2">
        <f t="shared" si="691"/>
        <v>3275</v>
      </c>
      <c r="O4898">
        <f t="shared" si="685"/>
        <v>2022</v>
      </c>
      <c r="P4898" t="str">
        <f t="shared" si="686"/>
        <v>Aug</v>
      </c>
      <c r="Q4898" t="str">
        <f t="shared" si="687"/>
        <v>Aug-2022</v>
      </c>
      <c r="R4898" s="2" t="str">
        <f t="shared" si="692"/>
        <v>ADULTS</v>
      </c>
    </row>
    <row r="4899" spans="1:18" x14ac:dyDescent="0.35">
      <c r="A4899" s="1">
        <v>44821</v>
      </c>
      <c r="B4899" t="s">
        <v>4931</v>
      </c>
      <c r="C4899">
        <v>30</v>
      </c>
      <c r="D4899" t="s">
        <v>21</v>
      </c>
      <c r="E4899" t="s">
        <v>10</v>
      </c>
      <c r="F4899" t="s">
        <v>11</v>
      </c>
      <c r="G4899" s="6">
        <f>VLOOKUP(F4899,S$11:$T$15, 2, FALSE)</f>
        <v>2503.6022787783868</v>
      </c>
      <c r="H4899" t="s">
        <v>67</v>
      </c>
      <c r="I4899" s="2">
        <v>425.62</v>
      </c>
      <c r="J4899" t="str">
        <f t="shared" si="688"/>
        <v>18-39</v>
      </c>
      <c r="K4899" s="2">
        <f t="shared" si="684"/>
        <v>468.18200000000002</v>
      </c>
      <c r="L4899" s="2">
        <f t="shared" si="689"/>
        <v>468</v>
      </c>
      <c r="M4899" s="2">
        <f t="shared" si="690"/>
        <v>469</v>
      </c>
      <c r="N4899" s="2">
        <f t="shared" si="691"/>
        <v>468</v>
      </c>
      <c r="O4899">
        <f t="shared" si="685"/>
        <v>2022</v>
      </c>
      <c r="P4899" t="str">
        <f t="shared" si="686"/>
        <v>Sep</v>
      </c>
      <c r="Q4899" t="str">
        <f t="shared" si="687"/>
        <v>Sep-2022</v>
      </c>
      <c r="R4899" s="2" t="str">
        <f t="shared" si="692"/>
        <v>ADULTS</v>
      </c>
    </row>
    <row r="4900" spans="1:18" x14ac:dyDescent="0.35">
      <c r="A4900" s="1">
        <v>45055</v>
      </c>
      <c r="B4900" t="s">
        <v>4932</v>
      </c>
      <c r="C4900">
        <v>89</v>
      </c>
      <c r="D4900" t="s">
        <v>21</v>
      </c>
      <c r="E4900" t="s">
        <v>10</v>
      </c>
      <c r="F4900" t="s">
        <v>23</v>
      </c>
      <c r="G4900" s="6">
        <f>VLOOKUP(F4900,S$11:$T$15, 2, FALSE)</f>
        <v>2440.2966694490819</v>
      </c>
      <c r="H4900" t="s">
        <v>37</v>
      </c>
      <c r="I4900" s="2">
        <v>1803.49</v>
      </c>
      <c r="J4900" t="str">
        <f t="shared" si="688"/>
        <v>&gt;59</v>
      </c>
      <c r="K4900" s="2">
        <f t="shared" si="684"/>
        <v>1983.8390000000002</v>
      </c>
      <c r="L4900" s="2">
        <f t="shared" si="689"/>
        <v>1984</v>
      </c>
      <c r="M4900" s="2">
        <f t="shared" si="690"/>
        <v>1984</v>
      </c>
      <c r="N4900" s="2">
        <f t="shared" si="691"/>
        <v>1983</v>
      </c>
      <c r="O4900">
        <f t="shared" si="685"/>
        <v>2023</v>
      </c>
      <c r="P4900" t="str">
        <f t="shared" si="686"/>
        <v>May</v>
      </c>
      <c r="Q4900" t="str">
        <f t="shared" si="687"/>
        <v>May-2023</v>
      </c>
      <c r="R4900" s="2" t="str">
        <f t="shared" si="692"/>
        <v>ADULTS</v>
      </c>
    </row>
    <row r="4901" spans="1:18" x14ac:dyDescent="0.35">
      <c r="A4901" s="1">
        <v>44597</v>
      </c>
      <c r="B4901" t="s">
        <v>4933</v>
      </c>
      <c r="C4901">
        <v>57</v>
      </c>
      <c r="D4901" t="s">
        <v>9</v>
      </c>
      <c r="E4901" t="s">
        <v>22</v>
      </c>
      <c r="F4901" t="s">
        <v>16</v>
      </c>
      <c r="G4901" s="6">
        <f>VLOOKUP(F4901,S$11:$T$15, 2, FALSE)</f>
        <v>2509.1716796874998</v>
      </c>
      <c r="H4901" t="s">
        <v>12</v>
      </c>
      <c r="I4901" s="2">
        <v>3699.55</v>
      </c>
      <c r="J4901" t="str">
        <f t="shared" si="688"/>
        <v>40-59</v>
      </c>
      <c r="K4901" s="2">
        <f t="shared" si="684"/>
        <v>4069.5050000000006</v>
      </c>
      <c r="L4901" s="2">
        <f t="shared" si="689"/>
        <v>4070</v>
      </c>
      <c r="M4901" s="2">
        <f t="shared" si="690"/>
        <v>4070</v>
      </c>
      <c r="N4901" s="2">
        <f t="shared" si="691"/>
        <v>4069</v>
      </c>
      <c r="O4901">
        <f t="shared" si="685"/>
        <v>2022</v>
      </c>
      <c r="P4901" t="str">
        <f t="shared" si="686"/>
        <v>Feb</v>
      </c>
      <c r="Q4901" t="str">
        <f t="shared" si="687"/>
        <v>Feb-2022</v>
      </c>
      <c r="R4901" s="2" t="str">
        <f t="shared" si="692"/>
        <v>ADULTS</v>
      </c>
    </row>
    <row r="4902" spans="1:18" x14ac:dyDescent="0.35">
      <c r="A4902" s="1">
        <v>44686</v>
      </c>
      <c r="B4902" t="s">
        <v>4934</v>
      </c>
      <c r="C4902">
        <v>97</v>
      </c>
      <c r="D4902" t="s">
        <v>14</v>
      </c>
      <c r="E4902" t="s">
        <v>22</v>
      </c>
      <c r="F4902" t="s">
        <v>30</v>
      </c>
      <c r="G4902" s="6">
        <f>VLOOKUP(F4902,S$11:$T$15, 2, FALSE)</f>
        <v>2496.7676064257025</v>
      </c>
      <c r="H4902" t="s">
        <v>12</v>
      </c>
      <c r="I4902" s="2">
        <v>3596.21</v>
      </c>
      <c r="J4902" t="str">
        <f t="shared" si="688"/>
        <v>&gt;59</v>
      </c>
      <c r="K4902" s="2">
        <f t="shared" si="684"/>
        <v>3955.8310000000006</v>
      </c>
      <c r="L4902" s="2">
        <f t="shared" si="689"/>
        <v>3956</v>
      </c>
      <c r="M4902" s="2">
        <f t="shared" si="690"/>
        <v>3956</v>
      </c>
      <c r="N4902" s="2">
        <f t="shared" si="691"/>
        <v>3955</v>
      </c>
      <c r="O4902">
        <f t="shared" si="685"/>
        <v>2022</v>
      </c>
      <c r="P4902" t="str">
        <f t="shared" si="686"/>
        <v>May</v>
      </c>
      <c r="Q4902" t="str">
        <f t="shared" si="687"/>
        <v>May-2022</v>
      </c>
      <c r="R4902" s="2" t="str">
        <f t="shared" si="692"/>
        <v>ADULTS</v>
      </c>
    </row>
    <row r="4903" spans="1:18" x14ac:dyDescent="0.35">
      <c r="A4903" s="1">
        <v>44907</v>
      </c>
      <c r="B4903" t="s">
        <v>4935</v>
      </c>
      <c r="C4903">
        <v>43</v>
      </c>
      <c r="D4903" t="s">
        <v>14</v>
      </c>
      <c r="E4903" t="s">
        <v>33</v>
      </c>
      <c r="F4903" t="s">
        <v>11</v>
      </c>
      <c r="G4903" s="6">
        <f>VLOOKUP(F4903,S$11:$T$15, 2, FALSE)</f>
        <v>2503.6022787783868</v>
      </c>
      <c r="H4903" t="s">
        <v>17</v>
      </c>
      <c r="I4903" s="2">
        <v>3378.26</v>
      </c>
      <c r="J4903" t="str">
        <f t="shared" si="688"/>
        <v>40-59</v>
      </c>
      <c r="K4903" s="2">
        <f t="shared" si="684"/>
        <v>3716.0860000000007</v>
      </c>
      <c r="L4903" s="2">
        <f t="shared" si="689"/>
        <v>3716</v>
      </c>
      <c r="M4903" s="2">
        <f t="shared" si="690"/>
        <v>3717</v>
      </c>
      <c r="N4903" s="2">
        <f t="shared" si="691"/>
        <v>3716</v>
      </c>
      <c r="O4903">
        <f t="shared" si="685"/>
        <v>2022</v>
      </c>
      <c r="P4903" t="str">
        <f t="shared" si="686"/>
        <v>Dec</v>
      </c>
      <c r="Q4903" t="str">
        <f t="shared" si="687"/>
        <v>Dec-2022</v>
      </c>
      <c r="R4903" s="2" t="str">
        <f t="shared" si="692"/>
        <v>ADULTS</v>
      </c>
    </row>
    <row r="4904" spans="1:18" x14ac:dyDescent="0.35">
      <c r="A4904" s="1">
        <v>44753</v>
      </c>
      <c r="B4904" t="s">
        <v>4936</v>
      </c>
      <c r="C4904">
        <v>74</v>
      </c>
      <c r="D4904" t="s">
        <v>21</v>
      </c>
      <c r="E4904" t="s">
        <v>25</v>
      </c>
      <c r="F4904" t="s">
        <v>16</v>
      </c>
      <c r="G4904" s="6">
        <f>VLOOKUP(F4904,S$11:$T$15, 2, FALSE)</f>
        <v>2509.1716796874998</v>
      </c>
      <c r="H4904" t="s">
        <v>12</v>
      </c>
      <c r="I4904" s="2">
        <v>1820.44</v>
      </c>
      <c r="J4904" t="str">
        <f t="shared" si="688"/>
        <v>&gt;59</v>
      </c>
      <c r="K4904" s="2">
        <f t="shared" si="684"/>
        <v>2002.4840000000002</v>
      </c>
      <c r="L4904" s="2">
        <f t="shared" si="689"/>
        <v>2002</v>
      </c>
      <c r="M4904" s="2">
        <f t="shared" si="690"/>
        <v>2003</v>
      </c>
      <c r="N4904" s="2">
        <f t="shared" si="691"/>
        <v>2002</v>
      </c>
      <c r="O4904">
        <f t="shared" si="685"/>
        <v>2022</v>
      </c>
      <c r="P4904" t="str">
        <f t="shared" si="686"/>
        <v>Jul</v>
      </c>
      <c r="Q4904" t="str">
        <f t="shared" si="687"/>
        <v>Jul-2022</v>
      </c>
      <c r="R4904" s="2" t="str">
        <f t="shared" si="692"/>
        <v>ADULTS</v>
      </c>
    </row>
    <row r="4905" spans="1:18" x14ac:dyDescent="0.35">
      <c r="A4905" s="1">
        <v>45072</v>
      </c>
      <c r="B4905" t="s">
        <v>4937</v>
      </c>
      <c r="C4905">
        <v>95</v>
      </c>
      <c r="D4905" t="s">
        <v>21</v>
      </c>
      <c r="E4905" t="s">
        <v>25</v>
      </c>
      <c r="F4905" t="s">
        <v>30</v>
      </c>
      <c r="G4905" s="6">
        <f>VLOOKUP(F4905,S$11:$T$15, 2, FALSE)</f>
        <v>2496.7676064257025</v>
      </c>
      <c r="H4905" t="s">
        <v>37</v>
      </c>
      <c r="I4905" s="2">
        <v>2880.31</v>
      </c>
      <c r="J4905" t="str">
        <f t="shared" si="688"/>
        <v>&gt;59</v>
      </c>
      <c r="K4905" s="2">
        <f t="shared" si="684"/>
        <v>3168.3410000000003</v>
      </c>
      <c r="L4905" s="2">
        <f t="shared" si="689"/>
        <v>3168</v>
      </c>
      <c r="M4905" s="2">
        <f t="shared" si="690"/>
        <v>3169</v>
      </c>
      <c r="N4905" s="2">
        <f t="shared" si="691"/>
        <v>3168</v>
      </c>
      <c r="O4905">
        <f t="shared" si="685"/>
        <v>2023</v>
      </c>
      <c r="P4905" t="str">
        <f t="shared" si="686"/>
        <v>May</v>
      </c>
      <c r="Q4905" t="str">
        <f t="shared" si="687"/>
        <v>May-2023</v>
      </c>
      <c r="R4905" s="2" t="str">
        <f t="shared" si="692"/>
        <v>ADULTS</v>
      </c>
    </row>
    <row r="4906" spans="1:18" x14ac:dyDescent="0.35">
      <c r="A4906" s="1">
        <v>44791</v>
      </c>
      <c r="B4906" t="s">
        <v>4938</v>
      </c>
      <c r="C4906">
        <v>18</v>
      </c>
      <c r="D4906" t="s">
        <v>9</v>
      </c>
      <c r="E4906" t="s">
        <v>19</v>
      </c>
      <c r="F4906" t="s">
        <v>16</v>
      </c>
      <c r="G4906" s="6">
        <f>VLOOKUP(F4906,S$11:$T$15, 2, FALSE)</f>
        <v>2509.1716796874998</v>
      </c>
      <c r="H4906" t="s">
        <v>17</v>
      </c>
      <c r="I4906" s="2">
        <v>3171.26</v>
      </c>
      <c r="J4906" t="str">
        <f t="shared" si="688"/>
        <v>18-39</v>
      </c>
      <c r="K4906" s="2">
        <f t="shared" si="684"/>
        <v>3488.3860000000004</v>
      </c>
      <c r="L4906" s="2">
        <f t="shared" si="689"/>
        <v>3488</v>
      </c>
      <c r="M4906" s="2">
        <f t="shared" si="690"/>
        <v>3489</v>
      </c>
      <c r="N4906" s="2">
        <f t="shared" si="691"/>
        <v>3488</v>
      </c>
      <c r="O4906">
        <f t="shared" si="685"/>
        <v>2022</v>
      </c>
      <c r="P4906" t="str">
        <f t="shared" si="686"/>
        <v>Aug</v>
      </c>
      <c r="Q4906" t="str">
        <f t="shared" si="687"/>
        <v>Aug-2022</v>
      </c>
      <c r="R4906" s="2" t="str">
        <f t="shared" si="692"/>
        <v>ADULTS</v>
      </c>
    </row>
    <row r="4907" spans="1:18" x14ac:dyDescent="0.35">
      <c r="A4907" s="1">
        <v>45289</v>
      </c>
      <c r="B4907" t="s">
        <v>4939</v>
      </c>
      <c r="C4907">
        <v>95</v>
      </c>
      <c r="D4907" t="s">
        <v>14</v>
      </c>
      <c r="E4907" t="s">
        <v>22</v>
      </c>
      <c r="F4907" t="s">
        <v>16</v>
      </c>
      <c r="G4907" s="6">
        <f>VLOOKUP(F4907,S$11:$T$15, 2, FALSE)</f>
        <v>2509.1716796874998</v>
      </c>
      <c r="H4907" t="s">
        <v>12</v>
      </c>
      <c r="I4907" s="2">
        <v>4512.3500000000004</v>
      </c>
      <c r="J4907" t="str">
        <f t="shared" si="688"/>
        <v>&gt;59</v>
      </c>
      <c r="K4907" s="2">
        <f t="shared" si="684"/>
        <v>4963.5850000000009</v>
      </c>
      <c r="L4907" s="2">
        <f t="shared" si="689"/>
        <v>4964</v>
      </c>
      <c r="M4907" s="2">
        <f t="shared" si="690"/>
        <v>4964</v>
      </c>
      <c r="N4907" s="2">
        <f t="shared" si="691"/>
        <v>4963</v>
      </c>
      <c r="O4907">
        <f t="shared" si="685"/>
        <v>2023</v>
      </c>
      <c r="P4907" t="str">
        <f t="shared" si="686"/>
        <v>Dec</v>
      </c>
      <c r="Q4907" t="str">
        <f t="shared" si="687"/>
        <v>Dec-2023</v>
      </c>
      <c r="R4907" s="2" t="str">
        <f t="shared" si="692"/>
        <v>ADULTS</v>
      </c>
    </row>
    <row r="4908" spans="1:18" x14ac:dyDescent="0.35">
      <c r="A4908" s="1">
        <v>45057</v>
      </c>
      <c r="B4908" t="s">
        <v>4940</v>
      </c>
      <c r="C4908">
        <v>21</v>
      </c>
      <c r="D4908" t="s">
        <v>14</v>
      </c>
      <c r="E4908" t="s">
        <v>15</v>
      </c>
      <c r="F4908" t="s">
        <v>11</v>
      </c>
      <c r="G4908" s="6">
        <f>VLOOKUP(F4908,S$11:$T$15, 2, FALSE)</f>
        <v>2503.6022787783868</v>
      </c>
      <c r="H4908" t="s">
        <v>37</v>
      </c>
      <c r="I4908" s="2">
        <v>2251.14</v>
      </c>
      <c r="J4908" t="str">
        <f t="shared" si="688"/>
        <v>18-39</v>
      </c>
      <c r="K4908" s="2">
        <f t="shared" si="684"/>
        <v>2476.2539999999999</v>
      </c>
      <c r="L4908" s="2">
        <f t="shared" si="689"/>
        <v>2476</v>
      </c>
      <c r="M4908" s="2">
        <f t="shared" si="690"/>
        <v>2477</v>
      </c>
      <c r="N4908" s="2">
        <f t="shared" si="691"/>
        <v>2476</v>
      </c>
      <c r="O4908">
        <f t="shared" si="685"/>
        <v>2023</v>
      </c>
      <c r="P4908" t="str">
        <f t="shared" si="686"/>
        <v>May</v>
      </c>
      <c r="Q4908" t="str">
        <f t="shared" si="687"/>
        <v>May-2023</v>
      </c>
      <c r="R4908" s="2" t="str">
        <f t="shared" si="692"/>
        <v>ADULTS</v>
      </c>
    </row>
    <row r="4909" spans="1:18" x14ac:dyDescent="0.35">
      <c r="A4909" s="1">
        <v>44764</v>
      </c>
      <c r="B4909" t="s">
        <v>4941</v>
      </c>
      <c r="C4909">
        <v>79</v>
      </c>
      <c r="D4909" t="s">
        <v>9</v>
      </c>
      <c r="E4909" t="s">
        <v>15</v>
      </c>
      <c r="F4909" t="s">
        <v>30</v>
      </c>
      <c r="G4909" s="6">
        <f>VLOOKUP(F4909,S$11:$T$15, 2, FALSE)</f>
        <v>2496.7676064257025</v>
      </c>
      <c r="H4909" t="s">
        <v>37</v>
      </c>
      <c r="I4909" s="2">
        <v>4129</v>
      </c>
      <c r="J4909" t="str">
        <f t="shared" si="688"/>
        <v>&gt;59</v>
      </c>
      <c r="K4909" s="2">
        <f t="shared" si="684"/>
        <v>4541.9000000000005</v>
      </c>
      <c r="L4909" s="2">
        <f t="shared" si="689"/>
        <v>4542</v>
      </c>
      <c r="M4909" s="2">
        <f t="shared" si="690"/>
        <v>4542</v>
      </c>
      <c r="N4909" s="2">
        <f t="shared" si="691"/>
        <v>4541</v>
      </c>
      <c r="O4909">
        <f t="shared" si="685"/>
        <v>2022</v>
      </c>
      <c r="P4909" t="str">
        <f t="shared" si="686"/>
        <v>Jul</v>
      </c>
      <c r="Q4909" t="str">
        <f t="shared" si="687"/>
        <v>Jul-2022</v>
      </c>
      <c r="R4909" s="2" t="str">
        <f t="shared" si="692"/>
        <v>ADULTS</v>
      </c>
    </row>
    <row r="4910" spans="1:18" x14ac:dyDescent="0.35">
      <c r="A4910" s="1">
        <v>44618</v>
      </c>
      <c r="B4910" t="s">
        <v>4942</v>
      </c>
      <c r="C4910">
        <v>12</v>
      </c>
      <c r="D4910" t="s">
        <v>9</v>
      </c>
      <c r="E4910" t="s">
        <v>10</v>
      </c>
      <c r="F4910" t="s">
        <v>30</v>
      </c>
      <c r="G4910" s="6">
        <f>VLOOKUP(F4910,S$11:$T$15, 2, FALSE)</f>
        <v>2496.7676064257025</v>
      </c>
      <c r="H4910" t="s">
        <v>17</v>
      </c>
      <c r="I4910" s="2">
        <v>1182.43</v>
      </c>
      <c r="J4910" t="str">
        <f t="shared" si="688"/>
        <v>0-17</v>
      </c>
      <c r="K4910" s="2">
        <f t="shared" si="684"/>
        <v>1300.6730000000002</v>
      </c>
      <c r="L4910" s="2">
        <f t="shared" si="689"/>
        <v>1301</v>
      </c>
      <c r="M4910" s="2">
        <f t="shared" si="690"/>
        <v>1301</v>
      </c>
      <c r="N4910" s="2">
        <f t="shared" si="691"/>
        <v>1300</v>
      </c>
      <c r="O4910">
        <f t="shared" si="685"/>
        <v>2022</v>
      </c>
      <c r="P4910" t="str">
        <f t="shared" si="686"/>
        <v>Feb</v>
      </c>
      <c r="Q4910" t="str">
        <f t="shared" si="687"/>
        <v>Feb-2022</v>
      </c>
      <c r="R4910" s="2" t="str">
        <f t="shared" si="692"/>
        <v>CHILDREN</v>
      </c>
    </row>
    <row r="4911" spans="1:18" x14ac:dyDescent="0.35">
      <c r="A4911" s="1">
        <v>44729</v>
      </c>
      <c r="B4911" t="s">
        <v>4943</v>
      </c>
      <c r="C4911">
        <v>72</v>
      </c>
      <c r="D4911" t="s">
        <v>14</v>
      </c>
      <c r="E4911" t="s">
        <v>25</v>
      </c>
      <c r="F4911" t="s">
        <v>30</v>
      </c>
      <c r="G4911" s="6">
        <f>VLOOKUP(F4911,S$11:$T$15, 2, FALSE)</f>
        <v>2496.7676064257025</v>
      </c>
      <c r="H4911" t="s">
        <v>37</v>
      </c>
      <c r="I4911" s="2">
        <v>3845.24</v>
      </c>
      <c r="J4911" t="str">
        <f t="shared" si="688"/>
        <v>&gt;59</v>
      </c>
      <c r="K4911" s="2">
        <f t="shared" si="684"/>
        <v>4229.7640000000001</v>
      </c>
      <c r="L4911" s="2">
        <f t="shared" si="689"/>
        <v>4230</v>
      </c>
      <c r="M4911" s="2">
        <f t="shared" si="690"/>
        <v>4230</v>
      </c>
      <c r="N4911" s="2">
        <f t="shared" si="691"/>
        <v>4229</v>
      </c>
      <c r="O4911">
        <f t="shared" si="685"/>
        <v>2022</v>
      </c>
      <c r="P4911" t="str">
        <f t="shared" si="686"/>
        <v>Jun</v>
      </c>
      <c r="Q4911" t="str">
        <f t="shared" si="687"/>
        <v>Jun-2022</v>
      </c>
      <c r="R4911" s="2" t="str">
        <f t="shared" si="692"/>
        <v>ADULTS</v>
      </c>
    </row>
    <row r="4912" spans="1:18" x14ac:dyDescent="0.35">
      <c r="A4912" s="1">
        <v>45057</v>
      </c>
      <c r="B4912" t="s">
        <v>4944</v>
      </c>
      <c r="C4912">
        <v>74</v>
      </c>
      <c r="D4912" t="s">
        <v>14</v>
      </c>
      <c r="E4912" t="s">
        <v>33</v>
      </c>
      <c r="F4912" t="s">
        <v>23</v>
      </c>
      <c r="G4912" s="6">
        <f>VLOOKUP(F4912,S$11:$T$15, 2, FALSE)</f>
        <v>2440.2966694490819</v>
      </c>
      <c r="H4912" t="s">
        <v>17</v>
      </c>
      <c r="I4912" s="2">
        <v>4543.5200000000004</v>
      </c>
      <c r="J4912" t="str">
        <f t="shared" si="688"/>
        <v>&gt;59</v>
      </c>
      <c r="K4912" s="2">
        <f t="shared" si="684"/>
        <v>4997.8720000000012</v>
      </c>
      <c r="L4912" s="2">
        <f t="shared" si="689"/>
        <v>4998</v>
      </c>
      <c r="M4912" s="2">
        <f t="shared" si="690"/>
        <v>4998</v>
      </c>
      <c r="N4912" s="2">
        <f t="shared" si="691"/>
        <v>4997</v>
      </c>
      <c r="O4912">
        <f t="shared" si="685"/>
        <v>2023</v>
      </c>
      <c r="P4912" t="str">
        <f t="shared" si="686"/>
        <v>May</v>
      </c>
      <c r="Q4912" t="str">
        <f t="shared" si="687"/>
        <v>May-2023</v>
      </c>
      <c r="R4912" s="2" t="str">
        <f t="shared" si="692"/>
        <v>ADULTS</v>
      </c>
    </row>
    <row r="4913" spans="1:18" x14ac:dyDescent="0.35">
      <c r="A4913" s="1">
        <v>44904</v>
      </c>
      <c r="B4913" t="s">
        <v>4945</v>
      </c>
      <c r="C4913">
        <v>9</v>
      </c>
      <c r="D4913" t="s">
        <v>21</v>
      </c>
      <c r="E4913" t="s">
        <v>33</v>
      </c>
      <c r="F4913" t="s">
        <v>30</v>
      </c>
      <c r="G4913" s="6">
        <f>VLOOKUP(F4913,S$11:$T$15, 2, FALSE)</f>
        <v>2496.7676064257025</v>
      </c>
      <c r="H4913" t="s">
        <v>40</v>
      </c>
      <c r="I4913" s="2">
        <v>978.14</v>
      </c>
      <c r="J4913" t="str">
        <f t="shared" si="688"/>
        <v>0-17</v>
      </c>
      <c r="K4913" s="2">
        <f t="shared" si="684"/>
        <v>1075.9540000000002</v>
      </c>
      <c r="L4913" s="2">
        <f t="shared" si="689"/>
        <v>1076</v>
      </c>
      <c r="M4913" s="2">
        <f t="shared" si="690"/>
        <v>1076</v>
      </c>
      <c r="N4913" s="2">
        <f t="shared" si="691"/>
        <v>1075</v>
      </c>
      <c r="O4913">
        <f t="shared" si="685"/>
        <v>2022</v>
      </c>
      <c r="P4913" t="str">
        <f t="shared" si="686"/>
        <v>Dec</v>
      </c>
      <c r="Q4913" t="str">
        <f t="shared" si="687"/>
        <v>Dec-2022</v>
      </c>
      <c r="R4913" s="2" t="str">
        <f t="shared" si="692"/>
        <v>CHILDREN</v>
      </c>
    </row>
    <row r="4914" spans="1:18" x14ac:dyDescent="0.35">
      <c r="A4914" s="1">
        <v>45149</v>
      </c>
      <c r="B4914" t="s">
        <v>4946</v>
      </c>
      <c r="C4914">
        <v>91</v>
      </c>
      <c r="D4914" t="s">
        <v>9</v>
      </c>
      <c r="E4914" t="s">
        <v>25</v>
      </c>
      <c r="F4914" t="s">
        <v>11</v>
      </c>
      <c r="G4914" s="6">
        <f>VLOOKUP(F4914,S$11:$T$15, 2, FALSE)</f>
        <v>2503.6022787783868</v>
      </c>
      <c r="H4914" t="s">
        <v>12</v>
      </c>
      <c r="I4914" s="2">
        <v>4523.01</v>
      </c>
      <c r="J4914" t="str">
        <f t="shared" si="688"/>
        <v>&gt;59</v>
      </c>
      <c r="K4914" s="2">
        <f t="shared" si="684"/>
        <v>4975.3110000000006</v>
      </c>
      <c r="L4914" s="2">
        <f t="shared" si="689"/>
        <v>4975</v>
      </c>
      <c r="M4914" s="2">
        <f t="shared" si="690"/>
        <v>4976</v>
      </c>
      <c r="N4914" s="2">
        <f t="shared" si="691"/>
        <v>4975</v>
      </c>
      <c r="O4914">
        <f t="shared" si="685"/>
        <v>2023</v>
      </c>
      <c r="P4914" t="str">
        <f t="shared" si="686"/>
        <v>Aug</v>
      </c>
      <c r="Q4914" t="str">
        <f t="shared" si="687"/>
        <v>Aug-2023</v>
      </c>
      <c r="R4914" s="2" t="str">
        <f t="shared" si="692"/>
        <v>ADULTS</v>
      </c>
    </row>
    <row r="4915" spans="1:18" x14ac:dyDescent="0.35">
      <c r="A4915" s="1">
        <v>44848</v>
      </c>
      <c r="B4915" t="s">
        <v>4947</v>
      </c>
      <c r="C4915">
        <v>23</v>
      </c>
      <c r="D4915" t="s">
        <v>14</v>
      </c>
      <c r="E4915" t="s">
        <v>35</v>
      </c>
      <c r="F4915" t="s">
        <v>11</v>
      </c>
      <c r="G4915" s="6">
        <f>VLOOKUP(F4915,S$11:$T$15, 2, FALSE)</f>
        <v>2503.6022787783868</v>
      </c>
      <c r="H4915" t="s">
        <v>37</v>
      </c>
      <c r="I4915" s="2">
        <v>3651.51</v>
      </c>
      <c r="J4915" t="str">
        <f t="shared" si="688"/>
        <v>18-39</v>
      </c>
      <c r="K4915" s="2">
        <f t="shared" si="684"/>
        <v>4016.6610000000005</v>
      </c>
      <c r="L4915" s="2">
        <f t="shared" si="689"/>
        <v>4017</v>
      </c>
      <c r="M4915" s="2">
        <f t="shared" si="690"/>
        <v>4017</v>
      </c>
      <c r="N4915" s="2">
        <f t="shared" si="691"/>
        <v>4016</v>
      </c>
      <c r="O4915">
        <f t="shared" si="685"/>
        <v>2022</v>
      </c>
      <c r="P4915" t="str">
        <f t="shared" si="686"/>
        <v>Oct</v>
      </c>
      <c r="Q4915" t="str">
        <f t="shared" si="687"/>
        <v>Oct-2022</v>
      </c>
      <c r="R4915" s="2" t="str">
        <f t="shared" si="692"/>
        <v>ADULTS</v>
      </c>
    </row>
    <row r="4916" spans="1:18" x14ac:dyDescent="0.35">
      <c r="A4916" s="1">
        <v>44629</v>
      </c>
      <c r="B4916" t="s">
        <v>4948</v>
      </c>
      <c r="C4916">
        <v>72</v>
      </c>
      <c r="D4916" t="s">
        <v>14</v>
      </c>
      <c r="E4916" t="s">
        <v>25</v>
      </c>
      <c r="F4916" t="s">
        <v>30</v>
      </c>
      <c r="G4916" s="6">
        <f>VLOOKUP(F4916,S$11:$T$15, 2, FALSE)</f>
        <v>2496.7676064257025</v>
      </c>
      <c r="H4916" t="s">
        <v>12</v>
      </c>
      <c r="I4916" s="2">
        <v>2608.0100000000002</v>
      </c>
      <c r="J4916" t="str">
        <f t="shared" si="688"/>
        <v>&gt;59</v>
      </c>
      <c r="K4916" s="2">
        <f t="shared" si="684"/>
        <v>2868.8110000000006</v>
      </c>
      <c r="L4916" s="2">
        <f t="shared" si="689"/>
        <v>2869</v>
      </c>
      <c r="M4916" s="2">
        <f t="shared" si="690"/>
        <v>2869</v>
      </c>
      <c r="N4916" s="2">
        <f t="shared" si="691"/>
        <v>2868</v>
      </c>
      <c r="O4916">
        <f t="shared" si="685"/>
        <v>2022</v>
      </c>
      <c r="P4916" t="str">
        <f t="shared" si="686"/>
        <v>Mar</v>
      </c>
      <c r="Q4916" t="str">
        <f t="shared" si="687"/>
        <v>Mar-2022</v>
      </c>
      <c r="R4916" s="2" t="str">
        <f t="shared" si="692"/>
        <v>ADULTS</v>
      </c>
    </row>
    <row r="4917" spans="1:18" x14ac:dyDescent="0.35">
      <c r="A4917" s="1">
        <v>44574</v>
      </c>
      <c r="B4917" t="s">
        <v>4949</v>
      </c>
      <c r="C4917">
        <v>67</v>
      </c>
      <c r="D4917" t="s">
        <v>14</v>
      </c>
      <c r="E4917" t="s">
        <v>22</v>
      </c>
      <c r="F4917" t="s">
        <v>11</v>
      </c>
      <c r="G4917" s="6">
        <f>VLOOKUP(F4917,S$11:$T$15, 2, FALSE)</f>
        <v>2503.6022787783868</v>
      </c>
      <c r="H4917" t="s">
        <v>17</v>
      </c>
      <c r="I4917" s="2">
        <v>4870.5200000000004</v>
      </c>
      <c r="J4917" t="str">
        <f t="shared" si="688"/>
        <v>&gt;59</v>
      </c>
      <c r="K4917" s="2">
        <f t="shared" si="684"/>
        <v>5357.572000000001</v>
      </c>
      <c r="L4917" s="2">
        <f t="shared" si="689"/>
        <v>5358</v>
      </c>
      <c r="M4917" s="2">
        <f t="shared" si="690"/>
        <v>5358</v>
      </c>
      <c r="N4917" s="2">
        <f t="shared" si="691"/>
        <v>5357</v>
      </c>
      <c r="O4917">
        <f t="shared" si="685"/>
        <v>2022</v>
      </c>
      <c r="P4917" t="str">
        <f t="shared" si="686"/>
        <v>Jan</v>
      </c>
      <c r="Q4917" t="str">
        <f t="shared" si="687"/>
        <v>Jan-2022</v>
      </c>
      <c r="R4917" s="2" t="str">
        <f t="shared" si="692"/>
        <v>ADULTS</v>
      </c>
    </row>
    <row r="4918" spans="1:18" x14ac:dyDescent="0.35">
      <c r="A4918" s="1">
        <v>44829</v>
      </c>
      <c r="B4918" t="s">
        <v>4950</v>
      </c>
      <c r="C4918">
        <v>74</v>
      </c>
      <c r="D4918" t="s">
        <v>21</v>
      </c>
      <c r="E4918" t="s">
        <v>19</v>
      </c>
      <c r="F4918" t="s">
        <v>16</v>
      </c>
      <c r="G4918" s="6">
        <f>VLOOKUP(F4918,S$11:$T$15, 2, FALSE)</f>
        <v>2509.1716796874998</v>
      </c>
      <c r="H4918" t="s">
        <v>40</v>
      </c>
      <c r="I4918" s="2">
        <v>3513.97</v>
      </c>
      <c r="J4918" t="str">
        <f t="shared" si="688"/>
        <v>&gt;59</v>
      </c>
      <c r="K4918" s="2">
        <f t="shared" si="684"/>
        <v>3865.3670000000002</v>
      </c>
      <c r="L4918" s="2">
        <f t="shared" si="689"/>
        <v>3865</v>
      </c>
      <c r="M4918" s="2">
        <f t="shared" si="690"/>
        <v>3866</v>
      </c>
      <c r="N4918" s="2">
        <f t="shared" si="691"/>
        <v>3865</v>
      </c>
      <c r="O4918">
        <f t="shared" si="685"/>
        <v>2022</v>
      </c>
      <c r="P4918" t="str">
        <f t="shared" si="686"/>
        <v>Sep</v>
      </c>
      <c r="Q4918" t="str">
        <f t="shared" si="687"/>
        <v>Sep-2022</v>
      </c>
      <c r="R4918" s="2" t="str">
        <f t="shared" si="692"/>
        <v>ADULTS</v>
      </c>
    </row>
    <row r="4919" spans="1:18" x14ac:dyDescent="0.35">
      <c r="A4919" s="1">
        <v>45187</v>
      </c>
      <c r="B4919" t="s">
        <v>4951</v>
      </c>
      <c r="C4919">
        <v>42</v>
      </c>
      <c r="D4919" t="s">
        <v>14</v>
      </c>
      <c r="E4919" t="s">
        <v>10</v>
      </c>
      <c r="F4919" t="s">
        <v>11</v>
      </c>
      <c r="G4919" s="6">
        <f>VLOOKUP(F4919,S$11:$T$15, 2, FALSE)</f>
        <v>2503.6022787783868</v>
      </c>
      <c r="H4919" t="s">
        <v>40</v>
      </c>
      <c r="I4919" s="2">
        <v>3416.75</v>
      </c>
      <c r="J4919" t="str">
        <f t="shared" si="688"/>
        <v>40-59</v>
      </c>
      <c r="K4919" s="2">
        <f t="shared" si="684"/>
        <v>3758.4250000000002</v>
      </c>
      <c r="L4919" s="2">
        <f t="shared" si="689"/>
        <v>3758</v>
      </c>
      <c r="M4919" s="2">
        <f t="shared" si="690"/>
        <v>3759</v>
      </c>
      <c r="N4919" s="2">
        <f t="shared" si="691"/>
        <v>3758</v>
      </c>
      <c r="O4919">
        <f t="shared" si="685"/>
        <v>2023</v>
      </c>
      <c r="P4919" t="str">
        <f t="shared" si="686"/>
        <v>Sep</v>
      </c>
      <c r="Q4919" t="str">
        <f t="shared" si="687"/>
        <v>Sep-2023</v>
      </c>
      <c r="R4919" s="2" t="str">
        <f t="shared" si="692"/>
        <v>ADULTS</v>
      </c>
    </row>
    <row r="4920" spans="1:18" x14ac:dyDescent="0.35">
      <c r="A4920" s="1">
        <v>44638</v>
      </c>
      <c r="B4920" t="s">
        <v>4952</v>
      </c>
      <c r="C4920">
        <v>19</v>
      </c>
      <c r="D4920" t="s">
        <v>21</v>
      </c>
      <c r="E4920" t="s">
        <v>10</v>
      </c>
      <c r="F4920" t="s">
        <v>11</v>
      </c>
      <c r="G4920" s="6">
        <f>VLOOKUP(F4920,S$11:$T$15, 2, FALSE)</f>
        <v>2503.6022787783868</v>
      </c>
      <c r="H4920" t="s">
        <v>28</v>
      </c>
      <c r="I4920" s="2">
        <v>2168.2199999999998</v>
      </c>
      <c r="J4920" t="str">
        <f t="shared" si="688"/>
        <v>18-39</v>
      </c>
      <c r="K4920" s="2">
        <f t="shared" si="684"/>
        <v>2385.0419999999999</v>
      </c>
      <c r="L4920" s="2">
        <f t="shared" si="689"/>
        <v>2385</v>
      </c>
      <c r="M4920" s="2">
        <f t="shared" si="690"/>
        <v>2386</v>
      </c>
      <c r="N4920" s="2">
        <f t="shared" si="691"/>
        <v>2385</v>
      </c>
      <c r="O4920">
        <f t="shared" si="685"/>
        <v>2022</v>
      </c>
      <c r="P4920" t="str">
        <f t="shared" si="686"/>
        <v>Mar</v>
      </c>
      <c r="Q4920" t="str">
        <f t="shared" si="687"/>
        <v>Mar-2022</v>
      </c>
      <c r="R4920" s="2" t="str">
        <f t="shared" si="692"/>
        <v>ADULTS</v>
      </c>
    </row>
    <row r="4921" spans="1:18" x14ac:dyDescent="0.35">
      <c r="A4921" s="1">
        <v>45283</v>
      </c>
      <c r="B4921" t="s">
        <v>4953</v>
      </c>
      <c r="C4921">
        <v>9</v>
      </c>
      <c r="D4921" t="s">
        <v>14</v>
      </c>
      <c r="E4921" t="s">
        <v>33</v>
      </c>
      <c r="F4921" t="s">
        <v>16</v>
      </c>
      <c r="G4921" s="6">
        <f>VLOOKUP(F4921,S$11:$T$15, 2, FALSE)</f>
        <v>2509.1716796874998</v>
      </c>
      <c r="H4921" t="s">
        <v>67</v>
      </c>
      <c r="I4921" s="2">
        <v>3282.61</v>
      </c>
      <c r="J4921" t="str">
        <f t="shared" si="688"/>
        <v>0-17</v>
      </c>
      <c r="K4921" s="2">
        <f t="shared" si="684"/>
        <v>3610.8710000000005</v>
      </c>
      <c r="L4921" s="2">
        <f t="shared" si="689"/>
        <v>3611</v>
      </c>
      <c r="M4921" s="2">
        <f t="shared" si="690"/>
        <v>3611</v>
      </c>
      <c r="N4921" s="2">
        <f t="shared" si="691"/>
        <v>3610</v>
      </c>
      <c r="O4921">
        <f t="shared" si="685"/>
        <v>2023</v>
      </c>
      <c r="P4921" t="str">
        <f t="shared" si="686"/>
        <v>Dec</v>
      </c>
      <c r="Q4921" t="str">
        <f t="shared" si="687"/>
        <v>Dec-2023</v>
      </c>
      <c r="R4921" s="2" t="str">
        <f t="shared" si="692"/>
        <v>CHILDREN</v>
      </c>
    </row>
    <row r="4922" spans="1:18" x14ac:dyDescent="0.35">
      <c r="A4922" s="1">
        <v>44994</v>
      </c>
      <c r="B4922" t="s">
        <v>4954</v>
      </c>
      <c r="C4922">
        <v>29</v>
      </c>
      <c r="D4922" t="s">
        <v>21</v>
      </c>
      <c r="E4922" t="s">
        <v>22</v>
      </c>
      <c r="F4922" t="s">
        <v>16</v>
      </c>
      <c r="G4922" s="6">
        <f>VLOOKUP(F4922,S$11:$T$15, 2, FALSE)</f>
        <v>2509.1716796874998</v>
      </c>
      <c r="H4922" t="s">
        <v>28</v>
      </c>
      <c r="I4922" s="2">
        <v>3513.7</v>
      </c>
      <c r="J4922" t="str">
        <f t="shared" si="688"/>
        <v>18-39</v>
      </c>
      <c r="K4922" s="2">
        <f t="shared" si="684"/>
        <v>3865.07</v>
      </c>
      <c r="L4922" s="2">
        <f t="shared" si="689"/>
        <v>3865</v>
      </c>
      <c r="M4922" s="2">
        <f t="shared" si="690"/>
        <v>3866</v>
      </c>
      <c r="N4922" s="2">
        <f t="shared" si="691"/>
        <v>3865</v>
      </c>
      <c r="O4922">
        <f t="shared" si="685"/>
        <v>2023</v>
      </c>
      <c r="P4922" t="str">
        <f t="shared" si="686"/>
        <v>Mar</v>
      </c>
      <c r="Q4922" t="str">
        <f t="shared" si="687"/>
        <v>Mar-2023</v>
      </c>
      <c r="R4922" s="2" t="str">
        <f t="shared" si="692"/>
        <v>ADULTS</v>
      </c>
    </row>
    <row r="4923" spans="1:18" x14ac:dyDescent="0.35">
      <c r="A4923" s="1">
        <v>45154</v>
      </c>
      <c r="B4923" t="s">
        <v>4955</v>
      </c>
      <c r="C4923">
        <v>82</v>
      </c>
      <c r="D4923" t="s">
        <v>14</v>
      </c>
      <c r="E4923" t="s">
        <v>33</v>
      </c>
      <c r="F4923" t="s">
        <v>16</v>
      </c>
      <c r="G4923" s="6">
        <f>VLOOKUP(F4923,S$11:$T$15, 2, FALSE)</f>
        <v>2509.1716796874998</v>
      </c>
      <c r="H4923" t="s">
        <v>17</v>
      </c>
      <c r="I4923" s="2">
        <v>1721.57</v>
      </c>
      <c r="J4923" t="str">
        <f t="shared" si="688"/>
        <v>&gt;59</v>
      </c>
      <c r="K4923" s="2">
        <f t="shared" si="684"/>
        <v>1893.7270000000001</v>
      </c>
      <c r="L4923" s="2">
        <f t="shared" si="689"/>
        <v>1894</v>
      </c>
      <c r="M4923" s="2">
        <f t="shared" si="690"/>
        <v>1894</v>
      </c>
      <c r="N4923" s="2">
        <f t="shared" si="691"/>
        <v>1893</v>
      </c>
      <c r="O4923">
        <f t="shared" si="685"/>
        <v>2023</v>
      </c>
      <c r="P4923" t="str">
        <f t="shared" si="686"/>
        <v>Aug</v>
      </c>
      <c r="Q4923" t="str">
        <f t="shared" si="687"/>
        <v>Aug-2023</v>
      </c>
      <c r="R4923" s="2" t="str">
        <f t="shared" si="692"/>
        <v>ADULTS</v>
      </c>
    </row>
    <row r="4924" spans="1:18" x14ac:dyDescent="0.35">
      <c r="A4924" s="1">
        <v>45013</v>
      </c>
      <c r="B4924" t="s">
        <v>4956</v>
      </c>
      <c r="C4924">
        <v>10</v>
      </c>
      <c r="D4924" t="s">
        <v>9</v>
      </c>
      <c r="E4924" t="s">
        <v>33</v>
      </c>
      <c r="F4924" t="s">
        <v>30</v>
      </c>
      <c r="G4924" s="6">
        <f>VLOOKUP(F4924,S$11:$T$15, 2, FALSE)</f>
        <v>2496.7676064257025</v>
      </c>
      <c r="H4924" t="s">
        <v>17</v>
      </c>
      <c r="I4924" s="2">
        <v>1043.6600000000001</v>
      </c>
      <c r="J4924" t="str">
        <f t="shared" si="688"/>
        <v>0-17</v>
      </c>
      <c r="K4924" s="2">
        <f t="shared" si="684"/>
        <v>1148.0260000000003</v>
      </c>
      <c r="L4924" s="2">
        <f t="shared" si="689"/>
        <v>1148</v>
      </c>
      <c r="M4924" s="2">
        <f t="shared" si="690"/>
        <v>1149</v>
      </c>
      <c r="N4924" s="2">
        <f t="shared" si="691"/>
        <v>1148</v>
      </c>
      <c r="O4924">
        <f t="shared" si="685"/>
        <v>2023</v>
      </c>
      <c r="P4924" t="str">
        <f t="shared" si="686"/>
        <v>Mar</v>
      </c>
      <c r="Q4924" t="str">
        <f t="shared" si="687"/>
        <v>Mar-2023</v>
      </c>
      <c r="R4924" s="2" t="str">
        <f t="shared" si="692"/>
        <v>CHILDREN</v>
      </c>
    </row>
    <row r="4925" spans="1:18" x14ac:dyDescent="0.35">
      <c r="A4925" s="1">
        <v>45067</v>
      </c>
      <c r="B4925" t="s">
        <v>4957</v>
      </c>
      <c r="C4925">
        <v>59</v>
      </c>
      <c r="D4925" t="s">
        <v>14</v>
      </c>
      <c r="E4925" t="s">
        <v>10</v>
      </c>
      <c r="F4925" t="s">
        <v>11</v>
      </c>
      <c r="G4925" s="6">
        <f>VLOOKUP(F4925,S$11:$T$15, 2, FALSE)</f>
        <v>2503.6022787783868</v>
      </c>
      <c r="H4925" t="s">
        <v>67</v>
      </c>
      <c r="I4925" s="2">
        <v>1349.16</v>
      </c>
      <c r="J4925" t="str">
        <f t="shared" si="688"/>
        <v>40-59</v>
      </c>
      <c r="K4925" s="2">
        <f t="shared" si="684"/>
        <v>1484.0760000000002</v>
      </c>
      <c r="L4925" s="2">
        <f t="shared" si="689"/>
        <v>1484</v>
      </c>
      <c r="M4925" s="2">
        <f t="shared" si="690"/>
        <v>1485</v>
      </c>
      <c r="N4925" s="2">
        <f t="shared" si="691"/>
        <v>1484</v>
      </c>
      <c r="O4925">
        <f t="shared" si="685"/>
        <v>2023</v>
      </c>
      <c r="P4925" t="str">
        <f t="shared" si="686"/>
        <v>May</v>
      </c>
      <c r="Q4925" t="str">
        <f t="shared" si="687"/>
        <v>May-2023</v>
      </c>
      <c r="R4925" s="2" t="str">
        <f t="shared" si="692"/>
        <v>ADULTS</v>
      </c>
    </row>
    <row r="4926" spans="1:18" x14ac:dyDescent="0.35">
      <c r="A4926" s="1">
        <v>45250</v>
      </c>
      <c r="B4926" t="s">
        <v>4958</v>
      </c>
      <c r="C4926">
        <v>35</v>
      </c>
      <c r="D4926" t="s">
        <v>14</v>
      </c>
      <c r="E4926" t="s">
        <v>10</v>
      </c>
      <c r="F4926" t="s">
        <v>11</v>
      </c>
      <c r="G4926" s="6">
        <f>VLOOKUP(F4926,S$11:$T$15, 2, FALSE)</f>
        <v>2503.6022787783868</v>
      </c>
      <c r="H4926" t="s">
        <v>12</v>
      </c>
      <c r="I4926" s="2">
        <v>859.35</v>
      </c>
      <c r="J4926" t="str">
        <f t="shared" si="688"/>
        <v>18-39</v>
      </c>
      <c r="K4926" s="2">
        <f t="shared" si="684"/>
        <v>945.28500000000008</v>
      </c>
      <c r="L4926" s="2">
        <f t="shared" si="689"/>
        <v>945</v>
      </c>
      <c r="M4926" s="2">
        <f t="shared" si="690"/>
        <v>946</v>
      </c>
      <c r="N4926" s="2">
        <f t="shared" si="691"/>
        <v>945</v>
      </c>
      <c r="O4926">
        <f t="shared" si="685"/>
        <v>2023</v>
      </c>
      <c r="P4926" t="str">
        <f t="shared" si="686"/>
        <v>Nov</v>
      </c>
      <c r="Q4926" t="str">
        <f t="shared" si="687"/>
        <v>Nov-2023</v>
      </c>
      <c r="R4926" s="2" t="str">
        <f t="shared" si="692"/>
        <v>ADULTS</v>
      </c>
    </row>
    <row r="4927" spans="1:18" x14ac:dyDescent="0.35">
      <c r="A4927" s="1">
        <v>44562</v>
      </c>
      <c r="B4927" t="s">
        <v>4959</v>
      </c>
      <c r="C4927">
        <v>64</v>
      </c>
      <c r="D4927" t="s">
        <v>14</v>
      </c>
      <c r="E4927" t="s">
        <v>15</v>
      </c>
      <c r="F4927" t="s">
        <v>23</v>
      </c>
      <c r="G4927" s="6">
        <f>VLOOKUP(F4927,S$11:$T$15, 2, FALSE)</f>
        <v>2440.2966694490819</v>
      </c>
      <c r="H4927" t="s">
        <v>40</v>
      </c>
      <c r="I4927" s="2">
        <v>3587.99</v>
      </c>
      <c r="J4927" t="str">
        <f t="shared" si="688"/>
        <v>&gt;59</v>
      </c>
      <c r="K4927" s="2">
        <f t="shared" si="684"/>
        <v>3946.7890000000002</v>
      </c>
      <c r="L4927" s="2">
        <f t="shared" si="689"/>
        <v>3947</v>
      </c>
      <c r="M4927" s="2">
        <f t="shared" si="690"/>
        <v>3947</v>
      </c>
      <c r="N4927" s="2">
        <f t="shared" si="691"/>
        <v>3946</v>
      </c>
      <c r="O4927">
        <f t="shared" si="685"/>
        <v>2022</v>
      </c>
      <c r="P4927" t="str">
        <f t="shared" si="686"/>
        <v>Jan</v>
      </c>
      <c r="Q4927" t="str">
        <f t="shared" si="687"/>
        <v>Jan-2022</v>
      </c>
      <c r="R4927" s="2" t="str">
        <f t="shared" si="692"/>
        <v>ADULTS</v>
      </c>
    </row>
    <row r="4928" spans="1:18" x14ac:dyDescent="0.35">
      <c r="A4928" s="1">
        <v>45217</v>
      </c>
      <c r="B4928" t="s">
        <v>4960</v>
      </c>
      <c r="C4928">
        <v>16</v>
      </c>
      <c r="D4928" t="s">
        <v>9</v>
      </c>
      <c r="E4928" t="s">
        <v>19</v>
      </c>
      <c r="F4928" t="s">
        <v>23</v>
      </c>
      <c r="G4928" s="6">
        <f>VLOOKUP(F4928,S$11:$T$15, 2, FALSE)</f>
        <v>2440.2966694490819</v>
      </c>
      <c r="H4928" t="s">
        <v>12</v>
      </c>
      <c r="I4928" s="2">
        <v>3311.69</v>
      </c>
      <c r="J4928" t="str">
        <f t="shared" si="688"/>
        <v>0-17</v>
      </c>
      <c r="K4928" s="2">
        <f t="shared" si="684"/>
        <v>3642.8590000000004</v>
      </c>
      <c r="L4928" s="2">
        <f t="shared" si="689"/>
        <v>3643</v>
      </c>
      <c r="M4928" s="2">
        <f t="shared" si="690"/>
        <v>3643</v>
      </c>
      <c r="N4928" s="2">
        <f t="shared" si="691"/>
        <v>3642</v>
      </c>
      <c r="O4928">
        <f t="shared" si="685"/>
        <v>2023</v>
      </c>
      <c r="P4928" t="str">
        <f t="shared" si="686"/>
        <v>Oct</v>
      </c>
      <c r="Q4928" t="str">
        <f t="shared" si="687"/>
        <v>Oct-2023</v>
      </c>
      <c r="R4928" s="2" t="str">
        <f t="shared" si="692"/>
        <v>CHILDREN</v>
      </c>
    </row>
    <row r="4929" spans="1:18" x14ac:dyDescent="0.35">
      <c r="A4929" s="1">
        <v>45105</v>
      </c>
      <c r="B4929" t="s">
        <v>4961</v>
      </c>
      <c r="C4929">
        <v>6</v>
      </c>
      <c r="D4929" t="s">
        <v>14</v>
      </c>
      <c r="E4929" t="s">
        <v>19</v>
      </c>
      <c r="F4929" t="s">
        <v>11</v>
      </c>
      <c r="G4929" s="6">
        <f>VLOOKUP(F4929,S$11:$T$15, 2, FALSE)</f>
        <v>2503.6022787783868</v>
      </c>
      <c r="H4929" t="s">
        <v>17</v>
      </c>
      <c r="I4929" s="2">
        <v>3258.82</v>
      </c>
      <c r="J4929" t="str">
        <f t="shared" si="688"/>
        <v>0-17</v>
      </c>
      <c r="K4929" s="2">
        <f t="shared" si="684"/>
        <v>3584.7020000000007</v>
      </c>
      <c r="L4929" s="2">
        <f t="shared" si="689"/>
        <v>3585</v>
      </c>
      <c r="M4929" s="2">
        <f t="shared" si="690"/>
        <v>3585</v>
      </c>
      <c r="N4929" s="2">
        <f t="shared" si="691"/>
        <v>3584</v>
      </c>
      <c r="O4929">
        <f t="shared" si="685"/>
        <v>2023</v>
      </c>
      <c r="P4929" t="str">
        <f t="shared" si="686"/>
        <v>Jun</v>
      </c>
      <c r="Q4929" t="str">
        <f t="shared" si="687"/>
        <v>Jun-2023</v>
      </c>
      <c r="R4929" s="2" t="str">
        <f t="shared" si="692"/>
        <v>CHILDREN</v>
      </c>
    </row>
    <row r="4930" spans="1:18" x14ac:dyDescent="0.35">
      <c r="A4930" s="1">
        <v>44852</v>
      </c>
      <c r="B4930" t="s">
        <v>4962</v>
      </c>
      <c r="C4930">
        <v>45</v>
      </c>
      <c r="D4930" t="s">
        <v>21</v>
      </c>
      <c r="E4930" t="s">
        <v>10</v>
      </c>
      <c r="F4930" t="s">
        <v>11</v>
      </c>
      <c r="G4930" s="6">
        <f>VLOOKUP(F4930,S$11:$T$15, 2, FALSE)</f>
        <v>2503.6022787783868</v>
      </c>
      <c r="H4930" t="s">
        <v>12</v>
      </c>
      <c r="I4930" s="2">
        <v>2007.7</v>
      </c>
      <c r="J4930" t="str">
        <f t="shared" si="688"/>
        <v>40-59</v>
      </c>
      <c r="K4930" s="2">
        <f t="shared" ref="K4930:K4993" si="693">I4930*1.1</f>
        <v>2208.4700000000003</v>
      </c>
      <c r="L4930" s="2">
        <f t="shared" si="689"/>
        <v>2208</v>
      </c>
      <c r="M4930" s="2">
        <f t="shared" si="690"/>
        <v>2209</v>
      </c>
      <c r="N4930" s="2">
        <f t="shared" si="691"/>
        <v>2208</v>
      </c>
      <c r="O4930">
        <f t="shared" ref="O4930:O4993" si="694">YEAR(A4930)</f>
        <v>2022</v>
      </c>
      <c r="P4930" t="str">
        <f t="shared" ref="P4930:P4993" si="695">TEXT(A4930, "MMM")</f>
        <v>Oct</v>
      </c>
      <c r="Q4930" t="str">
        <f t="shared" ref="Q4930:Q4993" si="696">TEXT(A4930, "MMM-YYYY")</f>
        <v>Oct-2022</v>
      </c>
      <c r="R4930" s="2" t="str">
        <f t="shared" si="692"/>
        <v>ADULTS</v>
      </c>
    </row>
    <row r="4931" spans="1:18" x14ac:dyDescent="0.35">
      <c r="A4931" s="1">
        <v>44711</v>
      </c>
      <c r="B4931" t="s">
        <v>4963</v>
      </c>
      <c r="C4931">
        <v>4</v>
      </c>
      <c r="D4931" t="s">
        <v>14</v>
      </c>
      <c r="E4931" t="s">
        <v>33</v>
      </c>
      <c r="F4931" t="s">
        <v>16</v>
      </c>
      <c r="G4931" s="6">
        <f>VLOOKUP(F4931,S$11:$T$15, 2, FALSE)</f>
        <v>2509.1716796874998</v>
      </c>
      <c r="H4931" t="s">
        <v>28</v>
      </c>
      <c r="I4931" s="2">
        <v>2028.74</v>
      </c>
      <c r="J4931" t="str">
        <f t="shared" ref="J4931:J4994" si="697">IF(C4931&lt;=17,"0-17",IF(C4931&lt;=39, "18-39", IF(C4931&lt;=59, "40-59", "&gt;59")))</f>
        <v>0-17</v>
      </c>
      <c r="K4931" s="2">
        <f t="shared" si="693"/>
        <v>2231.614</v>
      </c>
      <c r="L4931" s="2">
        <f t="shared" ref="L4931:L4994" si="698">ROUND(K4931, 0)</f>
        <v>2232</v>
      </c>
      <c r="M4931" s="2">
        <f t="shared" ref="M4931:M4994" si="699">ROUNDUP(K4931, 0)</f>
        <v>2232</v>
      </c>
      <c r="N4931" s="2">
        <f t="shared" ref="N4931:N4994" si="700">ROUNDDOWN(K4931,0)</f>
        <v>2231</v>
      </c>
      <c r="O4931">
        <f t="shared" si="694"/>
        <v>2022</v>
      </c>
      <c r="P4931" t="str">
        <f t="shared" si="695"/>
        <v>May</v>
      </c>
      <c r="Q4931" t="str">
        <f t="shared" si="696"/>
        <v>May-2022</v>
      </c>
      <c r="R4931" s="2" t="str">
        <f t="shared" ref="R4931:R4994" si="701">IF(C4931&gt;=18, "ADULTS", "CHILDREN")</f>
        <v>CHILDREN</v>
      </c>
    </row>
    <row r="4932" spans="1:18" x14ac:dyDescent="0.35">
      <c r="A4932" s="1">
        <v>44929</v>
      </c>
      <c r="B4932" t="s">
        <v>4964</v>
      </c>
      <c r="C4932">
        <v>78</v>
      </c>
      <c r="D4932" t="s">
        <v>9</v>
      </c>
      <c r="E4932" t="s">
        <v>22</v>
      </c>
      <c r="F4932" t="s">
        <v>11</v>
      </c>
      <c r="G4932" s="6">
        <f>VLOOKUP(F4932,S$11:$T$15, 2, FALSE)</f>
        <v>2503.6022787783868</v>
      </c>
      <c r="H4932" t="s">
        <v>28</v>
      </c>
      <c r="I4932" s="2">
        <v>4983.76</v>
      </c>
      <c r="J4932" t="str">
        <f t="shared" si="697"/>
        <v>&gt;59</v>
      </c>
      <c r="K4932" s="2">
        <f t="shared" si="693"/>
        <v>5482.1360000000004</v>
      </c>
      <c r="L4932" s="2">
        <f t="shared" si="698"/>
        <v>5482</v>
      </c>
      <c r="M4932" s="2">
        <f t="shared" si="699"/>
        <v>5483</v>
      </c>
      <c r="N4932" s="2">
        <f t="shared" si="700"/>
        <v>5482</v>
      </c>
      <c r="O4932">
        <f t="shared" si="694"/>
        <v>2023</v>
      </c>
      <c r="P4932" t="str">
        <f t="shared" si="695"/>
        <v>Jan</v>
      </c>
      <c r="Q4932" t="str">
        <f t="shared" si="696"/>
        <v>Jan-2023</v>
      </c>
      <c r="R4932" s="2" t="str">
        <f t="shared" si="701"/>
        <v>ADULTS</v>
      </c>
    </row>
    <row r="4933" spans="1:18" x14ac:dyDescent="0.35">
      <c r="A4933" s="1">
        <v>44570</v>
      </c>
      <c r="B4933" t="s">
        <v>4965</v>
      </c>
      <c r="C4933">
        <v>57</v>
      </c>
      <c r="D4933" t="s">
        <v>9</v>
      </c>
      <c r="E4933" t="s">
        <v>22</v>
      </c>
      <c r="F4933" t="s">
        <v>16</v>
      </c>
      <c r="G4933" s="6">
        <f>VLOOKUP(F4933,S$11:$T$15, 2, FALSE)</f>
        <v>2509.1716796874998</v>
      </c>
      <c r="H4933" t="s">
        <v>17</v>
      </c>
      <c r="I4933" s="2">
        <v>2790.7</v>
      </c>
      <c r="J4933" t="str">
        <f t="shared" si="697"/>
        <v>40-59</v>
      </c>
      <c r="K4933" s="2">
        <f t="shared" si="693"/>
        <v>3069.77</v>
      </c>
      <c r="L4933" s="2">
        <f t="shared" si="698"/>
        <v>3070</v>
      </c>
      <c r="M4933" s="2">
        <f t="shared" si="699"/>
        <v>3070</v>
      </c>
      <c r="N4933" s="2">
        <f t="shared" si="700"/>
        <v>3069</v>
      </c>
      <c r="O4933">
        <f t="shared" si="694"/>
        <v>2022</v>
      </c>
      <c r="P4933" t="str">
        <f t="shared" si="695"/>
        <v>Jan</v>
      </c>
      <c r="Q4933" t="str">
        <f t="shared" si="696"/>
        <v>Jan-2022</v>
      </c>
      <c r="R4933" s="2" t="str">
        <f t="shared" si="701"/>
        <v>ADULTS</v>
      </c>
    </row>
    <row r="4934" spans="1:18" x14ac:dyDescent="0.35">
      <c r="A4934" s="1">
        <v>45144</v>
      </c>
      <c r="B4934" t="s">
        <v>4966</v>
      </c>
      <c r="C4934">
        <v>65</v>
      </c>
      <c r="D4934" t="s">
        <v>21</v>
      </c>
      <c r="E4934" t="s">
        <v>33</v>
      </c>
      <c r="F4934" t="s">
        <v>30</v>
      </c>
      <c r="G4934" s="6">
        <f>VLOOKUP(F4934,S$11:$T$15, 2, FALSE)</f>
        <v>2496.7676064257025</v>
      </c>
      <c r="H4934" t="s">
        <v>67</v>
      </c>
      <c r="I4934" s="2">
        <v>4787.6099999999997</v>
      </c>
      <c r="J4934" t="str">
        <f t="shared" si="697"/>
        <v>&gt;59</v>
      </c>
      <c r="K4934" s="2">
        <f t="shared" si="693"/>
        <v>5266.3710000000001</v>
      </c>
      <c r="L4934" s="2">
        <f t="shared" si="698"/>
        <v>5266</v>
      </c>
      <c r="M4934" s="2">
        <f t="shared" si="699"/>
        <v>5267</v>
      </c>
      <c r="N4934" s="2">
        <f t="shared" si="700"/>
        <v>5266</v>
      </c>
      <c r="O4934">
        <f t="shared" si="694"/>
        <v>2023</v>
      </c>
      <c r="P4934" t="str">
        <f t="shared" si="695"/>
        <v>Aug</v>
      </c>
      <c r="Q4934" t="str">
        <f t="shared" si="696"/>
        <v>Aug-2023</v>
      </c>
      <c r="R4934" s="2" t="str">
        <f t="shared" si="701"/>
        <v>ADULTS</v>
      </c>
    </row>
    <row r="4935" spans="1:18" x14ac:dyDescent="0.35">
      <c r="A4935" s="1">
        <v>44686</v>
      </c>
      <c r="B4935" t="s">
        <v>4967</v>
      </c>
      <c r="C4935">
        <v>82</v>
      </c>
      <c r="D4935" t="s">
        <v>9</v>
      </c>
      <c r="E4935" t="s">
        <v>25</v>
      </c>
      <c r="F4935" t="s">
        <v>30</v>
      </c>
      <c r="G4935" s="6">
        <f>VLOOKUP(F4935,S$11:$T$15, 2, FALSE)</f>
        <v>2496.7676064257025</v>
      </c>
      <c r="H4935" t="s">
        <v>17</v>
      </c>
      <c r="I4935" s="2">
        <v>1836.29</v>
      </c>
      <c r="J4935" t="str">
        <f t="shared" si="697"/>
        <v>&gt;59</v>
      </c>
      <c r="K4935" s="2">
        <f t="shared" si="693"/>
        <v>2019.9190000000001</v>
      </c>
      <c r="L4935" s="2">
        <f t="shared" si="698"/>
        <v>2020</v>
      </c>
      <c r="M4935" s="2">
        <f t="shared" si="699"/>
        <v>2020</v>
      </c>
      <c r="N4935" s="2">
        <f t="shared" si="700"/>
        <v>2019</v>
      </c>
      <c r="O4935">
        <f t="shared" si="694"/>
        <v>2022</v>
      </c>
      <c r="P4935" t="str">
        <f t="shared" si="695"/>
        <v>May</v>
      </c>
      <c r="Q4935" t="str">
        <f t="shared" si="696"/>
        <v>May-2022</v>
      </c>
      <c r="R4935" s="2" t="str">
        <f t="shared" si="701"/>
        <v>ADULTS</v>
      </c>
    </row>
    <row r="4936" spans="1:18" x14ac:dyDescent="0.35">
      <c r="A4936" s="1">
        <v>44891</v>
      </c>
      <c r="B4936" t="s">
        <v>4968</v>
      </c>
      <c r="C4936">
        <v>13</v>
      </c>
      <c r="D4936" t="s">
        <v>21</v>
      </c>
      <c r="E4936" t="s">
        <v>19</v>
      </c>
      <c r="F4936" t="s">
        <v>16</v>
      </c>
      <c r="G4936" s="6">
        <f>VLOOKUP(F4936,S$11:$T$15, 2, FALSE)</f>
        <v>2509.1716796874998</v>
      </c>
      <c r="H4936" t="s">
        <v>37</v>
      </c>
      <c r="I4936" s="2">
        <v>2606.34</v>
      </c>
      <c r="J4936" t="str">
        <f t="shared" si="697"/>
        <v>0-17</v>
      </c>
      <c r="K4936" s="2">
        <f t="shared" si="693"/>
        <v>2866.9740000000006</v>
      </c>
      <c r="L4936" s="2">
        <f t="shared" si="698"/>
        <v>2867</v>
      </c>
      <c r="M4936" s="2">
        <f t="shared" si="699"/>
        <v>2867</v>
      </c>
      <c r="N4936" s="2">
        <f t="shared" si="700"/>
        <v>2866</v>
      </c>
      <c r="O4936">
        <f t="shared" si="694"/>
        <v>2022</v>
      </c>
      <c r="P4936" t="str">
        <f t="shared" si="695"/>
        <v>Nov</v>
      </c>
      <c r="Q4936" t="str">
        <f t="shared" si="696"/>
        <v>Nov-2022</v>
      </c>
      <c r="R4936" s="2" t="str">
        <f t="shared" si="701"/>
        <v>CHILDREN</v>
      </c>
    </row>
    <row r="4937" spans="1:18" x14ac:dyDescent="0.35">
      <c r="A4937" s="1">
        <v>44865</v>
      </c>
      <c r="B4937" t="s">
        <v>4969</v>
      </c>
      <c r="C4937">
        <v>0</v>
      </c>
      <c r="D4937" t="s">
        <v>21</v>
      </c>
      <c r="E4937" t="s">
        <v>19</v>
      </c>
      <c r="F4937" t="s">
        <v>11</v>
      </c>
      <c r="G4937" s="6">
        <f>VLOOKUP(F4937,S$11:$T$15, 2, FALSE)</f>
        <v>2503.6022787783868</v>
      </c>
      <c r="H4937" t="s">
        <v>37</v>
      </c>
      <c r="I4937" s="2">
        <v>354.84</v>
      </c>
      <c r="J4937" t="str">
        <f t="shared" si="697"/>
        <v>0-17</v>
      </c>
      <c r="K4937" s="2">
        <f t="shared" si="693"/>
        <v>390.32400000000001</v>
      </c>
      <c r="L4937" s="2">
        <f t="shared" si="698"/>
        <v>390</v>
      </c>
      <c r="M4937" s="2">
        <f t="shared" si="699"/>
        <v>391</v>
      </c>
      <c r="N4937" s="2">
        <f t="shared" si="700"/>
        <v>390</v>
      </c>
      <c r="O4937">
        <f t="shared" si="694"/>
        <v>2022</v>
      </c>
      <c r="P4937" t="str">
        <f t="shared" si="695"/>
        <v>Oct</v>
      </c>
      <c r="Q4937" t="str">
        <f t="shared" si="696"/>
        <v>Oct-2022</v>
      </c>
      <c r="R4937" s="2" t="str">
        <f t="shared" si="701"/>
        <v>CHILDREN</v>
      </c>
    </row>
    <row r="4938" spans="1:18" x14ac:dyDescent="0.35">
      <c r="A4938" s="1">
        <v>44576</v>
      </c>
      <c r="B4938" t="s">
        <v>4970</v>
      </c>
      <c r="C4938">
        <v>53</v>
      </c>
      <c r="D4938" t="s">
        <v>9</v>
      </c>
      <c r="E4938" t="s">
        <v>25</v>
      </c>
      <c r="F4938" t="s">
        <v>11</v>
      </c>
      <c r="G4938" s="6">
        <f>VLOOKUP(F4938,S$11:$T$15, 2, FALSE)</f>
        <v>2503.6022787783868</v>
      </c>
      <c r="H4938" t="s">
        <v>28</v>
      </c>
      <c r="I4938" s="2">
        <v>336.04</v>
      </c>
      <c r="J4938" t="str">
        <f t="shared" si="697"/>
        <v>40-59</v>
      </c>
      <c r="K4938" s="2">
        <f t="shared" si="693"/>
        <v>369.64400000000006</v>
      </c>
      <c r="L4938" s="2">
        <f t="shared" si="698"/>
        <v>370</v>
      </c>
      <c r="M4938" s="2">
        <f t="shared" si="699"/>
        <v>370</v>
      </c>
      <c r="N4938" s="2">
        <f t="shared" si="700"/>
        <v>369</v>
      </c>
      <c r="O4938">
        <f t="shared" si="694"/>
        <v>2022</v>
      </c>
      <c r="P4938" t="str">
        <f t="shared" si="695"/>
        <v>Jan</v>
      </c>
      <c r="Q4938" t="str">
        <f t="shared" si="696"/>
        <v>Jan-2022</v>
      </c>
      <c r="R4938" s="2" t="str">
        <f t="shared" si="701"/>
        <v>ADULTS</v>
      </c>
    </row>
    <row r="4939" spans="1:18" x14ac:dyDescent="0.35">
      <c r="A4939" s="1">
        <v>44934</v>
      </c>
      <c r="B4939" t="s">
        <v>4971</v>
      </c>
      <c r="C4939">
        <v>27</v>
      </c>
      <c r="D4939" t="s">
        <v>21</v>
      </c>
      <c r="E4939" t="s">
        <v>35</v>
      </c>
      <c r="F4939" t="s">
        <v>30</v>
      </c>
      <c r="G4939" s="6">
        <f>VLOOKUP(F4939,S$11:$T$15, 2, FALSE)</f>
        <v>2496.7676064257025</v>
      </c>
      <c r="H4939" t="s">
        <v>28</v>
      </c>
      <c r="I4939" s="2">
        <v>2221.5100000000002</v>
      </c>
      <c r="J4939" t="str">
        <f t="shared" si="697"/>
        <v>18-39</v>
      </c>
      <c r="K4939" s="2">
        <f t="shared" si="693"/>
        <v>2443.6610000000005</v>
      </c>
      <c r="L4939" s="2">
        <f t="shared" si="698"/>
        <v>2444</v>
      </c>
      <c r="M4939" s="2">
        <f t="shared" si="699"/>
        <v>2444</v>
      </c>
      <c r="N4939" s="2">
        <f t="shared" si="700"/>
        <v>2443</v>
      </c>
      <c r="O4939">
        <f t="shared" si="694"/>
        <v>2023</v>
      </c>
      <c r="P4939" t="str">
        <f t="shared" si="695"/>
        <v>Jan</v>
      </c>
      <c r="Q4939" t="str">
        <f t="shared" si="696"/>
        <v>Jan-2023</v>
      </c>
      <c r="R4939" s="2" t="str">
        <f t="shared" si="701"/>
        <v>ADULTS</v>
      </c>
    </row>
    <row r="4940" spans="1:18" x14ac:dyDescent="0.35">
      <c r="A4940" s="1">
        <v>44740</v>
      </c>
      <c r="B4940" t="s">
        <v>4972</v>
      </c>
      <c r="C4940">
        <v>99</v>
      </c>
      <c r="D4940" t="s">
        <v>9</v>
      </c>
      <c r="E4940" t="s">
        <v>25</v>
      </c>
      <c r="F4940" t="s">
        <v>30</v>
      </c>
      <c r="G4940" s="6">
        <f>VLOOKUP(F4940,S$11:$T$15, 2, FALSE)</f>
        <v>2496.7676064257025</v>
      </c>
      <c r="H4940" t="s">
        <v>40</v>
      </c>
      <c r="I4940" s="2">
        <v>367.72</v>
      </c>
      <c r="J4940" t="str">
        <f t="shared" si="697"/>
        <v>&gt;59</v>
      </c>
      <c r="K4940" s="2">
        <f t="shared" si="693"/>
        <v>404.49200000000008</v>
      </c>
      <c r="L4940" s="2">
        <f t="shared" si="698"/>
        <v>404</v>
      </c>
      <c r="M4940" s="2">
        <f t="shared" si="699"/>
        <v>405</v>
      </c>
      <c r="N4940" s="2">
        <f t="shared" si="700"/>
        <v>404</v>
      </c>
      <c r="O4940">
        <f t="shared" si="694"/>
        <v>2022</v>
      </c>
      <c r="P4940" t="str">
        <f t="shared" si="695"/>
        <v>Jun</v>
      </c>
      <c r="Q4940" t="str">
        <f t="shared" si="696"/>
        <v>Jun-2022</v>
      </c>
      <c r="R4940" s="2" t="str">
        <f t="shared" si="701"/>
        <v>ADULTS</v>
      </c>
    </row>
    <row r="4941" spans="1:18" x14ac:dyDescent="0.35">
      <c r="A4941" s="1">
        <v>44710</v>
      </c>
      <c r="B4941" t="s">
        <v>4973</v>
      </c>
      <c r="C4941">
        <v>8</v>
      </c>
      <c r="D4941" t="s">
        <v>21</v>
      </c>
      <c r="E4941" t="s">
        <v>25</v>
      </c>
      <c r="F4941" t="s">
        <v>11</v>
      </c>
      <c r="G4941" s="6">
        <f>VLOOKUP(F4941,S$11:$T$15, 2, FALSE)</f>
        <v>2503.6022787783868</v>
      </c>
      <c r="H4941" t="s">
        <v>40</v>
      </c>
      <c r="I4941" s="2">
        <v>2136.16</v>
      </c>
      <c r="J4941" t="str">
        <f t="shared" si="697"/>
        <v>0-17</v>
      </c>
      <c r="K4941" s="2">
        <f t="shared" si="693"/>
        <v>2349.7759999999998</v>
      </c>
      <c r="L4941" s="2">
        <f t="shared" si="698"/>
        <v>2350</v>
      </c>
      <c r="M4941" s="2">
        <f t="shared" si="699"/>
        <v>2350</v>
      </c>
      <c r="N4941" s="2">
        <f t="shared" si="700"/>
        <v>2349</v>
      </c>
      <c r="O4941">
        <f t="shared" si="694"/>
        <v>2022</v>
      </c>
      <c r="P4941" t="str">
        <f t="shared" si="695"/>
        <v>May</v>
      </c>
      <c r="Q4941" t="str">
        <f t="shared" si="696"/>
        <v>May-2022</v>
      </c>
      <c r="R4941" s="2" t="str">
        <f t="shared" si="701"/>
        <v>CHILDREN</v>
      </c>
    </row>
    <row r="4942" spans="1:18" x14ac:dyDescent="0.35">
      <c r="A4942" s="1">
        <v>44828</v>
      </c>
      <c r="B4942" t="s">
        <v>4974</v>
      </c>
      <c r="C4942">
        <v>38</v>
      </c>
      <c r="D4942" t="s">
        <v>9</v>
      </c>
      <c r="E4942" t="s">
        <v>10</v>
      </c>
      <c r="F4942" t="s">
        <v>23</v>
      </c>
      <c r="G4942" s="6">
        <f>VLOOKUP(F4942,S$11:$T$15, 2, FALSE)</f>
        <v>2440.2966694490819</v>
      </c>
      <c r="H4942" t="s">
        <v>12</v>
      </c>
      <c r="I4942" s="2">
        <v>3576.56</v>
      </c>
      <c r="J4942" t="str">
        <f t="shared" si="697"/>
        <v>18-39</v>
      </c>
      <c r="K4942" s="2">
        <f t="shared" si="693"/>
        <v>3934.2160000000003</v>
      </c>
      <c r="L4942" s="2">
        <f t="shared" si="698"/>
        <v>3934</v>
      </c>
      <c r="M4942" s="2">
        <f t="shared" si="699"/>
        <v>3935</v>
      </c>
      <c r="N4942" s="2">
        <f t="shared" si="700"/>
        <v>3934</v>
      </c>
      <c r="O4942">
        <f t="shared" si="694"/>
        <v>2022</v>
      </c>
      <c r="P4942" t="str">
        <f t="shared" si="695"/>
        <v>Sep</v>
      </c>
      <c r="Q4942" t="str">
        <f t="shared" si="696"/>
        <v>Sep-2022</v>
      </c>
      <c r="R4942" s="2" t="str">
        <f t="shared" si="701"/>
        <v>ADULTS</v>
      </c>
    </row>
    <row r="4943" spans="1:18" x14ac:dyDescent="0.35">
      <c r="A4943" s="1">
        <v>44940</v>
      </c>
      <c r="B4943" t="s">
        <v>4975</v>
      </c>
      <c r="C4943">
        <v>28</v>
      </c>
      <c r="D4943" t="s">
        <v>14</v>
      </c>
      <c r="E4943" t="s">
        <v>27</v>
      </c>
      <c r="F4943" t="s">
        <v>11</v>
      </c>
      <c r="G4943" s="6">
        <f>VLOOKUP(F4943,S$11:$T$15, 2, FALSE)</f>
        <v>2503.6022787783868</v>
      </c>
      <c r="H4943" t="s">
        <v>12</v>
      </c>
      <c r="I4943" s="2">
        <v>451.44</v>
      </c>
      <c r="J4943" t="str">
        <f t="shared" si="697"/>
        <v>18-39</v>
      </c>
      <c r="K4943" s="2">
        <f t="shared" si="693"/>
        <v>496.58400000000006</v>
      </c>
      <c r="L4943" s="2">
        <f t="shared" si="698"/>
        <v>497</v>
      </c>
      <c r="M4943" s="2">
        <f t="shared" si="699"/>
        <v>497</v>
      </c>
      <c r="N4943" s="2">
        <f t="shared" si="700"/>
        <v>496</v>
      </c>
      <c r="O4943">
        <f t="shared" si="694"/>
        <v>2023</v>
      </c>
      <c r="P4943" t="str">
        <f t="shared" si="695"/>
        <v>Jan</v>
      </c>
      <c r="Q4943" t="str">
        <f t="shared" si="696"/>
        <v>Jan-2023</v>
      </c>
      <c r="R4943" s="2" t="str">
        <f t="shared" si="701"/>
        <v>ADULTS</v>
      </c>
    </row>
    <row r="4944" spans="1:18" x14ac:dyDescent="0.35">
      <c r="A4944" s="1">
        <v>44774</v>
      </c>
      <c r="B4944" t="s">
        <v>4976</v>
      </c>
      <c r="C4944">
        <v>71</v>
      </c>
      <c r="D4944" t="s">
        <v>21</v>
      </c>
      <c r="E4944" t="s">
        <v>19</v>
      </c>
      <c r="F4944" t="s">
        <v>30</v>
      </c>
      <c r="G4944" s="6">
        <f>VLOOKUP(F4944,S$11:$T$15, 2, FALSE)</f>
        <v>2496.7676064257025</v>
      </c>
      <c r="H4944" t="s">
        <v>12</v>
      </c>
      <c r="I4944" s="2">
        <v>4066.74</v>
      </c>
      <c r="J4944" t="str">
        <f t="shared" si="697"/>
        <v>&gt;59</v>
      </c>
      <c r="K4944" s="2">
        <f t="shared" si="693"/>
        <v>4473.4139999999998</v>
      </c>
      <c r="L4944" s="2">
        <f t="shared" si="698"/>
        <v>4473</v>
      </c>
      <c r="M4944" s="2">
        <f t="shared" si="699"/>
        <v>4474</v>
      </c>
      <c r="N4944" s="2">
        <f t="shared" si="700"/>
        <v>4473</v>
      </c>
      <c r="O4944">
        <f t="shared" si="694"/>
        <v>2022</v>
      </c>
      <c r="P4944" t="str">
        <f t="shared" si="695"/>
        <v>Aug</v>
      </c>
      <c r="Q4944" t="str">
        <f t="shared" si="696"/>
        <v>Aug-2022</v>
      </c>
      <c r="R4944" s="2" t="str">
        <f t="shared" si="701"/>
        <v>ADULTS</v>
      </c>
    </row>
    <row r="4945" spans="1:18" x14ac:dyDescent="0.35">
      <c r="A4945" s="1">
        <v>44575</v>
      </c>
      <c r="B4945" t="s">
        <v>4977</v>
      </c>
      <c r="C4945">
        <v>44</v>
      </c>
      <c r="D4945" t="s">
        <v>14</v>
      </c>
      <c r="E4945" t="s">
        <v>15</v>
      </c>
      <c r="F4945" t="s">
        <v>16</v>
      </c>
      <c r="G4945" s="6">
        <f>VLOOKUP(F4945,S$11:$T$15, 2, FALSE)</f>
        <v>2509.1716796874998</v>
      </c>
      <c r="H4945" t="s">
        <v>40</v>
      </c>
      <c r="I4945" s="2">
        <v>1983.92</v>
      </c>
      <c r="J4945" t="str">
        <f t="shared" si="697"/>
        <v>40-59</v>
      </c>
      <c r="K4945" s="2">
        <f t="shared" si="693"/>
        <v>2182.3120000000004</v>
      </c>
      <c r="L4945" s="2">
        <f t="shared" si="698"/>
        <v>2182</v>
      </c>
      <c r="M4945" s="2">
        <f t="shared" si="699"/>
        <v>2183</v>
      </c>
      <c r="N4945" s="2">
        <f t="shared" si="700"/>
        <v>2182</v>
      </c>
      <c r="O4945">
        <f t="shared" si="694"/>
        <v>2022</v>
      </c>
      <c r="P4945" t="str">
        <f t="shared" si="695"/>
        <v>Jan</v>
      </c>
      <c r="Q4945" t="str">
        <f t="shared" si="696"/>
        <v>Jan-2022</v>
      </c>
      <c r="R4945" s="2" t="str">
        <f t="shared" si="701"/>
        <v>ADULTS</v>
      </c>
    </row>
    <row r="4946" spans="1:18" x14ac:dyDescent="0.35">
      <c r="A4946" s="1">
        <v>44933</v>
      </c>
      <c r="B4946" t="s">
        <v>4978</v>
      </c>
      <c r="C4946">
        <v>68</v>
      </c>
      <c r="D4946" t="s">
        <v>9</v>
      </c>
      <c r="E4946" t="s">
        <v>25</v>
      </c>
      <c r="F4946" t="s">
        <v>23</v>
      </c>
      <c r="G4946" s="6">
        <f>VLOOKUP(F4946,S$11:$T$15, 2, FALSE)</f>
        <v>2440.2966694490819</v>
      </c>
      <c r="H4946" t="s">
        <v>40</v>
      </c>
      <c r="I4946" s="2">
        <v>2024.25</v>
      </c>
      <c r="J4946" t="str">
        <f t="shared" si="697"/>
        <v>&gt;59</v>
      </c>
      <c r="K4946" s="2">
        <f t="shared" si="693"/>
        <v>2226.6750000000002</v>
      </c>
      <c r="L4946" s="2">
        <f t="shared" si="698"/>
        <v>2227</v>
      </c>
      <c r="M4946" s="2">
        <f t="shared" si="699"/>
        <v>2227</v>
      </c>
      <c r="N4946" s="2">
        <f t="shared" si="700"/>
        <v>2226</v>
      </c>
      <c r="O4946">
        <f t="shared" si="694"/>
        <v>2023</v>
      </c>
      <c r="P4946" t="str">
        <f t="shared" si="695"/>
        <v>Jan</v>
      </c>
      <c r="Q4946" t="str">
        <f t="shared" si="696"/>
        <v>Jan-2023</v>
      </c>
      <c r="R4946" s="2" t="str">
        <f t="shared" si="701"/>
        <v>ADULTS</v>
      </c>
    </row>
    <row r="4947" spans="1:18" x14ac:dyDescent="0.35">
      <c r="A4947" s="1">
        <v>44925</v>
      </c>
      <c r="B4947" t="s">
        <v>4979</v>
      </c>
      <c r="C4947">
        <v>63</v>
      </c>
      <c r="D4947" t="s">
        <v>21</v>
      </c>
      <c r="E4947" t="s">
        <v>15</v>
      </c>
      <c r="F4947" t="s">
        <v>30</v>
      </c>
      <c r="G4947" s="6">
        <f>VLOOKUP(F4947,S$11:$T$15, 2, FALSE)</f>
        <v>2496.7676064257025</v>
      </c>
      <c r="H4947" t="s">
        <v>40</v>
      </c>
      <c r="I4947" s="2">
        <v>4022.97</v>
      </c>
      <c r="J4947" t="str">
        <f t="shared" si="697"/>
        <v>&gt;59</v>
      </c>
      <c r="K4947" s="2">
        <f t="shared" si="693"/>
        <v>4425.2669999999998</v>
      </c>
      <c r="L4947" s="2">
        <f t="shared" si="698"/>
        <v>4425</v>
      </c>
      <c r="M4947" s="2">
        <f t="shared" si="699"/>
        <v>4426</v>
      </c>
      <c r="N4947" s="2">
        <f t="shared" si="700"/>
        <v>4425</v>
      </c>
      <c r="O4947">
        <f t="shared" si="694"/>
        <v>2022</v>
      </c>
      <c r="P4947" t="str">
        <f t="shared" si="695"/>
        <v>Dec</v>
      </c>
      <c r="Q4947" t="str">
        <f t="shared" si="696"/>
        <v>Dec-2022</v>
      </c>
      <c r="R4947" s="2" t="str">
        <f t="shared" si="701"/>
        <v>ADULTS</v>
      </c>
    </row>
    <row r="4948" spans="1:18" x14ac:dyDescent="0.35">
      <c r="A4948" s="1">
        <v>44575</v>
      </c>
      <c r="B4948" t="s">
        <v>4980</v>
      </c>
      <c r="C4948">
        <v>43</v>
      </c>
      <c r="D4948" t="s">
        <v>14</v>
      </c>
      <c r="E4948" t="s">
        <v>33</v>
      </c>
      <c r="F4948" t="s">
        <v>23</v>
      </c>
      <c r="G4948" s="6">
        <f>VLOOKUP(F4948,S$11:$T$15, 2, FALSE)</f>
        <v>2440.2966694490819</v>
      </c>
      <c r="H4948" t="s">
        <v>17</v>
      </c>
      <c r="I4948" s="2">
        <v>2117.8000000000002</v>
      </c>
      <c r="J4948" t="str">
        <f t="shared" si="697"/>
        <v>40-59</v>
      </c>
      <c r="K4948" s="2">
        <f t="shared" si="693"/>
        <v>2329.5800000000004</v>
      </c>
      <c r="L4948" s="2">
        <f t="shared" si="698"/>
        <v>2330</v>
      </c>
      <c r="M4948" s="2">
        <f t="shared" si="699"/>
        <v>2330</v>
      </c>
      <c r="N4948" s="2">
        <f t="shared" si="700"/>
        <v>2329</v>
      </c>
      <c r="O4948">
        <f t="shared" si="694"/>
        <v>2022</v>
      </c>
      <c r="P4948" t="str">
        <f t="shared" si="695"/>
        <v>Jan</v>
      </c>
      <c r="Q4948" t="str">
        <f t="shared" si="696"/>
        <v>Jan-2022</v>
      </c>
      <c r="R4948" s="2" t="str">
        <f t="shared" si="701"/>
        <v>ADULTS</v>
      </c>
    </row>
    <row r="4949" spans="1:18" x14ac:dyDescent="0.35">
      <c r="A4949" s="1">
        <v>44945</v>
      </c>
      <c r="B4949" t="s">
        <v>4981</v>
      </c>
      <c r="C4949">
        <v>86</v>
      </c>
      <c r="D4949" t="s">
        <v>21</v>
      </c>
      <c r="E4949" t="s">
        <v>19</v>
      </c>
      <c r="F4949" t="s">
        <v>23</v>
      </c>
      <c r="G4949" s="6">
        <f>VLOOKUP(F4949,S$11:$T$15, 2, FALSE)</f>
        <v>2440.2966694490819</v>
      </c>
      <c r="H4949" t="s">
        <v>28</v>
      </c>
      <c r="I4949" s="2">
        <v>2437.56</v>
      </c>
      <c r="J4949" t="str">
        <f t="shared" si="697"/>
        <v>&gt;59</v>
      </c>
      <c r="K4949" s="2">
        <f t="shared" si="693"/>
        <v>2681.3160000000003</v>
      </c>
      <c r="L4949" s="2">
        <f t="shared" si="698"/>
        <v>2681</v>
      </c>
      <c r="M4949" s="2">
        <f t="shared" si="699"/>
        <v>2682</v>
      </c>
      <c r="N4949" s="2">
        <f t="shared" si="700"/>
        <v>2681</v>
      </c>
      <c r="O4949">
        <f t="shared" si="694"/>
        <v>2023</v>
      </c>
      <c r="P4949" t="str">
        <f t="shared" si="695"/>
        <v>Jan</v>
      </c>
      <c r="Q4949" t="str">
        <f t="shared" si="696"/>
        <v>Jan-2023</v>
      </c>
      <c r="R4949" s="2" t="str">
        <f t="shared" si="701"/>
        <v>ADULTS</v>
      </c>
    </row>
    <row r="4950" spans="1:18" x14ac:dyDescent="0.35">
      <c r="A4950" s="1">
        <v>44626</v>
      </c>
      <c r="B4950" t="s">
        <v>4982</v>
      </c>
      <c r="C4950">
        <v>17</v>
      </c>
      <c r="D4950" t="s">
        <v>14</v>
      </c>
      <c r="E4950" t="s">
        <v>15</v>
      </c>
      <c r="F4950" t="s">
        <v>16</v>
      </c>
      <c r="G4950" s="6">
        <f>VLOOKUP(F4950,S$11:$T$15, 2, FALSE)</f>
        <v>2509.1716796874998</v>
      </c>
      <c r="H4950" t="s">
        <v>17</v>
      </c>
      <c r="I4950" s="2">
        <v>4767.28</v>
      </c>
      <c r="J4950" t="str">
        <f t="shared" si="697"/>
        <v>0-17</v>
      </c>
      <c r="K4950" s="2">
        <f t="shared" si="693"/>
        <v>5244.0079999999998</v>
      </c>
      <c r="L4950" s="2">
        <f t="shared" si="698"/>
        <v>5244</v>
      </c>
      <c r="M4950" s="2">
        <f t="shared" si="699"/>
        <v>5245</v>
      </c>
      <c r="N4950" s="2">
        <f t="shared" si="700"/>
        <v>5244</v>
      </c>
      <c r="O4950">
        <f t="shared" si="694"/>
        <v>2022</v>
      </c>
      <c r="P4950" t="str">
        <f t="shared" si="695"/>
        <v>Mar</v>
      </c>
      <c r="Q4950" t="str">
        <f t="shared" si="696"/>
        <v>Mar-2022</v>
      </c>
      <c r="R4950" s="2" t="str">
        <f t="shared" si="701"/>
        <v>CHILDREN</v>
      </c>
    </row>
    <row r="4951" spans="1:18" x14ac:dyDescent="0.35">
      <c r="A4951" s="1">
        <v>44961</v>
      </c>
      <c r="B4951" t="s">
        <v>4983</v>
      </c>
      <c r="C4951">
        <v>7</v>
      </c>
      <c r="D4951" t="s">
        <v>21</v>
      </c>
      <c r="E4951" t="s">
        <v>33</v>
      </c>
      <c r="F4951" t="s">
        <v>11</v>
      </c>
      <c r="G4951" s="6">
        <f>VLOOKUP(F4951,S$11:$T$15, 2, FALSE)</f>
        <v>2503.6022787783868</v>
      </c>
      <c r="H4951" t="s">
        <v>37</v>
      </c>
      <c r="I4951" s="2">
        <v>1138.45</v>
      </c>
      <c r="J4951" t="str">
        <f t="shared" si="697"/>
        <v>0-17</v>
      </c>
      <c r="K4951" s="2">
        <f t="shared" si="693"/>
        <v>1252.2950000000001</v>
      </c>
      <c r="L4951" s="2">
        <f t="shared" si="698"/>
        <v>1252</v>
      </c>
      <c r="M4951" s="2">
        <f t="shared" si="699"/>
        <v>1253</v>
      </c>
      <c r="N4951" s="2">
        <f t="shared" si="700"/>
        <v>1252</v>
      </c>
      <c r="O4951">
        <f t="shared" si="694"/>
        <v>2023</v>
      </c>
      <c r="P4951" t="str">
        <f t="shared" si="695"/>
        <v>Feb</v>
      </c>
      <c r="Q4951" t="str">
        <f t="shared" si="696"/>
        <v>Feb-2023</v>
      </c>
      <c r="R4951" s="2" t="str">
        <f t="shared" si="701"/>
        <v>CHILDREN</v>
      </c>
    </row>
    <row r="4952" spans="1:18" x14ac:dyDescent="0.35">
      <c r="A4952" s="1">
        <v>45075</v>
      </c>
      <c r="B4952" t="s">
        <v>4984</v>
      </c>
      <c r="C4952">
        <v>91</v>
      </c>
      <c r="D4952" t="s">
        <v>21</v>
      </c>
      <c r="E4952" t="s">
        <v>22</v>
      </c>
      <c r="F4952" t="s">
        <v>11</v>
      </c>
      <c r="G4952" s="6">
        <f>VLOOKUP(F4952,S$11:$T$15, 2, FALSE)</f>
        <v>2503.6022787783868</v>
      </c>
      <c r="H4952" t="s">
        <v>67</v>
      </c>
      <c r="I4952" s="2">
        <v>2468.17</v>
      </c>
      <c r="J4952" t="str">
        <f t="shared" si="697"/>
        <v>&gt;59</v>
      </c>
      <c r="K4952" s="2">
        <f t="shared" si="693"/>
        <v>2714.9870000000001</v>
      </c>
      <c r="L4952" s="2">
        <f t="shared" si="698"/>
        <v>2715</v>
      </c>
      <c r="M4952" s="2">
        <f t="shared" si="699"/>
        <v>2715</v>
      </c>
      <c r="N4952" s="2">
        <f t="shared" si="700"/>
        <v>2714</v>
      </c>
      <c r="O4952">
        <f t="shared" si="694"/>
        <v>2023</v>
      </c>
      <c r="P4952" t="str">
        <f t="shared" si="695"/>
        <v>May</v>
      </c>
      <c r="Q4952" t="str">
        <f t="shared" si="696"/>
        <v>May-2023</v>
      </c>
      <c r="R4952" s="2" t="str">
        <f t="shared" si="701"/>
        <v>ADULTS</v>
      </c>
    </row>
    <row r="4953" spans="1:18" x14ac:dyDescent="0.35">
      <c r="A4953" s="1">
        <v>45046</v>
      </c>
      <c r="B4953" t="s">
        <v>4985</v>
      </c>
      <c r="C4953">
        <v>57</v>
      </c>
      <c r="D4953" t="s">
        <v>21</v>
      </c>
      <c r="E4953" t="s">
        <v>22</v>
      </c>
      <c r="F4953" t="s">
        <v>11</v>
      </c>
      <c r="G4953" s="6">
        <f>VLOOKUP(F4953,S$11:$T$15, 2, FALSE)</f>
        <v>2503.6022787783868</v>
      </c>
      <c r="H4953" t="s">
        <v>28</v>
      </c>
      <c r="I4953" s="2">
        <v>4175.99</v>
      </c>
      <c r="J4953" t="str">
        <f t="shared" si="697"/>
        <v>40-59</v>
      </c>
      <c r="K4953" s="2">
        <f t="shared" si="693"/>
        <v>4593.5889999999999</v>
      </c>
      <c r="L4953" s="2">
        <f t="shared" si="698"/>
        <v>4594</v>
      </c>
      <c r="M4953" s="2">
        <f t="shared" si="699"/>
        <v>4594</v>
      </c>
      <c r="N4953" s="2">
        <f t="shared" si="700"/>
        <v>4593</v>
      </c>
      <c r="O4953">
        <f t="shared" si="694"/>
        <v>2023</v>
      </c>
      <c r="P4953" t="str">
        <f t="shared" si="695"/>
        <v>Apr</v>
      </c>
      <c r="Q4953" t="str">
        <f t="shared" si="696"/>
        <v>Apr-2023</v>
      </c>
      <c r="R4953" s="2" t="str">
        <f t="shared" si="701"/>
        <v>ADULTS</v>
      </c>
    </row>
    <row r="4954" spans="1:18" x14ac:dyDescent="0.35">
      <c r="A4954" s="1">
        <v>44677</v>
      </c>
      <c r="B4954" t="s">
        <v>4986</v>
      </c>
      <c r="C4954">
        <v>93</v>
      </c>
      <c r="D4954" t="s">
        <v>14</v>
      </c>
      <c r="E4954" t="s">
        <v>33</v>
      </c>
      <c r="F4954" t="s">
        <v>16</v>
      </c>
      <c r="G4954" s="6">
        <f>VLOOKUP(F4954,S$11:$T$15, 2, FALSE)</f>
        <v>2509.1716796874998</v>
      </c>
      <c r="H4954" t="s">
        <v>40</v>
      </c>
      <c r="I4954" s="2">
        <v>1349.59</v>
      </c>
      <c r="J4954" t="str">
        <f t="shared" si="697"/>
        <v>&gt;59</v>
      </c>
      <c r="K4954" s="2">
        <f t="shared" si="693"/>
        <v>1484.549</v>
      </c>
      <c r="L4954" s="2">
        <f t="shared" si="698"/>
        <v>1485</v>
      </c>
      <c r="M4954" s="2">
        <f t="shared" si="699"/>
        <v>1485</v>
      </c>
      <c r="N4954" s="2">
        <f t="shared" si="700"/>
        <v>1484</v>
      </c>
      <c r="O4954">
        <f t="shared" si="694"/>
        <v>2022</v>
      </c>
      <c r="P4954" t="str">
        <f t="shared" si="695"/>
        <v>Apr</v>
      </c>
      <c r="Q4954" t="str">
        <f t="shared" si="696"/>
        <v>Apr-2022</v>
      </c>
      <c r="R4954" s="2" t="str">
        <f t="shared" si="701"/>
        <v>ADULTS</v>
      </c>
    </row>
    <row r="4955" spans="1:18" x14ac:dyDescent="0.35">
      <c r="A4955" s="1">
        <v>44790</v>
      </c>
      <c r="B4955" t="s">
        <v>4987</v>
      </c>
      <c r="C4955">
        <v>61</v>
      </c>
      <c r="D4955" t="s">
        <v>14</v>
      </c>
      <c r="E4955" t="s">
        <v>35</v>
      </c>
      <c r="F4955" t="s">
        <v>11</v>
      </c>
      <c r="G4955" s="6">
        <f>VLOOKUP(F4955,S$11:$T$15, 2, FALSE)</f>
        <v>2503.6022787783868</v>
      </c>
      <c r="H4955" t="s">
        <v>37</v>
      </c>
      <c r="I4955" s="2">
        <v>4968.22</v>
      </c>
      <c r="J4955" t="str">
        <f t="shared" si="697"/>
        <v>&gt;59</v>
      </c>
      <c r="K4955" s="2">
        <f t="shared" si="693"/>
        <v>5465.0420000000004</v>
      </c>
      <c r="L4955" s="2">
        <f t="shared" si="698"/>
        <v>5465</v>
      </c>
      <c r="M4955" s="2">
        <f t="shared" si="699"/>
        <v>5466</v>
      </c>
      <c r="N4955" s="2">
        <f t="shared" si="700"/>
        <v>5465</v>
      </c>
      <c r="O4955">
        <f t="shared" si="694"/>
        <v>2022</v>
      </c>
      <c r="P4955" t="str">
        <f t="shared" si="695"/>
        <v>Aug</v>
      </c>
      <c r="Q4955" t="str">
        <f t="shared" si="696"/>
        <v>Aug-2022</v>
      </c>
      <c r="R4955" s="2" t="str">
        <f t="shared" si="701"/>
        <v>ADULTS</v>
      </c>
    </row>
    <row r="4956" spans="1:18" x14ac:dyDescent="0.35">
      <c r="A4956" s="1">
        <v>44849</v>
      </c>
      <c r="B4956" t="s">
        <v>4988</v>
      </c>
      <c r="C4956">
        <v>93</v>
      </c>
      <c r="D4956" t="s">
        <v>14</v>
      </c>
      <c r="E4956" t="s">
        <v>19</v>
      </c>
      <c r="F4956" t="s">
        <v>23</v>
      </c>
      <c r="G4956" s="6">
        <f>VLOOKUP(F4956,S$11:$T$15, 2, FALSE)</f>
        <v>2440.2966694490819</v>
      </c>
      <c r="H4956" t="s">
        <v>37</v>
      </c>
      <c r="I4956" s="2">
        <v>4826.63</v>
      </c>
      <c r="J4956" t="str">
        <f t="shared" si="697"/>
        <v>&gt;59</v>
      </c>
      <c r="K4956" s="2">
        <f t="shared" si="693"/>
        <v>5309.2930000000006</v>
      </c>
      <c r="L4956" s="2">
        <f t="shared" si="698"/>
        <v>5309</v>
      </c>
      <c r="M4956" s="2">
        <f t="shared" si="699"/>
        <v>5310</v>
      </c>
      <c r="N4956" s="2">
        <f t="shared" si="700"/>
        <v>5309</v>
      </c>
      <c r="O4956">
        <f t="shared" si="694"/>
        <v>2022</v>
      </c>
      <c r="P4956" t="str">
        <f t="shared" si="695"/>
        <v>Oct</v>
      </c>
      <c r="Q4956" t="str">
        <f t="shared" si="696"/>
        <v>Oct-2022</v>
      </c>
      <c r="R4956" s="2" t="str">
        <f t="shared" si="701"/>
        <v>ADULTS</v>
      </c>
    </row>
    <row r="4957" spans="1:18" x14ac:dyDescent="0.35">
      <c r="A4957" s="1">
        <v>44853</v>
      </c>
      <c r="B4957" t="s">
        <v>4989</v>
      </c>
      <c r="C4957">
        <v>51</v>
      </c>
      <c r="D4957" t="s">
        <v>14</v>
      </c>
      <c r="E4957" t="s">
        <v>35</v>
      </c>
      <c r="F4957" t="s">
        <v>11</v>
      </c>
      <c r="G4957" s="6">
        <f>VLOOKUP(F4957,S$11:$T$15, 2, FALSE)</f>
        <v>2503.6022787783868</v>
      </c>
      <c r="H4957" t="s">
        <v>40</v>
      </c>
      <c r="I4957" s="2">
        <v>711.7</v>
      </c>
      <c r="J4957" t="str">
        <f t="shared" si="697"/>
        <v>40-59</v>
      </c>
      <c r="K4957" s="2">
        <f t="shared" si="693"/>
        <v>782.87000000000012</v>
      </c>
      <c r="L4957" s="2">
        <f t="shared" si="698"/>
        <v>783</v>
      </c>
      <c r="M4957" s="2">
        <f t="shared" si="699"/>
        <v>783</v>
      </c>
      <c r="N4957" s="2">
        <f t="shared" si="700"/>
        <v>782</v>
      </c>
      <c r="O4957">
        <f t="shared" si="694"/>
        <v>2022</v>
      </c>
      <c r="P4957" t="str">
        <f t="shared" si="695"/>
        <v>Oct</v>
      </c>
      <c r="Q4957" t="str">
        <f t="shared" si="696"/>
        <v>Oct-2022</v>
      </c>
      <c r="R4957" s="2" t="str">
        <f t="shared" si="701"/>
        <v>ADULTS</v>
      </c>
    </row>
    <row r="4958" spans="1:18" x14ac:dyDescent="0.35">
      <c r="A4958" s="1">
        <v>44739</v>
      </c>
      <c r="B4958" t="s">
        <v>4990</v>
      </c>
      <c r="C4958">
        <v>53</v>
      </c>
      <c r="D4958" t="s">
        <v>9</v>
      </c>
      <c r="E4958" t="s">
        <v>27</v>
      </c>
      <c r="F4958" t="s">
        <v>16</v>
      </c>
      <c r="G4958" s="6">
        <f>VLOOKUP(F4958,S$11:$T$15, 2, FALSE)</f>
        <v>2509.1716796874998</v>
      </c>
      <c r="H4958" t="s">
        <v>17</v>
      </c>
      <c r="I4958" s="2">
        <v>4862.45</v>
      </c>
      <c r="J4958" t="str">
        <f t="shared" si="697"/>
        <v>40-59</v>
      </c>
      <c r="K4958" s="2">
        <f t="shared" si="693"/>
        <v>5348.6950000000006</v>
      </c>
      <c r="L4958" s="2">
        <f t="shared" si="698"/>
        <v>5349</v>
      </c>
      <c r="M4958" s="2">
        <f t="shared" si="699"/>
        <v>5349</v>
      </c>
      <c r="N4958" s="2">
        <f t="shared" si="700"/>
        <v>5348</v>
      </c>
      <c r="O4958">
        <f t="shared" si="694"/>
        <v>2022</v>
      </c>
      <c r="P4958" t="str">
        <f t="shared" si="695"/>
        <v>Jun</v>
      </c>
      <c r="Q4958" t="str">
        <f t="shared" si="696"/>
        <v>Jun-2022</v>
      </c>
      <c r="R4958" s="2" t="str">
        <f t="shared" si="701"/>
        <v>ADULTS</v>
      </c>
    </row>
    <row r="4959" spans="1:18" x14ac:dyDescent="0.35">
      <c r="A4959" s="1">
        <v>44915</v>
      </c>
      <c r="B4959" t="s">
        <v>4991</v>
      </c>
      <c r="C4959">
        <v>95</v>
      </c>
      <c r="D4959" t="s">
        <v>21</v>
      </c>
      <c r="E4959" t="s">
        <v>35</v>
      </c>
      <c r="F4959" t="s">
        <v>11</v>
      </c>
      <c r="G4959" s="6">
        <f>VLOOKUP(F4959,S$11:$T$15, 2, FALSE)</f>
        <v>2503.6022787783868</v>
      </c>
      <c r="H4959" t="s">
        <v>40</v>
      </c>
      <c r="I4959" s="2">
        <v>3474.98</v>
      </c>
      <c r="J4959" t="str">
        <f t="shared" si="697"/>
        <v>&gt;59</v>
      </c>
      <c r="K4959" s="2">
        <f t="shared" si="693"/>
        <v>3822.4780000000005</v>
      </c>
      <c r="L4959" s="2">
        <f t="shared" si="698"/>
        <v>3822</v>
      </c>
      <c r="M4959" s="2">
        <f t="shared" si="699"/>
        <v>3823</v>
      </c>
      <c r="N4959" s="2">
        <f t="shared" si="700"/>
        <v>3822</v>
      </c>
      <c r="O4959">
        <f t="shared" si="694"/>
        <v>2022</v>
      </c>
      <c r="P4959" t="str">
        <f t="shared" si="695"/>
        <v>Dec</v>
      </c>
      <c r="Q4959" t="str">
        <f t="shared" si="696"/>
        <v>Dec-2022</v>
      </c>
      <c r="R4959" s="2" t="str">
        <f t="shared" si="701"/>
        <v>ADULTS</v>
      </c>
    </row>
    <row r="4960" spans="1:18" x14ac:dyDescent="0.35">
      <c r="A4960" s="1">
        <v>44611</v>
      </c>
      <c r="B4960" t="s">
        <v>4992</v>
      </c>
      <c r="C4960">
        <v>91</v>
      </c>
      <c r="D4960" t="s">
        <v>9</v>
      </c>
      <c r="E4960" t="s">
        <v>35</v>
      </c>
      <c r="F4960" t="s">
        <v>30</v>
      </c>
      <c r="G4960" s="6">
        <f>VLOOKUP(F4960,S$11:$T$15, 2, FALSE)</f>
        <v>2496.7676064257025</v>
      </c>
      <c r="H4960" t="s">
        <v>40</v>
      </c>
      <c r="I4960" s="2">
        <v>1371.67</v>
      </c>
      <c r="J4960" t="str">
        <f t="shared" si="697"/>
        <v>&gt;59</v>
      </c>
      <c r="K4960" s="2">
        <f t="shared" si="693"/>
        <v>1508.8370000000002</v>
      </c>
      <c r="L4960" s="2">
        <f t="shared" si="698"/>
        <v>1509</v>
      </c>
      <c r="M4960" s="2">
        <f t="shared" si="699"/>
        <v>1509</v>
      </c>
      <c r="N4960" s="2">
        <f t="shared" si="700"/>
        <v>1508</v>
      </c>
      <c r="O4960">
        <f t="shared" si="694"/>
        <v>2022</v>
      </c>
      <c r="P4960" t="str">
        <f t="shared" si="695"/>
        <v>Feb</v>
      </c>
      <c r="Q4960" t="str">
        <f t="shared" si="696"/>
        <v>Feb-2022</v>
      </c>
      <c r="R4960" s="2" t="str">
        <f t="shared" si="701"/>
        <v>ADULTS</v>
      </c>
    </row>
    <row r="4961" spans="1:18" x14ac:dyDescent="0.35">
      <c r="A4961" s="1">
        <v>45128</v>
      </c>
      <c r="B4961" t="s">
        <v>4993</v>
      </c>
      <c r="C4961">
        <v>52</v>
      </c>
      <c r="D4961" t="s">
        <v>14</v>
      </c>
      <c r="E4961" t="s">
        <v>27</v>
      </c>
      <c r="F4961" t="s">
        <v>16</v>
      </c>
      <c r="G4961" s="6">
        <f>VLOOKUP(F4961,S$11:$T$15, 2, FALSE)</f>
        <v>2509.1716796874998</v>
      </c>
      <c r="H4961" t="s">
        <v>17</v>
      </c>
      <c r="I4961" s="2">
        <v>3023.65</v>
      </c>
      <c r="J4961" t="str">
        <f t="shared" si="697"/>
        <v>40-59</v>
      </c>
      <c r="K4961" s="2">
        <f t="shared" si="693"/>
        <v>3326.0150000000003</v>
      </c>
      <c r="L4961" s="2">
        <f t="shared" si="698"/>
        <v>3326</v>
      </c>
      <c r="M4961" s="2">
        <f t="shared" si="699"/>
        <v>3327</v>
      </c>
      <c r="N4961" s="2">
        <f t="shared" si="700"/>
        <v>3326</v>
      </c>
      <c r="O4961">
        <f t="shared" si="694"/>
        <v>2023</v>
      </c>
      <c r="P4961" t="str">
        <f t="shared" si="695"/>
        <v>Jul</v>
      </c>
      <c r="Q4961" t="str">
        <f t="shared" si="696"/>
        <v>Jul-2023</v>
      </c>
      <c r="R4961" s="2" t="str">
        <f t="shared" si="701"/>
        <v>ADULTS</v>
      </c>
    </row>
    <row r="4962" spans="1:18" x14ac:dyDescent="0.35">
      <c r="A4962" s="1">
        <v>44574</v>
      </c>
      <c r="B4962" t="s">
        <v>4994</v>
      </c>
      <c r="C4962">
        <v>93</v>
      </c>
      <c r="D4962" t="s">
        <v>14</v>
      </c>
      <c r="E4962" t="s">
        <v>15</v>
      </c>
      <c r="F4962" t="s">
        <v>16</v>
      </c>
      <c r="G4962" s="6">
        <f>VLOOKUP(F4962,S$11:$T$15, 2, FALSE)</f>
        <v>2509.1716796874998</v>
      </c>
      <c r="H4962" t="s">
        <v>12</v>
      </c>
      <c r="I4962" s="2">
        <v>2785.19</v>
      </c>
      <c r="J4962" t="str">
        <f t="shared" si="697"/>
        <v>&gt;59</v>
      </c>
      <c r="K4962" s="2">
        <f t="shared" si="693"/>
        <v>3063.7090000000003</v>
      </c>
      <c r="L4962" s="2">
        <f t="shared" si="698"/>
        <v>3064</v>
      </c>
      <c r="M4962" s="2">
        <f t="shared" si="699"/>
        <v>3064</v>
      </c>
      <c r="N4962" s="2">
        <f t="shared" si="700"/>
        <v>3063</v>
      </c>
      <c r="O4962">
        <f t="shared" si="694"/>
        <v>2022</v>
      </c>
      <c r="P4962" t="str">
        <f t="shared" si="695"/>
        <v>Jan</v>
      </c>
      <c r="Q4962" t="str">
        <f t="shared" si="696"/>
        <v>Jan-2022</v>
      </c>
      <c r="R4962" s="2" t="str">
        <f t="shared" si="701"/>
        <v>ADULTS</v>
      </c>
    </row>
    <row r="4963" spans="1:18" x14ac:dyDescent="0.35">
      <c r="A4963" s="1">
        <v>44794</v>
      </c>
      <c r="B4963" t="s">
        <v>4995</v>
      </c>
      <c r="C4963">
        <v>87</v>
      </c>
      <c r="D4963" t="s">
        <v>9</v>
      </c>
      <c r="E4963" t="s">
        <v>15</v>
      </c>
      <c r="F4963" t="s">
        <v>11</v>
      </c>
      <c r="G4963" s="6">
        <f>VLOOKUP(F4963,S$11:$T$15, 2, FALSE)</f>
        <v>2503.6022787783868</v>
      </c>
      <c r="H4963" t="s">
        <v>28</v>
      </c>
      <c r="I4963" s="2">
        <v>2653.47</v>
      </c>
      <c r="J4963" t="str">
        <f t="shared" si="697"/>
        <v>&gt;59</v>
      </c>
      <c r="K4963" s="2">
        <f t="shared" si="693"/>
        <v>2918.817</v>
      </c>
      <c r="L4963" s="2">
        <f t="shared" si="698"/>
        <v>2919</v>
      </c>
      <c r="M4963" s="2">
        <f t="shared" si="699"/>
        <v>2919</v>
      </c>
      <c r="N4963" s="2">
        <f t="shared" si="700"/>
        <v>2918</v>
      </c>
      <c r="O4963">
        <f t="shared" si="694"/>
        <v>2022</v>
      </c>
      <c r="P4963" t="str">
        <f t="shared" si="695"/>
        <v>Aug</v>
      </c>
      <c r="Q4963" t="str">
        <f t="shared" si="696"/>
        <v>Aug-2022</v>
      </c>
      <c r="R4963" s="2" t="str">
        <f t="shared" si="701"/>
        <v>ADULTS</v>
      </c>
    </row>
    <row r="4964" spans="1:18" x14ac:dyDescent="0.35">
      <c r="A4964" s="1">
        <v>44996</v>
      </c>
      <c r="B4964" t="s">
        <v>4996</v>
      </c>
      <c r="C4964">
        <v>94</v>
      </c>
      <c r="D4964" t="s">
        <v>14</v>
      </c>
      <c r="E4964" t="s">
        <v>15</v>
      </c>
      <c r="F4964" t="s">
        <v>16</v>
      </c>
      <c r="G4964" s="6">
        <f>VLOOKUP(F4964,S$11:$T$15, 2, FALSE)</f>
        <v>2509.1716796874998</v>
      </c>
      <c r="H4964" t="s">
        <v>17</v>
      </c>
      <c r="I4964" s="2">
        <v>2460.59</v>
      </c>
      <c r="J4964" t="str">
        <f t="shared" si="697"/>
        <v>&gt;59</v>
      </c>
      <c r="K4964" s="2">
        <f t="shared" si="693"/>
        <v>2706.6490000000003</v>
      </c>
      <c r="L4964" s="2">
        <f t="shared" si="698"/>
        <v>2707</v>
      </c>
      <c r="M4964" s="2">
        <f t="shared" si="699"/>
        <v>2707</v>
      </c>
      <c r="N4964" s="2">
        <f t="shared" si="700"/>
        <v>2706</v>
      </c>
      <c r="O4964">
        <f t="shared" si="694"/>
        <v>2023</v>
      </c>
      <c r="P4964" t="str">
        <f t="shared" si="695"/>
        <v>Mar</v>
      </c>
      <c r="Q4964" t="str">
        <f t="shared" si="696"/>
        <v>Mar-2023</v>
      </c>
      <c r="R4964" s="2" t="str">
        <f t="shared" si="701"/>
        <v>ADULTS</v>
      </c>
    </row>
    <row r="4965" spans="1:18" x14ac:dyDescent="0.35">
      <c r="A4965" s="1">
        <v>45271</v>
      </c>
      <c r="B4965" t="s">
        <v>4997</v>
      </c>
      <c r="C4965">
        <v>80</v>
      </c>
      <c r="D4965" t="s">
        <v>21</v>
      </c>
      <c r="E4965" t="s">
        <v>25</v>
      </c>
      <c r="F4965" t="s">
        <v>30</v>
      </c>
      <c r="G4965" s="6">
        <f>VLOOKUP(F4965,S$11:$T$15, 2, FALSE)</f>
        <v>2496.7676064257025</v>
      </c>
      <c r="H4965" t="s">
        <v>17</v>
      </c>
      <c r="I4965" s="2">
        <v>981.09</v>
      </c>
      <c r="J4965" t="str">
        <f t="shared" si="697"/>
        <v>&gt;59</v>
      </c>
      <c r="K4965" s="2">
        <f t="shared" si="693"/>
        <v>1079.1990000000001</v>
      </c>
      <c r="L4965" s="2">
        <f t="shared" si="698"/>
        <v>1079</v>
      </c>
      <c r="M4965" s="2">
        <f t="shared" si="699"/>
        <v>1080</v>
      </c>
      <c r="N4965" s="2">
        <f t="shared" si="700"/>
        <v>1079</v>
      </c>
      <c r="O4965">
        <f t="shared" si="694"/>
        <v>2023</v>
      </c>
      <c r="P4965" t="str">
        <f t="shared" si="695"/>
        <v>Dec</v>
      </c>
      <c r="Q4965" t="str">
        <f t="shared" si="696"/>
        <v>Dec-2023</v>
      </c>
      <c r="R4965" s="2" t="str">
        <f t="shared" si="701"/>
        <v>ADULTS</v>
      </c>
    </row>
    <row r="4966" spans="1:18" x14ac:dyDescent="0.35">
      <c r="A4966" s="1">
        <v>44951</v>
      </c>
      <c r="B4966" t="s">
        <v>4998</v>
      </c>
      <c r="C4966">
        <v>36</v>
      </c>
      <c r="D4966" t="s">
        <v>21</v>
      </c>
      <c r="E4966" t="s">
        <v>10</v>
      </c>
      <c r="F4966" t="s">
        <v>11</v>
      </c>
      <c r="G4966" s="6">
        <f>VLOOKUP(F4966,S$11:$T$15, 2, FALSE)</f>
        <v>2503.6022787783868</v>
      </c>
      <c r="H4966" t="s">
        <v>37</v>
      </c>
      <c r="I4966" s="2">
        <v>2062.86</v>
      </c>
      <c r="J4966" t="str">
        <f t="shared" si="697"/>
        <v>18-39</v>
      </c>
      <c r="K4966" s="2">
        <f t="shared" si="693"/>
        <v>2269.1460000000002</v>
      </c>
      <c r="L4966" s="2">
        <f t="shared" si="698"/>
        <v>2269</v>
      </c>
      <c r="M4966" s="2">
        <f t="shared" si="699"/>
        <v>2270</v>
      </c>
      <c r="N4966" s="2">
        <f t="shared" si="700"/>
        <v>2269</v>
      </c>
      <c r="O4966">
        <f t="shared" si="694"/>
        <v>2023</v>
      </c>
      <c r="P4966" t="str">
        <f t="shared" si="695"/>
        <v>Jan</v>
      </c>
      <c r="Q4966" t="str">
        <f t="shared" si="696"/>
        <v>Jan-2023</v>
      </c>
      <c r="R4966" s="2" t="str">
        <f t="shared" si="701"/>
        <v>ADULTS</v>
      </c>
    </row>
    <row r="4967" spans="1:18" x14ac:dyDescent="0.35">
      <c r="A4967" s="1">
        <v>44696</v>
      </c>
      <c r="B4967" t="s">
        <v>4999</v>
      </c>
      <c r="C4967">
        <v>76</v>
      </c>
      <c r="D4967" t="s">
        <v>21</v>
      </c>
      <c r="E4967" t="s">
        <v>22</v>
      </c>
      <c r="F4967" t="s">
        <v>11</v>
      </c>
      <c r="G4967" s="6">
        <f>VLOOKUP(F4967,S$11:$T$15, 2, FALSE)</f>
        <v>2503.6022787783868</v>
      </c>
      <c r="H4967" t="s">
        <v>17</v>
      </c>
      <c r="I4967" s="2">
        <v>4707.54</v>
      </c>
      <c r="J4967" t="str">
        <f t="shared" si="697"/>
        <v>&gt;59</v>
      </c>
      <c r="K4967" s="2">
        <f t="shared" si="693"/>
        <v>5178.2940000000008</v>
      </c>
      <c r="L4967" s="2">
        <f t="shared" si="698"/>
        <v>5178</v>
      </c>
      <c r="M4967" s="2">
        <f t="shared" si="699"/>
        <v>5179</v>
      </c>
      <c r="N4967" s="2">
        <f t="shared" si="700"/>
        <v>5178</v>
      </c>
      <c r="O4967">
        <f t="shared" si="694"/>
        <v>2022</v>
      </c>
      <c r="P4967" t="str">
        <f t="shared" si="695"/>
        <v>May</v>
      </c>
      <c r="Q4967" t="str">
        <f t="shared" si="696"/>
        <v>May-2022</v>
      </c>
      <c r="R4967" s="2" t="str">
        <f t="shared" si="701"/>
        <v>ADULTS</v>
      </c>
    </row>
    <row r="4968" spans="1:18" x14ac:dyDescent="0.35">
      <c r="A4968" s="1">
        <v>45081</v>
      </c>
      <c r="B4968" t="s">
        <v>5000</v>
      </c>
      <c r="C4968">
        <v>17</v>
      </c>
      <c r="D4968" t="s">
        <v>14</v>
      </c>
      <c r="E4968" t="s">
        <v>15</v>
      </c>
      <c r="F4968" t="s">
        <v>16</v>
      </c>
      <c r="G4968" s="6">
        <f>VLOOKUP(F4968,S$11:$T$15, 2, FALSE)</f>
        <v>2509.1716796874998</v>
      </c>
      <c r="H4968" t="s">
        <v>40</v>
      </c>
      <c r="I4968" s="2">
        <v>4424.96</v>
      </c>
      <c r="J4968" t="str">
        <f t="shared" si="697"/>
        <v>0-17</v>
      </c>
      <c r="K4968" s="2">
        <f t="shared" si="693"/>
        <v>4867.4560000000001</v>
      </c>
      <c r="L4968" s="2">
        <f t="shared" si="698"/>
        <v>4867</v>
      </c>
      <c r="M4968" s="2">
        <f t="shared" si="699"/>
        <v>4868</v>
      </c>
      <c r="N4968" s="2">
        <f t="shared" si="700"/>
        <v>4867</v>
      </c>
      <c r="O4968">
        <f t="shared" si="694"/>
        <v>2023</v>
      </c>
      <c r="P4968" t="str">
        <f t="shared" si="695"/>
        <v>Jun</v>
      </c>
      <c r="Q4968" t="str">
        <f t="shared" si="696"/>
        <v>Jun-2023</v>
      </c>
      <c r="R4968" s="2" t="str">
        <f t="shared" si="701"/>
        <v>CHILDREN</v>
      </c>
    </row>
    <row r="4969" spans="1:18" x14ac:dyDescent="0.35">
      <c r="A4969" s="1">
        <v>44802</v>
      </c>
      <c r="B4969" t="s">
        <v>5001</v>
      </c>
      <c r="C4969">
        <v>14</v>
      </c>
      <c r="D4969" t="s">
        <v>14</v>
      </c>
      <c r="E4969" t="s">
        <v>35</v>
      </c>
      <c r="F4969" t="s">
        <v>11</v>
      </c>
      <c r="G4969" s="6">
        <f>VLOOKUP(F4969,S$11:$T$15, 2, FALSE)</f>
        <v>2503.6022787783868</v>
      </c>
      <c r="H4969" t="s">
        <v>40</v>
      </c>
      <c r="I4969" s="2">
        <v>3069.35</v>
      </c>
      <c r="J4969" t="str">
        <f t="shared" si="697"/>
        <v>0-17</v>
      </c>
      <c r="K4969" s="2">
        <f t="shared" si="693"/>
        <v>3376.2850000000003</v>
      </c>
      <c r="L4969" s="2">
        <f t="shared" si="698"/>
        <v>3376</v>
      </c>
      <c r="M4969" s="2">
        <f t="shared" si="699"/>
        <v>3377</v>
      </c>
      <c r="N4969" s="2">
        <f t="shared" si="700"/>
        <v>3376</v>
      </c>
      <c r="O4969">
        <f t="shared" si="694"/>
        <v>2022</v>
      </c>
      <c r="P4969" t="str">
        <f t="shared" si="695"/>
        <v>Aug</v>
      </c>
      <c r="Q4969" t="str">
        <f t="shared" si="696"/>
        <v>Aug-2022</v>
      </c>
      <c r="R4969" s="2" t="str">
        <f t="shared" si="701"/>
        <v>CHILDREN</v>
      </c>
    </row>
    <row r="4970" spans="1:18" x14ac:dyDescent="0.35">
      <c r="A4970" s="1">
        <v>44881</v>
      </c>
      <c r="B4970" t="s">
        <v>5002</v>
      </c>
      <c r="C4970">
        <v>50</v>
      </c>
      <c r="D4970" t="s">
        <v>14</v>
      </c>
      <c r="E4970" t="s">
        <v>15</v>
      </c>
      <c r="F4970" t="s">
        <v>11</v>
      </c>
      <c r="G4970" s="6">
        <f>VLOOKUP(F4970,S$11:$T$15, 2, FALSE)</f>
        <v>2503.6022787783868</v>
      </c>
      <c r="H4970" t="s">
        <v>37</v>
      </c>
      <c r="I4970" s="2">
        <v>2282.0300000000002</v>
      </c>
      <c r="J4970" t="str">
        <f t="shared" si="697"/>
        <v>40-59</v>
      </c>
      <c r="K4970" s="2">
        <f t="shared" si="693"/>
        <v>2510.2330000000006</v>
      </c>
      <c r="L4970" s="2">
        <f t="shared" si="698"/>
        <v>2510</v>
      </c>
      <c r="M4970" s="2">
        <f t="shared" si="699"/>
        <v>2511</v>
      </c>
      <c r="N4970" s="2">
        <f t="shared" si="700"/>
        <v>2510</v>
      </c>
      <c r="O4970">
        <f t="shared" si="694"/>
        <v>2022</v>
      </c>
      <c r="P4970" t="str">
        <f t="shared" si="695"/>
        <v>Nov</v>
      </c>
      <c r="Q4970" t="str">
        <f t="shared" si="696"/>
        <v>Nov-2022</v>
      </c>
      <c r="R4970" s="2" t="str">
        <f t="shared" si="701"/>
        <v>ADULTS</v>
      </c>
    </row>
    <row r="4971" spans="1:18" x14ac:dyDescent="0.35">
      <c r="A4971" s="1">
        <v>45211</v>
      </c>
      <c r="B4971" t="s">
        <v>5003</v>
      </c>
      <c r="C4971">
        <v>7</v>
      </c>
      <c r="D4971" t="s">
        <v>21</v>
      </c>
      <c r="E4971" t="s">
        <v>35</v>
      </c>
      <c r="F4971" t="s">
        <v>30</v>
      </c>
      <c r="G4971" s="6">
        <f>VLOOKUP(F4971,S$11:$T$15, 2, FALSE)</f>
        <v>2496.7676064257025</v>
      </c>
      <c r="H4971" t="s">
        <v>40</v>
      </c>
      <c r="I4971" s="2">
        <v>2121.5300000000002</v>
      </c>
      <c r="J4971" t="str">
        <f t="shared" si="697"/>
        <v>0-17</v>
      </c>
      <c r="K4971" s="2">
        <f t="shared" si="693"/>
        <v>2333.6830000000004</v>
      </c>
      <c r="L4971" s="2">
        <f t="shared" si="698"/>
        <v>2334</v>
      </c>
      <c r="M4971" s="2">
        <f t="shared" si="699"/>
        <v>2334</v>
      </c>
      <c r="N4971" s="2">
        <f t="shared" si="700"/>
        <v>2333</v>
      </c>
      <c r="O4971">
        <f t="shared" si="694"/>
        <v>2023</v>
      </c>
      <c r="P4971" t="str">
        <f t="shared" si="695"/>
        <v>Oct</v>
      </c>
      <c r="Q4971" t="str">
        <f t="shared" si="696"/>
        <v>Oct-2023</v>
      </c>
      <c r="R4971" s="2" t="str">
        <f t="shared" si="701"/>
        <v>CHILDREN</v>
      </c>
    </row>
    <row r="4972" spans="1:18" x14ac:dyDescent="0.35">
      <c r="A4972" s="1">
        <v>44849</v>
      </c>
      <c r="B4972" t="s">
        <v>5004</v>
      </c>
      <c r="C4972">
        <v>69</v>
      </c>
      <c r="D4972" t="s">
        <v>9</v>
      </c>
      <c r="E4972" t="s">
        <v>22</v>
      </c>
      <c r="F4972" t="s">
        <v>23</v>
      </c>
      <c r="G4972" s="6">
        <f>VLOOKUP(F4972,S$11:$T$15, 2, FALSE)</f>
        <v>2440.2966694490819</v>
      </c>
      <c r="H4972" t="s">
        <v>12</v>
      </c>
      <c r="I4972" s="2">
        <v>3979.46</v>
      </c>
      <c r="J4972" t="str">
        <f t="shared" si="697"/>
        <v>&gt;59</v>
      </c>
      <c r="K4972" s="2">
        <f t="shared" si="693"/>
        <v>4377.4059999999999</v>
      </c>
      <c r="L4972" s="2">
        <f t="shared" si="698"/>
        <v>4377</v>
      </c>
      <c r="M4972" s="2">
        <f t="shared" si="699"/>
        <v>4378</v>
      </c>
      <c r="N4972" s="2">
        <f t="shared" si="700"/>
        <v>4377</v>
      </c>
      <c r="O4972">
        <f t="shared" si="694"/>
        <v>2022</v>
      </c>
      <c r="P4972" t="str">
        <f t="shared" si="695"/>
        <v>Oct</v>
      </c>
      <c r="Q4972" t="str">
        <f t="shared" si="696"/>
        <v>Oct-2022</v>
      </c>
      <c r="R4972" s="2" t="str">
        <f t="shared" si="701"/>
        <v>ADULTS</v>
      </c>
    </row>
    <row r="4973" spans="1:18" x14ac:dyDescent="0.35">
      <c r="A4973" s="1">
        <v>45215</v>
      </c>
      <c r="B4973" t="s">
        <v>5005</v>
      </c>
      <c r="C4973">
        <v>7</v>
      </c>
      <c r="D4973" t="s">
        <v>21</v>
      </c>
      <c r="E4973" t="s">
        <v>10</v>
      </c>
      <c r="F4973" t="s">
        <v>30</v>
      </c>
      <c r="G4973" s="6">
        <f>VLOOKUP(F4973,S$11:$T$15, 2, FALSE)</f>
        <v>2496.7676064257025</v>
      </c>
      <c r="H4973" t="s">
        <v>37</v>
      </c>
      <c r="I4973" s="2">
        <v>1607.79</v>
      </c>
      <c r="J4973" t="str">
        <f t="shared" si="697"/>
        <v>0-17</v>
      </c>
      <c r="K4973" s="2">
        <f t="shared" si="693"/>
        <v>1768.5690000000002</v>
      </c>
      <c r="L4973" s="2">
        <f t="shared" si="698"/>
        <v>1769</v>
      </c>
      <c r="M4973" s="2">
        <f t="shared" si="699"/>
        <v>1769</v>
      </c>
      <c r="N4973" s="2">
        <f t="shared" si="700"/>
        <v>1768</v>
      </c>
      <c r="O4973">
        <f t="shared" si="694"/>
        <v>2023</v>
      </c>
      <c r="P4973" t="str">
        <f t="shared" si="695"/>
        <v>Oct</v>
      </c>
      <c r="Q4973" t="str">
        <f t="shared" si="696"/>
        <v>Oct-2023</v>
      </c>
      <c r="R4973" s="2" t="str">
        <f t="shared" si="701"/>
        <v>CHILDREN</v>
      </c>
    </row>
    <row r="4974" spans="1:18" x14ac:dyDescent="0.35">
      <c r="A4974" s="1">
        <v>44641</v>
      </c>
      <c r="B4974" t="s">
        <v>5006</v>
      </c>
      <c r="C4974">
        <v>39</v>
      </c>
      <c r="D4974" t="s">
        <v>14</v>
      </c>
      <c r="E4974" t="s">
        <v>10</v>
      </c>
      <c r="F4974" t="s">
        <v>23</v>
      </c>
      <c r="G4974" s="6">
        <f>VLOOKUP(F4974,S$11:$T$15, 2, FALSE)</f>
        <v>2440.2966694490819</v>
      </c>
      <c r="H4974" t="s">
        <v>12</v>
      </c>
      <c r="I4974" s="2">
        <v>1451.74</v>
      </c>
      <c r="J4974" t="str">
        <f t="shared" si="697"/>
        <v>18-39</v>
      </c>
      <c r="K4974" s="2">
        <f t="shared" si="693"/>
        <v>1596.9140000000002</v>
      </c>
      <c r="L4974" s="2">
        <f t="shared" si="698"/>
        <v>1597</v>
      </c>
      <c r="M4974" s="2">
        <f t="shared" si="699"/>
        <v>1597</v>
      </c>
      <c r="N4974" s="2">
        <f t="shared" si="700"/>
        <v>1596</v>
      </c>
      <c r="O4974">
        <f t="shared" si="694"/>
        <v>2022</v>
      </c>
      <c r="P4974" t="str">
        <f t="shared" si="695"/>
        <v>Mar</v>
      </c>
      <c r="Q4974" t="str">
        <f t="shared" si="696"/>
        <v>Mar-2022</v>
      </c>
      <c r="R4974" s="2" t="str">
        <f t="shared" si="701"/>
        <v>ADULTS</v>
      </c>
    </row>
    <row r="4975" spans="1:18" x14ac:dyDescent="0.35">
      <c r="A4975" s="1">
        <v>45046</v>
      </c>
      <c r="B4975" t="s">
        <v>5007</v>
      </c>
      <c r="C4975">
        <v>13</v>
      </c>
      <c r="D4975" t="s">
        <v>9</v>
      </c>
      <c r="E4975" t="s">
        <v>19</v>
      </c>
      <c r="F4975" t="s">
        <v>23</v>
      </c>
      <c r="G4975" s="6">
        <f>VLOOKUP(F4975,S$11:$T$15, 2, FALSE)</f>
        <v>2440.2966694490819</v>
      </c>
      <c r="H4975" t="s">
        <v>17</v>
      </c>
      <c r="I4975" s="2">
        <v>3387.6</v>
      </c>
      <c r="J4975" t="str">
        <f t="shared" si="697"/>
        <v>0-17</v>
      </c>
      <c r="K4975" s="2">
        <f t="shared" si="693"/>
        <v>3726.36</v>
      </c>
      <c r="L4975" s="2">
        <f t="shared" si="698"/>
        <v>3726</v>
      </c>
      <c r="M4975" s="2">
        <f t="shared" si="699"/>
        <v>3727</v>
      </c>
      <c r="N4975" s="2">
        <f t="shared" si="700"/>
        <v>3726</v>
      </c>
      <c r="O4975">
        <f t="shared" si="694"/>
        <v>2023</v>
      </c>
      <c r="P4975" t="str">
        <f t="shared" si="695"/>
        <v>Apr</v>
      </c>
      <c r="Q4975" t="str">
        <f t="shared" si="696"/>
        <v>Apr-2023</v>
      </c>
      <c r="R4975" s="2" t="str">
        <f t="shared" si="701"/>
        <v>CHILDREN</v>
      </c>
    </row>
    <row r="4976" spans="1:18" x14ac:dyDescent="0.35">
      <c r="A4976" s="1">
        <v>44711</v>
      </c>
      <c r="B4976" t="s">
        <v>5008</v>
      </c>
      <c r="C4976">
        <v>94</v>
      </c>
      <c r="D4976" t="s">
        <v>14</v>
      </c>
      <c r="E4976" t="s">
        <v>15</v>
      </c>
      <c r="F4976" t="s">
        <v>23</v>
      </c>
      <c r="G4976" s="6">
        <f>VLOOKUP(F4976,S$11:$T$15, 2, FALSE)</f>
        <v>2440.2966694490819</v>
      </c>
      <c r="H4976" t="s">
        <v>28</v>
      </c>
      <c r="I4976" s="2">
        <v>784.39</v>
      </c>
      <c r="J4976" t="str">
        <f t="shared" si="697"/>
        <v>&gt;59</v>
      </c>
      <c r="K4976" s="2">
        <f t="shared" si="693"/>
        <v>862.82900000000006</v>
      </c>
      <c r="L4976" s="2">
        <f t="shared" si="698"/>
        <v>863</v>
      </c>
      <c r="M4976" s="2">
        <f t="shared" si="699"/>
        <v>863</v>
      </c>
      <c r="N4976" s="2">
        <f t="shared" si="700"/>
        <v>862</v>
      </c>
      <c r="O4976">
        <f t="shared" si="694"/>
        <v>2022</v>
      </c>
      <c r="P4976" t="str">
        <f t="shared" si="695"/>
        <v>May</v>
      </c>
      <c r="Q4976" t="str">
        <f t="shared" si="696"/>
        <v>May-2022</v>
      </c>
      <c r="R4976" s="2" t="str">
        <f t="shared" si="701"/>
        <v>ADULTS</v>
      </c>
    </row>
    <row r="4977" spans="1:18" x14ac:dyDescent="0.35">
      <c r="A4977" s="1">
        <v>44745</v>
      </c>
      <c r="B4977" t="s">
        <v>5009</v>
      </c>
      <c r="C4977">
        <v>14</v>
      </c>
      <c r="D4977" t="s">
        <v>21</v>
      </c>
      <c r="E4977" t="s">
        <v>19</v>
      </c>
      <c r="F4977" t="s">
        <v>23</v>
      </c>
      <c r="G4977" s="6">
        <f>VLOOKUP(F4977,S$11:$T$15, 2, FALSE)</f>
        <v>2440.2966694490819</v>
      </c>
      <c r="H4977" t="s">
        <v>37</v>
      </c>
      <c r="I4977" s="2">
        <v>1462.36</v>
      </c>
      <c r="J4977" t="str">
        <f t="shared" si="697"/>
        <v>0-17</v>
      </c>
      <c r="K4977" s="2">
        <f t="shared" si="693"/>
        <v>1608.596</v>
      </c>
      <c r="L4977" s="2">
        <f t="shared" si="698"/>
        <v>1609</v>
      </c>
      <c r="M4977" s="2">
        <f t="shared" si="699"/>
        <v>1609</v>
      </c>
      <c r="N4977" s="2">
        <f t="shared" si="700"/>
        <v>1608</v>
      </c>
      <c r="O4977">
        <f t="shared" si="694"/>
        <v>2022</v>
      </c>
      <c r="P4977" t="str">
        <f t="shared" si="695"/>
        <v>Jul</v>
      </c>
      <c r="Q4977" t="str">
        <f t="shared" si="696"/>
        <v>Jul-2022</v>
      </c>
      <c r="R4977" s="2" t="str">
        <f t="shared" si="701"/>
        <v>CHILDREN</v>
      </c>
    </row>
    <row r="4978" spans="1:18" x14ac:dyDescent="0.35">
      <c r="A4978" s="1">
        <v>44813</v>
      </c>
      <c r="B4978" t="s">
        <v>5010</v>
      </c>
      <c r="C4978">
        <v>49</v>
      </c>
      <c r="D4978" t="s">
        <v>9</v>
      </c>
      <c r="E4978" t="s">
        <v>19</v>
      </c>
      <c r="F4978" t="s">
        <v>16</v>
      </c>
      <c r="G4978" s="6">
        <f>VLOOKUP(F4978,S$11:$T$15, 2, FALSE)</f>
        <v>2509.1716796874998</v>
      </c>
      <c r="H4978" t="s">
        <v>28</v>
      </c>
      <c r="I4978" s="2">
        <v>2005.36</v>
      </c>
      <c r="J4978" t="str">
        <f t="shared" si="697"/>
        <v>40-59</v>
      </c>
      <c r="K4978" s="2">
        <f t="shared" si="693"/>
        <v>2205.8960000000002</v>
      </c>
      <c r="L4978" s="2">
        <f t="shared" si="698"/>
        <v>2206</v>
      </c>
      <c r="M4978" s="2">
        <f t="shared" si="699"/>
        <v>2206</v>
      </c>
      <c r="N4978" s="2">
        <f t="shared" si="700"/>
        <v>2205</v>
      </c>
      <c r="O4978">
        <f t="shared" si="694"/>
        <v>2022</v>
      </c>
      <c r="P4978" t="str">
        <f t="shared" si="695"/>
        <v>Sep</v>
      </c>
      <c r="Q4978" t="str">
        <f t="shared" si="696"/>
        <v>Sep-2022</v>
      </c>
      <c r="R4978" s="2" t="str">
        <f t="shared" si="701"/>
        <v>ADULTS</v>
      </c>
    </row>
    <row r="4979" spans="1:18" x14ac:dyDescent="0.35">
      <c r="A4979" s="1">
        <v>45212</v>
      </c>
      <c r="B4979" t="s">
        <v>5011</v>
      </c>
      <c r="C4979">
        <v>44</v>
      </c>
      <c r="D4979" t="s">
        <v>9</v>
      </c>
      <c r="E4979" t="s">
        <v>19</v>
      </c>
      <c r="F4979" t="s">
        <v>30</v>
      </c>
      <c r="G4979" s="6">
        <f>VLOOKUP(F4979,S$11:$T$15, 2, FALSE)</f>
        <v>2496.7676064257025</v>
      </c>
      <c r="H4979" t="s">
        <v>12</v>
      </c>
      <c r="I4979" s="2">
        <v>1045.78</v>
      </c>
      <c r="J4979" t="str">
        <f t="shared" si="697"/>
        <v>40-59</v>
      </c>
      <c r="K4979" s="2">
        <f t="shared" si="693"/>
        <v>1150.3580000000002</v>
      </c>
      <c r="L4979" s="2">
        <f t="shared" si="698"/>
        <v>1150</v>
      </c>
      <c r="M4979" s="2">
        <f t="shared" si="699"/>
        <v>1151</v>
      </c>
      <c r="N4979" s="2">
        <f t="shared" si="700"/>
        <v>1150</v>
      </c>
      <c r="O4979">
        <f t="shared" si="694"/>
        <v>2023</v>
      </c>
      <c r="P4979" t="str">
        <f t="shared" si="695"/>
        <v>Oct</v>
      </c>
      <c r="Q4979" t="str">
        <f t="shared" si="696"/>
        <v>Oct-2023</v>
      </c>
      <c r="R4979" s="2" t="str">
        <f t="shared" si="701"/>
        <v>ADULTS</v>
      </c>
    </row>
    <row r="4980" spans="1:18" x14ac:dyDescent="0.35">
      <c r="A4980" s="1">
        <v>44663</v>
      </c>
      <c r="B4980" t="s">
        <v>5012</v>
      </c>
      <c r="C4980">
        <v>92</v>
      </c>
      <c r="D4980" t="s">
        <v>9</v>
      </c>
      <c r="E4980" t="s">
        <v>25</v>
      </c>
      <c r="F4980" t="s">
        <v>16</v>
      </c>
      <c r="G4980" s="6">
        <f>VLOOKUP(F4980,S$11:$T$15, 2, FALSE)</f>
        <v>2509.1716796874998</v>
      </c>
      <c r="H4980" t="s">
        <v>28</v>
      </c>
      <c r="I4980" s="2">
        <v>2505.4499999999998</v>
      </c>
      <c r="J4980" t="str">
        <f t="shared" si="697"/>
        <v>&gt;59</v>
      </c>
      <c r="K4980" s="2">
        <f t="shared" si="693"/>
        <v>2755.9949999999999</v>
      </c>
      <c r="L4980" s="2">
        <f t="shared" si="698"/>
        <v>2756</v>
      </c>
      <c r="M4980" s="2">
        <f t="shared" si="699"/>
        <v>2756</v>
      </c>
      <c r="N4980" s="2">
        <f t="shared" si="700"/>
        <v>2755</v>
      </c>
      <c r="O4980">
        <f t="shared" si="694"/>
        <v>2022</v>
      </c>
      <c r="P4980" t="str">
        <f t="shared" si="695"/>
        <v>Apr</v>
      </c>
      <c r="Q4980" t="str">
        <f t="shared" si="696"/>
        <v>Apr-2022</v>
      </c>
      <c r="R4980" s="2" t="str">
        <f t="shared" si="701"/>
        <v>ADULTS</v>
      </c>
    </row>
    <row r="4981" spans="1:18" x14ac:dyDescent="0.35">
      <c r="A4981" s="1">
        <v>45048</v>
      </c>
      <c r="B4981" t="s">
        <v>5013</v>
      </c>
      <c r="C4981">
        <v>56</v>
      </c>
      <c r="D4981" t="s">
        <v>21</v>
      </c>
      <c r="E4981" t="s">
        <v>10</v>
      </c>
      <c r="F4981" t="s">
        <v>11</v>
      </c>
      <c r="G4981" s="6">
        <f>VLOOKUP(F4981,S$11:$T$15, 2, FALSE)</f>
        <v>2503.6022787783868</v>
      </c>
      <c r="H4981" t="s">
        <v>37</v>
      </c>
      <c r="I4981" s="2">
        <v>4292.05</v>
      </c>
      <c r="J4981" t="str">
        <f t="shared" si="697"/>
        <v>40-59</v>
      </c>
      <c r="K4981" s="2">
        <f t="shared" si="693"/>
        <v>4721.255000000001</v>
      </c>
      <c r="L4981" s="2">
        <f t="shared" si="698"/>
        <v>4721</v>
      </c>
      <c r="M4981" s="2">
        <f t="shared" si="699"/>
        <v>4722</v>
      </c>
      <c r="N4981" s="2">
        <f t="shared" si="700"/>
        <v>4721</v>
      </c>
      <c r="O4981">
        <f t="shared" si="694"/>
        <v>2023</v>
      </c>
      <c r="P4981" t="str">
        <f t="shared" si="695"/>
        <v>May</v>
      </c>
      <c r="Q4981" t="str">
        <f t="shared" si="696"/>
        <v>May-2023</v>
      </c>
      <c r="R4981" s="2" t="str">
        <f t="shared" si="701"/>
        <v>ADULTS</v>
      </c>
    </row>
    <row r="4982" spans="1:18" x14ac:dyDescent="0.35">
      <c r="A4982" s="1">
        <v>45272</v>
      </c>
      <c r="B4982" t="s">
        <v>5014</v>
      </c>
      <c r="C4982">
        <v>32</v>
      </c>
      <c r="D4982" t="s">
        <v>14</v>
      </c>
      <c r="E4982" t="s">
        <v>10</v>
      </c>
      <c r="F4982" t="s">
        <v>30</v>
      </c>
      <c r="G4982" s="6">
        <f>VLOOKUP(F4982,S$11:$T$15, 2, FALSE)</f>
        <v>2496.7676064257025</v>
      </c>
      <c r="H4982" t="s">
        <v>12</v>
      </c>
      <c r="I4982" s="2">
        <v>4361.5600000000004</v>
      </c>
      <c r="J4982" t="str">
        <f t="shared" si="697"/>
        <v>18-39</v>
      </c>
      <c r="K4982" s="2">
        <f t="shared" si="693"/>
        <v>4797.7160000000013</v>
      </c>
      <c r="L4982" s="2">
        <f t="shared" si="698"/>
        <v>4798</v>
      </c>
      <c r="M4982" s="2">
        <f t="shared" si="699"/>
        <v>4798</v>
      </c>
      <c r="N4982" s="2">
        <f t="shared" si="700"/>
        <v>4797</v>
      </c>
      <c r="O4982">
        <f t="shared" si="694"/>
        <v>2023</v>
      </c>
      <c r="P4982" t="str">
        <f t="shared" si="695"/>
        <v>Dec</v>
      </c>
      <c r="Q4982" t="str">
        <f t="shared" si="696"/>
        <v>Dec-2023</v>
      </c>
      <c r="R4982" s="2" t="str">
        <f t="shared" si="701"/>
        <v>ADULTS</v>
      </c>
    </row>
    <row r="4983" spans="1:18" x14ac:dyDescent="0.35">
      <c r="A4983" s="1">
        <v>45004</v>
      </c>
      <c r="B4983" t="s">
        <v>5015</v>
      </c>
      <c r="C4983">
        <v>32</v>
      </c>
      <c r="D4983" t="s">
        <v>9</v>
      </c>
      <c r="E4983" t="s">
        <v>15</v>
      </c>
      <c r="F4983" t="s">
        <v>16</v>
      </c>
      <c r="G4983" s="6">
        <f>VLOOKUP(F4983,S$11:$T$15, 2, FALSE)</f>
        <v>2509.1716796874998</v>
      </c>
      <c r="H4983" t="s">
        <v>28</v>
      </c>
      <c r="I4983" s="2">
        <v>1547.13</v>
      </c>
      <c r="J4983" t="str">
        <f t="shared" si="697"/>
        <v>18-39</v>
      </c>
      <c r="K4983" s="2">
        <f t="shared" si="693"/>
        <v>1701.8430000000003</v>
      </c>
      <c r="L4983" s="2">
        <f t="shared" si="698"/>
        <v>1702</v>
      </c>
      <c r="M4983" s="2">
        <f t="shared" si="699"/>
        <v>1702</v>
      </c>
      <c r="N4983" s="2">
        <f t="shared" si="700"/>
        <v>1701</v>
      </c>
      <c r="O4983">
        <f t="shared" si="694"/>
        <v>2023</v>
      </c>
      <c r="P4983" t="str">
        <f t="shared" si="695"/>
        <v>Mar</v>
      </c>
      <c r="Q4983" t="str">
        <f t="shared" si="696"/>
        <v>Mar-2023</v>
      </c>
      <c r="R4983" s="2" t="str">
        <f t="shared" si="701"/>
        <v>ADULTS</v>
      </c>
    </row>
    <row r="4984" spans="1:18" x14ac:dyDescent="0.35">
      <c r="A4984" s="1">
        <v>45162</v>
      </c>
      <c r="B4984" t="s">
        <v>5016</v>
      </c>
      <c r="C4984">
        <v>35</v>
      </c>
      <c r="D4984" t="s">
        <v>14</v>
      </c>
      <c r="E4984" t="s">
        <v>35</v>
      </c>
      <c r="F4984" t="s">
        <v>23</v>
      </c>
      <c r="G4984" s="6">
        <f>VLOOKUP(F4984,S$11:$T$15, 2, FALSE)</f>
        <v>2440.2966694490819</v>
      </c>
      <c r="H4984" t="s">
        <v>40</v>
      </c>
      <c r="I4984" s="2">
        <v>712.55</v>
      </c>
      <c r="J4984" t="str">
        <f t="shared" si="697"/>
        <v>18-39</v>
      </c>
      <c r="K4984" s="2">
        <f t="shared" si="693"/>
        <v>783.80500000000006</v>
      </c>
      <c r="L4984" s="2">
        <f t="shared" si="698"/>
        <v>784</v>
      </c>
      <c r="M4984" s="2">
        <f t="shared" si="699"/>
        <v>784</v>
      </c>
      <c r="N4984" s="2">
        <f t="shared" si="700"/>
        <v>783</v>
      </c>
      <c r="O4984">
        <f t="shared" si="694"/>
        <v>2023</v>
      </c>
      <c r="P4984" t="str">
        <f t="shared" si="695"/>
        <v>Aug</v>
      </c>
      <c r="Q4984" t="str">
        <f t="shared" si="696"/>
        <v>Aug-2023</v>
      </c>
      <c r="R4984" s="2" t="str">
        <f t="shared" si="701"/>
        <v>ADULTS</v>
      </c>
    </row>
    <row r="4985" spans="1:18" x14ac:dyDescent="0.35">
      <c r="A4985" s="1">
        <v>44871</v>
      </c>
      <c r="B4985" t="s">
        <v>5017</v>
      </c>
      <c r="C4985">
        <v>50</v>
      </c>
      <c r="D4985" t="s">
        <v>9</v>
      </c>
      <c r="E4985" t="s">
        <v>19</v>
      </c>
      <c r="F4985" t="s">
        <v>11</v>
      </c>
      <c r="G4985" s="6">
        <f>VLOOKUP(F4985,S$11:$T$15, 2, FALSE)</f>
        <v>2503.6022787783868</v>
      </c>
      <c r="H4985" t="s">
        <v>17</v>
      </c>
      <c r="I4985" s="2">
        <v>3403.82</v>
      </c>
      <c r="J4985" t="str">
        <f t="shared" si="697"/>
        <v>40-59</v>
      </c>
      <c r="K4985" s="2">
        <f t="shared" si="693"/>
        <v>3744.2020000000007</v>
      </c>
      <c r="L4985" s="2">
        <f t="shared" si="698"/>
        <v>3744</v>
      </c>
      <c r="M4985" s="2">
        <f t="shared" si="699"/>
        <v>3745</v>
      </c>
      <c r="N4985" s="2">
        <f t="shared" si="700"/>
        <v>3744</v>
      </c>
      <c r="O4985">
        <f t="shared" si="694"/>
        <v>2022</v>
      </c>
      <c r="P4985" t="str">
        <f t="shared" si="695"/>
        <v>Nov</v>
      </c>
      <c r="Q4985" t="str">
        <f t="shared" si="696"/>
        <v>Nov-2022</v>
      </c>
      <c r="R4985" s="2" t="str">
        <f t="shared" si="701"/>
        <v>ADULTS</v>
      </c>
    </row>
    <row r="4986" spans="1:18" x14ac:dyDescent="0.35">
      <c r="A4986" s="1">
        <v>45107</v>
      </c>
      <c r="B4986" t="s">
        <v>5018</v>
      </c>
      <c r="C4986">
        <v>2</v>
      </c>
      <c r="D4986" t="s">
        <v>9</v>
      </c>
      <c r="E4986" t="s">
        <v>25</v>
      </c>
      <c r="F4986" t="s">
        <v>11</v>
      </c>
      <c r="G4986" s="6">
        <f>VLOOKUP(F4986,S$11:$T$15, 2, FALSE)</f>
        <v>2503.6022787783868</v>
      </c>
      <c r="H4986" t="s">
        <v>28</v>
      </c>
      <c r="I4986" s="2">
        <v>4465.3900000000003</v>
      </c>
      <c r="J4986" t="str">
        <f t="shared" si="697"/>
        <v>0-17</v>
      </c>
      <c r="K4986" s="2">
        <f t="shared" si="693"/>
        <v>4911.929000000001</v>
      </c>
      <c r="L4986" s="2">
        <f t="shared" si="698"/>
        <v>4912</v>
      </c>
      <c r="M4986" s="2">
        <f t="shared" si="699"/>
        <v>4912</v>
      </c>
      <c r="N4986" s="2">
        <f t="shared" si="700"/>
        <v>4911</v>
      </c>
      <c r="O4986">
        <f t="shared" si="694"/>
        <v>2023</v>
      </c>
      <c r="P4986" t="str">
        <f t="shared" si="695"/>
        <v>Jun</v>
      </c>
      <c r="Q4986" t="str">
        <f t="shared" si="696"/>
        <v>Jun-2023</v>
      </c>
      <c r="R4986" s="2" t="str">
        <f t="shared" si="701"/>
        <v>CHILDREN</v>
      </c>
    </row>
    <row r="4987" spans="1:18" x14ac:dyDescent="0.35">
      <c r="A4987" s="1">
        <v>44868</v>
      </c>
      <c r="B4987" t="s">
        <v>5019</v>
      </c>
      <c r="C4987">
        <v>25</v>
      </c>
      <c r="D4987" t="s">
        <v>14</v>
      </c>
      <c r="E4987" t="s">
        <v>15</v>
      </c>
      <c r="F4987" t="s">
        <v>23</v>
      </c>
      <c r="G4987" s="6">
        <f>VLOOKUP(F4987,S$11:$T$15, 2, FALSE)</f>
        <v>2440.2966694490819</v>
      </c>
      <c r="H4987" t="s">
        <v>37</v>
      </c>
      <c r="I4987" s="2">
        <v>564.95000000000005</v>
      </c>
      <c r="J4987" t="str">
        <f t="shared" si="697"/>
        <v>18-39</v>
      </c>
      <c r="K4987" s="2">
        <f t="shared" si="693"/>
        <v>621.44500000000005</v>
      </c>
      <c r="L4987" s="2">
        <f t="shared" si="698"/>
        <v>621</v>
      </c>
      <c r="M4987" s="2">
        <f t="shared" si="699"/>
        <v>622</v>
      </c>
      <c r="N4987" s="2">
        <f t="shared" si="700"/>
        <v>621</v>
      </c>
      <c r="O4987">
        <f t="shared" si="694"/>
        <v>2022</v>
      </c>
      <c r="P4987" t="str">
        <f t="shared" si="695"/>
        <v>Nov</v>
      </c>
      <c r="Q4987" t="str">
        <f t="shared" si="696"/>
        <v>Nov-2022</v>
      </c>
      <c r="R4987" s="2" t="str">
        <f t="shared" si="701"/>
        <v>ADULTS</v>
      </c>
    </row>
    <row r="4988" spans="1:18" x14ac:dyDescent="0.35">
      <c r="A4988" s="1">
        <v>45007</v>
      </c>
      <c r="B4988" t="s">
        <v>5020</v>
      </c>
      <c r="C4988">
        <v>59</v>
      </c>
      <c r="D4988" t="s">
        <v>9</v>
      </c>
      <c r="E4988" t="s">
        <v>19</v>
      </c>
      <c r="F4988" t="s">
        <v>16</v>
      </c>
      <c r="G4988" s="6">
        <f>VLOOKUP(F4988,S$11:$T$15, 2, FALSE)</f>
        <v>2509.1716796874998</v>
      </c>
      <c r="H4988" t="s">
        <v>28</v>
      </c>
      <c r="I4988" s="2">
        <v>4585.2700000000004</v>
      </c>
      <c r="J4988" t="str">
        <f t="shared" si="697"/>
        <v>40-59</v>
      </c>
      <c r="K4988" s="2">
        <f t="shared" si="693"/>
        <v>5043.7970000000005</v>
      </c>
      <c r="L4988" s="2">
        <f t="shared" si="698"/>
        <v>5044</v>
      </c>
      <c r="M4988" s="2">
        <f t="shared" si="699"/>
        <v>5044</v>
      </c>
      <c r="N4988" s="2">
        <f t="shared" si="700"/>
        <v>5043</v>
      </c>
      <c r="O4988">
        <f t="shared" si="694"/>
        <v>2023</v>
      </c>
      <c r="P4988" t="str">
        <f t="shared" si="695"/>
        <v>Mar</v>
      </c>
      <c r="Q4988" t="str">
        <f t="shared" si="696"/>
        <v>Mar-2023</v>
      </c>
      <c r="R4988" s="2" t="str">
        <f t="shared" si="701"/>
        <v>ADULTS</v>
      </c>
    </row>
    <row r="4989" spans="1:18" x14ac:dyDescent="0.35">
      <c r="A4989" s="1">
        <v>45071</v>
      </c>
      <c r="B4989" t="s">
        <v>5021</v>
      </c>
      <c r="C4989">
        <v>7</v>
      </c>
      <c r="D4989" t="s">
        <v>14</v>
      </c>
      <c r="E4989" t="s">
        <v>10</v>
      </c>
      <c r="F4989" t="s">
        <v>30</v>
      </c>
      <c r="G4989" s="6">
        <f>VLOOKUP(F4989,S$11:$T$15, 2, FALSE)</f>
        <v>2496.7676064257025</v>
      </c>
      <c r="H4989" t="s">
        <v>37</v>
      </c>
      <c r="I4989" s="2">
        <v>4153.8599999999997</v>
      </c>
      <c r="J4989" t="str">
        <f t="shared" si="697"/>
        <v>0-17</v>
      </c>
      <c r="K4989" s="2">
        <f t="shared" si="693"/>
        <v>4569.2460000000001</v>
      </c>
      <c r="L4989" s="2">
        <f t="shared" si="698"/>
        <v>4569</v>
      </c>
      <c r="M4989" s="2">
        <f t="shared" si="699"/>
        <v>4570</v>
      </c>
      <c r="N4989" s="2">
        <f t="shared" si="700"/>
        <v>4569</v>
      </c>
      <c r="O4989">
        <f t="shared" si="694"/>
        <v>2023</v>
      </c>
      <c r="P4989" t="str">
        <f t="shared" si="695"/>
        <v>May</v>
      </c>
      <c r="Q4989" t="str">
        <f t="shared" si="696"/>
        <v>May-2023</v>
      </c>
      <c r="R4989" s="2" t="str">
        <f t="shared" si="701"/>
        <v>CHILDREN</v>
      </c>
    </row>
    <row r="4990" spans="1:18" x14ac:dyDescent="0.35">
      <c r="A4990" s="1">
        <v>45044</v>
      </c>
      <c r="B4990" t="s">
        <v>5022</v>
      </c>
      <c r="C4990">
        <v>4</v>
      </c>
      <c r="D4990" t="s">
        <v>21</v>
      </c>
      <c r="E4990" t="s">
        <v>25</v>
      </c>
      <c r="F4990" t="s">
        <v>11</v>
      </c>
      <c r="G4990" s="6">
        <f>VLOOKUP(F4990,S$11:$T$15, 2, FALSE)</f>
        <v>2503.6022787783868</v>
      </c>
      <c r="H4990" t="s">
        <v>12</v>
      </c>
      <c r="I4990" s="2">
        <v>4419.16</v>
      </c>
      <c r="J4990" t="str">
        <f t="shared" si="697"/>
        <v>0-17</v>
      </c>
      <c r="K4990" s="2">
        <f t="shared" si="693"/>
        <v>4861.076</v>
      </c>
      <c r="L4990" s="2">
        <f t="shared" si="698"/>
        <v>4861</v>
      </c>
      <c r="M4990" s="2">
        <f t="shared" si="699"/>
        <v>4862</v>
      </c>
      <c r="N4990" s="2">
        <f t="shared" si="700"/>
        <v>4861</v>
      </c>
      <c r="O4990">
        <f t="shared" si="694"/>
        <v>2023</v>
      </c>
      <c r="P4990" t="str">
        <f t="shared" si="695"/>
        <v>Apr</v>
      </c>
      <c r="Q4990" t="str">
        <f t="shared" si="696"/>
        <v>Apr-2023</v>
      </c>
      <c r="R4990" s="2" t="str">
        <f t="shared" si="701"/>
        <v>CHILDREN</v>
      </c>
    </row>
    <row r="4991" spans="1:18" x14ac:dyDescent="0.35">
      <c r="A4991" s="1">
        <v>44908</v>
      </c>
      <c r="B4991" t="s">
        <v>5023</v>
      </c>
      <c r="C4991">
        <v>19</v>
      </c>
      <c r="D4991" t="s">
        <v>9</v>
      </c>
      <c r="E4991" t="s">
        <v>25</v>
      </c>
      <c r="F4991" t="s">
        <v>30</v>
      </c>
      <c r="G4991" s="6">
        <f>VLOOKUP(F4991,S$11:$T$15, 2, FALSE)</f>
        <v>2496.7676064257025</v>
      </c>
      <c r="H4991" t="s">
        <v>40</v>
      </c>
      <c r="I4991" s="2">
        <v>4354.51</v>
      </c>
      <c r="J4991" t="str">
        <f t="shared" si="697"/>
        <v>18-39</v>
      </c>
      <c r="K4991" s="2">
        <f t="shared" si="693"/>
        <v>4789.9610000000002</v>
      </c>
      <c r="L4991" s="2">
        <f t="shared" si="698"/>
        <v>4790</v>
      </c>
      <c r="M4991" s="2">
        <f t="shared" si="699"/>
        <v>4790</v>
      </c>
      <c r="N4991" s="2">
        <f t="shared" si="700"/>
        <v>4789</v>
      </c>
      <c r="O4991">
        <f t="shared" si="694"/>
        <v>2022</v>
      </c>
      <c r="P4991" t="str">
        <f t="shared" si="695"/>
        <v>Dec</v>
      </c>
      <c r="Q4991" t="str">
        <f t="shared" si="696"/>
        <v>Dec-2022</v>
      </c>
      <c r="R4991" s="2" t="str">
        <f t="shared" si="701"/>
        <v>ADULTS</v>
      </c>
    </row>
    <row r="4992" spans="1:18" x14ac:dyDescent="0.35">
      <c r="A4992" s="1">
        <v>45268</v>
      </c>
      <c r="B4992" t="s">
        <v>5024</v>
      </c>
      <c r="C4992">
        <v>11</v>
      </c>
      <c r="D4992" t="s">
        <v>14</v>
      </c>
      <c r="E4992" t="s">
        <v>27</v>
      </c>
      <c r="F4992" t="s">
        <v>11</v>
      </c>
      <c r="G4992" s="6">
        <f>VLOOKUP(F4992,S$11:$T$15, 2, FALSE)</f>
        <v>2503.6022787783868</v>
      </c>
      <c r="H4992" t="s">
        <v>17</v>
      </c>
      <c r="I4992" s="2">
        <v>4333.47</v>
      </c>
      <c r="J4992" t="str">
        <f t="shared" si="697"/>
        <v>0-17</v>
      </c>
      <c r="K4992" s="2">
        <f t="shared" si="693"/>
        <v>4766.8170000000009</v>
      </c>
      <c r="L4992" s="2">
        <f t="shared" si="698"/>
        <v>4767</v>
      </c>
      <c r="M4992" s="2">
        <f t="shared" si="699"/>
        <v>4767</v>
      </c>
      <c r="N4992" s="2">
        <f t="shared" si="700"/>
        <v>4766</v>
      </c>
      <c r="O4992">
        <f t="shared" si="694"/>
        <v>2023</v>
      </c>
      <c r="P4992" t="str">
        <f t="shared" si="695"/>
        <v>Dec</v>
      </c>
      <c r="Q4992" t="str">
        <f t="shared" si="696"/>
        <v>Dec-2023</v>
      </c>
      <c r="R4992" s="2" t="str">
        <f t="shared" si="701"/>
        <v>CHILDREN</v>
      </c>
    </row>
    <row r="4993" spans="1:18" x14ac:dyDescent="0.35">
      <c r="A4993" s="1">
        <v>45140</v>
      </c>
      <c r="B4993" t="s">
        <v>5025</v>
      </c>
      <c r="C4993">
        <v>97</v>
      </c>
      <c r="D4993" t="s">
        <v>21</v>
      </c>
      <c r="E4993" t="s">
        <v>35</v>
      </c>
      <c r="F4993" t="s">
        <v>11</v>
      </c>
      <c r="G4993" s="6">
        <f>VLOOKUP(F4993,S$11:$T$15, 2, FALSE)</f>
        <v>2503.6022787783868</v>
      </c>
      <c r="H4993" t="s">
        <v>28</v>
      </c>
      <c r="I4993" s="2">
        <v>4639.3900000000003</v>
      </c>
      <c r="J4993" t="str">
        <f t="shared" si="697"/>
        <v>&gt;59</v>
      </c>
      <c r="K4993" s="2">
        <f t="shared" si="693"/>
        <v>5103.3290000000006</v>
      </c>
      <c r="L4993" s="2">
        <f t="shared" si="698"/>
        <v>5103</v>
      </c>
      <c r="M4993" s="2">
        <f t="shared" si="699"/>
        <v>5104</v>
      </c>
      <c r="N4993" s="2">
        <f t="shared" si="700"/>
        <v>5103</v>
      </c>
      <c r="O4993">
        <f t="shared" si="694"/>
        <v>2023</v>
      </c>
      <c r="P4993" t="str">
        <f t="shared" si="695"/>
        <v>Aug</v>
      </c>
      <c r="Q4993" t="str">
        <f t="shared" si="696"/>
        <v>Aug-2023</v>
      </c>
      <c r="R4993" s="2" t="str">
        <f t="shared" si="701"/>
        <v>ADULTS</v>
      </c>
    </row>
    <row r="4994" spans="1:18" x14ac:dyDescent="0.35">
      <c r="A4994" s="1">
        <v>44585</v>
      </c>
      <c r="B4994" t="s">
        <v>5026</v>
      </c>
      <c r="C4994">
        <v>8</v>
      </c>
      <c r="D4994" t="s">
        <v>14</v>
      </c>
      <c r="E4994" t="s">
        <v>33</v>
      </c>
      <c r="F4994" t="s">
        <v>11</v>
      </c>
      <c r="G4994" s="6">
        <f>VLOOKUP(F4994,S$11:$T$15, 2, FALSE)</f>
        <v>2503.6022787783868</v>
      </c>
      <c r="H4994" t="s">
        <v>40</v>
      </c>
      <c r="I4994" s="2">
        <v>4062.19</v>
      </c>
      <c r="J4994" t="str">
        <f t="shared" si="697"/>
        <v>0-17</v>
      </c>
      <c r="K4994" s="2">
        <f t="shared" ref="K4994:K5001" si="702">I4994*1.1</f>
        <v>4468.4090000000006</v>
      </c>
      <c r="L4994" s="2">
        <f t="shared" si="698"/>
        <v>4468</v>
      </c>
      <c r="M4994" s="2">
        <f t="shared" si="699"/>
        <v>4469</v>
      </c>
      <c r="N4994" s="2">
        <f t="shared" si="700"/>
        <v>4468</v>
      </c>
      <c r="O4994">
        <f t="shared" ref="O4994:O5001" si="703">YEAR(A4994)</f>
        <v>2022</v>
      </c>
      <c r="P4994" t="str">
        <f t="shared" ref="P4994:P5001" si="704">TEXT(A4994, "MMM")</f>
        <v>Jan</v>
      </c>
      <c r="Q4994" t="str">
        <f t="shared" ref="Q4994:Q5001" si="705">TEXT(A4994, "MMM-YYYY")</f>
        <v>Jan-2022</v>
      </c>
      <c r="R4994" s="2" t="str">
        <f t="shared" si="701"/>
        <v>CHILDREN</v>
      </c>
    </row>
    <row r="4995" spans="1:18" x14ac:dyDescent="0.35">
      <c r="A4995" s="1">
        <v>44653</v>
      </c>
      <c r="B4995" t="s">
        <v>5027</v>
      </c>
      <c r="C4995">
        <v>67</v>
      </c>
      <c r="D4995" t="s">
        <v>9</v>
      </c>
      <c r="E4995" t="s">
        <v>35</v>
      </c>
      <c r="F4995" t="s">
        <v>23</v>
      </c>
      <c r="G4995" s="6">
        <f>VLOOKUP(F4995,S$11:$T$15, 2, FALSE)</f>
        <v>2440.2966694490819</v>
      </c>
      <c r="H4995" t="s">
        <v>17</v>
      </c>
      <c r="I4995" s="2">
        <v>2069.06</v>
      </c>
      <c r="J4995" t="str">
        <f t="shared" ref="J4995:J5001" si="706">IF(C4995&lt;=17,"0-17",IF(C4995&lt;=39, "18-39", IF(C4995&lt;=59, "40-59", "&gt;59")))</f>
        <v>&gt;59</v>
      </c>
      <c r="K4995" s="2">
        <f t="shared" si="702"/>
        <v>2275.9660000000003</v>
      </c>
      <c r="L4995" s="2">
        <f t="shared" ref="L4995:L5001" si="707">ROUND(K4995, 0)</f>
        <v>2276</v>
      </c>
      <c r="M4995" s="2">
        <f t="shared" ref="M4995:M5001" si="708">ROUNDUP(K4995, 0)</f>
        <v>2276</v>
      </c>
      <c r="N4995" s="2">
        <f t="shared" ref="N4995:N5001" si="709">ROUNDDOWN(K4995,0)</f>
        <v>2275</v>
      </c>
      <c r="O4995">
        <f t="shared" si="703"/>
        <v>2022</v>
      </c>
      <c r="P4995" t="str">
        <f t="shared" si="704"/>
        <v>Apr</v>
      </c>
      <c r="Q4995" t="str">
        <f t="shared" si="705"/>
        <v>Apr-2022</v>
      </c>
      <c r="R4995" s="2" t="str">
        <f t="shared" ref="R4995:R5001" si="710">IF(C4995&gt;=18, "ADULTS", "CHILDREN")</f>
        <v>ADULTS</v>
      </c>
    </row>
    <row r="4996" spans="1:18" x14ac:dyDescent="0.35">
      <c r="A4996" s="1">
        <v>44868</v>
      </c>
      <c r="B4996" t="s">
        <v>5028</v>
      </c>
      <c r="C4996">
        <v>46</v>
      </c>
      <c r="D4996" t="s">
        <v>14</v>
      </c>
      <c r="E4996" t="s">
        <v>15</v>
      </c>
      <c r="F4996" t="s">
        <v>16</v>
      </c>
      <c r="G4996" s="6">
        <f>VLOOKUP(F4996,S$11:$T$15, 2, FALSE)</f>
        <v>2509.1716796874998</v>
      </c>
      <c r="H4996" t="s">
        <v>17</v>
      </c>
      <c r="I4996" s="2">
        <v>2734.91</v>
      </c>
      <c r="J4996" t="str">
        <f t="shared" si="706"/>
        <v>40-59</v>
      </c>
      <c r="K4996" s="2">
        <f t="shared" si="702"/>
        <v>3008.4010000000003</v>
      </c>
      <c r="L4996" s="2">
        <f t="shared" si="707"/>
        <v>3008</v>
      </c>
      <c r="M4996" s="2">
        <f t="shared" si="708"/>
        <v>3009</v>
      </c>
      <c r="N4996" s="2">
        <f t="shared" si="709"/>
        <v>3008</v>
      </c>
      <c r="O4996">
        <f t="shared" si="703"/>
        <v>2022</v>
      </c>
      <c r="P4996" t="str">
        <f t="shared" si="704"/>
        <v>Nov</v>
      </c>
      <c r="Q4996" t="str">
        <f t="shared" si="705"/>
        <v>Nov-2022</v>
      </c>
      <c r="R4996" s="2" t="str">
        <f t="shared" si="710"/>
        <v>ADULTS</v>
      </c>
    </row>
    <row r="4997" spans="1:18" x14ac:dyDescent="0.35">
      <c r="A4997" s="1">
        <v>44782</v>
      </c>
      <c r="B4997" t="s">
        <v>5029</v>
      </c>
      <c r="C4997">
        <v>49</v>
      </c>
      <c r="D4997" t="s">
        <v>14</v>
      </c>
      <c r="E4997" t="s">
        <v>35</v>
      </c>
      <c r="F4997" t="s">
        <v>16</v>
      </c>
      <c r="G4997" s="6">
        <f>VLOOKUP(F4997,S$11:$T$15, 2, FALSE)</f>
        <v>2509.1716796874998</v>
      </c>
      <c r="H4997" t="s">
        <v>28</v>
      </c>
      <c r="I4997" s="2">
        <v>2652.31</v>
      </c>
      <c r="J4997" t="str">
        <f t="shared" si="706"/>
        <v>40-59</v>
      </c>
      <c r="K4997" s="2">
        <f t="shared" si="702"/>
        <v>2917.5410000000002</v>
      </c>
      <c r="L4997" s="2">
        <f t="shared" si="707"/>
        <v>2918</v>
      </c>
      <c r="M4997" s="2">
        <f t="shared" si="708"/>
        <v>2918</v>
      </c>
      <c r="N4997" s="2">
        <f t="shared" si="709"/>
        <v>2917</v>
      </c>
      <c r="O4997">
        <f t="shared" si="703"/>
        <v>2022</v>
      </c>
      <c r="P4997" t="str">
        <f t="shared" si="704"/>
        <v>Aug</v>
      </c>
      <c r="Q4997" t="str">
        <f t="shared" si="705"/>
        <v>Aug-2022</v>
      </c>
      <c r="R4997" s="2" t="str">
        <f t="shared" si="710"/>
        <v>ADULTS</v>
      </c>
    </row>
    <row r="4998" spans="1:18" x14ac:dyDescent="0.35">
      <c r="A4998" s="1">
        <v>44923</v>
      </c>
      <c r="B4998" t="s">
        <v>5030</v>
      </c>
      <c r="C4998">
        <v>92</v>
      </c>
      <c r="D4998" t="s">
        <v>21</v>
      </c>
      <c r="E4998" t="s">
        <v>15</v>
      </c>
      <c r="F4998" t="s">
        <v>30</v>
      </c>
      <c r="G4998" s="6">
        <f>VLOOKUP(F4998,S$11:$T$15, 2, FALSE)</f>
        <v>2496.7676064257025</v>
      </c>
      <c r="H4998" t="s">
        <v>37</v>
      </c>
      <c r="I4998" s="2">
        <v>3491.43</v>
      </c>
      <c r="J4998" t="str">
        <f t="shared" si="706"/>
        <v>&gt;59</v>
      </c>
      <c r="K4998" s="2">
        <f t="shared" si="702"/>
        <v>3840.5730000000003</v>
      </c>
      <c r="L4998" s="2">
        <f t="shared" si="707"/>
        <v>3841</v>
      </c>
      <c r="M4998" s="2">
        <f t="shared" si="708"/>
        <v>3841</v>
      </c>
      <c r="N4998" s="2">
        <f t="shared" si="709"/>
        <v>3840</v>
      </c>
      <c r="O4998">
        <f t="shared" si="703"/>
        <v>2022</v>
      </c>
      <c r="P4998" t="str">
        <f t="shared" si="704"/>
        <v>Dec</v>
      </c>
      <c r="Q4998" t="str">
        <f t="shared" si="705"/>
        <v>Dec-2022</v>
      </c>
      <c r="R4998" s="2" t="str">
        <f t="shared" si="710"/>
        <v>ADULTS</v>
      </c>
    </row>
    <row r="4999" spans="1:18" x14ac:dyDescent="0.35">
      <c r="A4999" s="1">
        <v>45098</v>
      </c>
      <c r="B4999" t="s">
        <v>5031</v>
      </c>
      <c r="C4999">
        <v>45</v>
      </c>
      <c r="D4999" t="s">
        <v>21</v>
      </c>
      <c r="E4999" t="s">
        <v>10</v>
      </c>
      <c r="F4999" t="s">
        <v>23</v>
      </c>
      <c r="G4999" s="6">
        <f>VLOOKUP(F4999,S$11:$T$15, 2, FALSE)</f>
        <v>2440.2966694490819</v>
      </c>
      <c r="H4999" t="s">
        <v>12</v>
      </c>
      <c r="I4999" s="2">
        <v>3123.94</v>
      </c>
      <c r="J4999" t="str">
        <f t="shared" si="706"/>
        <v>40-59</v>
      </c>
      <c r="K4999" s="2">
        <f t="shared" si="702"/>
        <v>3436.3340000000003</v>
      </c>
      <c r="L4999" s="2">
        <f t="shared" si="707"/>
        <v>3436</v>
      </c>
      <c r="M4999" s="2">
        <f t="shared" si="708"/>
        <v>3437</v>
      </c>
      <c r="N4999" s="2">
        <f t="shared" si="709"/>
        <v>3436</v>
      </c>
      <c r="O4999">
        <f t="shared" si="703"/>
        <v>2023</v>
      </c>
      <c r="P4999" t="str">
        <f t="shared" si="704"/>
        <v>Jun</v>
      </c>
      <c r="Q4999" t="str">
        <f t="shared" si="705"/>
        <v>Jun-2023</v>
      </c>
      <c r="R4999" s="2" t="str">
        <f t="shared" si="710"/>
        <v>ADULTS</v>
      </c>
    </row>
    <row r="5000" spans="1:18" x14ac:dyDescent="0.35">
      <c r="A5000" s="1">
        <v>45171</v>
      </c>
      <c r="B5000" t="s">
        <v>5032</v>
      </c>
      <c r="C5000">
        <v>48</v>
      </c>
      <c r="D5000" t="s">
        <v>21</v>
      </c>
      <c r="E5000" t="s">
        <v>15</v>
      </c>
      <c r="F5000" t="s">
        <v>23</v>
      </c>
      <c r="G5000" s="6">
        <f>VLOOKUP(F5000,S$11:$T$15, 2, FALSE)</f>
        <v>2440.2966694490819</v>
      </c>
      <c r="H5000" t="s">
        <v>37</v>
      </c>
      <c r="I5000" s="2">
        <v>1127.01</v>
      </c>
      <c r="J5000" t="str">
        <f t="shared" si="706"/>
        <v>40-59</v>
      </c>
      <c r="K5000" s="2">
        <f t="shared" si="702"/>
        <v>1239.711</v>
      </c>
      <c r="L5000" s="2">
        <f t="shared" si="707"/>
        <v>1240</v>
      </c>
      <c r="M5000" s="2">
        <f t="shared" si="708"/>
        <v>1240</v>
      </c>
      <c r="N5000" s="2">
        <f t="shared" si="709"/>
        <v>1239</v>
      </c>
      <c r="O5000">
        <f t="shared" si="703"/>
        <v>2023</v>
      </c>
      <c r="P5000" t="str">
        <f t="shared" si="704"/>
        <v>Sep</v>
      </c>
      <c r="Q5000" t="str">
        <f t="shared" si="705"/>
        <v>Sep-2023</v>
      </c>
      <c r="R5000" s="2" t="str">
        <f t="shared" si="710"/>
        <v>ADULTS</v>
      </c>
    </row>
    <row r="5001" spans="1:18" x14ac:dyDescent="0.35">
      <c r="A5001" s="1">
        <v>44751</v>
      </c>
      <c r="B5001" t="s">
        <v>5033</v>
      </c>
      <c r="C5001">
        <v>17</v>
      </c>
      <c r="D5001" t="s">
        <v>9</v>
      </c>
      <c r="E5001" t="s">
        <v>19</v>
      </c>
      <c r="F5001" t="s">
        <v>23</v>
      </c>
      <c r="G5001" s="6">
        <f>VLOOKUP(F5001,S$11:$T$15, 2, FALSE)</f>
        <v>2440.2966694490819</v>
      </c>
      <c r="H5001" t="s">
        <v>40</v>
      </c>
      <c r="I5001" s="2">
        <v>3112.16</v>
      </c>
      <c r="J5001" t="str">
        <f t="shared" si="706"/>
        <v>0-17</v>
      </c>
      <c r="K5001" s="2">
        <f t="shared" si="702"/>
        <v>3423.3760000000002</v>
      </c>
      <c r="L5001" s="2">
        <f t="shared" si="707"/>
        <v>3423</v>
      </c>
      <c r="M5001" s="2">
        <f t="shared" si="708"/>
        <v>3424</v>
      </c>
      <c r="N5001" s="2">
        <f t="shared" si="709"/>
        <v>3423</v>
      </c>
      <c r="O5001">
        <f t="shared" si="703"/>
        <v>2022</v>
      </c>
      <c r="P5001" t="str">
        <f t="shared" si="704"/>
        <v>Jul</v>
      </c>
      <c r="Q5001" t="str">
        <f t="shared" si="705"/>
        <v>Jul-2022</v>
      </c>
      <c r="R5001" s="2" t="str">
        <f t="shared" si="710"/>
        <v>CHILDREN</v>
      </c>
    </row>
  </sheetData>
  <mergeCells count="2">
    <mergeCell ref="S1:T1"/>
    <mergeCell ref="S9:T9"/>
  </mergeCells>
  <conditionalFormatting sqref="C2:C5001">
    <cfRule type="cellIs" dxfId="14" priority="3" operator="greaterThan">
      <formula>60</formula>
    </cfRule>
    <cfRule type="cellIs" dxfId="13" priority="4" operator="greaterThan">
      <formula>60</formula>
    </cfRule>
  </conditionalFormatting>
  <conditionalFormatting sqref="I2:I5001">
    <cfRule type="cellIs" dxfId="12" priority="1" operator="greaterThan">
      <formula>3000</formula>
    </cfRule>
    <cfRule type="cellIs" dxfId="11" priority="2" operator="greaterThan">
      <formula>6000</formula>
    </cfRule>
  </conditionalFormatting>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8406-D244-4487-A468-E6C53DBA1C23}">
  <dimension ref="A3:J48"/>
  <sheetViews>
    <sheetView workbookViewId="0">
      <selection activeCell="F24" sqref="F23:F24"/>
    </sheetView>
  </sheetViews>
  <sheetFormatPr defaultRowHeight="17.25" x14ac:dyDescent="0.35"/>
  <cols>
    <col min="1" max="1" width="11.75" bestFit="1" customWidth="1"/>
    <col min="2" max="2" width="17.875" bestFit="1" customWidth="1"/>
    <col min="3" max="3" width="16.5" customWidth="1"/>
    <col min="4" max="4" width="12.5" bestFit="1" customWidth="1"/>
    <col min="5" max="5" width="21" customWidth="1"/>
    <col min="6" max="6" width="17.875" bestFit="1" customWidth="1"/>
    <col min="7" max="7" width="19.125" customWidth="1"/>
    <col min="8" max="8" width="17.875" bestFit="1" customWidth="1"/>
    <col min="9" max="9" width="11.75" bestFit="1" customWidth="1"/>
    <col min="10" max="10" width="17.875" customWidth="1"/>
  </cols>
  <sheetData>
    <row r="3" spans="1:10" x14ac:dyDescent="0.35">
      <c r="A3" s="4" t="s">
        <v>5054</v>
      </c>
      <c r="B3" s="11" t="s">
        <v>5055</v>
      </c>
      <c r="D3" s="4" t="s">
        <v>4</v>
      </c>
      <c r="E3" s="11" t="s">
        <v>5053</v>
      </c>
      <c r="I3" s="4" t="s">
        <v>3</v>
      </c>
      <c r="J3" s="11" t="s">
        <v>5053</v>
      </c>
    </row>
    <row r="4" spans="1:10" x14ac:dyDescent="0.35">
      <c r="A4" s="10">
        <v>2022</v>
      </c>
      <c r="B4" s="15">
        <v>6244014.7799999993</v>
      </c>
      <c r="D4" s="10" t="s">
        <v>27</v>
      </c>
      <c r="E4" s="19">
        <v>195</v>
      </c>
      <c r="I4" s="10">
        <v>2022</v>
      </c>
      <c r="J4" s="19">
        <v>2496</v>
      </c>
    </row>
    <row r="5" spans="1:10" x14ac:dyDescent="0.35">
      <c r="A5" s="12" t="s">
        <v>5062</v>
      </c>
      <c r="B5" s="15">
        <v>515094.63000000012</v>
      </c>
      <c r="D5" s="10" t="s">
        <v>33</v>
      </c>
      <c r="E5" s="19">
        <v>286</v>
      </c>
      <c r="I5" s="10" t="s">
        <v>5041</v>
      </c>
      <c r="J5" s="19">
        <v>2496</v>
      </c>
    </row>
    <row r="6" spans="1:10" x14ac:dyDescent="0.35">
      <c r="A6" s="12" t="s">
        <v>5063</v>
      </c>
      <c r="B6" s="15">
        <v>395373.26999999996</v>
      </c>
      <c r="D6" s="10" t="s">
        <v>19</v>
      </c>
      <c r="E6" s="19">
        <v>326</v>
      </c>
    </row>
    <row r="7" spans="1:10" x14ac:dyDescent="0.35">
      <c r="A7" s="12" t="s">
        <v>5064</v>
      </c>
      <c r="B7" s="15">
        <v>576537.03999999969</v>
      </c>
      <c r="D7" s="10" t="s">
        <v>25</v>
      </c>
      <c r="E7" s="19">
        <v>327</v>
      </c>
      <c r="G7" s="11" t="s">
        <v>5053</v>
      </c>
    </row>
    <row r="8" spans="1:10" x14ac:dyDescent="0.35">
      <c r="A8" s="12" t="s">
        <v>5065</v>
      </c>
      <c r="B8" s="15">
        <v>546050.34999999974</v>
      </c>
      <c r="D8" s="10" t="s">
        <v>35</v>
      </c>
      <c r="E8" s="19">
        <v>333</v>
      </c>
      <c r="G8" s="19">
        <v>2496</v>
      </c>
    </row>
    <row r="9" spans="1:10" x14ac:dyDescent="0.35">
      <c r="A9" s="12" t="s">
        <v>5066</v>
      </c>
      <c r="B9" s="15">
        <v>461767.21999999968</v>
      </c>
      <c r="D9" s="10" t="s">
        <v>22</v>
      </c>
      <c r="E9" s="19">
        <v>334</v>
      </c>
    </row>
    <row r="10" spans="1:10" x14ac:dyDescent="0.35">
      <c r="A10" s="12" t="s">
        <v>5067</v>
      </c>
      <c r="B10" s="15">
        <v>545881.73</v>
      </c>
      <c r="D10" s="10" t="s">
        <v>15</v>
      </c>
      <c r="E10" s="19">
        <v>337</v>
      </c>
    </row>
    <row r="11" spans="1:10" x14ac:dyDescent="0.35">
      <c r="A11" s="12" t="s">
        <v>5068</v>
      </c>
      <c r="B11" s="15">
        <v>463323.99999999983</v>
      </c>
      <c r="D11" s="10" t="s">
        <v>10</v>
      </c>
      <c r="E11" s="19">
        <v>358</v>
      </c>
    </row>
    <row r="12" spans="1:10" x14ac:dyDescent="0.35">
      <c r="A12" s="12" t="s">
        <v>5069</v>
      </c>
      <c r="B12" s="15">
        <v>593941.99999999988</v>
      </c>
      <c r="D12" s="10" t="s">
        <v>5041</v>
      </c>
      <c r="E12" s="19">
        <v>2496</v>
      </c>
      <c r="G12" s="4" t="s">
        <v>3</v>
      </c>
      <c r="H12" s="11" t="s">
        <v>5053</v>
      </c>
    </row>
    <row r="13" spans="1:10" x14ac:dyDescent="0.35">
      <c r="A13" s="12" t="s">
        <v>5070</v>
      </c>
      <c r="B13" s="15">
        <v>544104.25</v>
      </c>
      <c r="G13" s="10" t="s">
        <v>21</v>
      </c>
      <c r="H13" s="19">
        <v>851</v>
      </c>
    </row>
    <row r="14" spans="1:10" x14ac:dyDescent="0.35">
      <c r="A14" s="12" t="s">
        <v>5071</v>
      </c>
      <c r="B14" s="15">
        <v>622158.87</v>
      </c>
      <c r="G14" s="10" t="s">
        <v>9</v>
      </c>
      <c r="H14" s="19">
        <v>825</v>
      </c>
    </row>
    <row r="15" spans="1:10" x14ac:dyDescent="0.35">
      <c r="A15" s="12" t="s">
        <v>5072</v>
      </c>
      <c r="B15" s="15">
        <v>509557.66999999963</v>
      </c>
      <c r="G15" s="10" t="s">
        <v>14</v>
      </c>
      <c r="H15" s="19">
        <v>820</v>
      </c>
    </row>
    <row r="16" spans="1:10" x14ac:dyDescent="0.35">
      <c r="A16" s="12" t="s">
        <v>5073</v>
      </c>
      <c r="B16" s="15">
        <v>470223.75000000023</v>
      </c>
      <c r="G16" s="10" t="s">
        <v>5041</v>
      </c>
      <c r="H16" s="19">
        <v>2496</v>
      </c>
    </row>
    <row r="17" spans="1:7" x14ac:dyDescent="0.35">
      <c r="A17" s="10" t="s">
        <v>5041</v>
      </c>
      <c r="B17" s="15">
        <v>6244014.7799999993</v>
      </c>
    </row>
    <row r="19" spans="1:7" x14ac:dyDescent="0.35">
      <c r="G19" s="11" t="s">
        <v>5074</v>
      </c>
    </row>
    <row r="20" spans="1:7" x14ac:dyDescent="0.35">
      <c r="G20" s="16">
        <v>6244014.7800000031</v>
      </c>
    </row>
    <row r="27" spans="1:7" x14ac:dyDescent="0.35">
      <c r="D27" s="4" t="s">
        <v>5</v>
      </c>
      <c r="E27" t="s">
        <v>5053</v>
      </c>
      <c r="F27" t="s">
        <v>5042</v>
      </c>
      <c r="G27" t="s">
        <v>5061</v>
      </c>
    </row>
    <row r="28" spans="1:7" x14ac:dyDescent="0.35">
      <c r="D28" s="10" t="s">
        <v>28</v>
      </c>
      <c r="E28" s="19">
        <v>433</v>
      </c>
      <c r="F28" s="2">
        <v>2451.4296304849868</v>
      </c>
      <c r="G28" s="2">
        <v>1061469.0299999993</v>
      </c>
    </row>
    <row r="29" spans="1:7" x14ac:dyDescent="0.35">
      <c r="D29" s="10" t="s">
        <v>12</v>
      </c>
      <c r="E29" s="19">
        <v>502</v>
      </c>
      <c r="F29" s="2">
        <v>2533.4340836653396</v>
      </c>
      <c r="G29" s="2">
        <v>1271783.9100000004</v>
      </c>
    </row>
    <row r="30" spans="1:7" x14ac:dyDescent="0.35">
      <c r="D30" s="10" t="s">
        <v>17</v>
      </c>
      <c r="E30" s="19">
        <v>497</v>
      </c>
      <c r="F30" s="2">
        <v>2479.5725754527193</v>
      </c>
      <c r="G30" s="2">
        <v>1232347.5700000015</v>
      </c>
    </row>
    <row r="31" spans="1:7" x14ac:dyDescent="0.35">
      <c r="D31" s="10" t="s">
        <v>37</v>
      </c>
      <c r="E31" s="19">
        <v>478</v>
      </c>
      <c r="F31" s="2">
        <v>2421.019142259413</v>
      </c>
      <c r="G31" s="2">
        <v>1157247.1499999994</v>
      </c>
    </row>
    <row r="32" spans="1:7" x14ac:dyDescent="0.35">
      <c r="A32" s="4" t="s">
        <v>4</v>
      </c>
      <c r="B32" s="11" t="s">
        <v>5056</v>
      </c>
      <c r="D32" s="10" t="s">
        <v>40</v>
      </c>
      <c r="E32" s="19">
        <v>501</v>
      </c>
      <c r="F32" s="2">
        <v>2597.571077844309</v>
      </c>
      <c r="G32" s="2">
        <v>1301383.1099999987</v>
      </c>
    </row>
    <row r="33" spans="1:7" x14ac:dyDescent="0.35">
      <c r="A33" s="10" t="s">
        <v>11</v>
      </c>
      <c r="B33" s="2">
        <v>2584.9013301282052</v>
      </c>
      <c r="D33" s="10" t="s">
        <v>67</v>
      </c>
      <c r="E33" s="19">
        <v>85</v>
      </c>
      <c r="F33" s="2">
        <v>2585.6942352941178</v>
      </c>
      <c r="G33" s="2">
        <v>219784.01</v>
      </c>
    </row>
    <row r="34" spans="1:7" x14ac:dyDescent="0.35">
      <c r="A34" s="10" t="s">
        <v>16</v>
      </c>
      <c r="B34" s="2">
        <v>2564.0206835066842</v>
      </c>
      <c r="D34" s="10" t="s">
        <v>5041</v>
      </c>
      <c r="E34" s="19">
        <v>2496</v>
      </c>
      <c r="F34" s="2">
        <v>2501.6084855769132</v>
      </c>
      <c r="G34" s="2">
        <v>6244014.7799999751</v>
      </c>
    </row>
    <row r="35" spans="1:7" x14ac:dyDescent="0.35">
      <c r="A35" s="10" t="s">
        <v>23</v>
      </c>
      <c r="B35" s="2">
        <v>2429.6397306397325</v>
      </c>
    </row>
    <row r="36" spans="1:7" x14ac:dyDescent="0.35">
      <c r="A36" s="10" t="s">
        <v>30</v>
      </c>
      <c r="B36" s="2">
        <v>2416.9329421487587</v>
      </c>
    </row>
    <row r="37" spans="1:7" x14ac:dyDescent="0.35">
      <c r="A37" s="10" t="s">
        <v>5041</v>
      </c>
      <c r="B37" s="2">
        <v>2501.6084855769177</v>
      </c>
    </row>
    <row r="39" spans="1:7" x14ac:dyDescent="0.35">
      <c r="E39" s="4" t="s">
        <v>3</v>
      </c>
      <c r="F39" s="11" t="s">
        <v>5053</v>
      </c>
    </row>
    <row r="40" spans="1:7" x14ac:dyDescent="0.35">
      <c r="E40" s="10" t="s">
        <v>10</v>
      </c>
      <c r="F40" s="19">
        <v>358</v>
      </c>
    </row>
    <row r="41" spans="1:7" x14ac:dyDescent="0.35">
      <c r="E41" s="10" t="s">
        <v>15</v>
      </c>
      <c r="F41" s="19">
        <v>337</v>
      </c>
    </row>
    <row r="42" spans="1:7" x14ac:dyDescent="0.35">
      <c r="A42" s="4" t="s">
        <v>3</v>
      </c>
      <c r="B42" t="s">
        <v>5053</v>
      </c>
      <c r="E42" s="10" t="s">
        <v>22</v>
      </c>
      <c r="F42" s="19">
        <v>334</v>
      </c>
    </row>
    <row r="43" spans="1:7" x14ac:dyDescent="0.35">
      <c r="A43" s="10" t="s">
        <v>5059</v>
      </c>
      <c r="B43" s="13">
        <v>0.41426282051282054</v>
      </c>
      <c r="E43" s="10" t="s">
        <v>35</v>
      </c>
      <c r="F43" s="19">
        <v>333</v>
      </c>
    </row>
    <row r="44" spans="1:7" x14ac:dyDescent="0.35">
      <c r="A44" s="10" t="s">
        <v>5058</v>
      </c>
      <c r="B44" s="13">
        <v>0.21274038461538461</v>
      </c>
      <c r="E44" s="10" t="s">
        <v>25</v>
      </c>
      <c r="F44" s="19">
        <v>327</v>
      </c>
    </row>
    <row r="45" spans="1:7" x14ac:dyDescent="0.35">
      <c r="A45" s="10" t="s">
        <v>5057</v>
      </c>
      <c r="B45" s="13">
        <v>0.19871794871794871</v>
      </c>
      <c r="E45" s="10" t="s">
        <v>19</v>
      </c>
      <c r="F45" s="19">
        <v>326</v>
      </c>
    </row>
    <row r="46" spans="1:7" x14ac:dyDescent="0.35">
      <c r="A46" s="10" t="s">
        <v>5060</v>
      </c>
      <c r="B46" s="13">
        <v>0.17427884615384615</v>
      </c>
      <c r="E46" s="10" t="s">
        <v>33</v>
      </c>
      <c r="F46" s="19">
        <v>286</v>
      </c>
    </row>
    <row r="47" spans="1:7" x14ac:dyDescent="0.35">
      <c r="A47" s="10" t="s">
        <v>5041</v>
      </c>
      <c r="B47" s="13">
        <v>1</v>
      </c>
      <c r="E47" s="10" t="s">
        <v>27</v>
      </c>
      <c r="F47" s="19">
        <v>195</v>
      </c>
    </row>
    <row r="48" spans="1:7" x14ac:dyDescent="0.35">
      <c r="E48" s="10" t="s">
        <v>5041</v>
      </c>
      <c r="F48" s="19">
        <v>2496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2258-7366-450C-A68C-EF8431EA76C4}">
  <dimension ref="A1"/>
  <sheetViews>
    <sheetView showGridLines="0" tabSelected="1" zoomScale="63" zoomScaleNormal="63" workbookViewId="0">
      <selection activeCell="Y13" sqref="Y13"/>
    </sheetView>
  </sheetViews>
  <sheetFormatPr defaultRowHeight="17.25" x14ac:dyDescent="0.35"/>
  <cols>
    <col min="1" max="16384" width="9"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DAB1B5-136D-4EA3-BDDC-A3501CA38A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and Formatted Data</vt:lpstr>
      <vt:lpstr>Formulas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Chiamaka Ezeh</dc:creator>
  <cp:lastModifiedBy>Vivian Ezeh</cp:lastModifiedBy>
  <dcterms:created xsi:type="dcterms:W3CDTF">2025-09-30T18:34:41Z</dcterms:created>
  <dcterms:modified xsi:type="dcterms:W3CDTF">2026-03-20T08:50:36Z</dcterms:modified>
</cp:coreProperties>
</file>